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omments2.xml" ContentType="application/vnd.openxmlformats-officedocument.spreadsheetml.comment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omments3.xml" ContentType="application/vnd.openxmlformats-officedocument.spreadsheetml.comment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Ex1.xml" ContentType="application/vnd.ms-office.chartex+xml"/>
  <Override PartName="/xl/charts/style11.xml" ContentType="application/vnd.ms-office.chartstyle+xml"/>
  <Override PartName="/xl/charts/colors11.xml" ContentType="application/vnd.ms-office.chartcolorstyle+xml"/>
  <Override PartName="/xl/charts/chartEx2.xml" ContentType="application/vnd.ms-office.chartex+xml"/>
  <Override PartName="/xl/charts/style12.xml" ContentType="application/vnd.ms-office.chartstyle+xml"/>
  <Override PartName="/xl/charts/colors12.xml" ContentType="application/vnd.ms-office.chartcolorstyle+xml"/>
  <Override PartName="/xl/comments4.xml" ContentType="application/vnd.openxmlformats-officedocument.spreadsheetml.comments+xml"/>
  <Override PartName="/xl/drawings/drawing5.xml" ContentType="application/vnd.openxmlformats-officedocument.drawing+xml"/>
  <Override PartName="/xl/ctrlProps/ctrlProp1.xml" ContentType="application/vnd.ms-excel.controlpropertie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codeName="ThisWorkbook" hidePivotFieldList="1"/>
  <mc:AlternateContent xmlns:mc="http://schemas.openxmlformats.org/markup-compatibility/2006">
    <mc:Choice Requires="x15">
      <x15ac:absPath xmlns:x15ac="http://schemas.microsoft.com/office/spreadsheetml/2010/11/ac" url="https://washingtonjeffersoncollege-my.sharepoint.com/personal/broxiejm_washjeff_edu/Documents/BUS 326/"/>
    </mc:Choice>
  </mc:AlternateContent>
  <xr:revisionPtr revIDLastSave="137" documentId="6_{772014AE-94FB-1B46-9286-4F6ADE65DA11}" xr6:coauthVersionLast="47" xr6:coauthVersionMax="47" xr10:uidLastSave="{B38E2C66-E3F4-D346-BD6D-61A39652F278}"/>
  <bookViews>
    <workbookView xWindow="0" yWindow="0" windowWidth="28800" windowHeight="18000" activeTab="1" xr2:uid="{DC3C5E9D-9E77-314E-BE95-8672FAF3FD7D}"/>
  </bookViews>
  <sheets>
    <sheet name="Investment Decision" sheetId="2" r:id="rId1"/>
    <sheet name="Probability to Cashflows" sheetId="9" r:id="rId2"/>
    <sheet name="Schedule" sheetId="10" r:id="rId3"/>
    <sheet name="CFI Exercises" sheetId="3" r:id="rId4"/>
    <sheet name="Pivot Table" sheetId="11" r:id="rId5"/>
    <sheet name="CourseBook Values" sheetId="12" r:id="rId6"/>
    <sheet name="Coin Flip" sheetId="6" r:id="rId7"/>
    <sheet name="Blocks" sheetId="1" r:id="rId8"/>
    <sheet name="Cheat sheet" sheetId="4" r:id="rId9"/>
    <sheet name="Odds" sheetId="5" r:id="rId10"/>
    <sheet name="H or T " sheetId="7" r:id="rId11"/>
    <sheet name="Solataire" sheetId="8" r:id="rId12"/>
  </sheets>
  <definedNames>
    <definedName name="_xlnm._FilterDatabase" localSheetId="5" hidden="1">'CourseBook Values'!$A$1:$AG$890</definedName>
    <definedName name="_xlnm._FilterDatabase" localSheetId="2" hidden="1">Schedule!$R$2:$X$42</definedName>
    <definedName name="_xlchart.v1.0" hidden="1">'Coin Flip'!$T$9:$T$10008</definedName>
    <definedName name="_xlchart.v1.1" hidden="1">'Coin Flip'!$U$9:$U$10008</definedName>
    <definedName name="Simulations">Solataire!$C$3</definedName>
  </definedNames>
  <calcPr calcId="191028" calcCompleted="0"/>
  <pivotCaches>
    <pivotCache cacheId="0" r:id="rId1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9" i="3" l="1"/>
  <c r="D243" i="3"/>
  <c r="D245" i="3" s="1" a="1"/>
  <c r="D245" i="3" s="1"/>
  <c r="E372" i="3"/>
  <c r="E369" i="3"/>
  <c r="B369" i="3" a="1"/>
  <c r="B369" i="3" s="1"/>
  <c r="B362" i="3" a="1"/>
  <c r="B362" i="3" s="1"/>
  <c r="C337" i="3" a="1"/>
  <c r="C337" i="3" s="1"/>
  <c r="C5" i="11"/>
  <c r="W2" i="12"/>
  <c r="AG2" i="12"/>
  <c r="V3" i="12"/>
  <c r="W3" i="12"/>
  <c r="AG3" i="12"/>
  <c r="V4" i="12"/>
  <c r="W4" i="12"/>
  <c r="AG4" i="12"/>
  <c r="W5" i="12"/>
  <c r="AG5" i="12"/>
  <c r="W6" i="12"/>
  <c r="AG6" i="12"/>
  <c r="W7" i="12"/>
  <c r="AG7" i="12"/>
  <c r="V8" i="12"/>
  <c r="W8" i="12"/>
  <c r="AG8" i="12"/>
  <c r="V9" i="12"/>
  <c r="W9" i="12"/>
  <c r="AG9" i="12"/>
  <c r="W10" i="12"/>
  <c r="AG10" i="12"/>
  <c r="W11" i="12"/>
  <c r="AG11" i="12"/>
  <c r="W12" i="12"/>
  <c r="AG12" i="12"/>
  <c r="W13" i="12"/>
  <c r="AG13" i="12"/>
  <c r="W14" i="12"/>
  <c r="AG14" i="12"/>
  <c r="W15" i="12"/>
  <c r="AG15" i="12"/>
  <c r="W16" i="12"/>
  <c r="AG16" i="12"/>
  <c r="W17" i="12"/>
  <c r="AG17" i="12"/>
  <c r="W18" i="12"/>
  <c r="AG18" i="12"/>
  <c r="W19" i="12"/>
  <c r="AG19" i="12"/>
  <c r="W20" i="12"/>
  <c r="AG20" i="12"/>
  <c r="W21" i="12"/>
  <c r="AG21" i="12"/>
  <c r="W22" i="12"/>
  <c r="AG22" i="12"/>
  <c r="W23" i="12"/>
  <c r="AG23" i="12"/>
  <c r="W24" i="12"/>
  <c r="AG24" i="12"/>
  <c r="W25" i="12"/>
  <c r="AG25" i="12"/>
  <c r="W26" i="12"/>
  <c r="AG26" i="12"/>
  <c r="W27" i="12"/>
  <c r="AG27" i="12"/>
  <c r="W28" i="12"/>
  <c r="AG28" i="12"/>
  <c r="W29" i="12"/>
  <c r="AG29" i="12"/>
  <c r="W30" i="12"/>
  <c r="AG30" i="12"/>
  <c r="W31" i="12"/>
  <c r="AG31" i="12"/>
  <c r="W32" i="12"/>
  <c r="AG32" i="12"/>
  <c r="W33" i="12"/>
  <c r="AG33" i="12"/>
  <c r="W34" i="12"/>
  <c r="AG34" i="12"/>
  <c r="W35" i="12"/>
  <c r="AG35" i="12"/>
  <c r="W36" i="12"/>
  <c r="AG36" i="12"/>
  <c r="W37" i="12"/>
  <c r="AG37" i="12"/>
  <c r="W38" i="12"/>
  <c r="AG38" i="12"/>
  <c r="W39" i="12"/>
  <c r="AG39" i="12"/>
  <c r="W40" i="12"/>
  <c r="AG40" i="12"/>
  <c r="W41" i="12"/>
  <c r="AG41" i="12"/>
  <c r="W42" i="12"/>
  <c r="AG42" i="12"/>
  <c r="W43" i="12"/>
  <c r="AG43" i="12"/>
  <c r="W44" i="12"/>
  <c r="AG44" i="12"/>
  <c r="W45" i="12"/>
  <c r="AG45" i="12"/>
  <c r="W46" i="12"/>
  <c r="AG46" i="12"/>
  <c r="W47" i="12"/>
  <c r="AG47" i="12"/>
  <c r="W48" i="12"/>
  <c r="AG48" i="12"/>
  <c r="W49" i="12"/>
  <c r="AG49" i="12"/>
  <c r="W50" i="12"/>
  <c r="AG50" i="12"/>
  <c r="W51" i="12"/>
  <c r="AG51" i="12"/>
  <c r="W52" i="12"/>
  <c r="AG52" i="12"/>
  <c r="W53" i="12"/>
  <c r="AG53" i="12"/>
  <c r="W54" i="12"/>
  <c r="AG54" i="12"/>
  <c r="W55" i="12"/>
  <c r="AG55" i="12"/>
  <c r="W56" i="12"/>
  <c r="AG56" i="12"/>
  <c r="W57" i="12"/>
  <c r="AG57" i="12"/>
  <c r="W58" i="12"/>
  <c r="AG58" i="12"/>
  <c r="W59" i="12"/>
  <c r="AG59" i="12"/>
  <c r="W60" i="12"/>
  <c r="AG60" i="12"/>
  <c r="W61" i="12"/>
  <c r="AG61" i="12"/>
  <c r="W62" i="12"/>
  <c r="AG62" i="12"/>
  <c r="W63" i="12"/>
  <c r="AG63" i="12"/>
  <c r="W64" i="12"/>
  <c r="AG64" i="12"/>
  <c r="W65" i="12"/>
  <c r="AG65" i="12"/>
  <c r="W66" i="12"/>
  <c r="AG66" i="12"/>
  <c r="W67" i="12"/>
  <c r="AG67" i="12"/>
  <c r="W68" i="12"/>
  <c r="AG68" i="12"/>
  <c r="W69" i="12"/>
  <c r="AG69" i="12"/>
  <c r="W70" i="12"/>
  <c r="AG70" i="12"/>
  <c r="W71" i="12"/>
  <c r="AG71" i="12"/>
  <c r="W72" i="12"/>
  <c r="AG72" i="12"/>
  <c r="W73" i="12"/>
  <c r="AG73" i="12"/>
  <c r="W74" i="12"/>
  <c r="AG74" i="12"/>
  <c r="W75" i="12"/>
  <c r="AG75" i="12"/>
  <c r="W76" i="12"/>
  <c r="AG76" i="12"/>
  <c r="W77" i="12"/>
  <c r="AG77" i="12"/>
  <c r="W78" i="12"/>
  <c r="AG78" i="12"/>
  <c r="W79" i="12"/>
  <c r="AG79" i="12"/>
  <c r="W80" i="12"/>
  <c r="AG80" i="12"/>
  <c r="W81" i="12"/>
  <c r="AG81" i="12"/>
  <c r="W82" i="12"/>
  <c r="AG82" i="12"/>
  <c r="W83" i="12"/>
  <c r="AG83" i="12"/>
  <c r="W84" i="12"/>
  <c r="AG84" i="12"/>
  <c r="W85" i="12"/>
  <c r="AG85" i="12"/>
  <c r="W86" i="12"/>
  <c r="AG86" i="12"/>
  <c r="W87" i="12"/>
  <c r="AG87" i="12"/>
  <c r="W88" i="12"/>
  <c r="AG88" i="12"/>
  <c r="W89" i="12"/>
  <c r="AG89" i="12"/>
  <c r="W90" i="12"/>
  <c r="AG90" i="12"/>
  <c r="W91" i="12"/>
  <c r="AG91" i="12"/>
  <c r="W92" i="12"/>
  <c r="AG92" i="12"/>
  <c r="W93" i="12"/>
  <c r="AG93" i="12"/>
  <c r="W94" i="12"/>
  <c r="AG94" i="12"/>
  <c r="W95" i="12"/>
  <c r="AG95" i="12"/>
  <c r="W96" i="12"/>
  <c r="AG96" i="12"/>
  <c r="W97" i="12"/>
  <c r="AG97" i="12"/>
  <c r="W98" i="12"/>
  <c r="AG98" i="12"/>
  <c r="W99" i="12"/>
  <c r="AG99" i="12"/>
  <c r="W100" i="12"/>
  <c r="AG100" i="12"/>
  <c r="W101" i="12"/>
  <c r="AG101" i="12"/>
  <c r="W102" i="12"/>
  <c r="AG102" i="12"/>
  <c r="W103" i="12"/>
  <c r="AG103" i="12"/>
  <c r="W104" i="12"/>
  <c r="AG104" i="12"/>
  <c r="W105" i="12"/>
  <c r="AG105" i="12"/>
  <c r="W106" i="12"/>
  <c r="AG106" i="12"/>
  <c r="W107" i="12"/>
  <c r="AG107" i="12"/>
  <c r="W108" i="12"/>
  <c r="AG108" i="12"/>
  <c r="W109" i="12"/>
  <c r="AG109" i="12"/>
  <c r="W110" i="12"/>
  <c r="AG110" i="12"/>
  <c r="W111" i="12"/>
  <c r="AG111" i="12"/>
  <c r="W112" i="12"/>
  <c r="AG112" i="12"/>
  <c r="W113" i="12"/>
  <c r="AG113" i="12"/>
  <c r="W114" i="12"/>
  <c r="AG114" i="12"/>
  <c r="W115" i="12"/>
  <c r="AG115" i="12"/>
  <c r="W116" i="12"/>
  <c r="AG116" i="12"/>
  <c r="W117" i="12"/>
  <c r="AG117" i="12"/>
  <c r="W118" i="12"/>
  <c r="AG118" i="12"/>
  <c r="W119" i="12"/>
  <c r="AG119" i="12"/>
  <c r="W120" i="12"/>
  <c r="AG120" i="12"/>
  <c r="W121" i="12"/>
  <c r="AG121" i="12"/>
  <c r="W122" i="12"/>
  <c r="AG122" i="12"/>
  <c r="W123" i="12"/>
  <c r="AG123" i="12"/>
  <c r="W124" i="12"/>
  <c r="AG124" i="12"/>
  <c r="W125" i="12"/>
  <c r="AG125" i="12"/>
  <c r="W126" i="12"/>
  <c r="AG126" i="12"/>
  <c r="W127" i="12"/>
  <c r="AG127" i="12"/>
  <c r="W128" i="12"/>
  <c r="AG128" i="12"/>
  <c r="W129" i="12"/>
  <c r="AG129" i="12"/>
  <c r="W130" i="12"/>
  <c r="AG130" i="12"/>
  <c r="W131" i="12"/>
  <c r="AG131" i="12"/>
  <c r="W132" i="12"/>
  <c r="AG132" i="12"/>
  <c r="W133" i="12"/>
  <c r="AG133" i="12"/>
  <c r="W134" i="12"/>
  <c r="AG134" i="12"/>
  <c r="W135" i="12"/>
  <c r="AG135" i="12"/>
  <c r="W136" i="12"/>
  <c r="AG136" i="12"/>
  <c r="W137" i="12"/>
  <c r="AG137" i="12"/>
  <c r="W138" i="12"/>
  <c r="AG138" i="12"/>
  <c r="W139" i="12"/>
  <c r="AG139" i="12"/>
  <c r="W140" i="12"/>
  <c r="AG140" i="12"/>
  <c r="W141" i="12"/>
  <c r="AG141" i="12"/>
  <c r="W142" i="12"/>
  <c r="AG142" i="12"/>
  <c r="W143" i="12"/>
  <c r="AG143" i="12"/>
  <c r="W144" i="12"/>
  <c r="AG144" i="12"/>
  <c r="W145" i="12"/>
  <c r="AG145" i="12"/>
  <c r="W146" i="12"/>
  <c r="AG146" i="12"/>
  <c r="W147" i="12"/>
  <c r="AG147" i="12"/>
  <c r="W148" i="12"/>
  <c r="AG148" i="12"/>
  <c r="W149" i="12"/>
  <c r="AG149" i="12"/>
  <c r="W150" i="12"/>
  <c r="AG150" i="12"/>
  <c r="W151" i="12"/>
  <c r="AG151" i="12"/>
  <c r="W152" i="12"/>
  <c r="AG152" i="12"/>
  <c r="W153" i="12"/>
  <c r="AG153" i="12"/>
  <c r="W154" i="12"/>
  <c r="AG154" i="12"/>
  <c r="W155" i="12"/>
  <c r="AG155" i="12"/>
  <c r="W156" i="12"/>
  <c r="AG156" i="12"/>
  <c r="W157" i="12"/>
  <c r="AG157" i="12"/>
  <c r="W158" i="12"/>
  <c r="AG158" i="12"/>
  <c r="W159" i="12"/>
  <c r="AG159" i="12"/>
  <c r="W160" i="12"/>
  <c r="AG160" i="12"/>
  <c r="W161" i="12"/>
  <c r="AG161" i="12"/>
  <c r="W162" i="12"/>
  <c r="AG162" i="12"/>
  <c r="W163" i="12"/>
  <c r="AG163" i="12"/>
  <c r="W164" i="12"/>
  <c r="AG164" i="12"/>
  <c r="W165" i="12"/>
  <c r="AG165" i="12"/>
  <c r="W166" i="12"/>
  <c r="AG166" i="12"/>
  <c r="W167" i="12"/>
  <c r="AG167" i="12"/>
  <c r="W168" i="12"/>
  <c r="AG168" i="12"/>
  <c r="W169" i="12"/>
  <c r="AG169" i="12"/>
  <c r="W170" i="12"/>
  <c r="AG170" i="12"/>
  <c r="W171" i="12"/>
  <c r="AG171" i="12"/>
  <c r="W172" i="12"/>
  <c r="AG172" i="12"/>
  <c r="W173" i="12"/>
  <c r="AG173" i="12"/>
  <c r="W174" i="12"/>
  <c r="AG174" i="12"/>
  <c r="W175" i="12"/>
  <c r="AG175" i="12"/>
  <c r="W176" i="12"/>
  <c r="AG176" i="12"/>
  <c r="W177" i="12"/>
  <c r="AG177" i="12"/>
  <c r="W178" i="12"/>
  <c r="AG178" i="12"/>
  <c r="W179" i="12"/>
  <c r="AG179" i="12"/>
  <c r="W180" i="12"/>
  <c r="AG180" i="12"/>
  <c r="W181" i="12"/>
  <c r="AG181" i="12"/>
  <c r="W182" i="12"/>
  <c r="AG182" i="12"/>
  <c r="W183" i="12"/>
  <c r="AG183" i="12"/>
  <c r="W184" i="12"/>
  <c r="AG184" i="12"/>
  <c r="W185" i="12"/>
  <c r="AG185" i="12"/>
  <c r="W186" i="12"/>
  <c r="AG186" i="12"/>
  <c r="W187" i="12"/>
  <c r="AG187" i="12"/>
  <c r="W188" i="12"/>
  <c r="AG188" i="12"/>
  <c r="W189" i="12"/>
  <c r="AG189" i="12"/>
  <c r="W190" i="12"/>
  <c r="AG190" i="12"/>
  <c r="W191" i="12"/>
  <c r="AG191" i="12"/>
  <c r="W192" i="12"/>
  <c r="AG192" i="12"/>
  <c r="W193" i="12"/>
  <c r="AG193" i="12"/>
  <c r="W194" i="12"/>
  <c r="AG194" i="12"/>
  <c r="V195" i="12"/>
  <c r="W195" i="12"/>
  <c r="AG195" i="12"/>
  <c r="V196" i="12"/>
  <c r="W196" i="12"/>
  <c r="AG196" i="12"/>
  <c r="V197" i="12"/>
  <c r="W197" i="12"/>
  <c r="AG197" i="12"/>
  <c r="V198" i="12"/>
  <c r="W198" i="12"/>
  <c r="AG198" i="12"/>
  <c r="W199" i="12"/>
  <c r="AG199" i="12"/>
  <c r="V200" i="12"/>
  <c r="W200" i="12"/>
  <c r="AG200" i="12"/>
  <c r="W201" i="12"/>
  <c r="AG201" i="12"/>
  <c r="V202" i="12"/>
  <c r="W202" i="12"/>
  <c r="AG202" i="12"/>
  <c r="V203" i="12"/>
  <c r="W203" i="12"/>
  <c r="AG203" i="12"/>
  <c r="V204" i="12"/>
  <c r="W204" i="12"/>
  <c r="AG204" i="12"/>
  <c r="V205" i="12"/>
  <c r="W205" i="12"/>
  <c r="AG205" i="12"/>
  <c r="V206" i="12"/>
  <c r="W206" i="12"/>
  <c r="AG206" i="12"/>
  <c r="V207" i="12"/>
  <c r="W207" i="12"/>
  <c r="AG207" i="12"/>
  <c r="V208" i="12"/>
  <c r="W208" i="12"/>
  <c r="AG208" i="12"/>
  <c r="V209" i="12"/>
  <c r="W209" i="12"/>
  <c r="AG209" i="12"/>
  <c r="V210" i="12"/>
  <c r="W210" i="12"/>
  <c r="AG210" i="12"/>
  <c r="V211" i="12"/>
  <c r="W211" i="12"/>
  <c r="AG211" i="12"/>
  <c r="V212" i="12"/>
  <c r="W212" i="12"/>
  <c r="AG212" i="12"/>
  <c r="V213" i="12"/>
  <c r="W213" i="12"/>
  <c r="AG213" i="12"/>
  <c r="V214" i="12"/>
  <c r="W214" i="12"/>
  <c r="AG214" i="12"/>
  <c r="V215" i="12"/>
  <c r="W215" i="12"/>
  <c r="AG215" i="12"/>
  <c r="W216" i="12"/>
  <c r="AG216" i="12"/>
  <c r="W217" i="12"/>
  <c r="AG217" i="12"/>
  <c r="V218" i="12"/>
  <c r="W218" i="12"/>
  <c r="AG218" i="12"/>
  <c r="V219" i="12"/>
  <c r="W219" i="12"/>
  <c r="AG219" i="12"/>
  <c r="V220" i="12"/>
  <c r="W220" i="12"/>
  <c r="AG220" i="12"/>
  <c r="V221" i="12"/>
  <c r="W221" i="12"/>
  <c r="AG221" i="12"/>
  <c r="W222" i="12"/>
  <c r="AG222" i="12"/>
  <c r="W223" i="12"/>
  <c r="AG223" i="12"/>
  <c r="W224" i="12"/>
  <c r="AG224" i="12"/>
  <c r="W225" i="12"/>
  <c r="AG225" i="12"/>
  <c r="W226" i="12"/>
  <c r="AG226" i="12"/>
  <c r="W227" i="12"/>
  <c r="AG227" i="12"/>
  <c r="W228" i="12"/>
  <c r="AG228" i="12"/>
  <c r="W229" i="12"/>
  <c r="AG229" i="12"/>
  <c r="W230" i="12"/>
  <c r="AG230" i="12"/>
  <c r="W231" i="12"/>
  <c r="AG231" i="12"/>
  <c r="W232" i="12"/>
  <c r="AG232" i="12"/>
  <c r="W233" i="12"/>
  <c r="AG233" i="12"/>
  <c r="W234" i="12"/>
  <c r="AG234" i="12"/>
  <c r="W235" i="12"/>
  <c r="AG235" i="12"/>
  <c r="W236" i="12"/>
  <c r="AG236" i="12"/>
  <c r="W237" i="12"/>
  <c r="AG237" i="12"/>
  <c r="W238" i="12"/>
  <c r="AG238" i="12"/>
  <c r="W239" i="12"/>
  <c r="AG239" i="12"/>
  <c r="W240" i="12"/>
  <c r="AG240" i="12"/>
  <c r="W241" i="12"/>
  <c r="AG241" i="12"/>
  <c r="W242" i="12"/>
  <c r="AG242" i="12"/>
  <c r="W243" i="12"/>
  <c r="AG243" i="12"/>
  <c r="W244" i="12"/>
  <c r="AG244" i="12"/>
  <c r="W245" i="12"/>
  <c r="AG245" i="12"/>
  <c r="W246" i="12"/>
  <c r="AG246" i="12"/>
  <c r="W247" i="12"/>
  <c r="AG247" i="12"/>
  <c r="V248" i="12"/>
  <c r="W248" i="12"/>
  <c r="AG248" i="12"/>
  <c r="W249" i="12"/>
  <c r="AG249" i="12"/>
  <c r="W250" i="12"/>
  <c r="AG250" i="12"/>
  <c r="W251" i="12"/>
  <c r="AG251" i="12"/>
  <c r="W252" i="12"/>
  <c r="AG252" i="12"/>
  <c r="W253" i="12"/>
  <c r="AG253" i="12"/>
  <c r="W254" i="12"/>
  <c r="AG254" i="12"/>
  <c r="W255" i="12"/>
  <c r="AG255" i="12"/>
  <c r="W256" i="12"/>
  <c r="AG256" i="12"/>
  <c r="W257" i="12"/>
  <c r="AG257" i="12"/>
  <c r="W258" i="12"/>
  <c r="AG258" i="12"/>
  <c r="W259" i="12"/>
  <c r="AG259" i="12"/>
  <c r="W260" i="12"/>
  <c r="AG260" i="12"/>
  <c r="W261" i="12"/>
  <c r="AG261" i="12"/>
  <c r="W262" i="12"/>
  <c r="AG262" i="12"/>
  <c r="W263" i="12"/>
  <c r="AG263" i="12"/>
  <c r="W264" i="12"/>
  <c r="AG264" i="12"/>
  <c r="W265" i="12"/>
  <c r="AG265" i="12"/>
  <c r="W266" i="12"/>
  <c r="AG266" i="12"/>
  <c r="W267" i="12"/>
  <c r="AG267" i="12"/>
  <c r="W268" i="12"/>
  <c r="AG268" i="12"/>
  <c r="W269" i="12"/>
  <c r="AG269" i="12"/>
  <c r="W270" i="12"/>
  <c r="AG270" i="12"/>
  <c r="W271" i="12"/>
  <c r="AG271" i="12"/>
  <c r="W272" i="12"/>
  <c r="AG272" i="12"/>
  <c r="W273" i="12"/>
  <c r="AG273" i="12"/>
  <c r="W274" i="12"/>
  <c r="AG274" i="12"/>
  <c r="W275" i="12"/>
  <c r="AG275" i="12"/>
  <c r="W276" i="12"/>
  <c r="AG276" i="12"/>
  <c r="W277" i="12"/>
  <c r="AG277" i="12"/>
  <c r="W278" i="12"/>
  <c r="AG278" i="12"/>
  <c r="W279" i="12"/>
  <c r="AG279" i="12"/>
  <c r="W280" i="12"/>
  <c r="AG280" i="12"/>
  <c r="W281" i="12"/>
  <c r="AG281" i="12"/>
  <c r="V282" i="12"/>
  <c r="W282" i="12"/>
  <c r="AG282" i="12"/>
  <c r="W283" i="12"/>
  <c r="AG283" i="12"/>
  <c r="W284" i="12"/>
  <c r="AG284" i="12"/>
  <c r="W285" i="12"/>
  <c r="AG285" i="12"/>
  <c r="W286" i="12"/>
  <c r="AG286" i="12"/>
  <c r="W287" i="12"/>
  <c r="AG287" i="12"/>
  <c r="W288" i="12"/>
  <c r="AG288" i="12"/>
  <c r="W289" i="12"/>
  <c r="AG289" i="12"/>
  <c r="W290" i="12"/>
  <c r="AG290" i="12"/>
  <c r="W291" i="12"/>
  <c r="AG291" i="12"/>
  <c r="W292" i="12"/>
  <c r="AG292" i="12"/>
  <c r="W293" i="12"/>
  <c r="AG293" i="12"/>
  <c r="W294" i="12"/>
  <c r="AG294" i="12"/>
  <c r="W295" i="12"/>
  <c r="AG295" i="12"/>
  <c r="W296" i="12"/>
  <c r="AG296" i="12"/>
  <c r="W297" i="12"/>
  <c r="AG297" i="12"/>
  <c r="W298" i="12"/>
  <c r="AG298" i="12"/>
  <c r="W299" i="12"/>
  <c r="AG299" i="12"/>
  <c r="W300" i="12"/>
  <c r="AG300" i="12"/>
  <c r="W301" i="12"/>
  <c r="AG301" i="12"/>
  <c r="W302" i="12"/>
  <c r="AG302" i="12"/>
  <c r="W303" i="12"/>
  <c r="AG303" i="12"/>
  <c r="W304" i="12"/>
  <c r="AG304" i="12"/>
  <c r="W305" i="12"/>
  <c r="AG305" i="12"/>
  <c r="W306" i="12"/>
  <c r="AG306" i="12"/>
  <c r="W307" i="12"/>
  <c r="AG307" i="12"/>
  <c r="W308" i="12"/>
  <c r="AG308" i="12"/>
  <c r="W309" i="12"/>
  <c r="AG309" i="12"/>
  <c r="W310" i="12"/>
  <c r="AG310" i="12"/>
  <c r="W311" i="12"/>
  <c r="AG311" i="12"/>
  <c r="W312" i="12"/>
  <c r="AG312" i="12"/>
  <c r="W313" i="12"/>
  <c r="AG313" i="12"/>
  <c r="W314" i="12"/>
  <c r="AG314" i="12"/>
  <c r="W315" i="12"/>
  <c r="AG315" i="12"/>
  <c r="W316" i="12"/>
  <c r="AG316" i="12"/>
  <c r="W317" i="12"/>
  <c r="AG317" i="12"/>
  <c r="W318" i="12"/>
  <c r="AG318" i="12"/>
  <c r="W319" i="12"/>
  <c r="AG319" i="12"/>
  <c r="W320" i="12"/>
  <c r="AG320" i="12"/>
  <c r="W321" i="12"/>
  <c r="AG321" i="12"/>
  <c r="W322" i="12"/>
  <c r="AG322" i="12"/>
  <c r="W323" i="12"/>
  <c r="AG323" i="12"/>
  <c r="W324" i="12"/>
  <c r="AG324" i="12"/>
  <c r="W325" i="12"/>
  <c r="AG325" i="12"/>
  <c r="W326" i="12"/>
  <c r="AG326" i="12"/>
  <c r="W327" i="12"/>
  <c r="AG327" i="12"/>
  <c r="W328" i="12"/>
  <c r="AG328" i="12"/>
  <c r="W329" i="12"/>
  <c r="AG329" i="12"/>
  <c r="W330" i="12"/>
  <c r="AG330" i="12"/>
  <c r="W331" i="12"/>
  <c r="AG331" i="12"/>
  <c r="W332" i="12"/>
  <c r="AG332" i="12"/>
  <c r="W333" i="12"/>
  <c r="AG333" i="12"/>
  <c r="W334" i="12"/>
  <c r="AG334" i="12"/>
  <c r="W335" i="12"/>
  <c r="AG335" i="12"/>
  <c r="W336" i="12"/>
  <c r="AG336" i="12"/>
  <c r="W337" i="12"/>
  <c r="AG337" i="12"/>
  <c r="W338" i="12"/>
  <c r="AG338" i="12"/>
  <c r="W339" i="12"/>
  <c r="AG339" i="12"/>
  <c r="W340" i="12"/>
  <c r="AG340" i="12"/>
  <c r="W341" i="12"/>
  <c r="AG341" i="12"/>
  <c r="W342" i="12"/>
  <c r="AG342" i="12"/>
  <c r="W343" i="12"/>
  <c r="AG343" i="12"/>
  <c r="W344" i="12"/>
  <c r="AG344" i="12"/>
  <c r="W345" i="12"/>
  <c r="AG345" i="12"/>
  <c r="W346" i="12"/>
  <c r="AG346" i="12"/>
  <c r="W347" i="12"/>
  <c r="AG347" i="12"/>
  <c r="W348" i="12"/>
  <c r="AG348" i="12"/>
  <c r="W349" i="12"/>
  <c r="AG349" i="12"/>
  <c r="W350" i="12"/>
  <c r="AG350" i="12"/>
  <c r="W351" i="12"/>
  <c r="AG351" i="12"/>
  <c r="W352" i="12"/>
  <c r="AG352" i="12"/>
  <c r="W353" i="12"/>
  <c r="AG353" i="12"/>
  <c r="V354" i="12"/>
  <c r="W354" i="12"/>
  <c r="AG354" i="12"/>
  <c r="V355" i="12"/>
  <c r="W355" i="12"/>
  <c r="AG355" i="12"/>
  <c r="V356" i="12"/>
  <c r="W356" i="12"/>
  <c r="AG356" i="12"/>
  <c r="W357" i="12"/>
  <c r="AG357" i="12"/>
  <c r="W358" i="12"/>
  <c r="AG358" i="12"/>
  <c r="W359" i="12"/>
  <c r="AG359" i="12"/>
  <c r="W360" i="12"/>
  <c r="AG360" i="12"/>
  <c r="V361" i="12"/>
  <c r="W361" i="12"/>
  <c r="AG361" i="12"/>
  <c r="V362" i="12"/>
  <c r="W362" i="12"/>
  <c r="AG362" i="12"/>
  <c r="V363" i="12"/>
  <c r="W363" i="12"/>
  <c r="AG363" i="12"/>
  <c r="V364" i="12"/>
  <c r="W364" i="12"/>
  <c r="AG364" i="12"/>
  <c r="V365" i="12"/>
  <c r="W365" i="12"/>
  <c r="AG365" i="12"/>
  <c r="V366" i="12"/>
  <c r="W366" i="12"/>
  <c r="AG366" i="12"/>
  <c r="V367" i="12"/>
  <c r="W367" i="12"/>
  <c r="AG367" i="12"/>
  <c r="W368" i="12"/>
  <c r="AG368" i="12"/>
  <c r="V369" i="12"/>
  <c r="W369" i="12"/>
  <c r="AG369" i="12"/>
  <c r="V370" i="12"/>
  <c r="W370" i="12"/>
  <c r="AG370" i="12"/>
  <c r="V371" i="12"/>
  <c r="W371" i="12"/>
  <c r="AG371" i="12"/>
  <c r="V372" i="12"/>
  <c r="W372" i="12"/>
  <c r="AG372" i="12"/>
  <c r="W373" i="12"/>
  <c r="AG373" i="12"/>
  <c r="W374" i="12"/>
  <c r="AG374" i="12"/>
  <c r="W375" i="12"/>
  <c r="AG375" i="12"/>
  <c r="W376" i="12"/>
  <c r="AG376" i="12"/>
  <c r="W377" i="12"/>
  <c r="AG377" i="12"/>
  <c r="W378" i="12"/>
  <c r="AG378" i="12"/>
  <c r="W379" i="12"/>
  <c r="AG379" i="12"/>
  <c r="W380" i="12"/>
  <c r="AG380" i="12"/>
  <c r="W381" i="12"/>
  <c r="AG381" i="12"/>
  <c r="W382" i="12"/>
  <c r="AG382" i="12"/>
  <c r="W383" i="12"/>
  <c r="AG383" i="12"/>
  <c r="W384" i="12"/>
  <c r="AG384" i="12"/>
  <c r="W385" i="12"/>
  <c r="AG385" i="12"/>
  <c r="W386" i="12"/>
  <c r="AG386" i="12"/>
  <c r="W387" i="12"/>
  <c r="AG387" i="12"/>
  <c r="W388" i="12"/>
  <c r="AG388" i="12"/>
  <c r="W389" i="12"/>
  <c r="AG389" i="12"/>
  <c r="W390" i="12"/>
  <c r="AG390" i="12"/>
  <c r="W391" i="12"/>
  <c r="AG391" i="12"/>
  <c r="W392" i="12"/>
  <c r="AG392" i="12"/>
  <c r="W393" i="12"/>
  <c r="AG393" i="12"/>
  <c r="W394" i="12"/>
  <c r="AG394" i="12"/>
  <c r="W395" i="12"/>
  <c r="AG395" i="12"/>
  <c r="W396" i="12"/>
  <c r="AG396" i="12"/>
  <c r="W397" i="12"/>
  <c r="AG397" i="12"/>
  <c r="W398" i="12"/>
  <c r="AG398" i="12"/>
  <c r="W399" i="12"/>
  <c r="AG399" i="12"/>
  <c r="W400" i="12"/>
  <c r="AG400" i="12"/>
  <c r="W401" i="12"/>
  <c r="AG401" i="12"/>
  <c r="W402" i="12"/>
  <c r="AG402" i="12"/>
  <c r="W403" i="12"/>
  <c r="AG403" i="12"/>
  <c r="W404" i="12"/>
  <c r="AG404" i="12"/>
  <c r="W405" i="12"/>
  <c r="AG405" i="12"/>
  <c r="W406" i="12"/>
  <c r="AG406" i="12"/>
  <c r="W407" i="12"/>
  <c r="AG407" i="12"/>
  <c r="W408" i="12"/>
  <c r="AG408" i="12"/>
  <c r="W409" i="12"/>
  <c r="AG409" i="12"/>
  <c r="W410" i="12"/>
  <c r="AG410" i="12"/>
  <c r="W411" i="12"/>
  <c r="AG411" i="12"/>
  <c r="W412" i="12"/>
  <c r="AG412" i="12"/>
  <c r="W413" i="12"/>
  <c r="AG413" i="12"/>
  <c r="W414" i="12"/>
  <c r="AG414" i="12"/>
  <c r="W415" i="12"/>
  <c r="AG415" i="12"/>
  <c r="W416" i="12"/>
  <c r="AG416" i="12"/>
  <c r="W417" i="12"/>
  <c r="AG417" i="12"/>
  <c r="W418" i="12"/>
  <c r="AG418" i="12"/>
  <c r="W419" i="12"/>
  <c r="AG419" i="12"/>
  <c r="W420" i="12"/>
  <c r="AG420" i="12"/>
  <c r="W421" i="12"/>
  <c r="AG421" i="12"/>
  <c r="W422" i="12"/>
  <c r="AG422" i="12"/>
  <c r="W423" i="12"/>
  <c r="AG423" i="12"/>
  <c r="W424" i="12"/>
  <c r="AG424" i="12"/>
  <c r="W425" i="12"/>
  <c r="AG425" i="12"/>
  <c r="W426" i="12"/>
  <c r="AG426" i="12"/>
  <c r="W427" i="12"/>
  <c r="AG427" i="12"/>
  <c r="W428" i="12"/>
  <c r="AG428" i="12"/>
  <c r="W429" i="12"/>
  <c r="AG429" i="12"/>
  <c r="W430" i="12"/>
  <c r="AG430" i="12"/>
  <c r="W431" i="12"/>
  <c r="AG431" i="12"/>
  <c r="W432" i="12"/>
  <c r="AG432" i="12"/>
  <c r="W433" i="12"/>
  <c r="AG433" i="12"/>
  <c r="W434" i="12"/>
  <c r="AG434" i="12"/>
  <c r="V435" i="12"/>
  <c r="W435" i="12"/>
  <c r="AG435" i="12"/>
  <c r="V436" i="12"/>
  <c r="W436" i="12"/>
  <c r="AG436" i="12"/>
  <c r="V437" i="12"/>
  <c r="W437" i="12"/>
  <c r="AG437" i="12"/>
  <c r="V438" i="12"/>
  <c r="W438" i="12"/>
  <c r="AG438" i="12"/>
  <c r="V439" i="12"/>
  <c r="W439" i="12"/>
  <c r="AG439" i="12"/>
  <c r="V440" i="12"/>
  <c r="W440" i="12"/>
  <c r="AG440" i="12"/>
  <c r="W441" i="12"/>
  <c r="AG441" i="12"/>
  <c r="W442" i="12"/>
  <c r="AG442" i="12"/>
  <c r="W443" i="12"/>
  <c r="AG443" i="12"/>
  <c r="W444" i="12"/>
  <c r="AG444" i="12"/>
  <c r="W445" i="12"/>
  <c r="AG445" i="12"/>
  <c r="V446" i="12"/>
  <c r="W446" i="12"/>
  <c r="AG446" i="12"/>
  <c r="W447" i="12"/>
  <c r="AG447" i="12"/>
  <c r="W448" i="12"/>
  <c r="AG448" i="12"/>
  <c r="W449" i="12"/>
  <c r="AG449" i="12"/>
  <c r="W450" i="12"/>
  <c r="AG450" i="12"/>
  <c r="W451" i="12"/>
  <c r="AG451" i="12"/>
  <c r="W452" i="12"/>
  <c r="AG452" i="12"/>
  <c r="W453" i="12"/>
  <c r="AG453" i="12"/>
  <c r="W454" i="12"/>
  <c r="AG454" i="12"/>
  <c r="W455" i="12"/>
  <c r="AG455" i="12"/>
  <c r="W456" i="12"/>
  <c r="AG456" i="12"/>
  <c r="W457" i="12"/>
  <c r="AG457" i="12"/>
  <c r="W458" i="12"/>
  <c r="AG458" i="12"/>
  <c r="W459" i="12"/>
  <c r="AG459" i="12"/>
  <c r="W460" i="12"/>
  <c r="AG460" i="12"/>
  <c r="W461" i="12"/>
  <c r="AG461" i="12"/>
  <c r="W462" i="12"/>
  <c r="AG462" i="12"/>
  <c r="W463" i="12"/>
  <c r="AG463" i="12"/>
  <c r="W464" i="12"/>
  <c r="AG464" i="12"/>
  <c r="W465" i="12"/>
  <c r="AG465" i="12"/>
  <c r="W466" i="12"/>
  <c r="AG466" i="12"/>
  <c r="W467" i="12"/>
  <c r="AG467" i="12"/>
  <c r="W468" i="12"/>
  <c r="AG468" i="12"/>
  <c r="W469" i="12"/>
  <c r="AG469" i="12"/>
  <c r="W470" i="12"/>
  <c r="AG470" i="12"/>
  <c r="W471" i="12"/>
  <c r="AG471" i="12"/>
  <c r="W472" i="12"/>
  <c r="AG472" i="12"/>
  <c r="W473" i="12"/>
  <c r="AG473" i="12"/>
  <c r="W474" i="12"/>
  <c r="AG474" i="12"/>
  <c r="W475" i="12"/>
  <c r="AG475" i="12"/>
  <c r="W476" i="12"/>
  <c r="AG476" i="12"/>
  <c r="W477" i="12"/>
  <c r="AG477" i="12"/>
  <c r="W478" i="12"/>
  <c r="AG478" i="12"/>
  <c r="W479" i="12"/>
  <c r="AG479" i="12"/>
  <c r="W480" i="12"/>
  <c r="AG480" i="12"/>
  <c r="W481" i="12"/>
  <c r="AG481" i="12"/>
  <c r="W482" i="12"/>
  <c r="AG482" i="12"/>
  <c r="W483" i="12"/>
  <c r="AG483" i="12"/>
  <c r="W484" i="12"/>
  <c r="AG484" i="12"/>
  <c r="W485" i="12"/>
  <c r="AG485" i="12"/>
  <c r="W486" i="12"/>
  <c r="AG486" i="12"/>
  <c r="W487" i="12"/>
  <c r="AG487" i="12"/>
  <c r="W488" i="12"/>
  <c r="AG488" i="12"/>
  <c r="W489" i="12"/>
  <c r="AG489" i="12"/>
  <c r="W490" i="12"/>
  <c r="AG490" i="12"/>
  <c r="W491" i="12"/>
  <c r="AG491" i="12"/>
  <c r="W492" i="12"/>
  <c r="AG492" i="12"/>
  <c r="W493" i="12"/>
  <c r="AG493" i="12"/>
  <c r="W494" i="12"/>
  <c r="AG494" i="12"/>
  <c r="W495" i="12"/>
  <c r="AG495" i="12"/>
  <c r="W496" i="12"/>
  <c r="AG496" i="12"/>
  <c r="W497" i="12"/>
  <c r="AG497" i="12"/>
  <c r="W498" i="12"/>
  <c r="AG498" i="12"/>
  <c r="W499" i="12"/>
  <c r="AG499" i="12"/>
  <c r="W500" i="12"/>
  <c r="AG500" i="12"/>
  <c r="W501" i="12"/>
  <c r="AG501" i="12"/>
  <c r="W502" i="12"/>
  <c r="AG502" i="12"/>
  <c r="W503" i="12"/>
  <c r="AG503" i="12"/>
  <c r="W504" i="12"/>
  <c r="AG504" i="12"/>
  <c r="W505" i="12"/>
  <c r="AG505" i="12"/>
  <c r="W506" i="12"/>
  <c r="AG506" i="12"/>
  <c r="W507" i="12"/>
  <c r="AG507" i="12"/>
  <c r="W508" i="12"/>
  <c r="AG508" i="12"/>
  <c r="W509" i="12"/>
  <c r="AG509" i="12"/>
  <c r="W510" i="12"/>
  <c r="AG510" i="12"/>
  <c r="W511" i="12"/>
  <c r="AG511" i="12"/>
  <c r="W512" i="12"/>
  <c r="AG512" i="12"/>
  <c r="W513" i="12"/>
  <c r="AG513" i="12"/>
  <c r="W514" i="12"/>
  <c r="AG514" i="12"/>
  <c r="W515" i="12"/>
  <c r="AG515" i="12"/>
  <c r="W516" i="12"/>
  <c r="AG516" i="12"/>
  <c r="W517" i="12"/>
  <c r="AG517" i="12"/>
  <c r="W518" i="12"/>
  <c r="AG518" i="12"/>
  <c r="W519" i="12"/>
  <c r="AG519" i="12"/>
  <c r="W520" i="12"/>
  <c r="AG520" i="12"/>
  <c r="W521" i="12"/>
  <c r="AG521" i="12"/>
  <c r="W522" i="12"/>
  <c r="AG522" i="12"/>
  <c r="W523" i="12"/>
  <c r="AG523" i="12"/>
  <c r="W524" i="12"/>
  <c r="AG524" i="12"/>
  <c r="W525" i="12"/>
  <c r="AG525" i="12"/>
  <c r="W526" i="12"/>
  <c r="AG526" i="12"/>
  <c r="W527" i="12"/>
  <c r="AG527" i="12"/>
  <c r="W528" i="12"/>
  <c r="AG528" i="12"/>
  <c r="W529" i="12"/>
  <c r="AG529" i="12"/>
  <c r="W530" i="12"/>
  <c r="AG530" i="12"/>
  <c r="W531" i="12"/>
  <c r="AG531" i="12"/>
  <c r="W532" i="12"/>
  <c r="AG532" i="12"/>
  <c r="W533" i="12"/>
  <c r="AG533" i="12"/>
  <c r="W534" i="12"/>
  <c r="AG534" i="12"/>
  <c r="W535" i="12"/>
  <c r="AG535" i="12"/>
  <c r="W536" i="12"/>
  <c r="AG536" i="12"/>
  <c r="W537" i="12"/>
  <c r="AG537" i="12"/>
  <c r="W538" i="12"/>
  <c r="AG538" i="12"/>
  <c r="W539" i="12"/>
  <c r="AG539" i="12"/>
  <c r="W540" i="12"/>
  <c r="AG540" i="12"/>
  <c r="W541" i="12"/>
  <c r="AG541" i="12"/>
  <c r="W542" i="12"/>
  <c r="AG542" i="12"/>
  <c r="W543" i="12"/>
  <c r="AG543" i="12"/>
  <c r="W544" i="12"/>
  <c r="AG544" i="12"/>
  <c r="W545" i="12"/>
  <c r="AG545" i="12"/>
  <c r="W546" i="12"/>
  <c r="AG546" i="12"/>
  <c r="W547" i="12"/>
  <c r="AG547" i="12"/>
  <c r="W548" i="12"/>
  <c r="AG548" i="12"/>
  <c r="W549" i="12"/>
  <c r="AG549" i="12"/>
  <c r="W550" i="12"/>
  <c r="AG550" i="12"/>
  <c r="W551" i="12"/>
  <c r="AG551" i="12"/>
  <c r="W552" i="12"/>
  <c r="AG552" i="12"/>
  <c r="W553" i="12"/>
  <c r="AG553" i="12"/>
  <c r="W554" i="12"/>
  <c r="AG554" i="12"/>
  <c r="W555" i="12"/>
  <c r="AG555" i="12"/>
  <c r="W556" i="12"/>
  <c r="AG556" i="12"/>
  <c r="W557" i="12"/>
  <c r="AG557" i="12"/>
  <c r="W558" i="12"/>
  <c r="AG558" i="12"/>
  <c r="W559" i="12"/>
  <c r="AG559" i="12"/>
  <c r="W560" i="12"/>
  <c r="AG560" i="12"/>
  <c r="W561" i="12"/>
  <c r="AG561" i="12"/>
  <c r="W562" i="12"/>
  <c r="AG562" i="12"/>
  <c r="W563" i="12"/>
  <c r="AG563" i="12"/>
  <c r="W564" i="12"/>
  <c r="AG564" i="12"/>
  <c r="W565" i="12"/>
  <c r="AG565" i="12"/>
  <c r="W566" i="12"/>
  <c r="AG566" i="12"/>
  <c r="W567" i="12"/>
  <c r="AG567" i="12"/>
  <c r="W568" i="12"/>
  <c r="AG568" i="12"/>
  <c r="W569" i="12"/>
  <c r="AG569" i="12"/>
  <c r="W570" i="12"/>
  <c r="AG570" i="12"/>
  <c r="W571" i="12"/>
  <c r="AG571" i="12"/>
  <c r="W572" i="12"/>
  <c r="AG572" i="12"/>
  <c r="W573" i="12"/>
  <c r="AG573" i="12"/>
  <c r="W574" i="12"/>
  <c r="AG574" i="12"/>
  <c r="W575" i="12"/>
  <c r="AG575" i="12"/>
  <c r="W576" i="12"/>
  <c r="AG576" i="12"/>
  <c r="W577" i="12"/>
  <c r="AG577" i="12"/>
  <c r="W578" i="12"/>
  <c r="AG578" i="12"/>
  <c r="W579" i="12"/>
  <c r="AG579" i="12"/>
  <c r="W580" i="12"/>
  <c r="AG580" i="12"/>
  <c r="W581" i="12"/>
  <c r="AG581" i="12"/>
  <c r="W582" i="12"/>
  <c r="AG582" i="12"/>
  <c r="W583" i="12"/>
  <c r="AG583" i="12"/>
  <c r="W584" i="12"/>
  <c r="AG584" i="12"/>
  <c r="W585" i="12"/>
  <c r="AG585" i="12"/>
  <c r="W586" i="12"/>
  <c r="AG586" i="12"/>
  <c r="W587" i="12"/>
  <c r="AG587" i="12"/>
  <c r="W588" i="12"/>
  <c r="AG588" i="12"/>
  <c r="W589" i="12"/>
  <c r="AG589" i="12"/>
  <c r="W590" i="12"/>
  <c r="AG590" i="12"/>
  <c r="W591" i="12"/>
  <c r="AG591" i="12"/>
  <c r="W592" i="12"/>
  <c r="AG592" i="12"/>
  <c r="W593" i="12"/>
  <c r="AG593" i="12"/>
  <c r="W594" i="12"/>
  <c r="AG594" i="12"/>
  <c r="W595" i="12"/>
  <c r="AG595" i="12"/>
  <c r="W596" i="12"/>
  <c r="AG596" i="12"/>
  <c r="W597" i="12"/>
  <c r="AG597" i="12"/>
  <c r="W598" i="12"/>
  <c r="AG598" i="12"/>
  <c r="W599" i="12"/>
  <c r="AG599" i="12"/>
  <c r="W600" i="12"/>
  <c r="AG600" i="12"/>
  <c r="W601" i="12"/>
  <c r="AG601" i="12"/>
  <c r="W602" i="12"/>
  <c r="AG602" i="12"/>
  <c r="W603" i="12"/>
  <c r="AG603" i="12"/>
  <c r="W604" i="12"/>
  <c r="AG604" i="12"/>
  <c r="W605" i="12"/>
  <c r="AG605" i="12"/>
  <c r="W606" i="12"/>
  <c r="AG606" i="12"/>
  <c r="W607" i="12"/>
  <c r="AG607" i="12"/>
  <c r="W608" i="12"/>
  <c r="AG608" i="12"/>
  <c r="W609" i="12"/>
  <c r="AG609" i="12"/>
  <c r="W610" i="12"/>
  <c r="AG610" i="12"/>
  <c r="W611" i="12"/>
  <c r="AG611" i="12"/>
  <c r="W612" i="12"/>
  <c r="AG612" i="12"/>
  <c r="W613" i="12"/>
  <c r="AG613" i="12"/>
  <c r="W614" i="12"/>
  <c r="AG614" i="12"/>
  <c r="W615" i="12"/>
  <c r="AG615" i="12"/>
  <c r="W616" i="12"/>
  <c r="AG616" i="12"/>
  <c r="W617" i="12"/>
  <c r="AG617" i="12"/>
  <c r="W618" i="12"/>
  <c r="AG618" i="12"/>
  <c r="W619" i="12"/>
  <c r="AG619" i="12"/>
  <c r="W620" i="12"/>
  <c r="AG620" i="12"/>
  <c r="W621" i="12"/>
  <c r="AG621" i="12"/>
  <c r="W622" i="12"/>
  <c r="AG622" i="12"/>
  <c r="W623" i="12"/>
  <c r="AG623" i="12"/>
  <c r="W624" i="12"/>
  <c r="AG624" i="12"/>
  <c r="W625" i="12"/>
  <c r="AG625" i="12"/>
  <c r="W626" i="12"/>
  <c r="AG626" i="12"/>
  <c r="W627" i="12"/>
  <c r="AG627" i="12"/>
  <c r="W628" i="12"/>
  <c r="AG628" i="12"/>
  <c r="W629" i="12"/>
  <c r="AG629" i="12"/>
  <c r="W630" i="12"/>
  <c r="AG630" i="12"/>
  <c r="W631" i="12"/>
  <c r="AG631" i="12"/>
  <c r="V632" i="12"/>
  <c r="W632" i="12"/>
  <c r="AG632" i="12"/>
  <c r="V633" i="12"/>
  <c r="W633" i="12"/>
  <c r="AG633" i="12"/>
  <c r="V634" i="12"/>
  <c r="W634" i="12"/>
  <c r="AG634" i="12"/>
  <c r="V635" i="12"/>
  <c r="W635" i="12"/>
  <c r="AG635" i="12"/>
  <c r="V636" i="12"/>
  <c r="W636" i="12"/>
  <c r="AG636" i="12"/>
  <c r="V637" i="12"/>
  <c r="W637" i="12"/>
  <c r="AG637" i="12"/>
  <c r="V638" i="12"/>
  <c r="W638" i="12"/>
  <c r="AG638" i="12"/>
  <c r="W639" i="12"/>
  <c r="AG639" i="12"/>
  <c r="V640" i="12"/>
  <c r="W640" i="12"/>
  <c r="AG640" i="12"/>
  <c r="W641" i="12"/>
  <c r="AG641" i="12"/>
  <c r="V642" i="12"/>
  <c r="W642" i="12"/>
  <c r="AG642" i="12"/>
  <c r="V643" i="12"/>
  <c r="W643" i="12"/>
  <c r="AG643" i="12"/>
  <c r="V644" i="12"/>
  <c r="W644" i="12"/>
  <c r="AG644" i="12"/>
  <c r="V645" i="12"/>
  <c r="W645" i="12"/>
  <c r="AG645" i="12"/>
  <c r="V646" i="12"/>
  <c r="W646" i="12"/>
  <c r="AG646" i="12"/>
  <c r="V647" i="12"/>
  <c r="W647" i="12"/>
  <c r="AG647" i="12"/>
  <c r="V648" i="12"/>
  <c r="W648" i="12"/>
  <c r="AG648" i="12"/>
  <c r="V649" i="12"/>
  <c r="W649" i="12"/>
  <c r="AG649" i="12"/>
  <c r="V650" i="12"/>
  <c r="W650" i="12"/>
  <c r="AG650" i="12"/>
  <c r="V651" i="12"/>
  <c r="W651" i="12"/>
  <c r="AG651" i="12"/>
  <c r="V652" i="12"/>
  <c r="W652" i="12"/>
  <c r="AG652" i="12"/>
  <c r="V653" i="12"/>
  <c r="W653" i="12"/>
  <c r="AG653" i="12"/>
  <c r="V654" i="12"/>
  <c r="W654" i="12"/>
  <c r="AG654" i="12"/>
  <c r="V655" i="12"/>
  <c r="W655" i="12"/>
  <c r="AG655" i="12"/>
  <c r="W656" i="12"/>
  <c r="AG656" i="12"/>
  <c r="W657" i="12"/>
  <c r="AG657" i="12"/>
  <c r="W658" i="12"/>
  <c r="AG658" i="12"/>
  <c r="W659" i="12"/>
  <c r="AG659" i="12"/>
  <c r="W660" i="12"/>
  <c r="AG660" i="12"/>
  <c r="W661" i="12"/>
  <c r="AG661" i="12"/>
  <c r="W662" i="12"/>
  <c r="AG662" i="12"/>
  <c r="W663" i="12"/>
  <c r="AG663" i="12"/>
  <c r="V664" i="12"/>
  <c r="W664" i="12"/>
  <c r="AG664" i="12"/>
  <c r="V665" i="12"/>
  <c r="W665" i="12"/>
  <c r="AG665" i="12"/>
  <c r="W666" i="12"/>
  <c r="AG666" i="12"/>
  <c r="W667" i="12"/>
  <c r="AG667" i="12"/>
  <c r="V668" i="12"/>
  <c r="W668" i="12"/>
  <c r="AG668" i="12"/>
  <c r="W669" i="12"/>
  <c r="AG669" i="12"/>
  <c r="W670" i="12"/>
  <c r="AG670" i="12"/>
  <c r="W671" i="12"/>
  <c r="AG671" i="12"/>
  <c r="W672" i="12"/>
  <c r="AG672" i="12"/>
  <c r="W673" i="12"/>
  <c r="AG673" i="12"/>
  <c r="W674" i="12"/>
  <c r="AG674" i="12"/>
  <c r="W675" i="12"/>
  <c r="AG675" i="12"/>
  <c r="W676" i="12"/>
  <c r="AG676" i="12"/>
  <c r="W677" i="12"/>
  <c r="AG677" i="12"/>
  <c r="W678" i="12"/>
  <c r="AG678" i="12"/>
  <c r="W679" i="12"/>
  <c r="AG679" i="12"/>
  <c r="W680" i="12"/>
  <c r="AG680" i="12"/>
  <c r="W681" i="12"/>
  <c r="AG681" i="12"/>
  <c r="W682" i="12"/>
  <c r="AG682" i="12"/>
  <c r="W683" i="12"/>
  <c r="AG683" i="12"/>
  <c r="W684" i="12"/>
  <c r="AG684" i="12"/>
  <c r="W685" i="12"/>
  <c r="AG685" i="12"/>
  <c r="W686" i="12"/>
  <c r="AG686" i="12"/>
  <c r="W687" i="12"/>
  <c r="AG687" i="12"/>
  <c r="W688" i="12"/>
  <c r="AG688" i="12"/>
  <c r="W689" i="12"/>
  <c r="AG689" i="12"/>
  <c r="W690" i="12"/>
  <c r="AG690" i="12"/>
  <c r="W691" i="12"/>
  <c r="AG691" i="12"/>
  <c r="W692" i="12"/>
  <c r="AG692" i="12"/>
  <c r="W693" i="12"/>
  <c r="AG693" i="12"/>
  <c r="W694" i="12"/>
  <c r="AG694" i="12"/>
  <c r="W695" i="12"/>
  <c r="AG695" i="12"/>
  <c r="W696" i="12"/>
  <c r="AG696" i="12"/>
  <c r="W697" i="12"/>
  <c r="AG697" i="12"/>
  <c r="W698" i="12"/>
  <c r="AG698" i="12"/>
  <c r="W699" i="12"/>
  <c r="AG699" i="12"/>
  <c r="W700" i="12"/>
  <c r="AG700" i="12"/>
  <c r="W701" i="12"/>
  <c r="AG701" i="12"/>
  <c r="W702" i="12"/>
  <c r="AG702" i="12"/>
  <c r="W703" i="12"/>
  <c r="AG703" i="12"/>
  <c r="W704" i="12"/>
  <c r="AG704" i="12"/>
  <c r="W705" i="12"/>
  <c r="AG705" i="12"/>
  <c r="W706" i="12"/>
  <c r="AG706" i="12"/>
  <c r="W707" i="12"/>
  <c r="AG707" i="12"/>
  <c r="W708" i="12"/>
  <c r="AG708" i="12"/>
  <c r="W709" i="12"/>
  <c r="AG709" i="12"/>
  <c r="W710" i="12"/>
  <c r="AG710" i="12"/>
  <c r="W711" i="12"/>
  <c r="AG711" i="12"/>
  <c r="W712" i="12"/>
  <c r="AG712" i="12"/>
  <c r="W713" i="12"/>
  <c r="AG713" i="12"/>
  <c r="W714" i="12"/>
  <c r="AG714" i="12"/>
  <c r="W715" i="12"/>
  <c r="AG715" i="12"/>
  <c r="W716" i="12"/>
  <c r="AG716" i="12"/>
  <c r="W717" i="12"/>
  <c r="AG717" i="12"/>
  <c r="W718" i="12"/>
  <c r="AG718" i="12"/>
  <c r="W719" i="12"/>
  <c r="AG719" i="12"/>
  <c r="W720" i="12"/>
  <c r="AG720" i="12"/>
  <c r="W721" i="12"/>
  <c r="AG721" i="12"/>
  <c r="W722" i="12"/>
  <c r="AG722" i="12"/>
  <c r="W723" i="12"/>
  <c r="AG723" i="12"/>
  <c r="W724" i="12"/>
  <c r="AG724" i="12"/>
  <c r="W725" i="12"/>
  <c r="AG725" i="12"/>
  <c r="W726" i="12"/>
  <c r="AG726" i="12"/>
  <c r="W727" i="12"/>
  <c r="AG727" i="12"/>
  <c r="W728" i="12"/>
  <c r="AG728" i="12"/>
  <c r="W729" i="12"/>
  <c r="AG729" i="12"/>
  <c r="W730" i="12"/>
  <c r="AG730" i="12"/>
  <c r="W731" i="12"/>
  <c r="AG731" i="12"/>
  <c r="W732" i="12"/>
  <c r="AG732" i="12"/>
  <c r="W733" i="12"/>
  <c r="AG733" i="12"/>
  <c r="W734" i="12"/>
  <c r="AG734" i="12"/>
  <c r="W735" i="12"/>
  <c r="AG735" i="12"/>
  <c r="W736" i="12"/>
  <c r="AG736" i="12"/>
  <c r="W737" i="12"/>
  <c r="AG737" i="12"/>
  <c r="W738" i="12"/>
  <c r="AG738" i="12"/>
  <c r="W739" i="12"/>
  <c r="AG739" i="12"/>
  <c r="W740" i="12"/>
  <c r="AG740" i="12"/>
  <c r="W741" i="12"/>
  <c r="AG741" i="12"/>
  <c r="W742" i="12"/>
  <c r="AG742" i="12"/>
  <c r="W743" i="12"/>
  <c r="AG743" i="12"/>
  <c r="W744" i="12"/>
  <c r="AG744" i="12"/>
  <c r="W745" i="12"/>
  <c r="AG745" i="12"/>
  <c r="W746" i="12"/>
  <c r="AG746" i="12"/>
  <c r="W747" i="12"/>
  <c r="AG747" i="12"/>
  <c r="W748" i="12"/>
  <c r="AG748" i="12"/>
  <c r="W749" i="12"/>
  <c r="AG749" i="12"/>
  <c r="W750" i="12"/>
  <c r="AG750" i="12"/>
  <c r="W751" i="12"/>
  <c r="AG751" i="12"/>
  <c r="W752" i="12"/>
  <c r="AG752" i="12"/>
  <c r="W753" i="12"/>
  <c r="AG753" i="12"/>
  <c r="W754" i="12"/>
  <c r="AG754" i="12"/>
  <c r="W755" i="12"/>
  <c r="AG755" i="12"/>
  <c r="W756" i="12"/>
  <c r="AG756" i="12"/>
  <c r="W757" i="12"/>
  <c r="AG757" i="12"/>
  <c r="W758" i="12"/>
  <c r="AG758" i="12"/>
  <c r="W759" i="12"/>
  <c r="AG759" i="12"/>
  <c r="W760" i="12"/>
  <c r="AG760" i="12"/>
  <c r="W761" i="12"/>
  <c r="AG761" i="12"/>
  <c r="W762" i="12"/>
  <c r="AG762" i="12"/>
  <c r="W763" i="12"/>
  <c r="AG763" i="12"/>
  <c r="W764" i="12"/>
  <c r="AG764" i="12"/>
  <c r="W765" i="12"/>
  <c r="AG765" i="12"/>
  <c r="W766" i="12"/>
  <c r="AG766" i="12"/>
  <c r="W767" i="12"/>
  <c r="AG767" i="12"/>
  <c r="W768" i="12"/>
  <c r="AG768" i="12"/>
  <c r="W769" i="12"/>
  <c r="AG769" i="12"/>
  <c r="W770" i="12"/>
  <c r="AG770" i="12"/>
  <c r="W771" i="12"/>
  <c r="AG771" i="12"/>
  <c r="W772" i="12"/>
  <c r="AG772" i="12"/>
  <c r="W773" i="12"/>
  <c r="AG773" i="12"/>
  <c r="W774" i="12"/>
  <c r="AG774" i="12"/>
  <c r="W775" i="12"/>
  <c r="AG775" i="12"/>
  <c r="W776" i="12"/>
  <c r="AG776" i="12"/>
  <c r="V777" i="12"/>
  <c r="W777" i="12"/>
  <c r="AG777" i="12"/>
  <c r="W778" i="12"/>
  <c r="AG778" i="12"/>
  <c r="V779" i="12"/>
  <c r="W779" i="12"/>
  <c r="AG779" i="12"/>
  <c r="W780" i="12"/>
  <c r="AG780" i="12"/>
  <c r="W781" i="12"/>
  <c r="AG781" i="12"/>
  <c r="W782" i="12"/>
  <c r="AG782" i="12"/>
  <c r="W783" i="12"/>
  <c r="AG783" i="12"/>
  <c r="W784" i="12"/>
  <c r="AG784" i="12"/>
  <c r="V785" i="12"/>
  <c r="W785" i="12"/>
  <c r="AG785" i="12"/>
  <c r="V786" i="12"/>
  <c r="W786" i="12"/>
  <c r="AG786" i="12"/>
  <c r="V787" i="12"/>
  <c r="W787" i="12"/>
  <c r="AG787" i="12"/>
  <c r="V788" i="12"/>
  <c r="W788" i="12"/>
  <c r="AG788" i="12"/>
  <c r="V789" i="12"/>
  <c r="W789" i="12"/>
  <c r="AG789" i="12"/>
  <c r="V790" i="12"/>
  <c r="W790" i="12"/>
  <c r="AG790" i="12"/>
  <c r="V791" i="12"/>
  <c r="W791" i="12"/>
  <c r="AG791" i="12"/>
  <c r="V792" i="12"/>
  <c r="W792" i="12"/>
  <c r="AG792" i="12"/>
  <c r="V793" i="12"/>
  <c r="W793" i="12"/>
  <c r="AG793" i="12"/>
  <c r="W794" i="12"/>
  <c r="AG794" i="12"/>
  <c r="W795" i="12"/>
  <c r="AG795" i="12"/>
  <c r="V796" i="12"/>
  <c r="W796" i="12"/>
  <c r="AG796" i="12"/>
  <c r="V797" i="12"/>
  <c r="W797" i="12"/>
  <c r="AG797" i="12"/>
  <c r="W798" i="12"/>
  <c r="AG798" i="12"/>
  <c r="W799" i="12"/>
  <c r="AG799" i="12"/>
  <c r="W800" i="12"/>
  <c r="AG800" i="12"/>
  <c r="W801" i="12"/>
  <c r="AG801" i="12"/>
  <c r="W802" i="12"/>
  <c r="AG802" i="12"/>
  <c r="W803" i="12"/>
  <c r="AG803" i="12"/>
  <c r="W804" i="12"/>
  <c r="AG804" i="12"/>
  <c r="W805" i="12"/>
  <c r="AG805" i="12"/>
  <c r="W806" i="12"/>
  <c r="AG806" i="12"/>
  <c r="W807" i="12"/>
  <c r="AG807" i="12"/>
  <c r="W808" i="12"/>
  <c r="AG808" i="12"/>
  <c r="W809" i="12"/>
  <c r="AG809" i="12"/>
  <c r="W810" i="12"/>
  <c r="AG810" i="12"/>
  <c r="W811" i="12"/>
  <c r="AG811" i="12"/>
  <c r="W812" i="12"/>
  <c r="AG812" i="12"/>
  <c r="W813" i="12"/>
  <c r="AG813" i="12"/>
  <c r="W814" i="12"/>
  <c r="AG814" i="12"/>
  <c r="W815" i="12"/>
  <c r="AG815" i="12"/>
  <c r="W816" i="12"/>
  <c r="AG816" i="12"/>
  <c r="W817" i="12"/>
  <c r="AG817" i="12"/>
  <c r="W818" i="12"/>
  <c r="AG818" i="12"/>
  <c r="W819" i="12"/>
  <c r="AG819" i="12"/>
  <c r="W820" i="12"/>
  <c r="AG820" i="12"/>
  <c r="W821" i="12"/>
  <c r="AG821" i="12"/>
  <c r="W822" i="12"/>
  <c r="AG822" i="12"/>
  <c r="W823" i="12"/>
  <c r="AG823" i="12"/>
  <c r="W824" i="12"/>
  <c r="AG824" i="12"/>
  <c r="W825" i="12"/>
  <c r="AG825" i="12"/>
  <c r="W826" i="12"/>
  <c r="AG826" i="12"/>
  <c r="W827" i="12"/>
  <c r="AG827" i="12"/>
  <c r="W828" i="12"/>
  <c r="AG828" i="12"/>
  <c r="W829" i="12"/>
  <c r="AG829" i="12"/>
  <c r="W830" i="12"/>
  <c r="AG830" i="12"/>
  <c r="W831" i="12"/>
  <c r="AG831" i="12"/>
  <c r="W832" i="12"/>
  <c r="AG832" i="12"/>
  <c r="W833" i="12"/>
  <c r="AG833" i="12"/>
  <c r="W834" i="12"/>
  <c r="AG834" i="12"/>
  <c r="W835" i="12"/>
  <c r="AG835" i="12"/>
  <c r="W836" i="12"/>
  <c r="AG836" i="12"/>
  <c r="W837" i="12"/>
  <c r="AG837" i="12"/>
  <c r="W838" i="12"/>
  <c r="AG838" i="12"/>
  <c r="W839" i="12"/>
  <c r="AG839" i="12"/>
  <c r="W840" i="12"/>
  <c r="AG840" i="12"/>
  <c r="W841" i="12"/>
  <c r="AG841" i="12"/>
  <c r="W842" i="12"/>
  <c r="AG842" i="12"/>
  <c r="W843" i="12"/>
  <c r="AG843" i="12"/>
  <c r="W844" i="12"/>
  <c r="AG844" i="12"/>
  <c r="W845" i="12"/>
  <c r="AG845" i="12"/>
  <c r="W846" i="12"/>
  <c r="AG846" i="12"/>
  <c r="W847" i="12"/>
  <c r="AG847" i="12"/>
  <c r="W848" i="12"/>
  <c r="AG848" i="12"/>
  <c r="W849" i="12"/>
  <c r="AG849" i="12"/>
  <c r="W850" i="12"/>
  <c r="AG850" i="12"/>
  <c r="W851" i="12"/>
  <c r="AG851" i="12"/>
  <c r="W852" i="12"/>
  <c r="AG852" i="12"/>
  <c r="W853" i="12"/>
  <c r="AG853" i="12"/>
  <c r="W854" i="12"/>
  <c r="AG854" i="12"/>
  <c r="W855" i="12"/>
  <c r="AG855" i="12"/>
  <c r="W856" i="12"/>
  <c r="AG856" i="12"/>
  <c r="W857" i="12"/>
  <c r="AG857" i="12"/>
  <c r="W858" i="12"/>
  <c r="AG858" i="12"/>
  <c r="W859" i="12"/>
  <c r="AG859" i="12"/>
  <c r="W860" i="12"/>
  <c r="AG860" i="12"/>
  <c r="W861" i="12"/>
  <c r="AG861" i="12"/>
  <c r="W862" i="12"/>
  <c r="AG862" i="12"/>
  <c r="W863" i="12"/>
  <c r="AG863" i="12"/>
  <c r="W864" i="12"/>
  <c r="AG864" i="12"/>
  <c r="W865" i="12"/>
  <c r="AG865" i="12"/>
  <c r="W866" i="12"/>
  <c r="AG866" i="12"/>
  <c r="W867" i="12"/>
  <c r="AG867" i="12"/>
  <c r="W868" i="12"/>
  <c r="AG868" i="12"/>
  <c r="W869" i="12"/>
  <c r="AG869" i="12"/>
  <c r="W870" i="12"/>
  <c r="AG870" i="12"/>
  <c r="W871" i="12"/>
  <c r="AG871" i="12"/>
  <c r="W872" i="12"/>
  <c r="AG872" i="12"/>
  <c r="W873" i="12"/>
  <c r="AG873" i="12"/>
  <c r="W874" i="12"/>
  <c r="AG874" i="12"/>
  <c r="W875" i="12"/>
  <c r="AG875" i="12"/>
  <c r="W876" i="12"/>
  <c r="AG876" i="12"/>
  <c r="W877" i="12"/>
  <c r="AG877" i="12"/>
  <c r="W878" i="12"/>
  <c r="AG878" i="12"/>
  <c r="W879" i="12"/>
  <c r="AG879" i="12"/>
  <c r="W880" i="12"/>
  <c r="AG880" i="12"/>
  <c r="W881" i="12"/>
  <c r="AG881" i="12"/>
  <c r="W882" i="12"/>
  <c r="AG882" i="12"/>
  <c r="W883" i="12"/>
  <c r="AG883" i="12"/>
  <c r="W884" i="12"/>
  <c r="AG884" i="12"/>
  <c r="W885" i="12"/>
  <c r="AG885" i="12"/>
  <c r="W886" i="12"/>
  <c r="AG886" i="12"/>
  <c r="W887" i="12"/>
  <c r="AG887" i="12"/>
  <c r="W888" i="12"/>
  <c r="AG888" i="12"/>
  <c r="W889" i="12"/>
  <c r="AG889" i="12"/>
  <c r="W890" i="12"/>
  <c r="AG890" i="12"/>
  <c r="F16" i="9" l="1"/>
  <c r="D5" i="11"/>
  <c r="C6" i="11" l="1"/>
  <c r="C7" i="11"/>
  <c r="F44" i="10"/>
  <c r="F45" i="10"/>
  <c r="F46" i="10"/>
  <c r="F47" i="10"/>
  <c r="F48" i="10"/>
  <c r="F49" i="10"/>
  <c r="F50" i="10"/>
  <c r="F51" i="10"/>
  <c r="F52" i="10"/>
  <c r="F53" i="10"/>
  <c r="F54" i="10"/>
  <c r="Q54" i="10"/>
  <c r="F55" i="10"/>
  <c r="Q55" i="10"/>
  <c r="F56" i="10"/>
  <c r="Q56" i="10"/>
  <c r="F57" i="10"/>
  <c r="Q57" i="10"/>
  <c r="F58" i="10"/>
  <c r="Q58" i="10"/>
  <c r="F59" i="10"/>
  <c r="Q59" i="10"/>
  <c r="F60" i="10"/>
  <c r="Q60" i="10"/>
  <c r="F61" i="10"/>
  <c r="Q61" i="10"/>
  <c r="F62" i="10"/>
  <c r="Q62" i="10"/>
  <c r="F63" i="10"/>
  <c r="Q63" i="10"/>
  <c r="F64" i="10"/>
  <c r="Q64" i="10"/>
  <c r="F65" i="10"/>
  <c r="F66" i="10"/>
  <c r="F67" i="10"/>
  <c r="F68" i="10"/>
  <c r="F69" i="10"/>
  <c r="D66" i="2"/>
  <c r="H56" i="2"/>
  <c r="G57" i="2"/>
  <c r="G53" i="2"/>
  <c r="C331" i="3"/>
  <c r="C330" i="3"/>
  <c r="C329" i="3"/>
  <c r="E324" i="3"/>
  <c r="E325" i="3"/>
  <c r="E326" i="3"/>
  <c r="E327" i="3"/>
  <c r="E323" i="3"/>
  <c r="D313" i="3"/>
  <c r="D314" i="3"/>
  <c r="D315" i="3"/>
  <c r="D316" i="3"/>
  <c r="D317" i="3"/>
  <c r="D312" i="3"/>
  <c r="C306" i="3"/>
  <c r="D286" i="3"/>
  <c r="C267" i="3"/>
  <c r="C259" i="3"/>
  <c r="B229" i="3" a="1"/>
  <c r="B229" i="3" s="1"/>
  <c r="B228" i="3" a="1"/>
  <c r="B228" i="3" s="1"/>
  <c r="D214" i="3"/>
  <c r="E201" i="3"/>
  <c r="E202" i="3"/>
  <c r="E203" i="3"/>
  <c r="E204" i="3"/>
  <c r="E205" i="3"/>
  <c r="E200" i="3"/>
  <c r="D195" i="3"/>
  <c r="D194" i="3"/>
  <c r="Q9" i="9"/>
  <c r="E54" i="9"/>
  <c r="F17" i="9"/>
  <c r="R1009" i="6"/>
  <c r="R1010" i="6"/>
  <c r="R1011" i="6"/>
  <c r="R1012" i="6"/>
  <c r="R1013" i="6"/>
  <c r="R1014" i="6"/>
  <c r="R1015" i="6"/>
  <c r="R1016" i="6"/>
  <c r="R1017" i="6"/>
  <c r="R1018" i="6"/>
  <c r="R1019" i="6"/>
  <c r="R1020" i="6"/>
  <c r="R1021" i="6"/>
  <c r="R1022" i="6"/>
  <c r="R1023" i="6"/>
  <c r="R1024" i="6"/>
  <c r="R1025" i="6"/>
  <c r="R1026" i="6"/>
  <c r="R1027" i="6"/>
  <c r="R1028" i="6"/>
  <c r="R1029" i="6"/>
  <c r="R1030" i="6"/>
  <c r="R1031" i="6"/>
  <c r="R1032" i="6"/>
  <c r="R1033" i="6"/>
  <c r="R1034" i="6"/>
  <c r="R1035" i="6"/>
  <c r="R1036" i="6"/>
  <c r="R1037" i="6"/>
  <c r="R1038" i="6"/>
  <c r="R1039" i="6"/>
  <c r="R1040" i="6"/>
  <c r="R1041" i="6"/>
  <c r="R1042" i="6"/>
  <c r="R1043" i="6"/>
  <c r="R1044" i="6"/>
  <c r="R1045" i="6"/>
  <c r="R1046" i="6"/>
  <c r="R1047" i="6"/>
  <c r="R1048" i="6"/>
  <c r="R1049" i="6"/>
  <c r="R1050" i="6"/>
  <c r="R1051" i="6"/>
  <c r="R1052" i="6"/>
  <c r="R1053" i="6"/>
  <c r="R1054" i="6"/>
  <c r="R1055" i="6"/>
  <c r="R1056" i="6"/>
  <c r="R1057" i="6"/>
  <c r="R1058" i="6"/>
  <c r="R1059" i="6"/>
  <c r="R1060" i="6"/>
  <c r="R1061" i="6"/>
  <c r="R1062" i="6"/>
  <c r="R1063" i="6"/>
  <c r="R1064" i="6"/>
  <c r="R1065" i="6"/>
  <c r="R1066" i="6"/>
  <c r="R1067" i="6"/>
  <c r="R1068" i="6"/>
  <c r="R1069" i="6"/>
  <c r="R1070" i="6"/>
  <c r="R1071" i="6"/>
  <c r="R1072" i="6"/>
  <c r="R1073" i="6"/>
  <c r="R1074" i="6"/>
  <c r="R1075" i="6"/>
  <c r="R1076" i="6"/>
  <c r="R1077" i="6"/>
  <c r="R1078" i="6"/>
  <c r="R1079" i="6"/>
  <c r="R1080" i="6"/>
  <c r="R1081" i="6"/>
  <c r="R1082" i="6"/>
  <c r="R1083" i="6"/>
  <c r="R1084" i="6"/>
  <c r="R1085" i="6"/>
  <c r="R1086" i="6"/>
  <c r="R1087" i="6"/>
  <c r="R1088" i="6"/>
  <c r="R1089" i="6"/>
  <c r="R1090" i="6"/>
  <c r="R1091" i="6"/>
  <c r="R1092" i="6"/>
  <c r="R1093" i="6"/>
  <c r="R1094" i="6"/>
  <c r="R1095" i="6"/>
  <c r="R1096" i="6"/>
  <c r="R1097" i="6"/>
  <c r="R1098" i="6"/>
  <c r="R1099" i="6"/>
  <c r="R1100" i="6"/>
  <c r="R1101" i="6"/>
  <c r="R1102" i="6"/>
  <c r="R1103" i="6"/>
  <c r="R1104" i="6"/>
  <c r="R1105" i="6"/>
  <c r="R1106" i="6"/>
  <c r="R1107" i="6"/>
  <c r="R1108" i="6"/>
  <c r="R1109" i="6"/>
  <c r="R1110" i="6"/>
  <c r="R1111" i="6"/>
  <c r="R1112" i="6"/>
  <c r="R1113" i="6"/>
  <c r="R1114" i="6"/>
  <c r="R1115" i="6"/>
  <c r="R1116" i="6"/>
  <c r="R1117" i="6"/>
  <c r="R1118" i="6"/>
  <c r="R1119" i="6"/>
  <c r="R1120" i="6"/>
  <c r="R1121" i="6"/>
  <c r="R1122" i="6"/>
  <c r="R1123" i="6"/>
  <c r="R1124" i="6"/>
  <c r="R1125" i="6"/>
  <c r="R1126" i="6"/>
  <c r="R1127" i="6"/>
  <c r="R1128" i="6"/>
  <c r="R1129" i="6"/>
  <c r="R1130" i="6"/>
  <c r="R1131" i="6"/>
  <c r="R1132" i="6"/>
  <c r="R1133" i="6"/>
  <c r="R1134" i="6"/>
  <c r="R1135" i="6"/>
  <c r="R1136" i="6"/>
  <c r="R1137" i="6"/>
  <c r="R1138" i="6"/>
  <c r="R1139" i="6"/>
  <c r="R1140" i="6"/>
  <c r="R1141" i="6"/>
  <c r="R1142" i="6"/>
  <c r="R1143" i="6"/>
  <c r="R1144" i="6"/>
  <c r="R1145" i="6"/>
  <c r="R1146" i="6"/>
  <c r="R1147" i="6"/>
  <c r="R1148" i="6"/>
  <c r="R1149" i="6"/>
  <c r="R1150" i="6"/>
  <c r="R1151" i="6"/>
  <c r="R1152" i="6"/>
  <c r="R1153" i="6"/>
  <c r="R1154" i="6"/>
  <c r="R1155" i="6"/>
  <c r="R1156" i="6"/>
  <c r="R1157" i="6"/>
  <c r="R1158" i="6"/>
  <c r="R1159" i="6"/>
  <c r="R1160" i="6"/>
  <c r="R1161" i="6"/>
  <c r="R1162" i="6"/>
  <c r="R1163" i="6"/>
  <c r="R1164" i="6"/>
  <c r="R1165" i="6"/>
  <c r="R1166" i="6"/>
  <c r="R1167" i="6"/>
  <c r="R1168" i="6"/>
  <c r="R1169" i="6"/>
  <c r="R1170" i="6"/>
  <c r="R1171" i="6"/>
  <c r="R1172" i="6"/>
  <c r="R1173" i="6"/>
  <c r="R1174" i="6"/>
  <c r="R1175" i="6"/>
  <c r="R1176" i="6"/>
  <c r="R1177" i="6"/>
  <c r="R1178" i="6"/>
  <c r="R1179" i="6"/>
  <c r="R1180" i="6"/>
  <c r="R1181" i="6"/>
  <c r="R1182" i="6"/>
  <c r="R1183" i="6"/>
  <c r="R1184" i="6"/>
  <c r="R1185" i="6"/>
  <c r="R1186" i="6"/>
  <c r="R1187" i="6"/>
  <c r="R1188" i="6"/>
  <c r="R1189" i="6"/>
  <c r="R1190" i="6"/>
  <c r="R1191" i="6"/>
  <c r="R1192" i="6"/>
  <c r="R1193" i="6"/>
  <c r="R1194" i="6"/>
  <c r="R1195" i="6"/>
  <c r="R1196" i="6"/>
  <c r="R1197" i="6"/>
  <c r="R1198" i="6"/>
  <c r="R1199" i="6"/>
  <c r="R1200" i="6"/>
  <c r="R1201" i="6"/>
  <c r="R1202" i="6"/>
  <c r="R1203" i="6"/>
  <c r="R1204" i="6"/>
  <c r="R1205" i="6"/>
  <c r="R1206" i="6"/>
  <c r="R1207" i="6"/>
  <c r="R1208" i="6"/>
  <c r="R1209" i="6"/>
  <c r="R1210" i="6"/>
  <c r="R1211" i="6"/>
  <c r="R1212" i="6"/>
  <c r="R1213" i="6"/>
  <c r="R1214" i="6"/>
  <c r="R1215" i="6"/>
  <c r="R1216" i="6"/>
  <c r="R1217" i="6"/>
  <c r="R1218" i="6"/>
  <c r="R1219" i="6"/>
  <c r="R1220" i="6"/>
  <c r="R1221" i="6"/>
  <c r="R1222" i="6"/>
  <c r="R1223" i="6"/>
  <c r="R1224" i="6"/>
  <c r="R1225" i="6"/>
  <c r="R1226" i="6"/>
  <c r="R1227" i="6"/>
  <c r="R1228" i="6"/>
  <c r="R1229" i="6"/>
  <c r="R1230" i="6"/>
  <c r="R1231" i="6"/>
  <c r="R1232" i="6"/>
  <c r="R1233" i="6"/>
  <c r="R1234" i="6"/>
  <c r="R1235" i="6"/>
  <c r="R1236" i="6"/>
  <c r="R1237" i="6"/>
  <c r="R1238" i="6"/>
  <c r="R1239" i="6"/>
  <c r="R1240" i="6"/>
  <c r="R1241" i="6"/>
  <c r="R1242" i="6"/>
  <c r="R1243" i="6"/>
  <c r="R1244" i="6"/>
  <c r="R1245" i="6"/>
  <c r="R1246" i="6"/>
  <c r="R1247" i="6"/>
  <c r="R1248" i="6"/>
  <c r="R1249" i="6"/>
  <c r="R1250" i="6"/>
  <c r="R1251" i="6"/>
  <c r="R1252" i="6"/>
  <c r="R1253" i="6"/>
  <c r="R1254" i="6"/>
  <c r="R1255" i="6"/>
  <c r="R1256" i="6"/>
  <c r="R1257" i="6"/>
  <c r="R1258" i="6"/>
  <c r="R1259" i="6"/>
  <c r="R1260" i="6"/>
  <c r="R1261" i="6"/>
  <c r="R1262" i="6"/>
  <c r="R1263" i="6"/>
  <c r="R1264" i="6"/>
  <c r="R1265" i="6"/>
  <c r="R1266" i="6"/>
  <c r="R1267" i="6"/>
  <c r="R1268" i="6"/>
  <c r="R1269" i="6"/>
  <c r="R1270" i="6"/>
  <c r="R1271" i="6"/>
  <c r="R1272" i="6"/>
  <c r="R1273" i="6"/>
  <c r="R1274" i="6"/>
  <c r="R1275" i="6"/>
  <c r="R1276" i="6"/>
  <c r="R1277" i="6"/>
  <c r="R1278" i="6"/>
  <c r="R1279" i="6"/>
  <c r="R1280" i="6"/>
  <c r="R1281" i="6"/>
  <c r="R1282" i="6"/>
  <c r="R1283" i="6"/>
  <c r="R1284" i="6"/>
  <c r="R1285" i="6"/>
  <c r="R1286" i="6"/>
  <c r="R1287" i="6"/>
  <c r="R1288" i="6"/>
  <c r="R1289" i="6"/>
  <c r="R1290" i="6"/>
  <c r="R1291" i="6"/>
  <c r="R1292" i="6"/>
  <c r="R1293" i="6"/>
  <c r="R1294" i="6"/>
  <c r="R1295" i="6"/>
  <c r="R1296" i="6"/>
  <c r="R1297" i="6"/>
  <c r="R1298" i="6"/>
  <c r="R1299" i="6"/>
  <c r="R1300" i="6"/>
  <c r="R1301" i="6"/>
  <c r="R1302" i="6"/>
  <c r="R1303" i="6"/>
  <c r="R1304" i="6"/>
  <c r="R1305" i="6"/>
  <c r="R1306" i="6"/>
  <c r="R1307" i="6"/>
  <c r="R1308" i="6"/>
  <c r="R1309" i="6"/>
  <c r="R1310" i="6"/>
  <c r="R1311" i="6"/>
  <c r="R1312" i="6"/>
  <c r="R1313" i="6"/>
  <c r="R1314" i="6"/>
  <c r="R1315" i="6"/>
  <c r="R1316" i="6"/>
  <c r="R1317" i="6"/>
  <c r="R1318" i="6"/>
  <c r="R1319" i="6"/>
  <c r="R1320" i="6"/>
  <c r="R1321" i="6"/>
  <c r="R1322" i="6"/>
  <c r="R1323" i="6"/>
  <c r="R1324" i="6"/>
  <c r="R1325" i="6"/>
  <c r="R1326" i="6"/>
  <c r="R1327" i="6"/>
  <c r="R1328" i="6"/>
  <c r="R1329" i="6"/>
  <c r="R1330" i="6"/>
  <c r="R1331" i="6"/>
  <c r="R1332" i="6"/>
  <c r="R1333" i="6"/>
  <c r="R1334" i="6"/>
  <c r="R1335" i="6"/>
  <c r="R1336" i="6"/>
  <c r="R1337" i="6"/>
  <c r="R1338" i="6"/>
  <c r="R1339" i="6"/>
  <c r="R1340" i="6"/>
  <c r="R1341" i="6"/>
  <c r="R1342" i="6"/>
  <c r="R1343" i="6"/>
  <c r="R1344" i="6"/>
  <c r="R1345" i="6"/>
  <c r="R1346" i="6"/>
  <c r="R1347" i="6"/>
  <c r="R1348" i="6"/>
  <c r="R1349" i="6"/>
  <c r="R1350" i="6"/>
  <c r="R1351" i="6"/>
  <c r="R1352" i="6"/>
  <c r="R1353" i="6"/>
  <c r="R1354" i="6"/>
  <c r="R1355" i="6"/>
  <c r="R1356" i="6"/>
  <c r="R1357" i="6"/>
  <c r="R1358" i="6"/>
  <c r="R1359" i="6"/>
  <c r="R1360" i="6"/>
  <c r="R1361" i="6"/>
  <c r="R1362" i="6"/>
  <c r="R1363" i="6"/>
  <c r="R1364" i="6"/>
  <c r="R1365" i="6"/>
  <c r="R1366" i="6"/>
  <c r="R1367" i="6"/>
  <c r="R1368" i="6"/>
  <c r="R1369" i="6"/>
  <c r="R1370" i="6"/>
  <c r="R1371" i="6"/>
  <c r="R1372" i="6"/>
  <c r="R1373" i="6"/>
  <c r="R1374" i="6"/>
  <c r="R1375" i="6"/>
  <c r="R1376" i="6"/>
  <c r="R1377" i="6"/>
  <c r="R1378" i="6"/>
  <c r="R1379" i="6"/>
  <c r="R1380" i="6"/>
  <c r="R1381" i="6"/>
  <c r="R1382" i="6"/>
  <c r="R1383" i="6"/>
  <c r="R1384" i="6"/>
  <c r="R1385" i="6"/>
  <c r="R1386" i="6"/>
  <c r="R1387" i="6"/>
  <c r="R1388" i="6"/>
  <c r="R1389" i="6"/>
  <c r="R1390" i="6"/>
  <c r="R1391" i="6"/>
  <c r="R1392" i="6"/>
  <c r="R1393" i="6"/>
  <c r="R1394" i="6"/>
  <c r="R1395" i="6"/>
  <c r="R1396" i="6"/>
  <c r="R1397" i="6"/>
  <c r="R1398" i="6"/>
  <c r="R1399" i="6"/>
  <c r="R1400" i="6"/>
  <c r="R1401" i="6"/>
  <c r="R1402" i="6"/>
  <c r="R1403" i="6"/>
  <c r="R1404" i="6"/>
  <c r="R1405" i="6"/>
  <c r="R1406" i="6"/>
  <c r="R1407" i="6"/>
  <c r="R1408" i="6"/>
  <c r="R1409" i="6"/>
  <c r="R1410" i="6"/>
  <c r="R1411" i="6"/>
  <c r="R1412" i="6"/>
  <c r="R1413" i="6"/>
  <c r="R1414" i="6"/>
  <c r="R1415" i="6"/>
  <c r="R1416" i="6"/>
  <c r="R1417" i="6"/>
  <c r="R1418" i="6"/>
  <c r="R1419" i="6"/>
  <c r="R1420" i="6"/>
  <c r="R1421" i="6"/>
  <c r="R1422" i="6"/>
  <c r="R1423" i="6"/>
  <c r="R1424" i="6"/>
  <c r="R1425" i="6"/>
  <c r="R1426" i="6"/>
  <c r="R1427" i="6"/>
  <c r="R1428" i="6"/>
  <c r="R1429" i="6"/>
  <c r="R1430" i="6"/>
  <c r="R1431" i="6"/>
  <c r="R1432" i="6"/>
  <c r="R1433" i="6"/>
  <c r="R1434" i="6"/>
  <c r="R1435" i="6"/>
  <c r="R1436" i="6"/>
  <c r="R1437" i="6"/>
  <c r="R1438" i="6"/>
  <c r="R1439" i="6"/>
  <c r="R1440" i="6"/>
  <c r="R1441" i="6"/>
  <c r="R1442" i="6"/>
  <c r="R1443" i="6"/>
  <c r="R1444" i="6"/>
  <c r="R1445" i="6"/>
  <c r="R1446" i="6"/>
  <c r="R1447" i="6"/>
  <c r="R1448" i="6"/>
  <c r="R1449" i="6"/>
  <c r="R1450" i="6"/>
  <c r="R1451" i="6"/>
  <c r="R1452" i="6"/>
  <c r="R1453" i="6"/>
  <c r="R1454" i="6"/>
  <c r="R1455" i="6"/>
  <c r="R1456" i="6"/>
  <c r="R1457" i="6"/>
  <c r="R1458" i="6"/>
  <c r="R1459" i="6"/>
  <c r="R1460" i="6"/>
  <c r="R1461" i="6"/>
  <c r="R1462" i="6"/>
  <c r="R1463" i="6"/>
  <c r="R1464" i="6"/>
  <c r="R1465" i="6"/>
  <c r="R1466" i="6"/>
  <c r="R1467" i="6"/>
  <c r="R1468" i="6"/>
  <c r="R1469" i="6"/>
  <c r="R1470" i="6"/>
  <c r="R1471" i="6"/>
  <c r="R1472" i="6"/>
  <c r="R1473" i="6"/>
  <c r="R1474" i="6"/>
  <c r="R1475" i="6"/>
  <c r="R1476" i="6"/>
  <c r="R1477" i="6"/>
  <c r="R1478" i="6"/>
  <c r="R1479" i="6"/>
  <c r="R1480" i="6"/>
  <c r="R1481" i="6"/>
  <c r="R1482" i="6"/>
  <c r="R1483" i="6"/>
  <c r="R1484" i="6"/>
  <c r="R1485" i="6"/>
  <c r="R1486" i="6"/>
  <c r="R1487" i="6"/>
  <c r="R1488" i="6"/>
  <c r="R1489" i="6"/>
  <c r="R1490" i="6"/>
  <c r="R1491" i="6"/>
  <c r="R1492" i="6"/>
  <c r="R1493" i="6"/>
  <c r="R1494" i="6"/>
  <c r="R1495" i="6"/>
  <c r="R1496" i="6"/>
  <c r="R1497" i="6"/>
  <c r="R1498" i="6"/>
  <c r="R1499" i="6"/>
  <c r="R1500" i="6"/>
  <c r="R1501" i="6"/>
  <c r="R1502" i="6"/>
  <c r="R1503" i="6"/>
  <c r="R1504" i="6"/>
  <c r="R1505" i="6"/>
  <c r="R1506" i="6"/>
  <c r="R1507" i="6"/>
  <c r="R1508" i="6"/>
  <c r="R1509" i="6"/>
  <c r="R1510" i="6"/>
  <c r="R1511" i="6"/>
  <c r="R1512" i="6"/>
  <c r="R1513" i="6"/>
  <c r="R1514" i="6"/>
  <c r="R1515" i="6"/>
  <c r="R1516" i="6"/>
  <c r="R1517" i="6"/>
  <c r="R1518" i="6"/>
  <c r="R1519" i="6"/>
  <c r="R1520" i="6"/>
  <c r="R1521" i="6"/>
  <c r="R1522" i="6"/>
  <c r="R1523" i="6"/>
  <c r="R1524" i="6"/>
  <c r="R1525" i="6"/>
  <c r="R1526" i="6"/>
  <c r="R1527" i="6"/>
  <c r="R1528" i="6"/>
  <c r="R1529" i="6"/>
  <c r="R1530" i="6"/>
  <c r="R1531" i="6"/>
  <c r="R1532" i="6"/>
  <c r="R1533" i="6"/>
  <c r="R1534" i="6"/>
  <c r="R1535" i="6"/>
  <c r="R1536" i="6"/>
  <c r="R1537" i="6"/>
  <c r="R1538" i="6"/>
  <c r="R1539" i="6"/>
  <c r="R1540" i="6"/>
  <c r="R1541" i="6"/>
  <c r="R1542" i="6"/>
  <c r="R1543" i="6"/>
  <c r="R1544" i="6"/>
  <c r="R1545" i="6"/>
  <c r="R1546" i="6"/>
  <c r="R1547" i="6"/>
  <c r="R1548" i="6"/>
  <c r="R1549" i="6"/>
  <c r="R1550" i="6"/>
  <c r="R1551" i="6"/>
  <c r="R1552" i="6"/>
  <c r="R1553" i="6"/>
  <c r="R1554" i="6"/>
  <c r="R1555" i="6"/>
  <c r="R1556" i="6"/>
  <c r="R1557" i="6"/>
  <c r="R1558" i="6"/>
  <c r="R1559" i="6"/>
  <c r="R1560" i="6"/>
  <c r="R1561" i="6"/>
  <c r="R1562" i="6"/>
  <c r="R1563" i="6"/>
  <c r="R1564" i="6"/>
  <c r="R1565" i="6"/>
  <c r="R1566" i="6"/>
  <c r="R1567" i="6"/>
  <c r="R1568" i="6"/>
  <c r="R1569" i="6"/>
  <c r="R1570" i="6"/>
  <c r="R1571" i="6"/>
  <c r="R1572" i="6"/>
  <c r="R1573" i="6"/>
  <c r="R1574" i="6"/>
  <c r="R1575" i="6"/>
  <c r="R1576" i="6"/>
  <c r="R1577" i="6"/>
  <c r="R1578" i="6"/>
  <c r="R1579" i="6"/>
  <c r="R1580" i="6"/>
  <c r="R1581" i="6"/>
  <c r="R1582" i="6"/>
  <c r="R1583" i="6"/>
  <c r="R1584" i="6"/>
  <c r="R1585" i="6"/>
  <c r="R1586" i="6"/>
  <c r="R1587" i="6"/>
  <c r="R1588" i="6"/>
  <c r="R1589" i="6"/>
  <c r="R1590" i="6"/>
  <c r="R1591" i="6"/>
  <c r="R1592" i="6"/>
  <c r="R1593" i="6"/>
  <c r="R1594" i="6"/>
  <c r="R1595" i="6"/>
  <c r="R1596" i="6"/>
  <c r="R1597" i="6"/>
  <c r="R1598" i="6"/>
  <c r="R1599" i="6"/>
  <c r="R1600" i="6"/>
  <c r="R1601" i="6"/>
  <c r="R1602" i="6"/>
  <c r="R1603" i="6"/>
  <c r="R1604" i="6"/>
  <c r="R1605" i="6"/>
  <c r="R1606" i="6"/>
  <c r="R1607" i="6"/>
  <c r="R1608" i="6"/>
  <c r="R1609" i="6"/>
  <c r="R1610" i="6"/>
  <c r="R1611" i="6"/>
  <c r="R1612" i="6"/>
  <c r="R1613" i="6"/>
  <c r="R1614" i="6"/>
  <c r="R1615" i="6"/>
  <c r="R1616" i="6"/>
  <c r="R1617" i="6"/>
  <c r="R1618" i="6"/>
  <c r="R1619" i="6"/>
  <c r="R1620" i="6"/>
  <c r="R1621" i="6"/>
  <c r="R1622" i="6"/>
  <c r="R1623" i="6"/>
  <c r="R1624" i="6"/>
  <c r="R1625" i="6"/>
  <c r="R1626" i="6"/>
  <c r="R1627" i="6"/>
  <c r="R1628" i="6"/>
  <c r="R1629" i="6"/>
  <c r="R1630" i="6"/>
  <c r="R1631" i="6"/>
  <c r="R1632" i="6"/>
  <c r="R1633" i="6"/>
  <c r="R1634" i="6"/>
  <c r="R1635" i="6"/>
  <c r="R1636" i="6"/>
  <c r="R1637" i="6"/>
  <c r="R1638" i="6"/>
  <c r="R1639" i="6"/>
  <c r="R1640" i="6"/>
  <c r="R1641" i="6"/>
  <c r="R1642" i="6"/>
  <c r="R1643" i="6"/>
  <c r="R1644" i="6"/>
  <c r="R1645" i="6"/>
  <c r="R1646" i="6"/>
  <c r="R1647" i="6"/>
  <c r="R1648" i="6"/>
  <c r="R1649" i="6"/>
  <c r="R1650" i="6"/>
  <c r="R1651" i="6"/>
  <c r="R1652" i="6"/>
  <c r="R1653" i="6"/>
  <c r="R1654" i="6"/>
  <c r="R1655" i="6"/>
  <c r="R1656" i="6"/>
  <c r="R1657" i="6"/>
  <c r="R1658" i="6"/>
  <c r="R1659" i="6"/>
  <c r="R1660" i="6"/>
  <c r="R1661" i="6"/>
  <c r="R1662" i="6"/>
  <c r="R1663" i="6"/>
  <c r="R1664" i="6"/>
  <c r="R1665" i="6"/>
  <c r="R1666" i="6"/>
  <c r="R1667" i="6"/>
  <c r="R1668" i="6"/>
  <c r="R1669" i="6"/>
  <c r="R1670" i="6"/>
  <c r="R1671" i="6"/>
  <c r="R1672" i="6"/>
  <c r="R1673" i="6"/>
  <c r="R1674" i="6"/>
  <c r="R1675" i="6"/>
  <c r="R1676" i="6"/>
  <c r="R1677" i="6"/>
  <c r="R1678" i="6"/>
  <c r="R1679" i="6"/>
  <c r="R1680" i="6"/>
  <c r="R1681" i="6"/>
  <c r="R1682" i="6"/>
  <c r="R1683" i="6"/>
  <c r="R1684" i="6"/>
  <c r="R1685" i="6"/>
  <c r="R1686" i="6"/>
  <c r="R1687" i="6"/>
  <c r="R1688" i="6"/>
  <c r="R1689" i="6"/>
  <c r="R1690" i="6"/>
  <c r="R1691" i="6"/>
  <c r="R1692" i="6"/>
  <c r="R1693" i="6"/>
  <c r="R1694" i="6"/>
  <c r="R1695" i="6"/>
  <c r="R1696" i="6"/>
  <c r="R1697" i="6"/>
  <c r="R1698" i="6"/>
  <c r="R1699" i="6"/>
  <c r="R1700" i="6"/>
  <c r="R1701" i="6"/>
  <c r="R1702" i="6"/>
  <c r="R1703" i="6"/>
  <c r="R1704" i="6"/>
  <c r="R1705" i="6"/>
  <c r="R1706" i="6"/>
  <c r="R1707" i="6"/>
  <c r="R1708" i="6"/>
  <c r="R1709" i="6"/>
  <c r="R1710" i="6"/>
  <c r="R1711" i="6"/>
  <c r="R1712" i="6"/>
  <c r="R1713" i="6"/>
  <c r="R1714" i="6"/>
  <c r="R1715" i="6"/>
  <c r="R1716" i="6"/>
  <c r="R1717" i="6"/>
  <c r="R1718" i="6"/>
  <c r="R1719" i="6"/>
  <c r="R1720" i="6"/>
  <c r="R1721" i="6"/>
  <c r="R1722" i="6"/>
  <c r="R1723" i="6"/>
  <c r="R1724" i="6"/>
  <c r="R1725" i="6"/>
  <c r="R1726" i="6"/>
  <c r="R1727" i="6"/>
  <c r="R1728" i="6"/>
  <c r="R1729" i="6"/>
  <c r="R1730" i="6"/>
  <c r="R1731" i="6"/>
  <c r="R1732" i="6"/>
  <c r="R1733" i="6"/>
  <c r="R1734" i="6"/>
  <c r="R1735" i="6"/>
  <c r="R1736" i="6"/>
  <c r="R1737" i="6"/>
  <c r="R1738" i="6"/>
  <c r="R1739" i="6"/>
  <c r="R1740" i="6"/>
  <c r="R1741" i="6"/>
  <c r="R1742" i="6"/>
  <c r="R1743" i="6"/>
  <c r="R1744" i="6"/>
  <c r="R1745" i="6"/>
  <c r="R1746" i="6"/>
  <c r="R1747" i="6"/>
  <c r="R1748" i="6"/>
  <c r="R1749" i="6"/>
  <c r="R1750" i="6"/>
  <c r="R1751" i="6"/>
  <c r="R1752" i="6"/>
  <c r="R1753" i="6"/>
  <c r="R1754" i="6"/>
  <c r="R1755" i="6"/>
  <c r="R1756" i="6"/>
  <c r="R1757" i="6"/>
  <c r="R1758" i="6"/>
  <c r="R1759" i="6"/>
  <c r="R1760" i="6"/>
  <c r="R1761" i="6"/>
  <c r="R1762" i="6"/>
  <c r="R1763" i="6"/>
  <c r="R1764" i="6"/>
  <c r="R1765" i="6"/>
  <c r="R1766" i="6"/>
  <c r="R1767" i="6"/>
  <c r="R1768" i="6"/>
  <c r="R1769" i="6"/>
  <c r="R1770" i="6"/>
  <c r="R1771" i="6"/>
  <c r="R1772" i="6"/>
  <c r="R1773" i="6"/>
  <c r="R1774" i="6"/>
  <c r="R1775" i="6"/>
  <c r="R1776" i="6"/>
  <c r="R1777" i="6"/>
  <c r="R1778" i="6"/>
  <c r="R1779" i="6"/>
  <c r="R1780" i="6"/>
  <c r="R1781" i="6"/>
  <c r="R1782" i="6"/>
  <c r="R1783" i="6"/>
  <c r="R1784" i="6"/>
  <c r="R1785" i="6"/>
  <c r="R1786" i="6"/>
  <c r="R1787" i="6"/>
  <c r="R1788" i="6"/>
  <c r="R1789" i="6"/>
  <c r="R1790" i="6"/>
  <c r="R1791" i="6"/>
  <c r="R1792" i="6"/>
  <c r="R1793" i="6"/>
  <c r="R1794" i="6"/>
  <c r="R1795" i="6"/>
  <c r="R1796" i="6"/>
  <c r="R1797" i="6"/>
  <c r="R1798" i="6"/>
  <c r="R1799" i="6"/>
  <c r="R1800" i="6"/>
  <c r="R1801" i="6"/>
  <c r="R1802" i="6"/>
  <c r="R1803" i="6"/>
  <c r="R1804" i="6"/>
  <c r="R1805" i="6"/>
  <c r="R1806" i="6"/>
  <c r="R1807" i="6"/>
  <c r="R1808" i="6"/>
  <c r="R1809" i="6"/>
  <c r="R1810" i="6"/>
  <c r="R1811" i="6"/>
  <c r="R1812" i="6"/>
  <c r="R1813" i="6"/>
  <c r="R1814" i="6"/>
  <c r="R1815" i="6"/>
  <c r="R1816" i="6"/>
  <c r="R1817" i="6"/>
  <c r="R1818" i="6"/>
  <c r="R1819" i="6"/>
  <c r="R1820" i="6"/>
  <c r="R1821" i="6"/>
  <c r="R1822" i="6"/>
  <c r="R1823" i="6"/>
  <c r="R1824" i="6"/>
  <c r="R1825" i="6"/>
  <c r="R1826" i="6"/>
  <c r="R1827" i="6"/>
  <c r="R1828" i="6"/>
  <c r="R1829" i="6"/>
  <c r="R1830" i="6"/>
  <c r="R1831" i="6"/>
  <c r="R1832" i="6"/>
  <c r="R1833" i="6"/>
  <c r="R1834" i="6"/>
  <c r="R1835" i="6"/>
  <c r="R1836" i="6"/>
  <c r="R1837" i="6"/>
  <c r="R1838" i="6"/>
  <c r="R1839" i="6"/>
  <c r="R1840" i="6"/>
  <c r="R1841" i="6"/>
  <c r="R1842" i="6"/>
  <c r="R1843" i="6"/>
  <c r="R1844" i="6"/>
  <c r="R1845" i="6"/>
  <c r="R1846" i="6"/>
  <c r="R1847" i="6"/>
  <c r="R1848" i="6"/>
  <c r="R1849" i="6"/>
  <c r="R1850" i="6"/>
  <c r="R1851" i="6"/>
  <c r="R1852" i="6"/>
  <c r="R1853" i="6"/>
  <c r="R1854" i="6"/>
  <c r="R1855" i="6"/>
  <c r="R1856" i="6"/>
  <c r="R1857" i="6"/>
  <c r="R1858" i="6"/>
  <c r="R1859" i="6"/>
  <c r="R1860" i="6"/>
  <c r="R1861" i="6"/>
  <c r="R1862" i="6"/>
  <c r="R1863" i="6"/>
  <c r="R1864" i="6"/>
  <c r="R1865" i="6"/>
  <c r="R1866" i="6"/>
  <c r="R1867" i="6"/>
  <c r="R1868" i="6"/>
  <c r="R1869" i="6"/>
  <c r="R1870" i="6"/>
  <c r="R1871" i="6"/>
  <c r="R1872" i="6"/>
  <c r="R1873" i="6"/>
  <c r="R1874" i="6"/>
  <c r="R1875" i="6"/>
  <c r="R1876" i="6"/>
  <c r="R1877" i="6"/>
  <c r="R1878" i="6"/>
  <c r="R1879" i="6"/>
  <c r="R1880" i="6"/>
  <c r="R1881" i="6"/>
  <c r="R1882" i="6"/>
  <c r="R1883" i="6"/>
  <c r="R1884" i="6"/>
  <c r="R1885" i="6"/>
  <c r="R1886" i="6"/>
  <c r="R1887" i="6"/>
  <c r="R1888" i="6"/>
  <c r="R1889" i="6"/>
  <c r="R1890" i="6"/>
  <c r="R1891" i="6"/>
  <c r="R1892" i="6"/>
  <c r="R1893" i="6"/>
  <c r="R1894" i="6"/>
  <c r="R1895" i="6"/>
  <c r="R1896" i="6"/>
  <c r="R1897" i="6"/>
  <c r="R1898" i="6"/>
  <c r="R1899" i="6"/>
  <c r="R1900" i="6"/>
  <c r="R1901" i="6"/>
  <c r="R1902" i="6"/>
  <c r="R1903" i="6"/>
  <c r="R1904" i="6"/>
  <c r="R1905" i="6"/>
  <c r="R1906" i="6"/>
  <c r="R1907" i="6"/>
  <c r="R1908" i="6"/>
  <c r="R1909" i="6"/>
  <c r="R1910" i="6"/>
  <c r="R1911" i="6"/>
  <c r="R1912" i="6"/>
  <c r="R1913" i="6"/>
  <c r="R1914" i="6"/>
  <c r="R1915" i="6"/>
  <c r="R1916" i="6"/>
  <c r="R1917" i="6"/>
  <c r="R1918" i="6"/>
  <c r="R1919" i="6"/>
  <c r="R1920" i="6"/>
  <c r="R1921" i="6"/>
  <c r="R1922" i="6"/>
  <c r="R1923" i="6"/>
  <c r="R1924" i="6"/>
  <c r="R1925" i="6"/>
  <c r="R1926" i="6"/>
  <c r="R1927" i="6"/>
  <c r="R1928" i="6"/>
  <c r="R1929" i="6"/>
  <c r="R1930" i="6"/>
  <c r="R1931" i="6"/>
  <c r="R1932" i="6"/>
  <c r="R1933" i="6"/>
  <c r="R1934" i="6"/>
  <c r="R1935" i="6"/>
  <c r="R1936" i="6"/>
  <c r="R1937" i="6"/>
  <c r="R1938" i="6"/>
  <c r="R1939" i="6"/>
  <c r="R1940" i="6"/>
  <c r="R1941" i="6"/>
  <c r="R1942" i="6"/>
  <c r="R1943" i="6"/>
  <c r="R1944" i="6"/>
  <c r="R1945" i="6"/>
  <c r="R1946" i="6"/>
  <c r="R1947" i="6"/>
  <c r="R1948" i="6"/>
  <c r="R1949" i="6"/>
  <c r="R1950" i="6"/>
  <c r="R1951" i="6"/>
  <c r="R1952" i="6"/>
  <c r="R1953" i="6"/>
  <c r="R1954" i="6"/>
  <c r="R1955" i="6"/>
  <c r="R1956" i="6"/>
  <c r="R1957" i="6"/>
  <c r="R1958" i="6"/>
  <c r="R1959" i="6"/>
  <c r="R1960" i="6"/>
  <c r="R1961" i="6"/>
  <c r="R1962" i="6"/>
  <c r="R1963" i="6"/>
  <c r="R1964" i="6"/>
  <c r="R1965" i="6"/>
  <c r="R1966" i="6"/>
  <c r="R1967" i="6"/>
  <c r="R1968" i="6"/>
  <c r="R1969" i="6"/>
  <c r="R1970" i="6"/>
  <c r="R1971" i="6"/>
  <c r="R1972" i="6"/>
  <c r="R1973" i="6"/>
  <c r="R1974" i="6"/>
  <c r="R1975" i="6"/>
  <c r="R1976" i="6"/>
  <c r="R1977" i="6"/>
  <c r="R1978" i="6"/>
  <c r="R1979" i="6"/>
  <c r="R1980" i="6"/>
  <c r="R1981" i="6"/>
  <c r="R1982" i="6"/>
  <c r="R1983" i="6"/>
  <c r="R1984" i="6"/>
  <c r="R1985" i="6"/>
  <c r="R1986" i="6"/>
  <c r="R1987" i="6"/>
  <c r="R1988" i="6"/>
  <c r="R1989" i="6"/>
  <c r="R1990" i="6"/>
  <c r="R1991" i="6"/>
  <c r="R1992" i="6"/>
  <c r="R1993" i="6"/>
  <c r="R1994" i="6"/>
  <c r="R1995" i="6"/>
  <c r="R1996" i="6"/>
  <c r="R1997" i="6"/>
  <c r="R1998" i="6"/>
  <c r="R1999" i="6"/>
  <c r="R2000" i="6"/>
  <c r="R2001" i="6"/>
  <c r="R2002" i="6"/>
  <c r="R2003" i="6"/>
  <c r="R2004" i="6"/>
  <c r="R2005" i="6"/>
  <c r="R2006" i="6"/>
  <c r="R2007" i="6"/>
  <c r="R2008" i="6"/>
  <c r="R2009" i="6"/>
  <c r="R2010" i="6"/>
  <c r="R2011" i="6"/>
  <c r="R2012" i="6"/>
  <c r="R2013" i="6"/>
  <c r="R2014" i="6"/>
  <c r="R2015" i="6"/>
  <c r="R2016" i="6"/>
  <c r="R2017" i="6"/>
  <c r="R2018" i="6"/>
  <c r="R2019" i="6"/>
  <c r="R2020" i="6"/>
  <c r="R2021" i="6"/>
  <c r="R2022" i="6"/>
  <c r="R2023" i="6"/>
  <c r="R2024" i="6"/>
  <c r="R2025" i="6"/>
  <c r="R2026" i="6"/>
  <c r="R2027" i="6"/>
  <c r="R2028" i="6"/>
  <c r="R2029" i="6"/>
  <c r="R2030" i="6"/>
  <c r="R2031" i="6"/>
  <c r="R2032" i="6"/>
  <c r="R2033" i="6"/>
  <c r="R2034" i="6"/>
  <c r="R2035" i="6"/>
  <c r="R2036" i="6"/>
  <c r="R2037" i="6"/>
  <c r="R2038" i="6"/>
  <c r="R2039" i="6"/>
  <c r="R2040" i="6"/>
  <c r="R2041" i="6"/>
  <c r="R2042" i="6"/>
  <c r="R2043" i="6"/>
  <c r="R2044" i="6"/>
  <c r="R2045" i="6"/>
  <c r="R2046" i="6"/>
  <c r="R2047" i="6"/>
  <c r="R2048" i="6"/>
  <c r="R2049" i="6"/>
  <c r="R2050" i="6"/>
  <c r="R2051" i="6"/>
  <c r="R2052" i="6"/>
  <c r="R2053" i="6"/>
  <c r="R2054" i="6"/>
  <c r="R2055" i="6"/>
  <c r="R2056" i="6"/>
  <c r="R2057" i="6"/>
  <c r="R2058" i="6"/>
  <c r="R2059" i="6"/>
  <c r="R2060" i="6"/>
  <c r="R2061" i="6"/>
  <c r="R2062" i="6"/>
  <c r="R2063" i="6"/>
  <c r="R2064" i="6"/>
  <c r="R2065" i="6"/>
  <c r="R2066" i="6"/>
  <c r="R2067" i="6"/>
  <c r="R2068" i="6"/>
  <c r="R2069" i="6"/>
  <c r="R2070" i="6"/>
  <c r="R2071" i="6"/>
  <c r="R2072" i="6"/>
  <c r="R2073" i="6"/>
  <c r="R2074" i="6"/>
  <c r="R2075" i="6"/>
  <c r="R2076" i="6"/>
  <c r="R2077" i="6"/>
  <c r="R2078" i="6"/>
  <c r="R2079" i="6"/>
  <c r="R2080" i="6"/>
  <c r="R2081" i="6"/>
  <c r="R2082" i="6"/>
  <c r="R2083" i="6"/>
  <c r="R2084" i="6"/>
  <c r="R2085" i="6"/>
  <c r="R2086" i="6"/>
  <c r="R2087" i="6"/>
  <c r="R2088" i="6"/>
  <c r="R2089" i="6"/>
  <c r="R2090" i="6"/>
  <c r="R2091" i="6"/>
  <c r="R2092" i="6"/>
  <c r="R2093" i="6"/>
  <c r="R2094" i="6"/>
  <c r="R2095" i="6"/>
  <c r="R2096" i="6"/>
  <c r="R2097" i="6"/>
  <c r="R2098" i="6"/>
  <c r="R2099" i="6"/>
  <c r="R2100" i="6"/>
  <c r="R2101" i="6"/>
  <c r="R2102" i="6"/>
  <c r="R2103" i="6"/>
  <c r="R2104" i="6"/>
  <c r="R2105" i="6"/>
  <c r="R2106" i="6"/>
  <c r="R2107" i="6"/>
  <c r="R2108" i="6"/>
  <c r="R2109" i="6"/>
  <c r="R2110" i="6"/>
  <c r="R2111" i="6"/>
  <c r="R2112" i="6"/>
  <c r="R2113" i="6"/>
  <c r="R2114" i="6"/>
  <c r="R2115" i="6"/>
  <c r="R2116" i="6"/>
  <c r="R2117" i="6"/>
  <c r="R2118" i="6"/>
  <c r="R2119" i="6"/>
  <c r="R2120" i="6"/>
  <c r="R2121" i="6"/>
  <c r="R2122" i="6"/>
  <c r="R2123" i="6"/>
  <c r="R2124" i="6"/>
  <c r="R2125" i="6"/>
  <c r="R2126" i="6"/>
  <c r="R2127" i="6"/>
  <c r="R2128" i="6"/>
  <c r="R2129" i="6"/>
  <c r="R2130" i="6"/>
  <c r="R2131" i="6"/>
  <c r="R2132" i="6"/>
  <c r="R2133" i="6"/>
  <c r="R2134" i="6"/>
  <c r="R2135" i="6"/>
  <c r="R2136" i="6"/>
  <c r="R2137" i="6"/>
  <c r="R2138" i="6"/>
  <c r="R2139" i="6"/>
  <c r="R2140" i="6"/>
  <c r="R2141" i="6"/>
  <c r="R2142" i="6"/>
  <c r="R2143" i="6"/>
  <c r="R2144" i="6"/>
  <c r="R2145" i="6"/>
  <c r="R2146" i="6"/>
  <c r="R2147" i="6"/>
  <c r="R2148" i="6"/>
  <c r="R2149" i="6"/>
  <c r="R2150" i="6"/>
  <c r="R2151" i="6"/>
  <c r="R2152" i="6"/>
  <c r="R2153" i="6"/>
  <c r="R2154" i="6"/>
  <c r="R2155" i="6"/>
  <c r="R2156" i="6"/>
  <c r="R2157" i="6"/>
  <c r="R2158" i="6"/>
  <c r="R2159" i="6"/>
  <c r="R2160" i="6"/>
  <c r="R2161" i="6"/>
  <c r="R2162" i="6"/>
  <c r="R2163" i="6"/>
  <c r="R2164" i="6"/>
  <c r="R2165" i="6"/>
  <c r="R2166" i="6"/>
  <c r="R2167" i="6"/>
  <c r="R2168" i="6"/>
  <c r="R2169" i="6"/>
  <c r="R2170" i="6"/>
  <c r="R2171" i="6"/>
  <c r="R2172" i="6"/>
  <c r="R2173" i="6"/>
  <c r="R2174" i="6"/>
  <c r="R2175" i="6"/>
  <c r="R2176" i="6"/>
  <c r="R2177" i="6"/>
  <c r="R2178" i="6"/>
  <c r="R2179" i="6"/>
  <c r="R2180" i="6"/>
  <c r="R2181" i="6"/>
  <c r="R2182" i="6"/>
  <c r="R2183" i="6"/>
  <c r="R2184" i="6"/>
  <c r="R2185" i="6"/>
  <c r="R2186" i="6"/>
  <c r="R2187" i="6"/>
  <c r="R2188" i="6"/>
  <c r="R2189" i="6"/>
  <c r="R2190" i="6"/>
  <c r="R2191" i="6"/>
  <c r="R2192" i="6"/>
  <c r="R2193" i="6"/>
  <c r="R2194" i="6"/>
  <c r="R2195" i="6"/>
  <c r="R2196" i="6"/>
  <c r="R2197" i="6"/>
  <c r="R2198" i="6"/>
  <c r="R2199" i="6"/>
  <c r="R2200" i="6"/>
  <c r="R2201" i="6"/>
  <c r="R2202" i="6"/>
  <c r="R2203" i="6"/>
  <c r="R2204" i="6"/>
  <c r="R2205" i="6"/>
  <c r="R2206" i="6"/>
  <c r="R2207" i="6"/>
  <c r="R2208" i="6"/>
  <c r="R2209" i="6"/>
  <c r="R2210" i="6"/>
  <c r="R2211" i="6"/>
  <c r="R2212" i="6"/>
  <c r="R2213" i="6"/>
  <c r="R2214" i="6"/>
  <c r="R2215" i="6"/>
  <c r="R2216" i="6"/>
  <c r="R2217" i="6"/>
  <c r="R2218" i="6"/>
  <c r="R2219" i="6"/>
  <c r="R2220" i="6"/>
  <c r="R2221" i="6"/>
  <c r="R2222" i="6"/>
  <c r="R2223" i="6"/>
  <c r="R2224" i="6"/>
  <c r="R2225" i="6"/>
  <c r="R2226" i="6"/>
  <c r="R2227" i="6"/>
  <c r="R2228" i="6"/>
  <c r="R2229" i="6"/>
  <c r="R2230" i="6"/>
  <c r="R2231" i="6"/>
  <c r="R2232" i="6"/>
  <c r="R2233" i="6"/>
  <c r="R2234" i="6"/>
  <c r="R2235" i="6"/>
  <c r="R2236" i="6"/>
  <c r="R2237" i="6"/>
  <c r="R2238" i="6"/>
  <c r="R2239" i="6"/>
  <c r="R2240" i="6"/>
  <c r="R2241" i="6"/>
  <c r="R2242" i="6"/>
  <c r="R2243" i="6"/>
  <c r="R2244" i="6"/>
  <c r="R2245" i="6"/>
  <c r="R2246" i="6"/>
  <c r="R2247" i="6"/>
  <c r="R2248" i="6"/>
  <c r="R2249" i="6"/>
  <c r="R2250" i="6"/>
  <c r="R2251" i="6"/>
  <c r="R2252" i="6"/>
  <c r="R2253" i="6"/>
  <c r="R2254" i="6"/>
  <c r="R2255" i="6"/>
  <c r="R2256" i="6"/>
  <c r="R2257" i="6"/>
  <c r="R2258" i="6"/>
  <c r="R2259" i="6"/>
  <c r="R2260" i="6"/>
  <c r="R2261" i="6"/>
  <c r="R2262" i="6"/>
  <c r="R2263" i="6"/>
  <c r="R2264" i="6"/>
  <c r="R2265" i="6"/>
  <c r="R2266" i="6"/>
  <c r="R2267" i="6"/>
  <c r="R2268" i="6"/>
  <c r="R2269" i="6"/>
  <c r="R2270" i="6"/>
  <c r="R2271" i="6"/>
  <c r="R2272" i="6"/>
  <c r="R2273" i="6"/>
  <c r="R2274" i="6"/>
  <c r="R2275" i="6"/>
  <c r="R2276" i="6"/>
  <c r="R2277" i="6"/>
  <c r="R2278" i="6"/>
  <c r="R2279" i="6"/>
  <c r="R2280" i="6"/>
  <c r="R2281" i="6"/>
  <c r="R2282" i="6"/>
  <c r="R2283" i="6"/>
  <c r="R2284" i="6"/>
  <c r="R2285" i="6"/>
  <c r="R2286" i="6"/>
  <c r="R2287" i="6"/>
  <c r="R2288" i="6"/>
  <c r="R2289" i="6"/>
  <c r="R2290" i="6"/>
  <c r="R2291" i="6"/>
  <c r="R2292" i="6"/>
  <c r="R2293" i="6"/>
  <c r="R2294" i="6"/>
  <c r="R2295" i="6"/>
  <c r="R2296" i="6"/>
  <c r="R2297" i="6"/>
  <c r="R2298" i="6"/>
  <c r="R2299" i="6"/>
  <c r="R2300" i="6"/>
  <c r="R2301" i="6"/>
  <c r="R2302" i="6"/>
  <c r="R2303" i="6"/>
  <c r="R2304" i="6"/>
  <c r="R2305" i="6"/>
  <c r="R2306" i="6"/>
  <c r="R2307" i="6"/>
  <c r="R2308" i="6"/>
  <c r="R2309" i="6"/>
  <c r="R2310" i="6"/>
  <c r="R2311" i="6"/>
  <c r="R2312" i="6"/>
  <c r="R2313" i="6"/>
  <c r="R2314" i="6"/>
  <c r="R2315" i="6"/>
  <c r="R2316" i="6"/>
  <c r="R2317" i="6"/>
  <c r="R2318" i="6"/>
  <c r="R2319" i="6"/>
  <c r="R2320" i="6"/>
  <c r="R2321" i="6"/>
  <c r="R2322" i="6"/>
  <c r="R2323" i="6"/>
  <c r="R2324" i="6"/>
  <c r="R2325" i="6"/>
  <c r="R2326" i="6"/>
  <c r="R2327" i="6"/>
  <c r="R2328" i="6"/>
  <c r="R2329" i="6"/>
  <c r="R2330" i="6"/>
  <c r="R2331" i="6"/>
  <c r="R2332" i="6"/>
  <c r="R2333" i="6"/>
  <c r="R2334" i="6"/>
  <c r="R2335" i="6"/>
  <c r="R2336" i="6"/>
  <c r="R2337" i="6"/>
  <c r="R2338" i="6"/>
  <c r="R2339" i="6"/>
  <c r="R2340" i="6"/>
  <c r="R2341" i="6"/>
  <c r="R2342" i="6"/>
  <c r="R2343" i="6"/>
  <c r="R2344" i="6"/>
  <c r="R2345" i="6"/>
  <c r="R2346" i="6"/>
  <c r="R2347" i="6"/>
  <c r="R2348" i="6"/>
  <c r="R2349" i="6"/>
  <c r="R2350" i="6"/>
  <c r="R2351" i="6"/>
  <c r="R2352" i="6"/>
  <c r="R2353" i="6"/>
  <c r="R2354" i="6"/>
  <c r="R2355" i="6"/>
  <c r="R2356" i="6"/>
  <c r="R2357" i="6"/>
  <c r="R2358" i="6"/>
  <c r="R2359" i="6"/>
  <c r="R2360" i="6"/>
  <c r="R2361" i="6"/>
  <c r="R2362" i="6"/>
  <c r="R2363" i="6"/>
  <c r="R2364" i="6"/>
  <c r="R2365" i="6"/>
  <c r="R2366" i="6"/>
  <c r="R2367" i="6"/>
  <c r="R2368" i="6"/>
  <c r="R2369" i="6"/>
  <c r="R2370" i="6"/>
  <c r="R2371" i="6"/>
  <c r="R2372" i="6"/>
  <c r="R2373" i="6"/>
  <c r="R2374" i="6"/>
  <c r="R2375" i="6"/>
  <c r="R2376" i="6"/>
  <c r="R2377" i="6"/>
  <c r="R2378" i="6"/>
  <c r="R2379" i="6"/>
  <c r="R2380" i="6"/>
  <c r="R2381" i="6"/>
  <c r="R2382" i="6"/>
  <c r="R2383" i="6"/>
  <c r="R2384" i="6"/>
  <c r="R2385" i="6"/>
  <c r="R2386" i="6"/>
  <c r="R2387" i="6"/>
  <c r="R2388" i="6"/>
  <c r="R2389" i="6"/>
  <c r="R2390" i="6"/>
  <c r="R2391" i="6"/>
  <c r="R2392" i="6"/>
  <c r="R2393" i="6"/>
  <c r="R2394" i="6"/>
  <c r="R2395" i="6"/>
  <c r="R2396" i="6"/>
  <c r="R2397" i="6"/>
  <c r="R2398" i="6"/>
  <c r="R2399" i="6"/>
  <c r="R2400" i="6"/>
  <c r="R2401" i="6"/>
  <c r="R2402" i="6"/>
  <c r="R2403" i="6"/>
  <c r="R2404" i="6"/>
  <c r="R2405" i="6"/>
  <c r="R2406" i="6"/>
  <c r="R2407" i="6"/>
  <c r="R2408" i="6"/>
  <c r="R2409" i="6"/>
  <c r="R2410" i="6"/>
  <c r="R2411" i="6"/>
  <c r="R2412" i="6"/>
  <c r="R2413" i="6"/>
  <c r="R2414" i="6"/>
  <c r="R2415" i="6"/>
  <c r="R2416" i="6"/>
  <c r="R2417" i="6"/>
  <c r="R2418" i="6"/>
  <c r="R2419" i="6"/>
  <c r="R2420" i="6"/>
  <c r="R2421" i="6"/>
  <c r="R2422" i="6"/>
  <c r="R2423" i="6"/>
  <c r="R2424" i="6"/>
  <c r="R2425" i="6"/>
  <c r="R2426" i="6"/>
  <c r="R2427" i="6"/>
  <c r="R2428" i="6"/>
  <c r="R2429" i="6"/>
  <c r="R2430" i="6"/>
  <c r="R2431" i="6"/>
  <c r="R2432" i="6"/>
  <c r="R2433" i="6"/>
  <c r="R2434" i="6"/>
  <c r="R2435" i="6"/>
  <c r="R2436" i="6"/>
  <c r="R2437" i="6"/>
  <c r="R2438" i="6"/>
  <c r="R2439" i="6"/>
  <c r="R2440" i="6"/>
  <c r="R2441" i="6"/>
  <c r="R2442" i="6"/>
  <c r="R2443" i="6"/>
  <c r="R2444" i="6"/>
  <c r="R2445" i="6"/>
  <c r="R2446" i="6"/>
  <c r="R2447" i="6"/>
  <c r="R2448" i="6"/>
  <c r="R2449" i="6"/>
  <c r="R2450" i="6"/>
  <c r="R2451" i="6"/>
  <c r="R2452" i="6"/>
  <c r="R2453" i="6"/>
  <c r="R2454" i="6"/>
  <c r="R2455" i="6"/>
  <c r="R2456" i="6"/>
  <c r="R2457" i="6"/>
  <c r="R2458" i="6"/>
  <c r="R2459" i="6"/>
  <c r="R2460" i="6"/>
  <c r="R2461" i="6"/>
  <c r="R2462" i="6"/>
  <c r="R2463" i="6"/>
  <c r="R2464" i="6"/>
  <c r="R2465" i="6"/>
  <c r="R2466" i="6"/>
  <c r="R2467" i="6"/>
  <c r="R2468" i="6"/>
  <c r="R2469" i="6"/>
  <c r="R2470" i="6"/>
  <c r="R2471" i="6"/>
  <c r="R2472" i="6"/>
  <c r="R2473" i="6"/>
  <c r="R2474" i="6"/>
  <c r="R2475" i="6"/>
  <c r="R2476" i="6"/>
  <c r="R2477" i="6"/>
  <c r="R2478" i="6"/>
  <c r="R2479" i="6"/>
  <c r="R2480" i="6"/>
  <c r="R2481" i="6"/>
  <c r="R2482" i="6"/>
  <c r="R2483" i="6"/>
  <c r="R2484" i="6"/>
  <c r="R2485" i="6"/>
  <c r="R2486" i="6"/>
  <c r="R2487" i="6"/>
  <c r="R2488" i="6"/>
  <c r="R2489" i="6"/>
  <c r="R2490" i="6"/>
  <c r="R2491" i="6"/>
  <c r="R2492" i="6"/>
  <c r="R2493" i="6"/>
  <c r="R2494" i="6"/>
  <c r="R2495" i="6"/>
  <c r="R2496" i="6"/>
  <c r="R2497" i="6"/>
  <c r="R2498" i="6"/>
  <c r="R2499" i="6"/>
  <c r="R2500" i="6"/>
  <c r="R2501" i="6"/>
  <c r="R2502" i="6"/>
  <c r="R2503" i="6"/>
  <c r="R2504" i="6"/>
  <c r="R2505" i="6"/>
  <c r="R2506" i="6"/>
  <c r="R2507" i="6"/>
  <c r="R2508" i="6"/>
  <c r="R2509" i="6"/>
  <c r="R2510" i="6"/>
  <c r="R2511" i="6"/>
  <c r="R2512" i="6"/>
  <c r="R2513" i="6"/>
  <c r="R2514" i="6"/>
  <c r="R2515" i="6"/>
  <c r="R2516" i="6"/>
  <c r="R2517" i="6"/>
  <c r="R2518" i="6"/>
  <c r="R2519" i="6"/>
  <c r="R2520" i="6"/>
  <c r="R2521" i="6"/>
  <c r="R2522" i="6"/>
  <c r="R2523" i="6"/>
  <c r="R2524" i="6"/>
  <c r="R2525" i="6"/>
  <c r="R2526" i="6"/>
  <c r="R2527" i="6"/>
  <c r="R2528" i="6"/>
  <c r="R2529" i="6"/>
  <c r="R2530" i="6"/>
  <c r="R2531" i="6"/>
  <c r="R2532" i="6"/>
  <c r="R2533" i="6"/>
  <c r="R2534" i="6"/>
  <c r="R2535" i="6"/>
  <c r="R2536" i="6"/>
  <c r="R2537" i="6"/>
  <c r="R2538" i="6"/>
  <c r="R2539" i="6"/>
  <c r="R2540" i="6"/>
  <c r="R2541" i="6"/>
  <c r="R2542" i="6"/>
  <c r="R2543" i="6"/>
  <c r="R2544" i="6"/>
  <c r="R2545" i="6"/>
  <c r="R2546" i="6"/>
  <c r="R2547" i="6"/>
  <c r="R2548" i="6"/>
  <c r="R2549" i="6"/>
  <c r="R2550" i="6"/>
  <c r="R2551" i="6"/>
  <c r="R2552" i="6"/>
  <c r="R2553" i="6"/>
  <c r="R2554" i="6"/>
  <c r="R2555" i="6"/>
  <c r="R2556" i="6"/>
  <c r="R2557" i="6"/>
  <c r="R2558" i="6"/>
  <c r="R2559" i="6"/>
  <c r="R2560" i="6"/>
  <c r="R2561" i="6"/>
  <c r="R2562" i="6"/>
  <c r="R2563" i="6"/>
  <c r="R2564" i="6"/>
  <c r="R2565" i="6"/>
  <c r="R2566" i="6"/>
  <c r="R2567" i="6"/>
  <c r="R2568" i="6"/>
  <c r="R2569" i="6"/>
  <c r="R2570" i="6"/>
  <c r="R2571" i="6"/>
  <c r="R2572" i="6"/>
  <c r="R2573" i="6"/>
  <c r="R2574" i="6"/>
  <c r="R2575" i="6"/>
  <c r="R2576" i="6"/>
  <c r="R2577" i="6"/>
  <c r="R2578" i="6"/>
  <c r="R2579" i="6"/>
  <c r="R2580" i="6"/>
  <c r="R2581" i="6"/>
  <c r="R2582" i="6"/>
  <c r="R2583" i="6"/>
  <c r="R2584" i="6"/>
  <c r="R2585" i="6"/>
  <c r="R2586" i="6"/>
  <c r="R2587" i="6"/>
  <c r="R2588" i="6"/>
  <c r="R2589" i="6"/>
  <c r="R2590" i="6"/>
  <c r="R2591" i="6"/>
  <c r="R2592" i="6"/>
  <c r="R2593" i="6"/>
  <c r="R2594" i="6"/>
  <c r="R2595" i="6"/>
  <c r="R2596" i="6"/>
  <c r="R2597" i="6"/>
  <c r="R2598" i="6"/>
  <c r="R2599" i="6"/>
  <c r="R2600" i="6"/>
  <c r="R2601" i="6"/>
  <c r="R2602" i="6"/>
  <c r="R2603" i="6"/>
  <c r="R2604" i="6"/>
  <c r="R2605" i="6"/>
  <c r="R2606" i="6"/>
  <c r="R2607" i="6"/>
  <c r="R2608" i="6"/>
  <c r="R2609" i="6"/>
  <c r="R2610" i="6"/>
  <c r="R2611" i="6"/>
  <c r="R2612" i="6"/>
  <c r="R2613" i="6"/>
  <c r="R2614" i="6"/>
  <c r="R2615" i="6"/>
  <c r="R2616" i="6"/>
  <c r="R2617" i="6"/>
  <c r="R2618" i="6"/>
  <c r="R2619" i="6"/>
  <c r="R2620" i="6"/>
  <c r="R2621" i="6"/>
  <c r="R2622" i="6"/>
  <c r="R2623" i="6"/>
  <c r="R2624" i="6"/>
  <c r="R2625" i="6"/>
  <c r="R2626" i="6"/>
  <c r="R2627" i="6"/>
  <c r="R2628" i="6"/>
  <c r="R2629" i="6"/>
  <c r="R2630" i="6"/>
  <c r="R2631" i="6"/>
  <c r="R2632" i="6"/>
  <c r="R2633" i="6"/>
  <c r="R2634" i="6"/>
  <c r="R2635" i="6"/>
  <c r="R2636" i="6"/>
  <c r="R2637" i="6"/>
  <c r="R2638" i="6"/>
  <c r="R2639" i="6"/>
  <c r="R2640" i="6"/>
  <c r="R2641" i="6"/>
  <c r="R2642" i="6"/>
  <c r="R2643" i="6"/>
  <c r="R2644" i="6"/>
  <c r="R2645" i="6"/>
  <c r="R2646" i="6"/>
  <c r="R2647" i="6"/>
  <c r="R2648" i="6"/>
  <c r="R2649" i="6"/>
  <c r="R2650" i="6"/>
  <c r="R2651" i="6"/>
  <c r="R2652" i="6"/>
  <c r="R2653" i="6"/>
  <c r="R2654" i="6"/>
  <c r="R2655" i="6"/>
  <c r="R2656" i="6"/>
  <c r="R2657" i="6"/>
  <c r="R2658" i="6"/>
  <c r="R2659" i="6"/>
  <c r="R2660" i="6"/>
  <c r="R2661" i="6"/>
  <c r="R2662" i="6"/>
  <c r="R2663" i="6"/>
  <c r="R2664" i="6"/>
  <c r="R2665" i="6"/>
  <c r="R2666" i="6"/>
  <c r="R2667" i="6"/>
  <c r="R2668" i="6"/>
  <c r="R2669" i="6"/>
  <c r="R2670" i="6"/>
  <c r="R2671" i="6"/>
  <c r="R2672" i="6"/>
  <c r="R2673" i="6"/>
  <c r="R2674" i="6"/>
  <c r="R2675" i="6"/>
  <c r="R2676" i="6"/>
  <c r="R2677" i="6"/>
  <c r="R2678" i="6"/>
  <c r="R2679" i="6"/>
  <c r="R2680" i="6"/>
  <c r="R2681" i="6"/>
  <c r="R2682" i="6"/>
  <c r="R2683" i="6"/>
  <c r="R2684" i="6"/>
  <c r="R2685" i="6"/>
  <c r="R2686" i="6"/>
  <c r="R2687" i="6"/>
  <c r="R2688" i="6"/>
  <c r="R2689" i="6"/>
  <c r="R2690" i="6"/>
  <c r="R2691" i="6"/>
  <c r="R2692" i="6"/>
  <c r="R2693" i="6"/>
  <c r="R2694" i="6"/>
  <c r="R2695" i="6"/>
  <c r="R2696" i="6"/>
  <c r="R2697" i="6"/>
  <c r="R2698" i="6"/>
  <c r="R2699" i="6"/>
  <c r="R2700" i="6"/>
  <c r="R2701" i="6"/>
  <c r="R2702" i="6"/>
  <c r="R2703" i="6"/>
  <c r="R2704" i="6"/>
  <c r="R2705" i="6"/>
  <c r="R2706" i="6"/>
  <c r="R2707" i="6"/>
  <c r="R2708" i="6"/>
  <c r="R2709" i="6"/>
  <c r="R2710" i="6"/>
  <c r="R2711" i="6"/>
  <c r="R2712" i="6"/>
  <c r="R2713" i="6"/>
  <c r="R2714" i="6"/>
  <c r="R2715" i="6"/>
  <c r="R2716" i="6"/>
  <c r="R2717" i="6"/>
  <c r="R2718" i="6"/>
  <c r="R2719" i="6"/>
  <c r="R2720" i="6"/>
  <c r="R2721" i="6"/>
  <c r="R2722" i="6"/>
  <c r="R2723" i="6"/>
  <c r="R2724" i="6"/>
  <c r="R2725" i="6"/>
  <c r="R2726" i="6"/>
  <c r="R2727" i="6"/>
  <c r="R2728" i="6"/>
  <c r="R2729" i="6"/>
  <c r="R2730" i="6"/>
  <c r="R2731" i="6"/>
  <c r="R2732" i="6"/>
  <c r="R2733" i="6"/>
  <c r="R2734" i="6"/>
  <c r="R2735" i="6"/>
  <c r="R2736" i="6"/>
  <c r="R2737" i="6"/>
  <c r="R2738" i="6"/>
  <c r="R2739" i="6"/>
  <c r="R2740" i="6"/>
  <c r="R2741" i="6"/>
  <c r="R2742" i="6"/>
  <c r="R2743" i="6"/>
  <c r="R2744" i="6"/>
  <c r="R2745" i="6"/>
  <c r="R2746" i="6"/>
  <c r="R2747" i="6"/>
  <c r="R2748" i="6"/>
  <c r="R2749" i="6"/>
  <c r="R2750" i="6"/>
  <c r="R2751" i="6"/>
  <c r="R2752" i="6"/>
  <c r="R2753" i="6"/>
  <c r="R2754" i="6"/>
  <c r="R2755" i="6"/>
  <c r="R2756" i="6"/>
  <c r="R2757" i="6"/>
  <c r="R2758" i="6"/>
  <c r="R2759" i="6"/>
  <c r="R2760" i="6"/>
  <c r="R2761" i="6"/>
  <c r="R2762" i="6"/>
  <c r="R2763" i="6"/>
  <c r="R2764" i="6"/>
  <c r="R2765" i="6"/>
  <c r="R2766" i="6"/>
  <c r="R2767" i="6"/>
  <c r="R2768" i="6"/>
  <c r="R2769" i="6"/>
  <c r="R2770" i="6"/>
  <c r="R2771" i="6"/>
  <c r="R2772" i="6"/>
  <c r="R2773" i="6"/>
  <c r="R2774" i="6"/>
  <c r="R2775" i="6"/>
  <c r="R2776" i="6"/>
  <c r="R2777" i="6"/>
  <c r="R2778" i="6"/>
  <c r="R2779" i="6"/>
  <c r="R2780" i="6"/>
  <c r="R2781" i="6"/>
  <c r="R2782" i="6"/>
  <c r="R2783" i="6"/>
  <c r="R2784" i="6"/>
  <c r="R2785" i="6"/>
  <c r="R2786" i="6"/>
  <c r="R2787" i="6"/>
  <c r="R2788" i="6"/>
  <c r="R2789" i="6"/>
  <c r="R2790" i="6"/>
  <c r="R2791" i="6"/>
  <c r="R2792" i="6"/>
  <c r="R2793" i="6"/>
  <c r="R2794" i="6"/>
  <c r="R2795" i="6"/>
  <c r="R2796" i="6"/>
  <c r="R2797" i="6"/>
  <c r="R2798" i="6"/>
  <c r="R2799" i="6"/>
  <c r="R2800" i="6"/>
  <c r="R2801" i="6"/>
  <c r="R2802" i="6"/>
  <c r="R2803" i="6"/>
  <c r="R2804" i="6"/>
  <c r="R2805" i="6"/>
  <c r="R2806" i="6"/>
  <c r="R2807" i="6"/>
  <c r="R2808" i="6"/>
  <c r="R2809" i="6"/>
  <c r="R2810" i="6"/>
  <c r="R2811" i="6"/>
  <c r="R2812" i="6"/>
  <c r="R2813" i="6"/>
  <c r="R2814" i="6"/>
  <c r="R2815" i="6"/>
  <c r="R2816" i="6"/>
  <c r="R2817" i="6"/>
  <c r="R2818" i="6"/>
  <c r="R2819" i="6"/>
  <c r="R2820" i="6"/>
  <c r="R2821" i="6"/>
  <c r="R2822" i="6"/>
  <c r="R2823" i="6"/>
  <c r="R2824" i="6"/>
  <c r="R2825" i="6"/>
  <c r="R2826" i="6"/>
  <c r="R2827" i="6"/>
  <c r="R2828" i="6"/>
  <c r="R2829" i="6"/>
  <c r="R2830" i="6"/>
  <c r="R2831" i="6"/>
  <c r="R2832" i="6"/>
  <c r="R2833" i="6"/>
  <c r="R2834" i="6"/>
  <c r="R2835" i="6"/>
  <c r="R2836" i="6"/>
  <c r="R2837" i="6"/>
  <c r="R2838" i="6"/>
  <c r="R2839" i="6"/>
  <c r="R2840" i="6"/>
  <c r="R2841" i="6"/>
  <c r="R2842" i="6"/>
  <c r="R2843" i="6"/>
  <c r="R2844" i="6"/>
  <c r="R2845" i="6"/>
  <c r="R2846" i="6"/>
  <c r="R2847" i="6"/>
  <c r="R2848" i="6"/>
  <c r="R2849" i="6"/>
  <c r="R2850" i="6"/>
  <c r="R2851" i="6"/>
  <c r="R2852" i="6"/>
  <c r="R2853" i="6"/>
  <c r="R2854" i="6"/>
  <c r="R2855" i="6"/>
  <c r="R2856" i="6"/>
  <c r="R2857" i="6"/>
  <c r="R2858" i="6"/>
  <c r="R2859" i="6"/>
  <c r="R2860" i="6"/>
  <c r="R2861" i="6"/>
  <c r="R2862" i="6"/>
  <c r="R2863" i="6"/>
  <c r="R2864" i="6"/>
  <c r="R2865" i="6"/>
  <c r="R2866" i="6"/>
  <c r="R2867" i="6"/>
  <c r="R2868" i="6"/>
  <c r="R2869" i="6"/>
  <c r="R2870" i="6"/>
  <c r="R2871" i="6"/>
  <c r="R2872" i="6"/>
  <c r="R2873" i="6"/>
  <c r="R2874" i="6"/>
  <c r="R2875" i="6"/>
  <c r="R2876" i="6"/>
  <c r="R2877" i="6"/>
  <c r="R2878" i="6"/>
  <c r="R2879" i="6"/>
  <c r="R2880" i="6"/>
  <c r="R2881" i="6"/>
  <c r="R2882" i="6"/>
  <c r="R2883" i="6"/>
  <c r="R2884" i="6"/>
  <c r="R2885" i="6"/>
  <c r="R2886" i="6"/>
  <c r="R2887" i="6"/>
  <c r="R2888" i="6"/>
  <c r="R2889" i="6"/>
  <c r="R2890" i="6"/>
  <c r="R2891" i="6"/>
  <c r="R2892" i="6"/>
  <c r="R2893" i="6"/>
  <c r="R2894" i="6"/>
  <c r="R2895" i="6"/>
  <c r="R2896" i="6"/>
  <c r="R2897" i="6"/>
  <c r="R2898" i="6"/>
  <c r="R2899" i="6"/>
  <c r="R2900" i="6"/>
  <c r="R2901" i="6"/>
  <c r="R2902" i="6"/>
  <c r="R2903" i="6"/>
  <c r="R2904" i="6"/>
  <c r="R2905" i="6"/>
  <c r="R2906" i="6"/>
  <c r="R2907" i="6"/>
  <c r="R2908" i="6"/>
  <c r="R2909" i="6"/>
  <c r="R2910" i="6"/>
  <c r="R2911" i="6"/>
  <c r="R2912" i="6"/>
  <c r="R2913" i="6"/>
  <c r="R2914" i="6"/>
  <c r="R2915" i="6"/>
  <c r="R2916" i="6"/>
  <c r="R2917" i="6"/>
  <c r="R2918" i="6"/>
  <c r="R2919" i="6"/>
  <c r="R2920" i="6"/>
  <c r="R2921" i="6"/>
  <c r="R2922" i="6"/>
  <c r="R2923" i="6"/>
  <c r="R2924" i="6"/>
  <c r="R2925" i="6"/>
  <c r="R2926" i="6"/>
  <c r="R2927" i="6"/>
  <c r="R2928" i="6"/>
  <c r="R2929" i="6"/>
  <c r="R2930" i="6"/>
  <c r="R2931" i="6"/>
  <c r="R2932" i="6"/>
  <c r="R2933" i="6"/>
  <c r="R2934" i="6"/>
  <c r="R2935" i="6"/>
  <c r="R2936" i="6"/>
  <c r="R2937" i="6"/>
  <c r="R2938" i="6"/>
  <c r="R2939" i="6"/>
  <c r="R2940" i="6"/>
  <c r="R2941" i="6"/>
  <c r="R2942" i="6"/>
  <c r="R2943" i="6"/>
  <c r="R2944" i="6"/>
  <c r="R2945" i="6"/>
  <c r="R2946" i="6"/>
  <c r="R2947" i="6"/>
  <c r="R2948" i="6"/>
  <c r="R2949" i="6"/>
  <c r="R2950" i="6"/>
  <c r="R2951" i="6"/>
  <c r="R2952" i="6"/>
  <c r="R2953" i="6"/>
  <c r="R2954" i="6"/>
  <c r="R2955" i="6"/>
  <c r="R2956" i="6"/>
  <c r="R2957" i="6"/>
  <c r="R2958" i="6"/>
  <c r="R2959" i="6"/>
  <c r="R2960" i="6"/>
  <c r="R2961" i="6"/>
  <c r="R2962" i="6"/>
  <c r="R2963" i="6"/>
  <c r="R2964" i="6"/>
  <c r="R2965" i="6"/>
  <c r="R2966" i="6"/>
  <c r="R2967" i="6"/>
  <c r="R2968" i="6"/>
  <c r="R2969" i="6"/>
  <c r="R2970" i="6"/>
  <c r="R2971" i="6"/>
  <c r="R2972" i="6"/>
  <c r="R2973" i="6"/>
  <c r="R2974" i="6"/>
  <c r="R2975" i="6"/>
  <c r="R2976" i="6"/>
  <c r="R2977" i="6"/>
  <c r="R2978" i="6"/>
  <c r="R2979" i="6"/>
  <c r="R2980" i="6"/>
  <c r="R2981" i="6"/>
  <c r="R2982" i="6"/>
  <c r="R2983" i="6"/>
  <c r="R2984" i="6"/>
  <c r="R2985" i="6"/>
  <c r="R2986" i="6"/>
  <c r="R2987" i="6"/>
  <c r="R2988" i="6"/>
  <c r="R2989" i="6"/>
  <c r="R2990" i="6"/>
  <c r="R2991" i="6"/>
  <c r="R2992" i="6"/>
  <c r="R2993" i="6"/>
  <c r="R2994" i="6"/>
  <c r="R2995" i="6"/>
  <c r="R2996" i="6"/>
  <c r="R2997" i="6"/>
  <c r="R2998" i="6"/>
  <c r="R2999" i="6"/>
  <c r="R3000" i="6"/>
  <c r="R3001" i="6"/>
  <c r="R3002" i="6"/>
  <c r="R3003" i="6"/>
  <c r="R3004" i="6"/>
  <c r="R3005" i="6"/>
  <c r="R3006" i="6"/>
  <c r="R3007" i="6"/>
  <c r="R3008" i="6"/>
  <c r="R3009" i="6"/>
  <c r="R3010" i="6"/>
  <c r="R3011" i="6"/>
  <c r="R3012" i="6"/>
  <c r="R3013" i="6"/>
  <c r="R3014" i="6"/>
  <c r="R3015" i="6"/>
  <c r="R3016" i="6"/>
  <c r="R3017" i="6"/>
  <c r="R3018" i="6"/>
  <c r="R3019" i="6"/>
  <c r="R3020" i="6"/>
  <c r="R3021" i="6"/>
  <c r="R3022" i="6"/>
  <c r="R3023" i="6"/>
  <c r="R3024" i="6"/>
  <c r="R3025" i="6"/>
  <c r="R3026" i="6"/>
  <c r="R3027" i="6"/>
  <c r="R3028" i="6"/>
  <c r="R3029" i="6"/>
  <c r="R3030" i="6"/>
  <c r="R3031" i="6"/>
  <c r="R3032" i="6"/>
  <c r="R3033" i="6"/>
  <c r="R3034" i="6"/>
  <c r="R3035" i="6"/>
  <c r="R3036" i="6"/>
  <c r="R3037" i="6"/>
  <c r="R3038" i="6"/>
  <c r="R3039" i="6"/>
  <c r="R3040" i="6"/>
  <c r="R3041" i="6"/>
  <c r="R3042" i="6"/>
  <c r="R3043" i="6"/>
  <c r="R3044" i="6"/>
  <c r="R3045" i="6"/>
  <c r="R3046" i="6"/>
  <c r="R3047" i="6"/>
  <c r="R3048" i="6"/>
  <c r="R3049" i="6"/>
  <c r="R3050" i="6"/>
  <c r="R3051" i="6"/>
  <c r="R3052" i="6"/>
  <c r="R3053" i="6"/>
  <c r="R3054" i="6"/>
  <c r="R3055" i="6"/>
  <c r="R3056" i="6"/>
  <c r="R3057" i="6"/>
  <c r="R3058" i="6"/>
  <c r="R3059" i="6"/>
  <c r="R3060" i="6"/>
  <c r="R3061" i="6"/>
  <c r="R3062" i="6"/>
  <c r="R3063" i="6"/>
  <c r="R3064" i="6"/>
  <c r="R3065" i="6"/>
  <c r="R3066" i="6"/>
  <c r="R3067" i="6"/>
  <c r="R3068" i="6"/>
  <c r="R3069" i="6"/>
  <c r="R3070" i="6"/>
  <c r="R3071" i="6"/>
  <c r="R3072" i="6"/>
  <c r="R3073" i="6"/>
  <c r="R3074" i="6"/>
  <c r="R3075" i="6"/>
  <c r="R3076" i="6"/>
  <c r="R3077" i="6"/>
  <c r="R3078" i="6"/>
  <c r="R3079" i="6"/>
  <c r="R3080" i="6"/>
  <c r="R3081" i="6"/>
  <c r="R3082" i="6"/>
  <c r="R3083" i="6"/>
  <c r="R3084" i="6"/>
  <c r="R3085" i="6"/>
  <c r="R3086" i="6"/>
  <c r="R3087" i="6"/>
  <c r="R3088" i="6"/>
  <c r="R3089" i="6"/>
  <c r="R3090" i="6"/>
  <c r="R3091" i="6"/>
  <c r="R3092" i="6"/>
  <c r="R3093" i="6"/>
  <c r="R3094" i="6"/>
  <c r="R3095" i="6"/>
  <c r="R3096" i="6"/>
  <c r="R3097" i="6"/>
  <c r="R3098" i="6"/>
  <c r="R3099" i="6"/>
  <c r="R3100" i="6"/>
  <c r="R3101" i="6"/>
  <c r="R3102" i="6"/>
  <c r="R3103" i="6"/>
  <c r="R3104" i="6"/>
  <c r="R3105" i="6"/>
  <c r="R3106" i="6"/>
  <c r="R3107" i="6"/>
  <c r="R3108" i="6"/>
  <c r="R3109" i="6"/>
  <c r="R3110" i="6"/>
  <c r="R3111" i="6"/>
  <c r="R3112" i="6"/>
  <c r="R3113" i="6"/>
  <c r="R3114" i="6"/>
  <c r="R3115" i="6"/>
  <c r="R3116" i="6"/>
  <c r="R3117" i="6"/>
  <c r="R3118" i="6"/>
  <c r="R3119" i="6"/>
  <c r="R3120" i="6"/>
  <c r="R3121" i="6"/>
  <c r="R3122" i="6"/>
  <c r="R3123" i="6"/>
  <c r="R3124" i="6"/>
  <c r="R3125" i="6"/>
  <c r="R3126" i="6"/>
  <c r="R3127" i="6"/>
  <c r="R3128" i="6"/>
  <c r="R3129" i="6"/>
  <c r="R3130" i="6"/>
  <c r="R3131" i="6"/>
  <c r="R3132" i="6"/>
  <c r="R3133" i="6"/>
  <c r="R3134" i="6"/>
  <c r="R3135" i="6"/>
  <c r="R3136" i="6"/>
  <c r="R3137" i="6"/>
  <c r="R3138" i="6"/>
  <c r="R3139" i="6"/>
  <c r="R3140" i="6"/>
  <c r="R3141" i="6"/>
  <c r="R3142" i="6"/>
  <c r="R3143" i="6"/>
  <c r="R3144" i="6"/>
  <c r="R3145" i="6"/>
  <c r="R3146" i="6"/>
  <c r="R3147" i="6"/>
  <c r="R3148" i="6"/>
  <c r="R3149" i="6"/>
  <c r="R3150" i="6"/>
  <c r="R3151" i="6"/>
  <c r="R3152" i="6"/>
  <c r="R3153" i="6"/>
  <c r="R3154" i="6"/>
  <c r="R3155" i="6"/>
  <c r="R3156" i="6"/>
  <c r="R3157" i="6"/>
  <c r="R3158" i="6"/>
  <c r="R3159" i="6"/>
  <c r="R3160" i="6"/>
  <c r="R3161" i="6"/>
  <c r="R3162" i="6"/>
  <c r="R3163" i="6"/>
  <c r="R3164" i="6"/>
  <c r="R3165" i="6"/>
  <c r="R3166" i="6"/>
  <c r="R3167" i="6"/>
  <c r="R3168" i="6"/>
  <c r="R3169" i="6"/>
  <c r="R3170" i="6"/>
  <c r="R3171" i="6"/>
  <c r="R3172" i="6"/>
  <c r="R3173" i="6"/>
  <c r="R3174" i="6"/>
  <c r="R3175" i="6"/>
  <c r="R3176" i="6"/>
  <c r="R3177" i="6"/>
  <c r="R3178" i="6"/>
  <c r="R3179" i="6"/>
  <c r="R3180" i="6"/>
  <c r="R3181" i="6"/>
  <c r="R3182" i="6"/>
  <c r="R3183" i="6"/>
  <c r="R3184" i="6"/>
  <c r="R3185" i="6"/>
  <c r="R3186" i="6"/>
  <c r="R3187" i="6"/>
  <c r="R3188" i="6"/>
  <c r="R3189" i="6"/>
  <c r="R3190" i="6"/>
  <c r="R3191" i="6"/>
  <c r="R3192" i="6"/>
  <c r="R3193" i="6"/>
  <c r="R3194" i="6"/>
  <c r="R3195" i="6"/>
  <c r="R3196" i="6"/>
  <c r="R3197" i="6"/>
  <c r="R3198" i="6"/>
  <c r="R3199" i="6"/>
  <c r="R3200" i="6"/>
  <c r="R3201" i="6"/>
  <c r="R3202" i="6"/>
  <c r="R3203" i="6"/>
  <c r="R3204" i="6"/>
  <c r="R3205" i="6"/>
  <c r="R3206" i="6"/>
  <c r="R3207" i="6"/>
  <c r="R3208" i="6"/>
  <c r="R3209" i="6"/>
  <c r="R3210" i="6"/>
  <c r="R3211" i="6"/>
  <c r="R3212" i="6"/>
  <c r="R3213" i="6"/>
  <c r="R3214" i="6"/>
  <c r="R3215" i="6"/>
  <c r="R3216" i="6"/>
  <c r="R3217" i="6"/>
  <c r="R3218" i="6"/>
  <c r="R3219" i="6"/>
  <c r="R3220" i="6"/>
  <c r="R3221" i="6"/>
  <c r="R3222" i="6"/>
  <c r="R3223" i="6"/>
  <c r="R3224" i="6"/>
  <c r="R3225" i="6"/>
  <c r="R3226" i="6"/>
  <c r="R3227" i="6"/>
  <c r="R3228" i="6"/>
  <c r="R3229" i="6"/>
  <c r="R3230" i="6"/>
  <c r="R3231" i="6"/>
  <c r="R3232" i="6"/>
  <c r="R3233" i="6"/>
  <c r="R3234" i="6"/>
  <c r="R3235" i="6"/>
  <c r="R3236" i="6"/>
  <c r="R3237" i="6"/>
  <c r="R3238" i="6"/>
  <c r="R3239" i="6"/>
  <c r="R3240" i="6"/>
  <c r="R3241" i="6"/>
  <c r="R3242" i="6"/>
  <c r="R3243" i="6"/>
  <c r="R3244" i="6"/>
  <c r="R3245" i="6"/>
  <c r="R3246" i="6"/>
  <c r="R3247" i="6"/>
  <c r="R3248" i="6"/>
  <c r="R3249" i="6"/>
  <c r="R3250" i="6"/>
  <c r="R3251" i="6"/>
  <c r="R3252" i="6"/>
  <c r="R3253" i="6"/>
  <c r="R3254" i="6"/>
  <c r="R3255" i="6"/>
  <c r="R3256" i="6"/>
  <c r="R3257" i="6"/>
  <c r="R3258" i="6"/>
  <c r="R3259" i="6"/>
  <c r="R3260" i="6"/>
  <c r="R3261" i="6"/>
  <c r="R3262" i="6"/>
  <c r="R3263" i="6"/>
  <c r="R3264" i="6"/>
  <c r="R3265" i="6"/>
  <c r="R3266" i="6"/>
  <c r="R3267" i="6"/>
  <c r="R3268" i="6"/>
  <c r="R3269" i="6"/>
  <c r="R3270" i="6"/>
  <c r="R3271" i="6"/>
  <c r="R3272" i="6"/>
  <c r="R3273" i="6"/>
  <c r="R3274" i="6"/>
  <c r="R3275" i="6"/>
  <c r="R3276" i="6"/>
  <c r="R3277" i="6"/>
  <c r="R3278" i="6"/>
  <c r="R3279" i="6"/>
  <c r="R3280" i="6"/>
  <c r="R3281" i="6"/>
  <c r="R3282" i="6"/>
  <c r="R3283" i="6"/>
  <c r="R3284" i="6"/>
  <c r="R3285" i="6"/>
  <c r="R3286" i="6"/>
  <c r="R3287" i="6"/>
  <c r="R3288" i="6"/>
  <c r="R3289" i="6"/>
  <c r="R3290" i="6"/>
  <c r="R3291" i="6"/>
  <c r="R3292" i="6"/>
  <c r="R3293" i="6"/>
  <c r="R3294" i="6"/>
  <c r="R3295" i="6"/>
  <c r="R3296" i="6"/>
  <c r="R3297" i="6"/>
  <c r="R3298" i="6"/>
  <c r="R3299" i="6"/>
  <c r="R3300" i="6"/>
  <c r="R3301" i="6"/>
  <c r="R3302" i="6"/>
  <c r="R3303" i="6"/>
  <c r="R3304" i="6"/>
  <c r="R3305" i="6"/>
  <c r="R3306" i="6"/>
  <c r="R3307" i="6"/>
  <c r="R3308" i="6"/>
  <c r="R3309" i="6"/>
  <c r="R3310" i="6"/>
  <c r="R3311" i="6"/>
  <c r="R3312" i="6"/>
  <c r="R3313" i="6"/>
  <c r="R3314" i="6"/>
  <c r="R3315" i="6"/>
  <c r="R3316" i="6"/>
  <c r="R3317" i="6"/>
  <c r="R3318" i="6"/>
  <c r="R3319" i="6"/>
  <c r="R3320" i="6"/>
  <c r="R3321" i="6"/>
  <c r="R3322" i="6"/>
  <c r="R3323" i="6"/>
  <c r="R3324" i="6"/>
  <c r="R3325" i="6"/>
  <c r="R3326" i="6"/>
  <c r="R3327" i="6"/>
  <c r="R3328" i="6"/>
  <c r="R3329" i="6"/>
  <c r="R3330" i="6"/>
  <c r="R3331" i="6"/>
  <c r="R3332" i="6"/>
  <c r="R3333" i="6"/>
  <c r="R3334" i="6"/>
  <c r="R3335" i="6"/>
  <c r="R3336" i="6"/>
  <c r="R3337" i="6"/>
  <c r="R3338" i="6"/>
  <c r="R3339" i="6"/>
  <c r="R3340" i="6"/>
  <c r="R3341" i="6"/>
  <c r="R3342" i="6"/>
  <c r="R3343" i="6"/>
  <c r="R3344" i="6"/>
  <c r="R3345" i="6"/>
  <c r="R3346" i="6"/>
  <c r="R3347" i="6"/>
  <c r="R3348" i="6"/>
  <c r="R3349" i="6"/>
  <c r="R3350" i="6"/>
  <c r="R3351" i="6"/>
  <c r="R3352" i="6"/>
  <c r="R3353" i="6"/>
  <c r="R3354" i="6"/>
  <c r="R3355" i="6"/>
  <c r="R3356" i="6"/>
  <c r="R3357" i="6"/>
  <c r="R3358" i="6"/>
  <c r="R3359" i="6"/>
  <c r="R3360" i="6"/>
  <c r="R3361" i="6"/>
  <c r="R3362" i="6"/>
  <c r="R3363" i="6"/>
  <c r="R3364" i="6"/>
  <c r="R3365" i="6"/>
  <c r="R3366" i="6"/>
  <c r="R3367" i="6"/>
  <c r="R3368" i="6"/>
  <c r="R3369" i="6"/>
  <c r="R3370" i="6"/>
  <c r="R3371" i="6"/>
  <c r="R3372" i="6"/>
  <c r="R3373" i="6"/>
  <c r="R3374" i="6"/>
  <c r="R3375" i="6"/>
  <c r="R3376" i="6"/>
  <c r="R3377" i="6"/>
  <c r="R3378" i="6"/>
  <c r="R3379" i="6"/>
  <c r="R3380" i="6"/>
  <c r="R3381" i="6"/>
  <c r="R3382" i="6"/>
  <c r="R3383" i="6"/>
  <c r="R3384" i="6"/>
  <c r="R3385" i="6"/>
  <c r="R3386" i="6"/>
  <c r="R3387" i="6"/>
  <c r="R3388" i="6"/>
  <c r="R3389" i="6"/>
  <c r="R3390" i="6"/>
  <c r="R3391" i="6"/>
  <c r="R3392" i="6"/>
  <c r="R3393" i="6"/>
  <c r="R3394" i="6"/>
  <c r="R3395" i="6"/>
  <c r="R3396" i="6"/>
  <c r="R3397" i="6"/>
  <c r="R3398" i="6"/>
  <c r="R3399" i="6"/>
  <c r="R3400" i="6"/>
  <c r="R3401" i="6"/>
  <c r="R3402" i="6"/>
  <c r="R3403" i="6"/>
  <c r="R3404" i="6"/>
  <c r="R3405" i="6"/>
  <c r="R3406" i="6"/>
  <c r="R3407" i="6"/>
  <c r="R3408" i="6"/>
  <c r="R3409" i="6"/>
  <c r="R3410" i="6"/>
  <c r="R3411" i="6"/>
  <c r="R3412" i="6"/>
  <c r="R3413" i="6"/>
  <c r="R3414" i="6"/>
  <c r="R3415" i="6"/>
  <c r="R3416" i="6"/>
  <c r="R3417" i="6"/>
  <c r="R3418" i="6"/>
  <c r="R3419" i="6"/>
  <c r="R3420" i="6"/>
  <c r="R3421" i="6"/>
  <c r="R3422" i="6"/>
  <c r="R3423" i="6"/>
  <c r="R3424" i="6"/>
  <c r="R3425" i="6"/>
  <c r="R3426" i="6"/>
  <c r="R3427" i="6"/>
  <c r="R3428" i="6"/>
  <c r="R3429" i="6"/>
  <c r="R3430" i="6"/>
  <c r="R3431" i="6"/>
  <c r="R3432" i="6"/>
  <c r="R3433" i="6"/>
  <c r="R3434" i="6"/>
  <c r="R3435" i="6"/>
  <c r="R3436" i="6"/>
  <c r="R3437" i="6"/>
  <c r="R3438" i="6"/>
  <c r="R3439" i="6"/>
  <c r="R3440" i="6"/>
  <c r="R3441" i="6"/>
  <c r="R3442" i="6"/>
  <c r="R3443" i="6"/>
  <c r="R3444" i="6"/>
  <c r="R3445" i="6"/>
  <c r="R3446" i="6"/>
  <c r="R3447" i="6"/>
  <c r="R3448" i="6"/>
  <c r="R3449" i="6"/>
  <c r="R3450" i="6"/>
  <c r="R3451" i="6"/>
  <c r="R3452" i="6"/>
  <c r="R3453" i="6"/>
  <c r="R3454" i="6"/>
  <c r="R3455" i="6"/>
  <c r="R3456" i="6"/>
  <c r="R3457" i="6"/>
  <c r="R3458" i="6"/>
  <c r="R3459" i="6"/>
  <c r="R3460" i="6"/>
  <c r="R3461" i="6"/>
  <c r="R3462" i="6"/>
  <c r="R3463" i="6"/>
  <c r="R3464" i="6"/>
  <c r="R3465" i="6"/>
  <c r="R3466" i="6"/>
  <c r="R3467" i="6"/>
  <c r="R3468" i="6"/>
  <c r="R3469" i="6"/>
  <c r="R3470" i="6"/>
  <c r="R3471" i="6"/>
  <c r="R3472" i="6"/>
  <c r="R3473" i="6"/>
  <c r="R3474" i="6"/>
  <c r="R3475" i="6"/>
  <c r="R3476" i="6"/>
  <c r="R3477" i="6"/>
  <c r="R3478" i="6"/>
  <c r="R3479" i="6"/>
  <c r="R3480" i="6"/>
  <c r="R3481" i="6"/>
  <c r="R3482" i="6"/>
  <c r="R3483" i="6"/>
  <c r="R3484" i="6"/>
  <c r="R3485" i="6"/>
  <c r="R3486" i="6"/>
  <c r="R3487" i="6"/>
  <c r="R3488" i="6"/>
  <c r="R3489" i="6"/>
  <c r="R3490" i="6"/>
  <c r="R3491" i="6"/>
  <c r="R3492" i="6"/>
  <c r="R3493" i="6"/>
  <c r="R3494" i="6"/>
  <c r="R3495" i="6"/>
  <c r="R3496" i="6"/>
  <c r="R3497" i="6"/>
  <c r="R3498" i="6"/>
  <c r="R3499" i="6"/>
  <c r="R3500" i="6"/>
  <c r="R3501" i="6"/>
  <c r="R3502" i="6"/>
  <c r="R3503" i="6"/>
  <c r="R3504" i="6"/>
  <c r="R3505" i="6"/>
  <c r="R3506" i="6"/>
  <c r="R3507" i="6"/>
  <c r="R3508" i="6"/>
  <c r="R3509" i="6"/>
  <c r="R3510" i="6"/>
  <c r="R3511" i="6"/>
  <c r="R3512" i="6"/>
  <c r="R3513" i="6"/>
  <c r="R3514" i="6"/>
  <c r="R3515" i="6"/>
  <c r="R3516" i="6"/>
  <c r="R3517" i="6"/>
  <c r="R3518" i="6"/>
  <c r="R3519" i="6"/>
  <c r="R3520" i="6"/>
  <c r="R3521" i="6"/>
  <c r="R3522" i="6"/>
  <c r="R3523" i="6"/>
  <c r="R3524" i="6"/>
  <c r="R3525" i="6"/>
  <c r="R3526" i="6"/>
  <c r="R3527" i="6"/>
  <c r="R3528" i="6"/>
  <c r="R3529" i="6"/>
  <c r="R3530" i="6"/>
  <c r="R3531" i="6"/>
  <c r="R3532" i="6"/>
  <c r="R3533" i="6"/>
  <c r="R3534" i="6"/>
  <c r="R3535" i="6"/>
  <c r="R3536" i="6"/>
  <c r="R3537" i="6"/>
  <c r="R3538" i="6"/>
  <c r="R3539" i="6"/>
  <c r="R3540" i="6"/>
  <c r="R3541" i="6"/>
  <c r="R3542" i="6"/>
  <c r="R3543" i="6"/>
  <c r="R3544" i="6"/>
  <c r="R3545" i="6"/>
  <c r="R3546" i="6"/>
  <c r="R3547" i="6"/>
  <c r="R3548" i="6"/>
  <c r="R3549" i="6"/>
  <c r="R3550" i="6"/>
  <c r="R3551" i="6"/>
  <c r="R3552" i="6"/>
  <c r="R3553" i="6"/>
  <c r="R3554" i="6"/>
  <c r="R3555" i="6"/>
  <c r="R3556" i="6"/>
  <c r="R3557" i="6"/>
  <c r="R3558" i="6"/>
  <c r="R3559" i="6"/>
  <c r="R3560" i="6"/>
  <c r="R3561" i="6"/>
  <c r="R3562" i="6"/>
  <c r="R3563" i="6"/>
  <c r="R3564" i="6"/>
  <c r="R3565" i="6"/>
  <c r="R3566" i="6"/>
  <c r="R3567" i="6"/>
  <c r="R3568" i="6"/>
  <c r="R3569" i="6"/>
  <c r="R3570" i="6"/>
  <c r="R3571" i="6"/>
  <c r="R3572" i="6"/>
  <c r="R3573" i="6"/>
  <c r="R3574" i="6"/>
  <c r="R3575" i="6"/>
  <c r="R3576" i="6"/>
  <c r="R3577" i="6"/>
  <c r="R3578" i="6"/>
  <c r="R3579" i="6"/>
  <c r="R3580" i="6"/>
  <c r="R3581" i="6"/>
  <c r="R3582" i="6"/>
  <c r="R3583" i="6"/>
  <c r="R3584" i="6"/>
  <c r="R3585" i="6"/>
  <c r="R3586" i="6"/>
  <c r="R3587" i="6"/>
  <c r="R3588" i="6"/>
  <c r="R3589" i="6"/>
  <c r="R3590" i="6"/>
  <c r="R3591" i="6"/>
  <c r="R3592" i="6"/>
  <c r="R3593" i="6"/>
  <c r="R3594" i="6"/>
  <c r="R3595" i="6"/>
  <c r="R3596" i="6"/>
  <c r="R3597" i="6"/>
  <c r="R3598" i="6"/>
  <c r="R3599" i="6"/>
  <c r="R3600" i="6"/>
  <c r="R3601" i="6"/>
  <c r="R3602" i="6"/>
  <c r="R3603" i="6"/>
  <c r="R3604" i="6"/>
  <c r="R3605" i="6"/>
  <c r="R3606" i="6"/>
  <c r="R3607" i="6"/>
  <c r="R3608" i="6"/>
  <c r="R3609" i="6"/>
  <c r="R3610" i="6"/>
  <c r="R3611" i="6"/>
  <c r="R3612" i="6"/>
  <c r="R3613" i="6"/>
  <c r="R3614" i="6"/>
  <c r="R3615" i="6"/>
  <c r="R3616" i="6"/>
  <c r="R3617" i="6"/>
  <c r="R3618" i="6"/>
  <c r="R3619" i="6"/>
  <c r="R3620" i="6"/>
  <c r="R3621" i="6"/>
  <c r="R3622" i="6"/>
  <c r="R3623" i="6"/>
  <c r="R3624" i="6"/>
  <c r="R3625" i="6"/>
  <c r="R3626" i="6"/>
  <c r="R3627" i="6"/>
  <c r="R3628" i="6"/>
  <c r="R3629" i="6"/>
  <c r="R3630" i="6"/>
  <c r="R3631" i="6"/>
  <c r="R3632" i="6"/>
  <c r="R3633" i="6"/>
  <c r="R3634" i="6"/>
  <c r="R3635" i="6"/>
  <c r="R3636" i="6"/>
  <c r="R3637" i="6"/>
  <c r="R3638" i="6"/>
  <c r="R3639" i="6"/>
  <c r="R3640" i="6"/>
  <c r="R3641" i="6"/>
  <c r="R3642" i="6"/>
  <c r="R3643" i="6"/>
  <c r="R3644" i="6"/>
  <c r="R3645" i="6"/>
  <c r="R3646" i="6"/>
  <c r="R3647" i="6"/>
  <c r="R3648" i="6"/>
  <c r="R3649" i="6"/>
  <c r="R3650" i="6"/>
  <c r="R3651" i="6"/>
  <c r="R3652" i="6"/>
  <c r="R3653" i="6"/>
  <c r="R3654" i="6"/>
  <c r="R3655" i="6"/>
  <c r="R3656" i="6"/>
  <c r="R3657" i="6"/>
  <c r="R3658" i="6"/>
  <c r="R3659" i="6"/>
  <c r="R3660" i="6"/>
  <c r="R3661" i="6"/>
  <c r="R3662" i="6"/>
  <c r="R3663" i="6"/>
  <c r="R3664" i="6"/>
  <c r="R3665" i="6"/>
  <c r="R3666" i="6"/>
  <c r="R3667" i="6"/>
  <c r="R3668" i="6"/>
  <c r="R3669" i="6"/>
  <c r="R3670" i="6"/>
  <c r="R3671" i="6"/>
  <c r="R3672" i="6"/>
  <c r="R3673" i="6"/>
  <c r="R3674" i="6"/>
  <c r="R3675" i="6"/>
  <c r="R3676" i="6"/>
  <c r="R3677" i="6"/>
  <c r="R3678" i="6"/>
  <c r="R3679" i="6"/>
  <c r="R3680" i="6"/>
  <c r="R3681" i="6"/>
  <c r="R3682" i="6"/>
  <c r="R3683" i="6"/>
  <c r="R3684" i="6"/>
  <c r="R3685" i="6"/>
  <c r="R3686" i="6"/>
  <c r="R3687" i="6"/>
  <c r="R3688" i="6"/>
  <c r="R3689" i="6"/>
  <c r="R3690" i="6"/>
  <c r="R3691" i="6"/>
  <c r="R3692" i="6"/>
  <c r="R3693" i="6"/>
  <c r="R3694" i="6"/>
  <c r="R3695" i="6"/>
  <c r="R3696" i="6"/>
  <c r="R3697" i="6"/>
  <c r="R3698" i="6"/>
  <c r="R3699" i="6"/>
  <c r="R3700" i="6"/>
  <c r="R3701" i="6"/>
  <c r="R3702" i="6"/>
  <c r="R3703" i="6"/>
  <c r="R3704" i="6"/>
  <c r="R3705" i="6"/>
  <c r="R3706" i="6"/>
  <c r="R3707" i="6"/>
  <c r="R3708" i="6"/>
  <c r="R3709" i="6"/>
  <c r="R3710" i="6"/>
  <c r="R3711" i="6"/>
  <c r="R3712" i="6"/>
  <c r="R3713" i="6"/>
  <c r="R3714" i="6"/>
  <c r="R3715" i="6"/>
  <c r="R3716" i="6"/>
  <c r="R3717" i="6"/>
  <c r="R3718" i="6"/>
  <c r="R3719" i="6"/>
  <c r="R3720" i="6"/>
  <c r="R3721" i="6"/>
  <c r="R3722" i="6"/>
  <c r="R3723" i="6"/>
  <c r="R3724" i="6"/>
  <c r="R3725" i="6"/>
  <c r="R3726" i="6"/>
  <c r="R3727" i="6"/>
  <c r="R3728" i="6"/>
  <c r="R3729" i="6"/>
  <c r="R3730" i="6"/>
  <c r="R3731" i="6"/>
  <c r="R3732" i="6"/>
  <c r="R3733" i="6"/>
  <c r="R3734" i="6"/>
  <c r="R3735" i="6"/>
  <c r="R3736" i="6"/>
  <c r="R3737" i="6"/>
  <c r="R3738" i="6"/>
  <c r="R3739" i="6"/>
  <c r="R3740" i="6"/>
  <c r="R3741" i="6"/>
  <c r="R3742" i="6"/>
  <c r="R3743" i="6"/>
  <c r="R3744" i="6"/>
  <c r="R3745" i="6"/>
  <c r="R3746" i="6"/>
  <c r="R3747" i="6"/>
  <c r="R3748" i="6"/>
  <c r="R3749" i="6"/>
  <c r="R3750" i="6"/>
  <c r="R3751" i="6"/>
  <c r="R3752" i="6"/>
  <c r="R3753" i="6"/>
  <c r="R3754" i="6"/>
  <c r="R3755" i="6"/>
  <c r="R3756" i="6"/>
  <c r="R3757" i="6"/>
  <c r="R3758" i="6"/>
  <c r="R3759" i="6"/>
  <c r="R3760" i="6"/>
  <c r="R3761" i="6"/>
  <c r="R3762" i="6"/>
  <c r="R3763" i="6"/>
  <c r="R3764" i="6"/>
  <c r="R3765" i="6"/>
  <c r="R3766" i="6"/>
  <c r="R3767" i="6"/>
  <c r="R3768" i="6"/>
  <c r="R3769" i="6"/>
  <c r="R3770" i="6"/>
  <c r="R3771" i="6"/>
  <c r="R3772" i="6"/>
  <c r="R3773" i="6"/>
  <c r="R3774" i="6"/>
  <c r="R3775" i="6"/>
  <c r="R3776" i="6"/>
  <c r="R3777" i="6"/>
  <c r="R3778" i="6"/>
  <c r="R3779" i="6"/>
  <c r="R3780" i="6"/>
  <c r="R3781" i="6"/>
  <c r="R3782" i="6"/>
  <c r="R3783" i="6"/>
  <c r="R3784" i="6"/>
  <c r="R3785" i="6"/>
  <c r="R3786" i="6"/>
  <c r="R3787" i="6"/>
  <c r="R3788" i="6"/>
  <c r="R3789" i="6"/>
  <c r="R3790" i="6"/>
  <c r="R3791" i="6"/>
  <c r="R3792" i="6"/>
  <c r="R3793" i="6"/>
  <c r="R3794" i="6"/>
  <c r="R3795" i="6"/>
  <c r="R3796" i="6"/>
  <c r="R3797" i="6"/>
  <c r="R3798" i="6"/>
  <c r="R3799" i="6"/>
  <c r="R3800" i="6"/>
  <c r="R3801" i="6"/>
  <c r="R3802" i="6"/>
  <c r="R3803" i="6"/>
  <c r="R3804" i="6"/>
  <c r="R3805" i="6"/>
  <c r="R3806" i="6"/>
  <c r="R3807" i="6"/>
  <c r="R3808" i="6"/>
  <c r="R3809" i="6"/>
  <c r="R3810" i="6"/>
  <c r="R3811" i="6"/>
  <c r="R3812" i="6"/>
  <c r="R3813" i="6"/>
  <c r="R3814" i="6"/>
  <c r="R3815" i="6"/>
  <c r="R3816" i="6"/>
  <c r="R3817" i="6"/>
  <c r="R3818" i="6"/>
  <c r="R3819" i="6"/>
  <c r="R3820" i="6"/>
  <c r="R3821" i="6"/>
  <c r="R3822" i="6"/>
  <c r="R3823" i="6"/>
  <c r="R3824" i="6"/>
  <c r="R3825" i="6"/>
  <c r="R3826" i="6"/>
  <c r="R3827" i="6"/>
  <c r="R3828" i="6"/>
  <c r="R3829" i="6"/>
  <c r="R3830" i="6"/>
  <c r="R3831" i="6"/>
  <c r="R3832" i="6"/>
  <c r="R3833" i="6"/>
  <c r="R3834" i="6"/>
  <c r="R3835" i="6"/>
  <c r="R3836" i="6"/>
  <c r="R3837" i="6"/>
  <c r="R3838" i="6"/>
  <c r="R3839" i="6"/>
  <c r="R3840" i="6"/>
  <c r="R3841" i="6"/>
  <c r="R3842" i="6"/>
  <c r="R3843" i="6"/>
  <c r="R3844" i="6"/>
  <c r="R3845" i="6"/>
  <c r="R3846" i="6"/>
  <c r="R3847" i="6"/>
  <c r="R3848" i="6"/>
  <c r="R3849" i="6"/>
  <c r="R3850" i="6"/>
  <c r="R3851" i="6"/>
  <c r="R3852" i="6"/>
  <c r="R3853" i="6"/>
  <c r="R3854" i="6"/>
  <c r="R3855" i="6"/>
  <c r="R3856" i="6"/>
  <c r="R3857" i="6"/>
  <c r="R3858" i="6"/>
  <c r="R3859" i="6"/>
  <c r="R3860" i="6"/>
  <c r="R3861" i="6"/>
  <c r="R3862" i="6"/>
  <c r="R3863" i="6"/>
  <c r="R3864" i="6"/>
  <c r="R3865" i="6"/>
  <c r="R3866" i="6"/>
  <c r="R3867" i="6"/>
  <c r="R3868" i="6"/>
  <c r="R3869" i="6"/>
  <c r="R3870" i="6"/>
  <c r="R3871" i="6"/>
  <c r="R3872" i="6"/>
  <c r="R3873" i="6"/>
  <c r="R3874" i="6"/>
  <c r="R3875" i="6"/>
  <c r="R3876" i="6"/>
  <c r="R3877" i="6"/>
  <c r="R3878" i="6"/>
  <c r="R3879" i="6"/>
  <c r="R3880" i="6"/>
  <c r="R3881" i="6"/>
  <c r="R3882" i="6"/>
  <c r="R3883" i="6"/>
  <c r="R3884" i="6"/>
  <c r="R3885" i="6"/>
  <c r="R3886" i="6"/>
  <c r="R3887" i="6"/>
  <c r="R3888" i="6"/>
  <c r="R3889" i="6"/>
  <c r="R3890" i="6"/>
  <c r="R3891" i="6"/>
  <c r="R3892" i="6"/>
  <c r="R3893" i="6"/>
  <c r="R3894" i="6"/>
  <c r="R3895" i="6"/>
  <c r="R3896" i="6"/>
  <c r="R3897" i="6"/>
  <c r="R3898" i="6"/>
  <c r="R3899" i="6"/>
  <c r="R3900" i="6"/>
  <c r="R3901" i="6"/>
  <c r="R3902" i="6"/>
  <c r="R3903" i="6"/>
  <c r="R3904" i="6"/>
  <c r="R3905" i="6"/>
  <c r="R3906" i="6"/>
  <c r="R3907" i="6"/>
  <c r="R3908" i="6"/>
  <c r="R3909" i="6"/>
  <c r="R3910" i="6"/>
  <c r="R3911" i="6"/>
  <c r="R3912" i="6"/>
  <c r="R3913" i="6"/>
  <c r="R3914" i="6"/>
  <c r="R3915" i="6"/>
  <c r="R3916" i="6"/>
  <c r="R3917" i="6"/>
  <c r="R3918" i="6"/>
  <c r="R3919" i="6"/>
  <c r="R3920" i="6"/>
  <c r="R3921" i="6"/>
  <c r="R3922" i="6"/>
  <c r="R3923" i="6"/>
  <c r="R3924" i="6"/>
  <c r="R3925" i="6"/>
  <c r="R3926" i="6"/>
  <c r="R3927" i="6"/>
  <c r="R3928" i="6"/>
  <c r="R3929" i="6"/>
  <c r="R3930" i="6"/>
  <c r="R3931" i="6"/>
  <c r="R3932" i="6"/>
  <c r="R3933" i="6"/>
  <c r="R3934" i="6"/>
  <c r="R3935" i="6"/>
  <c r="R3936" i="6"/>
  <c r="R3937" i="6"/>
  <c r="R3938" i="6"/>
  <c r="R3939" i="6"/>
  <c r="R3940" i="6"/>
  <c r="R3941" i="6"/>
  <c r="R3942" i="6"/>
  <c r="R3943" i="6"/>
  <c r="R3944" i="6"/>
  <c r="R3945" i="6"/>
  <c r="R3946" i="6"/>
  <c r="R3947" i="6"/>
  <c r="R3948" i="6"/>
  <c r="R3949" i="6"/>
  <c r="R3950" i="6"/>
  <c r="R3951" i="6"/>
  <c r="R3952" i="6"/>
  <c r="R3953" i="6"/>
  <c r="R3954" i="6"/>
  <c r="R3955" i="6"/>
  <c r="R3956" i="6"/>
  <c r="R3957" i="6"/>
  <c r="R3958" i="6"/>
  <c r="R3959" i="6"/>
  <c r="R3960" i="6"/>
  <c r="R3961" i="6"/>
  <c r="R3962" i="6"/>
  <c r="R3963" i="6"/>
  <c r="R3964" i="6"/>
  <c r="R3965" i="6"/>
  <c r="R3966" i="6"/>
  <c r="R3967" i="6"/>
  <c r="R3968" i="6"/>
  <c r="R3969" i="6"/>
  <c r="R3970" i="6"/>
  <c r="R3971" i="6"/>
  <c r="R3972" i="6"/>
  <c r="R3973" i="6"/>
  <c r="R3974" i="6"/>
  <c r="R3975" i="6"/>
  <c r="R3976" i="6"/>
  <c r="R3977" i="6"/>
  <c r="R3978" i="6"/>
  <c r="R3979" i="6"/>
  <c r="R3980" i="6"/>
  <c r="R3981" i="6"/>
  <c r="R3982" i="6"/>
  <c r="R3983" i="6"/>
  <c r="R3984" i="6"/>
  <c r="R3985" i="6"/>
  <c r="R3986" i="6"/>
  <c r="R3987" i="6"/>
  <c r="R3988" i="6"/>
  <c r="R3989" i="6"/>
  <c r="R3990" i="6"/>
  <c r="R3991" i="6"/>
  <c r="R3992" i="6"/>
  <c r="R3993" i="6"/>
  <c r="R3994" i="6"/>
  <c r="R3995" i="6"/>
  <c r="R3996" i="6"/>
  <c r="R3997" i="6"/>
  <c r="R3998" i="6"/>
  <c r="R3999" i="6"/>
  <c r="R4000" i="6"/>
  <c r="R4001" i="6"/>
  <c r="R4002" i="6"/>
  <c r="R4003" i="6"/>
  <c r="R4004" i="6"/>
  <c r="R4005" i="6"/>
  <c r="R4006" i="6"/>
  <c r="R4007" i="6"/>
  <c r="R4008" i="6"/>
  <c r="R4009" i="6"/>
  <c r="R4010" i="6"/>
  <c r="R4011" i="6"/>
  <c r="R4012" i="6"/>
  <c r="R4013" i="6"/>
  <c r="R4014" i="6"/>
  <c r="R4015" i="6"/>
  <c r="R4016" i="6"/>
  <c r="R4017" i="6"/>
  <c r="R4018" i="6"/>
  <c r="R4019" i="6"/>
  <c r="R4020" i="6"/>
  <c r="R4021" i="6"/>
  <c r="R4022" i="6"/>
  <c r="R4023" i="6"/>
  <c r="R4024" i="6"/>
  <c r="R4025" i="6"/>
  <c r="R4026" i="6"/>
  <c r="R4027" i="6"/>
  <c r="R4028" i="6"/>
  <c r="R4029" i="6"/>
  <c r="R4030" i="6"/>
  <c r="R4031" i="6"/>
  <c r="R4032" i="6"/>
  <c r="R4033" i="6"/>
  <c r="R4034" i="6"/>
  <c r="R4035" i="6"/>
  <c r="R4036" i="6"/>
  <c r="R4037" i="6"/>
  <c r="R4038" i="6"/>
  <c r="R4039" i="6"/>
  <c r="R4040" i="6"/>
  <c r="R4041" i="6"/>
  <c r="R4042" i="6"/>
  <c r="R4043" i="6"/>
  <c r="R4044" i="6"/>
  <c r="R4045" i="6"/>
  <c r="R4046" i="6"/>
  <c r="R4047" i="6"/>
  <c r="R4048" i="6"/>
  <c r="R4049" i="6"/>
  <c r="R4050" i="6"/>
  <c r="R4051" i="6"/>
  <c r="R4052" i="6"/>
  <c r="R4053" i="6"/>
  <c r="R4054" i="6"/>
  <c r="R4055" i="6"/>
  <c r="R4056" i="6"/>
  <c r="R4057" i="6"/>
  <c r="R4058" i="6"/>
  <c r="R4059" i="6"/>
  <c r="R4060" i="6"/>
  <c r="R4061" i="6"/>
  <c r="R4062" i="6"/>
  <c r="R4063" i="6"/>
  <c r="R4064" i="6"/>
  <c r="R4065" i="6"/>
  <c r="R4066" i="6"/>
  <c r="R4067" i="6"/>
  <c r="R4068" i="6"/>
  <c r="R4069" i="6"/>
  <c r="R4070" i="6"/>
  <c r="R4071" i="6"/>
  <c r="R4072" i="6"/>
  <c r="R4073" i="6"/>
  <c r="R4074" i="6"/>
  <c r="R4075" i="6"/>
  <c r="R4076" i="6"/>
  <c r="R4077" i="6"/>
  <c r="R4078" i="6"/>
  <c r="R4079" i="6"/>
  <c r="R4080" i="6"/>
  <c r="R4081" i="6"/>
  <c r="R4082" i="6"/>
  <c r="R4083" i="6"/>
  <c r="R4084" i="6"/>
  <c r="R4085" i="6"/>
  <c r="R4086" i="6"/>
  <c r="R4087" i="6"/>
  <c r="R4088" i="6"/>
  <c r="R4089" i="6"/>
  <c r="R4090" i="6"/>
  <c r="R4091" i="6"/>
  <c r="R4092" i="6"/>
  <c r="R4093" i="6"/>
  <c r="R4094" i="6"/>
  <c r="R4095" i="6"/>
  <c r="R4096" i="6"/>
  <c r="R4097" i="6"/>
  <c r="R4098" i="6"/>
  <c r="R4099" i="6"/>
  <c r="R4100" i="6"/>
  <c r="R4101" i="6"/>
  <c r="R4102" i="6"/>
  <c r="R4103" i="6"/>
  <c r="R4104" i="6"/>
  <c r="R4105" i="6"/>
  <c r="R4106" i="6"/>
  <c r="R4107" i="6"/>
  <c r="R4108" i="6"/>
  <c r="R4109" i="6"/>
  <c r="R4110" i="6"/>
  <c r="R4111" i="6"/>
  <c r="R4112" i="6"/>
  <c r="R4113" i="6"/>
  <c r="R4114" i="6"/>
  <c r="R4115" i="6"/>
  <c r="R4116" i="6"/>
  <c r="R4117" i="6"/>
  <c r="R4118" i="6"/>
  <c r="R4119" i="6"/>
  <c r="R4120" i="6"/>
  <c r="R4121" i="6"/>
  <c r="R4122" i="6"/>
  <c r="R4123" i="6"/>
  <c r="R4124" i="6"/>
  <c r="R4125" i="6"/>
  <c r="R4126" i="6"/>
  <c r="R4127" i="6"/>
  <c r="R4128" i="6"/>
  <c r="R4129" i="6"/>
  <c r="R4130" i="6"/>
  <c r="R4131" i="6"/>
  <c r="R4132" i="6"/>
  <c r="R4133" i="6"/>
  <c r="R4134" i="6"/>
  <c r="R4135" i="6"/>
  <c r="R4136" i="6"/>
  <c r="R4137" i="6"/>
  <c r="R4138" i="6"/>
  <c r="R4139" i="6"/>
  <c r="R4140" i="6"/>
  <c r="R4141" i="6"/>
  <c r="R4142" i="6"/>
  <c r="R4143" i="6"/>
  <c r="R4144" i="6"/>
  <c r="R4145" i="6"/>
  <c r="R4146" i="6"/>
  <c r="R4147" i="6"/>
  <c r="R4148" i="6"/>
  <c r="R4149" i="6"/>
  <c r="R4150" i="6"/>
  <c r="R4151" i="6"/>
  <c r="R4152" i="6"/>
  <c r="R4153" i="6"/>
  <c r="R4154" i="6"/>
  <c r="R4155" i="6"/>
  <c r="R4156" i="6"/>
  <c r="R4157" i="6"/>
  <c r="R4158" i="6"/>
  <c r="R4159" i="6"/>
  <c r="R4160" i="6"/>
  <c r="R4161" i="6"/>
  <c r="R4162" i="6"/>
  <c r="R4163" i="6"/>
  <c r="R4164" i="6"/>
  <c r="R4165" i="6"/>
  <c r="R4166" i="6"/>
  <c r="R4167" i="6"/>
  <c r="R4168" i="6"/>
  <c r="R4169" i="6"/>
  <c r="R4170" i="6"/>
  <c r="R4171" i="6"/>
  <c r="R4172" i="6"/>
  <c r="R4173" i="6"/>
  <c r="R4174" i="6"/>
  <c r="R4175" i="6"/>
  <c r="R4176" i="6"/>
  <c r="R4177" i="6"/>
  <c r="R4178" i="6"/>
  <c r="R4179" i="6"/>
  <c r="R4180" i="6"/>
  <c r="R4181" i="6"/>
  <c r="R4182" i="6"/>
  <c r="R4183" i="6"/>
  <c r="R4184" i="6"/>
  <c r="R4185" i="6"/>
  <c r="R4186" i="6"/>
  <c r="R4187" i="6"/>
  <c r="R4188" i="6"/>
  <c r="R4189" i="6"/>
  <c r="R4190" i="6"/>
  <c r="R4191" i="6"/>
  <c r="R4192" i="6"/>
  <c r="R4193" i="6"/>
  <c r="R4194" i="6"/>
  <c r="R4195" i="6"/>
  <c r="R4196" i="6"/>
  <c r="R4197" i="6"/>
  <c r="R4198" i="6"/>
  <c r="R4199" i="6"/>
  <c r="R4200" i="6"/>
  <c r="R4201" i="6"/>
  <c r="R4202" i="6"/>
  <c r="R4203" i="6"/>
  <c r="R4204" i="6"/>
  <c r="R4205" i="6"/>
  <c r="R4206" i="6"/>
  <c r="R4207" i="6"/>
  <c r="R4208" i="6"/>
  <c r="R4209" i="6"/>
  <c r="R4210" i="6"/>
  <c r="R4211" i="6"/>
  <c r="R4212" i="6"/>
  <c r="R4213" i="6"/>
  <c r="R4214" i="6"/>
  <c r="R4215" i="6"/>
  <c r="R4216" i="6"/>
  <c r="R4217" i="6"/>
  <c r="R4218" i="6"/>
  <c r="R4219" i="6"/>
  <c r="R4220" i="6"/>
  <c r="R4221" i="6"/>
  <c r="R4222" i="6"/>
  <c r="R4223" i="6"/>
  <c r="R4224" i="6"/>
  <c r="R4225" i="6"/>
  <c r="R4226" i="6"/>
  <c r="R4227" i="6"/>
  <c r="R4228" i="6"/>
  <c r="R4229" i="6"/>
  <c r="R4230" i="6"/>
  <c r="R4231" i="6"/>
  <c r="R4232" i="6"/>
  <c r="R4233" i="6"/>
  <c r="R4234" i="6"/>
  <c r="R4235" i="6"/>
  <c r="R4236" i="6"/>
  <c r="R4237" i="6"/>
  <c r="R4238" i="6"/>
  <c r="R4239" i="6"/>
  <c r="R4240" i="6"/>
  <c r="R4241" i="6"/>
  <c r="R4242" i="6"/>
  <c r="R4243" i="6"/>
  <c r="R4244" i="6"/>
  <c r="R4245" i="6"/>
  <c r="R4246" i="6"/>
  <c r="R4247" i="6"/>
  <c r="R4248" i="6"/>
  <c r="R4249" i="6"/>
  <c r="R4250" i="6"/>
  <c r="R4251" i="6"/>
  <c r="R4252" i="6"/>
  <c r="R4253" i="6"/>
  <c r="R4254" i="6"/>
  <c r="R4255" i="6"/>
  <c r="R4256" i="6"/>
  <c r="R4257" i="6"/>
  <c r="R4258" i="6"/>
  <c r="R4259" i="6"/>
  <c r="R4260" i="6"/>
  <c r="R4261" i="6"/>
  <c r="R4262" i="6"/>
  <c r="R4263" i="6"/>
  <c r="R4264" i="6"/>
  <c r="R4265" i="6"/>
  <c r="R4266" i="6"/>
  <c r="R4267" i="6"/>
  <c r="R4268" i="6"/>
  <c r="R4269" i="6"/>
  <c r="R4270" i="6"/>
  <c r="R4271" i="6"/>
  <c r="R4272" i="6"/>
  <c r="R4273" i="6"/>
  <c r="R4274" i="6"/>
  <c r="R4275" i="6"/>
  <c r="R4276" i="6"/>
  <c r="R4277" i="6"/>
  <c r="R4278" i="6"/>
  <c r="R4279" i="6"/>
  <c r="R4280" i="6"/>
  <c r="R4281" i="6"/>
  <c r="R4282" i="6"/>
  <c r="R4283" i="6"/>
  <c r="R4284" i="6"/>
  <c r="R4285" i="6"/>
  <c r="R4286" i="6"/>
  <c r="R4287" i="6"/>
  <c r="R4288" i="6"/>
  <c r="R4289" i="6"/>
  <c r="R4290" i="6"/>
  <c r="R4291" i="6"/>
  <c r="R4292" i="6"/>
  <c r="R4293" i="6"/>
  <c r="R4294" i="6"/>
  <c r="R4295" i="6"/>
  <c r="R4296" i="6"/>
  <c r="R4297" i="6"/>
  <c r="R4298" i="6"/>
  <c r="R4299" i="6"/>
  <c r="R4300" i="6"/>
  <c r="R4301" i="6"/>
  <c r="R4302" i="6"/>
  <c r="R4303" i="6"/>
  <c r="R4304" i="6"/>
  <c r="R4305" i="6"/>
  <c r="R4306" i="6"/>
  <c r="R4307" i="6"/>
  <c r="R4308" i="6"/>
  <c r="R4309" i="6"/>
  <c r="R4310" i="6"/>
  <c r="R4311" i="6"/>
  <c r="R4312" i="6"/>
  <c r="R4313" i="6"/>
  <c r="R4314" i="6"/>
  <c r="R4315" i="6"/>
  <c r="R4316" i="6"/>
  <c r="R4317" i="6"/>
  <c r="R4318" i="6"/>
  <c r="R4319" i="6"/>
  <c r="R4320" i="6"/>
  <c r="R4321" i="6"/>
  <c r="R4322" i="6"/>
  <c r="R4323" i="6"/>
  <c r="R4324" i="6"/>
  <c r="R4325" i="6"/>
  <c r="R4326" i="6"/>
  <c r="R4327" i="6"/>
  <c r="R4328" i="6"/>
  <c r="R4329" i="6"/>
  <c r="R4330" i="6"/>
  <c r="R4331" i="6"/>
  <c r="R4332" i="6"/>
  <c r="R4333" i="6"/>
  <c r="R4334" i="6"/>
  <c r="R4335" i="6"/>
  <c r="R4336" i="6"/>
  <c r="R4337" i="6"/>
  <c r="R4338" i="6"/>
  <c r="R4339" i="6"/>
  <c r="R4340" i="6"/>
  <c r="R4341" i="6"/>
  <c r="R4342" i="6"/>
  <c r="R4343" i="6"/>
  <c r="R4344" i="6"/>
  <c r="R4345" i="6"/>
  <c r="R4346" i="6"/>
  <c r="R4347" i="6"/>
  <c r="R4348" i="6"/>
  <c r="R4349" i="6"/>
  <c r="R4350" i="6"/>
  <c r="R4351" i="6"/>
  <c r="R4352" i="6"/>
  <c r="R4353" i="6"/>
  <c r="R4354" i="6"/>
  <c r="R4355" i="6"/>
  <c r="R4356" i="6"/>
  <c r="R4357" i="6"/>
  <c r="R4358" i="6"/>
  <c r="R4359" i="6"/>
  <c r="R4360" i="6"/>
  <c r="R4361" i="6"/>
  <c r="R4362" i="6"/>
  <c r="R4363" i="6"/>
  <c r="R4364" i="6"/>
  <c r="R4365" i="6"/>
  <c r="R4366" i="6"/>
  <c r="R4367" i="6"/>
  <c r="R4368" i="6"/>
  <c r="R4369" i="6"/>
  <c r="R4370" i="6"/>
  <c r="R4371" i="6"/>
  <c r="R4372" i="6"/>
  <c r="R4373" i="6"/>
  <c r="R4374" i="6"/>
  <c r="R4375" i="6"/>
  <c r="R4376" i="6"/>
  <c r="R4377" i="6"/>
  <c r="R4378" i="6"/>
  <c r="R4379" i="6"/>
  <c r="R4380" i="6"/>
  <c r="R4381" i="6"/>
  <c r="R4382" i="6"/>
  <c r="R4383" i="6"/>
  <c r="R4384" i="6"/>
  <c r="R4385" i="6"/>
  <c r="R4386" i="6"/>
  <c r="R4387" i="6"/>
  <c r="R4388" i="6"/>
  <c r="R4389" i="6"/>
  <c r="R4390" i="6"/>
  <c r="R4391" i="6"/>
  <c r="R4392" i="6"/>
  <c r="R4393" i="6"/>
  <c r="R4394" i="6"/>
  <c r="R4395" i="6"/>
  <c r="R4396" i="6"/>
  <c r="R4397" i="6"/>
  <c r="R4398" i="6"/>
  <c r="R4399" i="6"/>
  <c r="R4400" i="6"/>
  <c r="R4401" i="6"/>
  <c r="R4402" i="6"/>
  <c r="R4403" i="6"/>
  <c r="R4404" i="6"/>
  <c r="R4405" i="6"/>
  <c r="R4406" i="6"/>
  <c r="R4407" i="6"/>
  <c r="R4408" i="6"/>
  <c r="R4409" i="6"/>
  <c r="R4410" i="6"/>
  <c r="R4411" i="6"/>
  <c r="R4412" i="6"/>
  <c r="R4413" i="6"/>
  <c r="R4414" i="6"/>
  <c r="R4415" i="6"/>
  <c r="R4416" i="6"/>
  <c r="R4417" i="6"/>
  <c r="R4418" i="6"/>
  <c r="R4419" i="6"/>
  <c r="R4420" i="6"/>
  <c r="R4421" i="6"/>
  <c r="R4422" i="6"/>
  <c r="R4423" i="6"/>
  <c r="R4424" i="6"/>
  <c r="R4425" i="6"/>
  <c r="R4426" i="6"/>
  <c r="R4427" i="6"/>
  <c r="R4428" i="6"/>
  <c r="R4429" i="6"/>
  <c r="R4430" i="6"/>
  <c r="R4431" i="6"/>
  <c r="R4432" i="6"/>
  <c r="R4433" i="6"/>
  <c r="R4434" i="6"/>
  <c r="R4435" i="6"/>
  <c r="R4436" i="6"/>
  <c r="R4437" i="6"/>
  <c r="R4438" i="6"/>
  <c r="R4439" i="6"/>
  <c r="R4440" i="6"/>
  <c r="R4441" i="6"/>
  <c r="R4442" i="6"/>
  <c r="R4443" i="6"/>
  <c r="R4444" i="6"/>
  <c r="R4445" i="6"/>
  <c r="R4446" i="6"/>
  <c r="R4447" i="6"/>
  <c r="R4448" i="6"/>
  <c r="R4449" i="6"/>
  <c r="R4450" i="6"/>
  <c r="R4451" i="6"/>
  <c r="R4452" i="6"/>
  <c r="R4453" i="6"/>
  <c r="R4454" i="6"/>
  <c r="R4455" i="6"/>
  <c r="R4456" i="6"/>
  <c r="R4457" i="6"/>
  <c r="R4458" i="6"/>
  <c r="R4459" i="6"/>
  <c r="R4460" i="6"/>
  <c r="R4461" i="6"/>
  <c r="R4462" i="6"/>
  <c r="R4463" i="6"/>
  <c r="R4464" i="6"/>
  <c r="R4465" i="6"/>
  <c r="R4466" i="6"/>
  <c r="R4467" i="6"/>
  <c r="R4468" i="6"/>
  <c r="R4469" i="6"/>
  <c r="R4470" i="6"/>
  <c r="R4471" i="6"/>
  <c r="R4472" i="6"/>
  <c r="R4473" i="6"/>
  <c r="R4474" i="6"/>
  <c r="R4475" i="6"/>
  <c r="R4476" i="6"/>
  <c r="R4477" i="6"/>
  <c r="R4478" i="6"/>
  <c r="R4479" i="6"/>
  <c r="R4480" i="6"/>
  <c r="R4481" i="6"/>
  <c r="R4482" i="6"/>
  <c r="R4483" i="6"/>
  <c r="R4484" i="6"/>
  <c r="R4485" i="6"/>
  <c r="R4486" i="6"/>
  <c r="R4487" i="6"/>
  <c r="R4488" i="6"/>
  <c r="R4489" i="6"/>
  <c r="R4490" i="6"/>
  <c r="R4491" i="6"/>
  <c r="R4492" i="6"/>
  <c r="R4493" i="6"/>
  <c r="R4494" i="6"/>
  <c r="R4495" i="6"/>
  <c r="R4496" i="6"/>
  <c r="R4497" i="6"/>
  <c r="R4498" i="6"/>
  <c r="R4499" i="6"/>
  <c r="R4500" i="6"/>
  <c r="R4501" i="6"/>
  <c r="R4502" i="6"/>
  <c r="R4503" i="6"/>
  <c r="R4504" i="6"/>
  <c r="R4505" i="6"/>
  <c r="R4506" i="6"/>
  <c r="R4507" i="6"/>
  <c r="R4508" i="6"/>
  <c r="R4509" i="6"/>
  <c r="R4510" i="6"/>
  <c r="R4511" i="6"/>
  <c r="R4512" i="6"/>
  <c r="R4513" i="6"/>
  <c r="R4514" i="6"/>
  <c r="R4515" i="6"/>
  <c r="R4516" i="6"/>
  <c r="R4517" i="6"/>
  <c r="R4518" i="6"/>
  <c r="R4519" i="6"/>
  <c r="R4520" i="6"/>
  <c r="R4521" i="6"/>
  <c r="R4522" i="6"/>
  <c r="R4523" i="6"/>
  <c r="R4524" i="6"/>
  <c r="R4525" i="6"/>
  <c r="R4526" i="6"/>
  <c r="R4527" i="6"/>
  <c r="R4528" i="6"/>
  <c r="R4529" i="6"/>
  <c r="R4530" i="6"/>
  <c r="R4531" i="6"/>
  <c r="R4532" i="6"/>
  <c r="R4533" i="6"/>
  <c r="R4534" i="6"/>
  <c r="R4535" i="6"/>
  <c r="R4536" i="6"/>
  <c r="R4537" i="6"/>
  <c r="R4538" i="6"/>
  <c r="R4539" i="6"/>
  <c r="R4540" i="6"/>
  <c r="R4541" i="6"/>
  <c r="R4542" i="6"/>
  <c r="R4543" i="6"/>
  <c r="R4544" i="6"/>
  <c r="R4545" i="6"/>
  <c r="R4546" i="6"/>
  <c r="R4547" i="6"/>
  <c r="R4548" i="6"/>
  <c r="R4549" i="6"/>
  <c r="R4550" i="6"/>
  <c r="R4551" i="6"/>
  <c r="R4552" i="6"/>
  <c r="R4553" i="6"/>
  <c r="R4554" i="6"/>
  <c r="R4555" i="6"/>
  <c r="R4556" i="6"/>
  <c r="R4557" i="6"/>
  <c r="R4558" i="6"/>
  <c r="R4559" i="6"/>
  <c r="R4560" i="6"/>
  <c r="R4561" i="6"/>
  <c r="R4562" i="6"/>
  <c r="R4563" i="6"/>
  <c r="R4564" i="6"/>
  <c r="R4565" i="6"/>
  <c r="R4566" i="6"/>
  <c r="R4567" i="6"/>
  <c r="R4568" i="6"/>
  <c r="R4569" i="6"/>
  <c r="R4570" i="6"/>
  <c r="R4571" i="6"/>
  <c r="R4572" i="6"/>
  <c r="R4573" i="6"/>
  <c r="R4574" i="6"/>
  <c r="R4575" i="6"/>
  <c r="R4576" i="6"/>
  <c r="R4577" i="6"/>
  <c r="R4578" i="6"/>
  <c r="R4579" i="6"/>
  <c r="R4580" i="6"/>
  <c r="R4581" i="6"/>
  <c r="R4582" i="6"/>
  <c r="R4583" i="6"/>
  <c r="R4584" i="6"/>
  <c r="R4585" i="6"/>
  <c r="R4586" i="6"/>
  <c r="R4587" i="6"/>
  <c r="R4588" i="6"/>
  <c r="R4589" i="6"/>
  <c r="R4590" i="6"/>
  <c r="R4591" i="6"/>
  <c r="R4592" i="6"/>
  <c r="R4593" i="6"/>
  <c r="R4594" i="6"/>
  <c r="R4595" i="6"/>
  <c r="R4596" i="6"/>
  <c r="R4597" i="6"/>
  <c r="R4598" i="6"/>
  <c r="R4599" i="6"/>
  <c r="R4600" i="6"/>
  <c r="R4601" i="6"/>
  <c r="R4602" i="6"/>
  <c r="R4603" i="6"/>
  <c r="R4604" i="6"/>
  <c r="R4605" i="6"/>
  <c r="R4606" i="6"/>
  <c r="R4607" i="6"/>
  <c r="R4608" i="6"/>
  <c r="R4609" i="6"/>
  <c r="R4610" i="6"/>
  <c r="R4611" i="6"/>
  <c r="R4612" i="6"/>
  <c r="R4613" i="6"/>
  <c r="R4614" i="6"/>
  <c r="R4615" i="6"/>
  <c r="R4616" i="6"/>
  <c r="R4617" i="6"/>
  <c r="R4618" i="6"/>
  <c r="R4619" i="6"/>
  <c r="R4620" i="6"/>
  <c r="R4621" i="6"/>
  <c r="R4622" i="6"/>
  <c r="R4623" i="6"/>
  <c r="R4624" i="6"/>
  <c r="R4625" i="6"/>
  <c r="R4626" i="6"/>
  <c r="R4627" i="6"/>
  <c r="R4628" i="6"/>
  <c r="R4629" i="6"/>
  <c r="R4630" i="6"/>
  <c r="R4631" i="6"/>
  <c r="R4632" i="6"/>
  <c r="R4633" i="6"/>
  <c r="R4634" i="6"/>
  <c r="R4635" i="6"/>
  <c r="R4636" i="6"/>
  <c r="R4637" i="6"/>
  <c r="R4638" i="6"/>
  <c r="R4639" i="6"/>
  <c r="R4640" i="6"/>
  <c r="R4641" i="6"/>
  <c r="R4642" i="6"/>
  <c r="R4643" i="6"/>
  <c r="R4644" i="6"/>
  <c r="R4645" i="6"/>
  <c r="R4646" i="6"/>
  <c r="R4647" i="6"/>
  <c r="R4648" i="6"/>
  <c r="R4649" i="6"/>
  <c r="R4650" i="6"/>
  <c r="R4651" i="6"/>
  <c r="R4652" i="6"/>
  <c r="R4653" i="6"/>
  <c r="R4654" i="6"/>
  <c r="R4655" i="6"/>
  <c r="R4656" i="6"/>
  <c r="R4657" i="6"/>
  <c r="R4658" i="6"/>
  <c r="R4659" i="6"/>
  <c r="R4660" i="6"/>
  <c r="R4661" i="6"/>
  <c r="R4662" i="6"/>
  <c r="R4663" i="6"/>
  <c r="R4664" i="6"/>
  <c r="R4665" i="6"/>
  <c r="R4666" i="6"/>
  <c r="R4667" i="6"/>
  <c r="R4668" i="6"/>
  <c r="R4669" i="6"/>
  <c r="R4670" i="6"/>
  <c r="R4671" i="6"/>
  <c r="R4672" i="6"/>
  <c r="R4673" i="6"/>
  <c r="R4674" i="6"/>
  <c r="R4675" i="6"/>
  <c r="R4676" i="6"/>
  <c r="R4677" i="6"/>
  <c r="R4678" i="6"/>
  <c r="R4679" i="6"/>
  <c r="R4680" i="6"/>
  <c r="R4681" i="6"/>
  <c r="R4682" i="6"/>
  <c r="R4683" i="6"/>
  <c r="R4684" i="6"/>
  <c r="R4685" i="6"/>
  <c r="R4686" i="6"/>
  <c r="R4687" i="6"/>
  <c r="R4688" i="6"/>
  <c r="R4689" i="6"/>
  <c r="R4690" i="6"/>
  <c r="R4691" i="6"/>
  <c r="R4692" i="6"/>
  <c r="R4693" i="6"/>
  <c r="R4694" i="6"/>
  <c r="R4695" i="6"/>
  <c r="R4696" i="6"/>
  <c r="R4697" i="6"/>
  <c r="R4698" i="6"/>
  <c r="R4699" i="6"/>
  <c r="R4700" i="6"/>
  <c r="R4701" i="6"/>
  <c r="R4702" i="6"/>
  <c r="R4703" i="6"/>
  <c r="R4704" i="6"/>
  <c r="R4705" i="6"/>
  <c r="R4706" i="6"/>
  <c r="R4707" i="6"/>
  <c r="R4708" i="6"/>
  <c r="R4709" i="6"/>
  <c r="R4710" i="6"/>
  <c r="R4711" i="6"/>
  <c r="R4712" i="6"/>
  <c r="R4713" i="6"/>
  <c r="R4714" i="6"/>
  <c r="R4715" i="6"/>
  <c r="R4716" i="6"/>
  <c r="R4717" i="6"/>
  <c r="R4718" i="6"/>
  <c r="R4719" i="6"/>
  <c r="R4720" i="6"/>
  <c r="R4721" i="6"/>
  <c r="R4722" i="6"/>
  <c r="R4723" i="6"/>
  <c r="R4724" i="6"/>
  <c r="R4725" i="6"/>
  <c r="R4726" i="6"/>
  <c r="R4727" i="6"/>
  <c r="R4728" i="6"/>
  <c r="R4729" i="6"/>
  <c r="R4730" i="6"/>
  <c r="R4731" i="6"/>
  <c r="R4732" i="6"/>
  <c r="R4733" i="6"/>
  <c r="R4734" i="6"/>
  <c r="R4735" i="6"/>
  <c r="R4736" i="6"/>
  <c r="R4737" i="6"/>
  <c r="R4738" i="6"/>
  <c r="R4739" i="6"/>
  <c r="R4740" i="6"/>
  <c r="R4741" i="6"/>
  <c r="R4742" i="6"/>
  <c r="R4743" i="6"/>
  <c r="R4744" i="6"/>
  <c r="R4745" i="6"/>
  <c r="R4746" i="6"/>
  <c r="R4747" i="6"/>
  <c r="R4748" i="6"/>
  <c r="R4749" i="6"/>
  <c r="R4750" i="6"/>
  <c r="R4751" i="6"/>
  <c r="R4752" i="6"/>
  <c r="R4753" i="6"/>
  <c r="R4754" i="6"/>
  <c r="R4755" i="6"/>
  <c r="R4756" i="6"/>
  <c r="R4757" i="6"/>
  <c r="R4758" i="6"/>
  <c r="R4759" i="6"/>
  <c r="R4760" i="6"/>
  <c r="R4761" i="6"/>
  <c r="R4762" i="6"/>
  <c r="R4763" i="6"/>
  <c r="R4764" i="6"/>
  <c r="R4765" i="6"/>
  <c r="R4766" i="6"/>
  <c r="R4767" i="6"/>
  <c r="R4768" i="6"/>
  <c r="R4769" i="6"/>
  <c r="R4770" i="6"/>
  <c r="R4771" i="6"/>
  <c r="R4772" i="6"/>
  <c r="R4773" i="6"/>
  <c r="R4774" i="6"/>
  <c r="R4775" i="6"/>
  <c r="R4776" i="6"/>
  <c r="R4777" i="6"/>
  <c r="R4778" i="6"/>
  <c r="R4779" i="6"/>
  <c r="R4780" i="6"/>
  <c r="R4781" i="6"/>
  <c r="R4782" i="6"/>
  <c r="R4783" i="6"/>
  <c r="R4784" i="6"/>
  <c r="R4785" i="6"/>
  <c r="R4786" i="6"/>
  <c r="R4787" i="6"/>
  <c r="R4788" i="6"/>
  <c r="R4789" i="6"/>
  <c r="R4790" i="6"/>
  <c r="R4791" i="6"/>
  <c r="R4792" i="6"/>
  <c r="R4793" i="6"/>
  <c r="R4794" i="6"/>
  <c r="R4795" i="6"/>
  <c r="R4796" i="6"/>
  <c r="R4797" i="6"/>
  <c r="R4798" i="6"/>
  <c r="R4799" i="6"/>
  <c r="R4800" i="6"/>
  <c r="R4801" i="6"/>
  <c r="R4802" i="6"/>
  <c r="R4803" i="6"/>
  <c r="R4804" i="6"/>
  <c r="R4805" i="6"/>
  <c r="R4806" i="6"/>
  <c r="R4807" i="6"/>
  <c r="R4808" i="6"/>
  <c r="R4809" i="6"/>
  <c r="R4810" i="6"/>
  <c r="R4811" i="6"/>
  <c r="R4812" i="6"/>
  <c r="R4813" i="6"/>
  <c r="R4814" i="6"/>
  <c r="R4815" i="6"/>
  <c r="R4816" i="6"/>
  <c r="R4817" i="6"/>
  <c r="R4818" i="6"/>
  <c r="R4819" i="6"/>
  <c r="R4820" i="6"/>
  <c r="R4821" i="6"/>
  <c r="R4822" i="6"/>
  <c r="R4823" i="6"/>
  <c r="R4824" i="6"/>
  <c r="R4825" i="6"/>
  <c r="R4826" i="6"/>
  <c r="R4827" i="6"/>
  <c r="R4828" i="6"/>
  <c r="R4829" i="6"/>
  <c r="R4830" i="6"/>
  <c r="R4831" i="6"/>
  <c r="R4832" i="6"/>
  <c r="R4833" i="6"/>
  <c r="R4834" i="6"/>
  <c r="R4835" i="6"/>
  <c r="R4836" i="6"/>
  <c r="R4837" i="6"/>
  <c r="R4838" i="6"/>
  <c r="R4839" i="6"/>
  <c r="R4840" i="6"/>
  <c r="R4841" i="6"/>
  <c r="R4842" i="6"/>
  <c r="R4843" i="6"/>
  <c r="R4844" i="6"/>
  <c r="R4845" i="6"/>
  <c r="R4846" i="6"/>
  <c r="R4847" i="6"/>
  <c r="R4848" i="6"/>
  <c r="R4849" i="6"/>
  <c r="R4850" i="6"/>
  <c r="R4851" i="6"/>
  <c r="R4852" i="6"/>
  <c r="R4853" i="6"/>
  <c r="R4854" i="6"/>
  <c r="R4855" i="6"/>
  <c r="R4856" i="6"/>
  <c r="R4857" i="6"/>
  <c r="R4858" i="6"/>
  <c r="R4859" i="6"/>
  <c r="R4860" i="6"/>
  <c r="R4861" i="6"/>
  <c r="R4862" i="6"/>
  <c r="R4863" i="6"/>
  <c r="R4864" i="6"/>
  <c r="R4865" i="6"/>
  <c r="R4866" i="6"/>
  <c r="R4867" i="6"/>
  <c r="R4868" i="6"/>
  <c r="R4869" i="6"/>
  <c r="R4870" i="6"/>
  <c r="R4871" i="6"/>
  <c r="R4872" i="6"/>
  <c r="R4873" i="6"/>
  <c r="R4874" i="6"/>
  <c r="R4875" i="6"/>
  <c r="R4876" i="6"/>
  <c r="R4877" i="6"/>
  <c r="R4878" i="6"/>
  <c r="R4879" i="6"/>
  <c r="R4880" i="6"/>
  <c r="R4881" i="6"/>
  <c r="R4882" i="6"/>
  <c r="R4883" i="6"/>
  <c r="R4884" i="6"/>
  <c r="R4885" i="6"/>
  <c r="R4886" i="6"/>
  <c r="R4887" i="6"/>
  <c r="R4888" i="6"/>
  <c r="R4889" i="6"/>
  <c r="R4890" i="6"/>
  <c r="R4891" i="6"/>
  <c r="R4892" i="6"/>
  <c r="R4893" i="6"/>
  <c r="R4894" i="6"/>
  <c r="R4895" i="6"/>
  <c r="R4896" i="6"/>
  <c r="R4897" i="6"/>
  <c r="R4898" i="6"/>
  <c r="R4899" i="6"/>
  <c r="R4900" i="6"/>
  <c r="R4901" i="6"/>
  <c r="R4902" i="6"/>
  <c r="R4903" i="6"/>
  <c r="R4904" i="6"/>
  <c r="R4905" i="6"/>
  <c r="R4906" i="6"/>
  <c r="R4907" i="6"/>
  <c r="R4908" i="6"/>
  <c r="R4909" i="6"/>
  <c r="R4910" i="6"/>
  <c r="R4911" i="6"/>
  <c r="R4912" i="6"/>
  <c r="R4913" i="6"/>
  <c r="R4914" i="6"/>
  <c r="R4915" i="6"/>
  <c r="R4916" i="6"/>
  <c r="R4917" i="6"/>
  <c r="R4918" i="6"/>
  <c r="R4919" i="6"/>
  <c r="R4920" i="6"/>
  <c r="R4921" i="6"/>
  <c r="R4922" i="6"/>
  <c r="R4923" i="6"/>
  <c r="R4924" i="6"/>
  <c r="R4925" i="6"/>
  <c r="R4926" i="6"/>
  <c r="R4927" i="6"/>
  <c r="R4928" i="6"/>
  <c r="R4929" i="6"/>
  <c r="R4930" i="6"/>
  <c r="R4931" i="6"/>
  <c r="R4932" i="6"/>
  <c r="R4933" i="6"/>
  <c r="R4934" i="6"/>
  <c r="R4935" i="6"/>
  <c r="R4936" i="6"/>
  <c r="R4937" i="6"/>
  <c r="R4938" i="6"/>
  <c r="R4939" i="6"/>
  <c r="R4940" i="6"/>
  <c r="R4941" i="6"/>
  <c r="R4942" i="6"/>
  <c r="R4943" i="6"/>
  <c r="R4944" i="6"/>
  <c r="R4945" i="6"/>
  <c r="R4946" i="6"/>
  <c r="R4947" i="6"/>
  <c r="R4948" i="6"/>
  <c r="R4949" i="6"/>
  <c r="R4950" i="6"/>
  <c r="R4951" i="6"/>
  <c r="R4952" i="6"/>
  <c r="R4953" i="6"/>
  <c r="R4954" i="6"/>
  <c r="R4955" i="6"/>
  <c r="R4956" i="6"/>
  <c r="R4957" i="6"/>
  <c r="R4958" i="6"/>
  <c r="R4959" i="6"/>
  <c r="R4960" i="6"/>
  <c r="R4961" i="6"/>
  <c r="R4962" i="6"/>
  <c r="R4963" i="6"/>
  <c r="R4964" i="6"/>
  <c r="R4965" i="6"/>
  <c r="R4966" i="6"/>
  <c r="R4967" i="6"/>
  <c r="R4968" i="6"/>
  <c r="R4969" i="6"/>
  <c r="R4970" i="6"/>
  <c r="R4971" i="6"/>
  <c r="R4972" i="6"/>
  <c r="R4973" i="6"/>
  <c r="R4974" i="6"/>
  <c r="R4975" i="6"/>
  <c r="R4976" i="6"/>
  <c r="R4977" i="6"/>
  <c r="R4978" i="6"/>
  <c r="R4979" i="6"/>
  <c r="R4980" i="6"/>
  <c r="R4981" i="6"/>
  <c r="R4982" i="6"/>
  <c r="R4983" i="6"/>
  <c r="R4984" i="6"/>
  <c r="R4985" i="6"/>
  <c r="R4986" i="6"/>
  <c r="R4987" i="6"/>
  <c r="R4988" i="6"/>
  <c r="R4989" i="6"/>
  <c r="R4990" i="6"/>
  <c r="R4991" i="6"/>
  <c r="R4992" i="6"/>
  <c r="R4993" i="6"/>
  <c r="R4994" i="6"/>
  <c r="R4995" i="6"/>
  <c r="R4996" i="6"/>
  <c r="R4997" i="6"/>
  <c r="R4998" i="6"/>
  <c r="R4999" i="6"/>
  <c r="R5000" i="6"/>
  <c r="R5001" i="6"/>
  <c r="R5002" i="6"/>
  <c r="R5003" i="6"/>
  <c r="R5004" i="6"/>
  <c r="R5005" i="6"/>
  <c r="R5006" i="6"/>
  <c r="R5007" i="6"/>
  <c r="R5008" i="6"/>
  <c r="R5009" i="6"/>
  <c r="R5010" i="6"/>
  <c r="R5011" i="6"/>
  <c r="R5012" i="6"/>
  <c r="R5013" i="6"/>
  <c r="R5014" i="6"/>
  <c r="R5015" i="6"/>
  <c r="R5016" i="6"/>
  <c r="R5017" i="6"/>
  <c r="R5018" i="6"/>
  <c r="R5019" i="6"/>
  <c r="R5020" i="6"/>
  <c r="R5021" i="6"/>
  <c r="R5022" i="6"/>
  <c r="R5023" i="6"/>
  <c r="R5024" i="6"/>
  <c r="R5025" i="6"/>
  <c r="R5026" i="6"/>
  <c r="R5027" i="6"/>
  <c r="R5028" i="6"/>
  <c r="R5029" i="6"/>
  <c r="R5030" i="6"/>
  <c r="R5031" i="6"/>
  <c r="R5032" i="6"/>
  <c r="R5033" i="6"/>
  <c r="R5034" i="6"/>
  <c r="R5035" i="6"/>
  <c r="R5036" i="6"/>
  <c r="R5037" i="6"/>
  <c r="R5038" i="6"/>
  <c r="R5039" i="6"/>
  <c r="R5040" i="6"/>
  <c r="R5041" i="6"/>
  <c r="R5042" i="6"/>
  <c r="R5043" i="6"/>
  <c r="R5044" i="6"/>
  <c r="R5045" i="6"/>
  <c r="R5046" i="6"/>
  <c r="R5047" i="6"/>
  <c r="R5048" i="6"/>
  <c r="R5049" i="6"/>
  <c r="R5050" i="6"/>
  <c r="R5051" i="6"/>
  <c r="R5052" i="6"/>
  <c r="R5053" i="6"/>
  <c r="R5054" i="6"/>
  <c r="R5055" i="6"/>
  <c r="R5056" i="6"/>
  <c r="R5057" i="6"/>
  <c r="R5058" i="6"/>
  <c r="R5059" i="6"/>
  <c r="R5060" i="6"/>
  <c r="R5061" i="6"/>
  <c r="R5062" i="6"/>
  <c r="R5063" i="6"/>
  <c r="R5064" i="6"/>
  <c r="R5065" i="6"/>
  <c r="R5066" i="6"/>
  <c r="R5067" i="6"/>
  <c r="R5068" i="6"/>
  <c r="R5069" i="6"/>
  <c r="R5070" i="6"/>
  <c r="R5071" i="6"/>
  <c r="R5072" i="6"/>
  <c r="R5073" i="6"/>
  <c r="R5074" i="6"/>
  <c r="R5075" i="6"/>
  <c r="R5076" i="6"/>
  <c r="R5077" i="6"/>
  <c r="R5078" i="6"/>
  <c r="R5079" i="6"/>
  <c r="R5080" i="6"/>
  <c r="R5081" i="6"/>
  <c r="R5082" i="6"/>
  <c r="R5083" i="6"/>
  <c r="R5084" i="6"/>
  <c r="R5085" i="6"/>
  <c r="R5086" i="6"/>
  <c r="R5087" i="6"/>
  <c r="R5088" i="6"/>
  <c r="R5089" i="6"/>
  <c r="R5090" i="6"/>
  <c r="R5091" i="6"/>
  <c r="R5092" i="6"/>
  <c r="R5093" i="6"/>
  <c r="R5094" i="6"/>
  <c r="R5095" i="6"/>
  <c r="R5096" i="6"/>
  <c r="R5097" i="6"/>
  <c r="R5098" i="6"/>
  <c r="R5099" i="6"/>
  <c r="R5100" i="6"/>
  <c r="R5101" i="6"/>
  <c r="R5102" i="6"/>
  <c r="R5103" i="6"/>
  <c r="R5104" i="6"/>
  <c r="R5105" i="6"/>
  <c r="R5106" i="6"/>
  <c r="R5107" i="6"/>
  <c r="R5108" i="6"/>
  <c r="R5109" i="6"/>
  <c r="R5110" i="6"/>
  <c r="R5111" i="6"/>
  <c r="R5112" i="6"/>
  <c r="R5113" i="6"/>
  <c r="R5114" i="6"/>
  <c r="R5115" i="6"/>
  <c r="R5116" i="6"/>
  <c r="R5117" i="6"/>
  <c r="R5118" i="6"/>
  <c r="R5119" i="6"/>
  <c r="R5120" i="6"/>
  <c r="R5121" i="6"/>
  <c r="R5122" i="6"/>
  <c r="R5123" i="6"/>
  <c r="R5124" i="6"/>
  <c r="R5125" i="6"/>
  <c r="R5126" i="6"/>
  <c r="R5127" i="6"/>
  <c r="R5128" i="6"/>
  <c r="R5129" i="6"/>
  <c r="R5130" i="6"/>
  <c r="R5131" i="6"/>
  <c r="R5132" i="6"/>
  <c r="R5133" i="6"/>
  <c r="R5134" i="6"/>
  <c r="R5135" i="6"/>
  <c r="R5136" i="6"/>
  <c r="R5137" i="6"/>
  <c r="R5138" i="6"/>
  <c r="R5139" i="6"/>
  <c r="R5140" i="6"/>
  <c r="R5141" i="6"/>
  <c r="R5142" i="6"/>
  <c r="R5143" i="6"/>
  <c r="R5144" i="6"/>
  <c r="R5145" i="6"/>
  <c r="R5146" i="6"/>
  <c r="R5147" i="6"/>
  <c r="R5148" i="6"/>
  <c r="R5149" i="6"/>
  <c r="R5150" i="6"/>
  <c r="R5151" i="6"/>
  <c r="R5152" i="6"/>
  <c r="R5153" i="6"/>
  <c r="R5154" i="6"/>
  <c r="R5155" i="6"/>
  <c r="R5156" i="6"/>
  <c r="R5157" i="6"/>
  <c r="R5158" i="6"/>
  <c r="R5159" i="6"/>
  <c r="R5160" i="6"/>
  <c r="R5161" i="6"/>
  <c r="R5162" i="6"/>
  <c r="R5163" i="6"/>
  <c r="R5164" i="6"/>
  <c r="R5165" i="6"/>
  <c r="R5166" i="6"/>
  <c r="R5167" i="6"/>
  <c r="R5168" i="6"/>
  <c r="R5169" i="6"/>
  <c r="R5170" i="6"/>
  <c r="R5171" i="6"/>
  <c r="R5172" i="6"/>
  <c r="R5173" i="6"/>
  <c r="R5174" i="6"/>
  <c r="R5175" i="6"/>
  <c r="R5176" i="6"/>
  <c r="R5177" i="6"/>
  <c r="R5178" i="6"/>
  <c r="R5179" i="6"/>
  <c r="R5180" i="6"/>
  <c r="R5181" i="6"/>
  <c r="R5182" i="6"/>
  <c r="R5183" i="6"/>
  <c r="R5184" i="6"/>
  <c r="R5185" i="6"/>
  <c r="R5186" i="6"/>
  <c r="R5187" i="6"/>
  <c r="R5188" i="6"/>
  <c r="R5189" i="6"/>
  <c r="R5190" i="6"/>
  <c r="R5191" i="6"/>
  <c r="R5192" i="6"/>
  <c r="R5193" i="6"/>
  <c r="R5194" i="6"/>
  <c r="R5195" i="6"/>
  <c r="R5196" i="6"/>
  <c r="R5197" i="6"/>
  <c r="R5198" i="6"/>
  <c r="R5199" i="6"/>
  <c r="R5200" i="6"/>
  <c r="R5201" i="6"/>
  <c r="R5202" i="6"/>
  <c r="R5203" i="6"/>
  <c r="R5204" i="6"/>
  <c r="R5205" i="6"/>
  <c r="R5206" i="6"/>
  <c r="R5207" i="6"/>
  <c r="R5208" i="6"/>
  <c r="R5209" i="6"/>
  <c r="R5210" i="6"/>
  <c r="R5211" i="6"/>
  <c r="R5212" i="6"/>
  <c r="R5213" i="6"/>
  <c r="R5214" i="6"/>
  <c r="R5215" i="6"/>
  <c r="R5216" i="6"/>
  <c r="R5217" i="6"/>
  <c r="R5218" i="6"/>
  <c r="R5219" i="6"/>
  <c r="R5220" i="6"/>
  <c r="R5221" i="6"/>
  <c r="R5222" i="6"/>
  <c r="R5223" i="6"/>
  <c r="R5224" i="6"/>
  <c r="R5225" i="6"/>
  <c r="R5226" i="6"/>
  <c r="R5227" i="6"/>
  <c r="R5228" i="6"/>
  <c r="R5229" i="6"/>
  <c r="R5230" i="6"/>
  <c r="R5231" i="6"/>
  <c r="R5232" i="6"/>
  <c r="R5233" i="6"/>
  <c r="R5234" i="6"/>
  <c r="R5235" i="6"/>
  <c r="R5236" i="6"/>
  <c r="R5237" i="6"/>
  <c r="R5238" i="6"/>
  <c r="R5239" i="6"/>
  <c r="R5240" i="6"/>
  <c r="R5241" i="6"/>
  <c r="R5242" i="6"/>
  <c r="R5243" i="6"/>
  <c r="R5244" i="6"/>
  <c r="R5245" i="6"/>
  <c r="R5246" i="6"/>
  <c r="R5247" i="6"/>
  <c r="R5248" i="6"/>
  <c r="R5249" i="6"/>
  <c r="R5250" i="6"/>
  <c r="R5251" i="6"/>
  <c r="R5252" i="6"/>
  <c r="R5253" i="6"/>
  <c r="R5254" i="6"/>
  <c r="R5255" i="6"/>
  <c r="R5256" i="6"/>
  <c r="R5257" i="6"/>
  <c r="R5258" i="6"/>
  <c r="R5259" i="6"/>
  <c r="R5260" i="6"/>
  <c r="R5261" i="6"/>
  <c r="R5262" i="6"/>
  <c r="R5263" i="6"/>
  <c r="R5264" i="6"/>
  <c r="R5265" i="6"/>
  <c r="R5266" i="6"/>
  <c r="R5267" i="6"/>
  <c r="R5268" i="6"/>
  <c r="R5269" i="6"/>
  <c r="R5270" i="6"/>
  <c r="R5271" i="6"/>
  <c r="R5272" i="6"/>
  <c r="R5273" i="6"/>
  <c r="R5274" i="6"/>
  <c r="R5275" i="6"/>
  <c r="R5276" i="6"/>
  <c r="R5277" i="6"/>
  <c r="R5278" i="6"/>
  <c r="R5279" i="6"/>
  <c r="R5280" i="6"/>
  <c r="R5281" i="6"/>
  <c r="R5282" i="6"/>
  <c r="R5283" i="6"/>
  <c r="R5284" i="6"/>
  <c r="R5285" i="6"/>
  <c r="R5286" i="6"/>
  <c r="R5287" i="6"/>
  <c r="R5288" i="6"/>
  <c r="R5289" i="6"/>
  <c r="R5290" i="6"/>
  <c r="R5291" i="6"/>
  <c r="R5292" i="6"/>
  <c r="R5293" i="6"/>
  <c r="R5294" i="6"/>
  <c r="R5295" i="6"/>
  <c r="R5296" i="6"/>
  <c r="R5297" i="6"/>
  <c r="R5298" i="6"/>
  <c r="R5299" i="6"/>
  <c r="R5300" i="6"/>
  <c r="R5301" i="6"/>
  <c r="R5302" i="6"/>
  <c r="R5303" i="6"/>
  <c r="R5304" i="6"/>
  <c r="R5305" i="6"/>
  <c r="R5306" i="6"/>
  <c r="R5307" i="6"/>
  <c r="R5308" i="6"/>
  <c r="R5309" i="6"/>
  <c r="R5310" i="6"/>
  <c r="R5311" i="6"/>
  <c r="R5312" i="6"/>
  <c r="R5313" i="6"/>
  <c r="R5314" i="6"/>
  <c r="R5315" i="6"/>
  <c r="R5316" i="6"/>
  <c r="R5317" i="6"/>
  <c r="R5318" i="6"/>
  <c r="R5319" i="6"/>
  <c r="R5320" i="6"/>
  <c r="R5321" i="6"/>
  <c r="R5322" i="6"/>
  <c r="R5323" i="6"/>
  <c r="R5324" i="6"/>
  <c r="R5325" i="6"/>
  <c r="R5326" i="6"/>
  <c r="R5327" i="6"/>
  <c r="R5328" i="6"/>
  <c r="R5329" i="6"/>
  <c r="R5330" i="6"/>
  <c r="R5331" i="6"/>
  <c r="R5332" i="6"/>
  <c r="R5333" i="6"/>
  <c r="R5334" i="6"/>
  <c r="R5335" i="6"/>
  <c r="R5336" i="6"/>
  <c r="R5337" i="6"/>
  <c r="R5338" i="6"/>
  <c r="R5339" i="6"/>
  <c r="R5340" i="6"/>
  <c r="R5341" i="6"/>
  <c r="R5342" i="6"/>
  <c r="R5343" i="6"/>
  <c r="R5344" i="6"/>
  <c r="R5345" i="6"/>
  <c r="R5346" i="6"/>
  <c r="R5347" i="6"/>
  <c r="R5348" i="6"/>
  <c r="R5349" i="6"/>
  <c r="R5350" i="6"/>
  <c r="R5351" i="6"/>
  <c r="R5352" i="6"/>
  <c r="R5353" i="6"/>
  <c r="R5354" i="6"/>
  <c r="R5355" i="6"/>
  <c r="R5356" i="6"/>
  <c r="R5357" i="6"/>
  <c r="R5358" i="6"/>
  <c r="R5359" i="6"/>
  <c r="R5360" i="6"/>
  <c r="R5361" i="6"/>
  <c r="R5362" i="6"/>
  <c r="R5363" i="6"/>
  <c r="R5364" i="6"/>
  <c r="R5365" i="6"/>
  <c r="R5366" i="6"/>
  <c r="R5367" i="6"/>
  <c r="R5368" i="6"/>
  <c r="R5369" i="6"/>
  <c r="R5370" i="6"/>
  <c r="R5371" i="6"/>
  <c r="R5372" i="6"/>
  <c r="R5373" i="6"/>
  <c r="R5374" i="6"/>
  <c r="R5375" i="6"/>
  <c r="R5376" i="6"/>
  <c r="R5377" i="6"/>
  <c r="R5378" i="6"/>
  <c r="R5379" i="6"/>
  <c r="R5380" i="6"/>
  <c r="R5381" i="6"/>
  <c r="R5382" i="6"/>
  <c r="R5383" i="6"/>
  <c r="R5384" i="6"/>
  <c r="R5385" i="6"/>
  <c r="R5386" i="6"/>
  <c r="R5387" i="6"/>
  <c r="R5388" i="6"/>
  <c r="R5389" i="6"/>
  <c r="R5390" i="6"/>
  <c r="R5391" i="6"/>
  <c r="R5392" i="6"/>
  <c r="R5393" i="6"/>
  <c r="R5394" i="6"/>
  <c r="R5395" i="6"/>
  <c r="R5396" i="6"/>
  <c r="R5397" i="6"/>
  <c r="R5398" i="6"/>
  <c r="R5399" i="6"/>
  <c r="R5400" i="6"/>
  <c r="R5401" i="6"/>
  <c r="R5402" i="6"/>
  <c r="R5403" i="6"/>
  <c r="R5404" i="6"/>
  <c r="R5405" i="6"/>
  <c r="R5406" i="6"/>
  <c r="R5407" i="6"/>
  <c r="R5408" i="6"/>
  <c r="R5409" i="6"/>
  <c r="R5410" i="6"/>
  <c r="R5411" i="6"/>
  <c r="R5412" i="6"/>
  <c r="R5413" i="6"/>
  <c r="R5414" i="6"/>
  <c r="R5415" i="6"/>
  <c r="R5416" i="6"/>
  <c r="R5417" i="6"/>
  <c r="R5418" i="6"/>
  <c r="R5419" i="6"/>
  <c r="R5420" i="6"/>
  <c r="R5421" i="6"/>
  <c r="R5422" i="6"/>
  <c r="R5423" i="6"/>
  <c r="R5424" i="6"/>
  <c r="R5425" i="6"/>
  <c r="R5426" i="6"/>
  <c r="R5427" i="6"/>
  <c r="R5428" i="6"/>
  <c r="R5429" i="6"/>
  <c r="R5430" i="6"/>
  <c r="R5431" i="6"/>
  <c r="R5432" i="6"/>
  <c r="R5433" i="6"/>
  <c r="R5434" i="6"/>
  <c r="R5435" i="6"/>
  <c r="R5436" i="6"/>
  <c r="R5437" i="6"/>
  <c r="R5438" i="6"/>
  <c r="R5439" i="6"/>
  <c r="R5440" i="6"/>
  <c r="R5441" i="6"/>
  <c r="R5442" i="6"/>
  <c r="R5443" i="6"/>
  <c r="R5444" i="6"/>
  <c r="R5445" i="6"/>
  <c r="R5446" i="6"/>
  <c r="R5447" i="6"/>
  <c r="R5448" i="6"/>
  <c r="R5449" i="6"/>
  <c r="R5450" i="6"/>
  <c r="R5451" i="6"/>
  <c r="R5452" i="6"/>
  <c r="R5453" i="6"/>
  <c r="R5454" i="6"/>
  <c r="R5455" i="6"/>
  <c r="R5456" i="6"/>
  <c r="R5457" i="6"/>
  <c r="R5458" i="6"/>
  <c r="R5459" i="6"/>
  <c r="R5460" i="6"/>
  <c r="R5461" i="6"/>
  <c r="R5462" i="6"/>
  <c r="R5463" i="6"/>
  <c r="R5464" i="6"/>
  <c r="R5465" i="6"/>
  <c r="R5466" i="6"/>
  <c r="R5467" i="6"/>
  <c r="R5468" i="6"/>
  <c r="R5469" i="6"/>
  <c r="R5470" i="6"/>
  <c r="R5471" i="6"/>
  <c r="R5472" i="6"/>
  <c r="R5473" i="6"/>
  <c r="R5474" i="6"/>
  <c r="R5475" i="6"/>
  <c r="R5476" i="6"/>
  <c r="R5477" i="6"/>
  <c r="R5478" i="6"/>
  <c r="R5479" i="6"/>
  <c r="R5480" i="6"/>
  <c r="R5481" i="6"/>
  <c r="R5482" i="6"/>
  <c r="R5483" i="6"/>
  <c r="R5484" i="6"/>
  <c r="R5485" i="6"/>
  <c r="R5486" i="6"/>
  <c r="R5487" i="6"/>
  <c r="R5488" i="6"/>
  <c r="R5489" i="6"/>
  <c r="R5490" i="6"/>
  <c r="R5491" i="6"/>
  <c r="R5492" i="6"/>
  <c r="R5493" i="6"/>
  <c r="R5494" i="6"/>
  <c r="R5495" i="6"/>
  <c r="R5496" i="6"/>
  <c r="R5497" i="6"/>
  <c r="R5498" i="6"/>
  <c r="R5499" i="6"/>
  <c r="R5500" i="6"/>
  <c r="R5501" i="6"/>
  <c r="R5502" i="6"/>
  <c r="R5503" i="6"/>
  <c r="R5504" i="6"/>
  <c r="R5505" i="6"/>
  <c r="R5506" i="6"/>
  <c r="R5507" i="6"/>
  <c r="R5508" i="6"/>
  <c r="R5509" i="6"/>
  <c r="R5510" i="6"/>
  <c r="R5511" i="6"/>
  <c r="R5512" i="6"/>
  <c r="R5513" i="6"/>
  <c r="R5514" i="6"/>
  <c r="R5515" i="6"/>
  <c r="R5516" i="6"/>
  <c r="R5517" i="6"/>
  <c r="R5518" i="6"/>
  <c r="R5519" i="6"/>
  <c r="R5520" i="6"/>
  <c r="R5521" i="6"/>
  <c r="R5522" i="6"/>
  <c r="R5523" i="6"/>
  <c r="R5524" i="6"/>
  <c r="R5525" i="6"/>
  <c r="R5526" i="6"/>
  <c r="R5527" i="6"/>
  <c r="R5528" i="6"/>
  <c r="R5529" i="6"/>
  <c r="R5530" i="6"/>
  <c r="R5531" i="6"/>
  <c r="R5532" i="6"/>
  <c r="R5533" i="6"/>
  <c r="R5534" i="6"/>
  <c r="R5535" i="6"/>
  <c r="R5536" i="6"/>
  <c r="R5537" i="6"/>
  <c r="R5538" i="6"/>
  <c r="R5539" i="6"/>
  <c r="R5540" i="6"/>
  <c r="R5541" i="6"/>
  <c r="R5542" i="6"/>
  <c r="R5543" i="6"/>
  <c r="R5544" i="6"/>
  <c r="R5545" i="6"/>
  <c r="R5546" i="6"/>
  <c r="R5547" i="6"/>
  <c r="R5548" i="6"/>
  <c r="R5549" i="6"/>
  <c r="R5550" i="6"/>
  <c r="R5551" i="6"/>
  <c r="R5552" i="6"/>
  <c r="R5553" i="6"/>
  <c r="R5554" i="6"/>
  <c r="R5555" i="6"/>
  <c r="R5556" i="6"/>
  <c r="R5557" i="6"/>
  <c r="R5558" i="6"/>
  <c r="R5559" i="6"/>
  <c r="R5560" i="6"/>
  <c r="R5561" i="6"/>
  <c r="R5562" i="6"/>
  <c r="R5563" i="6"/>
  <c r="R5564" i="6"/>
  <c r="R5565" i="6"/>
  <c r="R5566" i="6"/>
  <c r="R5567" i="6"/>
  <c r="R5568" i="6"/>
  <c r="R5569" i="6"/>
  <c r="R5570" i="6"/>
  <c r="R5571" i="6"/>
  <c r="R5572" i="6"/>
  <c r="R5573" i="6"/>
  <c r="R5574" i="6"/>
  <c r="R5575" i="6"/>
  <c r="R5576" i="6"/>
  <c r="R5577" i="6"/>
  <c r="R5578" i="6"/>
  <c r="R5579" i="6"/>
  <c r="R5580" i="6"/>
  <c r="R5581" i="6"/>
  <c r="R5582" i="6"/>
  <c r="R5583" i="6"/>
  <c r="R5584" i="6"/>
  <c r="R5585" i="6"/>
  <c r="R5586" i="6"/>
  <c r="R5587" i="6"/>
  <c r="R5588" i="6"/>
  <c r="R5589" i="6"/>
  <c r="R5590" i="6"/>
  <c r="R5591" i="6"/>
  <c r="R5592" i="6"/>
  <c r="R5593" i="6"/>
  <c r="R5594" i="6"/>
  <c r="R5595" i="6"/>
  <c r="R5596" i="6"/>
  <c r="R5597" i="6"/>
  <c r="R5598" i="6"/>
  <c r="R5599" i="6"/>
  <c r="R5600" i="6"/>
  <c r="R5601" i="6"/>
  <c r="R5602" i="6"/>
  <c r="R5603" i="6"/>
  <c r="R5604" i="6"/>
  <c r="R5605" i="6"/>
  <c r="R5606" i="6"/>
  <c r="R5607" i="6"/>
  <c r="R5608" i="6"/>
  <c r="R5609" i="6"/>
  <c r="R5610" i="6"/>
  <c r="R5611" i="6"/>
  <c r="R5612" i="6"/>
  <c r="R5613" i="6"/>
  <c r="R5614" i="6"/>
  <c r="R5615" i="6"/>
  <c r="R5616" i="6"/>
  <c r="R5617" i="6"/>
  <c r="R5618" i="6"/>
  <c r="R5619" i="6"/>
  <c r="R5620" i="6"/>
  <c r="R5621" i="6"/>
  <c r="R5622" i="6"/>
  <c r="R5623" i="6"/>
  <c r="R5624" i="6"/>
  <c r="R5625" i="6"/>
  <c r="R5626" i="6"/>
  <c r="R5627" i="6"/>
  <c r="R5628" i="6"/>
  <c r="R5629" i="6"/>
  <c r="R5630" i="6"/>
  <c r="R5631" i="6"/>
  <c r="R5632" i="6"/>
  <c r="R5633" i="6"/>
  <c r="R5634" i="6"/>
  <c r="R5635" i="6"/>
  <c r="R5636" i="6"/>
  <c r="R5637" i="6"/>
  <c r="R5638" i="6"/>
  <c r="R5639" i="6"/>
  <c r="R5640" i="6"/>
  <c r="R5641" i="6"/>
  <c r="R5642" i="6"/>
  <c r="R5643" i="6"/>
  <c r="R5644" i="6"/>
  <c r="R5645" i="6"/>
  <c r="R5646" i="6"/>
  <c r="R5647" i="6"/>
  <c r="R5648" i="6"/>
  <c r="R5649" i="6"/>
  <c r="R5650" i="6"/>
  <c r="R5651" i="6"/>
  <c r="R5652" i="6"/>
  <c r="R5653" i="6"/>
  <c r="R5654" i="6"/>
  <c r="R5655" i="6"/>
  <c r="R5656" i="6"/>
  <c r="R5657" i="6"/>
  <c r="R5658" i="6"/>
  <c r="R5659" i="6"/>
  <c r="R5660" i="6"/>
  <c r="R5661" i="6"/>
  <c r="R5662" i="6"/>
  <c r="R5663" i="6"/>
  <c r="R5664" i="6"/>
  <c r="R5665" i="6"/>
  <c r="R5666" i="6"/>
  <c r="R5667" i="6"/>
  <c r="R5668" i="6"/>
  <c r="R5669" i="6"/>
  <c r="R5670" i="6"/>
  <c r="R5671" i="6"/>
  <c r="R5672" i="6"/>
  <c r="R5673" i="6"/>
  <c r="R5674" i="6"/>
  <c r="R5675" i="6"/>
  <c r="R5676" i="6"/>
  <c r="R5677" i="6"/>
  <c r="R5678" i="6"/>
  <c r="R5679" i="6"/>
  <c r="R5680" i="6"/>
  <c r="R5681" i="6"/>
  <c r="R5682" i="6"/>
  <c r="R5683" i="6"/>
  <c r="R5684" i="6"/>
  <c r="R5685" i="6"/>
  <c r="R5686" i="6"/>
  <c r="R5687" i="6"/>
  <c r="R5688" i="6"/>
  <c r="R5689" i="6"/>
  <c r="R5690" i="6"/>
  <c r="R5691" i="6"/>
  <c r="R5692" i="6"/>
  <c r="R5693" i="6"/>
  <c r="R5694" i="6"/>
  <c r="R5695" i="6"/>
  <c r="R5696" i="6"/>
  <c r="R5697" i="6"/>
  <c r="R5698" i="6"/>
  <c r="R5699" i="6"/>
  <c r="R5700" i="6"/>
  <c r="R5701" i="6"/>
  <c r="R5702" i="6"/>
  <c r="R5703" i="6"/>
  <c r="R5704" i="6"/>
  <c r="R5705" i="6"/>
  <c r="R5706" i="6"/>
  <c r="R5707" i="6"/>
  <c r="R5708" i="6"/>
  <c r="R5709" i="6"/>
  <c r="R5710" i="6"/>
  <c r="R5711" i="6"/>
  <c r="R5712" i="6"/>
  <c r="R5713" i="6"/>
  <c r="R5714" i="6"/>
  <c r="R5715" i="6"/>
  <c r="R5716" i="6"/>
  <c r="R5717" i="6"/>
  <c r="R5718" i="6"/>
  <c r="R5719" i="6"/>
  <c r="R5720" i="6"/>
  <c r="R5721" i="6"/>
  <c r="R5722" i="6"/>
  <c r="R5723" i="6"/>
  <c r="R5724" i="6"/>
  <c r="R5725" i="6"/>
  <c r="R5726" i="6"/>
  <c r="R5727" i="6"/>
  <c r="R5728" i="6"/>
  <c r="R5729" i="6"/>
  <c r="R5730" i="6"/>
  <c r="R5731" i="6"/>
  <c r="R5732" i="6"/>
  <c r="R5733" i="6"/>
  <c r="R5734" i="6"/>
  <c r="R5735" i="6"/>
  <c r="R5736" i="6"/>
  <c r="R5737" i="6"/>
  <c r="R5738" i="6"/>
  <c r="R5739" i="6"/>
  <c r="R5740" i="6"/>
  <c r="R5741" i="6"/>
  <c r="R5742" i="6"/>
  <c r="R5743" i="6"/>
  <c r="R5744" i="6"/>
  <c r="R5745" i="6"/>
  <c r="R5746" i="6"/>
  <c r="R5747" i="6"/>
  <c r="R5748" i="6"/>
  <c r="R5749" i="6"/>
  <c r="R5750" i="6"/>
  <c r="R5751" i="6"/>
  <c r="R5752" i="6"/>
  <c r="R5753" i="6"/>
  <c r="R5754" i="6"/>
  <c r="R5755" i="6"/>
  <c r="R5756" i="6"/>
  <c r="R5757" i="6"/>
  <c r="R5758" i="6"/>
  <c r="R5759" i="6"/>
  <c r="R5760" i="6"/>
  <c r="R5761" i="6"/>
  <c r="R5762" i="6"/>
  <c r="R5763" i="6"/>
  <c r="R5764" i="6"/>
  <c r="R5765" i="6"/>
  <c r="R5766" i="6"/>
  <c r="R5767" i="6"/>
  <c r="R5768" i="6"/>
  <c r="R5769" i="6"/>
  <c r="R5770" i="6"/>
  <c r="R5771" i="6"/>
  <c r="R5772" i="6"/>
  <c r="R5773" i="6"/>
  <c r="R5774" i="6"/>
  <c r="R5775" i="6"/>
  <c r="R5776" i="6"/>
  <c r="R5777" i="6"/>
  <c r="R5778" i="6"/>
  <c r="R5779" i="6"/>
  <c r="R5780" i="6"/>
  <c r="R5781" i="6"/>
  <c r="R5782" i="6"/>
  <c r="R5783" i="6"/>
  <c r="R5784" i="6"/>
  <c r="R5785" i="6"/>
  <c r="R5786" i="6"/>
  <c r="R5787" i="6"/>
  <c r="R5788" i="6"/>
  <c r="R5789" i="6"/>
  <c r="R5790" i="6"/>
  <c r="R5791" i="6"/>
  <c r="R5792" i="6"/>
  <c r="R5793" i="6"/>
  <c r="R5794" i="6"/>
  <c r="R5795" i="6"/>
  <c r="R5796" i="6"/>
  <c r="R5797" i="6"/>
  <c r="R5798" i="6"/>
  <c r="R5799" i="6"/>
  <c r="R5800" i="6"/>
  <c r="R5801" i="6"/>
  <c r="R5802" i="6"/>
  <c r="R5803" i="6"/>
  <c r="R5804" i="6"/>
  <c r="R5805" i="6"/>
  <c r="R5806" i="6"/>
  <c r="R5807" i="6"/>
  <c r="R5808" i="6"/>
  <c r="R5809" i="6"/>
  <c r="R5810" i="6"/>
  <c r="R5811" i="6"/>
  <c r="R5812" i="6"/>
  <c r="R5813" i="6"/>
  <c r="R5814" i="6"/>
  <c r="R5815" i="6"/>
  <c r="R5816" i="6"/>
  <c r="R5817" i="6"/>
  <c r="R5818" i="6"/>
  <c r="R5819" i="6"/>
  <c r="R5820" i="6"/>
  <c r="R5821" i="6"/>
  <c r="R5822" i="6"/>
  <c r="R5823" i="6"/>
  <c r="R5824" i="6"/>
  <c r="R5825" i="6"/>
  <c r="R5826" i="6"/>
  <c r="R5827" i="6"/>
  <c r="R5828" i="6"/>
  <c r="R5829" i="6"/>
  <c r="R5830" i="6"/>
  <c r="R5831" i="6"/>
  <c r="R5832" i="6"/>
  <c r="R5833" i="6"/>
  <c r="R5834" i="6"/>
  <c r="R5835" i="6"/>
  <c r="R5836" i="6"/>
  <c r="R5837" i="6"/>
  <c r="R5838" i="6"/>
  <c r="R5839" i="6"/>
  <c r="R5840" i="6"/>
  <c r="R5841" i="6"/>
  <c r="R5842" i="6"/>
  <c r="R5843" i="6"/>
  <c r="R5844" i="6"/>
  <c r="R5845" i="6"/>
  <c r="R5846" i="6"/>
  <c r="R5847" i="6"/>
  <c r="R5848" i="6"/>
  <c r="R5849" i="6"/>
  <c r="R5850" i="6"/>
  <c r="R5851" i="6"/>
  <c r="R5852" i="6"/>
  <c r="R5853" i="6"/>
  <c r="R5854" i="6"/>
  <c r="R5855" i="6"/>
  <c r="R5856" i="6"/>
  <c r="R5857" i="6"/>
  <c r="R5858" i="6"/>
  <c r="R5859" i="6"/>
  <c r="R5860" i="6"/>
  <c r="R5861" i="6"/>
  <c r="R5862" i="6"/>
  <c r="R5863" i="6"/>
  <c r="R5864" i="6"/>
  <c r="R5865" i="6"/>
  <c r="R5866" i="6"/>
  <c r="R5867" i="6"/>
  <c r="R5868" i="6"/>
  <c r="R5869" i="6"/>
  <c r="R5870" i="6"/>
  <c r="R5871" i="6"/>
  <c r="R5872" i="6"/>
  <c r="R5873" i="6"/>
  <c r="R5874" i="6"/>
  <c r="R5875" i="6"/>
  <c r="R5876" i="6"/>
  <c r="R5877" i="6"/>
  <c r="R5878" i="6"/>
  <c r="R5879" i="6"/>
  <c r="R5880" i="6"/>
  <c r="R5881" i="6"/>
  <c r="R5882" i="6"/>
  <c r="R5883" i="6"/>
  <c r="R5884" i="6"/>
  <c r="R5885" i="6"/>
  <c r="R5886" i="6"/>
  <c r="R5887" i="6"/>
  <c r="R5888" i="6"/>
  <c r="R5889" i="6"/>
  <c r="R5890" i="6"/>
  <c r="R5891" i="6"/>
  <c r="R5892" i="6"/>
  <c r="R5893" i="6"/>
  <c r="R5894" i="6"/>
  <c r="R5895" i="6"/>
  <c r="R5896" i="6"/>
  <c r="R5897" i="6"/>
  <c r="R5898" i="6"/>
  <c r="R5899" i="6"/>
  <c r="R5900" i="6"/>
  <c r="R5901" i="6"/>
  <c r="R5902" i="6"/>
  <c r="R5903" i="6"/>
  <c r="R5904" i="6"/>
  <c r="R5905" i="6"/>
  <c r="R5906" i="6"/>
  <c r="R5907" i="6"/>
  <c r="R5908" i="6"/>
  <c r="R5909" i="6"/>
  <c r="R5910" i="6"/>
  <c r="R5911" i="6"/>
  <c r="R5912" i="6"/>
  <c r="R5913" i="6"/>
  <c r="R5914" i="6"/>
  <c r="R5915" i="6"/>
  <c r="R5916" i="6"/>
  <c r="R5917" i="6"/>
  <c r="R5918" i="6"/>
  <c r="R5919" i="6"/>
  <c r="R5920" i="6"/>
  <c r="R5921" i="6"/>
  <c r="R5922" i="6"/>
  <c r="R5923" i="6"/>
  <c r="R5924" i="6"/>
  <c r="R5925" i="6"/>
  <c r="R5926" i="6"/>
  <c r="R5927" i="6"/>
  <c r="R5928" i="6"/>
  <c r="R5929" i="6"/>
  <c r="R5930" i="6"/>
  <c r="R5931" i="6"/>
  <c r="R5932" i="6"/>
  <c r="R5933" i="6"/>
  <c r="R5934" i="6"/>
  <c r="R5935" i="6"/>
  <c r="R5936" i="6"/>
  <c r="R5937" i="6"/>
  <c r="R5938" i="6"/>
  <c r="R5939" i="6"/>
  <c r="R5940" i="6"/>
  <c r="R5941" i="6"/>
  <c r="R5942" i="6"/>
  <c r="R5943" i="6"/>
  <c r="R5944" i="6"/>
  <c r="R5945" i="6"/>
  <c r="R5946" i="6"/>
  <c r="R5947" i="6"/>
  <c r="R5948" i="6"/>
  <c r="R5949" i="6"/>
  <c r="R5950" i="6"/>
  <c r="R5951" i="6"/>
  <c r="R5952" i="6"/>
  <c r="R5953" i="6"/>
  <c r="R5954" i="6"/>
  <c r="R5955" i="6"/>
  <c r="R5956" i="6"/>
  <c r="R5957" i="6"/>
  <c r="R5958" i="6"/>
  <c r="R5959" i="6"/>
  <c r="R5960" i="6"/>
  <c r="R5961" i="6"/>
  <c r="R5962" i="6"/>
  <c r="R5963" i="6"/>
  <c r="R5964" i="6"/>
  <c r="R5965" i="6"/>
  <c r="R5966" i="6"/>
  <c r="R5967" i="6"/>
  <c r="R5968" i="6"/>
  <c r="R5969" i="6"/>
  <c r="R5970" i="6"/>
  <c r="R5971" i="6"/>
  <c r="R5972" i="6"/>
  <c r="R5973" i="6"/>
  <c r="R5974" i="6"/>
  <c r="R5975" i="6"/>
  <c r="R5976" i="6"/>
  <c r="R5977" i="6"/>
  <c r="R5978" i="6"/>
  <c r="R5979" i="6"/>
  <c r="R5980" i="6"/>
  <c r="R5981" i="6"/>
  <c r="R5982" i="6"/>
  <c r="R5983" i="6"/>
  <c r="R5984" i="6"/>
  <c r="R5985" i="6"/>
  <c r="R5986" i="6"/>
  <c r="R5987" i="6"/>
  <c r="R5988" i="6"/>
  <c r="R5989" i="6"/>
  <c r="R5990" i="6"/>
  <c r="R5991" i="6"/>
  <c r="R5992" i="6"/>
  <c r="R5993" i="6"/>
  <c r="R5994" i="6"/>
  <c r="R5995" i="6"/>
  <c r="R5996" i="6"/>
  <c r="R5997" i="6"/>
  <c r="R5998" i="6"/>
  <c r="R5999" i="6"/>
  <c r="R6000" i="6"/>
  <c r="R6001" i="6"/>
  <c r="R6002" i="6"/>
  <c r="R6003" i="6"/>
  <c r="R6004" i="6"/>
  <c r="R6005" i="6"/>
  <c r="R6006" i="6"/>
  <c r="R6007" i="6"/>
  <c r="R6008" i="6"/>
  <c r="R6009" i="6"/>
  <c r="R6010" i="6"/>
  <c r="R6011" i="6"/>
  <c r="R6012" i="6"/>
  <c r="R6013" i="6"/>
  <c r="R6014" i="6"/>
  <c r="R6015" i="6"/>
  <c r="R6016" i="6"/>
  <c r="R6017" i="6"/>
  <c r="R6018" i="6"/>
  <c r="R6019" i="6"/>
  <c r="R6020" i="6"/>
  <c r="R6021" i="6"/>
  <c r="R6022" i="6"/>
  <c r="R6023" i="6"/>
  <c r="R6024" i="6"/>
  <c r="R6025" i="6"/>
  <c r="R6026" i="6"/>
  <c r="R6027" i="6"/>
  <c r="R6028" i="6"/>
  <c r="R6029" i="6"/>
  <c r="R6030" i="6"/>
  <c r="R6031" i="6"/>
  <c r="R6032" i="6"/>
  <c r="R6033" i="6"/>
  <c r="R6034" i="6"/>
  <c r="R6035" i="6"/>
  <c r="R6036" i="6"/>
  <c r="R6037" i="6"/>
  <c r="R6038" i="6"/>
  <c r="R6039" i="6"/>
  <c r="R6040" i="6"/>
  <c r="R6041" i="6"/>
  <c r="R6042" i="6"/>
  <c r="R6043" i="6"/>
  <c r="R6044" i="6"/>
  <c r="R6045" i="6"/>
  <c r="R6046" i="6"/>
  <c r="R6047" i="6"/>
  <c r="R6048" i="6"/>
  <c r="R6049" i="6"/>
  <c r="R6050" i="6"/>
  <c r="R6051" i="6"/>
  <c r="R6052" i="6"/>
  <c r="R6053" i="6"/>
  <c r="R6054" i="6"/>
  <c r="R6055" i="6"/>
  <c r="R6056" i="6"/>
  <c r="R6057" i="6"/>
  <c r="R6058" i="6"/>
  <c r="R6059" i="6"/>
  <c r="R6060" i="6"/>
  <c r="R6061" i="6"/>
  <c r="R6062" i="6"/>
  <c r="R6063" i="6"/>
  <c r="R6064" i="6"/>
  <c r="R6065" i="6"/>
  <c r="R6066" i="6"/>
  <c r="R6067" i="6"/>
  <c r="R6068" i="6"/>
  <c r="R6069" i="6"/>
  <c r="R6070" i="6"/>
  <c r="R6071" i="6"/>
  <c r="R6072" i="6"/>
  <c r="R6073" i="6"/>
  <c r="R6074" i="6"/>
  <c r="R6075" i="6"/>
  <c r="R6076" i="6"/>
  <c r="R6077" i="6"/>
  <c r="R6078" i="6"/>
  <c r="R6079" i="6"/>
  <c r="R6080" i="6"/>
  <c r="R6081" i="6"/>
  <c r="R6082" i="6"/>
  <c r="R6083" i="6"/>
  <c r="R6084" i="6"/>
  <c r="R6085" i="6"/>
  <c r="R6086" i="6"/>
  <c r="R6087" i="6"/>
  <c r="R6088" i="6"/>
  <c r="R6089" i="6"/>
  <c r="R6090" i="6"/>
  <c r="R6091" i="6"/>
  <c r="R6092" i="6"/>
  <c r="R6093" i="6"/>
  <c r="R6094" i="6"/>
  <c r="R6095" i="6"/>
  <c r="R6096" i="6"/>
  <c r="R6097" i="6"/>
  <c r="R6098" i="6"/>
  <c r="R6099" i="6"/>
  <c r="R6100" i="6"/>
  <c r="R6101" i="6"/>
  <c r="R6102" i="6"/>
  <c r="R6103" i="6"/>
  <c r="R6104" i="6"/>
  <c r="R6105" i="6"/>
  <c r="R6106" i="6"/>
  <c r="R6107" i="6"/>
  <c r="R6108" i="6"/>
  <c r="R6109" i="6"/>
  <c r="R6110" i="6"/>
  <c r="R6111" i="6"/>
  <c r="R6112" i="6"/>
  <c r="R6113" i="6"/>
  <c r="R6114" i="6"/>
  <c r="R6115" i="6"/>
  <c r="R6116" i="6"/>
  <c r="R6117" i="6"/>
  <c r="R6118" i="6"/>
  <c r="R6119" i="6"/>
  <c r="R6120" i="6"/>
  <c r="R6121" i="6"/>
  <c r="R6122" i="6"/>
  <c r="R6123" i="6"/>
  <c r="R6124" i="6"/>
  <c r="R6125" i="6"/>
  <c r="R6126" i="6"/>
  <c r="R6127" i="6"/>
  <c r="R6128" i="6"/>
  <c r="R6129" i="6"/>
  <c r="R6130" i="6"/>
  <c r="R6131" i="6"/>
  <c r="R6132" i="6"/>
  <c r="R6133" i="6"/>
  <c r="R6134" i="6"/>
  <c r="R6135" i="6"/>
  <c r="R6136" i="6"/>
  <c r="R6137" i="6"/>
  <c r="R6138" i="6"/>
  <c r="R6139" i="6"/>
  <c r="R6140" i="6"/>
  <c r="R6141" i="6"/>
  <c r="R6142" i="6"/>
  <c r="R6143" i="6"/>
  <c r="R6144" i="6"/>
  <c r="R6145" i="6"/>
  <c r="R6146" i="6"/>
  <c r="R6147" i="6"/>
  <c r="R6148" i="6"/>
  <c r="R6149" i="6"/>
  <c r="R6150" i="6"/>
  <c r="R6151" i="6"/>
  <c r="R6152" i="6"/>
  <c r="R6153" i="6"/>
  <c r="R6154" i="6"/>
  <c r="R6155" i="6"/>
  <c r="R6156" i="6"/>
  <c r="R6157" i="6"/>
  <c r="R6158" i="6"/>
  <c r="R6159" i="6"/>
  <c r="R6160" i="6"/>
  <c r="R6161" i="6"/>
  <c r="R6162" i="6"/>
  <c r="R6163" i="6"/>
  <c r="R6164" i="6"/>
  <c r="R6165" i="6"/>
  <c r="R6166" i="6"/>
  <c r="R6167" i="6"/>
  <c r="R6168" i="6"/>
  <c r="R6169" i="6"/>
  <c r="R6170" i="6"/>
  <c r="R6171" i="6"/>
  <c r="R6172" i="6"/>
  <c r="R6173" i="6"/>
  <c r="R6174" i="6"/>
  <c r="R6175" i="6"/>
  <c r="R6176" i="6"/>
  <c r="R6177" i="6"/>
  <c r="R6178" i="6"/>
  <c r="R6179" i="6"/>
  <c r="R6180" i="6"/>
  <c r="R6181" i="6"/>
  <c r="R6182" i="6"/>
  <c r="R6183" i="6"/>
  <c r="R6184" i="6"/>
  <c r="R6185" i="6"/>
  <c r="R6186" i="6"/>
  <c r="R6187" i="6"/>
  <c r="R6188" i="6"/>
  <c r="R6189" i="6"/>
  <c r="R6190" i="6"/>
  <c r="R6191" i="6"/>
  <c r="R6192" i="6"/>
  <c r="R6193" i="6"/>
  <c r="R6194" i="6"/>
  <c r="R6195" i="6"/>
  <c r="R6196" i="6"/>
  <c r="R6197" i="6"/>
  <c r="R6198" i="6"/>
  <c r="R6199" i="6"/>
  <c r="R6200" i="6"/>
  <c r="R6201" i="6"/>
  <c r="R6202" i="6"/>
  <c r="R6203" i="6"/>
  <c r="R6204" i="6"/>
  <c r="R6205" i="6"/>
  <c r="R6206" i="6"/>
  <c r="R6207" i="6"/>
  <c r="R6208" i="6"/>
  <c r="R6209" i="6"/>
  <c r="R6210" i="6"/>
  <c r="R6211" i="6"/>
  <c r="R6212" i="6"/>
  <c r="R6213" i="6"/>
  <c r="R6214" i="6"/>
  <c r="R6215" i="6"/>
  <c r="R6216" i="6"/>
  <c r="R6217" i="6"/>
  <c r="R6218" i="6"/>
  <c r="R6219" i="6"/>
  <c r="R6220" i="6"/>
  <c r="R6221" i="6"/>
  <c r="R6222" i="6"/>
  <c r="R6223" i="6"/>
  <c r="R6224" i="6"/>
  <c r="R6225" i="6"/>
  <c r="R6226" i="6"/>
  <c r="R6227" i="6"/>
  <c r="R6228" i="6"/>
  <c r="R6229" i="6"/>
  <c r="R6230" i="6"/>
  <c r="R6231" i="6"/>
  <c r="R6232" i="6"/>
  <c r="R6233" i="6"/>
  <c r="R6234" i="6"/>
  <c r="R6235" i="6"/>
  <c r="R6236" i="6"/>
  <c r="R6237" i="6"/>
  <c r="R6238" i="6"/>
  <c r="R6239" i="6"/>
  <c r="R6240" i="6"/>
  <c r="R6241" i="6"/>
  <c r="R6242" i="6"/>
  <c r="R6243" i="6"/>
  <c r="R6244" i="6"/>
  <c r="R6245" i="6"/>
  <c r="R6246" i="6"/>
  <c r="R6247" i="6"/>
  <c r="R6248" i="6"/>
  <c r="R6249" i="6"/>
  <c r="R6250" i="6"/>
  <c r="R6251" i="6"/>
  <c r="R6252" i="6"/>
  <c r="R6253" i="6"/>
  <c r="R6254" i="6"/>
  <c r="R6255" i="6"/>
  <c r="R6256" i="6"/>
  <c r="R6257" i="6"/>
  <c r="R6258" i="6"/>
  <c r="R6259" i="6"/>
  <c r="R6260" i="6"/>
  <c r="R6261" i="6"/>
  <c r="R6262" i="6"/>
  <c r="R6263" i="6"/>
  <c r="R6264" i="6"/>
  <c r="R6265" i="6"/>
  <c r="R6266" i="6"/>
  <c r="R6267" i="6"/>
  <c r="R6268" i="6"/>
  <c r="R6269" i="6"/>
  <c r="R6270" i="6"/>
  <c r="R6271" i="6"/>
  <c r="R6272" i="6"/>
  <c r="R6273" i="6"/>
  <c r="R6274" i="6"/>
  <c r="R6275" i="6"/>
  <c r="R6276" i="6"/>
  <c r="R6277" i="6"/>
  <c r="R6278" i="6"/>
  <c r="R6279" i="6"/>
  <c r="R6280" i="6"/>
  <c r="R6281" i="6"/>
  <c r="R6282" i="6"/>
  <c r="R6283" i="6"/>
  <c r="R6284" i="6"/>
  <c r="R6285" i="6"/>
  <c r="R6286" i="6"/>
  <c r="R6287" i="6"/>
  <c r="R6288" i="6"/>
  <c r="R6289" i="6"/>
  <c r="R6290" i="6"/>
  <c r="R6291" i="6"/>
  <c r="R6292" i="6"/>
  <c r="R6293" i="6"/>
  <c r="R6294" i="6"/>
  <c r="R6295" i="6"/>
  <c r="R6296" i="6"/>
  <c r="R6297" i="6"/>
  <c r="R6298" i="6"/>
  <c r="R6299" i="6"/>
  <c r="R6300" i="6"/>
  <c r="R6301" i="6"/>
  <c r="R6302" i="6"/>
  <c r="R6303" i="6"/>
  <c r="R6304" i="6"/>
  <c r="R6305" i="6"/>
  <c r="R6306" i="6"/>
  <c r="R6307" i="6"/>
  <c r="R6308" i="6"/>
  <c r="R6309" i="6"/>
  <c r="R6310" i="6"/>
  <c r="R6311" i="6"/>
  <c r="R6312" i="6"/>
  <c r="R6313" i="6"/>
  <c r="R6314" i="6"/>
  <c r="R6315" i="6"/>
  <c r="R6316" i="6"/>
  <c r="R6317" i="6"/>
  <c r="R6318" i="6"/>
  <c r="R6319" i="6"/>
  <c r="R6320" i="6"/>
  <c r="R6321" i="6"/>
  <c r="R6322" i="6"/>
  <c r="R6323" i="6"/>
  <c r="R6324" i="6"/>
  <c r="R6325" i="6"/>
  <c r="R6326" i="6"/>
  <c r="R6327" i="6"/>
  <c r="R6328" i="6"/>
  <c r="R6329" i="6"/>
  <c r="R6330" i="6"/>
  <c r="R6331" i="6"/>
  <c r="R6332" i="6"/>
  <c r="R6333" i="6"/>
  <c r="R6334" i="6"/>
  <c r="R6335" i="6"/>
  <c r="R6336" i="6"/>
  <c r="R6337" i="6"/>
  <c r="R6338" i="6"/>
  <c r="R6339" i="6"/>
  <c r="R6340" i="6"/>
  <c r="R6341" i="6"/>
  <c r="R6342" i="6"/>
  <c r="R6343" i="6"/>
  <c r="R6344" i="6"/>
  <c r="R6345" i="6"/>
  <c r="R6346" i="6"/>
  <c r="R6347" i="6"/>
  <c r="R6348" i="6"/>
  <c r="R6349" i="6"/>
  <c r="R6350" i="6"/>
  <c r="R6351" i="6"/>
  <c r="R6352" i="6"/>
  <c r="R6353" i="6"/>
  <c r="R6354" i="6"/>
  <c r="R6355" i="6"/>
  <c r="R6356" i="6"/>
  <c r="R6357" i="6"/>
  <c r="R6358" i="6"/>
  <c r="R6359" i="6"/>
  <c r="R6360" i="6"/>
  <c r="R6361" i="6"/>
  <c r="R6362" i="6"/>
  <c r="R6363" i="6"/>
  <c r="R6364" i="6"/>
  <c r="R6365" i="6"/>
  <c r="R6366" i="6"/>
  <c r="R6367" i="6"/>
  <c r="R6368" i="6"/>
  <c r="R6369" i="6"/>
  <c r="R6370" i="6"/>
  <c r="R6371" i="6"/>
  <c r="R6372" i="6"/>
  <c r="R6373" i="6"/>
  <c r="R6374" i="6"/>
  <c r="R6375" i="6"/>
  <c r="R6376" i="6"/>
  <c r="R6377" i="6"/>
  <c r="R6378" i="6"/>
  <c r="R6379" i="6"/>
  <c r="R6380" i="6"/>
  <c r="R6381" i="6"/>
  <c r="R6382" i="6"/>
  <c r="R6383" i="6"/>
  <c r="R6384" i="6"/>
  <c r="R6385" i="6"/>
  <c r="R6386" i="6"/>
  <c r="R6387" i="6"/>
  <c r="R6388" i="6"/>
  <c r="R6389" i="6"/>
  <c r="R6390" i="6"/>
  <c r="R6391" i="6"/>
  <c r="R6392" i="6"/>
  <c r="R6393" i="6"/>
  <c r="R6394" i="6"/>
  <c r="R6395" i="6"/>
  <c r="R6396" i="6"/>
  <c r="R6397" i="6"/>
  <c r="R6398" i="6"/>
  <c r="R6399" i="6"/>
  <c r="R6400" i="6"/>
  <c r="R6401" i="6"/>
  <c r="R6402" i="6"/>
  <c r="R6403" i="6"/>
  <c r="R6404" i="6"/>
  <c r="R6405" i="6"/>
  <c r="R6406" i="6"/>
  <c r="R6407" i="6"/>
  <c r="R6408" i="6"/>
  <c r="R6409" i="6"/>
  <c r="R6410" i="6"/>
  <c r="R6411" i="6"/>
  <c r="R6412" i="6"/>
  <c r="R6413" i="6"/>
  <c r="R6414" i="6"/>
  <c r="R6415" i="6"/>
  <c r="R6416" i="6"/>
  <c r="R6417" i="6"/>
  <c r="R6418" i="6"/>
  <c r="R6419" i="6"/>
  <c r="R6420" i="6"/>
  <c r="R6421" i="6"/>
  <c r="R6422" i="6"/>
  <c r="R6423" i="6"/>
  <c r="R6424" i="6"/>
  <c r="R6425" i="6"/>
  <c r="R6426" i="6"/>
  <c r="R6427" i="6"/>
  <c r="R6428" i="6"/>
  <c r="R6429" i="6"/>
  <c r="R6430" i="6"/>
  <c r="R6431" i="6"/>
  <c r="R6432" i="6"/>
  <c r="R6433" i="6"/>
  <c r="R6434" i="6"/>
  <c r="R6435" i="6"/>
  <c r="R6436" i="6"/>
  <c r="R6437" i="6"/>
  <c r="R6438" i="6"/>
  <c r="R6439" i="6"/>
  <c r="R6440" i="6"/>
  <c r="R6441" i="6"/>
  <c r="R6442" i="6"/>
  <c r="R6443" i="6"/>
  <c r="R6444" i="6"/>
  <c r="R6445" i="6"/>
  <c r="R6446" i="6"/>
  <c r="R6447" i="6"/>
  <c r="R6448" i="6"/>
  <c r="R6449" i="6"/>
  <c r="R6450" i="6"/>
  <c r="R6451" i="6"/>
  <c r="R6452" i="6"/>
  <c r="R6453" i="6"/>
  <c r="R6454" i="6"/>
  <c r="R6455" i="6"/>
  <c r="R6456" i="6"/>
  <c r="R6457" i="6"/>
  <c r="R6458" i="6"/>
  <c r="R6459" i="6"/>
  <c r="R6460" i="6"/>
  <c r="R6461" i="6"/>
  <c r="R6462" i="6"/>
  <c r="R6463" i="6"/>
  <c r="R6464" i="6"/>
  <c r="R6465" i="6"/>
  <c r="R6466" i="6"/>
  <c r="R6467" i="6"/>
  <c r="R6468" i="6"/>
  <c r="R6469" i="6"/>
  <c r="R6470" i="6"/>
  <c r="R6471" i="6"/>
  <c r="R6472" i="6"/>
  <c r="R6473" i="6"/>
  <c r="R6474" i="6"/>
  <c r="R6475" i="6"/>
  <c r="R6476" i="6"/>
  <c r="R6477" i="6"/>
  <c r="R6478" i="6"/>
  <c r="R6479" i="6"/>
  <c r="R6480" i="6"/>
  <c r="R6481" i="6"/>
  <c r="R6482" i="6"/>
  <c r="R6483" i="6"/>
  <c r="R6484" i="6"/>
  <c r="R6485" i="6"/>
  <c r="R6486" i="6"/>
  <c r="R6487" i="6"/>
  <c r="R6488" i="6"/>
  <c r="R6489" i="6"/>
  <c r="R6490" i="6"/>
  <c r="R6491" i="6"/>
  <c r="R6492" i="6"/>
  <c r="R6493" i="6"/>
  <c r="R6494" i="6"/>
  <c r="R6495" i="6"/>
  <c r="R6496" i="6"/>
  <c r="R6497" i="6"/>
  <c r="R6498" i="6"/>
  <c r="R6499" i="6"/>
  <c r="R6500" i="6"/>
  <c r="R6501" i="6"/>
  <c r="R6502" i="6"/>
  <c r="R6503" i="6"/>
  <c r="R6504" i="6"/>
  <c r="R6505" i="6"/>
  <c r="R6506" i="6"/>
  <c r="R6507" i="6"/>
  <c r="R6508" i="6"/>
  <c r="R6509" i="6"/>
  <c r="R6510" i="6"/>
  <c r="R6511" i="6"/>
  <c r="R6512" i="6"/>
  <c r="R6513" i="6"/>
  <c r="R6514" i="6"/>
  <c r="R6515" i="6"/>
  <c r="R6516" i="6"/>
  <c r="R6517" i="6"/>
  <c r="R6518" i="6"/>
  <c r="R6519" i="6"/>
  <c r="R6520" i="6"/>
  <c r="R6521" i="6"/>
  <c r="R6522" i="6"/>
  <c r="R6523" i="6"/>
  <c r="R6524" i="6"/>
  <c r="R6525" i="6"/>
  <c r="R6526" i="6"/>
  <c r="R6527" i="6"/>
  <c r="R6528" i="6"/>
  <c r="R6529" i="6"/>
  <c r="R6530" i="6"/>
  <c r="R6531" i="6"/>
  <c r="R6532" i="6"/>
  <c r="R6533" i="6"/>
  <c r="R6534" i="6"/>
  <c r="R6535" i="6"/>
  <c r="R6536" i="6"/>
  <c r="R6537" i="6"/>
  <c r="R6538" i="6"/>
  <c r="R6539" i="6"/>
  <c r="R6540" i="6"/>
  <c r="R6541" i="6"/>
  <c r="R6542" i="6"/>
  <c r="R6543" i="6"/>
  <c r="R6544" i="6"/>
  <c r="R6545" i="6"/>
  <c r="R6546" i="6"/>
  <c r="R6547" i="6"/>
  <c r="R6548" i="6"/>
  <c r="R6549" i="6"/>
  <c r="R6550" i="6"/>
  <c r="R6551" i="6"/>
  <c r="R6552" i="6"/>
  <c r="R6553" i="6"/>
  <c r="R6554" i="6"/>
  <c r="R6555" i="6"/>
  <c r="R6556" i="6"/>
  <c r="R6557" i="6"/>
  <c r="R6558" i="6"/>
  <c r="R6559" i="6"/>
  <c r="R6560" i="6"/>
  <c r="R6561" i="6"/>
  <c r="R6562" i="6"/>
  <c r="R6563" i="6"/>
  <c r="R6564" i="6"/>
  <c r="R6565" i="6"/>
  <c r="R6566" i="6"/>
  <c r="R6567" i="6"/>
  <c r="R6568" i="6"/>
  <c r="R6569" i="6"/>
  <c r="R6570" i="6"/>
  <c r="R6571" i="6"/>
  <c r="R6572" i="6"/>
  <c r="R6573" i="6"/>
  <c r="R6574" i="6"/>
  <c r="R6575" i="6"/>
  <c r="R6576" i="6"/>
  <c r="R6577" i="6"/>
  <c r="R6578" i="6"/>
  <c r="R6579" i="6"/>
  <c r="R6580" i="6"/>
  <c r="R6581" i="6"/>
  <c r="R6582" i="6"/>
  <c r="R6583" i="6"/>
  <c r="R6584" i="6"/>
  <c r="R6585" i="6"/>
  <c r="R6586" i="6"/>
  <c r="R6587" i="6"/>
  <c r="R6588" i="6"/>
  <c r="R6589" i="6"/>
  <c r="R6590" i="6"/>
  <c r="R6591" i="6"/>
  <c r="R6592" i="6"/>
  <c r="R6593" i="6"/>
  <c r="R6594" i="6"/>
  <c r="R6595" i="6"/>
  <c r="R6596" i="6"/>
  <c r="R6597" i="6"/>
  <c r="R6598" i="6"/>
  <c r="R6599" i="6"/>
  <c r="R6600" i="6"/>
  <c r="R6601" i="6"/>
  <c r="R6602" i="6"/>
  <c r="R6603" i="6"/>
  <c r="R6604" i="6"/>
  <c r="R6605" i="6"/>
  <c r="R6606" i="6"/>
  <c r="R6607" i="6"/>
  <c r="R6608" i="6"/>
  <c r="R6609" i="6"/>
  <c r="R6610" i="6"/>
  <c r="R6611" i="6"/>
  <c r="R6612" i="6"/>
  <c r="R6613" i="6"/>
  <c r="R6614" i="6"/>
  <c r="R6615" i="6"/>
  <c r="R6616" i="6"/>
  <c r="R6617" i="6"/>
  <c r="R6618" i="6"/>
  <c r="R6619" i="6"/>
  <c r="R6620" i="6"/>
  <c r="R6621" i="6"/>
  <c r="R6622" i="6"/>
  <c r="R6623" i="6"/>
  <c r="R6624" i="6"/>
  <c r="R6625" i="6"/>
  <c r="R6626" i="6"/>
  <c r="R6627" i="6"/>
  <c r="R6628" i="6"/>
  <c r="R6629" i="6"/>
  <c r="R6630" i="6"/>
  <c r="R6631" i="6"/>
  <c r="R6632" i="6"/>
  <c r="R6633" i="6"/>
  <c r="R6634" i="6"/>
  <c r="R6635" i="6"/>
  <c r="R6636" i="6"/>
  <c r="R6637" i="6"/>
  <c r="R6638" i="6"/>
  <c r="R6639" i="6"/>
  <c r="R6640" i="6"/>
  <c r="R6641" i="6"/>
  <c r="R6642" i="6"/>
  <c r="R6643" i="6"/>
  <c r="R6644" i="6"/>
  <c r="R6645" i="6"/>
  <c r="R6646" i="6"/>
  <c r="R6647" i="6"/>
  <c r="R6648" i="6"/>
  <c r="R6649" i="6"/>
  <c r="R6650" i="6"/>
  <c r="R6651" i="6"/>
  <c r="R6652" i="6"/>
  <c r="R6653" i="6"/>
  <c r="R6654" i="6"/>
  <c r="R6655" i="6"/>
  <c r="R6656" i="6"/>
  <c r="R6657" i="6"/>
  <c r="R6658" i="6"/>
  <c r="R6659" i="6"/>
  <c r="R6660" i="6"/>
  <c r="R6661" i="6"/>
  <c r="R6662" i="6"/>
  <c r="R6663" i="6"/>
  <c r="R6664" i="6"/>
  <c r="R6665" i="6"/>
  <c r="R6666" i="6"/>
  <c r="R6667" i="6"/>
  <c r="R6668" i="6"/>
  <c r="R6669" i="6"/>
  <c r="R6670" i="6"/>
  <c r="R6671" i="6"/>
  <c r="R6672" i="6"/>
  <c r="R6673" i="6"/>
  <c r="R6674" i="6"/>
  <c r="R6675" i="6"/>
  <c r="R6676" i="6"/>
  <c r="R6677" i="6"/>
  <c r="R6678" i="6"/>
  <c r="R6679" i="6"/>
  <c r="R6680" i="6"/>
  <c r="R6681" i="6"/>
  <c r="R6682" i="6"/>
  <c r="R6683" i="6"/>
  <c r="R6684" i="6"/>
  <c r="R6685" i="6"/>
  <c r="R6686" i="6"/>
  <c r="R6687" i="6"/>
  <c r="R6688" i="6"/>
  <c r="R6689" i="6"/>
  <c r="R6690" i="6"/>
  <c r="R6691" i="6"/>
  <c r="R6692" i="6"/>
  <c r="R6693" i="6"/>
  <c r="R6694" i="6"/>
  <c r="R6695" i="6"/>
  <c r="R6696" i="6"/>
  <c r="R6697" i="6"/>
  <c r="R6698" i="6"/>
  <c r="R6699" i="6"/>
  <c r="R6700" i="6"/>
  <c r="R6701" i="6"/>
  <c r="R6702" i="6"/>
  <c r="R6703" i="6"/>
  <c r="R6704" i="6"/>
  <c r="R6705" i="6"/>
  <c r="R6706" i="6"/>
  <c r="R6707" i="6"/>
  <c r="R6708" i="6"/>
  <c r="R6709" i="6"/>
  <c r="R6710" i="6"/>
  <c r="R6711" i="6"/>
  <c r="R6712" i="6"/>
  <c r="R6713" i="6"/>
  <c r="R6714" i="6"/>
  <c r="R6715" i="6"/>
  <c r="R6716" i="6"/>
  <c r="R6717" i="6"/>
  <c r="R6718" i="6"/>
  <c r="R6719" i="6"/>
  <c r="R6720" i="6"/>
  <c r="R6721" i="6"/>
  <c r="R6722" i="6"/>
  <c r="R6723" i="6"/>
  <c r="R6724" i="6"/>
  <c r="R6725" i="6"/>
  <c r="R6726" i="6"/>
  <c r="R6727" i="6"/>
  <c r="R6728" i="6"/>
  <c r="R6729" i="6"/>
  <c r="R6730" i="6"/>
  <c r="R6731" i="6"/>
  <c r="R6732" i="6"/>
  <c r="R6733" i="6"/>
  <c r="R6734" i="6"/>
  <c r="R6735" i="6"/>
  <c r="R6736" i="6"/>
  <c r="R6737" i="6"/>
  <c r="R6738" i="6"/>
  <c r="R6739" i="6"/>
  <c r="R6740" i="6"/>
  <c r="R6741" i="6"/>
  <c r="R6742" i="6"/>
  <c r="R6743" i="6"/>
  <c r="R6744" i="6"/>
  <c r="R6745" i="6"/>
  <c r="R6746" i="6"/>
  <c r="R6747" i="6"/>
  <c r="R6748" i="6"/>
  <c r="R6749" i="6"/>
  <c r="R6750" i="6"/>
  <c r="R6751" i="6"/>
  <c r="R6752" i="6"/>
  <c r="R6753" i="6"/>
  <c r="R6754" i="6"/>
  <c r="R6755" i="6"/>
  <c r="R6756" i="6"/>
  <c r="R6757" i="6"/>
  <c r="R6758" i="6"/>
  <c r="R6759" i="6"/>
  <c r="R6760" i="6"/>
  <c r="R6761" i="6"/>
  <c r="R6762" i="6"/>
  <c r="R6763" i="6"/>
  <c r="R6764" i="6"/>
  <c r="R6765" i="6"/>
  <c r="R6766" i="6"/>
  <c r="R6767" i="6"/>
  <c r="R6768" i="6"/>
  <c r="R6769" i="6"/>
  <c r="R6770" i="6"/>
  <c r="R6771" i="6"/>
  <c r="R6772" i="6"/>
  <c r="R6773" i="6"/>
  <c r="R6774" i="6"/>
  <c r="R6775" i="6"/>
  <c r="R6776" i="6"/>
  <c r="R6777" i="6"/>
  <c r="R6778" i="6"/>
  <c r="R6779" i="6"/>
  <c r="R6780" i="6"/>
  <c r="R6781" i="6"/>
  <c r="R6782" i="6"/>
  <c r="R6783" i="6"/>
  <c r="R6784" i="6"/>
  <c r="R6785" i="6"/>
  <c r="R6786" i="6"/>
  <c r="R6787" i="6"/>
  <c r="R6788" i="6"/>
  <c r="R6789" i="6"/>
  <c r="R6790" i="6"/>
  <c r="R6791" i="6"/>
  <c r="R6792" i="6"/>
  <c r="R6793" i="6"/>
  <c r="R6794" i="6"/>
  <c r="R6795" i="6"/>
  <c r="R6796" i="6"/>
  <c r="R6797" i="6"/>
  <c r="R6798" i="6"/>
  <c r="R6799" i="6"/>
  <c r="R6800" i="6"/>
  <c r="R6801" i="6"/>
  <c r="R6802" i="6"/>
  <c r="R6803" i="6"/>
  <c r="R6804" i="6"/>
  <c r="R6805" i="6"/>
  <c r="R6806" i="6"/>
  <c r="R6807" i="6"/>
  <c r="R6808" i="6"/>
  <c r="R6809" i="6"/>
  <c r="R6810" i="6"/>
  <c r="R6811" i="6"/>
  <c r="R6812" i="6"/>
  <c r="R6813" i="6"/>
  <c r="R6814" i="6"/>
  <c r="R6815" i="6"/>
  <c r="R6816" i="6"/>
  <c r="R6817" i="6"/>
  <c r="R6818" i="6"/>
  <c r="R6819" i="6"/>
  <c r="R6820" i="6"/>
  <c r="R6821" i="6"/>
  <c r="R6822" i="6"/>
  <c r="R6823" i="6"/>
  <c r="R6824" i="6"/>
  <c r="R6825" i="6"/>
  <c r="R6826" i="6"/>
  <c r="R6827" i="6"/>
  <c r="R6828" i="6"/>
  <c r="R6829" i="6"/>
  <c r="R6830" i="6"/>
  <c r="R6831" i="6"/>
  <c r="R6832" i="6"/>
  <c r="R6833" i="6"/>
  <c r="R6834" i="6"/>
  <c r="R6835" i="6"/>
  <c r="R6836" i="6"/>
  <c r="R6837" i="6"/>
  <c r="R6838" i="6"/>
  <c r="R6839" i="6"/>
  <c r="R6840" i="6"/>
  <c r="R6841" i="6"/>
  <c r="R6842" i="6"/>
  <c r="R6843" i="6"/>
  <c r="R6844" i="6"/>
  <c r="R6845" i="6"/>
  <c r="R6846" i="6"/>
  <c r="R6847" i="6"/>
  <c r="R6848" i="6"/>
  <c r="R6849" i="6"/>
  <c r="R6850" i="6"/>
  <c r="R6851" i="6"/>
  <c r="R6852" i="6"/>
  <c r="R6853" i="6"/>
  <c r="R6854" i="6"/>
  <c r="R6855" i="6"/>
  <c r="R6856" i="6"/>
  <c r="R6857" i="6"/>
  <c r="R6858" i="6"/>
  <c r="R6859" i="6"/>
  <c r="R6860" i="6"/>
  <c r="R6861" i="6"/>
  <c r="R6862" i="6"/>
  <c r="R6863" i="6"/>
  <c r="R6864" i="6"/>
  <c r="R6865" i="6"/>
  <c r="R6866" i="6"/>
  <c r="R6867" i="6"/>
  <c r="R6868" i="6"/>
  <c r="R6869" i="6"/>
  <c r="R6870" i="6"/>
  <c r="R6871" i="6"/>
  <c r="R6872" i="6"/>
  <c r="R6873" i="6"/>
  <c r="R6874" i="6"/>
  <c r="R6875" i="6"/>
  <c r="R6876" i="6"/>
  <c r="R6877" i="6"/>
  <c r="R6878" i="6"/>
  <c r="R6879" i="6"/>
  <c r="R6880" i="6"/>
  <c r="R6881" i="6"/>
  <c r="R6882" i="6"/>
  <c r="R6883" i="6"/>
  <c r="R6884" i="6"/>
  <c r="R6885" i="6"/>
  <c r="R6886" i="6"/>
  <c r="R6887" i="6"/>
  <c r="R6888" i="6"/>
  <c r="R6889" i="6"/>
  <c r="R6890" i="6"/>
  <c r="R6891" i="6"/>
  <c r="R6892" i="6"/>
  <c r="R6893" i="6"/>
  <c r="R6894" i="6"/>
  <c r="R6895" i="6"/>
  <c r="R6896" i="6"/>
  <c r="R6897" i="6"/>
  <c r="R6898" i="6"/>
  <c r="R6899" i="6"/>
  <c r="R6900" i="6"/>
  <c r="R6901" i="6"/>
  <c r="R6902" i="6"/>
  <c r="R6903" i="6"/>
  <c r="R6904" i="6"/>
  <c r="R6905" i="6"/>
  <c r="R6906" i="6"/>
  <c r="R6907" i="6"/>
  <c r="R6908" i="6"/>
  <c r="R6909" i="6"/>
  <c r="R6910" i="6"/>
  <c r="R6911" i="6"/>
  <c r="R6912" i="6"/>
  <c r="R6913" i="6"/>
  <c r="R6914" i="6"/>
  <c r="R6915" i="6"/>
  <c r="R6916" i="6"/>
  <c r="R6917" i="6"/>
  <c r="R6918" i="6"/>
  <c r="R6919" i="6"/>
  <c r="R6920" i="6"/>
  <c r="R6921" i="6"/>
  <c r="R6922" i="6"/>
  <c r="R6923" i="6"/>
  <c r="R6924" i="6"/>
  <c r="R6925" i="6"/>
  <c r="R6926" i="6"/>
  <c r="R6927" i="6"/>
  <c r="R6928" i="6"/>
  <c r="R6929" i="6"/>
  <c r="R6930" i="6"/>
  <c r="R6931" i="6"/>
  <c r="R6932" i="6"/>
  <c r="R6933" i="6"/>
  <c r="R6934" i="6"/>
  <c r="R6935" i="6"/>
  <c r="R6936" i="6"/>
  <c r="R6937" i="6"/>
  <c r="R6938" i="6"/>
  <c r="R6939" i="6"/>
  <c r="R6940" i="6"/>
  <c r="R6941" i="6"/>
  <c r="R6942" i="6"/>
  <c r="R6943" i="6"/>
  <c r="R6944" i="6"/>
  <c r="R6945" i="6"/>
  <c r="R6946" i="6"/>
  <c r="R6947" i="6"/>
  <c r="R6948" i="6"/>
  <c r="R6949" i="6"/>
  <c r="R6950" i="6"/>
  <c r="R6951" i="6"/>
  <c r="R6952" i="6"/>
  <c r="R6953" i="6"/>
  <c r="R6954" i="6"/>
  <c r="R6955" i="6"/>
  <c r="R6956" i="6"/>
  <c r="R6957" i="6"/>
  <c r="R6958" i="6"/>
  <c r="R6959" i="6"/>
  <c r="R6960" i="6"/>
  <c r="R6961" i="6"/>
  <c r="R6962" i="6"/>
  <c r="R6963" i="6"/>
  <c r="R6964" i="6"/>
  <c r="R6965" i="6"/>
  <c r="R6966" i="6"/>
  <c r="R6967" i="6"/>
  <c r="R6968" i="6"/>
  <c r="R6969" i="6"/>
  <c r="R6970" i="6"/>
  <c r="R6971" i="6"/>
  <c r="R6972" i="6"/>
  <c r="R6973" i="6"/>
  <c r="R6974" i="6"/>
  <c r="R6975" i="6"/>
  <c r="R6976" i="6"/>
  <c r="R6977" i="6"/>
  <c r="R6978" i="6"/>
  <c r="R6979" i="6"/>
  <c r="R6980" i="6"/>
  <c r="R6981" i="6"/>
  <c r="R6982" i="6"/>
  <c r="R6983" i="6"/>
  <c r="R6984" i="6"/>
  <c r="R6985" i="6"/>
  <c r="R6986" i="6"/>
  <c r="R6987" i="6"/>
  <c r="R6988" i="6"/>
  <c r="R6989" i="6"/>
  <c r="R6990" i="6"/>
  <c r="R6991" i="6"/>
  <c r="R6992" i="6"/>
  <c r="R6993" i="6"/>
  <c r="R6994" i="6"/>
  <c r="R6995" i="6"/>
  <c r="R6996" i="6"/>
  <c r="R6997" i="6"/>
  <c r="R6998" i="6"/>
  <c r="R6999" i="6"/>
  <c r="R7000" i="6"/>
  <c r="R7001" i="6"/>
  <c r="R7002" i="6"/>
  <c r="R7003" i="6"/>
  <c r="R7004" i="6"/>
  <c r="R7005" i="6"/>
  <c r="R7006" i="6"/>
  <c r="R7007" i="6"/>
  <c r="R7008" i="6"/>
  <c r="R7009" i="6"/>
  <c r="R7010" i="6"/>
  <c r="R7011" i="6"/>
  <c r="R7012" i="6"/>
  <c r="R7013" i="6"/>
  <c r="R7014" i="6"/>
  <c r="R7015" i="6"/>
  <c r="R7016" i="6"/>
  <c r="R7017" i="6"/>
  <c r="R7018" i="6"/>
  <c r="R7019" i="6"/>
  <c r="R7020" i="6"/>
  <c r="R7021" i="6"/>
  <c r="R7022" i="6"/>
  <c r="R7023" i="6"/>
  <c r="R7024" i="6"/>
  <c r="R7025" i="6"/>
  <c r="R7026" i="6"/>
  <c r="R7027" i="6"/>
  <c r="R7028" i="6"/>
  <c r="R7029" i="6"/>
  <c r="R7030" i="6"/>
  <c r="R7031" i="6"/>
  <c r="R7032" i="6"/>
  <c r="R7033" i="6"/>
  <c r="R7034" i="6"/>
  <c r="R7035" i="6"/>
  <c r="R7036" i="6"/>
  <c r="R7037" i="6"/>
  <c r="R7038" i="6"/>
  <c r="R7039" i="6"/>
  <c r="R7040" i="6"/>
  <c r="R7041" i="6"/>
  <c r="R7042" i="6"/>
  <c r="R7043" i="6"/>
  <c r="R7044" i="6"/>
  <c r="R7045" i="6"/>
  <c r="R7046" i="6"/>
  <c r="R7047" i="6"/>
  <c r="R7048" i="6"/>
  <c r="R7049" i="6"/>
  <c r="R7050" i="6"/>
  <c r="R7051" i="6"/>
  <c r="R7052" i="6"/>
  <c r="R7053" i="6"/>
  <c r="R7054" i="6"/>
  <c r="R7055" i="6"/>
  <c r="R7056" i="6"/>
  <c r="R7057" i="6"/>
  <c r="R7058" i="6"/>
  <c r="R7059" i="6"/>
  <c r="R7060" i="6"/>
  <c r="R7061" i="6"/>
  <c r="R7062" i="6"/>
  <c r="R7063" i="6"/>
  <c r="R7064" i="6"/>
  <c r="R7065" i="6"/>
  <c r="R7066" i="6"/>
  <c r="R7067" i="6"/>
  <c r="R7068" i="6"/>
  <c r="R7069" i="6"/>
  <c r="R7070" i="6"/>
  <c r="R7071" i="6"/>
  <c r="R7072" i="6"/>
  <c r="R7073" i="6"/>
  <c r="R7074" i="6"/>
  <c r="R7075" i="6"/>
  <c r="R7076" i="6"/>
  <c r="R7077" i="6"/>
  <c r="R7078" i="6"/>
  <c r="R7079" i="6"/>
  <c r="R7080" i="6"/>
  <c r="R7081" i="6"/>
  <c r="R7082" i="6"/>
  <c r="R7083" i="6"/>
  <c r="R7084" i="6"/>
  <c r="R7085" i="6"/>
  <c r="R7086" i="6"/>
  <c r="R7087" i="6"/>
  <c r="R7088" i="6"/>
  <c r="R7089" i="6"/>
  <c r="R7090" i="6"/>
  <c r="R7091" i="6"/>
  <c r="R7092" i="6"/>
  <c r="R7093" i="6"/>
  <c r="R7094" i="6"/>
  <c r="R7095" i="6"/>
  <c r="R7096" i="6"/>
  <c r="R7097" i="6"/>
  <c r="R7098" i="6"/>
  <c r="R7099" i="6"/>
  <c r="R7100" i="6"/>
  <c r="R7101" i="6"/>
  <c r="R7102" i="6"/>
  <c r="R7103" i="6"/>
  <c r="R7104" i="6"/>
  <c r="R7105" i="6"/>
  <c r="R7106" i="6"/>
  <c r="R7107" i="6"/>
  <c r="R7108" i="6"/>
  <c r="R7109" i="6"/>
  <c r="R7110" i="6"/>
  <c r="R7111" i="6"/>
  <c r="R7112" i="6"/>
  <c r="R7113" i="6"/>
  <c r="R7114" i="6"/>
  <c r="R7115" i="6"/>
  <c r="R7116" i="6"/>
  <c r="R7117" i="6"/>
  <c r="R7118" i="6"/>
  <c r="R7119" i="6"/>
  <c r="R7120" i="6"/>
  <c r="R7121" i="6"/>
  <c r="R7122" i="6"/>
  <c r="R7123" i="6"/>
  <c r="R7124" i="6"/>
  <c r="R7125" i="6"/>
  <c r="R7126" i="6"/>
  <c r="R7127" i="6"/>
  <c r="R7128" i="6"/>
  <c r="R7129" i="6"/>
  <c r="R7130" i="6"/>
  <c r="R7131" i="6"/>
  <c r="R7132" i="6"/>
  <c r="R7133" i="6"/>
  <c r="R7134" i="6"/>
  <c r="R7135" i="6"/>
  <c r="R7136" i="6"/>
  <c r="R7137" i="6"/>
  <c r="R7138" i="6"/>
  <c r="R7139" i="6"/>
  <c r="R7140" i="6"/>
  <c r="R7141" i="6"/>
  <c r="R7142" i="6"/>
  <c r="R7143" i="6"/>
  <c r="R7144" i="6"/>
  <c r="R7145" i="6"/>
  <c r="R7146" i="6"/>
  <c r="R7147" i="6"/>
  <c r="R7148" i="6"/>
  <c r="R7149" i="6"/>
  <c r="R7150" i="6"/>
  <c r="R7151" i="6"/>
  <c r="R7152" i="6"/>
  <c r="R7153" i="6"/>
  <c r="R7154" i="6"/>
  <c r="R7155" i="6"/>
  <c r="R7156" i="6"/>
  <c r="R7157" i="6"/>
  <c r="R7158" i="6"/>
  <c r="R7159" i="6"/>
  <c r="R7160" i="6"/>
  <c r="R7161" i="6"/>
  <c r="R7162" i="6"/>
  <c r="R7163" i="6"/>
  <c r="R7164" i="6"/>
  <c r="R7165" i="6"/>
  <c r="R7166" i="6"/>
  <c r="R7167" i="6"/>
  <c r="R7168" i="6"/>
  <c r="R7169" i="6"/>
  <c r="R7170" i="6"/>
  <c r="R7171" i="6"/>
  <c r="R7172" i="6"/>
  <c r="R7173" i="6"/>
  <c r="R7174" i="6"/>
  <c r="R7175" i="6"/>
  <c r="R7176" i="6"/>
  <c r="R7177" i="6"/>
  <c r="R7178" i="6"/>
  <c r="R7179" i="6"/>
  <c r="R7180" i="6"/>
  <c r="R7181" i="6"/>
  <c r="R7182" i="6"/>
  <c r="R7183" i="6"/>
  <c r="R7184" i="6"/>
  <c r="R7185" i="6"/>
  <c r="R7186" i="6"/>
  <c r="R7187" i="6"/>
  <c r="R7188" i="6"/>
  <c r="R7189" i="6"/>
  <c r="R7190" i="6"/>
  <c r="R7191" i="6"/>
  <c r="R7192" i="6"/>
  <c r="R7193" i="6"/>
  <c r="R7194" i="6"/>
  <c r="R7195" i="6"/>
  <c r="R7196" i="6"/>
  <c r="R7197" i="6"/>
  <c r="R7198" i="6"/>
  <c r="R7199" i="6"/>
  <c r="R7200" i="6"/>
  <c r="R7201" i="6"/>
  <c r="R7202" i="6"/>
  <c r="R7203" i="6"/>
  <c r="R7204" i="6"/>
  <c r="R7205" i="6"/>
  <c r="R7206" i="6"/>
  <c r="R7207" i="6"/>
  <c r="R7208" i="6"/>
  <c r="R7209" i="6"/>
  <c r="R7210" i="6"/>
  <c r="R7211" i="6"/>
  <c r="R7212" i="6"/>
  <c r="R7213" i="6"/>
  <c r="R7214" i="6"/>
  <c r="R7215" i="6"/>
  <c r="R7216" i="6"/>
  <c r="R7217" i="6"/>
  <c r="R7218" i="6"/>
  <c r="R7219" i="6"/>
  <c r="R7220" i="6"/>
  <c r="R7221" i="6"/>
  <c r="R7222" i="6"/>
  <c r="R7223" i="6"/>
  <c r="R7224" i="6"/>
  <c r="R7225" i="6"/>
  <c r="R7226" i="6"/>
  <c r="R7227" i="6"/>
  <c r="R7228" i="6"/>
  <c r="R7229" i="6"/>
  <c r="R7230" i="6"/>
  <c r="R7231" i="6"/>
  <c r="R7232" i="6"/>
  <c r="R7233" i="6"/>
  <c r="R7234" i="6"/>
  <c r="R7235" i="6"/>
  <c r="R7236" i="6"/>
  <c r="R7237" i="6"/>
  <c r="R7238" i="6"/>
  <c r="R7239" i="6"/>
  <c r="R7240" i="6"/>
  <c r="R7241" i="6"/>
  <c r="R7242" i="6"/>
  <c r="R7243" i="6"/>
  <c r="R7244" i="6"/>
  <c r="R7245" i="6"/>
  <c r="R7246" i="6"/>
  <c r="R7247" i="6"/>
  <c r="R7248" i="6"/>
  <c r="R7249" i="6"/>
  <c r="R7250" i="6"/>
  <c r="R7251" i="6"/>
  <c r="R7252" i="6"/>
  <c r="R7253" i="6"/>
  <c r="R7254" i="6"/>
  <c r="R7255" i="6"/>
  <c r="R7256" i="6"/>
  <c r="R7257" i="6"/>
  <c r="R7258" i="6"/>
  <c r="R7259" i="6"/>
  <c r="R7260" i="6"/>
  <c r="R7261" i="6"/>
  <c r="R7262" i="6"/>
  <c r="R7263" i="6"/>
  <c r="R7264" i="6"/>
  <c r="R7265" i="6"/>
  <c r="R7266" i="6"/>
  <c r="R7267" i="6"/>
  <c r="R7268" i="6"/>
  <c r="R7269" i="6"/>
  <c r="R7270" i="6"/>
  <c r="R7271" i="6"/>
  <c r="R7272" i="6"/>
  <c r="R7273" i="6"/>
  <c r="R7274" i="6"/>
  <c r="R7275" i="6"/>
  <c r="R7276" i="6"/>
  <c r="R7277" i="6"/>
  <c r="R7278" i="6"/>
  <c r="R7279" i="6"/>
  <c r="R7280" i="6"/>
  <c r="R7281" i="6"/>
  <c r="R7282" i="6"/>
  <c r="R7283" i="6"/>
  <c r="R7284" i="6"/>
  <c r="R7285" i="6"/>
  <c r="R7286" i="6"/>
  <c r="R7287" i="6"/>
  <c r="R7288" i="6"/>
  <c r="R7289" i="6"/>
  <c r="R7290" i="6"/>
  <c r="R7291" i="6"/>
  <c r="R7292" i="6"/>
  <c r="R7293" i="6"/>
  <c r="R7294" i="6"/>
  <c r="R7295" i="6"/>
  <c r="R7296" i="6"/>
  <c r="R7297" i="6"/>
  <c r="R7298" i="6"/>
  <c r="R7299" i="6"/>
  <c r="R7300" i="6"/>
  <c r="R7301" i="6"/>
  <c r="R7302" i="6"/>
  <c r="R7303" i="6"/>
  <c r="R7304" i="6"/>
  <c r="R7305" i="6"/>
  <c r="R7306" i="6"/>
  <c r="R7307" i="6"/>
  <c r="R7308" i="6"/>
  <c r="R7309" i="6"/>
  <c r="R7310" i="6"/>
  <c r="R7311" i="6"/>
  <c r="R7312" i="6"/>
  <c r="R7313" i="6"/>
  <c r="R7314" i="6"/>
  <c r="R7315" i="6"/>
  <c r="R7316" i="6"/>
  <c r="R7317" i="6"/>
  <c r="R7318" i="6"/>
  <c r="R7319" i="6"/>
  <c r="R7320" i="6"/>
  <c r="R7321" i="6"/>
  <c r="R7322" i="6"/>
  <c r="R7323" i="6"/>
  <c r="R7324" i="6"/>
  <c r="R7325" i="6"/>
  <c r="R7326" i="6"/>
  <c r="R7327" i="6"/>
  <c r="R7328" i="6"/>
  <c r="R7329" i="6"/>
  <c r="R7330" i="6"/>
  <c r="R7331" i="6"/>
  <c r="R7332" i="6"/>
  <c r="R7333" i="6"/>
  <c r="R7334" i="6"/>
  <c r="R7335" i="6"/>
  <c r="R7336" i="6"/>
  <c r="R7337" i="6"/>
  <c r="R7338" i="6"/>
  <c r="R7339" i="6"/>
  <c r="R7340" i="6"/>
  <c r="R7341" i="6"/>
  <c r="R7342" i="6"/>
  <c r="R7343" i="6"/>
  <c r="R7344" i="6"/>
  <c r="R7345" i="6"/>
  <c r="R7346" i="6"/>
  <c r="R7347" i="6"/>
  <c r="R7348" i="6"/>
  <c r="R7349" i="6"/>
  <c r="R7350" i="6"/>
  <c r="R7351" i="6"/>
  <c r="R7352" i="6"/>
  <c r="R7353" i="6"/>
  <c r="R7354" i="6"/>
  <c r="R7355" i="6"/>
  <c r="R7356" i="6"/>
  <c r="R7357" i="6"/>
  <c r="R7358" i="6"/>
  <c r="R7359" i="6"/>
  <c r="R7360" i="6"/>
  <c r="R7361" i="6"/>
  <c r="R7362" i="6"/>
  <c r="R7363" i="6"/>
  <c r="R7364" i="6"/>
  <c r="R7365" i="6"/>
  <c r="R7366" i="6"/>
  <c r="R7367" i="6"/>
  <c r="R7368" i="6"/>
  <c r="R7369" i="6"/>
  <c r="R7370" i="6"/>
  <c r="R7371" i="6"/>
  <c r="R7372" i="6"/>
  <c r="R7373" i="6"/>
  <c r="R7374" i="6"/>
  <c r="R7375" i="6"/>
  <c r="R7376" i="6"/>
  <c r="R7377" i="6"/>
  <c r="R7378" i="6"/>
  <c r="R7379" i="6"/>
  <c r="R7380" i="6"/>
  <c r="R7381" i="6"/>
  <c r="R7382" i="6"/>
  <c r="R7383" i="6"/>
  <c r="R7384" i="6"/>
  <c r="R7385" i="6"/>
  <c r="R7386" i="6"/>
  <c r="R7387" i="6"/>
  <c r="R7388" i="6"/>
  <c r="R7389" i="6"/>
  <c r="R7390" i="6"/>
  <c r="R7391" i="6"/>
  <c r="R7392" i="6"/>
  <c r="R7393" i="6"/>
  <c r="R7394" i="6"/>
  <c r="R7395" i="6"/>
  <c r="R7396" i="6"/>
  <c r="R7397" i="6"/>
  <c r="R7398" i="6"/>
  <c r="R7399" i="6"/>
  <c r="R7400" i="6"/>
  <c r="R7401" i="6"/>
  <c r="R7402" i="6"/>
  <c r="R7403" i="6"/>
  <c r="R7404" i="6"/>
  <c r="R7405" i="6"/>
  <c r="R7406" i="6"/>
  <c r="R7407" i="6"/>
  <c r="R7408" i="6"/>
  <c r="R7409" i="6"/>
  <c r="R7410" i="6"/>
  <c r="R7411" i="6"/>
  <c r="R7412" i="6"/>
  <c r="R7413" i="6"/>
  <c r="R7414" i="6"/>
  <c r="R7415" i="6"/>
  <c r="R7416" i="6"/>
  <c r="R7417" i="6"/>
  <c r="R7418" i="6"/>
  <c r="R7419" i="6"/>
  <c r="R7420" i="6"/>
  <c r="R7421" i="6"/>
  <c r="R7422" i="6"/>
  <c r="R7423" i="6"/>
  <c r="R7424" i="6"/>
  <c r="R7425" i="6"/>
  <c r="R7426" i="6"/>
  <c r="R7427" i="6"/>
  <c r="R7428" i="6"/>
  <c r="R7429" i="6"/>
  <c r="R7430" i="6"/>
  <c r="R7431" i="6"/>
  <c r="R7432" i="6"/>
  <c r="R7433" i="6"/>
  <c r="R7434" i="6"/>
  <c r="R7435" i="6"/>
  <c r="R7436" i="6"/>
  <c r="R7437" i="6"/>
  <c r="R7438" i="6"/>
  <c r="R7439" i="6"/>
  <c r="R7440" i="6"/>
  <c r="R7441" i="6"/>
  <c r="R7442" i="6"/>
  <c r="R7443" i="6"/>
  <c r="R7444" i="6"/>
  <c r="R7445" i="6"/>
  <c r="R7446" i="6"/>
  <c r="R7447" i="6"/>
  <c r="R7448" i="6"/>
  <c r="R7449" i="6"/>
  <c r="R7450" i="6"/>
  <c r="R7451" i="6"/>
  <c r="R7452" i="6"/>
  <c r="R7453" i="6"/>
  <c r="R7454" i="6"/>
  <c r="R7455" i="6"/>
  <c r="R7456" i="6"/>
  <c r="R7457" i="6"/>
  <c r="R7458" i="6"/>
  <c r="R7459" i="6"/>
  <c r="R7460" i="6"/>
  <c r="R7461" i="6"/>
  <c r="R7462" i="6"/>
  <c r="R7463" i="6"/>
  <c r="R7464" i="6"/>
  <c r="R7465" i="6"/>
  <c r="R7466" i="6"/>
  <c r="R7467" i="6"/>
  <c r="R7468" i="6"/>
  <c r="R7469" i="6"/>
  <c r="R7470" i="6"/>
  <c r="R7471" i="6"/>
  <c r="R7472" i="6"/>
  <c r="R7473" i="6"/>
  <c r="R7474" i="6"/>
  <c r="R7475" i="6"/>
  <c r="R7476" i="6"/>
  <c r="R7477" i="6"/>
  <c r="R7478" i="6"/>
  <c r="R7479" i="6"/>
  <c r="R7480" i="6"/>
  <c r="R7481" i="6"/>
  <c r="R7482" i="6"/>
  <c r="R7483" i="6"/>
  <c r="R7484" i="6"/>
  <c r="R7485" i="6"/>
  <c r="R7486" i="6"/>
  <c r="R7487" i="6"/>
  <c r="R7488" i="6"/>
  <c r="R7489" i="6"/>
  <c r="R7490" i="6"/>
  <c r="R7491" i="6"/>
  <c r="R7492" i="6"/>
  <c r="R7493" i="6"/>
  <c r="R7494" i="6"/>
  <c r="R7495" i="6"/>
  <c r="R7496" i="6"/>
  <c r="R7497" i="6"/>
  <c r="R7498" i="6"/>
  <c r="R7499" i="6"/>
  <c r="R7500" i="6"/>
  <c r="R7501" i="6"/>
  <c r="R7502" i="6"/>
  <c r="R7503" i="6"/>
  <c r="R7504" i="6"/>
  <c r="R7505" i="6"/>
  <c r="R7506" i="6"/>
  <c r="R7507" i="6"/>
  <c r="R7508" i="6"/>
  <c r="R7509" i="6"/>
  <c r="R7510" i="6"/>
  <c r="R7511" i="6"/>
  <c r="R7512" i="6"/>
  <c r="R7513" i="6"/>
  <c r="R7514" i="6"/>
  <c r="R7515" i="6"/>
  <c r="R7516" i="6"/>
  <c r="R7517" i="6"/>
  <c r="R7518" i="6"/>
  <c r="R7519" i="6"/>
  <c r="R7520" i="6"/>
  <c r="R7521" i="6"/>
  <c r="R7522" i="6"/>
  <c r="R7523" i="6"/>
  <c r="R7524" i="6"/>
  <c r="R7525" i="6"/>
  <c r="R7526" i="6"/>
  <c r="R7527" i="6"/>
  <c r="R7528" i="6"/>
  <c r="R7529" i="6"/>
  <c r="R7530" i="6"/>
  <c r="R7531" i="6"/>
  <c r="R7532" i="6"/>
  <c r="R7533" i="6"/>
  <c r="R7534" i="6"/>
  <c r="R7535" i="6"/>
  <c r="R7536" i="6"/>
  <c r="R7537" i="6"/>
  <c r="R7538" i="6"/>
  <c r="R7539" i="6"/>
  <c r="R7540" i="6"/>
  <c r="R7541" i="6"/>
  <c r="R7542" i="6"/>
  <c r="R7543" i="6"/>
  <c r="R7544" i="6"/>
  <c r="R7545" i="6"/>
  <c r="R7546" i="6"/>
  <c r="R7547" i="6"/>
  <c r="R7548" i="6"/>
  <c r="R7549" i="6"/>
  <c r="R7550" i="6"/>
  <c r="R7551" i="6"/>
  <c r="R7552" i="6"/>
  <c r="R7553" i="6"/>
  <c r="R7554" i="6"/>
  <c r="R7555" i="6"/>
  <c r="R7556" i="6"/>
  <c r="R7557" i="6"/>
  <c r="R7558" i="6"/>
  <c r="R7559" i="6"/>
  <c r="R7560" i="6"/>
  <c r="R7561" i="6"/>
  <c r="R7562" i="6"/>
  <c r="R7563" i="6"/>
  <c r="R7564" i="6"/>
  <c r="R7565" i="6"/>
  <c r="R7566" i="6"/>
  <c r="R7567" i="6"/>
  <c r="R7568" i="6"/>
  <c r="R7569" i="6"/>
  <c r="R7570" i="6"/>
  <c r="R7571" i="6"/>
  <c r="R7572" i="6"/>
  <c r="R7573" i="6"/>
  <c r="R7574" i="6"/>
  <c r="R7575" i="6"/>
  <c r="R7576" i="6"/>
  <c r="R7577" i="6"/>
  <c r="R7578" i="6"/>
  <c r="R7579" i="6"/>
  <c r="R7580" i="6"/>
  <c r="R7581" i="6"/>
  <c r="R7582" i="6"/>
  <c r="R7583" i="6"/>
  <c r="R7584" i="6"/>
  <c r="R7585" i="6"/>
  <c r="R7586" i="6"/>
  <c r="R7587" i="6"/>
  <c r="R7588" i="6"/>
  <c r="R7589" i="6"/>
  <c r="R7590" i="6"/>
  <c r="R7591" i="6"/>
  <c r="R7592" i="6"/>
  <c r="R7593" i="6"/>
  <c r="R7594" i="6"/>
  <c r="R7595" i="6"/>
  <c r="R7596" i="6"/>
  <c r="R7597" i="6"/>
  <c r="R7598" i="6"/>
  <c r="R7599" i="6"/>
  <c r="R7600" i="6"/>
  <c r="R7601" i="6"/>
  <c r="R7602" i="6"/>
  <c r="R7603" i="6"/>
  <c r="R7604" i="6"/>
  <c r="R7605" i="6"/>
  <c r="R7606" i="6"/>
  <c r="R7607" i="6"/>
  <c r="R7608" i="6"/>
  <c r="R7609" i="6"/>
  <c r="R7610" i="6"/>
  <c r="R7611" i="6"/>
  <c r="R7612" i="6"/>
  <c r="R7613" i="6"/>
  <c r="R7614" i="6"/>
  <c r="R7615" i="6"/>
  <c r="R7616" i="6"/>
  <c r="R7617" i="6"/>
  <c r="R7618" i="6"/>
  <c r="R7619" i="6"/>
  <c r="R7620" i="6"/>
  <c r="R7621" i="6"/>
  <c r="R7622" i="6"/>
  <c r="R7623" i="6"/>
  <c r="R7624" i="6"/>
  <c r="R7625" i="6"/>
  <c r="R7626" i="6"/>
  <c r="R7627" i="6"/>
  <c r="R7628" i="6"/>
  <c r="R7629" i="6"/>
  <c r="R7630" i="6"/>
  <c r="R7631" i="6"/>
  <c r="R7632" i="6"/>
  <c r="R7633" i="6"/>
  <c r="R7634" i="6"/>
  <c r="R7635" i="6"/>
  <c r="R7636" i="6"/>
  <c r="R7637" i="6"/>
  <c r="R7638" i="6"/>
  <c r="R7639" i="6"/>
  <c r="R7640" i="6"/>
  <c r="R7641" i="6"/>
  <c r="R7642" i="6"/>
  <c r="R7643" i="6"/>
  <c r="R7644" i="6"/>
  <c r="R7645" i="6"/>
  <c r="R7646" i="6"/>
  <c r="R7647" i="6"/>
  <c r="R7648" i="6"/>
  <c r="R7649" i="6"/>
  <c r="R7650" i="6"/>
  <c r="R7651" i="6"/>
  <c r="R7652" i="6"/>
  <c r="R7653" i="6"/>
  <c r="R7654" i="6"/>
  <c r="R7655" i="6"/>
  <c r="R7656" i="6"/>
  <c r="R7657" i="6"/>
  <c r="R7658" i="6"/>
  <c r="R7659" i="6"/>
  <c r="R7660" i="6"/>
  <c r="R7661" i="6"/>
  <c r="R7662" i="6"/>
  <c r="R7663" i="6"/>
  <c r="R7664" i="6"/>
  <c r="R7665" i="6"/>
  <c r="R7666" i="6"/>
  <c r="R7667" i="6"/>
  <c r="R7668" i="6"/>
  <c r="R7669" i="6"/>
  <c r="R7670" i="6"/>
  <c r="R7671" i="6"/>
  <c r="R7672" i="6"/>
  <c r="R7673" i="6"/>
  <c r="R7674" i="6"/>
  <c r="R7675" i="6"/>
  <c r="R7676" i="6"/>
  <c r="R7677" i="6"/>
  <c r="R7678" i="6"/>
  <c r="R7679" i="6"/>
  <c r="R7680" i="6"/>
  <c r="R7681" i="6"/>
  <c r="R7682" i="6"/>
  <c r="R7683" i="6"/>
  <c r="R7684" i="6"/>
  <c r="R7685" i="6"/>
  <c r="R7686" i="6"/>
  <c r="R7687" i="6"/>
  <c r="R7688" i="6"/>
  <c r="R7689" i="6"/>
  <c r="R7690" i="6"/>
  <c r="R7691" i="6"/>
  <c r="R7692" i="6"/>
  <c r="R7693" i="6"/>
  <c r="R7694" i="6"/>
  <c r="R7695" i="6"/>
  <c r="R7696" i="6"/>
  <c r="R7697" i="6"/>
  <c r="R7698" i="6"/>
  <c r="R7699" i="6"/>
  <c r="R7700" i="6"/>
  <c r="R7701" i="6"/>
  <c r="R7702" i="6"/>
  <c r="R7703" i="6"/>
  <c r="R7704" i="6"/>
  <c r="R7705" i="6"/>
  <c r="R7706" i="6"/>
  <c r="R7707" i="6"/>
  <c r="R7708" i="6"/>
  <c r="R7709" i="6"/>
  <c r="R7710" i="6"/>
  <c r="R7711" i="6"/>
  <c r="R7712" i="6"/>
  <c r="R7713" i="6"/>
  <c r="R7714" i="6"/>
  <c r="R7715" i="6"/>
  <c r="R7716" i="6"/>
  <c r="R7717" i="6"/>
  <c r="R7718" i="6"/>
  <c r="R7719" i="6"/>
  <c r="R7720" i="6"/>
  <c r="R7721" i="6"/>
  <c r="R7722" i="6"/>
  <c r="R7723" i="6"/>
  <c r="R7724" i="6"/>
  <c r="R7725" i="6"/>
  <c r="R7726" i="6"/>
  <c r="R7727" i="6"/>
  <c r="R7728" i="6"/>
  <c r="R7729" i="6"/>
  <c r="R7730" i="6"/>
  <c r="R7731" i="6"/>
  <c r="R7732" i="6"/>
  <c r="R7733" i="6"/>
  <c r="R7734" i="6"/>
  <c r="R7735" i="6"/>
  <c r="R7736" i="6"/>
  <c r="R7737" i="6"/>
  <c r="R7738" i="6"/>
  <c r="R7739" i="6"/>
  <c r="R7740" i="6"/>
  <c r="R7741" i="6"/>
  <c r="R7742" i="6"/>
  <c r="R7743" i="6"/>
  <c r="R7744" i="6"/>
  <c r="R7745" i="6"/>
  <c r="R7746" i="6"/>
  <c r="R7747" i="6"/>
  <c r="R7748" i="6"/>
  <c r="R7749" i="6"/>
  <c r="R7750" i="6"/>
  <c r="R7751" i="6"/>
  <c r="R7752" i="6"/>
  <c r="R7753" i="6"/>
  <c r="R7754" i="6"/>
  <c r="R7755" i="6"/>
  <c r="R7756" i="6"/>
  <c r="R7757" i="6"/>
  <c r="R7758" i="6"/>
  <c r="R7759" i="6"/>
  <c r="R7760" i="6"/>
  <c r="R7761" i="6"/>
  <c r="R7762" i="6"/>
  <c r="R7763" i="6"/>
  <c r="R7764" i="6"/>
  <c r="R7765" i="6"/>
  <c r="R7766" i="6"/>
  <c r="R7767" i="6"/>
  <c r="R7768" i="6"/>
  <c r="R7769" i="6"/>
  <c r="R7770" i="6"/>
  <c r="R7771" i="6"/>
  <c r="R7772" i="6"/>
  <c r="R7773" i="6"/>
  <c r="R7774" i="6"/>
  <c r="R7775" i="6"/>
  <c r="R7776" i="6"/>
  <c r="R7777" i="6"/>
  <c r="R7778" i="6"/>
  <c r="R7779" i="6"/>
  <c r="R7780" i="6"/>
  <c r="R7781" i="6"/>
  <c r="R7782" i="6"/>
  <c r="R7783" i="6"/>
  <c r="R7784" i="6"/>
  <c r="R7785" i="6"/>
  <c r="R7786" i="6"/>
  <c r="R7787" i="6"/>
  <c r="R7788" i="6"/>
  <c r="R7789" i="6"/>
  <c r="R7790" i="6"/>
  <c r="R7791" i="6"/>
  <c r="R7792" i="6"/>
  <c r="R7793" i="6"/>
  <c r="R7794" i="6"/>
  <c r="R7795" i="6"/>
  <c r="R7796" i="6"/>
  <c r="R7797" i="6"/>
  <c r="R7798" i="6"/>
  <c r="R7799" i="6"/>
  <c r="R7800" i="6"/>
  <c r="R7801" i="6"/>
  <c r="R7802" i="6"/>
  <c r="R7803" i="6"/>
  <c r="R7804" i="6"/>
  <c r="R7805" i="6"/>
  <c r="R7806" i="6"/>
  <c r="R7807" i="6"/>
  <c r="R7808" i="6"/>
  <c r="R7809" i="6"/>
  <c r="R7810" i="6"/>
  <c r="R7811" i="6"/>
  <c r="R7812" i="6"/>
  <c r="R7813" i="6"/>
  <c r="R7814" i="6"/>
  <c r="R7815" i="6"/>
  <c r="R7816" i="6"/>
  <c r="R7817" i="6"/>
  <c r="R7818" i="6"/>
  <c r="R7819" i="6"/>
  <c r="R7820" i="6"/>
  <c r="R7821" i="6"/>
  <c r="R7822" i="6"/>
  <c r="R7823" i="6"/>
  <c r="R7824" i="6"/>
  <c r="R7825" i="6"/>
  <c r="R7826" i="6"/>
  <c r="R7827" i="6"/>
  <c r="R7828" i="6"/>
  <c r="R7829" i="6"/>
  <c r="R7830" i="6"/>
  <c r="R7831" i="6"/>
  <c r="R7832" i="6"/>
  <c r="R7833" i="6"/>
  <c r="R7834" i="6"/>
  <c r="R7835" i="6"/>
  <c r="R7836" i="6"/>
  <c r="R7837" i="6"/>
  <c r="R7838" i="6"/>
  <c r="R7839" i="6"/>
  <c r="R7840" i="6"/>
  <c r="R7841" i="6"/>
  <c r="R7842" i="6"/>
  <c r="R7843" i="6"/>
  <c r="R7844" i="6"/>
  <c r="R7845" i="6"/>
  <c r="R7846" i="6"/>
  <c r="R7847" i="6"/>
  <c r="R7848" i="6"/>
  <c r="R7849" i="6"/>
  <c r="R7850" i="6"/>
  <c r="R7851" i="6"/>
  <c r="R7852" i="6"/>
  <c r="R7853" i="6"/>
  <c r="R7854" i="6"/>
  <c r="R7855" i="6"/>
  <c r="R7856" i="6"/>
  <c r="R7857" i="6"/>
  <c r="R7858" i="6"/>
  <c r="R7859" i="6"/>
  <c r="R7860" i="6"/>
  <c r="R7861" i="6"/>
  <c r="R7862" i="6"/>
  <c r="R7863" i="6"/>
  <c r="R7864" i="6"/>
  <c r="R7865" i="6"/>
  <c r="R7866" i="6"/>
  <c r="R7867" i="6"/>
  <c r="R7868" i="6"/>
  <c r="R7869" i="6"/>
  <c r="R7870" i="6"/>
  <c r="R7871" i="6"/>
  <c r="R7872" i="6"/>
  <c r="R7873" i="6"/>
  <c r="R7874" i="6"/>
  <c r="R7875" i="6"/>
  <c r="R7876" i="6"/>
  <c r="R7877" i="6"/>
  <c r="R7878" i="6"/>
  <c r="R7879" i="6"/>
  <c r="R7880" i="6"/>
  <c r="R7881" i="6"/>
  <c r="R7882" i="6"/>
  <c r="R7883" i="6"/>
  <c r="R7884" i="6"/>
  <c r="R7885" i="6"/>
  <c r="R7886" i="6"/>
  <c r="R7887" i="6"/>
  <c r="R7888" i="6"/>
  <c r="R7889" i="6"/>
  <c r="R7890" i="6"/>
  <c r="R7891" i="6"/>
  <c r="R7892" i="6"/>
  <c r="R7893" i="6"/>
  <c r="R7894" i="6"/>
  <c r="R7895" i="6"/>
  <c r="R7896" i="6"/>
  <c r="R7897" i="6"/>
  <c r="R7898" i="6"/>
  <c r="R7899" i="6"/>
  <c r="R7900" i="6"/>
  <c r="R7901" i="6"/>
  <c r="R7902" i="6"/>
  <c r="R7903" i="6"/>
  <c r="R7904" i="6"/>
  <c r="R7905" i="6"/>
  <c r="R7906" i="6"/>
  <c r="R7907" i="6"/>
  <c r="R7908" i="6"/>
  <c r="R7909" i="6"/>
  <c r="R7910" i="6"/>
  <c r="R7911" i="6"/>
  <c r="R7912" i="6"/>
  <c r="R7913" i="6"/>
  <c r="R7914" i="6"/>
  <c r="R7915" i="6"/>
  <c r="R7916" i="6"/>
  <c r="R7917" i="6"/>
  <c r="R7918" i="6"/>
  <c r="R7919" i="6"/>
  <c r="R7920" i="6"/>
  <c r="R7921" i="6"/>
  <c r="R7922" i="6"/>
  <c r="R7923" i="6"/>
  <c r="R7924" i="6"/>
  <c r="R7925" i="6"/>
  <c r="R7926" i="6"/>
  <c r="R7927" i="6"/>
  <c r="R7928" i="6"/>
  <c r="R7929" i="6"/>
  <c r="R7930" i="6"/>
  <c r="R7931" i="6"/>
  <c r="R7932" i="6"/>
  <c r="R7933" i="6"/>
  <c r="R7934" i="6"/>
  <c r="R7935" i="6"/>
  <c r="R7936" i="6"/>
  <c r="R7937" i="6"/>
  <c r="R7938" i="6"/>
  <c r="R7939" i="6"/>
  <c r="R7940" i="6"/>
  <c r="R7941" i="6"/>
  <c r="R7942" i="6"/>
  <c r="R7943" i="6"/>
  <c r="R7944" i="6"/>
  <c r="R7945" i="6"/>
  <c r="R7946" i="6"/>
  <c r="R7947" i="6"/>
  <c r="R7948" i="6"/>
  <c r="R7949" i="6"/>
  <c r="R7950" i="6"/>
  <c r="R7951" i="6"/>
  <c r="R7952" i="6"/>
  <c r="R7953" i="6"/>
  <c r="R7954" i="6"/>
  <c r="R7955" i="6"/>
  <c r="R7956" i="6"/>
  <c r="R7957" i="6"/>
  <c r="R7958" i="6"/>
  <c r="R7959" i="6"/>
  <c r="R7960" i="6"/>
  <c r="R7961" i="6"/>
  <c r="R7962" i="6"/>
  <c r="R7963" i="6"/>
  <c r="R7964" i="6"/>
  <c r="R7965" i="6"/>
  <c r="R7966" i="6"/>
  <c r="R7967" i="6"/>
  <c r="R7968" i="6"/>
  <c r="R7969" i="6"/>
  <c r="R7970" i="6"/>
  <c r="R7971" i="6"/>
  <c r="R7972" i="6"/>
  <c r="R7973" i="6"/>
  <c r="R7974" i="6"/>
  <c r="R7975" i="6"/>
  <c r="R7976" i="6"/>
  <c r="R7977" i="6"/>
  <c r="R7978" i="6"/>
  <c r="R7979" i="6"/>
  <c r="R7980" i="6"/>
  <c r="R7981" i="6"/>
  <c r="R7982" i="6"/>
  <c r="R7983" i="6"/>
  <c r="R7984" i="6"/>
  <c r="R7985" i="6"/>
  <c r="R7986" i="6"/>
  <c r="R7987" i="6"/>
  <c r="R7988" i="6"/>
  <c r="R7989" i="6"/>
  <c r="R7990" i="6"/>
  <c r="R7991" i="6"/>
  <c r="R7992" i="6"/>
  <c r="R7993" i="6"/>
  <c r="R7994" i="6"/>
  <c r="R7995" i="6"/>
  <c r="R7996" i="6"/>
  <c r="R7997" i="6"/>
  <c r="R7998" i="6"/>
  <c r="R7999" i="6"/>
  <c r="R8000" i="6"/>
  <c r="R8001" i="6"/>
  <c r="R8002" i="6"/>
  <c r="R8003" i="6"/>
  <c r="R8004" i="6"/>
  <c r="R8005" i="6"/>
  <c r="R8006" i="6"/>
  <c r="R8007" i="6"/>
  <c r="R8008" i="6"/>
  <c r="R8009" i="6"/>
  <c r="R8010" i="6"/>
  <c r="R8011" i="6"/>
  <c r="R8012" i="6"/>
  <c r="R8013" i="6"/>
  <c r="R8014" i="6"/>
  <c r="R8015" i="6"/>
  <c r="R8016" i="6"/>
  <c r="R8017" i="6"/>
  <c r="R8018" i="6"/>
  <c r="R8019" i="6"/>
  <c r="R8020" i="6"/>
  <c r="R8021" i="6"/>
  <c r="R8022" i="6"/>
  <c r="R8023" i="6"/>
  <c r="R8024" i="6"/>
  <c r="R8025" i="6"/>
  <c r="R8026" i="6"/>
  <c r="R8027" i="6"/>
  <c r="R8028" i="6"/>
  <c r="R8029" i="6"/>
  <c r="R8030" i="6"/>
  <c r="R8031" i="6"/>
  <c r="R8032" i="6"/>
  <c r="R8033" i="6"/>
  <c r="R8034" i="6"/>
  <c r="R8035" i="6"/>
  <c r="R8036" i="6"/>
  <c r="R8037" i="6"/>
  <c r="R8038" i="6"/>
  <c r="R8039" i="6"/>
  <c r="R8040" i="6"/>
  <c r="R8041" i="6"/>
  <c r="R8042" i="6"/>
  <c r="R8043" i="6"/>
  <c r="R8044" i="6"/>
  <c r="R8045" i="6"/>
  <c r="R8046" i="6"/>
  <c r="R8047" i="6"/>
  <c r="R8048" i="6"/>
  <c r="R8049" i="6"/>
  <c r="R8050" i="6"/>
  <c r="R8051" i="6"/>
  <c r="R8052" i="6"/>
  <c r="R8053" i="6"/>
  <c r="R8054" i="6"/>
  <c r="R8055" i="6"/>
  <c r="R8056" i="6"/>
  <c r="R8057" i="6"/>
  <c r="R8058" i="6"/>
  <c r="R8059" i="6"/>
  <c r="R8060" i="6"/>
  <c r="R8061" i="6"/>
  <c r="R8062" i="6"/>
  <c r="R8063" i="6"/>
  <c r="R8064" i="6"/>
  <c r="R8065" i="6"/>
  <c r="R8066" i="6"/>
  <c r="R8067" i="6"/>
  <c r="R8068" i="6"/>
  <c r="R8069" i="6"/>
  <c r="R8070" i="6"/>
  <c r="R8071" i="6"/>
  <c r="R8072" i="6"/>
  <c r="R8073" i="6"/>
  <c r="R8074" i="6"/>
  <c r="R8075" i="6"/>
  <c r="R8076" i="6"/>
  <c r="R8077" i="6"/>
  <c r="R8078" i="6"/>
  <c r="R8079" i="6"/>
  <c r="R8080" i="6"/>
  <c r="R8081" i="6"/>
  <c r="R8082" i="6"/>
  <c r="R8083" i="6"/>
  <c r="R8084" i="6"/>
  <c r="R8085" i="6"/>
  <c r="R8086" i="6"/>
  <c r="R8087" i="6"/>
  <c r="R8088" i="6"/>
  <c r="R8089" i="6"/>
  <c r="R8090" i="6"/>
  <c r="R8091" i="6"/>
  <c r="R8092" i="6"/>
  <c r="R8093" i="6"/>
  <c r="R8094" i="6"/>
  <c r="R8095" i="6"/>
  <c r="R8096" i="6"/>
  <c r="R8097" i="6"/>
  <c r="R8098" i="6"/>
  <c r="R8099" i="6"/>
  <c r="R8100" i="6"/>
  <c r="R8101" i="6"/>
  <c r="R8102" i="6"/>
  <c r="R8103" i="6"/>
  <c r="R8104" i="6"/>
  <c r="R8105" i="6"/>
  <c r="R8106" i="6"/>
  <c r="R8107" i="6"/>
  <c r="R8108" i="6"/>
  <c r="R8109" i="6"/>
  <c r="R8110" i="6"/>
  <c r="R8111" i="6"/>
  <c r="R8112" i="6"/>
  <c r="R8113" i="6"/>
  <c r="R8114" i="6"/>
  <c r="R8115" i="6"/>
  <c r="R8116" i="6"/>
  <c r="R8117" i="6"/>
  <c r="R8118" i="6"/>
  <c r="R8119" i="6"/>
  <c r="R8120" i="6"/>
  <c r="R8121" i="6"/>
  <c r="R8122" i="6"/>
  <c r="R8123" i="6"/>
  <c r="R8124" i="6"/>
  <c r="R8125" i="6"/>
  <c r="R8126" i="6"/>
  <c r="R8127" i="6"/>
  <c r="R8128" i="6"/>
  <c r="R8129" i="6"/>
  <c r="R8130" i="6"/>
  <c r="R8131" i="6"/>
  <c r="R8132" i="6"/>
  <c r="R8133" i="6"/>
  <c r="R8134" i="6"/>
  <c r="R8135" i="6"/>
  <c r="R8136" i="6"/>
  <c r="R8137" i="6"/>
  <c r="R8138" i="6"/>
  <c r="R8139" i="6"/>
  <c r="R8140" i="6"/>
  <c r="R8141" i="6"/>
  <c r="R8142" i="6"/>
  <c r="R8143" i="6"/>
  <c r="R8144" i="6"/>
  <c r="R8145" i="6"/>
  <c r="R8146" i="6"/>
  <c r="R8147" i="6"/>
  <c r="R8148" i="6"/>
  <c r="R8149" i="6"/>
  <c r="R8150" i="6"/>
  <c r="R8151" i="6"/>
  <c r="R8152" i="6"/>
  <c r="R8153" i="6"/>
  <c r="R8154" i="6"/>
  <c r="R8155" i="6"/>
  <c r="R8156" i="6"/>
  <c r="R8157" i="6"/>
  <c r="R8158" i="6"/>
  <c r="R8159" i="6"/>
  <c r="R8160" i="6"/>
  <c r="R8161" i="6"/>
  <c r="R8162" i="6"/>
  <c r="R8163" i="6"/>
  <c r="R8164" i="6"/>
  <c r="R8165" i="6"/>
  <c r="R8166" i="6"/>
  <c r="R8167" i="6"/>
  <c r="R8168" i="6"/>
  <c r="R8169" i="6"/>
  <c r="R8170" i="6"/>
  <c r="R8171" i="6"/>
  <c r="R8172" i="6"/>
  <c r="R8173" i="6"/>
  <c r="R8174" i="6"/>
  <c r="R8175" i="6"/>
  <c r="R8176" i="6"/>
  <c r="R8177" i="6"/>
  <c r="R8178" i="6"/>
  <c r="R8179" i="6"/>
  <c r="R8180" i="6"/>
  <c r="R8181" i="6"/>
  <c r="R8182" i="6"/>
  <c r="R8183" i="6"/>
  <c r="R8184" i="6"/>
  <c r="R8185" i="6"/>
  <c r="R8186" i="6"/>
  <c r="R8187" i="6"/>
  <c r="R8188" i="6"/>
  <c r="R8189" i="6"/>
  <c r="R8190" i="6"/>
  <c r="R8191" i="6"/>
  <c r="R8192" i="6"/>
  <c r="R8193" i="6"/>
  <c r="R8194" i="6"/>
  <c r="R8195" i="6"/>
  <c r="R8196" i="6"/>
  <c r="R8197" i="6"/>
  <c r="R8198" i="6"/>
  <c r="R8199" i="6"/>
  <c r="R8200" i="6"/>
  <c r="R8201" i="6"/>
  <c r="R8202" i="6"/>
  <c r="R8203" i="6"/>
  <c r="R8204" i="6"/>
  <c r="R8205" i="6"/>
  <c r="R8206" i="6"/>
  <c r="R8207" i="6"/>
  <c r="R8208" i="6"/>
  <c r="R8209" i="6"/>
  <c r="R8210" i="6"/>
  <c r="R8211" i="6"/>
  <c r="R8212" i="6"/>
  <c r="R8213" i="6"/>
  <c r="R8214" i="6"/>
  <c r="R8215" i="6"/>
  <c r="R8216" i="6"/>
  <c r="R8217" i="6"/>
  <c r="R8218" i="6"/>
  <c r="R8219" i="6"/>
  <c r="R8220" i="6"/>
  <c r="R8221" i="6"/>
  <c r="R8222" i="6"/>
  <c r="R8223" i="6"/>
  <c r="R8224" i="6"/>
  <c r="R8225" i="6"/>
  <c r="R8226" i="6"/>
  <c r="R8227" i="6"/>
  <c r="R8228" i="6"/>
  <c r="R8229" i="6"/>
  <c r="R8230" i="6"/>
  <c r="R8231" i="6"/>
  <c r="R8232" i="6"/>
  <c r="R8233" i="6"/>
  <c r="R8234" i="6"/>
  <c r="R8235" i="6"/>
  <c r="R8236" i="6"/>
  <c r="R8237" i="6"/>
  <c r="R8238" i="6"/>
  <c r="R8239" i="6"/>
  <c r="R8240" i="6"/>
  <c r="R8241" i="6"/>
  <c r="R8242" i="6"/>
  <c r="R8243" i="6"/>
  <c r="R8244" i="6"/>
  <c r="R8245" i="6"/>
  <c r="R8246" i="6"/>
  <c r="R8247" i="6"/>
  <c r="R8248" i="6"/>
  <c r="R8249" i="6"/>
  <c r="R8250" i="6"/>
  <c r="R8251" i="6"/>
  <c r="R8252" i="6"/>
  <c r="R8253" i="6"/>
  <c r="R8254" i="6"/>
  <c r="R8255" i="6"/>
  <c r="R8256" i="6"/>
  <c r="R8257" i="6"/>
  <c r="R8258" i="6"/>
  <c r="R8259" i="6"/>
  <c r="R8260" i="6"/>
  <c r="R8261" i="6"/>
  <c r="R8262" i="6"/>
  <c r="R8263" i="6"/>
  <c r="R8264" i="6"/>
  <c r="R8265" i="6"/>
  <c r="R8266" i="6"/>
  <c r="R8267" i="6"/>
  <c r="R8268" i="6"/>
  <c r="R8269" i="6"/>
  <c r="R8270" i="6"/>
  <c r="R8271" i="6"/>
  <c r="R8272" i="6"/>
  <c r="R8273" i="6"/>
  <c r="R8274" i="6"/>
  <c r="R8275" i="6"/>
  <c r="R8276" i="6"/>
  <c r="R8277" i="6"/>
  <c r="R8278" i="6"/>
  <c r="R8279" i="6"/>
  <c r="R8280" i="6"/>
  <c r="R8281" i="6"/>
  <c r="R8282" i="6"/>
  <c r="R8283" i="6"/>
  <c r="R8284" i="6"/>
  <c r="R8285" i="6"/>
  <c r="R8286" i="6"/>
  <c r="R8287" i="6"/>
  <c r="R8288" i="6"/>
  <c r="R8289" i="6"/>
  <c r="R8290" i="6"/>
  <c r="R8291" i="6"/>
  <c r="R8292" i="6"/>
  <c r="R8293" i="6"/>
  <c r="R8294" i="6"/>
  <c r="R8295" i="6"/>
  <c r="R8296" i="6"/>
  <c r="R8297" i="6"/>
  <c r="R8298" i="6"/>
  <c r="R8299" i="6"/>
  <c r="R8300" i="6"/>
  <c r="R8301" i="6"/>
  <c r="R8302" i="6"/>
  <c r="R8303" i="6"/>
  <c r="R8304" i="6"/>
  <c r="R8305" i="6"/>
  <c r="R8306" i="6"/>
  <c r="R8307" i="6"/>
  <c r="R8308" i="6"/>
  <c r="R8309" i="6"/>
  <c r="R8310" i="6"/>
  <c r="R8311" i="6"/>
  <c r="R8312" i="6"/>
  <c r="R8313" i="6"/>
  <c r="R8314" i="6"/>
  <c r="R8315" i="6"/>
  <c r="R8316" i="6"/>
  <c r="R8317" i="6"/>
  <c r="R8318" i="6"/>
  <c r="R8319" i="6"/>
  <c r="R8320" i="6"/>
  <c r="R8321" i="6"/>
  <c r="R8322" i="6"/>
  <c r="R8323" i="6"/>
  <c r="R8324" i="6"/>
  <c r="R8325" i="6"/>
  <c r="R8326" i="6"/>
  <c r="R8327" i="6"/>
  <c r="R8328" i="6"/>
  <c r="R8329" i="6"/>
  <c r="R8330" i="6"/>
  <c r="R8331" i="6"/>
  <c r="R8332" i="6"/>
  <c r="R8333" i="6"/>
  <c r="R8334" i="6"/>
  <c r="R8335" i="6"/>
  <c r="R8336" i="6"/>
  <c r="R8337" i="6"/>
  <c r="R8338" i="6"/>
  <c r="R8339" i="6"/>
  <c r="R8340" i="6"/>
  <c r="R8341" i="6"/>
  <c r="R8342" i="6"/>
  <c r="R8343" i="6"/>
  <c r="R8344" i="6"/>
  <c r="R8345" i="6"/>
  <c r="R8346" i="6"/>
  <c r="R8347" i="6"/>
  <c r="R8348" i="6"/>
  <c r="R8349" i="6"/>
  <c r="R8350" i="6"/>
  <c r="R8351" i="6"/>
  <c r="R8352" i="6"/>
  <c r="R8353" i="6"/>
  <c r="R8354" i="6"/>
  <c r="R8355" i="6"/>
  <c r="R8356" i="6"/>
  <c r="R8357" i="6"/>
  <c r="R8358" i="6"/>
  <c r="R8359" i="6"/>
  <c r="R8360" i="6"/>
  <c r="R8361" i="6"/>
  <c r="R8362" i="6"/>
  <c r="R8363" i="6"/>
  <c r="R8364" i="6"/>
  <c r="R8365" i="6"/>
  <c r="R8366" i="6"/>
  <c r="R8367" i="6"/>
  <c r="R8368" i="6"/>
  <c r="R8369" i="6"/>
  <c r="R8370" i="6"/>
  <c r="R8371" i="6"/>
  <c r="R8372" i="6"/>
  <c r="R8373" i="6"/>
  <c r="R8374" i="6"/>
  <c r="R8375" i="6"/>
  <c r="R8376" i="6"/>
  <c r="R8377" i="6"/>
  <c r="R8378" i="6"/>
  <c r="R8379" i="6"/>
  <c r="R8380" i="6"/>
  <c r="R8381" i="6"/>
  <c r="R8382" i="6"/>
  <c r="R8383" i="6"/>
  <c r="R8384" i="6"/>
  <c r="R8385" i="6"/>
  <c r="R8386" i="6"/>
  <c r="R8387" i="6"/>
  <c r="R8388" i="6"/>
  <c r="R8389" i="6"/>
  <c r="R8390" i="6"/>
  <c r="R8391" i="6"/>
  <c r="R8392" i="6"/>
  <c r="R8393" i="6"/>
  <c r="R8394" i="6"/>
  <c r="R8395" i="6"/>
  <c r="R8396" i="6"/>
  <c r="R8397" i="6"/>
  <c r="R8398" i="6"/>
  <c r="R8399" i="6"/>
  <c r="R8400" i="6"/>
  <c r="R8401" i="6"/>
  <c r="R8402" i="6"/>
  <c r="R8403" i="6"/>
  <c r="R8404" i="6"/>
  <c r="R8405" i="6"/>
  <c r="R8406" i="6"/>
  <c r="R8407" i="6"/>
  <c r="R8408" i="6"/>
  <c r="R8409" i="6"/>
  <c r="R8410" i="6"/>
  <c r="R8411" i="6"/>
  <c r="R8412" i="6"/>
  <c r="R8413" i="6"/>
  <c r="R8414" i="6"/>
  <c r="R8415" i="6"/>
  <c r="R8416" i="6"/>
  <c r="R8417" i="6"/>
  <c r="R8418" i="6"/>
  <c r="R8419" i="6"/>
  <c r="R8420" i="6"/>
  <c r="R8421" i="6"/>
  <c r="R8422" i="6"/>
  <c r="R8423" i="6"/>
  <c r="R8424" i="6"/>
  <c r="R8425" i="6"/>
  <c r="R8426" i="6"/>
  <c r="R8427" i="6"/>
  <c r="R8428" i="6"/>
  <c r="R8429" i="6"/>
  <c r="R8430" i="6"/>
  <c r="R8431" i="6"/>
  <c r="R8432" i="6"/>
  <c r="R8433" i="6"/>
  <c r="R8434" i="6"/>
  <c r="R8435" i="6"/>
  <c r="R8436" i="6"/>
  <c r="R8437" i="6"/>
  <c r="R8438" i="6"/>
  <c r="R8439" i="6"/>
  <c r="R8440" i="6"/>
  <c r="R8441" i="6"/>
  <c r="R8442" i="6"/>
  <c r="R8443" i="6"/>
  <c r="R8444" i="6"/>
  <c r="R8445" i="6"/>
  <c r="R8446" i="6"/>
  <c r="R8447" i="6"/>
  <c r="R8448" i="6"/>
  <c r="R8449" i="6"/>
  <c r="R8450" i="6"/>
  <c r="R8451" i="6"/>
  <c r="R8452" i="6"/>
  <c r="R8453" i="6"/>
  <c r="R8454" i="6"/>
  <c r="R8455" i="6"/>
  <c r="R8456" i="6"/>
  <c r="R8457" i="6"/>
  <c r="R8458" i="6"/>
  <c r="R8459" i="6"/>
  <c r="R8460" i="6"/>
  <c r="R8461" i="6"/>
  <c r="R8462" i="6"/>
  <c r="R8463" i="6"/>
  <c r="R8464" i="6"/>
  <c r="R8465" i="6"/>
  <c r="R8466" i="6"/>
  <c r="R8467" i="6"/>
  <c r="R8468" i="6"/>
  <c r="R8469" i="6"/>
  <c r="R8470" i="6"/>
  <c r="R8471" i="6"/>
  <c r="R8472" i="6"/>
  <c r="R8473" i="6"/>
  <c r="R8474" i="6"/>
  <c r="R8475" i="6"/>
  <c r="R8476" i="6"/>
  <c r="R8477" i="6"/>
  <c r="R8478" i="6"/>
  <c r="R8479" i="6"/>
  <c r="R8480" i="6"/>
  <c r="R8481" i="6"/>
  <c r="R8482" i="6"/>
  <c r="R8483" i="6"/>
  <c r="R8484" i="6"/>
  <c r="R8485" i="6"/>
  <c r="R8486" i="6"/>
  <c r="R8487" i="6"/>
  <c r="R8488" i="6"/>
  <c r="R8489" i="6"/>
  <c r="R8490" i="6"/>
  <c r="R8491" i="6"/>
  <c r="R8492" i="6"/>
  <c r="R8493" i="6"/>
  <c r="R8494" i="6"/>
  <c r="R8495" i="6"/>
  <c r="R8496" i="6"/>
  <c r="R8497" i="6"/>
  <c r="R8498" i="6"/>
  <c r="R8499" i="6"/>
  <c r="R8500" i="6"/>
  <c r="R8501" i="6"/>
  <c r="R8502" i="6"/>
  <c r="R8503" i="6"/>
  <c r="R8504" i="6"/>
  <c r="R8505" i="6"/>
  <c r="R8506" i="6"/>
  <c r="R8507" i="6"/>
  <c r="R8508" i="6"/>
  <c r="R8509" i="6"/>
  <c r="R8510" i="6"/>
  <c r="R8511" i="6"/>
  <c r="R8512" i="6"/>
  <c r="R8513" i="6"/>
  <c r="R8514" i="6"/>
  <c r="R8515" i="6"/>
  <c r="R8516" i="6"/>
  <c r="R8517" i="6"/>
  <c r="R8518" i="6"/>
  <c r="R8519" i="6"/>
  <c r="R8520" i="6"/>
  <c r="R8521" i="6"/>
  <c r="R8522" i="6"/>
  <c r="R8523" i="6"/>
  <c r="R8524" i="6"/>
  <c r="R8525" i="6"/>
  <c r="R8526" i="6"/>
  <c r="R8527" i="6"/>
  <c r="R8528" i="6"/>
  <c r="R8529" i="6"/>
  <c r="R8530" i="6"/>
  <c r="R8531" i="6"/>
  <c r="R8532" i="6"/>
  <c r="R8533" i="6"/>
  <c r="R8534" i="6"/>
  <c r="R8535" i="6"/>
  <c r="R8536" i="6"/>
  <c r="R8537" i="6"/>
  <c r="R8538" i="6"/>
  <c r="R8539" i="6"/>
  <c r="R8540" i="6"/>
  <c r="R8541" i="6"/>
  <c r="R8542" i="6"/>
  <c r="R8543" i="6"/>
  <c r="R8544" i="6"/>
  <c r="R8545" i="6"/>
  <c r="R8546" i="6"/>
  <c r="R8547" i="6"/>
  <c r="R8548" i="6"/>
  <c r="R8549" i="6"/>
  <c r="R8550" i="6"/>
  <c r="R8551" i="6"/>
  <c r="R8552" i="6"/>
  <c r="R8553" i="6"/>
  <c r="R8554" i="6"/>
  <c r="R8555" i="6"/>
  <c r="R8556" i="6"/>
  <c r="R8557" i="6"/>
  <c r="R8558" i="6"/>
  <c r="R8559" i="6"/>
  <c r="R8560" i="6"/>
  <c r="R8561" i="6"/>
  <c r="R8562" i="6"/>
  <c r="R8563" i="6"/>
  <c r="R8564" i="6"/>
  <c r="R8565" i="6"/>
  <c r="R8566" i="6"/>
  <c r="R8567" i="6"/>
  <c r="R8568" i="6"/>
  <c r="R8569" i="6"/>
  <c r="R8570" i="6"/>
  <c r="R8571" i="6"/>
  <c r="R8572" i="6"/>
  <c r="R8573" i="6"/>
  <c r="R8574" i="6"/>
  <c r="R8575" i="6"/>
  <c r="R8576" i="6"/>
  <c r="R8577" i="6"/>
  <c r="R8578" i="6"/>
  <c r="R8579" i="6"/>
  <c r="R8580" i="6"/>
  <c r="R8581" i="6"/>
  <c r="R8582" i="6"/>
  <c r="R8583" i="6"/>
  <c r="R8584" i="6"/>
  <c r="R8585" i="6"/>
  <c r="R8586" i="6"/>
  <c r="R8587" i="6"/>
  <c r="R8588" i="6"/>
  <c r="R8589" i="6"/>
  <c r="R8590" i="6"/>
  <c r="R8591" i="6"/>
  <c r="R8592" i="6"/>
  <c r="R8593" i="6"/>
  <c r="R8594" i="6"/>
  <c r="R8595" i="6"/>
  <c r="R8596" i="6"/>
  <c r="R8597" i="6"/>
  <c r="R8598" i="6"/>
  <c r="R8599" i="6"/>
  <c r="R8600" i="6"/>
  <c r="R8601" i="6"/>
  <c r="R8602" i="6"/>
  <c r="R8603" i="6"/>
  <c r="R8604" i="6"/>
  <c r="R8605" i="6"/>
  <c r="R8606" i="6"/>
  <c r="R8607" i="6"/>
  <c r="R8608" i="6"/>
  <c r="R8609" i="6"/>
  <c r="R8610" i="6"/>
  <c r="R8611" i="6"/>
  <c r="R8612" i="6"/>
  <c r="R8613" i="6"/>
  <c r="R8614" i="6"/>
  <c r="R8615" i="6"/>
  <c r="R8616" i="6"/>
  <c r="R8617" i="6"/>
  <c r="R8618" i="6"/>
  <c r="R8619" i="6"/>
  <c r="R8620" i="6"/>
  <c r="R8621" i="6"/>
  <c r="R8622" i="6"/>
  <c r="R8623" i="6"/>
  <c r="R8624" i="6"/>
  <c r="R8625" i="6"/>
  <c r="R8626" i="6"/>
  <c r="R8627" i="6"/>
  <c r="R8628" i="6"/>
  <c r="R8629" i="6"/>
  <c r="R8630" i="6"/>
  <c r="R8631" i="6"/>
  <c r="R8632" i="6"/>
  <c r="R8633" i="6"/>
  <c r="R8634" i="6"/>
  <c r="R8635" i="6"/>
  <c r="R8636" i="6"/>
  <c r="R8637" i="6"/>
  <c r="R8638" i="6"/>
  <c r="R8639" i="6"/>
  <c r="R8640" i="6"/>
  <c r="R8641" i="6"/>
  <c r="R8642" i="6"/>
  <c r="R8643" i="6"/>
  <c r="R8644" i="6"/>
  <c r="R8645" i="6"/>
  <c r="R8646" i="6"/>
  <c r="R8647" i="6"/>
  <c r="R8648" i="6"/>
  <c r="R8649" i="6"/>
  <c r="R8650" i="6"/>
  <c r="R8651" i="6"/>
  <c r="R8652" i="6"/>
  <c r="R8653" i="6"/>
  <c r="R8654" i="6"/>
  <c r="R8655" i="6"/>
  <c r="R8656" i="6"/>
  <c r="R8657" i="6"/>
  <c r="R8658" i="6"/>
  <c r="R8659" i="6"/>
  <c r="R8660" i="6"/>
  <c r="R8661" i="6"/>
  <c r="R8662" i="6"/>
  <c r="R8663" i="6"/>
  <c r="R8664" i="6"/>
  <c r="R8665" i="6"/>
  <c r="R8666" i="6"/>
  <c r="R8667" i="6"/>
  <c r="R8668" i="6"/>
  <c r="R8669" i="6"/>
  <c r="R8670" i="6"/>
  <c r="R8671" i="6"/>
  <c r="R8672" i="6"/>
  <c r="R8673" i="6"/>
  <c r="R8674" i="6"/>
  <c r="R8675" i="6"/>
  <c r="R8676" i="6"/>
  <c r="R8677" i="6"/>
  <c r="R8678" i="6"/>
  <c r="R8679" i="6"/>
  <c r="R8680" i="6"/>
  <c r="R8681" i="6"/>
  <c r="R8682" i="6"/>
  <c r="R8683" i="6"/>
  <c r="R8684" i="6"/>
  <c r="R8685" i="6"/>
  <c r="R8686" i="6"/>
  <c r="R8687" i="6"/>
  <c r="R8688" i="6"/>
  <c r="R8689" i="6"/>
  <c r="R8690" i="6"/>
  <c r="R8691" i="6"/>
  <c r="R8692" i="6"/>
  <c r="R8693" i="6"/>
  <c r="R8694" i="6"/>
  <c r="R8695" i="6"/>
  <c r="R8696" i="6"/>
  <c r="R8697" i="6"/>
  <c r="R8698" i="6"/>
  <c r="R8699" i="6"/>
  <c r="R8700" i="6"/>
  <c r="R8701" i="6"/>
  <c r="R8702" i="6"/>
  <c r="R8703" i="6"/>
  <c r="R8704" i="6"/>
  <c r="R8705" i="6"/>
  <c r="R8706" i="6"/>
  <c r="R8707" i="6"/>
  <c r="R8708" i="6"/>
  <c r="R8709" i="6"/>
  <c r="R8710" i="6"/>
  <c r="R8711" i="6"/>
  <c r="R8712" i="6"/>
  <c r="R8713" i="6"/>
  <c r="R8714" i="6"/>
  <c r="R8715" i="6"/>
  <c r="R8716" i="6"/>
  <c r="R8717" i="6"/>
  <c r="R8718" i="6"/>
  <c r="R8719" i="6"/>
  <c r="R8720" i="6"/>
  <c r="R8721" i="6"/>
  <c r="R8722" i="6"/>
  <c r="R8723" i="6"/>
  <c r="R8724" i="6"/>
  <c r="R8725" i="6"/>
  <c r="R8726" i="6"/>
  <c r="R8727" i="6"/>
  <c r="R8728" i="6"/>
  <c r="R8729" i="6"/>
  <c r="R8730" i="6"/>
  <c r="R8731" i="6"/>
  <c r="R8732" i="6"/>
  <c r="R8733" i="6"/>
  <c r="R8734" i="6"/>
  <c r="R8735" i="6"/>
  <c r="R8736" i="6"/>
  <c r="R8737" i="6"/>
  <c r="R8738" i="6"/>
  <c r="R8739" i="6"/>
  <c r="R8740" i="6"/>
  <c r="R8741" i="6"/>
  <c r="R8742" i="6"/>
  <c r="R8743" i="6"/>
  <c r="R8744" i="6"/>
  <c r="R8745" i="6"/>
  <c r="R8746" i="6"/>
  <c r="R8747" i="6"/>
  <c r="R8748" i="6"/>
  <c r="R8749" i="6"/>
  <c r="R8750" i="6"/>
  <c r="R8751" i="6"/>
  <c r="R8752" i="6"/>
  <c r="R8753" i="6"/>
  <c r="R8754" i="6"/>
  <c r="R8755" i="6"/>
  <c r="R8756" i="6"/>
  <c r="R8757" i="6"/>
  <c r="R8758" i="6"/>
  <c r="R8759" i="6"/>
  <c r="R8760" i="6"/>
  <c r="R8761" i="6"/>
  <c r="R8762" i="6"/>
  <c r="R8763" i="6"/>
  <c r="R8764" i="6"/>
  <c r="R8765" i="6"/>
  <c r="R8766" i="6"/>
  <c r="R8767" i="6"/>
  <c r="R8768" i="6"/>
  <c r="R8769" i="6"/>
  <c r="R8770" i="6"/>
  <c r="R8771" i="6"/>
  <c r="R8772" i="6"/>
  <c r="R8773" i="6"/>
  <c r="R8774" i="6"/>
  <c r="R8775" i="6"/>
  <c r="R8776" i="6"/>
  <c r="R8777" i="6"/>
  <c r="R8778" i="6"/>
  <c r="R8779" i="6"/>
  <c r="R8780" i="6"/>
  <c r="R8781" i="6"/>
  <c r="R8782" i="6"/>
  <c r="R8783" i="6"/>
  <c r="R8784" i="6"/>
  <c r="R8785" i="6"/>
  <c r="R8786" i="6"/>
  <c r="R8787" i="6"/>
  <c r="R8788" i="6"/>
  <c r="R8789" i="6"/>
  <c r="R8790" i="6"/>
  <c r="R8791" i="6"/>
  <c r="R8792" i="6"/>
  <c r="R8793" i="6"/>
  <c r="R8794" i="6"/>
  <c r="R8795" i="6"/>
  <c r="R8796" i="6"/>
  <c r="R8797" i="6"/>
  <c r="R8798" i="6"/>
  <c r="R8799" i="6"/>
  <c r="R8800" i="6"/>
  <c r="R8801" i="6"/>
  <c r="R8802" i="6"/>
  <c r="R8803" i="6"/>
  <c r="R8804" i="6"/>
  <c r="R8805" i="6"/>
  <c r="R8806" i="6"/>
  <c r="R8807" i="6"/>
  <c r="R8808" i="6"/>
  <c r="R8809" i="6"/>
  <c r="R8810" i="6"/>
  <c r="R8811" i="6"/>
  <c r="R8812" i="6"/>
  <c r="R8813" i="6"/>
  <c r="R8814" i="6"/>
  <c r="R8815" i="6"/>
  <c r="R8816" i="6"/>
  <c r="R8817" i="6"/>
  <c r="R8818" i="6"/>
  <c r="R8819" i="6"/>
  <c r="R8820" i="6"/>
  <c r="R8821" i="6"/>
  <c r="R8822" i="6"/>
  <c r="R8823" i="6"/>
  <c r="R8824" i="6"/>
  <c r="R8825" i="6"/>
  <c r="R8826" i="6"/>
  <c r="R8827" i="6"/>
  <c r="R8828" i="6"/>
  <c r="R8829" i="6"/>
  <c r="R8830" i="6"/>
  <c r="R8831" i="6"/>
  <c r="R8832" i="6"/>
  <c r="R8833" i="6"/>
  <c r="R8834" i="6"/>
  <c r="R8835" i="6"/>
  <c r="R8836" i="6"/>
  <c r="R8837" i="6"/>
  <c r="R8838" i="6"/>
  <c r="R8839" i="6"/>
  <c r="R8840" i="6"/>
  <c r="R8841" i="6"/>
  <c r="R8842" i="6"/>
  <c r="R8843" i="6"/>
  <c r="R8844" i="6"/>
  <c r="R8845" i="6"/>
  <c r="R8846" i="6"/>
  <c r="R8847" i="6"/>
  <c r="R8848" i="6"/>
  <c r="R8849" i="6"/>
  <c r="R8850" i="6"/>
  <c r="R8851" i="6"/>
  <c r="R8852" i="6"/>
  <c r="R8853" i="6"/>
  <c r="R8854" i="6"/>
  <c r="R8855" i="6"/>
  <c r="R8856" i="6"/>
  <c r="R8857" i="6"/>
  <c r="R8858" i="6"/>
  <c r="R8859" i="6"/>
  <c r="R8860" i="6"/>
  <c r="R8861" i="6"/>
  <c r="R8862" i="6"/>
  <c r="R8863" i="6"/>
  <c r="R8864" i="6"/>
  <c r="R8865" i="6"/>
  <c r="R8866" i="6"/>
  <c r="R8867" i="6"/>
  <c r="R8868" i="6"/>
  <c r="R8869" i="6"/>
  <c r="R8870" i="6"/>
  <c r="R8871" i="6"/>
  <c r="R8872" i="6"/>
  <c r="R8873" i="6"/>
  <c r="R8874" i="6"/>
  <c r="R8875" i="6"/>
  <c r="R8876" i="6"/>
  <c r="R8877" i="6"/>
  <c r="R8878" i="6"/>
  <c r="R8879" i="6"/>
  <c r="R8880" i="6"/>
  <c r="R8881" i="6"/>
  <c r="R8882" i="6"/>
  <c r="R8883" i="6"/>
  <c r="R8884" i="6"/>
  <c r="R8885" i="6"/>
  <c r="R8886" i="6"/>
  <c r="R8887" i="6"/>
  <c r="R8888" i="6"/>
  <c r="R8889" i="6"/>
  <c r="R8890" i="6"/>
  <c r="R8891" i="6"/>
  <c r="R8892" i="6"/>
  <c r="R8893" i="6"/>
  <c r="R8894" i="6"/>
  <c r="R8895" i="6"/>
  <c r="R8896" i="6"/>
  <c r="R8897" i="6"/>
  <c r="R8898" i="6"/>
  <c r="R8899" i="6"/>
  <c r="R8900" i="6"/>
  <c r="R8901" i="6"/>
  <c r="R8902" i="6"/>
  <c r="R8903" i="6"/>
  <c r="R8904" i="6"/>
  <c r="R8905" i="6"/>
  <c r="R8906" i="6"/>
  <c r="R8907" i="6"/>
  <c r="R8908" i="6"/>
  <c r="R8909" i="6"/>
  <c r="R8910" i="6"/>
  <c r="R8911" i="6"/>
  <c r="R8912" i="6"/>
  <c r="R8913" i="6"/>
  <c r="R8914" i="6"/>
  <c r="R8915" i="6"/>
  <c r="R8916" i="6"/>
  <c r="R8917" i="6"/>
  <c r="R8918" i="6"/>
  <c r="R8919" i="6"/>
  <c r="R8920" i="6"/>
  <c r="R8921" i="6"/>
  <c r="R8922" i="6"/>
  <c r="R8923" i="6"/>
  <c r="R8924" i="6"/>
  <c r="R8925" i="6"/>
  <c r="R8926" i="6"/>
  <c r="R8927" i="6"/>
  <c r="R8928" i="6"/>
  <c r="R8929" i="6"/>
  <c r="R8930" i="6"/>
  <c r="R8931" i="6"/>
  <c r="R8932" i="6"/>
  <c r="R8933" i="6"/>
  <c r="R8934" i="6"/>
  <c r="R8935" i="6"/>
  <c r="R8936" i="6"/>
  <c r="R8937" i="6"/>
  <c r="R8938" i="6"/>
  <c r="R8939" i="6"/>
  <c r="R8940" i="6"/>
  <c r="R8941" i="6"/>
  <c r="R8942" i="6"/>
  <c r="R8943" i="6"/>
  <c r="R8944" i="6"/>
  <c r="R8945" i="6"/>
  <c r="R8946" i="6"/>
  <c r="R8947" i="6"/>
  <c r="R8948" i="6"/>
  <c r="R8949" i="6"/>
  <c r="R8950" i="6"/>
  <c r="R8951" i="6"/>
  <c r="R8952" i="6"/>
  <c r="R8953" i="6"/>
  <c r="R8954" i="6"/>
  <c r="R8955" i="6"/>
  <c r="R8956" i="6"/>
  <c r="R8957" i="6"/>
  <c r="R8958" i="6"/>
  <c r="R8959" i="6"/>
  <c r="R8960" i="6"/>
  <c r="R8961" i="6"/>
  <c r="R8962" i="6"/>
  <c r="R8963" i="6"/>
  <c r="R8964" i="6"/>
  <c r="R8965" i="6"/>
  <c r="R8966" i="6"/>
  <c r="R8967" i="6"/>
  <c r="R8968" i="6"/>
  <c r="R8969" i="6"/>
  <c r="R8970" i="6"/>
  <c r="R8971" i="6"/>
  <c r="R8972" i="6"/>
  <c r="R8973" i="6"/>
  <c r="R8974" i="6"/>
  <c r="R8975" i="6"/>
  <c r="R8976" i="6"/>
  <c r="R8977" i="6"/>
  <c r="R8978" i="6"/>
  <c r="R8979" i="6"/>
  <c r="R8980" i="6"/>
  <c r="R8981" i="6"/>
  <c r="R8982" i="6"/>
  <c r="R8983" i="6"/>
  <c r="R8984" i="6"/>
  <c r="R8985" i="6"/>
  <c r="R8986" i="6"/>
  <c r="R8987" i="6"/>
  <c r="R8988" i="6"/>
  <c r="R8989" i="6"/>
  <c r="R8990" i="6"/>
  <c r="R8991" i="6"/>
  <c r="R8992" i="6"/>
  <c r="R8993" i="6"/>
  <c r="R8994" i="6"/>
  <c r="R8995" i="6"/>
  <c r="R8996" i="6"/>
  <c r="R8997" i="6"/>
  <c r="R8998" i="6"/>
  <c r="R8999" i="6"/>
  <c r="R9000" i="6"/>
  <c r="R9001" i="6"/>
  <c r="R9002" i="6"/>
  <c r="R9003" i="6"/>
  <c r="R9004" i="6"/>
  <c r="R9005" i="6"/>
  <c r="R9006" i="6"/>
  <c r="R9007" i="6"/>
  <c r="R9008" i="6"/>
  <c r="R9009" i="6"/>
  <c r="R9010" i="6"/>
  <c r="R9011" i="6"/>
  <c r="R9012" i="6"/>
  <c r="R9013" i="6"/>
  <c r="R9014" i="6"/>
  <c r="R9015" i="6"/>
  <c r="R9016" i="6"/>
  <c r="R9017" i="6"/>
  <c r="R9018" i="6"/>
  <c r="R9019" i="6"/>
  <c r="R9020" i="6"/>
  <c r="R9021" i="6"/>
  <c r="R9022" i="6"/>
  <c r="R9023" i="6"/>
  <c r="R9024" i="6"/>
  <c r="R9025" i="6"/>
  <c r="R9026" i="6"/>
  <c r="R9027" i="6"/>
  <c r="R9028" i="6"/>
  <c r="R9029" i="6"/>
  <c r="R9030" i="6"/>
  <c r="R9031" i="6"/>
  <c r="R9032" i="6"/>
  <c r="R9033" i="6"/>
  <c r="R9034" i="6"/>
  <c r="R9035" i="6"/>
  <c r="R9036" i="6"/>
  <c r="R9037" i="6"/>
  <c r="R9038" i="6"/>
  <c r="R9039" i="6"/>
  <c r="R9040" i="6"/>
  <c r="R9041" i="6"/>
  <c r="R9042" i="6"/>
  <c r="R9043" i="6"/>
  <c r="R9044" i="6"/>
  <c r="R9045" i="6"/>
  <c r="R9046" i="6"/>
  <c r="R9047" i="6"/>
  <c r="R9048" i="6"/>
  <c r="R9049" i="6"/>
  <c r="R9050" i="6"/>
  <c r="R9051" i="6"/>
  <c r="R9052" i="6"/>
  <c r="R9053" i="6"/>
  <c r="R9054" i="6"/>
  <c r="R9055" i="6"/>
  <c r="R9056" i="6"/>
  <c r="R9057" i="6"/>
  <c r="R9058" i="6"/>
  <c r="R9059" i="6"/>
  <c r="R9060" i="6"/>
  <c r="R9061" i="6"/>
  <c r="R9062" i="6"/>
  <c r="R9063" i="6"/>
  <c r="R9064" i="6"/>
  <c r="R9065" i="6"/>
  <c r="R9066" i="6"/>
  <c r="R9067" i="6"/>
  <c r="R9068" i="6"/>
  <c r="R9069" i="6"/>
  <c r="R9070" i="6"/>
  <c r="R9071" i="6"/>
  <c r="R9072" i="6"/>
  <c r="R9073" i="6"/>
  <c r="R9074" i="6"/>
  <c r="R9075" i="6"/>
  <c r="R9076" i="6"/>
  <c r="R9077" i="6"/>
  <c r="R9078" i="6"/>
  <c r="R9079" i="6"/>
  <c r="R9080" i="6"/>
  <c r="R9081" i="6"/>
  <c r="R9082" i="6"/>
  <c r="R9083" i="6"/>
  <c r="R9084" i="6"/>
  <c r="R9085" i="6"/>
  <c r="R9086" i="6"/>
  <c r="R9087" i="6"/>
  <c r="R9088" i="6"/>
  <c r="R9089" i="6"/>
  <c r="R9090" i="6"/>
  <c r="R9091" i="6"/>
  <c r="R9092" i="6"/>
  <c r="R9093" i="6"/>
  <c r="R9094" i="6"/>
  <c r="R9095" i="6"/>
  <c r="R9096" i="6"/>
  <c r="R9097" i="6"/>
  <c r="R9098" i="6"/>
  <c r="R9099" i="6"/>
  <c r="R9100" i="6"/>
  <c r="R9101" i="6"/>
  <c r="R9102" i="6"/>
  <c r="R9103" i="6"/>
  <c r="R9104" i="6"/>
  <c r="R9105" i="6"/>
  <c r="R9106" i="6"/>
  <c r="R9107" i="6"/>
  <c r="R9108" i="6"/>
  <c r="R9109" i="6"/>
  <c r="R9110" i="6"/>
  <c r="R9111" i="6"/>
  <c r="R9112" i="6"/>
  <c r="R9113" i="6"/>
  <c r="R9114" i="6"/>
  <c r="R9115" i="6"/>
  <c r="R9116" i="6"/>
  <c r="R9117" i="6"/>
  <c r="R9118" i="6"/>
  <c r="R9119" i="6"/>
  <c r="R9120" i="6"/>
  <c r="R9121" i="6"/>
  <c r="R9122" i="6"/>
  <c r="R9123" i="6"/>
  <c r="R9124" i="6"/>
  <c r="R9125" i="6"/>
  <c r="R9126" i="6"/>
  <c r="R9127" i="6"/>
  <c r="R9128" i="6"/>
  <c r="R9129" i="6"/>
  <c r="R9130" i="6"/>
  <c r="R9131" i="6"/>
  <c r="R9132" i="6"/>
  <c r="R9133" i="6"/>
  <c r="R9134" i="6"/>
  <c r="R9135" i="6"/>
  <c r="R9136" i="6"/>
  <c r="R9137" i="6"/>
  <c r="R9138" i="6"/>
  <c r="R9139" i="6"/>
  <c r="R9140" i="6"/>
  <c r="R9141" i="6"/>
  <c r="R9142" i="6"/>
  <c r="R9143" i="6"/>
  <c r="R9144" i="6"/>
  <c r="R9145" i="6"/>
  <c r="R9146" i="6"/>
  <c r="R9147" i="6"/>
  <c r="R9148" i="6"/>
  <c r="R9149" i="6"/>
  <c r="R9150" i="6"/>
  <c r="R9151" i="6"/>
  <c r="R9152" i="6"/>
  <c r="R9153" i="6"/>
  <c r="R9154" i="6"/>
  <c r="R9155" i="6"/>
  <c r="R9156" i="6"/>
  <c r="R9157" i="6"/>
  <c r="R9158" i="6"/>
  <c r="R9159" i="6"/>
  <c r="R9160" i="6"/>
  <c r="R9161" i="6"/>
  <c r="R9162" i="6"/>
  <c r="R9163" i="6"/>
  <c r="R9164" i="6"/>
  <c r="R9165" i="6"/>
  <c r="R9166" i="6"/>
  <c r="R9167" i="6"/>
  <c r="R9168" i="6"/>
  <c r="R9169" i="6"/>
  <c r="R9170" i="6"/>
  <c r="R9171" i="6"/>
  <c r="R9172" i="6"/>
  <c r="R9173" i="6"/>
  <c r="R9174" i="6"/>
  <c r="R9175" i="6"/>
  <c r="R9176" i="6"/>
  <c r="R9177" i="6"/>
  <c r="R9178" i="6"/>
  <c r="R9179" i="6"/>
  <c r="R9180" i="6"/>
  <c r="R9181" i="6"/>
  <c r="R9182" i="6"/>
  <c r="R9183" i="6"/>
  <c r="R9184" i="6"/>
  <c r="R9185" i="6"/>
  <c r="R9186" i="6"/>
  <c r="R9187" i="6"/>
  <c r="R9188" i="6"/>
  <c r="R9189" i="6"/>
  <c r="R9190" i="6"/>
  <c r="R9191" i="6"/>
  <c r="R9192" i="6"/>
  <c r="R9193" i="6"/>
  <c r="R9194" i="6"/>
  <c r="R9195" i="6"/>
  <c r="R9196" i="6"/>
  <c r="R9197" i="6"/>
  <c r="R9198" i="6"/>
  <c r="R9199" i="6"/>
  <c r="R9200" i="6"/>
  <c r="R9201" i="6"/>
  <c r="R9202" i="6"/>
  <c r="R9203" i="6"/>
  <c r="R9204" i="6"/>
  <c r="R9205" i="6"/>
  <c r="R9206" i="6"/>
  <c r="R9207" i="6"/>
  <c r="R9208" i="6"/>
  <c r="R9209" i="6"/>
  <c r="R9210" i="6"/>
  <c r="R9211" i="6"/>
  <c r="R9212" i="6"/>
  <c r="R9213" i="6"/>
  <c r="R9214" i="6"/>
  <c r="R9215" i="6"/>
  <c r="R9216" i="6"/>
  <c r="R9217" i="6"/>
  <c r="R9218" i="6"/>
  <c r="R9219" i="6"/>
  <c r="R9220" i="6"/>
  <c r="R9221" i="6"/>
  <c r="R9222" i="6"/>
  <c r="R9223" i="6"/>
  <c r="R9224" i="6"/>
  <c r="R9225" i="6"/>
  <c r="R9226" i="6"/>
  <c r="R9227" i="6"/>
  <c r="R9228" i="6"/>
  <c r="R9229" i="6"/>
  <c r="R9230" i="6"/>
  <c r="R9231" i="6"/>
  <c r="R9232" i="6"/>
  <c r="R9233" i="6"/>
  <c r="R9234" i="6"/>
  <c r="R9235" i="6"/>
  <c r="R9236" i="6"/>
  <c r="R9237" i="6"/>
  <c r="R9238" i="6"/>
  <c r="R9239" i="6"/>
  <c r="R9240" i="6"/>
  <c r="R9241" i="6"/>
  <c r="R9242" i="6"/>
  <c r="R9243" i="6"/>
  <c r="R9244" i="6"/>
  <c r="R9245" i="6"/>
  <c r="R9246" i="6"/>
  <c r="R9247" i="6"/>
  <c r="R9248" i="6"/>
  <c r="R9249" i="6"/>
  <c r="R9250" i="6"/>
  <c r="R9251" i="6"/>
  <c r="R9252" i="6"/>
  <c r="R9253" i="6"/>
  <c r="R9254" i="6"/>
  <c r="R9255" i="6"/>
  <c r="R9256" i="6"/>
  <c r="R9257" i="6"/>
  <c r="R9258" i="6"/>
  <c r="R9259" i="6"/>
  <c r="R9260" i="6"/>
  <c r="R9261" i="6"/>
  <c r="R9262" i="6"/>
  <c r="R9263" i="6"/>
  <c r="R9264" i="6"/>
  <c r="R9265" i="6"/>
  <c r="R9266" i="6"/>
  <c r="R9267" i="6"/>
  <c r="R9268" i="6"/>
  <c r="R9269" i="6"/>
  <c r="R9270" i="6"/>
  <c r="R9271" i="6"/>
  <c r="R9272" i="6"/>
  <c r="R9273" i="6"/>
  <c r="R9274" i="6"/>
  <c r="R9275" i="6"/>
  <c r="R9276" i="6"/>
  <c r="R9277" i="6"/>
  <c r="R9278" i="6"/>
  <c r="R9279" i="6"/>
  <c r="R9280" i="6"/>
  <c r="R9281" i="6"/>
  <c r="R9282" i="6"/>
  <c r="R9283" i="6"/>
  <c r="R9284" i="6"/>
  <c r="R9285" i="6"/>
  <c r="R9286" i="6"/>
  <c r="R9287" i="6"/>
  <c r="R9288" i="6"/>
  <c r="R9289" i="6"/>
  <c r="R9290" i="6"/>
  <c r="R9291" i="6"/>
  <c r="R9292" i="6"/>
  <c r="R9293" i="6"/>
  <c r="R9294" i="6"/>
  <c r="R9295" i="6"/>
  <c r="R9296" i="6"/>
  <c r="R9297" i="6"/>
  <c r="R9298" i="6"/>
  <c r="R9299" i="6"/>
  <c r="R9300" i="6"/>
  <c r="R9301" i="6"/>
  <c r="R9302" i="6"/>
  <c r="R9303" i="6"/>
  <c r="R9304" i="6"/>
  <c r="R9305" i="6"/>
  <c r="R9306" i="6"/>
  <c r="R9307" i="6"/>
  <c r="R9308" i="6"/>
  <c r="R9309" i="6"/>
  <c r="R9310" i="6"/>
  <c r="R9311" i="6"/>
  <c r="R9312" i="6"/>
  <c r="R9313" i="6"/>
  <c r="R9314" i="6"/>
  <c r="R9315" i="6"/>
  <c r="R9316" i="6"/>
  <c r="R9317" i="6"/>
  <c r="R9318" i="6"/>
  <c r="R9319" i="6"/>
  <c r="R9320" i="6"/>
  <c r="R9321" i="6"/>
  <c r="R9322" i="6"/>
  <c r="R9323" i="6"/>
  <c r="R9324" i="6"/>
  <c r="R9325" i="6"/>
  <c r="R9326" i="6"/>
  <c r="R9327" i="6"/>
  <c r="R9328" i="6"/>
  <c r="R9329" i="6"/>
  <c r="R9330" i="6"/>
  <c r="R9331" i="6"/>
  <c r="R9332" i="6"/>
  <c r="R9333" i="6"/>
  <c r="R9334" i="6"/>
  <c r="R9335" i="6"/>
  <c r="R9336" i="6"/>
  <c r="R9337" i="6"/>
  <c r="R9338" i="6"/>
  <c r="R9339" i="6"/>
  <c r="R9340" i="6"/>
  <c r="R9341" i="6"/>
  <c r="R9342" i="6"/>
  <c r="R9343" i="6"/>
  <c r="R9344" i="6"/>
  <c r="R9345" i="6"/>
  <c r="R9346" i="6"/>
  <c r="R9347" i="6"/>
  <c r="R9348" i="6"/>
  <c r="R9349" i="6"/>
  <c r="R9350" i="6"/>
  <c r="R9351" i="6"/>
  <c r="R9352" i="6"/>
  <c r="R9353" i="6"/>
  <c r="R9354" i="6"/>
  <c r="R9355" i="6"/>
  <c r="R9356" i="6"/>
  <c r="R9357" i="6"/>
  <c r="R9358" i="6"/>
  <c r="R9359" i="6"/>
  <c r="R9360" i="6"/>
  <c r="R9361" i="6"/>
  <c r="R9362" i="6"/>
  <c r="R9363" i="6"/>
  <c r="R9364" i="6"/>
  <c r="R9365" i="6"/>
  <c r="R9366" i="6"/>
  <c r="R9367" i="6"/>
  <c r="R9368" i="6"/>
  <c r="R9369" i="6"/>
  <c r="R9370" i="6"/>
  <c r="R9371" i="6"/>
  <c r="R9372" i="6"/>
  <c r="R9373" i="6"/>
  <c r="R9374" i="6"/>
  <c r="R9375" i="6"/>
  <c r="R9376" i="6"/>
  <c r="R9377" i="6"/>
  <c r="R9378" i="6"/>
  <c r="R9379" i="6"/>
  <c r="R9380" i="6"/>
  <c r="R9381" i="6"/>
  <c r="R9382" i="6"/>
  <c r="R9383" i="6"/>
  <c r="R9384" i="6"/>
  <c r="R9385" i="6"/>
  <c r="R9386" i="6"/>
  <c r="R9387" i="6"/>
  <c r="R9388" i="6"/>
  <c r="R9389" i="6"/>
  <c r="R9390" i="6"/>
  <c r="R9391" i="6"/>
  <c r="R9392" i="6"/>
  <c r="R9393" i="6"/>
  <c r="R9394" i="6"/>
  <c r="R9395" i="6"/>
  <c r="R9396" i="6"/>
  <c r="R9397" i="6"/>
  <c r="R9398" i="6"/>
  <c r="R9399" i="6"/>
  <c r="R9400" i="6"/>
  <c r="R9401" i="6"/>
  <c r="R9402" i="6"/>
  <c r="R9403" i="6"/>
  <c r="R9404" i="6"/>
  <c r="R9405" i="6"/>
  <c r="R9406" i="6"/>
  <c r="R9407" i="6"/>
  <c r="R9408" i="6"/>
  <c r="R9409" i="6"/>
  <c r="R9410" i="6"/>
  <c r="R9411" i="6"/>
  <c r="R9412" i="6"/>
  <c r="R9413" i="6"/>
  <c r="R9414" i="6"/>
  <c r="R9415" i="6"/>
  <c r="R9416" i="6"/>
  <c r="R9417" i="6"/>
  <c r="R9418" i="6"/>
  <c r="R9419" i="6"/>
  <c r="R9420" i="6"/>
  <c r="R9421" i="6"/>
  <c r="R9422" i="6"/>
  <c r="R9423" i="6"/>
  <c r="R9424" i="6"/>
  <c r="R9425" i="6"/>
  <c r="R9426" i="6"/>
  <c r="R9427" i="6"/>
  <c r="R9428" i="6"/>
  <c r="R9429" i="6"/>
  <c r="R9430" i="6"/>
  <c r="R9431" i="6"/>
  <c r="R9432" i="6"/>
  <c r="R9433" i="6"/>
  <c r="R9434" i="6"/>
  <c r="R9435" i="6"/>
  <c r="R9436" i="6"/>
  <c r="R9437" i="6"/>
  <c r="R9438" i="6"/>
  <c r="R9439" i="6"/>
  <c r="R9440" i="6"/>
  <c r="R9441" i="6"/>
  <c r="R9442" i="6"/>
  <c r="R9443" i="6"/>
  <c r="R9444" i="6"/>
  <c r="R9445" i="6"/>
  <c r="R9446" i="6"/>
  <c r="R9447" i="6"/>
  <c r="R9448" i="6"/>
  <c r="R9449" i="6"/>
  <c r="R9450" i="6"/>
  <c r="R9451" i="6"/>
  <c r="R9452" i="6"/>
  <c r="R9453" i="6"/>
  <c r="R9454" i="6"/>
  <c r="R9455" i="6"/>
  <c r="R9456" i="6"/>
  <c r="R9457" i="6"/>
  <c r="R9458" i="6"/>
  <c r="R9459" i="6"/>
  <c r="R9460" i="6"/>
  <c r="R9461" i="6"/>
  <c r="R9462" i="6"/>
  <c r="R9463" i="6"/>
  <c r="R9464" i="6"/>
  <c r="R9465" i="6"/>
  <c r="R9466" i="6"/>
  <c r="R9467" i="6"/>
  <c r="R9468" i="6"/>
  <c r="R9469" i="6"/>
  <c r="R9470" i="6"/>
  <c r="R9471" i="6"/>
  <c r="R9472" i="6"/>
  <c r="R9473" i="6"/>
  <c r="R9474" i="6"/>
  <c r="R9475" i="6"/>
  <c r="R9476" i="6"/>
  <c r="R9477" i="6"/>
  <c r="R9478" i="6"/>
  <c r="R9479" i="6"/>
  <c r="R9480" i="6"/>
  <c r="R9481" i="6"/>
  <c r="R9482" i="6"/>
  <c r="R9483" i="6"/>
  <c r="R9484" i="6"/>
  <c r="R9485" i="6"/>
  <c r="R9486" i="6"/>
  <c r="R9487" i="6"/>
  <c r="R9488" i="6"/>
  <c r="R9489" i="6"/>
  <c r="R9490" i="6"/>
  <c r="R9491" i="6"/>
  <c r="R9492" i="6"/>
  <c r="R9493" i="6"/>
  <c r="R9494" i="6"/>
  <c r="R9495" i="6"/>
  <c r="R9496" i="6"/>
  <c r="R9497" i="6"/>
  <c r="R9498" i="6"/>
  <c r="R9499" i="6"/>
  <c r="R9500" i="6"/>
  <c r="R9501" i="6"/>
  <c r="R9502" i="6"/>
  <c r="R9503" i="6"/>
  <c r="R9504" i="6"/>
  <c r="R9505" i="6"/>
  <c r="R9506" i="6"/>
  <c r="R9507" i="6"/>
  <c r="R9508" i="6"/>
  <c r="R9509" i="6"/>
  <c r="R9510" i="6"/>
  <c r="R9511" i="6"/>
  <c r="R9512" i="6"/>
  <c r="R9513" i="6"/>
  <c r="R9514" i="6"/>
  <c r="R9515" i="6"/>
  <c r="R9516" i="6"/>
  <c r="R9517" i="6"/>
  <c r="R9518" i="6"/>
  <c r="R9519" i="6"/>
  <c r="R9520" i="6"/>
  <c r="R9521" i="6"/>
  <c r="R9522" i="6"/>
  <c r="R9523" i="6"/>
  <c r="R9524" i="6"/>
  <c r="R9525" i="6"/>
  <c r="R9526" i="6"/>
  <c r="R9527" i="6"/>
  <c r="R9528" i="6"/>
  <c r="R9529" i="6"/>
  <c r="R9530" i="6"/>
  <c r="R9531" i="6"/>
  <c r="R9532" i="6"/>
  <c r="R9533" i="6"/>
  <c r="R9534" i="6"/>
  <c r="R9535" i="6"/>
  <c r="R9536" i="6"/>
  <c r="R9537" i="6"/>
  <c r="R9538" i="6"/>
  <c r="R9539" i="6"/>
  <c r="R9540" i="6"/>
  <c r="R9541" i="6"/>
  <c r="R9542" i="6"/>
  <c r="R9543" i="6"/>
  <c r="R9544" i="6"/>
  <c r="R9545" i="6"/>
  <c r="R9546" i="6"/>
  <c r="R9547" i="6"/>
  <c r="R9548" i="6"/>
  <c r="R9549" i="6"/>
  <c r="R9550" i="6"/>
  <c r="R9551" i="6"/>
  <c r="R9552" i="6"/>
  <c r="R9553" i="6"/>
  <c r="R9554" i="6"/>
  <c r="R9555" i="6"/>
  <c r="R9556" i="6"/>
  <c r="R9557" i="6"/>
  <c r="R9558" i="6"/>
  <c r="R9559" i="6"/>
  <c r="R9560" i="6"/>
  <c r="R9561" i="6"/>
  <c r="R9562" i="6"/>
  <c r="R9563" i="6"/>
  <c r="R9564" i="6"/>
  <c r="R9565" i="6"/>
  <c r="R9566" i="6"/>
  <c r="R9567" i="6"/>
  <c r="R9568" i="6"/>
  <c r="R9569" i="6"/>
  <c r="R9570" i="6"/>
  <c r="R9571" i="6"/>
  <c r="R9572" i="6"/>
  <c r="R9573" i="6"/>
  <c r="R9574" i="6"/>
  <c r="R9575" i="6"/>
  <c r="R9576" i="6"/>
  <c r="R9577" i="6"/>
  <c r="R9578" i="6"/>
  <c r="R9579" i="6"/>
  <c r="R9580" i="6"/>
  <c r="R9581" i="6"/>
  <c r="R9582" i="6"/>
  <c r="R9583" i="6"/>
  <c r="R9584" i="6"/>
  <c r="R9585" i="6"/>
  <c r="R9586" i="6"/>
  <c r="R9587" i="6"/>
  <c r="R9588" i="6"/>
  <c r="R9589" i="6"/>
  <c r="R9590" i="6"/>
  <c r="R9591" i="6"/>
  <c r="R9592" i="6"/>
  <c r="R9593" i="6"/>
  <c r="R9594" i="6"/>
  <c r="R9595" i="6"/>
  <c r="R9596" i="6"/>
  <c r="R9597" i="6"/>
  <c r="R9598" i="6"/>
  <c r="R9599" i="6"/>
  <c r="R9600" i="6"/>
  <c r="R9601" i="6"/>
  <c r="R9602" i="6"/>
  <c r="R9603" i="6"/>
  <c r="R9604" i="6"/>
  <c r="R9605" i="6"/>
  <c r="R9606" i="6"/>
  <c r="R9607" i="6"/>
  <c r="R9608" i="6"/>
  <c r="R9609" i="6"/>
  <c r="R9610" i="6"/>
  <c r="R9611" i="6"/>
  <c r="R9612" i="6"/>
  <c r="R9613" i="6"/>
  <c r="R9614" i="6"/>
  <c r="R9615" i="6"/>
  <c r="R9616" i="6"/>
  <c r="R9617" i="6"/>
  <c r="R9618" i="6"/>
  <c r="R9619" i="6"/>
  <c r="R9620" i="6"/>
  <c r="R9621" i="6"/>
  <c r="R9622" i="6"/>
  <c r="R9623" i="6"/>
  <c r="R9624" i="6"/>
  <c r="R9625" i="6"/>
  <c r="R9626" i="6"/>
  <c r="R9627" i="6"/>
  <c r="R9628" i="6"/>
  <c r="R9629" i="6"/>
  <c r="R9630" i="6"/>
  <c r="R9631" i="6"/>
  <c r="R9632" i="6"/>
  <c r="R9633" i="6"/>
  <c r="R9634" i="6"/>
  <c r="R9635" i="6"/>
  <c r="R9636" i="6"/>
  <c r="R9637" i="6"/>
  <c r="R9638" i="6"/>
  <c r="R9639" i="6"/>
  <c r="R9640" i="6"/>
  <c r="R9641" i="6"/>
  <c r="R9642" i="6"/>
  <c r="R9643" i="6"/>
  <c r="R9644" i="6"/>
  <c r="R9645" i="6"/>
  <c r="R9646" i="6"/>
  <c r="R9647" i="6"/>
  <c r="R9648" i="6"/>
  <c r="R9649" i="6"/>
  <c r="R9650" i="6"/>
  <c r="R9651" i="6"/>
  <c r="R9652" i="6"/>
  <c r="R9653" i="6"/>
  <c r="R9654" i="6"/>
  <c r="R9655" i="6"/>
  <c r="R9656" i="6"/>
  <c r="R9657" i="6"/>
  <c r="R9658" i="6"/>
  <c r="R9659" i="6"/>
  <c r="R9660" i="6"/>
  <c r="R9661" i="6"/>
  <c r="R9662" i="6"/>
  <c r="R9663" i="6"/>
  <c r="R9664" i="6"/>
  <c r="R9665" i="6"/>
  <c r="R9666" i="6"/>
  <c r="R9667" i="6"/>
  <c r="R9668" i="6"/>
  <c r="R9669" i="6"/>
  <c r="R9670" i="6"/>
  <c r="R9671" i="6"/>
  <c r="R9672" i="6"/>
  <c r="R9673" i="6"/>
  <c r="R9674" i="6"/>
  <c r="R9675" i="6"/>
  <c r="R9676" i="6"/>
  <c r="R9677" i="6"/>
  <c r="R9678" i="6"/>
  <c r="R9679" i="6"/>
  <c r="R9680" i="6"/>
  <c r="R9681" i="6"/>
  <c r="R9682" i="6"/>
  <c r="R9683" i="6"/>
  <c r="R9684" i="6"/>
  <c r="R9685" i="6"/>
  <c r="R9686" i="6"/>
  <c r="R9687" i="6"/>
  <c r="R9688" i="6"/>
  <c r="R9689" i="6"/>
  <c r="R9690" i="6"/>
  <c r="R9691" i="6"/>
  <c r="R9692" i="6"/>
  <c r="R9693" i="6"/>
  <c r="R9694" i="6"/>
  <c r="R9695" i="6"/>
  <c r="R9696" i="6"/>
  <c r="R9697" i="6"/>
  <c r="R9698" i="6"/>
  <c r="R9699" i="6"/>
  <c r="R9700" i="6"/>
  <c r="R9701" i="6"/>
  <c r="R9702" i="6"/>
  <c r="R9703" i="6"/>
  <c r="R9704" i="6"/>
  <c r="R9705" i="6"/>
  <c r="R9706" i="6"/>
  <c r="R9707" i="6"/>
  <c r="R9708" i="6"/>
  <c r="R9709" i="6"/>
  <c r="R9710" i="6"/>
  <c r="R9711" i="6"/>
  <c r="R9712" i="6"/>
  <c r="R9713" i="6"/>
  <c r="R9714" i="6"/>
  <c r="R9715" i="6"/>
  <c r="R9716" i="6"/>
  <c r="R9717" i="6"/>
  <c r="R9718" i="6"/>
  <c r="R9719" i="6"/>
  <c r="R9720" i="6"/>
  <c r="R9721" i="6"/>
  <c r="R9722" i="6"/>
  <c r="R9723" i="6"/>
  <c r="R9724" i="6"/>
  <c r="R9725" i="6"/>
  <c r="R9726" i="6"/>
  <c r="R9727" i="6"/>
  <c r="R9728" i="6"/>
  <c r="R9729" i="6"/>
  <c r="R9730" i="6"/>
  <c r="R9731" i="6"/>
  <c r="R9732" i="6"/>
  <c r="R9733" i="6"/>
  <c r="R9734" i="6"/>
  <c r="R9735" i="6"/>
  <c r="R9736" i="6"/>
  <c r="R9737" i="6"/>
  <c r="R9738" i="6"/>
  <c r="R9739" i="6"/>
  <c r="R9740" i="6"/>
  <c r="R9741" i="6"/>
  <c r="R9742" i="6"/>
  <c r="R9743" i="6"/>
  <c r="R9744" i="6"/>
  <c r="R9745" i="6"/>
  <c r="R9746" i="6"/>
  <c r="R9747" i="6"/>
  <c r="R9748" i="6"/>
  <c r="R9749" i="6"/>
  <c r="R9750" i="6"/>
  <c r="R9751" i="6"/>
  <c r="R9752" i="6"/>
  <c r="R9753" i="6"/>
  <c r="R9754" i="6"/>
  <c r="R9755" i="6"/>
  <c r="R9756" i="6"/>
  <c r="R9757" i="6"/>
  <c r="R9758" i="6"/>
  <c r="R9759" i="6"/>
  <c r="R9760" i="6"/>
  <c r="R9761" i="6"/>
  <c r="R9762" i="6"/>
  <c r="R9763" i="6"/>
  <c r="R9764" i="6"/>
  <c r="R9765" i="6"/>
  <c r="R9766" i="6"/>
  <c r="R9767" i="6"/>
  <c r="R9768" i="6"/>
  <c r="R9769" i="6"/>
  <c r="R9770" i="6"/>
  <c r="R9771" i="6"/>
  <c r="R9772" i="6"/>
  <c r="R9773" i="6"/>
  <c r="R9774" i="6"/>
  <c r="R9775" i="6"/>
  <c r="R9776" i="6"/>
  <c r="R9777" i="6"/>
  <c r="R9778" i="6"/>
  <c r="R9779" i="6"/>
  <c r="R9780" i="6"/>
  <c r="R9781" i="6"/>
  <c r="R9782" i="6"/>
  <c r="R9783" i="6"/>
  <c r="R9784" i="6"/>
  <c r="R9785" i="6"/>
  <c r="R9786" i="6"/>
  <c r="R9787" i="6"/>
  <c r="R9788" i="6"/>
  <c r="R9789" i="6"/>
  <c r="R9790" i="6"/>
  <c r="R9791" i="6"/>
  <c r="R9792" i="6"/>
  <c r="R9793" i="6"/>
  <c r="R9794" i="6"/>
  <c r="R9795" i="6"/>
  <c r="R9796" i="6"/>
  <c r="R9797" i="6"/>
  <c r="R9798" i="6"/>
  <c r="R9799" i="6"/>
  <c r="R9800" i="6"/>
  <c r="R9801" i="6"/>
  <c r="R9802" i="6"/>
  <c r="R9803" i="6"/>
  <c r="R9804" i="6"/>
  <c r="R9805" i="6"/>
  <c r="R9806" i="6"/>
  <c r="R9807" i="6"/>
  <c r="R9808" i="6"/>
  <c r="R9809" i="6"/>
  <c r="R9810" i="6"/>
  <c r="R9811" i="6"/>
  <c r="R9812" i="6"/>
  <c r="R9813" i="6"/>
  <c r="R9814" i="6"/>
  <c r="R9815" i="6"/>
  <c r="R9816" i="6"/>
  <c r="R9817" i="6"/>
  <c r="R9818" i="6"/>
  <c r="R9819" i="6"/>
  <c r="R9820" i="6"/>
  <c r="R9821" i="6"/>
  <c r="R9822" i="6"/>
  <c r="R9823" i="6"/>
  <c r="R9824" i="6"/>
  <c r="R9825" i="6"/>
  <c r="R9826" i="6"/>
  <c r="R9827" i="6"/>
  <c r="R9828" i="6"/>
  <c r="R9829" i="6"/>
  <c r="R9830" i="6"/>
  <c r="R9831" i="6"/>
  <c r="R9832" i="6"/>
  <c r="R9833" i="6"/>
  <c r="R9834" i="6"/>
  <c r="R9835" i="6"/>
  <c r="R9836" i="6"/>
  <c r="R9837" i="6"/>
  <c r="R9838" i="6"/>
  <c r="R9839" i="6"/>
  <c r="R9840" i="6"/>
  <c r="R9841" i="6"/>
  <c r="R9842" i="6"/>
  <c r="R9843" i="6"/>
  <c r="R9844" i="6"/>
  <c r="R9845" i="6"/>
  <c r="R9846" i="6"/>
  <c r="R9847" i="6"/>
  <c r="R9848" i="6"/>
  <c r="R9849" i="6"/>
  <c r="R9850" i="6"/>
  <c r="R9851" i="6"/>
  <c r="R9852" i="6"/>
  <c r="R9853" i="6"/>
  <c r="R9854" i="6"/>
  <c r="R9855" i="6"/>
  <c r="R9856" i="6"/>
  <c r="R9857" i="6"/>
  <c r="R9858" i="6"/>
  <c r="R9859" i="6"/>
  <c r="R9860" i="6"/>
  <c r="R9861" i="6"/>
  <c r="R9862" i="6"/>
  <c r="R9863" i="6"/>
  <c r="R9864" i="6"/>
  <c r="R9865" i="6"/>
  <c r="R9866" i="6"/>
  <c r="R9867" i="6"/>
  <c r="R9868" i="6"/>
  <c r="R9869" i="6"/>
  <c r="R9870" i="6"/>
  <c r="R9871" i="6"/>
  <c r="R9872" i="6"/>
  <c r="R9873" i="6"/>
  <c r="R9874" i="6"/>
  <c r="R9875" i="6"/>
  <c r="R9876" i="6"/>
  <c r="R9877" i="6"/>
  <c r="R9878" i="6"/>
  <c r="R9879" i="6"/>
  <c r="R9880" i="6"/>
  <c r="R9881" i="6"/>
  <c r="R9882" i="6"/>
  <c r="R9883" i="6"/>
  <c r="R9884" i="6"/>
  <c r="R9885" i="6"/>
  <c r="R9886" i="6"/>
  <c r="R9887" i="6"/>
  <c r="R9888" i="6"/>
  <c r="R9889" i="6"/>
  <c r="R9890" i="6"/>
  <c r="R9891" i="6"/>
  <c r="R9892" i="6"/>
  <c r="R9893" i="6"/>
  <c r="R9894" i="6"/>
  <c r="R9895" i="6"/>
  <c r="R9896" i="6"/>
  <c r="R9897" i="6"/>
  <c r="R9898" i="6"/>
  <c r="R9899" i="6"/>
  <c r="R9900" i="6"/>
  <c r="R9901" i="6"/>
  <c r="R9902" i="6"/>
  <c r="R9903" i="6"/>
  <c r="R9904" i="6"/>
  <c r="R9905" i="6"/>
  <c r="R9906" i="6"/>
  <c r="R9907" i="6"/>
  <c r="R9908" i="6"/>
  <c r="R9909" i="6"/>
  <c r="R9910" i="6"/>
  <c r="R9911" i="6"/>
  <c r="R9912" i="6"/>
  <c r="R9913" i="6"/>
  <c r="R9914" i="6"/>
  <c r="R9915" i="6"/>
  <c r="R9916" i="6"/>
  <c r="R9917" i="6"/>
  <c r="R9918" i="6"/>
  <c r="R9919" i="6"/>
  <c r="R9920" i="6"/>
  <c r="R9921" i="6"/>
  <c r="R9922" i="6"/>
  <c r="R9923" i="6"/>
  <c r="R9924" i="6"/>
  <c r="R9925" i="6"/>
  <c r="R9926" i="6"/>
  <c r="R9927" i="6"/>
  <c r="R9928" i="6"/>
  <c r="R9929" i="6"/>
  <c r="R9930" i="6"/>
  <c r="R9931" i="6"/>
  <c r="R9932" i="6"/>
  <c r="R9933" i="6"/>
  <c r="R9934" i="6"/>
  <c r="R9935" i="6"/>
  <c r="R9936" i="6"/>
  <c r="R9937" i="6"/>
  <c r="R9938" i="6"/>
  <c r="R9939" i="6"/>
  <c r="R9940" i="6"/>
  <c r="R9941" i="6"/>
  <c r="R9942" i="6"/>
  <c r="R9943" i="6"/>
  <c r="R9944" i="6"/>
  <c r="R9945" i="6"/>
  <c r="R9946" i="6"/>
  <c r="R9947" i="6"/>
  <c r="R9948" i="6"/>
  <c r="R9949" i="6"/>
  <c r="R9950" i="6"/>
  <c r="R9951" i="6"/>
  <c r="R9952" i="6"/>
  <c r="R9953" i="6"/>
  <c r="R9954" i="6"/>
  <c r="R9955" i="6"/>
  <c r="R9956" i="6"/>
  <c r="R9957" i="6"/>
  <c r="R9958" i="6"/>
  <c r="R9959" i="6"/>
  <c r="R9960" i="6"/>
  <c r="R9961" i="6"/>
  <c r="R9962" i="6"/>
  <c r="R9963" i="6"/>
  <c r="R9964" i="6"/>
  <c r="R9965" i="6"/>
  <c r="R9966" i="6"/>
  <c r="R9967" i="6"/>
  <c r="R9968" i="6"/>
  <c r="R9969" i="6"/>
  <c r="R9970" i="6"/>
  <c r="R9971" i="6"/>
  <c r="R9972" i="6"/>
  <c r="R9973" i="6"/>
  <c r="R9974" i="6"/>
  <c r="R9975" i="6"/>
  <c r="R9976" i="6"/>
  <c r="R9977" i="6"/>
  <c r="R9978" i="6"/>
  <c r="R9979" i="6"/>
  <c r="R9980" i="6"/>
  <c r="R9981" i="6"/>
  <c r="R9982" i="6"/>
  <c r="R9983" i="6"/>
  <c r="R9984" i="6"/>
  <c r="R9985" i="6"/>
  <c r="R9986" i="6"/>
  <c r="R9987" i="6"/>
  <c r="R9988" i="6"/>
  <c r="R9989" i="6"/>
  <c r="R9990" i="6"/>
  <c r="R9991" i="6"/>
  <c r="R9992" i="6"/>
  <c r="R9993" i="6"/>
  <c r="R9994" i="6"/>
  <c r="R9995" i="6"/>
  <c r="R9996" i="6"/>
  <c r="R9997" i="6"/>
  <c r="R9998" i="6"/>
  <c r="R9999" i="6"/>
  <c r="R10000" i="6"/>
  <c r="R10001" i="6"/>
  <c r="R10002" i="6"/>
  <c r="R10003" i="6"/>
  <c r="R10004" i="6"/>
  <c r="R10005" i="6"/>
  <c r="R10006" i="6"/>
  <c r="R10007" i="6"/>
  <c r="R10008" i="6"/>
  <c r="Q1009" i="6"/>
  <c r="S1009" i="6" s="1"/>
  <c r="T1009" i="6" s="1"/>
  <c r="Q1010" i="6"/>
  <c r="S1010" i="6" s="1"/>
  <c r="T1010" i="6" s="1"/>
  <c r="Q1011" i="6"/>
  <c r="S1011" i="6" s="1"/>
  <c r="T1011" i="6" s="1"/>
  <c r="Q1012" i="6"/>
  <c r="S1012" i="6" s="1"/>
  <c r="T1012" i="6" s="1"/>
  <c r="Q1013" i="6"/>
  <c r="S1013" i="6" s="1"/>
  <c r="T1013" i="6" s="1"/>
  <c r="Q1014" i="6"/>
  <c r="S1014" i="6" s="1"/>
  <c r="T1014" i="6" s="1"/>
  <c r="Q1015" i="6"/>
  <c r="S1015" i="6" s="1"/>
  <c r="T1015" i="6" s="1"/>
  <c r="Q1016" i="6"/>
  <c r="S1016" i="6" s="1"/>
  <c r="T1016" i="6" s="1"/>
  <c r="Q1017" i="6"/>
  <c r="S1017" i="6" s="1"/>
  <c r="T1017" i="6" s="1"/>
  <c r="Q1018" i="6"/>
  <c r="S1018" i="6" s="1"/>
  <c r="T1018" i="6" s="1"/>
  <c r="Q1019" i="6"/>
  <c r="S1019" i="6" s="1"/>
  <c r="T1019" i="6" s="1"/>
  <c r="Q1020" i="6"/>
  <c r="S1020" i="6" s="1"/>
  <c r="T1020" i="6" s="1"/>
  <c r="Q1021" i="6"/>
  <c r="S1021" i="6" s="1"/>
  <c r="T1021" i="6" s="1"/>
  <c r="Q1022" i="6"/>
  <c r="S1022" i="6" s="1"/>
  <c r="T1022" i="6" s="1"/>
  <c r="Q1023" i="6"/>
  <c r="S1023" i="6" s="1"/>
  <c r="T1023" i="6" s="1"/>
  <c r="Q1024" i="6"/>
  <c r="S1024" i="6" s="1"/>
  <c r="T1024" i="6" s="1"/>
  <c r="Q1025" i="6"/>
  <c r="S1025" i="6" s="1"/>
  <c r="T1025" i="6" s="1"/>
  <c r="Q1026" i="6"/>
  <c r="S1026" i="6" s="1"/>
  <c r="T1026" i="6" s="1"/>
  <c r="Q1027" i="6"/>
  <c r="S1027" i="6" s="1"/>
  <c r="T1027" i="6" s="1"/>
  <c r="Q1028" i="6"/>
  <c r="S1028" i="6" s="1"/>
  <c r="T1028" i="6" s="1"/>
  <c r="Q1029" i="6"/>
  <c r="S1029" i="6" s="1"/>
  <c r="T1029" i="6" s="1"/>
  <c r="Q1030" i="6"/>
  <c r="S1030" i="6" s="1"/>
  <c r="T1030" i="6" s="1"/>
  <c r="Q1031" i="6"/>
  <c r="S1031" i="6" s="1"/>
  <c r="T1031" i="6" s="1"/>
  <c r="Q1032" i="6"/>
  <c r="S1032" i="6" s="1"/>
  <c r="T1032" i="6" s="1"/>
  <c r="Q1033" i="6"/>
  <c r="S1033" i="6" s="1"/>
  <c r="T1033" i="6" s="1"/>
  <c r="Q1034" i="6"/>
  <c r="S1034" i="6" s="1"/>
  <c r="T1034" i="6" s="1"/>
  <c r="Q1035" i="6"/>
  <c r="S1035" i="6" s="1"/>
  <c r="T1035" i="6" s="1"/>
  <c r="Q1036" i="6"/>
  <c r="S1036" i="6" s="1"/>
  <c r="T1036" i="6" s="1"/>
  <c r="Q1037" i="6"/>
  <c r="S1037" i="6" s="1"/>
  <c r="T1037" i="6" s="1"/>
  <c r="Q1038" i="6"/>
  <c r="S1038" i="6" s="1"/>
  <c r="T1038" i="6" s="1"/>
  <c r="Q1039" i="6"/>
  <c r="S1039" i="6" s="1"/>
  <c r="T1039" i="6" s="1"/>
  <c r="Q1040" i="6"/>
  <c r="S1040" i="6" s="1"/>
  <c r="T1040" i="6" s="1"/>
  <c r="Q1041" i="6"/>
  <c r="S1041" i="6" s="1"/>
  <c r="T1041" i="6" s="1"/>
  <c r="Q1042" i="6"/>
  <c r="S1042" i="6" s="1"/>
  <c r="T1042" i="6" s="1"/>
  <c r="Q1043" i="6"/>
  <c r="S1043" i="6" s="1"/>
  <c r="T1043" i="6" s="1"/>
  <c r="Q1044" i="6"/>
  <c r="S1044" i="6" s="1"/>
  <c r="T1044" i="6" s="1"/>
  <c r="Q1045" i="6"/>
  <c r="S1045" i="6" s="1"/>
  <c r="T1045" i="6" s="1"/>
  <c r="Q1046" i="6"/>
  <c r="S1046" i="6" s="1"/>
  <c r="T1046" i="6" s="1"/>
  <c r="Q1047" i="6"/>
  <c r="S1047" i="6" s="1"/>
  <c r="T1047" i="6" s="1"/>
  <c r="Q1048" i="6"/>
  <c r="S1048" i="6" s="1"/>
  <c r="T1048" i="6" s="1"/>
  <c r="Q1049" i="6"/>
  <c r="S1049" i="6" s="1"/>
  <c r="T1049" i="6" s="1"/>
  <c r="Q1050" i="6"/>
  <c r="S1050" i="6" s="1"/>
  <c r="T1050" i="6" s="1"/>
  <c r="Q1051" i="6"/>
  <c r="S1051" i="6" s="1"/>
  <c r="T1051" i="6" s="1"/>
  <c r="Q1052" i="6"/>
  <c r="S1052" i="6" s="1"/>
  <c r="T1052" i="6" s="1"/>
  <c r="Q1053" i="6"/>
  <c r="S1053" i="6" s="1"/>
  <c r="T1053" i="6" s="1"/>
  <c r="Q1054" i="6"/>
  <c r="S1054" i="6" s="1"/>
  <c r="T1054" i="6" s="1"/>
  <c r="Q1055" i="6"/>
  <c r="S1055" i="6" s="1"/>
  <c r="T1055" i="6" s="1"/>
  <c r="Q1056" i="6"/>
  <c r="S1056" i="6" s="1"/>
  <c r="T1056" i="6" s="1"/>
  <c r="Q1057" i="6"/>
  <c r="S1057" i="6" s="1"/>
  <c r="T1057" i="6" s="1"/>
  <c r="Q1058" i="6"/>
  <c r="S1058" i="6" s="1"/>
  <c r="T1058" i="6" s="1"/>
  <c r="Q1059" i="6"/>
  <c r="S1059" i="6" s="1"/>
  <c r="T1059" i="6" s="1"/>
  <c r="Q1060" i="6"/>
  <c r="S1060" i="6" s="1"/>
  <c r="T1060" i="6" s="1"/>
  <c r="Q1061" i="6"/>
  <c r="S1061" i="6" s="1"/>
  <c r="T1061" i="6" s="1"/>
  <c r="Q1062" i="6"/>
  <c r="S1062" i="6" s="1"/>
  <c r="T1062" i="6" s="1"/>
  <c r="Q1063" i="6"/>
  <c r="S1063" i="6" s="1"/>
  <c r="T1063" i="6" s="1"/>
  <c r="Q1064" i="6"/>
  <c r="S1064" i="6" s="1"/>
  <c r="T1064" i="6" s="1"/>
  <c r="Q1065" i="6"/>
  <c r="S1065" i="6" s="1"/>
  <c r="T1065" i="6" s="1"/>
  <c r="Q1066" i="6"/>
  <c r="S1066" i="6" s="1"/>
  <c r="T1066" i="6" s="1"/>
  <c r="Q1067" i="6"/>
  <c r="S1067" i="6" s="1"/>
  <c r="T1067" i="6" s="1"/>
  <c r="Q1068" i="6"/>
  <c r="S1068" i="6" s="1"/>
  <c r="T1068" i="6" s="1"/>
  <c r="Q1069" i="6"/>
  <c r="S1069" i="6" s="1"/>
  <c r="T1069" i="6" s="1"/>
  <c r="Q1070" i="6"/>
  <c r="S1070" i="6" s="1"/>
  <c r="T1070" i="6" s="1"/>
  <c r="Q1071" i="6"/>
  <c r="S1071" i="6" s="1"/>
  <c r="T1071" i="6" s="1"/>
  <c r="Q1072" i="6"/>
  <c r="S1072" i="6" s="1"/>
  <c r="T1072" i="6" s="1"/>
  <c r="Q1073" i="6"/>
  <c r="S1073" i="6" s="1"/>
  <c r="T1073" i="6" s="1"/>
  <c r="Q1074" i="6"/>
  <c r="S1074" i="6" s="1"/>
  <c r="T1074" i="6" s="1"/>
  <c r="Q1075" i="6"/>
  <c r="S1075" i="6" s="1"/>
  <c r="T1075" i="6" s="1"/>
  <c r="Q1076" i="6"/>
  <c r="S1076" i="6" s="1"/>
  <c r="T1076" i="6" s="1"/>
  <c r="Q1077" i="6"/>
  <c r="S1077" i="6" s="1"/>
  <c r="T1077" i="6" s="1"/>
  <c r="Q1078" i="6"/>
  <c r="S1078" i="6" s="1"/>
  <c r="T1078" i="6" s="1"/>
  <c r="Q1079" i="6"/>
  <c r="S1079" i="6" s="1"/>
  <c r="T1079" i="6" s="1"/>
  <c r="Q1080" i="6"/>
  <c r="S1080" i="6" s="1"/>
  <c r="T1080" i="6" s="1"/>
  <c r="Q1081" i="6"/>
  <c r="S1081" i="6" s="1"/>
  <c r="T1081" i="6" s="1"/>
  <c r="Q1082" i="6"/>
  <c r="S1082" i="6" s="1"/>
  <c r="T1082" i="6" s="1"/>
  <c r="Q1083" i="6"/>
  <c r="S1083" i="6" s="1"/>
  <c r="T1083" i="6" s="1"/>
  <c r="Q1084" i="6"/>
  <c r="S1084" i="6" s="1"/>
  <c r="T1084" i="6" s="1"/>
  <c r="Q1085" i="6"/>
  <c r="S1085" i="6" s="1"/>
  <c r="T1085" i="6" s="1"/>
  <c r="Q1086" i="6"/>
  <c r="S1086" i="6" s="1"/>
  <c r="T1086" i="6" s="1"/>
  <c r="Q1087" i="6"/>
  <c r="S1087" i="6" s="1"/>
  <c r="T1087" i="6" s="1"/>
  <c r="Q1088" i="6"/>
  <c r="S1088" i="6" s="1"/>
  <c r="T1088" i="6" s="1"/>
  <c r="Q1089" i="6"/>
  <c r="S1089" i="6" s="1"/>
  <c r="T1089" i="6" s="1"/>
  <c r="Q1090" i="6"/>
  <c r="S1090" i="6" s="1"/>
  <c r="T1090" i="6" s="1"/>
  <c r="Q1091" i="6"/>
  <c r="S1091" i="6" s="1"/>
  <c r="T1091" i="6" s="1"/>
  <c r="Q1092" i="6"/>
  <c r="S1092" i="6" s="1"/>
  <c r="T1092" i="6" s="1"/>
  <c r="Q1093" i="6"/>
  <c r="S1093" i="6" s="1"/>
  <c r="T1093" i="6" s="1"/>
  <c r="Q1094" i="6"/>
  <c r="S1094" i="6" s="1"/>
  <c r="T1094" i="6" s="1"/>
  <c r="Q1095" i="6"/>
  <c r="S1095" i="6" s="1"/>
  <c r="T1095" i="6" s="1"/>
  <c r="Q1096" i="6"/>
  <c r="S1096" i="6" s="1"/>
  <c r="T1096" i="6" s="1"/>
  <c r="Q1097" i="6"/>
  <c r="S1097" i="6" s="1"/>
  <c r="T1097" i="6" s="1"/>
  <c r="Q1098" i="6"/>
  <c r="S1098" i="6" s="1"/>
  <c r="T1098" i="6" s="1"/>
  <c r="Q1099" i="6"/>
  <c r="S1099" i="6" s="1"/>
  <c r="T1099" i="6" s="1"/>
  <c r="Q1100" i="6"/>
  <c r="S1100" i="6" s="1"/>
  <c r="T1100" i="6" s="1"/>
  <c r="Q1101" i="6"/>
  <c r="S1101" i="6" s="1"/>
  <c r="T1101" i="6" s="1"/>
  <c r="Q1102" i="6"/>
  <c r="S1102" i="6" s="1"/>
  <c r="T1102" i="6" s="1"/>
  <c r="Q1103" i="6"/>
  <c r="S1103" i="6" s="1"/>
  <c r="T1103" i="6" s="1"/>
  <c r="Q1104" i="6"/>
  <c r="S1104" i="6" s="1"/>
  <c r="T1104" i="6" s="1"/>
  <c r="Q1105" i="6"/>
  <c r="S1105" i="6" s="1"/>
  <c r="T1105" i="6" s="1"/>
  <c r="Q1106" i="6"/>
  <c r="S1106" i="6" s="1"/>
  <c r="T1106" i="6" s="1"/>
  <c r="Q1107" i="6"/>
  <c r="S1107" i="6" s="1"/>
  <c r="T1107" i="6" s="1"/>
  <c r="Q1108" i="6"/>
  <c r="S1108" i="6" s="1"/>
  <c r="T1108" i="6" s="1"/>
  <c r="Q1109" i="6"/>
  <c r="S1109" i="6" s="1"/>
  <c r="T1109" i="6" s="1"/>
  <c r="Q1110" i="6"/>
  <c r="S1110" i="6" s="1"/>
  <c r="T1110" i="6" s="1"/>
  <c r="Q1111" i="6"/>
  <c r="S1111" i="6" s="1"/>
  <c r="T1111" i="6" s="1"/>
  <c r="Q1112" i="6"/>
  <c r="S1112" i="6" s="1"/>
  <c r="T1112" i="6" s="1"/>
  <c r="Q1113" i="6"/>
  <c r="S1113" i="6" s="1"/>
  <c r="T1113" i="6" s="1"/>
  <c r="Q1114" i="6"/>
  <c r="S1114" i="6" s="1"/>
  <c r="T1114" i="6" s="1"/>
  <c r="Q1115" i="6"/>
  <c r="S1115" i="6" s="1"/>
  <c r="T1115" i="6" s="1"/>
  <c r="Q1116" i="6"/>
  <c r="S1116" i="6" s="1"/>
  <c r="T1116" i="6" s="1"/>
  <c r="Q1117" i="6"/>
  <c r="S1117" i="6" s="1"/>
  <c r="T1117" i="6" s="1"/>
  <c r="Q1118" i="6"/>
  <c r="S1118" i="6" s="1"/>
  <c r="T1118" i="6" s="1"/>
  <c r="Q1119" i="6"/>
  <c r="S1119" i="6" s="1"/>
  <c r="T1119" i="6" s="1"/>
  <c r="Q1120" i="6"/>
  <c r="S1120" i="6" s="1"/>
  <c r="T1120" i="6" s="1"/>
  <c r="Q1121" i="6"/>
  <c r="S1121" i="6" s="1"/>
  <c r="T1121" i="6" s="1"/>
  <c r="Q1122" i="6"/>
  <c r="S1122" i="6" s="1"/>
  <c r="T1122" i="6" s="1"/>
  <c r="Q1123" i="6"/>
  <c r="S1123" i="6" s="1"/>
  <c r="T1123" i="6" s="1"/>
  <c r="Q1124" i="6"/>
  <c r="S1124" i="6" s="1"/>
  <c r="T1124" i="6" s="1"/>
  <c r="Q1125" i="6"/>
  <c r="S1125" i="6" s="1"/>
  <c r="T1125" i="6" s="1"/>
  <c r="Q1126" i="6"/>
  <c r="S1126" i="6" s="1"/>
  <c r="T1126" i="6" s="1"/>
  <c r="Q1127" i="6"/>
  <c r="S1127" i="6" s="1"/>
  <c r="T1127" i="6" s="1"/>
  <c r="Q1128" i="6"/>
  <c r="S1128" i="6" s="1"/>
  <c r="T1128" i="6" s="1"/>
  <c r="Q1129" i="6"/>
  <c r="S1129" i="6" s="1"/>
  <c r="T1129" i="6" s="1"/>
  <c r="Q1130" i="6"/>
  <c r="S1130" i="6" s="1"/>
  <c r="T1130" i="6" s="1"/>
  <c r="Q1131" i="6"/>
  <c r="S1131" i="6" s="1"/>
  <c r="T1131" i="6" s="1"/>
  <c r="Q1132" i="6"/>
  <c r="S1132" i="6" s="1"/>
  <c r="T1132" i="6" s="1"/>
  <c r="Q1133" i="6"/>
  <c r="S1133" i="6" s="1"/>
  <c r="T1133" i="6" s="1"/>
  <c r="Q1134" i="6"/>
  <c r="S1134" i="6" s="1"/>
  <c r="T1134" i="6" s="1"/>
  <c r="Q1135" i="6"/>
  <c r="S1135" i="6" s="1"/>
  <c r="T1135" i="6" s="1"/>
  <c r="Q1136" i="6"/>
  <c r="S1136" i="6" s="1"/>
  <c r="T1136" i="6" s="1"/>
  <c r="Q1137" i="6"/>
  <c r="S1137" i="6" s="1"/>
  <c r="T1137" i="6" s="1"/>
  <c r="Q1138" i="6"/>
  <c r="S1138" i="6" s="1"/>
  <c r="T1138" i="6" s="1"/>
  <c r="Q1139" i="6"/>
  <c r="S1139" i="6" s="1"/>
  <c r="T1139" i="6" s="1"/>
  <c r="Q1140" i="6"/>
  <c r="S1140" i="6" s="1"/>
  <c r="T1140" i="6" s="1"/>
  <c r="Q1141" i="6"/>
  <c r="S1141" i="6" s="1"/>
  <c r="T1141" i="6" s="1"/>
  <c r="Q1142" i="6"/>
  <c r="S1142" i="6" s="1"/>
  <c r="T1142" i="6" s="1"/>
  <c r="Q1143" i="6"/>
  <c r="S1143" i="6" s="1"/>
  <c r="T1143" i="6" s="1"/>
  <c r="Q1144" i="6"/>
  <c r="S1144" i="6" s="1"/>
  <c r="T1144" i="6" s="1"/>
  <c r="Q1145" i="6"/>
  <c r="S1145" i="6" s="1"/>
  <c r="T1145" i="6" s="1"/>
  <c r="Q1146" i="6"/>
  <c r="S1146" i="6" s="1"/>
  <c r="T1146" i="6" s="1"/>
  <c r="Q1147" i="6"/>
  <c r="S1147" i="6" s="1"/>
  <c r="T1147" i="6" s="1"/>
  <c r="Q1148" i="6"/>
  <c r="S1148" i="6" s="1"/>
  <c r="T1148" i="6" s="1"/>
  <c r="Q1149" i="6"/>
  <c r="S1149" i="6" s="1"/>
  <c r="T1149" i="6" s="1"/>
  <c r="Q1150" i="6"/>
  <c r="S1150" i="6" s="1"/>
  <c r="T1150" i="6" s="1"/>
  <c r="Q1151" i="6"/>
  <c r="S1151" i="6" s="1"/>
  <c r="T1151" i="6" s="1"/>
  <c r="Q1152" i="6"/>
  <c r="S1152" i="6" s="1"/>
  <c r="T1152" i="6" s="1"/>
  <c r="Q1153" i="6"/>
  <c r="S1153" i="6" s="1"/>
  <c r="T1153" i="6" s="1"/>
  <c r="Q1154" i="6"/>
  <c r="S1154" i="6" s="1"/>
  <c r="T1154" i="6" s="1"/>
  <c r="Q1155" i="6"/>
  <c r="S1155" i="6" s="1"/>
  <c r="T1155" i="6" s="1"/>
  <c r="Q1156" i="6"/>
  <c r="S1156" i="6" s="1"/>
  <c r="T1156" i="6" s="1"/>
  <c r="Q1157" i="6"/>
  <c r="S1157" i="6" s="1"/>
  <c r="T1157" i="6" s="1"/>
  <c r="Q1158" i="6"/>
  <c r="S1158" i="6" s="1"/>
  <c r="T1158" i="6" s="1"/>
  <c r="Q1159" i="6"/>
  <c r="S1159" i="6" s="1"/>
  <c r="T1159" i="6" s="1"/>
  <c r="Q1160" i="6"/>
  <c r="S1160" i="6" s="1"/>
  <c r="T1160" i="6" s="1"/>
  <c r="Q1161" i="6"/>
  <c r="S1161" i="6" s="1"/>
  <c r="T1161" i="6" s="1"/>
  <c r="Q1162" i="6"/>
  <c r="S1162" i="6" s="1"/>
  <c r="T1162" i="6" s="1"/>
  <c r="Q1163" i="6"/>
  <c r="S1163" i="6" s="1"/>
  <c r="T1163" i="6" s="1"/>
  <c r="Q1164" i="6"/>
  <c r="S1164" i="6" s="1"/>
  <c r="T1164" i="6" s="1"/>
  <c r="Q1165" i="6"/>
  <c r="S1165" i="6" s="1"/>
  <c r="T1165" i="6" s="1"/>
  <c r="Q1166" i="6"/>
  <c r="S1166" i="6" s="1"/>
  <c r="T1166" i="6" s="1"/>
  <c r="Q1167" i="6"/>
  <c r="S1167" i="6" s="1"/>
  <c r="T1167" i="6" s="1"/>
  <c r="Q1168" i="6"/>
  <c r="S1168" i="6" s="1"/>
  <c r="T1168" i="6" s="1"/>
  <c r="Q1169" i="6"/>
  <c r="S1169" i="6" s="1"/>
  <c r="T1169" i="6" s="1"/>
  <c r="Q1170" i="6"/>
  <c r="S1170" i="6" s="1"/>
  <c r="T1170" i="6" s="1"/>
  <c r="Q1171" i="6"/>
  <c r="S1171" i="6" s="1"/>
  <c r="T1171" i="6" s="1"/>
  <c r="Q1172" i="6"/>
  <c r="S1172" i="6" s="1"/>
  <c r="T1172" i="6" s="1"/>
  <c r="Q1173" i="6"/>
  <c r="S1173" i="6" s="1"/>
  <c r="T1173" i="6" s="1"/>
  <c r="Q1174" i="6"/>
  <c r="S1174" i="6" s="1"/>
  <c r="T1174" i="6" s="1"/>
  <c r="Q1175" i="6"/>
  <c r="S1175" i="6" s="1"/>
  <c r="T1175" i="6" s="1"/>
  <c r="Q1176" i="6"/>
  <c r="S1176" i="6" s="1"/>
  <c r="T1176" i="6" s="1"/>
  <c r="Q1177" i="6"/>
  <c r="S1177" i="6" s="1"/>
  <c r="T1177" i="6" s="1"/>
  <c r="Q1178" i="6"/>
  <c r="S1178" i="6" s="1"/>
  <c r="T1178" i="6" s="1"/>
  <c r="Q1179" i="6"/>
  <c r="S1179" i="6" s="1"/>
  <c r="T1179" i="6" s="1"/>
  <c r="Q1180" i="6"/>
  <c r="S1180" i="6" s="1"/>
  <c r="T1180" i="6" s="1"/>
  <c r="Q1181" i="6"/>
  <c r="S1181" i="6" s="1"/>
  <c r="T1181" i="6" s="1"/>
  <c r="Q1182" i="6"/>
  <c r="S1182" i="6" s="1"/>
  <c r="T1182" i="6" s="1"/>
  <c r="Q1183" i="6"/>
  <c r="S1183" i="6" s="1"/>
  <c r="T1183" i="6" s="1"/>
  <c r="Q1184" i="6"/>
  <c r="S1184" i="6" s="1"/>
  <c r="T1184" i="6" s="1"/>
  <c r="Q1185" i="6"/>
  <c r="S1185" i="6" s="1"/>
  <c r="T1185" i="6" s="1"/>
  <c r="Q1186" i="6"/>
  <c r="S1186" i="6" s="1"/>
  <c r="T1186" i="6" s="1"/>
  <c r="Q1187" i="6"/>
  <c r="S1187" i="6" s="1"/>
  <c r="T1187" i="6" s="1"/>
  <c r="Q1188" i="6"/>
  <c r="S1188" i="6" s="1"/>
  <c r="T1188" i="6" s="1"/>
  <c r="Q1189" i="6"/>
  <c r="S1189" i="6" s="1"/>
  <c r="T1189" i="6" s="1"/>
  <c r="Q1190" i="6"/>
  <c r="S1190" i="6" s="1"/>
  <c r="T1190" i="6" s="1"/>
  <c r="Q1191" i="6"/>
  <c r="S1191" i="6" s="1"/>
  <c r="T1191" i="6" s="1"/>
  <c r="Q1192" i="6"/>
  <c r="S1192" i="6" s="1"/>
  <c r="T1192" i="6" s="1"/>
  <c r="Q1193" i="6"/>
  <c r="S1193" i="6" s="1"/>
  <c r="T1193" i="6" s="1"/>
  <c r="Q1194" i="6"/>
  <c r="S1194" i="6" s="1"/>
  <c r="T1194" i="6" s="1"/>
  <c r="Q1195" i="6"/>
  <c r="S1195" i="6" s="1"/>
  <c r="T1195" i="6" s="1"/>
  <c r="Q1196" i="6"/>
  <c r="S1196" i="6" s="1"/>
  <c r="T1196" i="6" s="1"/>
  <c r="Q1197" i="6"/>
  <c r="S1197" i="6" s="1"/>
  <c r="T1197" i="6" s="1"/>
  <c r="Q1198" i="6"/>
  <c r="S1198" i="6" s="1"/>
  <c r="T1198" i="6" s="1"/>
  <c r="Q1199" i="6"/>
  <c r="S1199" i="6" s="1"/>
  <c r="T1199" i="6" s="1"/>
  <c r="Q1200" i="6"/>
  <c r="S1200" i="6" s="1"/>
  <c r="T1200" i="6" s="1"/>
  <c r="Q1201" i="6"/>
  <c r="S1201" i="6" s="1"/>
  <c r="T1201" i="6" s="1"/>
  <c r="Q1202" i="6"/>
  <c r="S1202" i="6" s="1"/>
  <c r="T1202" i="6" s="1"/>
  <c r="Q1203" i="6"/>
  <c r="S1203" i="6" s="1"/>
  <c r="T1203" i="6" s="1"/>
  <c r="Q1204" i="6"/>
  <c r="S1204" i="6" s="1"/>
  <c r="T1204" i="6" s="1"/>
  <c r="Q1205" i="6"/>
  <c r="S1205" i="6" s="1"/>
  <c r="T1205" i="6" s="1"/>
  <c r="Q1206" i="6"/>
  <c r="S1206" i="6" s="1"/>
  <c r="T1206" i="6" s="1"/>
  <c r="Q1207" i="6"/>
  <c r="S1207" i="6" s="1"/>
  <c r="T1207" i="6" s="1"/>
  <c r="Q1208" i="6"/>
  <c r="S1208" i="6" s="1"/>
  <c r="T1208" i="6" s="1"/>
  <c r="Q1209" i="6"/>
  <c r="S1209" i="6" s="1"/>
  <c r="T1209" i="6" s="1"/>
  <c r="Q1210" i="6"/>
  <c r="S1210" i="6" s="1"/>
  <c r="T1210" i="6" s="1"/>
  <c r="Q1211" i="6"/>
  <c r="S1211" i="6" s="1"/>
  <c r="T1211" i="6" s="1"/>
  <c r="Q1212" i="6"/>
  <c r="S1212" i="6" s="1"/>
  <c r="T1212" i="6" s="1"/>
  <c r="Q1213" i="6"/>
  <c r="S1213" i="6" s="1"/>
  <c r="T1213" i="6" s="1"/>
  <c r="Q1214" i="6"/>
  <c r="S1214" i="6" s="1"/>
  <c r="T1214" i="6" s="1"/>
  <c r="Q1215" i="6"/>
  <c r="S1215" i="6" s="1"/>
  <c r="T1215" i="6" s="1"/>
  <c r="Q1216" i="6"/>
  <c r="S1216" i="6" s="1"/>
  <c r="T1216" i="6" s="1"/>
  <c r="Q1217" i="6"/>
  <c r="S1217" i="6" s="1"/>
  <c r="T1217" i="6" s="1"/>
  <c r="Q1218" i="6"/>
  <c r="S1218" i="6" s="1"/>
  <c r="T1218" i="6" s="1"/>
  <c r="Q1219" i="6"/>
  <c r="S1219" i="6" s="1"/>
  <c r="T1219" i="6" s="1"/>
  <c r="Q1220" i="6"/>
  <c r="S1220" i="6" s="1"/>
  <c r="T1220" i="6" s="1"/>
  <c r="Q1221" i="6"/>
  <c r="S1221" i="6" s="1"/>
  <c r="T1221" i="6" s="1"/>
  <c r="Q1222" i="6"/>
  <c r="S1222" i="6" s="1"/>
  <c r="T1222" i="6" s="1"/>
  <c r="Q1223" i="6"/>
  <c r="S1223" i="6" s="1"/>
  <c r="T1223" i="6" s="1"/>
  <c r="Q1224" i="6"/>
  <c r="S1224" i="6" s="1"/>
  <c r="T1224" i="6" s="1"/>
  <c r="Q1225" i="6"/>
  <c r="S1225" i="6" s="1"/>
  <c r="T1225" i="6" s="1"/>
  <c r="Q1226" i="6"/>
  <c r="S1226" i="6" s="1"/>
  <c r="T1226" i="6" s="1"/>
  <c r="Q1227" i="6"/>
  <c r="S1227" i="6" s="1"/>
  <c r="T1227" i="6" s="1"/>
  <c r="Q1228" i="6"/>
  <c r="S1228" i="6" s="1"/>
  <c r="T1228" i="6" s="1"/>
  <c r="Q1229" i="6"/>
  <c r="S1229" i="6" s="1"/>
  <c r="T1229" i="6" s="1"/>
  <c r="Q1230" i="6"/>
  <c r="S1230" i="6" s="1"/>
  <c r="T1230" i="6" s="1"/>
  <c r="Q1231" i="6"/>
  <c r="S1231" i="6" s="1"/>
  <c r="T1231" i="6" s="1"/>
  <c r="Q1232" i="6"/>
  <c r="S1232" i="6" s="1"/>
  <c r="T1232" i="6" s="1"/>
  <c r="Q1233" i="6"/>
  <c r="S1233" i="6" s="1"/>
  <c r="T1233" i="6" s="1"/>
  <c r="Q1234" i="6"/>
  <c r="S1234" i="6" s="1"/>
  <c r="T1234" i="6" s="1"/>
  <c r="Q1235" i="6"/>
  <c r="S1235" i="6" s="1"/>
  <c r="T1235" i="6" s="1"/>
  <c r="Q1236" i="6"/>
  <c r="S1236" i="6" s="1"/>
  <c r="T1236" i="6" s="1"/>
  <c r="Q1237" i="6"/>
  <c r="S1237" i="6" s="1"/>
  <c r="T1237" i="6" s="1"/>
  <c r="Q1238" i="6"/>
  <c r="S1238" i="6" s="1"/>
  <c r="T1238" i="6" s="1"/>
  <c r="Q1239" i="6"/>
  <c r="S1239" i="6" s="1"/>
  <c r="T1239" i="6" s="1"/>
  <c r="Q1240" i="6"/>
  <c r="S1240" i="6" s="1"/>
  <c r="T1240" i="6" s="1"/>
  <c r="Q1241" i="6"/>
  <c r="S1241" i="6" s="1"/>
  <c r="T1241" i="6" s="1"/>
  <c r="Q1242" i="6"/>
  <c r="S1242" i="6" s="1"/>
  <c r="T1242" i="6" s="1"/>
  <c r="Q1243" i="6"/>
  <c r="S1243" i="6" s="1"/>
  <c r="T1243" i="6" s="1"/>
  <c r="Q1244" i="6"/>
  <c r="S1244" i="6" s="1"/>
  <c r="T1244" i="6" s="1"/>
  <c r="Q1245" i="6"/>
  <c r="S1245" i="6" s="1"/>
  <c r="T1245" i="6" s="1"/>
  <c r="Q1246" i="6"/>
  <c r="S1246" i="6" s="1"/>
  <c r="T1246" i="6" s="1"/>
  <c r="Q1247" i="6"/>
  <c r="S1247" i="6" s="1"/>
  <c r="T1247" i="6" s="1"/>
  <c r="Q1248" i="6"/>
  <c r="S1248" i="6" s="1"/>
  <c r="T1248" i="6" s="1"/>
  <c r="Q1249" i="6"/>
  <c r="S1249" i="6" s="1"/>
  <c r="T1249" i="6" s="1"/>
  <c r="Q1250" i="6"/>
  <c r="S1250" i="6" s="1"/>
  <c r="T1250" i="6" s="1"/>
  <c r="Q1251" i="6"/>
  <c r="S1251" i="6" s="1"/>
  <c r="T1251" i="6" s="1"/>
  <c r="Q1252" i="6"/>
  <c r="S1252" i="6" s="1"/>
  <c r="T1252" i="6" s="1"/>
  <c r="Q1253" i="6"/>
  <c r="S1253" i="6" s="1"/>
  <c r="T1253" i="6" s="1"/>
  <c r="Q1254" i="6"/>
  <c r="S1254" i="6" s="1"/>
  <c r="T1254" i="6" s="1"/>
  <c r="Q1255" i="6"/>
  <c r="S1255" i="6" s="1"/>
  <c r="T1255" i="6" s="1"/>
  <c r="Q1256" i="6"/>
  <c r="S1256" i="6" s="1"/>
  <c r="T1256" i="6" s="1"/>
  <c r="Q1257" i="6"/>
  <c r="S1257" i="6" s="1"/>
  <c r="T1257" i="6" s="1"/>
  <c r="Q1258" i="6"/>
  <c r="S1258" i="6" s="1"/>
  <c r="T1258" i="6" s="1"/>
  <c r="Q1259" i="6"/>
  <c r="S1259" i="6" s="1"/>
  <c r="T1259" i="6" s="1"/>
  <c r="Q1260" i="6"/>
  <c r="S1260" i="6" s="1"/>
  <c r="T1260" i="6" s="1"/>
  <c r="Q1261" i="6"/>
  <c r="S1261" i="6" s="1"/>
  <c r="T1261" i="6" s="1"/>
  <c r="Q1262" i="6"/>
  <c r="S1262" i="6" s="1"/>
  <c r="T1262" i="6" s="1"/>
  <c r="Q1263" i="6"/>
  <c r="S1263" i="6" s="1"/>
  <c r="T1263" i="6" s="1"/>
  <c r="Q1264" i="6"/>
  <c r="S1264" i="6" s="1"/>
  <c r="T1264" i="6" s="1"/>
  <c r="Q1265" i="6"/>
  <c r="S1265" i="6" s="1"/>
  <c r="T1265" i="6" s="1"/>
  <c r="Q1266" i="6"/>
  <c r="S1266" i="6" s="1"/>
  <c r="T1266" i="6" s="1"/>
  <c r="Q1267" i="6"/>
  <c r="S1267" i="6" s="1"/>
  <c r="T1267" i="6" s="1"/>
  <c r="Q1268" i="6"/>
  <c r="S1268" i="6" s="1"/>
  <c r="T1268" i="6" s="1"/>
  <c r="Q1269" i="6"/>
  <c r="S1269" i="6" s="1"/>
  <c r="T1269" i="6" s="1"/>
  <c r="Q1270" i="6"/>
  <c r="S1270" i="6" s="1"/>
  <c r="T1270" i="6" s="1"/>
  <c r="Q1271" i="6"/>
  <c r="S1271" i="6" s="1"/>
  <c r="T1271" i="6" s="1"/>
  <c r="Q1272" i="6"/>
  <c r="S1272" i="6" s="1"/>
  <c r="T1272" i="6" s="1"/>
  <c r="Q1273" i="6"/>
  <c r="S1273" i="6" s="1"/>
  <c r="T1273" i="6" s="1"/>
  <c r="Q1274" i="6"/>
  <c r="S1274" i="6" s="1"/>
  <c r="T1274" i="6" s="1"/>
  <c r="Q1275" i="6"/>
  <c r="S1275" i="6" s="1"/>
  <c r="T1275" i="6" s="1"/>
  <c r="Q1276" i="6"/>
  <c r="S1276" i="6" s="1"/>
  <c r="T1276" i="6" s="1"/>
  <c r="Q1277" i="6"/>
  <c r="S1277" i="6" s="1"/>
  <c r="T1277" i="6" s="1"/>
  <c r="Q1278" i="6"/>
  <c r="S1278" i="6" s="1"/>
  <c r="T1278" i="6" s="1"/>
  <c r="Q1279" i="6"/>
  <c r="S1279" i="6" s="1"/>
  <c r="T1279" i="6" s="1"/>
  <c r="Q1280" i="6"/>
  <c r="S1280" i="6" s="1"/>
  <c r="T1280" i="6" s="1"/>
  <c r="Q1281" i="6"/>
  <c r="S1281" i="6" s="1"/>
  <c r="T1281" i="6" s="1"/>
  <c r="Q1282" i="6"/>
  <c r="S1282" i="6" s="1"/>
  <c r="T1282" i="6" s="1"/>
  <c r="Q1283" i="6"/>
  <c r="S1283" i="6" s="1"/>
  <c r="T1283" i="6" s="1"/>
  <c r="Q1284" i="6"/>
  <c r="S1284" i="6" s="1"/>
  <c r="T1284" i="6" s="1"/>
  <c r="Q1285" i="6"/>
  <c r="S1285" i="6" s="1"/>
  <c r="T1285" i="6" s="1"/>
  <c r="Q1286" i="6"/>
  <c r="S1286" i="6" s="1"/>
  <c r="T1286" i="6" s="1"/>
  <c r="Q1287" i="6"/>
  <c r="S1287" i="6" s="1"/>
  <c r="T1287" i="6" s="1"/>
  <c r="Q1288" i="6"/>
  <c r="S1288" i="6" s="1"/>
  <c r="T1288" i="6" s="1"/>
  <c r="Q1289" i="6"/>
  <c r="S1289" i="6" s="1"/>
  <c r="T1289" i="6" s="1"/>
  <c r="Q1290" i="6"/>
  <c r="S1290" i="6" s="1"/>
  <c r="T1290" i="6" s="1"/>
  <c r="Q1291" i="6"/>
  <c r="S1291" i="6" s="1"/>
  <c r="T1291" i="6" s="1"/>
  <c r="Q1292" i="6"/>
  <c r="S1292" i="6" s="1"/>
  <c r="T1292" i="6" s="1"/>
  <c r="Q1293" i="6"/>
  <c r="S1293" i="6" s="1"/>
  <c r="T1293" i="6" s="1"/>
  <c r="Q1294" i="6"/>
  <c r="S1294" i="6" s="1"/>
  <c r="T1294" i="6" s="1"/>
  <c r="Q1295" i="6"/>
  <c r="S1295" i="6" s="1"/>
  <c r="T1295" i="6" s="1"/>
  <c r="Q1296" i="6"/>
  <c r="S1296" i="6" s="1"/>
  <c r="T1296" i="6" s="1"/>
  <c r="Q1297" i="6"/>
  <c r="S1297" i="6" s="1"/>
  <c r="T1297" i="6" s="1"/>
  <c r="Q1298" i="6"/>
  <c r="S1298" i="6" s="1"/>
  <c r="T1298" i="6" s="1"/>
  <c r="Q1299" i="6"/>
  <c r="S1299" i="6" s="1"/>
  <c r="T1299" i="6" s="1"/>
  <c r="Q1300" i="6"/>
  <c r="S1300" i="6" s="1"/>
  <c r="T1300" i="6" s="1"/>
  <c r="Q1301" i="6"/>
  <c r="S1301" i="6" s="1"/>
  <c r="T1301" i="6" s="1"/>
  <c r="Q1302" i="6"/>
  <c r="S1302" i="6" s="1"/>
  <c r="T1302" i="6" s="1"/>
  <c r="Q1303" i="6"/>
  <c r="S1303" i="6" s="1"/>
  <c r="T1303" i="6" s="1"/>
  <c r="Q1304" i="6"/>
  <c r="S1304" i="6" s="1"/>
  <c r="T1304" i="6" s="1"/>
  <c r="Q1305" i="6"/>
  <c r="S1305" i="6" s="1"/>
  <c r="T1305" i="6" s="1"/>
  <c r="Q1306" i="6"/>
  <c r="S1306" i="6" s="1"/>
  <c r="T1306" i="6" s="1"/>
  <c r="Q1307" i="6"/>
  <c r="S1307" i="6" s="1"/>
  <c r="T1307" i="6" s="1"/>
  <c r="Q1308" i="6"/>
  <c r="S1308" i="6" s="1"/>
  <c r="T1308" i="6" s="1"/>
  <c r="Q1309" i="6"/>
  <c r="S1309" i="6" s="1"/>
  <c r="T1309" i="6" s="1"/>
  <c r="Q1310" i="6"/>
  <c r="S1310" i="6" s="1"/>
  <c r="T1310" i="6" s="1"/>
  <c r="Q1311" i="6"/>
  <c r="S1311" i="6" s="1"/>
  <c r="T1311" i="6" s="1"/>
  <c r="Q1312" i="6"/>
  <c r="S1312" i="6" s="1"/>
  <c r="T1312" i="6" s="1"/>
  <c r="Q1313" i="6"/>
  <c r="S1313" i="6" s="1"/>
  <c r="T1313" i="6" s="1"/>
  <c r="Q1314" i="6"/>
  <c r="S1314" i="6" s="1"/>
  <c r="T1314" i="6" s="1"/>
  <c r="Q1315" i="6"/>
  <c r="S1315" i="6" s="1"/>
  <c r="T1315" i="6" s="1"/>
  <c r="Q1316" i="6"/>
  <c r="S1316" i="6" s="1"/>
  <c r="T1316" i="6" s="1"/>
  <c r="Q1317" i="6"/>
  <c r="S1317" i="6" s="1"/>
  <c r="T1317" i="6" s="1"/>
  <c r="Q1318" i="6"/>
  <c r="S1318" i="6" s="1"/>
  <c r="T1318" i="6" s="1"/>
  <c r="Q1319" i="6"/>
  <c r="S1319" i="6" s="1"/>
  <c r="T1319" i="6" s="1"/>
  <c r="Q1320" i="6"/>
  <c r="S1320" i="6" s="1"/>
  <c r="T1320" i="6" s="1"/>
  <c r="Q1321" i="6"/>
  <c r="S1321" i="6" s="1"/>
  <c r="T1321" i="6" s="1"/>
  <c r="Q1322" i="6"/>
  <c r="S1322" i="6" s="1"/>
  <c r="T1322" i="6" s="1"/>
  <c r="Q1323" i="6"/>
  <c r="S1323" i="6" s="1"/>
  <c r="T1323" i="6" s="1"/>
  <c r="Q1324" i="6"/>
  <c r="S1324" i="6" s="1"/>
  <c r="T1324" i="6" s="1"/>
  <c r="Q1325" i="6"/>
  <c r="S1325" i="6" s="1"/>
  <c r="T1325" i="6" s="1"/>
  <c r="Q1326" i="6"/>
  <c r="S1326" i="6" s="1"/>
  <c r="T1326" i="6" s="1"/>
  <c r="Q1327" i="6"/>
  <c r="S1327" i="6" s="1"/>
  <c r="T1327" i="6" s="1"/>
  <c r="Q1328" i="6"/>
  <c r="S1328" i="6" s="1"/>
  <c r="T1328" i="6" s="1"/>
  <c r="Q1329" i="6"/>
  <c r="S1329" i="6" s="1"/>
  <c r="T1329" i="6" s="1"/>
  <c r="Q1330" i="6"/>
  <c r="S1330" i="6" s="1"/>
  <c r="T1330" i="6" s="1"/>
  <c r="Q1331" i="6"/>
  <c r="S1331" i="6" s="1"/>
  <c r="T1331" i="6" s="1"/>
  <c r="Q1332" i="6"/>
  <c r="S1332" i="6" s="1"/>
  <c r="T1332" i="6" s="1"/>
  <c r="Q1333" i="6"/>
  <c r="S1333" i="6" s="1"/>
  <c r="T1333" i="6" s="1"/>
  <c r="Q1334" i="6"/>
  <c r="S1334" i="6" s="1"/>
  <c r="T1334" i="6" s="1"/>
  <c r="Q1335" i="6"/>
  <c r="S1335" i="6" s="1"/>
  <c r="T1335" i="6" s="1"/>
  <c r="Q1336" i="6"/>
  <c r="S1336" i="6" s="1"/>
  <c r="T1336" i="6" s="1"/>
  <c r="Q1337" i="6"/>
  <c r="S1337" i="6" s="1"/>
  <c r="T1337" i="6" s="1"/>
  <c r="Q1338" i="6"/>
  <c r="S1338" i="6" s="1"/>
  <c r="T1338" i="6" s="1"/>
  <c r="Q1339" i="6"/>
  <c r="S1339" i="6" s="1"/>
  <c r="T1339" i="6" s="1"/>
  <c r="Q1340" i="6"/>
  <c r="S1340" i="6" s="1"/>
  <c r="T1340" i="6" s="1"/>
  <c r="Q1341" i="6"/>
  <c r="S1341" i="6" s="1"/>
  <c r="T1341" i="6" s="1"/>
  <c r="Q1342" i="6"/>
  <c r="S1342" i="6" s="1"/>
  <c r="T1342" i="6" s="1"/>
  <c r="Q1343" i="6"/>
  <c r="S1343" i="6" s="1"/>
  <c r="T1343" i="6" s="1"/>
  <c r="Q1344" i="6"/>
  <c r="S1344" i="6" s="1"/>
  <c r="T1344" i="6" s="1"/>
  <c r="Q1345" i="6"/>
  <c r="S1345" i="6" s="1"/>
  <c r="T1345" i="6" s="1"/>
  <c r="Q1346" i="6"/>
  <c r="S1346" i="6" s="1"/>
  <c r="T1346" i="6" s="1"/>
  <c r="Q1347" i="6"/>
  <c r="S1347" i="6" s="1"/>
  <c r="T1347" i="6" s="1"/>
  <c r="Q1348" i="6"/>
  <c r="S1348" i="6" s="1"/>
  <c r="T1348" i="6" s="1"/>
  <c r="Q1349" i="6"/>
  <c r="S1349" i="6" s="1"/>
  <c r="T1349" i="6" s="1"/>
  <c r="Q1350" i="6"/>
  <c r="S1350" i="6" s="1"/>
  <c r="T1350" i="6" s="1"/>
  <c r="Q1351" i="6"/>
  <c r="S1351" i="6" s="1"/>
  <c r="T1351" i="6" s="1"/>
  <c r="Q1352" i="6"/>
  <c r="S1352" i="6" s="1"/>
  <c r="T1352" i="6" s="1"/>
  <c r="Q1353" i="6"/>
  <c r="S1353" i="6" s="1"/>
  <c r="T1353" i="6" s="1"/>
  <c r="Q1354" i="6"/>
  <c r="S1354" i="6" s="1"/>
  <c r="T1354" i="6" s="1"/>
  <c r="Q1355" i="6"/>
  <c r="S1355" i="6" s="1"/>
  <c r="T1355" i="6" s="1"/>
  <c r="Q1356" i="6"/>
  <c r="S1356" i="6" s="1"/>
  <c r="T1356" i="6" s="1"/>
  <c r="Q1357" i="6"/>
  <c r="S1357" i="6" s="1"/>
  <c r="T1357" i="6" s="1"/>
  <c r="Q1358" i="6"/>
  <c r="S1358" i="6" s="1"/>
  <c r="T1358" i="6" s="1"/>
  <c r="Q1359" i="6"/>
  <c r="S1359" i="6" s="1"/>
  <c r="T1359" i="6" s="1"/>
  <c r="Q1360" i="6"/>
  <c r="S1360" i="6" s="1"/>
  <c r="T1360" i="6" s="1"/>
  <c r="Q1361" i="6"/>
  <c r="S1361" i="6" s="1"/>
  <c r="T1361" i="6" s="1"/>
  <c r="Q1362" i="6"/>
  <c r="S1362" i="6" s="1"/>
  <c r="T1362" i="6" s="1"/>
  <c r="Q1363" i="6"/>
  <c r="S1363" i="6" s="1"/>
  <c r="T1363" i="6" s="1"/>
  <c r="Q1364" i="6"/>
  <c r="S1364" i="6" s="1"/>
  <c r="T1364" i="6" s="1"/>
  <c r="Q1365" i="6"/>
  <c r="S1365" i="6" s="1"/>
  <c r="T1365" i="6" s="1"/>
  <c r="Q1366" i="6"/>
  <c r="S1366" i="6" s="1"/>
  <c r="T1366" i="6" s="1"/>
  <c r="Q1367" i="6"/>
  <c r="S1367" i="6" s="1"/>
  <c r="T1367" i="6" s="1"/>
  <c r="Q1368" i="6"/>
  <c r="S1368" i="6" s="1"/>
  <c r="T1368" i="6" s="1"/>
  <c r="Q1369" i="6"/>
  <c r="S1369" i="6" s="1"/>
  <c r="T1369" i="6" s="1"/>
  <c r="Q1370" i="6"/>
  <c r="S1370" i="6" s="1"/>
  <c r="T1370" i="6" s="1"/>
  <c r="Q1371" i="6"/>
  <c r="S1371" i="6" s="1"/>
  <c r="T1371" i="6" s="1"/>
  <c r="Q1372" i="6"/>
  <c r="S1372" i="6" s="1"/>
  <c r="T1372" i="6" s="1"/>
  <c r="Q1373" i="6"/>
  <c r="S1373" i="6" s="1"/>
  <c r="T1373" i="6" s="1"/>
  <c r="Q1374" i="6"/>
  <c r="S1374" i="6" s="1"/>
  <c r="T1374" i="6" s="1"/>
  <c r="Q1375" i="6"/>
  <c r="S1375" i="6" s="1"/>
  <c r="T1375" i="6" s="1"/>
  <c r="Q1376" i="6"/>
  <c r="S1376" i="6" s="1"/>
  <c r="T1376" i="6" s="1"/>
  <c r="Q1377" i="6"/>
  <c r="S1377" i="6" s="1"/>
  <c r="T1377" i="6" s="1"/>
  <c r="Q1378" i="6"/>
  <c r="S1378" i="6" s="1"/>
  <c r="T1378" i="6" s="1"/>
  <c r="Q1379" i="6"/>
  <c r="S1379" i="6" s="1"/>
  <c r="T1379" i="6" s="1"/>
  <c r="Q1380" i="6"/>
  <c r="S1380" i="6" s="1"/>
  <c r="T1380" i="6" s="1"/>
  <c r="Q1381" i="6"/>
  <c r="S1381" i="6" s="1"/>
  <c r="T1381" i="6" s="1"/>
  <c r="Q1382" i="6"/>
  <c r="S1382" i="6" s="1"/>
  <c r="T1382" i="6" s="1"/>
  <c r="Q1383" i="6"/>
  <c r="S1383" i="6" s="1"/>
  <c r="T1383" i="6" s="1"/>
  <c r="Q1384" i="6"/>
  <c r="S1384" i="6" s="1"/>
  <c r="T1384" i="6" s="1"/>
  <c r="Q1385" i="6"/>
  <c r="S1385" i="6" s="1"/>
  <c r="T1385" i="6" s="1"/>
  <c r="Q1386" i="6"/>
  <c r="S1386" i="6" s="1"/>
  <c r="T1386" i="6" s="1"/>
  <c r="Q1387" i="6"/>
  <c r="S1387" i="6" s="1"/>
  <c r="T1387" i="6" s="1"/>
  <c r="Q1388" i="6"/>
  <c r="S1388" i="6" s="1"/>
  <c r="T1388" i="6" s="1"/>
  <c r="Q1389" i="6"/>
  <c r="S1389" i="6" s="1"/>
  <c r="T1389" i="6" s="1"/>
  <c r="Q1390" i="6"/>
  <c r="S1390" i="6" s="1"/>
  <c r="T1390" i="6" s="1"/>
  <c r="Q1391" i="6"/>
  <c r="S1391" i="6" s="1"/>
  <c r="T1391" i="6" s="1"/>
  <c r="Q1392" i="6"/>
  <c r="S1392" i="6" s="1"/>
  <c r="T1392" i="6" s="1"/>
  <c r="Q1393" i="6"/>
  <c r="S1393" i="6" s="1"/>
  <c r="T1393" i="6" s="1"/>
  <c r="Q1394" i="6"/>
  <c r="S1394" i="6" s="1"/>
  <c r="T1394" i="6" s="1"/>
  <c r="Q1395" i="6"/>
  <c r="S1395" i="6" s="1"/>
  <c r="T1395" i="6" s="1"/>
  <c r="Q1396" i="6"/>
  <c r="S1396" i="6" s="1"/>
  <c r="T1396" i="6" s="1"/>
  <c r="Q1397" i="6"/>
  <c r="S1397" i="6" s="1"/>
  <c r="T1397" i="6" s="1"/>
  <c r="Q1398" i="6"/>
  <c r="S1398" i="6" s="1"/>
  <c r="T1398" i="6" s="1"/>
  <c r="Q1399" i="6"/>
  <c r="S1399" i="6" s="1"/>
  <c r="T1399" i="6" s="1"/>
  <c r="Q1400" i="6"/>
  <c r="S1400" i="6" s="1"/>
  <c r="T1400" i="6" s="1"/>
  <c r="Q1401" i="6"/>
  <c r="S1401" i="6" s="1"/>
  <c r="T1401" i="6" s="1"/>
  <c r="Q1402" i="6"/>
  <c r="S1402" i="6" s="1"/>
  <c r="T1402" i="6" s="1"/>
  <c r="Q1403" i="6"/>
  <c r="S1403" i="6" s="1"/>
  <c r="T1403" i="6" s="1"/>
  <c r="Q1404" i="6"/>
  <c r="S1404" i="6" s="1"/>
  <c r="T1404" i="6" s="1"/>
  <c r="Q1405" i="6"/>
  <c r="S1405" i="6" s="1"/>
  <c r="T1405" i="6" s="1"/>
  <c r="Q1406" i="6"/>
  <c r="S1406" i="6" s="1"/>
  <c r="T1406" i="6" s="1"/>
  <c r="Q1407" i="6"/>
  <c r="S1407" i="6" s="1"/>
  <c r="T1407" i="6" s="1"/>
  <c r="Q1408" i="6"/>
  <c r="S1408" i="6" s="1"/>
  <c r="T1408" i="6" s="1"/>
  <c r="Q1409" i="6"/>
  <c r="S1409" i="6" s="1"/>
  <c r="T1409" i="6" s="1"/>
  <c r="Q1410" i="6"/>
  <c r="S1410" i="6" s="1"/>
  <c r="T1410" i="6" s="1"/>
  <c r="Q1411" i="6"/>
  <c r="S1411" i="6" s="1"/>
  <c r="T1411" i="6" s="1"/>
  <c r="Q1412" i="6"/>
  <c r="S1412" i="6" s="1"/>
  <c r="T1412" i="6" s="1"/>
  <c r="Q1413" i="6"/>
  <c r="S1413" i="6" s="1"/>
  <c r="T1413" i="6" s="1"/>
  <c r="Q1414" i="6"/>
  <c r="S1414" i="6" s="1"/>
  <c r="T1414" i="6" s="1"/>
  <c r="Q1415" i="6"/>
  <c r="S1415" i="6" s="1"/>
  <c r="T1415" i="6" s="1"/>
  <c r="Q1416" i="6"/>
  <c r="S1416" i="6" s="1"/>
  <c r="T1416" i="6" s="1"/>
  <c r="Q1417" i="6"/>
  <c r="S1417" i="6" s="1"/>
  <c r="T1417" i="6" s="1"/>
  <c r="Q1418" i="6"/>
  <c r="S1418" i="6" s="1"/>
  <c r="T1418" i="6" s="1"/>
  <c r="Q1419" i="6"/>
  <c r="S1419" i="6" s="1"/>
  <c r="T1419" i="6" s="1"/>
  <c r="Q1420" i="6"/>
  <c r="S1420" i="6" s="1"/>
  <c r="T1420" i="6" s="1"/>
  <c r="Q1421" i="6"/>
  <c r="S1421" i="6" s="1"/>
  <c r="T1421" i="6" s="1"/>
  <c r="Q1422" i="6"/>
  <c r="S1422" i="6" s="1"/>
  <c r="T1422" i="6" s="1"/>
  <c r="Q1423" i="6"/>
  <c r="S1423" i="6" s="1"/>
  <c r="T1423" i="6" s="1"/>
  <c r="Q1424" i="6"/>
  <c r="S1424" i="6" s="1"/>
  <c r="T1424" i="6" s="1"/>
  <c r="Q1425" i="6"/>
  <c r="S1425" i="6" s="1"/>
  <c r="T1425" i="6" s="1"/>
  <c r="Q1426" i="6"/>
  <c r="S1426" i="6" s="1"/>
  <c r="T1426" i="6" s="1"/>
  <c r="Q1427" i="6"/>
  <c r="S1427" i="6" s="1"/>
  <c r="T1427" i="6" s="1"/>
  <c r="Q1428" i="6"/>
  <c r="S1428" i="6" s="1"/>
  <c r="T1428" i="6" s="1"/>
  <c r="Q1429" i="6"/>
  <c r="S1429" i="6" s="1"/>
  <c r="T1429" i="6" s="1"/>
  <c r="Q1430" i="6"/>
  <c r="S1430" i="6" s="1"/>
  <c r="T1430" i="6" s="1"/>
  <c r="Q1431" i="6"/>
  <c r="S1431" i="6" s="1"/>
  <c r="T1431" i="6" s="1"/>
  <c r="Q1432" i="6"/>
  <c r="S1432" i="6" s="1"/>
  <c r="T1432" i="6" s="1"/>
  <c r="Q1433" i="6"/>
  <c r="S1433" i="6" s="1"/>
  <c r="T1433" i="6" s="1"/>
  <c r="Q1434" i="6"/>
  <c r="S1434" i="6" s="1"/>
  <c r="T1434" i="6" s="1"/>
  <c r="Q1435" i="6"/>
  <c r="S1435" i="6" s="1"/>
  <c r="T1435" i="6" s="1"/>
  <c r="Q1436" i="6"/>
  <c r="S1436" i="6" s="1"/>
  <c r="T1436" i="6" s="1"/>
  <c r="Q1437" i="6"/>
  <c r="S1437" i="6" s="1"/>
  <c r="T1437" i="6" s="1"/>
  <c r="Q1438" i="6"/>
  <c r="S1438" i="6" s="1"/>
  <c r="T1438" i="6" s="1"/>
  <c r="Q1439" i="6"/>
  <c r="S1439" i="6" s="1"/>
  <c r="T1439" i="6" s="1"/>
  <c r="Q1440" i="6"/>
  <c r="S1440" i="6" s="1"/>
  <c r="T1440" i="6" s="1"/>
  <c r="Q1441" i="6"/>
  <c r="S1441" i="6" s="1"/>
  <c r="T1441" i="6" s="1"/>
  <c r="Q1442" i="6"/>
  <c r="S1442" i="6" s="1"/>
  <c r="T1442" i="6" s="1"/>
  <c r="Q1443" i="6"/>
  <c r="S1443" i="6" s="1"/>
  <c r="T1443" i="6" s="1"/>
  <c r="Q1444" i="6"/>
  <c r="S1444" i="6" s="1"/>
  <c r="T1444" i="6" s="1"/>
  <c r="Q1445" i="6"/>
  <c r="S1445" i="6" s="1"/>
  <c r="T1445" i="6" s="1"/>
  <c r="Q1446" i="6"/>
  <c r="S1446" i="6" s="1"/>
  <c r="T1446" i="6" s="1"/>
  <c r="Q1447" i="6"/>
  <c r="S1447" i="6" s="1"/>
  <c r="T1447" i="6" s="1"/>
  <c r="Q1448" i="6"/>
  <c r="S1448" i="6" s="1"/>
  <c r="T1448" i="6" s="1"/>
  <c r="Q1449" i="6"/>
  <c r="S1449" i="6" s="1"/>
  <c r="T1449" i="6" s="1"/>
  <c r="Q1450" i="6"/>
  <c r="S1450" i="6" s="1"/>
  <c r="T1450" i="6" s="1"/>
  <c r="Q1451" i="6"/>
  <c r="S1451" i="6" s="1"/>
  <c r="T1451" i="6" s="1"/>
  <c r="Q1452" i="6"/>
  <c r="S1452" i="6" s="1"/>
  <c r="T1452" i="6" s="1"/>
  <c r="Q1453" i="6"/>
  <c r="S1453" i="6" s="1"/>
  <c r="T1453" i="6" s="1"/>
  <c r="Q1454" i="6"/>
  <c r="S1454" i="6" s="1"/>
  <c r="T1454" i="6" s="1"/>
  <c r="Q1455" i="6"/>
  <c r="S1455" i="6" s="1"/>
  <c r="T1455" i="6" s="1"/>
  <c r="Q1456" i="6"/>
  <c r="S1456" i="6" s="1"/>
  <c r="T1456" i="6" s="1"/>
  <c r="Q1457" i="6"/>
  <c r="S1457" i="6" s="1"/>
  <c r="T1457" i="6" s="1"/>
  <c r="Q1458" i="6"/>
  <c r="S1458" i="6" s="1"/>
  <c r="T1458" i="6" s="1"/>
  <c r="Q1459" i="6"/>
  <c r="S1459" i="6" s="1"/>
  <c r="T1459" i="6" s="1"/>
  <c r="Q1460" i="6"/>
  <c r="S1460" i="6" s="1"/>
  <c r="T1460" i="6" s="1"/>
  <c r="Q1461" i="6"/>
  <c r="S1461" i="6" s="1"/>
  <c r="T1461" i="6" s="1"/>
  <c r="Q1462" i="6"/>
  <c r="S1462" i="6" s="1"/>
  <c r="T1462" i="6" s="1"/>
  <c r="Q1463" i="6"/>
  <c r="S1463" i="6" s="1"/>
  <c r="T1463" i="6" s="1"/>
  <c r="Q1464" i="6"/>
  <c r="S1464" i="6" s="1"/>
  <c r="T1464" i="6" s="1"/>
  <c r="Q1465" i="6"/>
  <c r="S1465" i="6" s="1"/>
  <c r="T1465" i="6" s="1"/>
  <c r="Q1466" i="6"/>
  <c r="S1466" i="6" s="1"/>
  <c r="T1466" i="6" s="1"/>
  <c r="Q1467" i="6"/>
  <c r="S1467" i="6" s="1"/>
  <c r="T1467" i="6" s="1"/>
  <c r="Q1468" i="6"/>
  <c r="S1468" i="6" s="1"/>
  <c r="T1468" i="6" s="1"/>
  <c r="Q1469" i="6"/>
  <c r="S1469" i="6" s="1"/>
  <c r="T1469" i="6" s="1"/>
  <c r="Q1470" i="6"/>
  <c r="S1470" i="6" s="1"/>
  <c r="T1470" i="6" s="1"/>
  <c r="Q1471" i="6"/>
  <c r="S1471" i="6" s="1"/>
  <c r="T1471" i="6" s="1"/>
  <c r="Q1472" i="6"/>
  <c r="S1472" i="6" s="1"/>
  <c r="T1472" i="6" s="1"/>
  <c r="Q1473" i="6"/>
  <c r="S1473" i="6" s="1"/>
  <c r="T1473" i="6" s="1"/>
  <c r="Q1474" i="6"/>
  <c r="S1474" i="6" s="1"/>
  <c r="T1474" i="6" s="1"/>
  <c r="Q1475" i="6"/>
  <c r="S1475" i="6" s="1"/>
  <c r="T1475" i="6" s="1"/>
  <c r="Q1476" i="6"/>
  <c r="S1476" i="6" s="1"/>
  <c r="T1476" i="6" s="1"/>
  <c r="Q1477" i="6"/>
  <c r="S1477" i="6" s="1"/>
  <c r="T1477" i="6" s="1"/>
  <c r="Q1478" i="6"/>
  <c r="S1478" i="6" s="1"/>
  <c r="T1478" i="6" s="1"/>
  <c r="Q1479" i="6"/>
  <c r="S1479" i="6" s="1"/>
  <c r="T1479" i="6" s="1"/>
  <c r="Q1480" i="6"/>
  <c r="S1480" i="6" s="1"/>
  <c r="T1480" i="6" s="1"/>
  <c r="Q1481" i="6"/>
  <c r="S1481" i="6" s="1"/>
  <c r="T1481" i="6" s="1"/>
  <c r="Q1482" i="6"/>
  <c r="S1482" i="6" s="1"/>
  <c r="T1482" i="6" s="1"/>
  <c r="Q1483" i="6"/>
  <c r="S1483" i="6" s="1"/>
  <c r="T1483" i="6" s="1"/>
  <c r="Q1484" i="6"/>
  <c r="S1484" i="6" s="1"/>
  <c r="T1484" i="6" s="1"/>
  <c r="Q1485" i="6"/>
  <c r="S1485" i="6" s="1"/>
  <c r="T1485" i="6" s="1"/>
  <c r="Q1486" i="6"/>
  <c r="S1486" i="6" s="1"/>
  <c r="T1486" i="6" s="1"/>
  <c r="Q1487" i="6"/>
  <c r="S1487" i="6" s="1"/>
  <c r="T1487" i="6" s="1"/>
  <c r="Q1488" i="6"/>
  <c r="S1488" i="6" s="1"/>
  <c r="T1488" i="6" s="1"/>
  <c r="Q1489" i="6"/>
  <c r="S1489" i="6" s="1"/>
  <c r="T1489" i="6" s="1"/>
  <c r="Q1490" i="6"/>
  <c r="S1490" i="6" s="1"/>
  <c r="T1490" i="6" s="1"/>
  <c r="Q1491" i="6"/>
  <c r="S1491" i="6" s="1"/>
  <c r="T1491" i="6" s="1"/>
  <c r="Q1492" i="6"/>
  <c r="S1492" i="6" s="1"/>
  <c r="T1492" i="6" s="1"/>
  <c r="Q1493" i="6"/>
  <c r="S1493" i="6" s="1"/>
  <c r="T1493" i="6" s="1"/>
  <c r="Q1494" i="6"/>
  <c r="S1494" i="6" s="1"/>
  <c r="T1494" i="6" s="1"/>
  <c r="Q1495" i="6"/>
  <c r="S1495" i="6" s="1"/>
  <c r="T1495" i="6" s="1"/>
  <c r="Q1496" i="6"/>
  <c r="S1496" i="6" s="1"/>
  <c r="T1496" i="6" s="1"/>
  <c r="Q1497" i="6"/>
  <c r="S1497" i="6" s="1"/>
  <c r="T1497" i="6" s="1"/>
  <c r="Q1498" i="6"/>
  <c r="S1498" i="6" s="1"/>
  <c r="T1498" i="6" s="1"/>
  <c r="Q1499" i="6"/>
  <c r="S1499" i="6" s="1"/>
  <c r="T1499" i="6" s="1"/>
  <c r="Q1500" i="6"/>
  <c r="S1500" i="6" s="1"/>
  <c r="T1500" i="6" s="1"/>
  <c r="Q1501" i="6"/>
  <c r="S1501" i="6" s="1"/>
  <c r="T1501" i="6" s="1"/>
  <c r="Q1502" i="6"/>
  <c r="S1502" i="6" s="1"/>
  <c r="T1502" i="6" s="1"/>
  <c r="Q1503" i="6"/>
  <c r="S1503" i="6" s="1"/>
  <c r="T1503" i="6" s="1"/>
  <c r="Q1504" i="6"/>
  <c r="S1504" i="6" s="1"/>
  <c r="T1504" i="6" s="1"/>
  <c r="Q1505" i="6"/>
  <c r="S1505" i="6" s="1"/>
  <c r="T1505" i="6" s="1"/>
  <c r="Q1506" i="6"/>
  <c r="S1506" i="6" s="1"/>
  <c r="T1506" i="6" s="1"/>
  <c r="Q1507" i="6"/>
  <c r="S1507" i="6" s="1"/>
  <c r="T1507" i="6" s="1"/>
  <c r="Q1508" i="6"/>
  <c r="S1508" i="6" s="1"/>
  <c r="T1508" i="6" s="1"/>
  <c r="Q1509" i="6"/>
  <c r="S1509" i="6" s="1"/>
  <c r="T1509" i="6" s="1"/>
  <c r="Q1510" i="6"/>
  <c r="S1510" i="6" s="1"/>
  <c r="T1510" i="6" s="1"/>
  <c r="Q1511" i="6"/>
  <c r="S1511" i="6" s="1"/>
  <c r="T1511" i="6" s="1"/>
  <c r="Q1512" i="6"/>
  <c r="S1512" i="6" s="1"/>
  <c r="T1512" i="6" s="1"/>
  <c r="Q1513" i="6"/>
  <c r="S1513" i="6" s="1"/>
  <c r="T1513" i="6" s="1"/>
  <c r="Q1514" i="6"/>
  <c r="S1514" i="6" s="1"/>
  <c r="T1514" i="6" s="1"/>
  <c r="Q1515" i="6"/>
  <c r="S1515" i="6" s="1"/>
  <c r="T1515" i="6" s="1"/>
  <c r="Q1516" i="6"/>
  <c r="S1516" i="6" s="1"/>
  <c r="T1516" i="6" s="1"/>
  <c r="Q1517" i="6"/>
  <c r="S1517" i="6" s="1"/>
  <c r="T1517" i="6" s="1"/>
  <c r="Q1518" i="6"/>
  <c r="S1518" i="6" s="1"/>
  <c r="T1518" i="6" s="1"/>
  <c r="Q1519" i="6"/>
  <c r="S1519" i="6" s="1"/>
  <c r="T1519" i="6" s="1"/>
  <c r="Q1520" i="6"/>
  <c r="S1520" i="6" s="1"/>
  <c r="T1520" i="6" s="1"/>
  <c r="Q1521" i="6"/>
  <c r="S1521" i="6" s="1"/>
  <c r="T1521" i="6" s="1"/>
  <c r="Q1522" i="6"/>
  <c r="S1522" i="6" s="1"/>
  <c r="T1522" i="6" s="1"/>
  <c r="Q1523" i="6"/>
  <c r="S1523" i="6" s="1"/>
  <c r="T1523" i="6" s="1"/>
  <c r="Q1524" i="6"/>
  <c r="S1524" i="6" s="1"/>
  <c r="T1524" i="6" s="1"/>
  <c r="Q1525" i="6"/>
  <c r="S1525" i="6" s="1"/>
  <c r="T1525" i="6" s="1"/>
  <c r="Q1526" i="6"/>
  <c r="S1526" i="6" s="1"/>
  <c r="T1526" i="6" s="1"/>
  <c r="Q1527" i="6"/>
  <c r="S1527" i="6" s="1"/>
  <c r="T1527" i="6" s="1"/>
  <c r="Q1528" i="6"/>
  <c r="S1528" i="6" s="1"/>
  <c r="T1528" i="6" s="1"/>
  <c r="Q1529" i="6"/>
  <c r="S1529" i="6" s="1"/>
  <c r="T1529" i="6" s="1"/>
  <c r="Q1530" i="6"/>
  <c r="S1530" i="6" s="1"/>
  <c r="T1530" i="6" s="1"/>
  <c r="Q1531" i="6"/>
  <c r="S1531" i="6" s="1"/>
  <c r="T1531" i="6" s="1"/>
  <c r="Q1532" i="6"/>
  <c r="S1532" i="6" s="1"/>
  <c r="T1532" i="6" s="1"/>
  <c r="Q1533" i="6"/>
  <c r="S1533" i="6" s="1"/>
  <c r="T1533" i="6" s="1"/>
  <c r="Q1534" i="6"/>
  <c r="S1534" i="6" s="1"/>
  <c r="T1534" i="6" s="1"/>
  <c r="Q1535" i="6"/>
  <c r="S1535" i="6" s="1"/>
  <c r="T1535" i="6" s="1"/>
  <c r="Q1536" i="6"/>
  <c r="S1536" i="6" s="1"/>
  <c r="T1536" i="6" s="1"/>
  <c r="Q1537" i="6"/>
  <c r="S1537" i="6" s="1"/>
  <c r="T1537" i="6" s="1"/>
  <c r="Q1538" i="6"/>
  <c r="S1538" i="6" s="1"/>
  <c r="T1538" i="6" s="1"/>
  <c r="Q1539" i="6"/>
  <c r="S1539" i="6" s="1"/>
  <c r="T1539" i="6" s="1"/>
  <c r="Q1540" i="6"/>
  <c r="S1540" i="6" s="1"/>
  <c r="T1540" i="6" s="1"/>
  <c r="Q1541" i="6"/>
  <c r="S1541" i="6" s="1"/>
  <c r="T1541" i="6" s="1"/>
  <c r="Q1542" i="6"/>
  <c r="S1542" i="6" s="1"/>
  <c r="T1542" i="6" s="1"/>
  <c r="Q1543" i="6"/>
  <c r="S1543" i="6" s="1"/>
  <c r="T1543" i="6" s="1"/>
  <c r="Q1544" i="6"/>
  <c r="S1544" i="6" s="1"/>
  <c r="T1544" i="6" s="1"/>
  <c r="Q1545" i="6"/>
  <c r="S1545" i="6" s="1"/>
  <c r="T1545" i="6" s="1"/>
  <c r="Q1546" i="6"/>
  <c r="S1546" i="6" s="1"/>
  <c r="T1546" i="6" s="1"/>
  <c r="Q1547" i="6"/>
  <c r="S1547" i="6" s="1"/>
  <c r="T1547" i="6" s="1"/>
  <c r="Q1548" i="6"/>
  <c r="S1548" i="6" s="1"/>
  <c r="T1548" i="6" s="1"/>
  <c r="Q1549" i="6"/>
  <c r="S1549" i="6" s="1"/>
  <c r="T1549" i="6" s="1"/>
  <c r="Q1550" i="6"/>
  <c r="S1550" i="6" s="1"/>
  <c r="T1550" i="6" s="1"/>
  <c r="Q1551" i="6"/>
  <c r="S1551" i="6" s="1"/>
  <c r="T1551" i="6" s="1"/>
  <c r="Q1552" i="6"/>
  <c r="S1552" i="6" s="1"/>
  <c r="T1552" i="6" s="1"/>
  <c r="Q1553" i="6"/>
  <c r="S1553" i="6" s="1"/>
  <c r="T1553" i="6" s="1"/>
  <c r="Q1554" i="6"/>
  <c r="S1554" i="6" s="1"/>
  <c r="T1554" i="6" s="1"/>
  <c r="Q1555" i="6"/>
  <c r="S1555" i="6" s="1"/>
  <c r="T1555" i="6" s="1"/>
  <c r="Q1556" i="6"/>
  <c r="S1556" i="6" s="1"/>
  <c r="T1556" i="6" s="1"/>
  <c r="Q1557" i="6"/>
  <c r="S1557" i="6" s="1"/>
  <c r="T1557" i="6" s="1"/>
  <c r="Q1558" i="6"/>
  <c r="S1558" i="6" s="1"/>
  <c r="T1558" i="6" s="1"/>
  <c r="Q1559" i="6"/>
  <c r="S1559" i="6" s="1"/>
  <c r="T1559" i="6" s="1"/>
  <c r="Q1560" i="6"/>
  <c r="S1560" i="6" s="1"/>
  <c r="T1560" i="6" s="1"/>
  <c r="Q1561" i="6"/>
  <c r="S1561" i="6" s="1"/>
  <c r="T1561" i="6" s="1"/>
  <c r="Q1562" i="6"/>
  <c r="S1562" i="6" s="1"/>
  <c r="T1562" i="6" s="1"/>
  <c r="Q1563" i="6"/>
  <c r="S1563" i="6" s="1"/>
  <c r="T1563" i="6" s="1"/>
  <c r="Q1564" i="6"/>
  <c r="S1564" i="6" s="1"/>
  <c r="T1564" i="6" s="1"/>
  <c r="Q1565" i="6"/>
  <c r="S1565" i="6" s="1"/>
  <c r="T1565" i="6" s="1"/>
  <c r="Q1566" i="6"/>
  <c r="S1566" i="6" s="1"/>
  <c r="T1566" i="6" s="1"/>
  <c r="Q1567" i="6"/>
  <c r="S1567" i="6" s="1"/>
  <c r="T1567" i="6" s="1"/>
  <c r="Q1568" i="6"/>
  <c r="S1568" i="6" s="1"/>
  <c r="T1568" i="6" s="1"/>
  <c r="Q1569" i="6"/>
  <c r="S1569" i="6" s="1"/>
  <c r="T1569" i="6" s="1"/>
  <c r="Q1570" i="6"/>
  <c r="S1570" i="6" s="1"/>
  <c r="T1570" i="6" s="1"/>
  <c r="Q1571" i="6"/>
  <c r="S1571" i="6" s="1"/>
  <c r="T1571" i="6" s="1"/>
  <c r="Q1572" i="6"/>
  <c r="S1572" i="6" s="1"/>
  <c r="T1572" i="6" s="1"/>
  <c r="Q1573" i="6"/>
  <c r="S1573" i="6" s="1"/>
  <c r="T1573" i="6" s="1"/>
  <c r="Q1574" i="6"/>
  <c r="S1574" i="6" s="1"/>
  <c r="T1574" i="6" s="1"/>
  <c r="Q1575" i="6"/>
  <c r="S1575" i="6" s="1"/>
  <c r="T1575" i="6" s="1"/>
  <c r="Q1576" i="6"/>
  <c r="S1576" i="6" s="1"/>
  <c r="T1576" i="6" s="1"/>
  <c r="Q1577" i="6"/>
  <c r="S1577" i="6" s="1"/>
  <c r="T1577" i="6" s="1"/>
  <c r="Q1578" i="6"/>
  <c r="S1578" i="6" s="1"/>
  <c r="T1578" i="6" s="1"/>
  <c r="Q1579" i="6"/>
  <c r="S1579" i="6" s="1"/>
  <c r="T1579" i="6" s="1"/>
  <c r="Q1580" i="6"/>
  <c r="S1580" i="6" s="1"/>
  <c r="T1580" i="6" s="1"/>
  <c r="Q1581" i="6"/>
  <c r="S1581" i="6" s="1"/>
  <c r="T1581" i="6" s="1"/>
  <c r="Q1582" i="6"/>
  <c r="S1582" i="6" s="1"/>
  <c r="T1582" i="6" s="1"/>
  <c r="Q1583" i="6"/>
  <c r="S1583" i="6" s="1"/>
  <c r="T1583" i="6" s="1"/>
  <c r="Q1584" i="6"/>
  <c r="S1584" i="6" s="1"/>
  <c r="T1584" i="6" s="1"/>
  <c r="Q1585" i="6"/>
  <c r="S1585" i="6" s="1"/>
  <c r="T1585" i="6" s="1"/>
  <c r="Q1586" i="6"/>
  <c r="S1586" i="6" s="1"/>
  <c r="T1586" i="6" s="1"/>
  <c r="Q1587" i="6"/>
  <c r="S1587" i="6" s="1"/>
  <c r="T1587" i="6" s="1"/>
  <c r="Q1588" i="6"/>
  <c r="S1588" i="6" s="1"/>
  <c r="T1588" i="6" s="1"/>
  <c r="Q1589" i="6"/>
  <c r="S1589" i="6" s="1"/>
  <c r="T1589" i="6" s="1"/>
  <c r="Q1590" i="6"/>
  <c r="S1590" i="6" s="1"/>
  <c r="T1590" i="6" s="1"/>
  <c r="Q1591" i="6"/>
  <c r="S1591" i="6" s="1"/>
  <c r="T1591" i="6" s="1"/>
  <c r="Q1592" i="6"/>
  <c r="S1592" i="6" s="1"/>
  <c r="T1592" i="6" s="1"/>
  <c r="Q1593" i="6"/>
  <c r="S1593" i="6" s="1"/>
  <c r="T1593" i="6" s="1"/>
  <c r="Q1594" i="6"/>
  <c r="S1594" i="6" s="1"/>
  <c r="T1594" i="6" s="1"/>
  <c r="Q1595" i="6"/>
  <c r="S1595" i="6" s="1"/>
  <c r="T1595" i="6" s="1"/>
  <c r="Q1596" i="6"/>
  <c r="S1596" i="6" s="1"/>
  <c r="T1596" i="6" s="1"/>
  <c r="Q1597" i="6"/>
  <c r="S1597" i="6" s="1"/>
  <c r="T1597" i="6" s="1"/>
  <c r="Q1598" i="6"/>
  <c r="S1598" i="6" s="1"/>
  <c r="T1598" i="6" s="1"/>
  <c r="Q1599" i="6"/>
  <c r="S1599" i="6" s="1"/>
  <c r="T1599" i="6" s="1"/>
  <c r="Q1600" i="6"/>
  <c r="S1600" i="6" s="1"/>
  <c r="T1600" i="6" s="1"/>
  <c r="Q1601" i="6"/>
  <c r="S1601" i="6" s="1"/>
  <c r="T1601" i="6" s="1"/>
  <c r="Q1602" i="6"/>
  <c r="S1602" i="6" s="1"/>
  <c r="T1602" i="6" s="1"/>
  <c r="Q1603" i="6"/>
  <c r="S1603" i="6" s="1"/>
  <c r="T1603" i="6" s="1"/>
  <c r="Q1604" i="6"/>
  <c r="S1604" i="6" s="1"/>
  <c r="T1604" i="6" s="1"/>
  <c r="Q1605" i="6"/>
  <c r="S1605" i="6" s="1"/>
  <c r="T1605" i="6" s="1"/>
  <c r="Q1606" i="6"/>
  <c r="S1606" i="6" s="1"/>
  <c r="T1606" i="6" s="1"/>
  <c r="Q1607" i="6"/>
  <c r="S1607" i="6" s="1"/>
  <c r="T1607" i="6" s="1"/>
  <c r="Q1608" i="6"/>
  <c r="S1608" i="6" s="1"/>
  <c r="T1608" i="6" s="1"/>
  <c r="Q1609" i="6"/>
  <c r="S1609" i="6" s="1"/>
  <c r="T1609" i="6" s="1"/>
  <c r="Q1610" i="6"/>
  <c r="S1610" i="6" s="1"/>
  <c r="T1610" i="6" s="1"/>
  <c r="Q1611" i="6"/>
  <c r="S1611" i="6" s="1"/>
  <c r="T1611" i="6" s="1"/>
  <c r="Q1612" i="6"/>
  <c r="S1612" i="6" s="1"/>
  <c r="T1612" i="6" s="1"/>
  <c r="Q1613" i="6"/>
  <c r="S1613" i="6" s="1"/>
  <c r="T1613" i="6" s="1"/>
  <c r="Q1614" i="6"/>
  <c r="S1614" i="6" s="1"/>
  <c r="T1614" i="6" s="1"/>
  <c r="Q1615" i="6"/>
  <c r="S1615" i="6" s="1"/>
  <c r="T1615" i="6" s="1"/>
  <c r="Q1616" i="6"/>
  <c r="S1616" i="6" s="1"/>
  <c r="T1616" i="6" s="1"/>
  <c r="Q1617" i="6"/>
  <c r="S1617" i="6" s="1"/>
  <c r="T1617" i="6" s="1"/>
  <c r="Q1618" i="6"/>
  <c r="S1618" i="6" s="1"/>
  <c r="T1618" i="6" s="1"/>
  <c r="Q1619" i="6"/>
  <c r="S1619" i="6" s="1"/>
  <c r="T1619" i="6" s="1"/>
  <c r="Q1620" i="6"/>
  <c r="S1620" i="6" s="1"/>
  <c r="T1620" i="6" s="1"/>
  <c r="Q1621" i="6"/>
  <c r="S1621" i="6" s="1"/>
  <c r="T1621" i="6" s="1"/>
  <c r="Q1622" i="6"/>
  <c r="S1622" i="6" s="1"/>
  <c r="T1622" i="6" s="1"/>
  <c r="Q1623" i="6"/>
  <c r="S1623" i="6" s="1"/>
  <c r="T1623" i="6" s="1"/>
  <c r="Q1624" i="6"/>
  <c r="S1624" i="6" s="1"/>
  <c r="T1624" i="6" s="1"/>
  <c r="Q1625" i="6"/>
  <c r="S1625" i="6" s="1"/>
  <c r="T1625" i="6" s="1"/>
  <c r="Q1626" i="6"/>
  <c r="S1626" i="6" s="1"/>
  <c r="T1626" i="6" s="1"/>
  <c r="Q1627" i="6"/>
  <c r="S1627" i="6" s="1"/>
  <c r="T1627" i="6" s="1"/>
  <c r="Q1628" i="6"/>
  <c r="S1628" i="6" s="1"/>
  <c r="T1628" i="6" s="1"/>
  <c r="Q1629" i="6"/>
  <c r="S1629" i="6" s="1"/>
  <c r="T1629" i="6" s="1"/>
  <c r="Q1630" i="6"/>
  <c r="S1630" i="6" s="1"/>
  <c r="T1630" i="6" s="1"/>
  <c r="Q1631" i="6"/>
  <c r="S1631" i="6" s="1"/>
  <c r="T1631" i="6" s="1"/>
  <c r="Q1632" i="6"/>
  <c r="S1632" i="6" s="1"/>
  <c r="T1632" i="6" s="1"/>
  <c r="Q1633" i="6"/>
  <c r="S1633" i="6" s="1"/>
  <c r="T1633" i="6" s="1"/>
  <c r="Q1634" i="6"/>
  <c r="S1634" i="6" s="1"/>
  <c r="T1634" i="6" s="1"/>
  <c r="Q1635" i="6"/>
  <c r="S1635" i="6" s="1"/>
  <c r="T1635" i="6" s="1"/>
  <c r="Q1636" i="6"/>
  <c r="S1636" i="6" s="1"/>
  <c r="T1636" i="6" s="1"/>
  <c r="Q1637" i="6"/>
  <c r="S1637" i="6" s="1"/>
  <c r="T1637" i="6" s="1"/>
  <c r="Q1638" i="6"/>
  <c r="S1638" i="6" s="1"/>
  <c r="T1638" i="6" s="1"/>
  <c r="Q1639" i="6"/>
  <c r="S1639" i="6" s="1"/>
  <c r="T1639" i="6" s="1"/>
  <c r="Q1640" i="6"/>
  <c r="S1640" i="6" s="1"/>
  <c r="T1640" i="6" s="1"/>
  <c r="Q1641" i="6"/>
  <c r="S1641" i="6" s="1"/>
  <c r="T1641" i="6" s="1"/>
  <c r="Q1642" i="6"/>
  <c r="S1642" i="6" s="1"/>
  <c r="T1642" i="6" s="1"/>
  <c r="Q1643" i="6"/>
  <c r="S1643" i="6" s="1"/>
  <c r="T1643" i="6" s="1"/>
  <c r="Q1644" i="6"/>
  <c r="S1644" i="6" s="1"/>
  <c r="T1644" i="6" s="1"/>
  <c r="Q1645" i="6"/>
  <c r="S1645" i="6" s="1"/>
  <c r="T1645" i="6" s="1"/>
  <c r="Q1646" i="6"/>
  <c r="S1646" i="6" s="1"/>
  <c r="T1646" i="6" s="1"/>
  <c r="Q1647" i="6"/>
  <c r="S1647" i="6" s="1"/>
  <c r="T1647" i="6" s="1"/>
  <c r="Q1648" i="6"/>
  <c r="S1648" i="6" s="1"/>
  <c r="T1648" i="6" s="1"/>
  <c r="Q1649" i="6"/>
  <c r="S1649" i="6" s="1"/>
  <c r="T1649" i="6" s="1"/>
  <c r="Q1650" i="6"/>
  <c r="S1650" i="6" s="1"/>
  <c r="T1650" i="6" s="1"/>
  <c r="Q1651" i="6"/>
  <c r="S1651" i="6" s="1"/>
  <c r="T1651" i="6" s="1"/>
  <c r="Q1652" i="6"/>
  <c r="S1652" i="6" s="1"/>
  <c r="T1652" i="6" s="1"/>
  <c r="Q1653" i="6"/>
  <c r="S1653" i="6" s="1"/>
  <c r="T1653" i="6" s="1"/>
  <c r="Q1654" i="6"/>
  <c r="S1654" i="6" s="1"/>
  <c r="T1654" i="6" s="1"/>
  <c r="Q1655" i="6"/>
  <c r="S1655" i="6" s="1"/>
  <c r="T1655" i="6" s="1"/>
  <c r="Q1656" i="6"/>
  <c r="S1656" i="6" s="1"/>
  <c r="T1656" i="6" s="1"/>
  <c r="Q1657" i="6"/>
  <c r="S1657" i="6" s="1"/>
  <c r="T1657" i="6" s="1"/>
  <c r="Q1658" i="6"/>
  <c r="S1658" i="6" s="1"/>
  <c r="T1658" i="6" s="1"/>
  <c r="Q1659" i="6"/>
  <c r="S1659" i="6" s="1"/>
  <c r="T1659" i="6" s="1"/>
  <c r="Q1660" i="6"/>
  <c r="S1660" i="6" s="1"/>
  <c r="T1660" i="6" s="1"/>
  <c r="Q1661" i="6"/>
  <c r="S1661" i="6" s="1"/>
  <c r="T1661" i="6" s="1"/>
  <c r="Q1662" i="6"/>
  <c r="S1662" i="6" s="1"/>
  <c r="T1662" i="6" s="1"/>
  <c r="Q1663" i="6"/>
  <c r="S1663" i="6" s="1"/>
  <c r="T1663" i="6" s="1"/>
  <c r="Q1664" i="6"/>
  <c r="S1664" i="6" s="1"/>
  <c r="T1664" i="6" s="1"/>
  <c r="Q1665" i="6"/>
  <c r="S1665" i="6" s="1"/>
  <c r="T1665" i="6" s="1"/>
  <c r="Q1666" i="6"/>
  <c r="S1666" i="6" s="1"/>
  <c r="T1666" i="6" s="1"/>
  <c r="Q1667" i="6"/>
  <c r="S1667" i="6" s="1"/>
  <c r="T1667" i="6" s="1"/>
  <c r="Q1668" i="6"/>
  <c r="S1668" i="6" s="1"/>
  <c r="T1668" i="6" s="1"/>
  <c r="Q1669" i="6"/>
  <c r="S1669" i="6" s="1"/>
  <c r="T1669" i="6" s="1"/>
  <c r="Q1670" i="6"/>
  <c r="S1670" i="6" s="1"/>
  <c r="T1670" i="6" s="1"/>
  <c r="Q1671" i="6"/>
  <c r="S1671" i="6" s="1"/>
  <c r="T1671" i="6" s="1"/>
  <c r="Q1672" i="6"/>
  <c r="S1672" i="6" s="1"/>
  <c r="T1672" i="6" s="1"/>
  <c r="Q1673" i="6"/>
  <c r="S1673" i="6" s="1"/>
  <c r="T1673" i="6" s="1"/>
  <c r="Q1674" i="6"/>
  <c r="S1674" i="6" s="1"/>
  <c r="T1674" i="6" s="1"/>
  <c r="Q1675" i="6"/>
  <c r="S1675" i="6" s="1"/>
  <c r="T1675" i="6" s="1"/>
  <c r="Q1676" i="6"/>
  <c r="S1676" i="6" s="1"/>
  <c r="T1676" i="6" s="1"/>
  <c r="Q1677" i="6"/>
  <c r="S1677" i="6" s="1"/>
  <c r="T1677" i="6" s="1"/>
  <c r="Q1678" i="6"/>
  <c r="S1678" i="6" s="1"/>
  <c r="T1678" i="6" s="1"/>
  <c r="Q1679" i="6"/>
  <c r="S1679" i="6" s="1"/>
  <c r="T1679" i="6" s="1"/>
  <c r="Q1680" i="6"/>
  <c r="S1680" i="6" s="1"/>
  <c r="T1680" i="6" s="1"/>
  <c r="Q1681" i="6"/>
  <c r="S1681" i="6" s="1"/>
  <c r="T1681" i="6" s="1"/>
  <c r="Q1682" i="6"/>
  <c r="S1682" i="6" s="1"/>
  <c r="T1682" i="6" s="1"/>
  <c r="Q1683" i="6"/>
  <c r="S1683" i="6" s="1"/>
  <c r="T1683" i="6" s="1"/>
  <c r="Q1684" i="6"/>
  <c r="S1684" i="6" s="1"/>
  <c r="T1684" i="6" s="1"/>
  <c r="Q1685" i="6"/>
  <c r="S1685" i="6" s="1"/>
  <c r="T1685" i="6" s="1"/>
  <c r="Q1686" i="6"/>
  <c r="S1686" i="6" s="1"/>
  <c r="T1686" i="6" s="1"/>
  <c r="Q1687" i="6"/>
  <c r="S1687" i="6" s="1"/>
  <c r="T1687" i="6" s="1"/>
  <c r="Q1688" i="6"/>
  <c r="S1688" i="6" s="1"/>
  <c r="T1688" i="6" s="1"/>
  <c r="Q1689" i="6"/>
  <c r="S1689" i="6" s="1"/>
  <c r="T1689" i="6" s="1"/>
  <c r="Q1690" i="6"/>
  <c r="S1690" i="6" s="1"/>
  <c r="T1690" i="6" s="1"/>
  <c r="Q1691" i="6"/>
  <c r="S1691" i="6" s="1"/>
  <c r="T1691" i="6" s="1"/>
  <c r="Q1692" i="6"/>
  <c r="S1692" i="6" s="1"/>
  <c r="T1692" i="6" s="1"/>
  <c r="Q1693" i="6"/>
  <c r="S1693" i="6" s="1"/>
  <c r="T1693" i="6" s="1"/>
  <c r="Q1694" i="6"/>
  <c r="S1694" i="6" s="1"/>
  <c r="T1694" i="6" s="1"/>
  <c r="Q1695" i="6"/>
  <c r="S1695" i="6" s="1"/>
  <c r="T1695" i="6" s="1"/>
  <c r="Q1696" i="6"/>
  <c r="S1696" i="6" s="1"/>
  <c r="T1696" i="6" s="1"/>
  <c r="Q1697" i="6"/>
  <c r="S1697" i="6" s="1"/>
  <c r="T1697" i="6" s="1"/>
  <c r="Q1698" i="6"/>
  <c r="S1698" i="6" s="1"/>
  <c r="T1698" i="6" s="1"/>
  <c r="Q1699" i="6"/>
  <c r="S1699" i="6" s="1"/>
  <c r="T1699" i="6" s="1"/>
  <c r="Q1700" i="6"/>
  <c r="S1700" i="6" s="1"/>
  <c r="T1700" i="6" s="1"/>
  <c r="Q1701" i="6"/>
  <c r="S1701" i="6" s="1"/>
  <c r="T1701" i="6" s="1"/>
  <c r="Q1702" i="6"/>
  <c r="S1702" i="6" s="1"/>
  <c r="T1702" i="6" s="1"/>
  <c r="Q1703" i="6"/>
  <c r="S1703" i="6" s="1"/>
  <c r="T1703" i="6" s="1"/>
  <c r="Q1704" i="6"/>
  <c r="S1704" i="6" s="1"/>
  <c r="T1704" i="6" s="1"/>
  <c r="Q1705" i="6"/>
  <c r="S1705" i="6" s="1"/>
  <c r="T1705" i="6" s="1"/>
  <c r="Q1706" i="6"/>
  <c r="S1706" i="6" s="1"/>
  <c r="T1706" i="6" s="1"/>
  <c r="Q1707" i="6"/>
  <c r="S1707" i="6" s="1"/>
  <c r="T1707" i="6" s="1"/>
  <c r="Q1708" i="6"/>
  <c r="S1708" i="6" s="1"/>
  <c r="T1708" i="6" s="1"/>
  <c r="Q1709" i="6"/>
  <c r="S1709" i="6" s="1"/>
  <c r="T1709" i="6" s="1"/>
  <c r="Q1710" i="6"/>
  <c r="S1710" i="6" s="1"/>
  <c r="T1710" i="6" s="1"/>
  <c r="Q1711" i="6"/>
  <c r="S1711" i="6" s="1"/>
  <c r="T1711" i="6" s="1"/>
  <c r="Q1712" i="6"/>
  <c r="S1712" i="6" s="1"/>
  <c r="T1712" i="6" s="1"/>
  <c r="Q1713" i="6"/>
  <c r="S1713" i="6" s="1"/>
  <c r="T1713" i="6" s="1"/>
  <c r="Q1714" i="6"/>
  <c r="S1714" i="6" s="1"/>
  <c r="T1714" i="6" s="1"/>
  <c r="Q1715" i="6"/>
  <c r="S1715" i="6" s="1"/>
  <c r="T1715" i="6" s="1"/>
  <c r="Q1716" i="6"/>
  <c r="S1716" i="6" s="1"/>
  <c r="T1716" i="6" s="1"/>
  <c r="Q1717" i="6"/>
  <c r="S1717" i="6" s="1"/>
  <c r="T1717" i="6" s="1"/>
  <c r="Q1718" i="6"/>
  <c r="S1718" i="6" s="1"/>
  <c r="T1718" i="6" s="1"/>
  <c r="Q1719" i="6"/>
  <c r="S1719" i="6" s="1"/>
  <c r="T1719" i="6" s="1"/>
  <c r="Q1720" i="6"/>
  <c r="S1720" i="6" s="1"/>
  <c r="T1720" i="6" s="1"/>
  <c r="Q1721" i="6"/>
  <c r="S1721" i="6" s="1"/>
  <c r="T1721" i="6" s="1"/>
  <c r="Q1722" i="6"/>
  <c r="S1722" i="6" s="1"/>
  <c r="T1722" i="6" s="1"/>
  <c r="Q1723" i="6"/>
  <c r="S1723" i="6" s="1"/>
  <c r="T1723" i="6" s="1"/>
  <c r="Q1724" i="6"/>
  <c r="S1724" i="6" s="1"/>
  <c r="T1724" i="6" s="1"/>
  <c r="Q1725" i="6"/>
  <c r="S1725" i="6" s="1"/>
  <c r="T1725" i="6" s="1"/>
  <c r="Q1726" i="6"/>
  <c r="S1726" i="6" s="1"/>
  <c r="T1726" i="6" s="1"/>
  <c r="Q1727" i="6"/>
  <c r="S1727" i="6" s="1"/>
  <c r="T1727" i="6" s="1"/>
  <c r="Q1728" i="6"/>
  <c r="S1728" i="6" s="1"/>
  <c r="T1728" i="6" s="1"/>
  <c r="Q1729" i="6"/>
  <c r="S1729" i="6" s="1"/>
  <c r="T1729" i="6" s="1"/>
  <c r="Q1730" i="6"/>
  <c r="S1730" i="6" s="1"/>
  <c r="T1730" i="6" s="1"/>
  <c r="Q1731" i="6"/>
  <c r="S1731" i="6" s="1"/>
  <c r="T1731" i="6" s="1"/>
  <c r="Q1732" i="6"/>
  <c r="S1732" i="6" s="1"/>
  <c r="T1732" i="6" s="1"/>
  <c r="Q1733" i="6"/>
  <c r="S1733" i="6" s="1"/>
  <c r="T1733" i="6" s="1"/>
  <c r="Q1734" i="6"/>
  <c r="S1734" i="6" s="1"/>
  <c r="T1734" i="6" s="1"/>
  <c r="Q1735" i="6"/>
  <c r="S1735" i="6" s="1"/>
  <c r="T1735" i="6" s="1"/>
  <c r="Q1736" i="6"/>
  <c r="S1736" i="6" s="1"/>
  <c r="T1736" i="6" s="1"/>
  <c r="Q1737" i="6"/>
  <c r="S1737" i="6" s="1"/>
  <c r="T1737" i="6" s="1"/>
  <c r="Q1738" i="6"/>
  <c r="S1738" i="6" s="1"/>
  <c r="T1738" i="6" s="1"/>
  <c r="Q1739" i="6"/>
  <c r="S1739" i="6" s="1"/>
  <c r="T1739" i="6" s="1"/>
  <c r="Q1740" i="6"/>
  <c r="S1740" i="6" s="1"/>
  <c r="T1740" i="6" s="1"/>
  <c r="Q1741" i="6"/>
  <c r="S1741" i="6" s="1"/>
  <c r="T1741" i="6" s="1"/>
  <c r="Q1742" i="6"/>
  <c r="S1742" i="6" s="1"/>
  <c r="T1742" i="6" s="1"/>
  <c r="Q1743" i="6"/>
  <c r="S1743" i="6" s="1"/>
  <c r="T1743" i="6" s="1"/>
  <c r="Q1744" i="6"/>
  <c r="S1744" i="6" s="1"/>
  <c r="T1744" i="6" s="1"/>
  <c r="Q1745" i="6"/>
  <c r="S1745" i="6" s="1"/>
  <c r="T1745" i="6" s="1"/>
  <c r="Q1746" i="6"/>
  <c r="S1746" i="6" s="1"/>
  <c r="T1746" i="6" s="1"/>
  <c r="Q1747" i="6"/>
  <c r="S1747" i="6" s="1"/>
  <c r="T1747" i="6" s="1"/>
  <c r="Q1748" i="6"/>
  <c r="S1748" i="6" s="1"/>
  <c r="T1748" i="6" s="1"/>
  <c r="Q1749" i="6"/>
  <c r="S1749" i="6" s="1"/>
  <c r="T1749" i="6" s="1"/>
  <c r="Q1750" i="6"/>
  <c r="S1750" i="6" s="1"/>
  <c r="T1750" i="6" s="1"/>
  <c r="Q1751" i="6"/>
  <c r="S1751" i="6" s="1"/>
  <c r="T1751" i="6" s="1"/>
  <c r="Q1752" i="6"/>
  <c r="S1752" i="6" s="1"/>
  <c r="T1752" i="6" s="1"/>
  <c r="Q1753" i="6"/>
  <c r="S1753" i="6" s="1"/>
  <c r="T1753" i="6" s="1"/>
  <c r="Q1754" i="6"/>
  <c r="S1754" i="6" s="1"/>
  <c r="T1754" i="6" s="1"/>
  <c r="Q1755" i="6"/>
  <c r="S1755" i="6" s="1"/>
  <c r="T1755" i="6" s="1"/>
  <c r="Q1756" i="6"/>
  <c r="S1756" i="6" s="1"/>
  <c r="T1756" i="6" s="1"/>
  <c r="Q1757" i="6"/>
  <c r="S1757" i="6" s="1"/>
  <c r="T1757" i="6" s="1"/>
  <c r="Q1758" i="6"/>
  <c r="S1758" i="6" s="1"/>
  <c r="T1758" i="6" s="1"/>
  <c r="Q1759" i="6"/>
  <c r="S1759" i="6" s="1"/>
  <c r="T1759" i="6" s="1"/>
  <c r="Q1760" i="6"/>
  <c r="S1760" i="6" s="1"/>
  <c r="T1760" i="6" s="1"/>
  <c r="Q1761" i="6"/>
  <c r="S1761" i="6" s="1"/>
  <c r="T1761" i="6" s="1"/>
  <c r="Q1762" i="6"/>
  <c r="S1762" i="6" s="1"/>
  <c r="T1762" i="6" s="1"/>
  <c r="Q1763" i="6"/>
  <c r="S1763" i="6" s="1"/>
  <c r="T1763" i="6" s="1"/>
  <c r="Q1764" i="6"/>
  <c r="S1764" i="6" s="1"/>
  <c r="T1764" i="6" s="1"/>
  <c r="Q1765" i="6"/>
  <c r="S1765" i="6" s="1"/>
  <c r="T1765" i="6" s="1"/>
  <c r="Q1766" i="6"/>
  <c r="S1766" i="6" s="1"/>
  <c r="T1766" i="6" s="1"/>
  <c r="Q1767" i="6"/>
  <c r="S1767" i="6" s="1"/>
  <c r="T1767" i="6" s="1"/>
  <c r="Q1768" i="6"/>
  <c r="S1768" i="6" s="1"/>
  <c r="T1768" i="6" s="1"/>
  <c r="Q1769" i="6"/>
  <c r="S1769" i="6" s="1"/>
  <c r="T1769" i="6" s="1"/>
  <c r="Q1770" i="6"/>
  <c r="S1770" i="6" s="1"/>
  <c r="T1770" i="6" s="1"/>
  <c r="Q1771" i="6"/>
  <c r="S1771" i="6" s="1"/>
  <c r="T1771" i="6" s="1"/>
  <c r="Q1772" i="6"/>
  <c r="S1772" i="6" s="1"/>
  <c r="T1772" i="6" s="1"/>
  <c r="Q1773" i="6"/>
  <c r="S1773" i="6" s="1"/>
  <c r="T1773" i="6" s="1"/>
  <c r="Q1774" i="6"/>
  <c r="S1774" i="6" s="1"/>
  <c r="T1774" i="6" s="1"/>
  <c r="Q1775" i="6"/>
  <c r="S1775" i="6" s="1"/>
  <c r="T1775" i="6" s="1"/>
  <c r="Q1776" i="6"/>
  <c r="S1776" i="6" s="1"/>
  <c r="T1776" i="6" s="1"/>
  <c r="Q1777" i="6"/>
  <c r="S1777" i="6" s="1"/>
  <c r="T1777" i="6" s="1"/>
  <c r="Q1778" i="6"/>
  <c r="S1778" i="6" s="1"/>
  <c r="T1778" i="6" s="1"/>
  <c r="Q1779" i="6"/>
  <c r="S1779" i="6" s="1"/>
  <c r="T1779" i="6" s="1"/>
  <c r="Q1780" i="6"/>
  <c r="S1780" i="6" s="1"/>
  <c r="T1780" i="6" s="1"/>
  <c r="Q1781" i="6"/>
  <c r="S1781" i="6" s="1"/>
  <c r="T1781" i="6" s="1"/>
  <c r="Q1782" i="6"/>
  <c r="S1782" i="6" s="1"/>
  <c r="T1782" i="6" s="1"/>
  <c r="Q1783" i="6"/>
  <c r="S1783" i="6" s="1"/>
  <c r="T1783" i="6" s="1"/>
  <c r="Q1784" i="6"/>
  <c r="S1784" i="6" s="1"/>
  <c r="T1784" i="6" s="1"/>
  <c r="Q1785" i="6"/>
  <c r="S1785" i="6" s="1"/>
  <c r="T1785" i="6" s="1"/>
  <c r="Q1786" i="6"/>
  <c r="S1786" i="6" s="1"/>
  <c r="T1786" i="6" s="1"/>
  <c r="Q1787" i="6"/>
  <c r="S1787" i="6" s="1"/>
  <c r="T1787" i="6" s="1"/>
  <c r="Q1788" i="6"/>
  <c r="S1788" i="6" s="1"/>
  <c r="T1788" i="6" s="1"/>
  <c r="Q1789" i="6"/>
  <c r="S1789" i="6" s="1"/>
  <c r="T1789" i="6" s="1"/>
  <c r="Q1790" i="6"/>
  <c r="S1790" i="6" s="1"/>
  <c r="T1790" i="6" s="1"/>
  <c r="Q1791" i="6"/>
  <c r="S1791" i="6" s="1"/>
  <c r="T1791" i="6" s="1"/>
  <c r="Q1792" i="6"/>
  <c r="S1792" i="6" s="1"/>
  <c r="T1792" i="6" s="1"/>
  <c r="Q1793" i="6"/>
  <c r="S1793" i="6" s="1"/>
  <c r="T1793" i="6" s="1"/>
  <c r="Q1794" i="6"/>
  <c r="S1794" i="6" s="1"/>
  <c r="T1794" i="6" s="1"/>
  <c r="Q1795" i="6"/>
  <c r="S1795" i="6" s="1"/>
  <c r="T1795" i="6" s="1"/>
  <c r="Q1796" i="6"/>
  <c r="S1796" i="6" s="1"/>
  <c r="T1796" i="6" s="1"/>
  <c r="Q1797" i="6"/>
  <c r="S1797" i="6" s="1"/>
  <c r="T1797" i="6" s="1"/>
  <c r="Q1798" i="6"/>
  <c r="S1798" i="6" s="1"/>
  <c r="T1798" i="6" s="1"/>
  <c r="Q1799" i="6"/>
  <c r="S1799" i="6" s="1"/>
  <c r="T1799" i="6" s="1"/>
  <c r="Q1800" i="6"/>
  <c r="S1800" i="6" s="1"/>
  <c r="T1800" i="6" s="1"/>
  <c r="Q1801" i="6"/>
  <c r="S1801" i="6" s="1"/>
  <c r="T1801" i="6" s="1"/>
  <c r="Q1802" i="6"/>
  <c r="S1802" i="6" s="1"/>
  <c r="T1802" i="6" s="1"/>
  <c r="Q1803" i="6"/>
  <c r="S1803" i="6" s="1"/>
  <c r="T1803" i="6" s="1"/>
  <c r="Q1804" i="6"/>
  <c r="S1804" i="6" s="1"/>
  <c r="T1804" i="6" s="1"/>
  <c r="Q1805" i="6"/>
  <c r="S1805" i="6" s="1"/>
  <c r="T1805" i="6" s="1"/>
  <c r="Q1806" i="6"/>
  <c r="S1806" i="6" s="1"/>
  <c r="T1806" i="6" s="1"/>
  <c r="Q1807" i="6"/>
  <c r="S1807" i="6" s="1"/>
  <c r="T1807" i="6" s="1"/>
  <c r="Q1808" i="6"/>
  <c r="S1808" i="6" s="1"/>
  <c r="T1808" i="6" s="1"/>
  <c r="Q1809" i="6"/>
  <c r="S1809" i="6" s="1"/>
  <c r="T1809" i="6" s="1"/>
  <c r="Q1810" i="6"/>
  <c r="S1810" i="6" s="1"/>
  <c r="T1810" i="6" s="1"/>
  <c r="Q1811" i="6"/>
  <c r="S1811" i="6" s="1"/>
  <c r="T1811" i="6" s="1"/>
  <c r="Q1812" i="6"/>
  <c r="S1812" i="6" s="1"/>
  <c r="T1812" i="6" s="1"/>
  <c r="Q1813" i="6"/>
  <c r="S1813" i="6" s="1"/>
  <c r="T1813" i="6" s="1"/>
  <c r="Q1814" i="6"/>
  <c r="S1814" i="6" s="1"/>
  <c r="T1814" i="6" s="1"/>
  <c r="Q1815" i="6"/>
  <c r="S1815" i="6" s="1"/>
  <c r="T1815" i="6" s="1"/>
  <c r="Q1816" i="6"/>
  <c r="S1816" i="6" s="1"/>
  <c r="T1816" i="6" s="1"/>
  <c r="Q1817" i="6"/>
  <c r="S1817" i="6" s="1"/>
  <c r="T1817" i="6" s="1"/>
  <c r="Q1818" i="6"/>
  <c r="S1818" i="6" s="1"/>
  <c r="T1818" i="6" s="1"/>
  <c r="Q1819" i="6"/>
  <c r="S1819" i="6" s="1"/>
  <c r="T1819" i="6" s="1"/>
  <c r="Q1820" i="6"/>
  <c r="S1820" i="6" s="1"/>
  <c r="T1820" i="6" s="1"/>
  <c r="Q1821" i="6"/>
  <c r="S1821" i="6" s="1"/>
  <c r="T1821" i="6" s="1"/>
  <c r="Q1822" i="6"/>
  <c r="S1822" i="6" s="1"/>
  <c r="T1822" i="6" s="1"/>
  <c r="Q1823" i="6"/>
  <c r="S1823" i="6" s="1"/>
  <c r="T1823" i="6" s="1"/>
  <c r="Q1824" i="6"/>
  <c r="S1824" i="6" s="1"/>
  <c r="T1824" i="6" s="1"/>
  <c r="Q1825" i="6"/>
  <c r="S1825" i="6" s="1"/>
  <c r="T1825" i="6" s="1"/>
  <c r="Q1826" i="6"/>
  <c r="S1826" i="6" s="1"/>
  <c r="T1826" i="6" s="1"/>
  <c r="Q1827" i="6"/>
  <c r="S1827" i="6" s="1"/>
  <c r="T1827" i="6" s="1"/>
  <c r="Q1828" i="6"/>
  <c r="S1828" i="6" s="1"/>
  <c r="T1828" i="6" s="1"/>
  <c r="Q1829" i="6"/>
  <c r="S1829" i="6" s="1"/>
  <c r="T1829" i="6" s="1"/>
  <c r="Q1830" i="6"/>
  <c r="S1830" i="6" s="1"/>
  <c r="T1830" i="6" s="1"/>
  <c r="Q1831" i="6"/>
  <c r="S1831" i="6" s="1"/>
  <c r="T1831" i="6" s="1"/>
  <c r="Q1832" i="6"/>
  <c r="S1832" i="6" s="1"/>
  <c r="T1832" i="6" s="1"/>
  <c r="Q1833" i="6"/>
  <c r="S1833" i="6" s="1"/>
  <c r="T1833" i="6" s="1"/>
  <c r="Q1834" i="6"/>
  <c r="S1834" i="6" s="1"/>
  <c r="T1834" i="6" s="1"/>
  <c r="Q1835" i="6"/>
  <c r="S1835" i="6" s="1"/>
  <c r="T1835" i="6" s="1"/>
  <c r="Q1836" i="6"/>
  <c r="S1836" i="6" s="1"/>
  <c r="T1836" i="6" s="1"/>
  <c r="Q1837" i="6"/>
  <c r="S1837" i="6" s="1"/>
  <c r="T1837" i="6" s="1"/>
  <c r="Q1838" i="6"/>
  <c r="S1838" i="6" s="1"/>
  <c r="T1838" i="6" s="1"/>
  <c r="Q1839" i="6"/>
  <c r="S1839" i="6" s="1"/>
  <c r="T1839" i="6" s="1"/>
  <c r="Q1840" i="6"/>
  <c r="S1840" i="6" s="1"/>
  <c r="T1840" i="6" s="1"/>
  <c r="Q1841" i="6"/>
  <c r="S1841" i="6" s="1"/>
  <c r="T1841" i="6" s="1"/>
  <c r="Q1842" i="6"/>
  <c r="S1842" i="6" s="1"/>
  <c r="T1842" i="6" s="1"/>
  <c r="Q1843" i="6"/>
  <c r="S1843" i="6" s="1"/>
  <c r="T1843" i="6" s="1"/>
  <c r="Q1844" i="6"/>
  <c r="S1844" i="6" s="1"/>
  <c r="T1844" i="6" s="1"/>
  <c r="Q1845" i="6"/>
  <c r="S1845" i="6" s="1"/>
  <c r="T1845" i="6" s="1"/>
  <c r="Q1846" i="6"/>
  <c r="S1846" i="6" s="1"/>
  <c r="T1846" i="6" s="1"/>
  <c r="Q1847" i="6"/>
  <c r="S1847" i="6" s="1"/>
  <c r="T1847" i="6" s="1"/>
  <c r="Q1848" i="6"/>
  <c r="S1848" i="6" s="1"/>
  <c r="T1848" i="6" s="1"/>
  <c r="Q1849" i="6"/>
  <c r="S1849" i="6" s="1"/>
  <c r="T1849" i="6" s="1"/>
  <c r="Q1850" i="6"/>
  <c r="S1850" i="6" s="1"/>
  <c r="T1850" i="6" s="1"/>
  <c r="Q1851" i="6"/>
  <c r="S1851" i="6" s="1"/>
  <c r="T1851" i="6" s="1"/>
  <c r="Q1852" i="6"/>
  <c r="S1852" i="6" s="1"/>
  <c r="T1852" i="6" s="1"/>
  <c r="Q1853" i="6"/>
  <c r="S1853" i="6" s="1"/>
  <c r="T1853" i="6" s="1"/>
  <c r="Q1854" i="6"/>
  <c r="S1854" i="6" s="1"/>
  <c r="T1854" i="6" s="1"/>
  <c r="Q1855" i="6"/>
  <c r="S1855" i="6" s="1"/>
  <c r="T1855" i="6" s="1"/>
  <c r="Q1856" i="6"/>
  <c r="S1856" i="6" s="1"/>
  <c r="T1856" i="6" s="1"/>
  <c r="Q1857" i="6"/>
  <c r="S1857" i="6" s="1"/>
  <c r="T1857" i="6" s="1"/>
  <c r="Q1858" i="6"/>
  <c r="S1858" i="6" s="1"/>
  <c r="T1858" i="6" s="1"/>
  <c r="Q1859" i="6"/>
  <c r="S1859" i="6" s="1"/>
  <c r="T1859" i="6" s="1"/>
  <c r="Q1860" i="6"/>
  <c r="S1860" i="6" s="1"/>
  <c r="T1860" i="6" s="1"/>
  <c r="Q1861" i="6"/>
  <c r="S1861" i="6" s="1"/>
  <c r="T1861" i="6" s="1"/>
  <c r="Q1862" i="6"/>
  <c r="S1862" i="6" s="1"/>
  <c r="T1862" i="6" s="1"/>
  <c r="Q1863" i="6"/>
  <c r="S1863" i="6" s="1"/>
  <c r="T1863" i="6" s="1"/>
  <c r="Q1864" i="6"/>
  <c r="S1864" i="6" s="1"/>
  <c r="T1864" i="6" s="1"/>
  <c r="Q1865" i="6"/>
  <c r="S1865" i="6" s="1"/>
  <c r="T1865" i="6" s="1"/>
  <c r="Q1866" i="6"/>
  <c r="S1866" i="6" s="1"/>
  <c r="T1866" i="6" s="1"/>
  <c r="Q1867" i="6"/>
  <c r="S1867" i="6" s="1"/>
  <c r="T1867" i="6" s="1"/>
  <c r="Q1868" i="6"/>
  <c r="S1868" i="6" s="1"/>
  <c r="T1868" i="6" s="1"/>
  <c r="Q1869" i="6"/>
  <c r="S1869" i="6" s="1"/>
  <c r="T1869" i="6" s="1"/>
  <c r="Q1870" i="6"/>
  <c r="S1870" i="6" s="1"/>
  <c r="T1870" i="6" s="1"/>
  <c r="Q1871" i="6"/>
  <c r="S1871" i="6" s="1"/>
  <c r="T1871" i="6" s="1"/>
  <c r="Q1872" i="6"/>
  <c r="S1872" i="6" s="1"/>
  <c r="T1872" i="6" s="1"/>
  <c r="Q1873" i="6"/>
  <c r="S1873" i="6" s="1"/>
  <c r="T1873" i="6" s="1"/>
  <c r="Q1874" i="6"/>
  <c r="S1874" i="6" s="1"/>
  <c r="T1874" i="6" s="1"/>
  <c r="Q1875" i="6"/>
  <c r="S1875" i="6" s="1"/>
  <c r="T1875" i="6" s="1"/>
  <c r="Q1876" i="6"/>
  <c r="S1876" i="6" s="1"/>
  <c r="T1876" i="6" s="1"/>
  <c r="Q1877" i="6"/>
  <c r="S1877" i="6" s="1"/>
  <c r="T1877" i="6" s="1"/>
  <c r="Q1878" i="6"/>
  <c r="S1878" i="6" s="1"/>
  <c r="T1878" i="6" s="1"/>
  <c r="Q1879" i="6"/>
  <c r="S1879" i="6" s="1"/>
  <c r="T1879" i="6" s="1"/>
  <c r="Q1880" i="6"/>
  <c r="S1880" i="6" s="1"/>
  <c r="T1880" i="6" s="1"/>
  <c r="Q1881" i="6"/>
  <c r="S1881" i="6" s="1"/>
  <c r="T1881" i="6" s="1"/>
  <c r="Q1882" i="6"/>
  <c r="S1882" i="6" s="1"/>
  <c r="T1882" i="6" s="1"/>
  <c r="Q1883" i="6"/>
  <c r="S1883" i="6" s="1"/>
  <c r="T1883" i="6" s="1"/>
  <c r="Q1884" i="6"/>
  <c r="S1884" i="6" s="1"/>
  <c r="T1884" i="6" s="1"/>
  <c r="Q1885" i="6"/>
  <c r="S1885" i="6" s="1"/>
  <c r="T1885" i="6" s="1"/>
  <c r="Q1886" i="6"/>
  <c r="S1886" i="6" s="1"/>
  <c r="T1886" i="6" s="1"/>
  <c r="Q1887" i="6"/>
  <c r="S1887" i="6" s="1"/>
  <c r="T1887" i="6" s="1"/>
  <c r="Q1888" i="6"/>
  <c r="S1888" i="6" s="1"/>
  <c r="T1888" i="6" s="1"/>
  <c r="Q1889" i="6"/>
  <c r="S1889" i="6" s="1"/>
  <c r="T1889" i="6" s="1"/>
  <c r="Q1890" i="6"/>
  <c r="S1890" i="6" s="1"/>
  <c r="T1890" i="6" s="1"/>
  <c r="Q1891" i="6"/>
  <c r="S1891" i="6" s="1"/>
  <c r="T1891" i="6" s="1"/>
  <c r="Q1892" i="6"/>
  <c r="S1892" i="6" s="1"/>
  <c r="T1892" i="6" s="1"/>
  <c r="Q1893" i="6"/>
  <c r="S1893" i="6" s="1"/>
  <c r="T1893" i="6" s="1"/>
  <c r="Q1894" i="6"/>
  <c r="S1894" i="6" s="1"/>
  <c r="T1894" i="6" s="1"/>
  <c r="Q1895" i="6"/>
  <c r="S1895" i="6" s="1"/>
  <c r="T1895" i="6" s="1"/>
  <c r="Q1896" i="6"/>
  <c r="S1896" i="6" s="1"/>
  <c r="T1896" i="6" s="1"/>
  <c r="Q1897" i="6"/>
  <c r="S1897" i="6" s="1"/>
  <c r="T1897" i="6" s="1"/>
  <c r="Q1898" i="6"/>
  <c r="S1898" i="6" s="1"/>
  <c r="T1898" i="6" s="1"/>
  <c r="Q1899" i="6"/>
  <c r="S1899" i="6" s="1"/>
  <c r="T1899" i="6" s="1"/>
  <c r="Q1900" i="6"/>
  <c r="S1900" i="6" s="1"/>
  <c r="T1900" i="6" s="1"/>
  <c r="Q1901" i="6"/>
  <c r="S1901" i="6" s="1"/>
  <c r="T1901" i="6" s="1"/>
  <c r="Q1902" i="6"/>
  <c r="S1902" i="6" s="1"/>
  <c r="T1902" i="6" s="1"/>
  <c r="Q1903" i="6"/>
  <c r="S1903" i="6" s="1"/>
  <c r="T1903" i="6" s="1"/>
  <c r="Q1904" i="6"/>
  <c r="S1904" i="6" s="1"/>
  <c r="T1904" i="6" s="1"/>
  <c r="Q1905" i="6"/>
  <c r="S1905" i="6" s="1"/>
  <c r="T1905" i="6" s="1"/>
  <c r="Q1906" i="6"/>
  <c r="S1906" i="6" s="1"/>
  <c r="T1906" i="6" s="1"/>
  <c r="Q1907" i="6"/>
  <c r="S1907" i="6" s="1"/>
  <c r="T1907" i="6" s="1"/>
  <c r="Q1908" i="6"/>
  <c r="S1908" i="6" s="1"/>
  <c r="T1908" i="6" s="1"/>
  <c r="Q1909" i="6"/>
  <c r="S1909" i="6" s="1"/>
  <c r="T1909" i="6" s="1"/>
  <c r="Q1910" i="6"/>
  <c r="S1910" i="6" s="1"/>
  <c r="T1910" i="6" s="1"/>
  <c r="Q1911" i="6"/>
  <c r="S1911" i="6" s="1"/>
  <c r="T1911" i="6" s="1"/>
  <c r="Q1912" i="6"/>
  <c r="S1912" i="6" s="1"/>
  <c r="T1912" i="6" s="1"/>
  <c r="Q1913" i="6"/>
  <c r="S1913" i="6" s="1"/>
  <c r="T1913" i="6" s="1"/>
  <c r="Q1914" i="6"/>
  <c r="S1914" i="6" s="1"/>
  <c r="T1914" i="6" s="1"/>
  <c r="Q1915" i="6"/>
  <c r="S1915" i="6" s="1"/>
  <c r="T1915" i="6" s="1"/>
  <c r="Q1916" i="6"/>
  <c r="S1916" i="6" s="1"/>
  <c r="T1916" i="6" s="1"/>
  <c r="Q1917" i="6"/>
  <c r="S1917" i="6" s="1"/>
  <c r="T1917" i="6" s="1"/>
  <c r="Q1918" i="6"/>
  <c r="S1918" i="6" s="1"/>
  <c r="T1918" i="6" s="1"/>
  <c r="Q1919" i="6"/>
  <c r="S1919" i="6" s="1"/>
  <c r="T1919" i="6" s="1"/>
  <c r="Q1920" i="6"/>
  <c r="S1920" i="6" s="1"/>
  <c r="T1920" i="6" s="1"/>
  <c r="Q1921" i="6"/>
  <c r="S1921" i="6" s="1"/>
  <c r="T1921" i="6" s="1"/>
  <c r="Q1922" i="6"/>
  <c r="S1922" i="6" s="1"/>
  <c r="T1922" i="6" s="1"/>
  <c r="Q1923" i="6"/>
  <c r="S1923" i="6" s="1"/>
  <c r="T1923" i="6" s="1"/>
  <c r="Q1924" i="6"/>
  <c r="S1924" i="6" s="1"/>
  <c r="T1924" i="6" s="1"/>
  <c r="Q1925" i="6"/>
  <c r="S1925" i="6" s="1"/>
  <c r="T1925" i="6" s="1"/>
  <c r="Q1926" i="6"/>
  <c r="S1926" i="6" s="1"/>
  <c r="T1926" i="6" s="1"/>
  <c r="Q1927" i="6"/>
  <c r="S1927" i="6" s="1"/>
  <c r="T1927" i="6" s="1"/>
  <c r="Q1928" i="6"/>
  <c r="S1928" i="6" s="1"/>
  <c r="T1928" i="6" s="1"/>
  <c r="Q1929" i="6"/>
  <c r="S1929" i="6" s="1"/>
  <c r="T1929" i="6" s="1"/>
  <c r="Q1930" i="6"/>
  <c r="S1930" i="6" s="1"/>
  <c r="T1930" i="6" s="1"/>
  <c r="Q1931" i="6"/>
  <c r="S1931" i="6" s="1"/>
  <c r="T1931" i="6" s="1"/>
  <c r="Q1932" i="6"/>
  <c r="S1932" i="6" s="1"/>
  <c r="T1932" i="6" s="1"/>
  <c r="Q1933" i="6"/>
  <c r="S1933" i="6" s="1"/>
  <c r="T1933" i="6" s="1"/>
  <c r="Q1934" i="6"/>
  <c r="S1934" i="6" s="1"/>
  <c r="T1934" i="6" s="1"/>
  <c r="Q1935" i="6"/>
  <c r="S1935" i="6" s="1"/>
  <c r="T1935" i="6" s="1"/>
  <c r="Q1936" i="6"/>
  <c r="S1936" i="6" s="1"/>
  <c r="T1936" i="6" s="1"/>
  <c r="Q1937" i="6"/>
  <c r="S1937" i="6" s="1"/>
  <c r="T1937" i="6" s="1"/>
  <c r="Q1938" i="6"/>
  <c r="S1938" i="6" s="1"/>
  <c r="T1938" i="6" s="1"/>
  <c r="Q1939" i="6"/>
  <c r="S1939" i="6" s="1"/>
  <c r="T1939" i="6" s="1"/>
  <c r="Q1940" i="6"/>
  <c r="S1940" i="6" s="1"/>
  <c r="T1940" i="6" s="1"/>
  <c r="Q1941" i="6"/>
  <c r="S1941" i="6" s="1"/>
  <c r="T1941" i="6" s="1"/>
  <c r="Q1942" i="6"/>
  <c r="S1942" i="6" s="1"/>
  <c r="T1942" i="6" s="1"/>
  <c r="Q1943" i="6"/>
  <c r="S1943" i="6" s="1"/>
  <c r="T1943" i="6" s="1"/>
  <c r="Q1944" i="6"/>
  <c r="S1944" i="6" s="1"/>
  <c r="T1944" i="6" s="1"/>
  <c r="Q1945" i="6"/>
  <c r="S1945" i="6" s="1"/>
  <c r="T1945" i="6" s="1"/>
  <c r="Q1946" i="6"/>
  <c r="S1946" i="6" s="1"/>
  <c r="T1946" i="6" s="1"/>
  <c r="Q1947" i="6"/>
  <c r="S1947" i="6" s="1"/>
  <c r="T1947" i="6" s="1"/>
  <c r="Q1948" i="6"/>
  <c r="S1948" i="6" s="1"/>
  <c r="T1948" i="6" s="1"/>
  <c r="Q1949" i="6"/>
  <c r="S1949" i="6" s="1"/>
  <c r="T1949" i="6" s="1"/>
  <c r="Q1950" i="6"/>
  <c r="S1950" i="6" s="1"/>
  <c r="T1950" i="6" s="1"/>
  <c r="Q1951" i="6"/>
  <c r="S1951" i="6" s="1"/>
  <c r="T1951" i="6" s="1"/>
  <c r="Q1952" i="6"/>
  <c r="S1952" i="6" s="1"/>
  <c r="T1952" i="6" s="1"/>
  <c r="Q1953" i="6"/>
  <c r="S1953" i="6" s="1"/>
  <c r="T1953" i="6" s="1"/>
  <c r="Q1954" i="6"/>
  <c r="S1954" i="6" s="1"/>
  <c r="T1954" i="6" s="1"/>
  <c r="Q1955" i="6"/>
  <c r="S1955" i="6" s="1"/>
  <c r="T1955" i="6" s="1"/>
  <c r="Q1956" i="6"/>
  <c r="S1956" i="6" s="1"/>
  <c r="T1956" i="6" s="1"/>
  <c r="Q1957" i="6"/>
  <c r="S1957" i="6" s="1"/>
  <c r="T1957" i="6" s="1"/>
  <c r="Q1958" i="6"/>
  <c r="S1958" i="6" s="1"/>
  <c r="T1958" i="6" s="1"/>
  <c r="Q1959" i="6"/>
  <c r="S1959" i="6" s="1"/>
  <c r="T1959" i="6" s="1"/>
  <c r="Q1960" i="6"/>
  <c r="S1960" i="6" s="1"/>
  <c r="T1960" i="6" s="1"/>
  <c r="Q1961" i="6"/>
  <c r="S1961" i="6" s="1"/>
  <c r="T1961" i="6" s="1"/>
  <c r="Q1962" i="6"/>
  <c r="S1962" i="6" s="1"/>
  <c r="T1962" i="6" s="1"/>
  <c r="Q1963" i="6"/>
  <c r="S1963" i="6" s="1"/>
  <c r="T1963" i="6" s="1"/>
  <c r="Q1964" i="6"/>
  <c r="S1964" i="6" s="1"/>
  <c r="T1964" i="6" s="1"/>
  <c r="Q1965" i="6"/>
  <c r="S1965" i="6" s="1"/>
  <c r="T1965" i="6" s="1"/>
  <c r="Q1966" i="6"/>
  <c r="S1966" i="6" s="1"/>
  <c r="T1966" i="6" s="1"/>
  <c r="Q1967" i="6"/>
  <c r="S1967" i="6" s="1"/>
  <c r="T1967" i="6" s="1"/>
  <c r="Q1968" i="6"/>
  <c r="S1968" i="6" s="1"/>
  <c r="T1968" i="6" s="1"/>
  <c r="Q1969" i="6"/>
  <c r="S1969" i="6" s="1"/>
  <c r="T1969" i="6" s="1"/>
  <c r="Q1970" i="6"/>
  <c r="S1970" i="6" s="1"/>
  <c r="T1970" i="6" s="1"/>
  <c r="Q1971" i="6"/>
  <c r="S1971" i="6" s="1"/>
  <c r="T1971" i="6" s="1"/>
  <c r="Q1972" i="6"/>
  <c r="S1972" i="6" s="1"/>
  <c r="T1972" i="6" s="1"/>
  <c r="Q1973" i="6"/>
  <c r="S1973" i="6" s="1"/>
  <c r="T1973" i="6" s="1"/>
  <c r="Q1974" i="6"/>
  <c r="S1974" i="6" s="1"/>
  <c r="T1974" i="6" s="1"/>
  <c r="Q1975" i="6"/>
  <c r="S1975" i="6" s="1"/>
  <c r="T1975" i="6" s="1"/>
  <c r="Q1976" i="6"/>
  <c r="S1976" i="6" s="1"/>
  <c r="T1976" i="6" s="1"/>
  <c r="Q1977" i="6"/>
  <c r="S1977" i="6" s="1"/>
  <c r="T1977" i="6" s="1"/>
  <c r="Q1978" i="6"/>
  <c r="S1978" i="6" s="1"/>
  <c r="T1978" i="6" s="1"/>
  <c r="Q1979" i="6"/>
  <c r="S1979" i="6" s="1"/>
  <c r="T1979" i="6" s="1"/>
  <c r="Q1980" i="6"/>
  <c r="S1980" i="6" s="1"/>
  <c r="T1980" i="6" s="1"/>
  <c r="Q1981" i="6"/>
  <c r="S1981" i="6" s="1"/>
  <c r="T1981" i="6" s="1"/>
  <c r="Q1982" i="6"/>
  <c r="S1982" i="6" s="1"/>
  <c r="T1982" i="6" s="1"/>
  <c r="Q1983" i="6"/>
  <c r="S1983" i="6" s="1"/>
  <c r="T1983" i="6" s="1"/>
  <c r="Q1984" i="6"/>
  <c r="S1984" i="6" s="1"/>
  <c r="T1984" i="6" s="1"/>
  <c r="Q1985" i="6"/>
  <c r="S1985" i="6" s="1"/>
  <c r="T1985" i="6" s="1"/>
  <c r="Q1986" i="6"/>
  <c r="S1986" i="6" s="1"/>
  <c r="T1986" i="6" s="1"/>
  <c r="Q1987" i="6"/>
  <c r="S1987" i="6" s="1"/>
  <c r="T1987" i="6" s="1"/>
  <c r="Q1988" i="6"/>
  <c r="S1988" i="6" s="1"/>
  <c r="T1988" i="6" s="1"/>
  <c r="Q1989" i="6"/>
  <c r="S1989" i="6" s="1"/>
  <c r="T1989" i="6" s="1"/>
  <c r="Q1990" i="6"/>
  <c r="S1990" i="6" s="1"/>
  <c r="T1990" i="6" s="1"/>
  <c r="Q1991" i="6"/>
  <c r="S1991" i="6" s="1"/>
  <c r="T1991" i="6" s="1"/>
  <c r="Q1992" i="6"/>
  <c r="S1992" i="6" s="1"/>
  <c r="T1992" i="6" s="1"/>
  <c r="Q1993" i="6"/>
  <c r="S1993" i="6" s="1"/>
  <c r="T1993" i="6" s="1"/>
  <c r="Q1994" i="6"/>
  <c r="S1994" i="6" s="1"/>
  <c r="T1994" i="6" s="1"/>
  <c r="Q1995" i="6"/>
  <c r="S1995" i="6" s="1"/>
  <c r="T1995" i="6" s="1"/>
  <c r="Q1996" i="6"/>
  <c r="S1996" i="6" s="1"/>
  <c r="T1996" i="6" s="1"/>
  <c r="Q1997" i="6"/>
  <c r="S1997" i="6" s="1"/>
  <c r="T1997" i="6" s="1"/>
  <c r="Q1998" i="6"/>
  <c r="S1998" i="6" s="1"/>
  <c r="T1998" i="6" s="1"/>
  <c r="Q1999" i="6"/>
  <c r="S1999" i="6" s="1"/>
  <c r="T1999" i="6" s="1"/>
  <c r="Q2000" i="6"/>
  <c r="S2000" i="6" s="1"/>
  <c r="T2000" i="6" s="1"/>
  <c r="Q2001" i="6"/>
  <c r="S2001" i="6" s="1"/>
  <c r="T2001" i="6" s="1"/>
  <c r="Q2002" i="6"/>
  <c r="S2002" i="6" s="1"/>
  <c r="T2002" i="6" s="1"/>
  <c r="Q2003" i="6"/>
  <c r="S2003" i="6" s="1"/>
  <c r="T2003" i="6" s="1"/>
  <c r="Q2004" i="6"/>
  <c r="S2004" i="6" s="1"/>
  <c r="T2004" i="6" s="1"/>
  <c r="Q2005" i="6"/>
  <c r="S2005" i="6" s="1"/>
  <c r="T2005" i="6" s="1"/>
  <c r="Q2006" i="6"/>
  <c r="S2006" i="6" s="1"/>
  <c r="T2006" i="6" s="1"/>
  <c r="Q2007" i="6"/>
  <c r="S2007" i="6" s="1"/>
  <c r="T2007" i="6" s="1"/>
  <c r="Q2008" i="6"/>
  <c r="S2008" i="6" s="1"/>
  <c r="T2008" i="6" s="1"/>
  <c r="Q2009" i="6"/>
  <c r="S2009" i="6" s="1"/>
  <c r="T2009" i="6" s="1"/>
  <c r="Q2010" i="6"/>
  <c r="S2010" i="6" s="1"/>
  <c r="T2010" i="6" s="1"/>
  <c r="Q2011" i="6"/>
  <c r="S2011" i="6" s="1"/>
  <c r="T2011" i="6" s="1"/>
  <c r="Q2012" i="6"/>
  <c r="S2012" i="6" s="1"/>
  <c r="T2012" i="6" s="1"/>
  <c r="Q2013" i="6"/>
  <c r="S2013" i="6" s="1"/>
  <c r="T2013" i="6" s="1"/>
  <c r="Q2014" i="6"/>
  <c r="S2014" i="6" s="1"/>
  <c r="T2014" i="6" s="1"/>
  <c r="Q2015" i="6"/>
  <c r="S2015" i="6" s="1"/>
  <c r="T2015" i="6" s="1"/>
  <c r="Q2016" i="6"/>
  <c r="S2016" i="6" s="1"/>
  <c r="T2016" i="6" s="1"/>
  <c r="Q2017" i="6"/>
  <c r="S2017" i="6" s="1"/>
  <c r="T2017" i="6" s="1"/>
  <c r="Q2018" i="6"/>
  <c r="S2018" i="6" s="1"/>
  <c r="T2018" i="6" s="1"/>
  <c r="Q2019" i="6"/>
  <c r="S2019" i="6" s="1"/>
  <c r="T2019" i="6" s="1"/>
  <c r="Q2020" i="6"/>
  <c r="S2020" i="6" s="1"/>
  <c r="T2020" i="6" s="1"/>
  <c r="Q2021" i="6"/>
  <c r="S2021" i="6" s="1"/>
  <c r="T2021" i="6" s="1"/>
  <c r="Q2022" i="6"/>
  <c r="S2022" i="6" s="1"/>
  <c r="T2022" i="6" s="1"/>
  <c r="Q2023" i="6"/>
  <c r="S2023" i="6" s="1"/>
  <c r="T2023" i="6" s="1"/>
  <c r="Q2024" i="6"/>
  <c r="S2024" i="6" s="1"/>
  <c r="T2024" i="6" s="1"/>
  <c r="Q2025" i="6"/>
  <c r="S2025" i="6" s="1"/>
  <c r="T2025" i="6" s="1"/>
  <c r="Q2026" i="6"/>
  <c r="S2026" i="6" s="1"/>
  <c r="T2026" i="6" s="1"/>
  <c r="Q2027" i="6"/>
  <c r="S2027" i="6" s="1"/>
  <c r="T2027" i="6" s="1"/>
  <c r="Q2028" i="6"/>
  <c r="S2028" i="6" s="1"/>
  <c r="T2028" i="6" s="1"/>
  <c r="Q2029" i="6"/>
  <c r="S2029" i="6" s="1"/>
  <c r="T2029" i="6" s="1"/>
  <c r="Q2030" i="6"/>
  <c r="S2030" i="6" s="1"/>
  <c r="T2030" i="6" s="1"/>
  <c r="Q2031" i="6"/>
  <c r="S2031" i="6" s="1"/>
  <c r="T2031" i="6" s="1"/>
  <c r="Q2032" i="6"/>
  <c r="S2032" i="6" s="1"/>
  <c r="T2032" i="6" s="1"/>
  <c r="Q2033" i="6"/>
  <c r="S2033" i="6" s="1"/>
  <c r="T2033" i="6" s="1"/>
  <c r="Q2034" i="6"/>
  <c r="S2034" i="6" s="1"/>
  <c r="T2034" i="6" s="1"/>
  <c r="Q2035" i="6"/>
  <c r="S2035" i="6" s="1"/>
  <c r="T2035" i="6" s="1"/>
  <c r="Q2036" i="6"/>
  <c r="S2036" i="6" s="1"/>
  <c r="T2036" i="6" s="1"/>
  <c r="Q2037" i="6"/>
  <c r="S2037" i="6" s="1"/>
  <c r="T2037" i="6" s="1"/>
  <c r="Q2038" i="6"/>
  <c r="S2038" i="6" s="1"/>
  <c r="T2038" i="6" s="1"/>
  <c r="Q2039" i="6"/>
  <c r="S2039" i="6" s="1"/>
  <c r="T2039" i="6" s="1"/>
  <c r="Q2040" i="6"/>
  <c r="S2040" i="6" s="1"/>
  <c r="T2040" i="6" s="1"/>
  <c r="Q2041" i="6"/>
  <c r="S2041" i="6" s="1"/>
  <c r="T2041" i="6" s="1"/>
  <c r="Q2042" i="6"/>
  <c r="S2042" i="6" s="1"/>
  <c r="T2042" i="6" s="1"/>
  <c r="Q2043" i="6"/>
  <c r="S2043" i="6" s="1"/>
  <c r="T2043" i="6" s="1"/>
  <c r="Q2044" i="6"/>
  <c r="S2044" i="6" s="1"/>
  <c r="T2044" i="6" s="1"/>
  <c r="Q2045" i="6"/>
  <c r="S2045" i="6" s="1"/>
  <c r="T2045" i="6" s="1"/>
  <c r="Q2046" i="6"/>
  <c r="S2046" i="6" s="1"/>
  <c r="T2046" i="6" s="1"/>
  <c r="Q2047" i="6"/>
  <c r="S2047" i="6" s="1"/>
  <c r="T2047" i="6" s="1"/>
  <c r="Q2048" i="6"/>
  <c r="S2048" i="6" s="1"/>
  <c r="T2048" i="6" s="1"/>
  <c r="Q2049" i="6"/>
  <c r="S2049" i="6" s="1"/>
  <c r="T2049" i="6" s="1"/>
  <c r="Q2050" i="6"/>
  <c r="S2050" i="6" s="1"/>
  <c r="T2050" i="6" s="1"/>
  <c r="Q2051" i="6"/>
  <c r="S2051" i="6" s="1"/>
  <c r="T2051" i="6" s="1"/>
  <c r="Q2052" i="6"/>
  <c r="S2052" i="6" s="1"/>
  <c r="T2052" i="6" s="1"/>
  <c r="Q2053" i="6"/>
  <c r="S2053" i="6" s="1"/>
  <c r="T2053" i="6" s="1"/>
  <c r="Q2054" i="6"/>
  <c r="S2054" i="6" s="1"/>
  <c r="T2054" i="6" s="1"/>
  <c r="Q2055" i="6"/>
  <c r="S2055" i="6" s="1"/>
  <c r="T2055" i="6" s="1"/>
  <c r="Q2056" i="6"/>
  <c r="S2056" i="6" s="1"/>
  <c r="T2056" i="6" s="1"/>
  <c r="Q2057" i="6"/>
  <c r="S2057" i="6" s="1"/>
  <c r="T2057" i="6" s="1"/>
  <c r="Q2058" i="6"/>
  <c r="S2058" i="6" s="1"/>
  <c r="T2058" i="6" s="1"/>
  <c r="Q2059" i="6"/>
  <c r="S2059" i="6" s="1"/>
  <c r="T2059" i="6" s="1"/>
  <c r="Q2060" i="6"/>
  <c r="S2060" i="6" s="1"/>
  <c r="T2060" i="6" s="1"/>
  <c r="Q2061" i="6"/>
  <c r="S2061" i="6" s="1"/>
  <c r="T2061" i="6" s="1"/>
  <c r="Q2062" i="6"/>
  <c r="S2062" i="6" s="1"/>
  <c r="T2062" i="6" s="1"/>
  <c r="Q2063" i="6"/>
  <c r="S2063" i="6" s="1"/>
  <c r="T2063" i="6" s="1"/>
  <c r="Q2064" i="6"/>
  <c r="S2064" i="6" s="1"/>
  <c r="T2064" i="6" s="1"/>
  <c r="Q2065" i="6"/>
  <c r="S2065" i="6" s="1"/>
  <c r="T2065" i="6" s="1"/>
  <c r="Q2066" i="6"/>
  <c r="S2066" i="6" s="1"/>
  <c r="T2066" i="6" s="1"/>
  <c r="Q2067" i="6"/>
  <c r="S2067" i="6" s="1"/>
  <c r="T2067" i="6" s="1"/>
  <c r="Q2068" i="6"/>
  <c r="S2068" i="6" s="1"/>
  <c r="T2068" i="6" s="1"/>
  <c r="Q2069" i="6"/>
  <c r="S2069" i="6" s="1"/>
  <c r="T2069" i="6" s="1"/>
  <c r="Q2070" i="6"/>
  <c r="S2070" i="6" s="1"/>
  <c r="T2070" i="6" s="1"/>
  <c r="Q2071" i="6"/>
  <c r="S2071" i="6" s="1"/>
  <c r="T2071" i="6" s="1"/>
  <c r="Q2072" i="6"/>
  <c r="S2072" i="6" s="1"/>
  <c r="T2072" i="6" s="1"/>
  <c r="Q2073" i="6"/>
  <c r="S2073" i="6" s="1"/>
  <c r="T2073" i="6" s="1"/>
  <c r="Q2074" i="6"/>
  <c r="S2074" i="6" s="1"/>
  <c r="T2074" i="6" s="1"/>
  <c r="Q2075" i="6"/>
  <c r="S2075" i="6" s="1"/>
  <c r="T2075" i="6" s="1"/>
  <c r="Q2076" i="6"/>
  <c r="S2076" i="6" s="1"/>
  <c r="T2076" i="6" s="1"/>
  <c r="Q2077" i="6"/>
  <c r="S2077" i="6" s="1"/>
  <c r="T2077" i="6" s="1"/>
  <c r="Q2078" i="6"/>
  <c r="S2078" i="6" s="1"/>
  <c r="T2078" i="6" s="1"/>
  <c r="Q2079" i="6"/>
  <c r="S2079" i="6" s="1"/>
  <c r="T2079" i="6" s="1"/>
  <c r="Q2080" i="6"/>
  <c r="S2080" i="6" s="1"/>
  <c r="T2080" i="6" s="1"/>
  <c r="Q2081" i="6"/>
  <c r="S2081" i="6" s="1"/>
  <c r="T2081" i="6" s="1"/>
  <c r="Q2082" i="6"/>
  <c r="S2082" i="6" s="1"/>
  <c r="T2082" i="6" s="1"/>
  <c r="Q2083" i="6"/>
  <c r="S2083" i="6" s="1"/>
  <c r="T2083" i="6" s="1"/>
  <c r="Q2084" i="6"/>
  <c r="S2084" i="6" s="1"/>
  <c r="T2084" i="6" s="1"/>
  <c r="Q2085" i="6"/>
  <c r="S2085" i="6" s="1"/>
  <c r="T2085" i="6" s="1"/>
  <c r="Q2086" i="6"/>
  <c r="S2086" i="6" s="1"/>
  <c r="T2086" i="6" s="1"/>
  <c r="Q2087" i="6"/>
  <c r="S2087" i="6" s="1"/>
  <c r="T2087" i="6" s="1"/>
  <c r="Q2088" i="6"/>
  <c r="S2088" i="6" s="1"/>
  <c r="T2088" i="6" s="1"/>
  <c r="Q2089" i="6"/>
  <c r="S2089" i="6" s="1"/>
  <c r="T2089" i="6" s="1"/>
  <c r="Q2090" i="6"/>
  <c r="S2090" i="6" s="1"/>
  <c r="T2090" i="6" s="1"/>
  <c r="Q2091" i="6"/>
  <c r="S2091" i="6" s="1"/>
  <c r="T2091" i="6" s="1"/>
  <c r="Q2092" i="6"/>
  <c r="S2092" i="6" s="1"/>
  <c r="T2092" i="6" s="1"/>
  <c r="Q2093" i="6"/>
  <c r="S2093" i="6" s="1"/>
  <c r="T2093" i="6" s="1"/>
  <c r="Q2094" i="6"/>
  <c r="S2094" i="6" s="1"/>
  <c r="T2094" i="6" s="1"/>
  <c r="Q2095" i="6"/>
  <c r="S2095" i="6" s="1"/>
  <c r="T2095" i="6" s="1"/>
  <c r="Q2096" i="6"/>
  <c r="S2096" i="6" s="1"/>
  <c r="T2096" i="6" s="1"/>
  <c r="Q2097" i="6"/>
  <c r="S2097" i="6" s="1"/>
  <c r="T2097" i="6" s="1"/>
  <c r="Q2098" i="6"/>
  <c r="S2098" i="6" s="1"/>
  <c r="T2098" i="6" s="1"/>
  <c r="Q2099" i="6"/>
  <c r="S2099" i="6" s="1"/>
  <c r="T2099" i="6" s="1"/>
  <c r="Q2100" i="6"/>
  <c r="S2100" i="6" s="1"/>
  <c r="T2100" i="6" s="1"/>
  <c r="Q2101" i="6"/>
  <c r="S2101" i="6" s="1"/>
  <c r="T2101" i="6" s="1"/>
  <c r="Q2102" i="6"/>
  <c r="S2102" i="6" s="1"/>
  <c r="T2102" i="6" s="1"/>
  <c r="Q2103" i="6"/>
  <c r="S2103" i="6" s="1"/>
  <c r="T2103" i="6" s="1"/>
  <c r="Q2104" i="6"/>
  <c r="S2104" i="6" s="1"/>
  <c r="T2104" i="6" s="1"/>
  <c r="Q2105" i="6"/>
  <c r="S2105" i="6" s="1"/>
  <c r="T2105" i="6" s="1"/>
  <c r="Q2106" i="6"/>
  <c r="S2106" i="6" s="1"/>
  <c r="T2106" i="6" s="1"/>
  <c r="Q2107" i="6"/>
  <c r="S2107" i="6" s="1"/>
  <c r="T2107" i="6" s="1"/>
  <c r="Q2108" i="6"/>
  <c r="S2108" i="6" s="1"/>
  <c r="T2108" i="6" s="1"/>
  <c r="Q2109" i="6"/>
  <c r="S2109" i="6" s="1"/>
  <c r="T2109" i="6" s="1"/>
  <c r="Q2110" i="6"/>
  <c r="S2110" i="6" s="1"/>
  <c r="T2110" i="6" s="1"/>
  <c r="Q2111" i="6"/>
  <c r="S2111" i="6" s="1"/>
  <c r="T2111" i="6" s="1"/>
  <c r="Q2112" i="6"/>
  <c r="S2112" i="6" s="1"/>
  <c r="T2112" i="6" s="1"/>
  <c r="Q2113" i="6"/>
  <c r="S2113" i="6" s="1"/>
  <c r="T2113" i="6" s="1"/>
  <c r="Q2114" i="6"/>
  <c r="S2114" i="6" s="1"/>
  <c r="T2114" i="6" s="1"/>
  <c r="Q2115" i="6"/>
  <c r="S2115" i="6" s="1"/>
  <c r="T2115" i="6" s="1"/>
  <c r="Q2116" i="6"/>
  <c r="S2116" i="6" s="1"/>
  <c r="T2116" i="6" s="1"/>
  <c r="Q2117" i="6"/>
  <c r="S2117" i="6" s="1"/>
  <c r="T2117" i="6" s="1"/>
  <c r="Q2118" i="6"/>
  <c r="S2118" i="6" s="1"/>
  <c r="T2118" i="6" s="1"/>
  <c r="Q2119" i="6"/>
  <c r="S2119" i="6" s="1"/>
  <c r="T2119" i="6" s="1"/>
  <c r="Q2120" i="6"/>
  <c r="S2120" i="6" s="1"/>
  <c r="T2120" i="6" s="1"/>
  <c r="Q2121" i="6"/>
  <c r="S2121" i="6" s="1"/>
  <c r="T2121" i="6" s="1"/>
  <c r="Q2122" i="6"/>
  <c r="S2122" i="6" s="1"/>
  <c r="T2122" i="6" s="1"/>
  <c r="Q2123" i="6"/>
  <c r="S2123" i="6" s="1"/>
  <c r="T2123" i="6" s="1"/>
  <c r="Q2124" i="6"/>
  <c r="S2124" i="6" s="1"/>
  <c r="T2124" i="6" s="1"/>
  <c r="Q2125" i="6"/>
  <c r="S2125" i="6" s="1"/>
  <c r="T2125" i="6" s="1"/>
  <c r="Q2126" i="6"/>
  <c r="S2126" i="6" s="1"/>
  <c r="T2126" i="6" s="1"/>
  <c r="Q2127" i="6"/>
  <c r="S2127" i="6" s="1"/>
  <c r="T2127" i="6" s="1"/>
  <c r="Q2128" i="6"/>
  <c r="S2128" i="6" s="1"/>
  <c r="T2128" i="6" s="1"/>
  <c r="Q2129" i="6"/>
  <c r="S2129" i="6" s="1"/>
  <c r="T2129" i="6" s="1"/>
  <c r="Q2130" i="6"/>
  <c r="S2130" i="6" s="1"/>
  <c r="T2130" i="6" s="1"/>
  <c r="Q2131" i="6"/>
  <c r="S2131" i="6" s="1"/>
  <c r="T2131" i="6" s="1"/>
  <c r="Q2132" i="6"/>
  <c r="S2132" i="6" s="1"/>
  <c r="T2132" i="6" s="1"/>
  <c r="Q2133" i="6"/>
  <c r="S2133" i="6" s="1"/>
  <c r="T2133" i="6" s="1"/>
  <c r="Q2134" i="6"/>
  <c r="S2134" i="6" s="1"/>
  <c r="T2134" i="6" s="1"/>
  <c r="Q2135" i="6"/>
  <c r="S2135" i="6" s="1"/>
  <c r="T2135" i="6" s="1"/>
  <c r="Q2136" i="6"/>
  <c r="S2136" i="6" s="1"/>
  <c r="T2136" i="6" s="1"/>
  <c r="Q2137" i="6"/>
  <c r="S2137" i="6" s="1"/>
  <c r="T2137" i="6" s="1"/>
  <c r="Q2138" i="6"/>
  <c r="S2138" i="6" s="1"/>
  <c r="T2138" i="6" s="1"/>
  <c r="Q2139" i="6"/>
  <c r="S2139" i="6" s="1"/>
  <c r="T2139" i="6" s="1"/>
  <c r="Q2140" i="6"/>
  <c r="S2140" i="6" s="1"/>
  <c r="T2140" i="6" s="1"/>
  <c r="Q2141" i="6"/>
  <c r="S2141" i="6" s="1"/>
  <c r="T2141" i="6" s="1"/>
  <c r="Q2142" i="6"/>
  <c r="S2142" i="6" s="1"/>
  <c r="T2142" i="6" s="1"/>
  <c r="Q2143" i="6"/>
  <c r="S2143" i="6" s="1"/>
  <c r="T2143" i="6" s="1"/>
  <c r="Q2144" i="6"/>
  <c r="S2144" i="6" s="1"/>
  <c r="T2144" i="6" s="1"/>
  <c r="Q2145" i="6"/>
  <c r="S2145" i="6" s="1"/>
  <c r="T2145" i="6" s="1"/>
  <c r="Q2146" i="6"/>
  <c r="S2146" i="6" s="1"/>
  <c r="T2146" i="6" s="1"/>
  <c r="Q2147" i="6"/>
  <c r="S2147" i="6" s="1"/>
  <c r="T2147" i="6" s="1"/>
  <c r="Q2148" i="6"/>
  <c r="S2148" i="6" s="1"/>
  <c r="T2148" i="6" s="1"/>
  <c r="Q2149" i="6"/>
  <c r="S2149" i="6" s="1"/>
  <c r="T2149" i="6" s="1"/>
  <c r="Q2150" i="6"/>
  <c r="S2150" i="6" s="1"/>
  <c r="T2150" i="6" s="1"/>
  <c r="Q2151" i="6"/>
  <c r="S2151" i="6" s="1"/>
  <c r="T2151" i="6" s="1"/>
  <c r="Q2152" i="6"/>
  <c r="S2152" i="6" s="1"/>
  <c r="T2152" i="6" s="1"/>
  <c r="Q2153" i="6"/>
  <c r="S2153" i="6" s="1"/>
  <c r="T2153" i="6" s="1"/>
  <c r="Q2154" i="6"/>
  <c r="S2154" i="6" s="1"/>
  <c r="T2154" i="6" s="1"/>
  <c r="Q2155" i="6"/>
  <c r="S2155" i="6" s="1"/>
  <c r="T2155" i="6" s="1"/>
  <c r="Q2156" i="6"/>
  <c r="S2156" i="6" s="1"/>
  <c r="T2156" i="6" s="1"/>
  <c r="Q2157" i="6"/>
  <c r="S2157" i="6" s="1"/>
  <c r="T2157" i="6" s="1"/>
  <c r="Q2158" i="6"/>
  <c r="S2158" i="6" s="1"/>
  <c r="T2158" i="6" s="1"/>
  <c r="Q2159" i="6"/>
  <c r="S2159" i="6" s="1"/>
  <c r="T2159" i="6" s="1"/>
  <c r="Q2160" i="6"/>
  <c r="S2160" i="6" s="1"/>
  <c r="T2160" i="6" s="1"/>
  <c r="Q2161" i="6"/>
  <c r="S2161" i="6" s="1"/>
  <c r="T2161" i="6" s="1"/>
  <c r="Q2162" i="6"/>
  <c r="S2162" i="6" s="1"/>
  <c r="T2162" i="6" s="1"/>
  <c r="Q2163" i="6"/>
  <c r="S2163" i="6" s="1"/>
  <c r="T2163" i="6" s="1"/>
  <c r="Q2164" i="6"/>
  <c r="S2164" i="6" s="1"/>
  <c r="T2164" i="6" s="1"/>
  <c r="Q2165" i="6"/>
  <c r="S2165" i="6" s="1"/>
  <c r="T2165" i="6" s="1"/>
  <c r="Q2166" i="6"/>
  <c r="S2166" i="6" s="1"/>
  <c r="T2166" i="6" s="1"/>
  <c r="Q2167" i="6"/>
  <c r="S2167" i="6" s="1"/>
  <c r="T2167" i="6" s="1"/>
  <c r="Q2168" i="6"/>
  <c r="S2168" i="6" s="1"/>
  <c r="T2168" i="6" s="1"/>
  <c r="Q2169" i="6"/>
  <c r="S2169" i="6" s="1"/>
  <c r="T2169" i="6" s="1"/>
  <c r="Q2170" i="6"/>
  <c r="S2170" i="6" s="1"/>
  <c r="T2170" i="6" s="1"/>
  <c r="Q2171" i="6"/>
  <c r="S2171" i="6" s="1"/>
  <c r="T2171" i="6" s="1"/>
  <c r="Q2172" i="6"/>
  <c r="S2172" i="6" s="1"/>
  <c r="T2172" i="6" s="1"/>
  <c r="Q2173" i="6"/>
  <c r="S2173" i="6" s="1"/>
  <c r="T2173" i="6" s="1"/>
  <c r="Q2174" i="6"/>
  <c r="S2174" i="6" s="1"/>
  <c r="T2174" i="6" s="1"/>
  <c r="Q2175" i="6"/>
  <c r="S2175" i="6" s="1"/>
  <c r="T2175" i="6" s="1"/>
  <c r="Q2176" i="6"/>
  <c r="S2176" i="6" s="1"/>
  <c r="T2176" i="6" s="1"/>
  <c r="Q2177" i="6"/>
  <c r="S2177" i="6" s="1"/>
  <c r="T2177" i="6" s="1"/>
  <c r="Q2178" i="6"/>
  <c r="S2178" i="6" s="1"/>
  <c r="T2178" i="6" s="1"/>
  <c r="Q2179" i="6"/>
  <c r="S2179" i="6" s="1"/>
  <c r="T2179" i="6" s="1"/>
  <c r="Q2180" i="6"/>
  <c r="S2180" i="6" s="1"/>
  <c r="T2180" i="6" s="1"/>
  <c r="Q2181" i="6"/>
  <c r="S2181" i="6" s="1"/>
  <c r="T2181" i="6" s="1"/>
  <c r="Q2182" i="6"/>
  <c r="S2182" i="6" s="1"/>
  <c r="T2182" i="6" s="1"/>
  <c r="Q2183" i="6"/>
  <c r="S2183" i="6" s="1"/>
  <c r="T2183" i="6" s="1"/>
  <c r="Q2184" i="6"/>
  <c r="S2184" i="6" s="1"/>
  <c r="T2184" i="6" s="1"/>
  <c r="Q2185" i="6"/>
  <c r="S2185" i="6" s="1"/>
  <c r="T2185" i="6" s="1"/>
  <c r="Q2186" i="6"/>
  <c r="S2186" i="6" s="1"/>
  <c r="T2186" i="6" s="1"/>
  <c r="Q2187" i="6"/>
  <c r="S2187" i="6" s="1"/>
  <c r="T2187" i="6" s="1"/>
  <c r="Q2188" i="6"/>
  <c r="S2188" i="6" s="1"/>
  <c r="T2188" i="6" s="1"/>
  <c r="Q2189" i="6"/>
  <c r="S2189" i="6" s="1"/>
  <c r="T2189" i="6" s="1"/>
  <c r="Q2190" i="6"/>
  <c r="S2190" i="6" s="1"/>
  <c r="T2190" i="6" s="1"/>
  <c r="Q2191" i="6"/>
  <c r="S2191" i="6" s="1"/>
  <c r="T2191" i="6" s="1"/>
  <c r="Q2192" i="6"/>
  <c r="S2192" i="6" s="1"/>
  <c r="T2192" i="6" s="1"/>
  <c r="Q2193" i="6"/>
  <c r="S2193" i="6" s="1"/>
  <c r="T2193" i="6" s="1"/>
  <c r="Q2194" i="6"/>
  <c r="S2194" i="6" s="1"/>
  <c r="T2194" i="6" s="1"/>
  <c r="Q2195" i="6"/>
  <c r="S2195" i="6" s="1"/>
  <c r="T2195" i="6" s="1"/>
  <c r="Q2196" i="6"/>
  <c r="S2196" i="6" s="1"/>
  <c r="T2196" i="6" s="1"/>
  <c r="Q2197" i="6"/>
  <c r="S2197" i="6" s="1"/>
  <c r="T2197" i="6" s="1"/>
  <c r="Q2198" i="6"/>
  <c r="S2198" i="6" s="1"/>
  <c r="T2198" i="6" s="1"/>
  <c r="Q2199" i="6"/>
  <c r="S2199" i="6" s="1"/>
  <c r="T2199" i="6" s="1"/>
  <c r="Q2200" i="6"/>
  <c r="S2200" i="6" s="1"/>
  <c r="T2200" i="6" s="1"/>
  <c r="Q2201" i="6"/>
  <c r="S2201" i="6" s="1"/>
  <c r="T2201" i="6" s="1"/>
  <c r="Q2202" i="6"/>
  <c r="S2202" i="6" s="1"/>
  <c r="T2202" i="6" s="1"/>
  <c r="Q2203" i="6"/>
  <c r="S2203" i="6" s="1"/>
  <c r="T2203" i="6" s="1"/>
  <c r="Q2204" i="6"/>
  <c r="S2204" i="6" s="1"/>
  <c r="T2204" i="6" s="1"/>
  <c r="Q2205" i="6"/>
  <c r="S2205" i="6" s="1"/>
  <c r="T2205" i="6" s="1"/>
  <c r="Q2206" i="6"/>
  <c r="S2206" i="6" s="1"/>
  <c r="T2206" i="6" s="1"/>
  <c r="Q2207" i="6"/>
  <c r="S2207" i="6" s="1"/>
  <c r="T2207" i="6" s="1"/>
  <c r="Q2208" i="6"/>
  <c r="S2208" i="6" s="1"/>
  <c r="T2208" i="6" s="1"/>
  <c r="Q2209" i="6"/>
  <c r="S2209" i="6" s="1"/>
  <c r="T2209" i="6" s="1"/>
  <c r="Q2210" i="6"/>
  <c r="S2210" i="6" s="1"/>
  <c r="T2210" i="6" s="1"/>
  <c r="Q2211" i="6"/>
  <c r="S2211" i="6" s="1"/>
  <c r="T2211" i="6" s="1"/>
  <c r="Q2212" i="6"/>
  <c r="S2212" i="6" s="1"/>
  <c r="T2212" i="6" s="1"/>
  <c r="Q2213" i="6"/>
  <c r="S2213" i="6" s="1"/>
  <c r="T2213" i="6" s="1"/>
  <c r="Q2214" i="6"/>
  <c r="S2214" i="6" s="1"/>
  <c r="T2214" i="6" s="1"/>
  <c r="Q2215" i="6"/>
  <c r="S2215" i="6" s="1"/>
  <c r="T2215" i="6" s="1"/>
  <c r="Q2216" i="6"/>
  <c r="S2216" i="6" s="1"/>
  <c r="T2216" i="6" s="1"/>
  <c r="Q2217" i="6"/>
  <c r="S2217" i="6" s="1"/>
  <c r="T2217" i="6" s="1"/>
  <c r="Q2218" i="6"/>
  <c r="S2218" i="6" s="1"/>
  <c r="T2218" i="6" s="1"/>
  <c r="Q2219" i="6"/>
  <c r="S2219" i="6" s="1"/>
  <c r="T2219" i="6" s="1"/>
  <c r="Q2220" i="6"/>
  <c r="S2220" i="6" s="1"/>
  <c r="T2220" i="6" s="1"/>
  <c r="Q2221" i="6"/>
  <c r="S2221" i="6" s="1"/>
  <c r="T2221" i="6" s="1"/>
  <c r="Q2222" i="6"/>
  <c r="S2222" i="6" s="1"/>
  <c r="T2222" i="6" s="1"/>
  <c r="Q2223" i="6"/>
  <c r="S2223" i="6" s="1"/>
  <c r="T2223" i="6" s="1"/>
  <c r="Q2224" i="6"/>
  <c r="S2224" i="6" s="1"/>
  <c r="T2224" i="6" s="1"/>
  <c r="Q2225" i="6"/>
  <c r="S2225" i="6" s="1"/>
  <c r="T2225" i="6" s="1"/>
  <c r="Q2226" i="6"/>
  <c r="S2226" i="6" s="1"/>
  <c r="T2226" i="6" s="1"/>
  <c r="Q2227" i="6"/>
  <c r="S2227" i="6" s="1"/>
  <c r="T2227" i="6" s="1"/>
  <c r="Q2228" i="6"/>
  <c r="S2228" i="6" s="1"/>
  <c r="T2228" i="6" s="1"/>
  <c r="Q2229" i="6"/>
  <c r="S2229" i="6" s="1"/>
  <c r="T2229" i="6" s="1"/>
  <c r="Q2230" i="6"/>
  <c r="S2230" i="6" s="1"/>
  <c r="T2230" i="6" s="1"/>
  <c r="Q2231" i="6"/>
  <c r="S2231" i="6" s="1"/>
  <c r="T2231" i="6" s="1"/>
  <c r="Q2232" i="6"/>
  <c r="S2232" i="6" s="1"/>
  <c r="T2232" i="6" s="1"/>
  <c r="Q2233" i="6"/>
  <c r="S2233" i="6" s="1"/>
  <c r="T2233" i="6" s="1"/>
  <c r="Q2234" i="6"/>
  <c r="S2234" i="6" s="1"/>
  <c r="T2234" i="6" s="1"/>
  <c r="Q2235" i="6"/>
  <c r="S2235" i="6" s="1"/>
  <c r="T2235" i="6" s="1"/>
  <c r="Q2236" i="6"/>
  <c r="S2236" i="6" s="1"/>
  <c r="T2236" i="6" s="1"/>
  <c r="Q2237" i="6"/>
  <c r="S2237" i="6" s="1"/>
  <c r="T2237" i="6" s="1"/>
  <c r="Q2238" i="6"/>
  <c r="S2238" i="6" s="1"/>
  <c r="T2238" i="6" s="1"/>
  <c r="Q2239" i="6"/>
  <c r="S2239" i="6" s="1"/>
  <c r="T2239" i="6" s="1"/>
  <c r="Q2240" i="6"/>
  <c r="S2240" i="6" s="1"/>
  <c r="T2240" i="6" s="1"/>
  <c r="Q2241" i="6"/>
  <c r="S2241" i="6" s="1"/>
  <c r="T2241" i="6" s="1"/>
  <c r="Q2242" i="6"/>
  <c r="S2242" i="6" s="1"/>
  <c r="T2242" i="6" s="1"/>
  <c r="Q2243" i="6"/>
  <c r="S2243" i="6" s="1"/>
  <c r="T2243" i="6" s="1"/>
  <c r="Q2244" i="6"/>
  <c r="S2244" i="6" s="1"/>
  <c r="T2244" i="6" s="1"/>
  <c r="Q2245" i="6"/>
  <c r="S2245" i="6" s="1"/>
  <c r="T2245" i="6" s="1"/>
  <c r="Q2246" i="6"/>
  <c r="S2246" i="6" s="1"/>
  <c r="T2246" i="6" s="1"/>
  <c r="Q2247" i="6"/>
  <c r="S2247" i="6" s="1"/>
  <c r="T2247" i="6" s="1"/>
  <c r="Q2248" i="6"/>
  <c r="S2248" i="6" s="1"/>
  <c r="T2248" i="6" s="1"/>
  <c r="Q2249" i="6"/>
  <c r="S2249" i="6" s="1"/>
  <c r="T2249" i="6" s="1"/>
  <c r="Q2250" i="6"/>
  <c r="S2250" i="6" s="1"/>
  <c r="T2250" i="6" s="1"/>
  <c r="Q2251" i="6"/>
  <c r="S2251" i="6" s="1"/>
  <c r="T2251" i="6" s="1"/>
  <c r="Q2252" i="6"/>
  <c r="S2252" i="6" s="1"/>
  <c r="T2252" i="6" s="1"/>
  <c r="Q2253" i="6"/>
  <c r="S2253" i="6" s="1"/>
  <c r="T2253" i="6" s="1"/>
  <c r="Q2254" i="6"/>
  <c r="S2254" i="6" s="1"/>
  <c r="T2254" i="6" s="1"/>
  <c r="Q2255" i="6"/>
  <c r="S2255" i="6" s="1"/>
  <c r="T2255" i="6" s="1"/>
  <c r="Q2256" i="6"/>
  <c r="S2256" i="6" s="1"/>
  <c r="T2256" i="6" s="1"/>
  <c r="Q2257" i="6"/>
  <c r="S2257" i="6" s="1"/>
  <c r="T2257" i="6" s="1"/>
  <c r="Q2258" i="6"/>
  <c r="S2258" i="6" s="1"/>
  <c r="T2258" i="6" s="1"/>
  <c r="Q2259" i="6"/>
  <c r="S2259" i="6" s="1"/>
  <c r="T2259" i="6" s="1"/>
  <c r="Q2260" i="6"/>
  <c r="S2260" i="6" s="1"/>
  <c r="T2260" i="6" s="1"/>
  <c r="Q2261" i="6"/>
  <c r="S2261" i="6" s="1"/>
  <c r="T2261" i="6" s="1"/>
  <c r="Q2262" i="6"/>
  <c r="S2262" i="6" s="1"/>
  <c r="T2262" i="6" s="1"/>
  <c r="Q2263" i="6"/>
  <c r="S2263" i="6" s="1"/>
  <c r="T2263" i="6" s="1"/>
  <c r="Q2264" i="6"/>
  <c r="S2264" i="6" s="1"/>
  <c r="T2264" i="6" s="1"/>
  <c r="Q2265" i="6"/>
  <c r="S2265" i="6" s="1"/>
  <c r="T2265" i="6" s="1"/>
  <c r="Q2266" i="6"/>
  <c r="S2266" i="6" s="1"/>
  <c r="T2266" i="6" s="1"/>
  <c r="Q2267" i="6"/>
  <c r="S2267" i="6" s="1"/>
  <c r="T2267" i="6" s="1"/>
  <c r="Q2268" i="6"/>
  <c r="S2268" i="6" s="1"/>
  <c r="T2268" i="6" s="1"/>
  <c r="Q2269" i="6"/>
  <c r="S2269" i="6" s="1"/>
  <c r="T2269" i="6" s="1"/>
  <c r="Q2270" i="6"/>
  <c r="S2270" i="6" s="1"/>
  <c r="T2270" i="6" s="1"/>
  <c r="Q2271" i="6"/>
  <c r="S2271" i="6" s="1"/>
  <c r="T2271" i="6" s="1"/>
  <c r="Q2272" i="6"/>
  <c r="S2272" i="6" s="1"/>
  <c r="T2272" i="6" s="1"/>
  <c r="Q2273" i="6"/>
  <c r="S2273" i="6" s="1"/>
  <c r="T2273" i="6" s="1"/>
  <c r="Q2274" i="6"/>
  <c r="S2274" i="6" s="1"/>
  <c r="T2274" i="6" s="1"/>
  <c r="Q2275" i="6"/>
  <c r="S2275" i="6" s="1"/>
  <c r="T2275" i="6" s="1"/>
  <c r="Q2276" i="6"/>
  <c r="S2276" i="6" s="1"/>
  <c r="T2276" i="6" s="1"/>
  <c r="Q2277" i="6"/>
  <c r="S2277" i="6" s="1"/>
  <c r="T2277" i="6" s="1"/>
  <c r="Q2278" i="6"/>
  <c r="S2278" i="6" s="1"/>
  <c r="T2278" i="6" s="1"/>
  <c r="Q2279" i="6"/>
  <c r="S2279" i="6" s="1"/>
  <c r="T2279" i="6" s="1"/>
  <c r="Q2280" i="6"/>
  <c r="S2280" i="6" s="1"/>
  <c r="T2280" i="6" s="1"/>
  <c r="Q2281" i="6"/>
  <c r="S2281" i="6" s="1"/>
  <c r="T2281" i="6" s="1"/>
  <c r="Q2282" i="6"/>
  <c r="S2282" i="6" s="1"/>
  <c r="T2282" i="6" s="1"/>
  <c r="Q2283" i="6"/>
  <c r="S2283" i="6" s="1"/>
  <c r="T2283" i="6" s="1"/>
  <c r="Q2284" i="6"/>
  <c r="S2284" i="6" s="1"/>
  <c r="T2284" i="6" s="1"/>
  <c r="Q2285" i="6"/>
  <c r="S2285" i="6" s="1"/>
  <c r="T2285" i="6" s="1"/>
  <c r="Q2286" i="6"/>
  <c r="S2286" i="6" s="1"/>
  <c r="T2286" i="6" s="1"/>
  <c r="Q2287" i="6"/>
  <c r="S2287" i="6" s="1"/>
  <c r="T2287" i="6" s="1"/>
  <c r="Q2288" i="6"/>
  <c r="S2288" i="6" s="1"/>
  <c r="T2288" i="6" s="1"/>
  <c r="Q2289" i="6"/>
  <c r="S2289" i="6" s="1"/>
  <c r="T2289" i="6" s="1"/>
  <c r="Q2290" i="6"/>
  <c r="S2290" i="6" s="1"/>
  <c r="T2290" i="6" s="1"/>
  <c r="Q2291" i="6"/>
  <c r="S2291" i="6" s="1"/>
  <c r="T2291" i="6" s="1"/>
  <c r="Q2292" i="6"/>
  <c r="S2292" i="6" s="1"/>
  <c r="T2292" i="6" s="1"/>
  <c r="Q2293" i="6"/>
  <c r="S2293" i="6" s="1"/>
  <c r="T2293" i="6" s="1"/>
  <c r="Q2294" i="6"/>
  <c r="S2294" i="6" s="1"/>
  <c r="T2294" i="6" s="1"/>
  <c r="Q2295" i="6"/>
  <c r="S2295" i="6" s="1"/>
  <c r="T2295" i="6" s="1"/>
  <c r="Q2296" i="6"/>
  <c r="S2296" i="6" s="1"/>
  <c r="T2296" i="6" s="1"/>
  <c r="Q2297" i="6"/>
  <c r="S2297" i="6" s="1"/>
  <c r="T2297" i="6" s="1"/>
  <c r="Q2298" i="6"/>
  <c r="S2298" i="6" s="1"/>
  <c r="T2298" i="6" s="1"/>
  <c r="Q2299" i="6"/>
  <c r="S2299" i="6" s="1"/>
  <c r="T2299" i="6" s="1"/>
  <c r="Q2300" i="6"/>
  <c r="S2300" i="6" s="1"/>
  <c r="T2300" i="6" s="1"/>
  <c r="Q2301" i="6"/>
  <c r="S2301" i="6" s="1"/>
  <c r="T2301" i="6" s="1"/>
  <c r="Q2302" i="6"/>
  <c r="S2302" i="6" s="1"/>
  <c r="T2302" i="6" s="1"/>
  <c r="Q2303" i="6"/>
  <c r="S2303" i="6" s="1"/>
  <c r="T2303" i="6" s="1"/>
  <c r="Q2304" i="6"/>
  <c r="S2304" i="6" s="1"/>
  <c r="T2304" i="6" s="1"/>
  <c r="Q2305" i="6"/>
  <c r="S2305" i="6" s="1"/>
  <c r="T2305" i="6" s="1"/>
  <c r="Q2306" i="6"/>
  <c r="S2306" i="6" s="1"/>
  <c r="T2306" i="6" s="1"/>
  <c r="Q2307" i="6"/>
  <c r="S2307" i="6" s="1"/>
  <c r="T2307" i="6" s="1"/>
  <c r="Q2308" i="6"/>
  <c r="S2308" i="6" s="1"/>
  <c r="T2308" i="6" s="1"/>
  <c r="Q2309" i="6"/>
  <c r="S2309" i="6" s="1"/>
  <c r="T2309" i="6" s="1"/>
  <c r="Q2310" i="6"/>
  <c r="S2310" i="6" s="1"/>
  <c r="T2310" i="6" s="1"/>
  <c r="Q2311" i="6"/>
  <c r="S2311" i="6" s="1"/>
  <c r="T2311" i="6" s="1"/>
  <c r="Q2312" i="6"/>
  <c r="S2312" i="6" s="1"/>
  <c r="T2312" i="6" s="1"/>
  <c r="Q2313" i="6"/>
  <c r="S2313" i="6" s="1"/>
  <c r="T2313" i="6" s="1"/>
  <c r="Q2314" i="6"/>
  <c r="S2314" i="6" s="1"/>
  <c r="T2314" i="6" s="1"/>
  <c r="Q2315" i="6"/>
  <c r="S2315" i="6" s="1"/>
  <c r="T2315" i="6" s="1"/>
  <c r="Q2316" i="6"/>
  <c r="S2316" i="6" s="1"/>
  <c r="T2316" i="6" s="1"/>
  <c r="Q2317" i="6"/>
  <c r="S2317" i="6" s="1"/>
  <c r="T2317" i="6" s="1"/>
  <c r="Q2318" i="6"/>
  <c r="S2318" i="6" s="1"/>
  <c r="T2318" i="6" s="1"/>
  <c r="Q2319" i="6"/>
  <c r="S2319" i="6" s="1"/>
  <c r="T2319" i="6" s="1"/>
  <c r="Q2320" i="6"/>
  <c r="S2320" i="6" s="1"/>
  <c r="T2320" i="6" s="1"/>
  <c r="Q2321" i="6"/>
  <c r="S2321" i="6" s="1"/>
  <c r="T2321" i="6" s="1"/>
  <c r="Q2322" i="6"/>
  <c r="S2322" i="6" s="1"/>
  <c r="T2322" i="6" s="1"/>
  <c r="Q2323" i="6"/>
  <c r="S2323" i="6" s="1"/>
  <c r="T2323" i="6" s="1"/>
  <c r="Q2324" i="6"/>
  <c r="S2324" i="6" s="1"/>
  <c r="T2324" i="6" s="1"/>
  <c r="Q2325" i="6"/>
  <c r="S2325" i="6" s="1"/>
  <c r="T2325" i="6" s="1"/>
  <c r="Q2326" i="6"/>
  <c r="S2326" i="6" s="1"/>
  <c r="T2326" i="6" s="1"/>
  <c r="Q2327" i="6"/>
  <c r="S2327" i="6" s="1"/>
  <c r="T2327" i="6" s="1"/>
  <c r="Q2328" i="6"/>
  <c r="S2328" i="6" s="1"/>
  <c r="T2328" i="6" s="1"/>
  <c r="Q2329" i="6"/>
  <c r="S2329" i="6" s="1"/>
  <c r="T2329" i="6" s="1"/>
  <c r="Q2330" i="6"/>
  <c r="S2330" i="6" s="1"/>
  <c r="T2330" i="6" s="1"/>
  <c r="Q2331" i="6"/>
  <c r="S2331" i="6" s="1"/>
  <c r="T2331" i="6" s="1"/>
  <c r="Q2332" i="6"/>
  <c r="S2332" i="6" s="1"/>
  <c r="T2332" i="6" s="1"/>
  <c r="Q2333" i="6"/>
  <c r="S2333" i="6" s="1"/>
  <c r="T2333" i="6" s="1"/>
  <c r="Q2334" i="6"/>
  <c r="S2334" i="6" s="1"/>
  <c r="T2334" i="6" s="1"/>
  <c r="Q2335" i="6"/>
  <c r="S2335" i="6" s="1"/>
  <c r="T2335" i="6" s="1"/>
  <c r="Q2336" i="6"/>
  <c r="S2336" i="6" s="1"/>
  <c r="T2336" i="6" s="1"/>
  <c r="Q2337" i="6"/>
  <c r="S2337" i="6" s="1"/>
  <c r="T2337" i="6" s="1"/>
  <c r="Q2338" i="6"/>
  <c r="S2338" i="6" s="1"/>
  <c r="T2338" i="6" s="1"/>
  <c r="Q2339" i="6"/>
  <c r="S2339" i="6" s="1"/>
  <c r="T2339" i="6" s="1"/>
  <c r="Q2340" i="6"/>
  <c r="S2340" i="6" s="1"/>
  <c r="T2340" i="6" s="1"/>
  <c r="Q2341" i="6"/>
  <c r="S2341" i="6" s="1"/>
  <c r="T2341" i="6" s="1"/>
  <c r="Q2342" i="6"/>
  <c r="S2342" i="6" s="1"/>
  <c r="T2342" i="6" s="1"/>
  <c r="Q2343" i="6"/>
  <c r="S2343" i="6" s="1"/>
  <c r="T2343" i="6" s="1"/>
  <c r="Q2344" i="6"/>
  <c r="S2344" i="6" s="1"/>
  <c r="T2344" i="6" s="1"/>
  <c r="Q2345" i="6"/>
  <c r="S2345" i="6" s="1"/>
  <c r="T2345" i="6" s="1"/>
  <c r="Q2346" i="6"/>
  <c r="S2346" i="6" s="1"/>
  <c r="T2346" i="6" s="1"/>
  <c r="Q2347" i="6"/>
  <c r="S2347" i="6" s="1"/>
  <c r="T2347" i="6" s="1"/>
  <c r="Q2348" i="6"/>
  <c r="S2348" i="6" s="1"/>
  <c r="T2348" i="6" s="1"/>
  <c r="Q2349" i="6"/>
  <c r="S2349" i="6" s="1"/>
  <c r="T2349" i="6" s="1"/>
  <c r="Q2350" i="6"/>
  <c r="S2350" i="6" s="1"/>
  <c r="T2350" i="6" s="1"/>
  <c r="Q2351" i="6"/>
  <c r="S2351" i="6" s="1"/>
  <c r="T2351" i="6" s="1"/>
  <c r="Q2352" i="6"/>
  <c r="S2352" i="6" s="1"/>
  <c r="T2352" i="6" s="1"/>
  <c r="Q2353" i="6"/>
  <c r="S2353" i="6" s="1"/>
  <c r="T2353" i="6" s="1"/>
  <c r="Q2354" i="6"/>
  <c r="S2354" i="6" s="1"/>
  <c r="T2354" i="6" s="1"/>
  <c r="Q2355" i="6"/>
  <c r="S2355" i="6" s="1"/>
  <c r="T2355" i="6" s="1"/>
  <c r="Q2356" i="6"/>
  <c r="S2356" i="6" s="1"/>
  <c r="T2356" i="6" s="1"/>
  <c r="Q2357" i="6"/>
  <c r="S2357" i="6" s="1"/>
  <c r="T2357" i="6" s="1"/>
  <c r="Q2358" i="6"/>
  <c r="S2358" i="6" s="1"/>
  <c r="T2358" i="6" s="1"/>
  <c r="Q2359" i="6"/>
  <c r="S2359" i="6" s="1"/>
  <c r="T2359" i="6" s="1"/>
  <c r="Q2360" i="6"/>
  <c r="S2360" i="6" s="1"/>
  <c r="T2360" i="6" s="1"/>
  <c r="Q2361" i="6"/>
  <c r="S2361" i="6" s="1"/>
  <c r="T2361" i="6" s="1"/>
  <c r="Q2362" i="6"/>
  <c r="S2362" i="6" s="1"/>
  <c r="T2362" i="6" s="1"/>
  <c r="Q2363" i="6"/>
  <c r="S2363" i="6" s="1"/>
  <c r="T2363" i="6" s="1"/>
  <c r="Q2364" i="6"/>
  <c r="S2364" i="6" s="1"/>
  <c r="T2364" i="6" s="1"/>
  <c r="Q2365" i="6"/>
  <c r="S2365" i="6" s="1"/>
  <c r="T2365" i="6" s="1"/>
  <c r="Q2366" i="6"/>
  <c r="S2366" i="6" s="1"/>
  <c r="T2366" i="6" s="1"/>
  <c r="Q2367" i="6"/>
  <c r="S2367" i="6" s="1"/>
  <c r="T2367" i="6" s="1"/>
  <c r="Q2368" i="6"/>
  <c r="S2368" i="6" s="1"/>
  <c r="T2368" i="6" s="1"/>
  <c r="Q2369" i="6"/>
  <c r="S2369" i="6" s="1"/>
  <c r="T2369" i="6" s="1"/>
  <c r="Q2370" i="6"/>
  <c r="S2370" i="6" s="1"/>
  <c r="T2370" i="6" s="1"/>
  <c r="Q2371" i="6"/>
  <c r="S2371" i="6" s="1"/>
  <c r="T2371" i="6" s="1"/>
  <c r="Q2372" i="6"/>
  <c r="S2372" i="6" s="1"/>
  <c r="T2372" i="6" s="1"/>
  <c r="Q2373" i="6"/>
  <c r="S2373" i="6" s="1"/>
  <c r="T2373" i="6" s="1"/>
  <c r="Q2374" i="6"/>
  <c r="S2374" i="6" s="1"/>
  <c r="T2374" i="6" s="1"/>
  <c r="Q2375" i="6"/>
  <c r="S2375" i="6" s="1"/>
  <c r="T2375" i="6" s="1"/>
  <c r="Q2376" i="6"/>
  <c r="S2376" i="6" s="1"/>
  <c r="T2376" i="6" s="1"/>
  <c r="Q2377" i="6"/>
  <c r="S2377" i="6" s="1"/>
  <c r="T2377" i="6" s="1"/>
  <c r="Q2378" i="6"/>
  <c r="S2378" i="6" s="1"/>
  <c r="T2378" i="6" s="1"/>
  <c r="Q2379" i="6"/>
  <c r="S2379" i="6" s="1"/>
  <c r="T2379" i="6" s="1"/>
  <c r="Q2380" i="6"/>
  <c r="S2380" i="6" s="1"/>
  <c r="T2380" i="6" s="1"/>
  <c r="Q2381" i="6"/>
  <c r="S2381" i="6" s="1"/>
  <c r="T2381" i="6" s="1"/>
  <c r="Q2382" i="6"/>
  <c r="S2382" i="6" s="1"/>
  <c r="T2382" i="6" s="1"/>
  <c r="Q2383" i="6"/>
  <c r="S2383" i="6" s="1"/>
  <c r="T2383" i="6" s="1"/>
  <c r="Q2384" i="6"/>
  <c r="S2384" i="6" s="1"/>
  <c r="T2384" i="6" s="1"/>
  <c r="Q2385" i="6"/>
  <c r="S2385" i="6" s="1"/>
  <c r="T2385" i="6" s="1"/>
  <c r="Q2386" i="6"/>
  <c r="S2386" i="6" s="1"/>
  <c r="T2386" i="6" s="1"/>
  <c r="Q2387" i="6"/>
  <c r="S2387" i="6" s="1"/>
  <c r="T2387" i="6" s="1"/>
  <c r="Q2388" i="6"/>
  <c r="S2388" i="6" s="1"/>
  <c r="T2388" i="6" s="1"/>
  <c r="Q2389" i="6"/>
  <c r="S2389" i="6" s="1"/>
  <c r="T2389" i="6" s="1"/>
  <c r="Q2390" i="6"/>
  <c r="S2390" i="6" s="1"/>
  <c r="T2390" i="6" s="1"/>
  <c r="Q2391" i="6"/>
  <c r="S2391" i="6" s="1"/>
  <c r="T2391" i="6" s="1"/>
  <c r="Q2392" i="6"/>
  <c r="S2392" i="6" s="1"/>
  <c r="T2392" i="6" s="1"/>
  <c r="Q2393" i="6"/>
  <c r="S2393" i="6" s="1"/>
  <c r="T2393" i="6" s="1"/>
  <c r="Q2394" i="6"/>
  <c r="S2394" i="6" s="1"/>
  <c r="T2394" i="6" s="1"/>
  <c r="Q2395" i="6"/>
  <c r="S2395" i="6" s="1"/>
  <c r="T2395" i="6" s="1"/>
  <c r="Q2396" i="6"/>
  <c r="S2396" i="6" s="1"/>
  <c r="T2396" i="6" s="1"/>
  <c r="Q2397" i="6"/>
  <c r="S2397" i="6" s="1"/>
  <c r="T2397" i="6" s="1"/>
  <c r="Q2398" i="6"/>
  <c r="S2398" i="6" s="1"/>
  <c r="T2398" i="6" s="1"/>
  <c r="Q2399" i="6"/>
  <c r="S2399" i="6" s="1"/>
  <c r="T2399" i="6" s="1"/>
  <c r="Q2400" i="6"/>
  <c r="S2400" i="6" s="1"/>
  <c r="T2400" i="6" s="1"/>
  <c r="Q2401" i="6"/>
  <c r="S2401" i="6" s="1"/>
  <c r="T2401" i="6" s="1"/>
  <c r="Q2402" i="6"/>
  <c r="S2402" i="6" s="1"/>
  <c r="T2402" i="6" s="1"/>
  <c r="Q2403" i="6"/>
  <c r="S2403" i="6" s="1"/>
  <c r="T2403" i="6" s="1"/>
  <c r="Q2404" i="6"/>
  <c r="S2404" i="6" s="1"/>
  <c r="T2404" i="6" s="1"/>
  <c r="Q2405" i="6"/>
  <c r="S2405" i="6" s="1"/>
  <c r="T2405" i="6" s="1"/>
  <c r="Q2406" i="6"/>
  <c r="S2406" i="6" s="1"/>
  <c r="T2406" i="6" s="1"/>
  <c r="Q2407" i="6"/>
  <c r="S2407" i="6" s="1"/>
  <c r="T2407" i="6" s="1"/>
  <c r="Q2408" i="6"/>
  <c r="S2408" i="6" s="1"/>
  <c r="T2408" i="6" s="1"/>
  <c r="Q2409" i="6"/>
  <c r="S2409" i="6" s="1"/>
  <c r="T2409" i="6" s="1"/>
  <c r="Q2410" i="6"/>
  <c r="S2410" i="6" s="1"/>
  <c r="T2410" i="6" s="1"/>
  <c r="Q2411" i="6"/>
  <c r="S2411" i="6" s="1"/>
  <c r="T2411" i="6" s="1"/>
  <c r="Q2412" i="6"/>
  <c r="S2412" i="6" s="1"/>
  <c r="T2412" i="6" s="1"/>
  <c r="Q2413" i="6"/>
  <c r="S2413" i="6" s="1"/>
  <c r="T2413" i="6" s="1"/>
  <c r="Q2414" i="6"/>
  <c r="S2414" i="6" s="1"/>
  <c r="T2414" i="6" s="1"/>
  <c r="Q2415" i="6"/>
  <c r="S2415" i="6" s="1"/>
  <c r="T2415" i="6" s="1"/>
  <c r="Q2416" i="6"/>
  <c r="S2416" i="6" s="1"/>
  <c r="T2416" i="6" s="1"/>
  <c r="Q2417" i="6"/>
  <c r="S2417" i="6" s="1"/>
  <c r="T2417" i="6" s="1"/>
  <c r="Q2418" i="6"/>
  <c r="S2418" i="6" s="1"/>
  <c r="T2418" i="6" s="1"/>
  <c r="Q2419" i="6"/>
  <c r="S2419" i="6" s="1"/>
  <c r="T2419" i="6" s="1"/>
  <c r="Q2420" i="6"/>
  <c r="S2420" i="6" s="1"/>
  <c r="T2420" i="6" s="1"/>
  <c r="Q2421" i="6"/>
  <c r="S2421" i="6" s="1"/>
  <c r="T2421" i="6" s="1"/>
  <c r="Q2422" i="6"/>
  <c r="S2422" i="6" s="1"/>
  <c r="T2422" i="6" s="1"/>
  <c r="Q2423" i="6"/>
  <c r="S2423" i="6" s="1"/>
  <c r="T2423" i="6" s="1"/>
  <c r="Q2424" i="6"/>
  <c r="S2424" i="6" s="1"/>
  <c r="T2424" i="6" s="1"/>
  <c r="Q2425" i="6"/>
  <c r="S2425" i="6" s="1"/>
  <c r="T2425" i="6" s="1"/>
  <c r="Q2426" i="6"/>
  <c r="S2426" i="6" s="1"/>
  <c r="T2426" i="6" s="1"/>
  <c r="Q2427" i="6"/>
  <c r="S2427" i="6" s="1"/>
  <c r="T2427" i="6" s="1"/>
  <c r="Q2428" i="6"/>
  <c r="S2428" i="6" s="1"/>
  <c r="T2428" i="6" s="1"/>
  <c r="Q2429" i="6"/>
  <c r="S2429" i="6" s="1"/>
  <c r="T2429" i="6" s="1"/>
  <c r="Q2430" i="6"/>
  <c r="S2430" i="6" s="1"/>
  <c r="T2430" i="6" s="1"/>
  <c r="Q2431" i="6"/>
  <c r="S2431" i="6" s="1"/>
  <c r="T2431" i="6" s="1"/>
  <c r="Q2432" i="6"/>
  <c r="S2432" i="6" s="1"/>
  <c r="T2432" i="6" s="1"/>
  <c r="Q2433" i="6"/>
  <c r="S2433" i="6" s="1"/>
  <c r="T2433" i="6" s="1"/>
  <c r="Q2434" i="6"/>
  <c r="S2434" i="6" s="1"/>
  <c r="T2434" i="6" s="1"/>
  <c r="Q2435" i="6"/>
  <c r="S2435" i="6" s="1"/>
  <c r="T2435" i="6" s="1"/>
  <c r="Q2436" i="6"/>
  <c r="S2436" i="6" s="1"/>
  <c r="T2436" i="6" s="1"/>
  <c r="Q2437" i="6"/>
  <c r="S2437" i="6" s="1"/>
  <c r="T2437" i="6" s="1"/>
  <c r="Q2438" i="6"/>
  <c r="S2438" i="6" s="1"/>
  <c r="T2438" i="6" s="1"/>
  <c r="Q2439" i="6"/>
  <c r="S2439" i="6" s="1"/>
  <c r="T2439" i="6" s="1"/>
  <c r="Q2440" i="6"/>
  <c r="S2440" i="6" s="1"/>
  <c r="T2440" i="6" s="1"/>
  <c r="Q2441" i="6"/>
  <c r="S2441" i="6" s="1"/>
  <c r="T2441" i="6" s="1"/>
  <c r="Q2442" i="6"/>
  <c r="S2442" i="6" s="1"/>
  <c r="T2442" i="6" s="1"/>
  <c r="Q2443" i="6"/>
  <c r="S2443" i="6" s="1"/>
  <c r="T2443" i="6" s="1"/>
  <c r="Q2444" i="6"/>
  <c r="S2444" i="6" s="1"/>
  <c r="T2444" i="6" s="1"/>
  <c r="Q2445" i="6"/>
  <c r="S2445" i="6" s="1"/>
  <c r="T2445" i="6" s="1"/>
  <c r="Q2446" i="6"/>
  <c r="S2446" i="6" s="1"/>
  <c r="T2446" i="6" s="1"/>
  <c r="Q2447" i="6"/>
  <c r="S2447" i="6" s="1"/>
  <c r="T2447" i="6" s="1"/>
  <c r="Q2448" i="6"/>
  <c r="S2448" i="6" s="1"/>
  <c r="T2448" i="6" s="1"/>
  <c r="Q2449" i="6"/>
  <c r="S2449" i="6" s="1"/>
  <c r="T2449" i="6" s="1"/>
  <c r="Q2450" i="6"/>
  <c r="S2450" i="6" s="1"/>
  <c r="T2450" i="6" s="1"/>
  <c r="Q2451" i="6"/>
  <c r="S2451" i="6" s="1"/>
  <c r="T2451" i="6" s="1"/>
  <c r="Q2452" i="6"/>
  <c r="S2452" i="6" s="1"/>
  <c r="T2452" i="6" s="1"/>
  <c r="Q2453" i="6"/>
  <c r="S2453" i="6" s="1"/>
  <c r="T2453" i="6" s="1"/>
  <c r="Q2454" i="6"/>
  <c r="S2454" i="6" s="1"/>
  <c r="T2454" i="6" s="1"/>
  <c r="Q2455" i="6"/>
  <c r="S2455" i="6" s="1"/>
  <c r="T2455" i="6" s="1"/>
  <c r="Q2456" i="6"/>
  <c r="S2456" i="6" s="1"/>
  <c r="T2456" i="6" s="1"/>
  <c r="Q2457" i="6"/>
  <c r="S2457" i="6" s="1"/>
  <c r="T2457" i="6" s="1"/>
  <c r="Q2458" i="6"/>
  <c r="S2458" i="6" s="1"/>
  <c r="T2458" i="6" s="1"/>
  <c r="Q2459" i="6"/>
  <c r="S2459" i="6" s="1"/>
  <c r="T2459" i="6" s="1"/>
  <c r="Q2460" i="6"/>
  <c r="S2460" i="6" s="1"/>
  <c r="T2460" i="6" s="1"/>
  <c r="Q2461" i="6"/>
  <c r="S2461" i="6" s="1"/>
  <c r="T2461" i="6" s="1"/>
  <c r="Q2462" i="6"/>
  <c r="S2462" i="6" s="1"/>
  <c r="T2462" i="6" s="1"/>
  <c r="Q2463" i="6"/>
  <c r="S2463" i="6" s="1"/>
  <c r="T2463" i="6" s="1"/>
  <c r="Q2464" i="6"/>
  <c r="S2464" i="6" s="1"/>
  <c r="T2464" i="6" s="1"/>
  <c r="Q2465" i="6"/>
  <c r="S2465" i="6" s="1"/>
  <c r="T2465" i="6" s="1"/>
  <c r="Q2466" i="6"/>
  <c r="S2466" i="6" s="1"/>
  <c r="T2466" i="6" s="1"/>
  <c r="Q2467" i="6"/>
  <c r="S2467" i="6" s="1"/>
  <c r="T2467" i="6" s="1"/>
  <c r="Q2468" i="6"/>
  <c r="S2468" i="6" s="1"/>
  <c r="T2468" i="6" s="1"/>
  <c r="Q2469" i="6"/>
  <c r="S2469" i="6" s="1"/>
  <c r="T2469" i="6" s="1"/>
  <c r="Q2470" i="6"/>
  <c r="S2470" i="6" s="1"/>
  <c r="T2470" i="6" s="1"/>
  <c r="Q2471" i="6"/>
  <c r="S2471" i="6" s="1"/>
  <c r="T2471" i="6" s="1"/>
  <c r="Q2472" i="6"/>
  <c r="S2472" i="6" s="1"/>
  <c r="T2472" i="6" s="1"/>
  <c r="Q2473" i="6"/>
  <c r="S2473" i="6" s="1"/>
  <c r="T2473" i="6" s="1"/>
  <c r="Q2474" i="6"/>
  <c r="S2474" i="6" s="1"/>
  <c r="T2474" i="6" s="1"/>
  <c r="Q2475" i="6"/>
  <c r="S2475" i="6" s="1"/>
  <c r="T2475" i="6" s="1"/>
  <c r="Q2476" i="6"/>
  <c r="S2476" i="6" s="1"/>
  <c r="T2476" i="6" s="1"/>
  <c r="Q2477" i="6"/>
  <c r="S2477" i="6" s="1"/>
  <c r="T2477" i="6" s="1"/>
  <c r="Q2478" i="6"/>
  <c r="S2478" i="6" s="1"/>
  <c r="T2478" i="6" s="1"/>
  <c r="Q2479" i="6"/>
  <c r="S2479" i="6" s="1"/>
  <c r="T2479" i="6" s="1"/>
  <c r="Q2480" i="6"/>
  <c r="S2480" i="6" s="1"/>
  <c r="T2480" i="6" s="1"/>
  <c r="Q2481" i="6"/>
  <c r="S2481" i="6" s="1"/>
  <c r="T2481" i="6" s="1"/>
  <c r="Q2482" i="6"/>
  <c r="S2482" i="6" s="1"/>
  <c r="T2482" i="6" s="1"/>
  <c r="Q2483" i="6"/>
  <c r="S2483" i="6" s="1"/>
  <c r="T2483" i="6" s="1"/>
  <c r="Q2484" i="6"/>
  <c r="S2484" i="6" s="1"/>
  <c r="T2484" i="6" s="1"/>
  <c r="Q2485" i="6"/>
  <c r="S2485" i="6" s="1"/>
  <c r="T2485" i="6" s="1"/>
  <c r="Q2486" i="6"/>
  <c r="S2486" i="6" s="1"/>
  <c r="T2486" i="6" s="1"/>
  <c r="Q2487" i="6"/>
  <c r="S2487" i="6" s="1"/>
  <c r="T2487" i="6" s="1"/>
  <c r="Q2488" i="6"/>
  <c r="S2488" i="6" s="1"/>
  <c r="T2488" i="6" s="1"/>
  <c r="Q2489" i="6"/>
  <c r="S2489" i="6" s="1"/>
  <c r="T2489" i="6" s="1"/>
  <c r="Q2490" i="6"/>
  <c r="S2490" i="6" s="1"/>
  <c r="T2490" i="6" s="1"/>
  <c r="Q2491" i="6"/>
  <c r="S2491" i="6" s="1"/>
  <c r="T2491" i="6" s="1"/>
  <c r="Q2492" i="6"/>
  <c r="S2492" i="6" s="1"/>
  <c r="T2492" i="6" s="1"/>
  <c r="Q2493" i="6"/>
  <c r="S2493" i="6" s="1"/>
  <c r="T2493" i="6" s="1"/>
  <c r="Q2494" i="6"/>
  <c r="S2494" i="6" s="1"/>
  <c r="T2494" i="6" s="1"/>
  <c r="Q2495" i="6"/>
  <c r="S2495" i="6" s="1"/>
  <c r="T2495" i="6" s="1"/>
  <c r="Q2496" i="6"/>
  <c r="S2496" i="6" s="1"/>
  <c r="T2496" i="6" s="1"/>
  <c r="Q2497" i="6"/>
  <c r="S2497" i="6" s="1"/>
  <c r="T2497" i="6" s="1"/>
  <c r="Q2498" i="6"/>
  <c r="S2498" i="6" s="1"/>
  <c r="T2498" i="6" s="1"/>
  <c r="Q2499" i="6"/>
  <c r="S2499" i="6" s="1"/>
  <c r="T2499" i="6" s="1"/>
  <c r="Q2500" i="6"/>
  <c r="S2500" i="6" s="1"/>
  <c r="T2500" i="6" s="1"/>
  <c r="Q2501" i="6"/>
  <c r="S2501" i="6" s="1"/>
  <c r="T2501" i="6" s="1"/>
  <c r="Q2502" i="6"/>
  <c r="S2502" i="6" s="1"/>
  <c r="T2502" i="6" s="1"/>
  <c r="Q2503" i="6"/>
  <c r="S2503" i="6" s="1"/>
  <c r="T2503" i="6" s="1"/>
  <c r="Q2504" i="6"/>
  <c r="S2504" i="6" s="1"/>
  <c r="T2504" i="6" s="1"/>
  <c r="Q2505" i="6"/>
  <c r="S2505" i="6" s="1"/>
  <c r="T2505" i="6" s="1"/>
  <c r="Q2506" i="6"/>
  <c r="S2506" i="6" s="1"/>
  <c r="T2506" i="6" s="1"/>
  <c r="Q2507" i="6"/>
  <c r="S2507" i="6" s="1"/>
  <c r="T2507" i="6" s="1"/>
  <c r="Q2508" i="6"/>
  <c r="S2508" i="6" s="1"/>
  <c r="T2508" i="6" s="1"/>
  <c r="Q2509" i="6"/>
  <c r="S2509" i="6" s="1"/>
  <c r="T2509" i="6" s="1"/>
  <c r="Q2510" i="6"/>
  <c r="S2510" i="6" s="1"/>
  <c r="T2510" i="6" s="1"/>
  <c r="Q2511" i="6"/>
  <c r="S2511" i="6" s="1"/>
  <c r="T2511" i="6" s="1"/>
  <c r="Q2512" i="6"/>
  <c r="S2512" i="6" s="1"/>
  <c r="T2512" i="6" s="1"/>
  <c r="Q2513" i="6"/>
  <c r="S2513" i="6" s="1"/>
  <c r="T2513" i="6" s="1"/>
  <c r="Q2514" i="6"/>
  <c r="S2514" i="6" s="1"/>
  <c r="T2514" i="6" s="1"/>
  <c r="Q2515" i="6"/>
  <c r="S2515" i="6" s="1"/>
  <c r="T2515" i="6" s="1"/>
  <c r="Q2516" i="6"/>
  <c r="S2516" i="6" s="1"/>
  <c r="T2516" i="6" s="1"/>
  <c r="Q2517" i="6"/>
  <c r="S2517" i="6" s="1"/>
  <c r="T2517" i="6" s="1"/>
  <c r="Q2518" i="6"/>
  <c r="S2518" i="6" s="1"/>
  <c r="T2518" i="6" s="1"/>
  <c r="Q2519" i="6"/>
  <c r="S2519" i="6" s="1"/>
  <c r="T2519" i="6" s="1"/>
  <c r="Q2520" i="6"/>
  <c r="S2520" i="6" s="1"/>
  <c r="T2520" i="6" s="1"/>
  <c r="Q2521" i="6"/>
  <c r="S2521" i="6" s="1"/>
  <c r="T2521" i="6" s="1"/>
  <c r="Q2522" i="6"/>
  <c r="S2522" i="6" s="1"/>
  <c r="T2522" i="6" s="1"/>
  <c r="Q2523" i="6"/>
  <c r="S2523" i="6" s="1"/>
  <c r="T2523" i="6" s="1"/>
  <c r="Q2524" i="6"/>
  <c r="S2524" i="6" s="1"/>
  <c r="T2524" i="6" s="1"/>
  <c r="Q2525" i="6"/>
  <c r="S2525" i="6" s="1"/>
  <c r="T2525" i="6" s="1"/>
  <c r="Q2526" i="6"/>
  <c r="S2526" i="6" s="1"/>
  <c r="T2526" i="6" s="1"/>
  <c r="Q2527" i="6"/>
  <c r="S2527" i="6" s="1"/>
  <c r="T2527" i="6" s="1"/>
  <c r="Q2528" i="6"/>
  <c r="S2528" i="6" s="1"/>
  <c r="T2528" i="6" s="1"/>
  <c r="Q2529" i="6"/>
  <c r="S2529" i="6" s="1"/>
  <c r="T2529" i="6" s="1"/>
  <c r="Q2530" i="6"/>
  <c r="S2530" i="6" s="1"/>
  <c r="T2530" i="6" s="1"/>
  <c r="Q2531" i="6"/>
  <c r="S2531" i="6" s="1"/>
  <c r="T2531" i="6" s="1"/>
  <c r="Q2532" i="6"/>
  <c r="S2532" i="6" s="1"/>
  <c r="T2532" i="6" s="1"/>
  <c r="Q2533" i="6"/>
  <c r="S2533" i="6" s="1"/>
  <c r="T2533" i="6" s="1"/>
  <c r="Q2534" i="6"/>
  <c r="S2534" i="6" s="1"/>
  <c r="T2534" i="6" s="1"/>
  <c r="Q2535" i="6"/>
  <c r="S2535" i="6" s="1"/>
  <c r="T2535" i="6" s="1"/>
  <c r="Q2536" i="6"/>
  <c r="S2536" i="6" s="1"/>
  <c r="T2536" i="6" s="1"/>
  <c r="Q2537" i="6"/>
  <c r="S2537" i="6" s="1"/>
  <c r="T2537" i="6" s="1"/>
  <c r="Q2538" i="6"/>
  <c r="S2538" i="6" s="1"/>
  <c r="T2538" i="6" s="1"/>
  <c r="Q2539" i="6"/>
  <c r="S2539" i="6" s="1"/>
  <c r="T2539" i="6" s="1"/>
  <c r="Q2540" i="6"/>
  <c r="S2540" i="6" s="1"/>
  <c r="T2540" i="6" s="1"/>
  <c r="Q2541" i="6"/>
  <c r="S2541" i="6" s="1"/>
  <c r="T2541" i="6" s="1"/>
  <c r="Q2542" i="6"/>
  <c r="S2542" i="6" s="1"/>
  <c r="T2542" i="6" s="1"/>
  <c r="Q2543" i="6"/>
  <c r="S2543" i="6" s="1"/>
  <c r="T2543" i="6" s="1"/>
  <c r="Q2544" i="6"/>
  <c r="S2544" i="6" s="1"/>
  <c r="T2544" i="6" s="1"/>
  <c r="Q2545" i="6"/>
  <c r="S2545" i="6" s="1"/>
  <c r="T2545" i="6" s="1"/>
  <c r="Q2546" i="6"/>
  <c r="S2546" i="6" s="1"/>
  <c r="T2546" i="6" s="1"/>
  <c r="Q2547" i="6"/>
  <c r="S2547" i="6" s="1"/>
  <c r="T2547" i="6" s="1"/>
  <c r="Q2548" i="6"/>
  <c r="S2548" i="6" s="1"/>
  <c r="T2548" i="6" s="1"/>
  <c r="Q2549" i="6"/>
  <c r="S2549" i="6" s="1"/>
  <c r="T2549" i="6" s="1"/>
  <c r="Q2550" i="6"/>
  <c r="S2550" i="6" s="1"/>
  <c r="T2550" i="6" s="1"/>
  <c r="Q2551" i="6"/>
  <c r="S2551" i="6" s="1"/>
  <c r="T2551" i="6" s="1"/>
  <c r="Q2552" i="6"/>
  <c r="S2552" i="6" s="1"/>
  <c r="T2552" i="6" s="1"/>
  <c r="Q2553" i="6"/>
  <c r="S2553" i="6" s="1"/>
  <c r="T2553" i="6" s="1"/>
  <c r="Q2554" i="6"/>
  <c r="S2554" i="6" s="1"/>
  <c r="T2554" i="6" s="1"/>
  <c r="Q2555" i="6"/>
  <c r="S2555" i="6" s="1"/>
  <c r="T2555" i="6" s="1"/>
  <c r="Q2556" i="6"/>
  <c r="S2556" i="6" s="1"/>
  <c r="T2556" i="6" s="1"/>
  <c r="Q2557" i="6"/>
  <c r="S2557" i="6" s="1"/>
  <c r="T2557" i="6" s="1"/>
  <c r="Q2558" i="6"/>
  <c r="S2558" i="6" s="1"/>
  <c r="T2558" i="6" s="1"/>
  <c r="Q2559" i="6"/>
  <c r="S2559" i="6" s="1"/>
  <c r="T2559" i="6" s="1"/>
  <c r="Q2560" i="6"/>
  <c r="S2560" i="6" s="1"/>
  <c r="T2560" i="6" s="1"/>
  <c r="Q2561" i="6"/>
  <c r="S2561" i="6" s="1"/>
  <c r="T2561" i="6" s="1"/>
  <c r="Q2562" i="6"/>
  <c r="S2562" i="6" s="1"/>
  <c r="T2562" i="6" s="1"/>
  <c r="Q2563" i="6"/>
  <c r="S2563" i="6" s="1"/>
  <c r="T2563" i="6" s="1"/>
  <c r="Q2564" i="6"/>
  <c r="S2564" i="6" s="1"/>
  <c r="T2564" i="6" s="1"/>
  <c r="Q2565" i="6"/>
  <c r="S2565" i="6" s="1"/>
  <c r="T2565" i="6" s="1"/>
  <c r="Q2566" i="6"/>
  <c r="S2566" i="6" s="1"/>
  <c r="T2566" i="6" s="1"/>
  <c r="Q2567" i="6"/>
  <c r="S2567" i="6" s="1"/>
  <c r="T2567" i="6" s="1"/>
  <c r="Q2568" i="6"/>
  <c r="S2568" i="6" s="1"/>
  <c r="T2568" i="6" s="1"/>
  <c r="Q2569" i="6"/>
  <c r="S2569" i="6" s="1"/>
  <c r="T2569" i="6" s="1"/>
  <c r="Q2570" i="6"/>
  <c r="S2570" i="6" s="1"/>
  <c r="T2570" i="6" s="1"/>
  <c r="Q2571" i="6"/>
  <c r="S2571" i="6" s="1"/>
  <c r="T2571" i="6" s="1"/>
  <c r="Q2572" i="6"/>
  <c r="S2572" i="6" s="1"/>
  <c r="T2572" i="6" s="1"/>
  <c r="Q2573" i="6"/>
  <c r="S2573" i="6" s="1"/>
  <c r="T2573" i="6" s="1"/>
  <c r="Q2574" i="6"/>
  <c r="S2574" i="6" s="1"/>
  <c r="T2574" i="6" s="1"/>
  <c r="Q2575" i="6"/>
  <c r="S2575" i="6" s="1"/>
  <c r="T2575" i="6" s="1"/>
  <c r="Q2576" i="6"/>
  <c r="S2576" i="6" s="1"/>
  <c r="T2576" i="6" s="1"/>
  <c r="Q2577" i="6"/>
  <c r="S2577" i="6" s="1"/>
  <c r="T2577" i="6" s="1"/>
  <c r="Q2578" i="6"/>
  <c r="S2578" i="6" s="1"/>
  <c r="T2578" i="6" s="1"/>
  <c r="Q2579" i="6"/>
  <c r="S2579" i="6" s="1"/>
  <c r="T2579" i="6" s="1"/>
  <c r="Q2580" i="6"/>
  <c r="S2580" i="6" s="1"/>
  <c r="T2580" i="6" s="1"/>
  <c r="Q2581" i="6"/>
  <c r="S2581" i="6" s="1"/>
  <c r="T2581" i="6" s="1"/>
  <c r="Q2582" i="6"/>
  <c r="S2582" i="6" s="1"/>
  <c r="T2582" i="6" s="1"/>
  <c r="Q2583" i="6"/>
  <c r="S2583" i="6" s="1"/>
  <c r="T2583" i="6" s="1"/>
  <c r="Q2584" i="6"/>
  <c r="S2584" i="6" s="1"/>
  <c r="T2584" i="6" s="1"/>
  <c r="Q2585" i="6"/>
  <c r="S2585" i="6" s="1"/>
  <c r="T2585" i="6" s="1"/>
  <c r="Q2586" i="6"/>
  <c r="S2586" i="6" s="1"/>
  <c r="T2586" i="6" s="1"/>
  <c r="Q2587" i="6"/>
  <c r="S2587" i="6" s="1"/>
  <c r="T2587" i="6" s="1"/>
  <c r="Q2588" i="6"/>
  <c r="S2588" i="6" s="1"/>
  <c r="T2588" i="6" s="1"/>
  <c r="Q2589" i="6"/>
  <c r="S2589" i="6" s="1"/>
  <c r="T2589" i="6" s="1"/>
  <c r="Q2590" i="6"/>
  <c r="S2590" i="6" s="1"/>
  <c r="T2590" i="6" s="1"/>
  <c r="Q2591" i="6"/>
  <c r="S2591" i="6" s="1"/>
  <c r="T2591" i="6" s="1"/>
  <c r="Q2592" i="6"/>
  <c r="S2592" i="6" s="1"/>
  <c r="T2592" i="6" s="1"/>
  <c r="Q2593" i="6"/>
  <c r="S2593" i="6" s="1"/>
  <c r="T2593" i="6" s="1"/>
  <c r="Q2594" i="6"/>
  <c r="S2594" i="6" s="1"/>
  <c r="T2594" i="6" s="1"/>
  <c r="Q2595" i="6"/>
  <c r="S2595" i="6" s="1"/>
  <c r="T2595" i="6" s="1"/>
  <c r="Q2596" i="6"/>
  <c r="S2596" i="6" s="1"/>
  <c r="T2596" i="6" s="1"/>
  <c r="Q2597" i="6"/>
  <c r="S2597" i="6" s="1"/>
  <c r="T2597" i="6" s="1"/>
  <c r="Q2598" i="6"/>
  <c r="S2598" i="6" s="1"/>
  <c r="T2598" i="6" s="1"/>
  <c r="Q2599" i="6"/>
  <c r="S2599" i="6" s="1"/>
  <c r="T2599" i="6" s="1"/>
  <c r="Q2600" i="6"/>
  <c r="S2600" i="6" s="1"/>
  <c r="T2600" i="6" s="1"/>
  <c r="Q2601" i="6"/>
  <c r="S2601" i="6" s="1"/>
  <c r="T2601" i="6" s="1"/>
  <c r="Q2602" i="6"/>
  <c r="S2602" i="6" s="1"/>
  <c r="T2602" i="6" s="1"/>
  <c r="Q2603" i="6"/>
  <c r="S2603" i="6" s="1"/>
  <c r="T2603" i="6" s="1"/>
  <c r="Q2604" i="6"/>
  <c r="S2604" i="6" s="1"/>
  <c r="T2604" i="6" s="1"/>
  <c r="Q2605" i="6"/>
  <c r="S2605" i="6" s="1"/>
  <c r="T2605" i="6" s="1"/>
  <c r="Q2606" i="6"/>
  <c r="S2606" i="6" s="1"/>
  <c r="T2606" i="6" s="1"/>
  <c r="Q2607" i="6"/>
  <c r="S2607" i="6" s="1"/>
  <c r="T2607" i="6" s="1"/>
  <c r="Q2608" i="6"/>
  <c r="S2608" i="6" s="1"/>
  <c r="T2608" i="6" s="1"/>
  <c r="Q2609" i="6"/>
  <c r="S2609" i="6" s="1"/>
  <c r="T2609" i="6" s="1"/>
  <c r="Q2610" i="6"/>
  <c r="S2610" i="6" s="1"/>
  <c r="T2610" i="6" s="1"/>
  <c r="Q2611" i="6"/>
  <c r="S2611" i="6" s="1"/>
  <c r="T2611" i="6" s="1"/>
  <c r="Q2612" i="6"/>
  <c r="S2612" i="6" s="1"/>
  <c r="T2612" i="6" s="1"/>
  <c r="Q2613" i="6"/>
  <c r="S2613" i="6" s="1"/>
  <c r="T2613" i="6" s="1"/>
  <c r="Q2614" i="6"/>
  <c r="S2614" i="6" s="1"/>
  <c r="T2614" i="6" s="1"/>
  <c r="Q2615" i="6"/>
  <c r="S2615" i="6" s="1"/>
  <c r="T2615" i="6" s="1"/>
  <c r="Q2616" i="6"/>
  <c r="S2616" i="6" s="1"/>
  <c r="T2616" i="6" s="1"/>
  <c r="Q2617" i="6"/>
  <c r="S2617" i="6" s="1"/>
  <c r="T2617" i="6" s="1"/>
  <c r="Q2618" i="6"/>
  <c r="S2618" i="6" s="1"/>
  <c r="T2618" i="6" s="1"/>
  <c r="Q2619" i="6"/>
  <c r="S2619" i="6" s="1"/>
  <c r="T2619" i="6" s="1"/>
  <c r="Q2620" i="6"/>
  <c r="S2620" i="6" s="1"/>
  <c r="T2620" i="6" s="1"/>
  <c r="Q2621" i="6"/>
  <c r="S2621" i="6" s="1"/>
  <c r="T2621" i="6" s="1"/>
  <c r="Q2622" i="6"/>
  <c r="S2622" i="6" s="1"/>
  <c r="T2622" i="6" s="1"/>
  <c r="Q2623" i="6"/>
  <c r="S2623" i="6" s="1"/>
  <c r="T2623" i="6" s="1"/>
  <c r="Q2624" i="6"/>
  <c r="S2624" i="6" s="1"/>
  <c r="T2624" i="6" s="1"/>
  <c r="Q2625" i="6"/>
  <c r="S2625" i="6" s="1"/>
  <c r="T2625" i="6" s="1"/>
  <c r="Q2626" i="6"/>
  <c r="S2626" i="6" s="1"/>
  <c r="T2626" i="6" s="1"/>
  <c r="Q2627" i="6"/>
  <c r="S2627" i="6" s="1"/>
  <c r="T2627" i="6" s="1"/>
  <c r="Q2628" i="6"/>
  <c r="S2628" i="6" s="1"/>
  <c r="T2628" i="6" s="1"/>
  <c r="Q2629" i="6"/>
  <c r="S2629" i="6" s="1"/>
  <c r="T2629" i="6" s="1"/>
  <c r="Q2630" i="6"/>
  <c r="S2630" i="6" s="1"/>
  <c r="T2630" i="6" s="1"/>
  <c r="Q2631" i="6"/>
  <c r="S2631" i="6" s="1"/>
  <c r="T2631" i="6" s="1"/>
  <c r="Q2632" i="6"/>
  <c r="S2632" i="6" s="1"/>
  <c r="T2632" i="6" s="1"/>
  <c r="Q2633" i="6"/>
  <c r="S2633" i="6" s="1"/>
  <c r="T2633" i="6" s="1"/>
  <c r="Q2634" i="6"/>
  <c r="S2634" i="6" s="1"/>
  <c r="T2634" i="6" s="1"/>
  <c r="Q2635" i="6"/>
  <c r="S2635" i="6" s="1"/>
  <c r="T2635" i="6" s="1"/>
  <c r="Q2636" i="6"/>
  <c r="S2636" i="6" s="1"/>
  <c r="T2636" i="6" s="1"/>
  <c r="Q2637" i="6"/>
  <c r="S2637" i="6" s="1"/>
  <c r="T2637" i="6" s="1"/>
  <c r="Q2638" i="6"/>
  <c r="S2638" i="6" s="1"/>
  <c r="T2638" i="6" s="1"/>
  <c r="Q2639" i="6"/>
  <c r="S2639" i="6" s="1"/>
  <c r="T2639" i="6" s="1"/>
  <c r="Q2640" i="6"/>
  <c r="S2640" i="6" s="1"/>
  <c r="T2640" i="6" s="1"/>
  <c r="Q2641" i="6"/>
  <c r="S2641" i="6" s="1"/>
  <c r="T2641" i="6" s="1"/>
  <c r="Q2642" i="6"/>
  <c r="S2642" i="6" s="1"/>
  <c r="T2642" i="6" s="1"/>
  <c r="Q2643" i="6"/>
  <c r="S2643" i="6" s="1"/>
  <c r="T2643" i="6" s="1"/>
  <c r="Q2644" i="6"/>
  <c r="S2644" i="6" s="1"/>
  <c r="T2644" i="6" s="1"/>
  <c r="Q2645" i="6"/>
  <c r="S2645" i="6" s="1"/>
  <c r="T2645" i="6" s="1"/>
  <c r="Q2646" i="6"/>
  <c r="S2646" i="6" s="1"/>
  <c r="T2646" i="6" s="1"/>
  <c r="Q2647" i="6"/>
  <c r="S2647" i="6" s="1"/>
  <c r="T2647" i="6" s="1"/>
  <c r="Q2648" i="6"/>
  <c r="S2648" i="6" s="1"/>
  <c r="T2648" i="6" s="1"/>
  <c r="Q2649" i="6"/>
  <c r="S2649" i="6" s="1"/>
  <c r="T2649" i="6" s="1"/>
  <c r="Q2650" i="6"/>
  <c r="S2650" i="6" s="1"/>
  <c r="T2650" i="6" s="1"/>
  <c r="Q2651" i="6"/>
  <c r="S2651" i="6" s="1"/>
  <c r="T2651" i="6" s="1"/>
  <c r="Q2652" i="6"/>
  <c r="S2652" i="6" s="1"/>
  <c r="T2652" i="6" s="1"/>
  <c r="Q2653" i="6"/>
  <c r="S2653" i="6" s="1"/>
  <c r="T2653" i="6" s="1"/>
  <c r="Q2654" i="6"/>
  <c r="S2654" i="6" s="1"/>
  <c r="T2654" i="6" s="1"/>
  <c r="Q2655" i="6"/>
  <c r="S2655" i="6" s="1"/>
  <c r="T2655" i="6" s="1"/>
  <c r="Q2656" i="6"/>
  <c r="S2656" i="6" s="1"/>
  <c r="T2656" i="6" s="1"/>
  <c r="Q2657" i="6"/>
  <c r="S2657" i="6" s="1"/>
  <c r="T2657" i="6" s="1"/>
  <c r="Q2658" i="6"/>
  <c r="S2658" i="6" s="1"/>
  <c r="T2658" i="6" s="1"/>
  <c r="Q2659" i="6"/>
  <c r="S2659" i="6" s="1"/>
  <c r="T2659" i="6" s="1"/>
  <c r="Q2660" i="6"/>
  <c r="S2660" i="6" s="1"/>
  <c r="T2660" i="6" s="1"/>
  <c r="Q2661" i="6"/>
  <c r="S2661" i="6" s="1"/>
  <c r="T2661" i="6" s="1"/>
  <c r="Q2662" i="6"/>
  <c r="S2662" i="6" s="1"/>
  <c r="T2662" i="6" s="1"/>
  <c r="Q2663" i="6"/>
  <c r="S2663" i="6" s="1"/>
  <c r="T2663" i="6" s="1"/>
  <c r="Q2664" i="6"/>
  <c r="S2664" i="6" s="1"/>
  <c r="T2664" i="6" s="1"/>
  <c r="Q2665" i="6"/>
  <c r="S2665" i="6" s="1"/>
  <c r="T2665" i="6" s="1"/>
  <c r="Q2666" i="6"/>
  <c r="S2666" i="6" s="1"/>
  <c r="T2666" i="6" s="1"/>
  <c r="Q2667" i="6"/>
  <c r="S2667" i="6" s="1"/>
  <c r="T2667" i="6" s="1"/>
  <c r="Q2668" i="6"/>
  <c r="S2668" i="6" s="1"/>
  <c r="T2668" i="6" s="1"/>
  <c r="Q2669" i="6"/>
  <c r="S2669" i="6" s="1"/>
  <c r="T2669" i="6" s="1"/>
  <c r="Q2670" i="6"/>
  <c r="S2670" i="6" s="1"/>
  <c r="T2670" i="6" s="1"/>
  <c r="Q2671" i="6"/>
  <c r="S2671" i="6" s="1"/>
  <c r="T2671" i="6" s="1"/>
  <c r="Q2672" i="6"/>
  <c r="S2672" i="6" s="1"/>
  <c r="T2672" i="6" s="1"/>
  <c r="Q2673" i="6"/>
  <c r="S2673" i="6" s="1"/>
  <c r="T2673" i="6" s="1"/>
  <c r="Q2674" i="6"/>
  <c r="S2674" i="6" s="1"/>
  <c r="T2674" i="6" s="1"/>
  <c r="Q2675" i="6"/>
  <c r="S2675" i="6" s="1"/>
  <c r="T2675" i="6" s="1"/>
  <c r="Q2676" i="6"/>
  <c r="S2676" i="6" s="1"/>
  <c r="T2676" i="6" s="1"/>
  <c r="Q2677" i="6"/>
  <c r="S2677" i="6" s="1"/>
  <c r="T2677" i="6" s="1"/>
  <c r="Q2678" i="6"/>
  <c r="S2678" i="6" s="1"/>
  <c r="T2678" i="6" s="1"/>
  <c r="Q2679" i="6"/>
  <c r="S2679" i="6" s="1"/>
  <c r="T2679" i="6" s="1"/>
  <c r="Q2680" i="6"/>
  <c r="S2680" i="6" s="1"/>
  <c r="T2680" i="6" s="1"/>
  <c r="Q2681" i="6"/>
  <c r="S2681" i="6" s="1"/>
  <c r="T2681" i="6" s="1"/>
  <c r="Q2682" i="6"/>
  <c r="S2682" i="6" s="1"/>
  <c r="T2682" i="6" s="1"/>
  <c r="Q2683" i="6"/>
  <c r="S2683" i="6" s="1"/>
  <c r="T2683" i="6" s="1"/>
  <c r="Q2684" i="6"/>
  <c r="S2684" i="6" s="1"/>
  <c r="T2684" i="6" s="1"/>
  <c r="Q2685" i="6"/>
  <c r="S2685" i="6" s="1"/>
  <c r="T2685" i="6" s="1"/>
  <c r="Q2686" i="6"/>
  <c r="S2686" i="6" s="1"/>
  <c r="T2686" i="6" s="1"/>
  <c r="Q2687" i="6"/>
  <c r="S2687" i="6" s="1"/>
  <c r="T2687" i="6" s="1"/>
  <c r="Q2688" i="6"/>
  <c r="S2688" i="6" s="1"/>
  <c r="T2688" i="6" s="1"/>
  <c r="Q2689" i="6"/>
  <c r="S2689" i="6" s="1"/>
  <c r="T2689" i="6" s="1"/>
  <c r="Q2690" i="6"/>
  <c r="S2690" i="6" s="1"/>
  <c r="T2690" i="6" s="1"/>
  <c r="Q2691" i="6"/>
  <c r="S2691" i="6" s="1"/>
  <c r="T2691" i="6" s="1"/>
  <c r="Q2692" i="6"/>
  <c r="S2692" i="6" s="1"/>
  <c r="T2692" i="6" s="1"/>
  <c r="Q2693" i="6"/>
  <c r="S2693" i="6" s="1"/>
  <c r="T2693" i="6" s="1"/>
  <c r="Q2694" i="6"/>
  <c r="S2694" i="6" s="1"/>
  <c r="T2694" i="6" s="1"/>
  <c r="Q2695" i="6"/>
  <c r="S2695" i="6" s="1"/>
  <c r="T2695" i="6" s="1"/>
  <c r="Q2696" i="6"/>
  <c r="S2696" i="6" s="1"/>
  <c r="T2696" i="6" s="1"/>
  <c r="Q2697" i="6"/>
  <c r="S2697" i="6" s="1"/>
  <c r="T2697" i="6" s="1"/>
  <c r="Q2698" i="6"/>
  <c r="S2698" i="6" s="1"/>
  <c r="T2698" i="6" s="1"/>
  <c r="Q2699" i="6"/>
  <c r="S2699" i="6" s="1"/>
  <c r="T2699" i="6" s="1"/>
  <c r="Q2700" i="6"/>
  <c r="S2700" i="6" s="1"/>
  <c r="T2700" i="6" s="1"/>
  <c r="Q2701" i="6"/>
  <c r="S2701" i="6" s="1"/>
  <c r="T2701" i="6" s="1"/>
  <c r="Q2702" i="6"/>
  <c r="S2702" i="6" s="1"/>
  <c r="T2702" i="6" s="1"/>
  <c r="Q2703" i="6"/>
  <c r="S2703" i="6" s="1"/>
  <c r="T2703" i="6" s="1"/>
  <c r="Q2704" i="6"/>
  <c r="S2704" i="6" s="1"/>
  <c r="T2704" i="6" s="1"/>
  <c r="Q2705" i="6"/>
  <c r="S2705" i="6" s="1"/>
  <c r="T2705" i="6" s="1"/>
  <c r="Q2706" i="6"/>
  <c r="S2706" i="6" s="1"/>
  <c r="T2706" i="6" s="1"/>
  <c r="Q2707" i="6"/>
  <c r="S2707" i="6" s="1"/>
  <c r="T2707" i="6" s="1"/>
  <c r="Q2708" i="6"/>
  <c r="S2708" i="6" s="1"/>
  <c r="T2708" i="6" s="1"/>
  <c r="Q2709" i="6"/>
  <c r="S2709" i="6" s="1"/>
  <c r="T2709" i="6" s="1"/>
  <c r="Q2710" i="6"/>
  <c r="S2710" i="6" s="1"/>
  <c r="T2710" i="6" s="1"/>
  <c r="Q2711" i="6"/>
  <c r="S2711" i="6" s="1"/>
  <c r="T2711" i="6" s="1"/>
  <c r="Q2712" i="6"/>
  <c r="S2712" i="6" s="1"/>
  <c r="T2712" i="6" s="1"/>
  <c r="Q2713" i="6"/>
  <c r="S2713" i="6" s="1"/>
  <c r="T2713" i="6" s="1"/>
  <c r="Q2714" i="6"/>
  <c r="S2714" i="6" s="1"/>
  <c r="T2714" i="6" s="1"/>
  <c r="Q2715" i="6"/>
  <c r="S2715" i="6" s="1"/>
  <c r="T2715" i="6" s="1"/>
  <c r="Q2716" i="6"/>
  <c r="S2716" i="6" s="1"/>
  <c r="T2716" i="6" s="1"/>
  <c r="Q2717" i="6"/>
  <c r="S2717" i="6" s="1"/>
  <c r="T2717" i="6" s="1"/>
  <c r="Q2718" i="6"/>
  <c r="S2718" i="6" s="1"/>
  <c r="T2718" i="6" s="1"/>
  <c r="Q2719" i="6"/>
  <c r="S2719" i="6" s="1"/>
  <c r="T2719" i="6" s="1"/>
  <c r="Q2720" i="6"/>
  <c r="S2720" i="6" s="1"/>
  <c r="T2720" i="6" s="1"/>
  <c r="Q2721" i="6"/>
  <c r="S2721" i="6" s="1"/>
  <c r="T2721" i="6" s="1"/>
  <c r="Q2722" i="6"/>
  <c r="S2722" i="6" s="1"/>
  <c r="T2722" i="6" s="1"/>
  <c r="Q2723" i="6"/>
  <c r="S2723" i="6" s="1"/>
  <c r="T2723" i="6" s="1"/>
  <c r="Q2724" i="6"/>
  <c r="S2724" i="6" s="1"/>
  <c r="T2724" i="6" s="1"/>
  <c r="Q2725" i="6"/>
  <c r="S2725" i="6" s="1"/>
  <c r="T2725" i="6" s="1"/>
  <c r="Q2726" i="6"/>
  <c r="S2726" i="6" s="1"/>
  <c r="T2726" i="6" s="1"/>
  <c r="Q2727" i="6"/>
  <c r="S2727" i="6" s="1"/>
  <c r="T2727" i="6" s="1"/>
  <c r="Q2728" i="6"/>
  <c r="S2728" i="6" s="1"/>
  <c r="T2728" i="6" s="1"/>
  <c r="Q2729" i="6"/>
  <c r="S2729" i="6" s="1"/>
  <c r="T2729" i="6" s="1"/>
  <c r="Q2730" i="6"/>
  <c r="S2730" i="6" s="1"/>
  <c r="T2730" i="6" s="1"/>
  <c r="Q2731" i="6"/>
  <c r="S2731" i="6" s="1"/>
  <c r="T2731" i="6" s="1"/>
  <c r="Q2732" i="6"/>
  <c r="S2732" i="6" s="1"/>
  <c r="T2732" i="6" s="1"/>
  <c r="Q2733" i="6"/>
  <c r="S2733" i="6" s="1"/>
  <c r="T2733" i="6" s="1"/>
  <c r="Q2734" i="6"/>
  <c r="S2734" i="6" s="1"/>
  <c r="T2734" i="6" s="1"/>
  <c r="Q2735" i="6"/>
  <c r="S2735" i="6" s="1"/>
  <c r="T2735" i="6" s="1"/>
  <c r="Q2736" i="6"/>
  <c r="S2736" i="6" s="1"/>
  <c r="T2736" i="6" s="1"/>
  <c r="Q2737" i="6"/>
  <c r="S2737" i="6" s="1"/>
  <c r="T2737" i="6" s="1"/>
  <c r="Q2738" i="6"/>
  <c r="S2738" i="6" s="1"/>
  <c r="T2738" i="6" s="1"/>
  <c r="Q2739" i="6"/>
  <c r="S2739" i="6" s="1"/>
  <c r="T2739" i="6" s="1"/>
  <c r="Q2740" i="6"/>
  <c r="S2740" i="6" s="1"/>
  <c r="T2740" i="6" s="1"/>
  <c r="Q2741" i="6"/>
  <c r="S2741" i="6" s="1"/>
  <c r="T2741" i="6" s="1"/>
  <c r="Q2742" i="6"/>
  <c r="S2742" i="6" s="1"/>
  <c r="T2742" i="6" s="1"/>
  <c r="Q2743" i="6"/>
  <c r="S2743" i="6" s="1"/>
  <c r="T2743" i="6" s="1"/>
  <c r="Q2744" i="6"/>
  <c r="S2744" i="6" s="1"/>
  <c r="T2744" i="6" s="1"/>
  <c r="Q2745" i="6"/>
  <c r="S2745" i="6" s="1"/>
  <c r="T2745" i="6" s="1"/>
  <c r="Q2746" i="6"/>
  <c r="S2746" i="6" s="1"/>
  <c r="T2746" i="6" s="1"/>
  <c r="Q2747" i="6"/>
  <c r="S2747" i="6" s="1"/>
  <c r="T2747" i="6" s="1"/>
  <c r="Q2748" i="6"/>
  <c r="S2748" i="6" s="1"/>
  <c r="T2748" i="6" s="1"/>
  <c r="Q2749" i="6"/>
  <c r="S2749" i="6" s="1"/>
  <c r="T2749" i="6" s="1"/>
  <c r="Q2750" i="6"/>
  <c r="S2750" i="6" s="1"/>
  <c r="T2750" i="6" s="1"/>
  <c r="Q2751" i="6"/>
  <c r="S2751" i="6" s="1"/>
  <c r="T2751" i="6" s="1"/>
  <c r="Q2752" i="6"/>
  <c r="S2752" i="6" s="1"/>
  <c r="T2752" i="6" s="1"/>
  <c r="Q2753" i="6"/>
  <c r="S2753" i="6" s="1"/>
  <c r="T2753" i="6" s="1"/>
  <c r="Q2754" i="6"/>
  <c r="S2754" i="6" s="1"/>
  <c r="T2754" i="6" s="1"/>
  <c r="Q2755" i="6"/>
  <c r="S2755" i="6" s="1"/>
  <c r="T2755" i="6" s="1"/>
  <c r="Q2756" i="6"/>
  <c r="S2756" i="6" s="1"/>
  <c r="T2756" i="6" s="1"/>
  <c r="Q2757" i="6"/>
  <c r="S2757" i="6" s="1"/>
  <c r="T2757" i="6" s="1"/>
  <c r="Q2758" i="6"/>
  <c r="S2758" i="6" s="1"/>
  <c r="T2758" i="6" s="1"/>
  <c r="Q2759" i="6"/>
  <c r="S2759" i="6" s="1"/>
  <c r="T2759" i="6" s="1"/>
  <c r="Q2760" i="6"/>
  <c r="S2760" i="6" s="1"/>
  <c r="T2760" i="6" s="1"/>
  <c r="Q2761" i="6"/>
  <c r="S2761" i="6" s="1"/>
  <c r="T2761" i="6" s="1"/>
  <c r="Q2762" i="6"/>
  <c r="S2762" i="6" s="1"/>
  <c r="T2762" i="6" s="1"/>
  <c r="Q2763" i="6"/>
  <c r="S2763" i="6" s="1"/>
  <c r="T2763" i="6" s="1"/>
  <c r="Q2764" i="6"/>
  <c r="S2764" i="6" s="1"/>
  <c r="T2764" i="6" s="1"/>
  <c r="Q2765" i="6"/>
  <c r="S2765" i="6" s="1"/>
  <c r="T2765" i="6" s="1"/>
  <c r="Q2766" i="6"/>
  <c r="S2766" i="6" s="1"/>
  <c r="T2766" i="6" s="1"/>
  <c r="Q2767" i="6"/>
  <c r="S2767" i="6" s="1"/>
  <c r="T2767" i="6" s="1"/>
  <c r="Q2768" i="6"/>
  <c r="S2768" i="6" s="1"/>
  <c r="T2768" i="6" s="1"/>
  <c r="Q2769" i="6"/>
  <c r="S2769" i="6" s="1"/>
  <c r="T2769" i="6" s="1"/>
  <c r="Q2770" i="6"/>
  <c r="S2770" i="6" s="1"/>
  <c r="T2770" i="6" s="1"/>
  <c r="Q2771" i="6"/>
  <c r="S2771" i="6" s="1"/>
  <c r="T2771" i="6" s="1"/>
  <c r="Q2772" i="6"/>
  <c r="S2772" i="6" s="1"/>
  <c r="T2772" i="6" s="1"/>
  <c r="Q2773" i="6"/>
  <c r="S2773" i="6" s="1"/>
  <c r="T2773" i="6" s="1"/>
  <c r="Q2774" i="6"/>
  <c r="S2774" i="6" s="1"/>
  <c r="T2774" i="6" s="1"/>
  <c r="Q2775" i="6"/>
  <c r="S2775" i="6" s="1"/>
  <c r="T2775" i="6" s="1"/>
  <c r="Q2776" i="6"/>
  <c r="S2776" i="6" s="1"/>
  <c r="T2776" i="6" s="1"/>
  <c r="Q2777" i="6"/>
  <c r="S2777" i="6" s="1"/>
  <c r="T2777" i="6" s="1"/>
  <c r="Q2778" i="6"/>
  <c r="S2778" i="6" s="1"/>
  <c r="T2778" i="6" s="1"/>
  <c r="Q2779" i="6"/>
  <c r="S2779" i="6" s="1"/>
  <c r="T2779" i="6" s="1"/>
  <c r="Q2780" i="6"/>
  <c r="S2780" i="6" s="1"/>
  <c r="T2780" i="6" s="1"/>
  <c r="Q2781" i="6"/>
  <c r="S2781" i="6" s="1"/>
  <c r="T2781" i="6" s="1"/>
  <c r="Q2782" i="6"/>
  <c r="S2782" i="6" s="1"/>
  <c r="T2782" i="6" s="1"/>
  <c r="Q2783" i="6"/>
  <c r="S2783" i="6" s="1"/>
  <c r="T2783" i="6" s="1"/>
  <c r="Q2784" i="6"/>
  <c r="S2784" i="6" s="1"/>
  <c r="T2784" i="6" s="1"/>
  <c r="Q2785" i="6"/>
  <c r="S2785" i="6" s="1"/>
  <c r="T2785" i="6" s="1"/>
  <c r="Q2786" i="6"/>
  <c r="S2786" i="6" s="1"/>
  <c r="T2786" i="6" s="1"/>
  <c r="Q2787" i="6"/>
  <c r="S2787" i="6" s="1"/>
  <c r="T2787" i="6" s="1"/>
  <c r="Q2788" i="6"/>
  <c r="S2788" i="6" s="1"/>
  <c r="T2788" i="6" s="1"/>
  <c r="Q2789" i="6"/>
  <c r="S2789" i="6" s="1"/>
  <c r="T2789" i="6" s="1"/>
  <c r="Q2790" i="6"/>
  <c r="S2790" i="6" s="1"/>
  <c r="T2790" i="6" s="1"/>
  <c r="Q2791" i="6"/>
  <c r="S2791" i="6" s="1"/>
  <c r="T2791" i="6" s="1"/>
  <c r="Q2792" i="6"/>
  <c r="S2792" i="6" s="1"/>
  <c r="T2792" i="6" s="1"/>
  <c r="Q2793" i="6"/>
  <c r="S2793" i="6" s="1"/>
  <c r="T2793" i="6" s="1"/>
  <c r="Q2794" i="6"/>
  <c r="S2794" i="6" s="1"/>
  <c r="T2794" i="6" s="1"/>
  <c r="Q2795" i="6"/>
  <c r="S2795" i="6" s="1"/>
  <c r="T2795" i="6" s="1"/>
  <c r="Q2796" i="6"/>
  <c r="S2796" i="6" s="1"/>
  <c r="T2796" i="6" s="1"/>
  <c r="Q2797" i="6"/>
  <c r="S2797" i="6" s="1"/>
  <c r="T2797" i="6" s="1"/>
  <c r="Q2798" i="6"/>
  <c r="S2798" i="6" s="1"/>
  <c r="T2798" i="6" s="1"/>
  <c r="Q2799" i="6"/>
  <c r="S2799" i="6" s="1"/>
  <c r="T2799" i="6" s="1"/>
  <c r="Q2800" i="6"/>
  <c r="S2800" i="6" s="1"/>
  <c r="T2800" i="6" s="1"/>
  <c r="Q2801" i="6"/>
  <c r="S2801" i="6" s="1"/>
  <c r="T2801" i="6" s="1"/>
  <c r="Q2802" i="6"/>
  <c r="S2802" i="6" s="1"/>
  <c r="T2802" i="6" s="1"/>
  <c r="Q2803" i="6"/>
  <c r="S2803" i="6" s="1"/>
  <c r="T2803" i="6" s="1"/>
  <c r="Q2804" i="6"/>
  <c r="S2804" i="6" s="1"/>
  <c r="T2804" i="6" s="1"/>
  <c r="Q2805" i="6"/>
  <c r="S2805" i="6" s="1"/>
  <c r="T2805" i="6" s="1"/>
  <c r="Q2806" i="6"/>
  <c r="S2806" i="6" s="1"/>
  <c r="T2806" i="6" s="1"/>
  <c r="Q2807" i="6"/>
  <c r="S2807" i="6" s="1"/>
  <c r="T2807" i="6" s="1"/>
  <c r="Q2808" i="6"/>
  <c r="S2808" i="6" s="1"/>
  <c r="T2808" i="6" s="1"/>
  <c r="Q2809" i="6"/>
  <c r="S2809" i="6" s="1"/>
  <c r="T2809" i="6" s="1"/>
  <c r="Q2810" i="6"/>
  <c r="S2810" i="6" s="1"/>
  <c r="T2810" i="6" s="1"/>
  <c r="Q2811" i="6"/>
  <c r="S2811" i="6" s="1"/>
  <c r="T2811" i="6" s="1"/>
  <c r="Q2812" i="6"/>
  <c r="S2812" i="6" s="1"/>
  <c r="T2812" i="6" s="1"/>
  <c r="Q2813" i="6"/>
  <c r="S2813" i="6" s="1"/>
  <c r="T2813" i="6" s="1"/>
  <c r="Q2814" i="6"/>
  <c r="S2814" i="6" s="1"/>
  <c r="T2814" i="6" s="1"/>
  <c r="Q2815" i="6"/>
  <c r="S2815" i="6" s="1"/>
  <c r="T2815" i="6" s="1"/>
  <c r="Q2816" i="6"/>
  <c r="S2816" i="6" s="1"/>
  <c r="T2816" i="6" s="1"/>
  <c r="Q2817" i="6"/>
  <c r="S2817" i="6" s="1"/>
  <c r="T2817" i="6" s="1"/>
  <c r="Q2818" i="6"/>
  <c r="S2818" i="6" s="1"/>
  <c r="T2818" i="6" s="1"/>
  <c r="Q2819" i="6"/>
  <c r="S2819" i="6" s="1"/>
  <c r="T2819" i="6" s="1"/>
  <c r="Q2820" i="6"/>
  <c r="S2820" i="6" s="1"/>
  <c r="T2820" i="6" s="1"/>
  <c r="Q2821" i="6"/>
  <c r="S2821" i="6" s="1"/>
  <c r="T2821" i="6" s="1"/>
  <c r="Q2822" i="6"/>
  <c r="S2822" i="6" s="1"/>
  <c r="T2822" i="6" s="1"/>
  <c r="Q2823" i="6"/>
  <c r="S2823" i="6" s="1"/>
  <c r="T2823" i="6" s="1"/>
  <c r="Q2824" i="6"/>
  <c r="S2824" i="6" s="1"/>
  <c r="T2824" i="6" s="1"/>
  <c r="Q2825" i="6"/>
  <c r="S2825" i="6" s="1"/>
  <c r="T2825" i="6" s="1"/>
  <c r="Q2826" i="6"/>
  <c r="S2826" i="6" s="1"/>
  <c r="T2826" i="6" s="1"/>
  <c r="Q2827" i="6"/>
  <c r="S2827" i="6" s="1"/>
  <c r="T2827" i="6" s="1"/>
  <c r="Q2828" i="6"/>
  <c r="S2828" i="6" s="1"/>
  <c r="T2828" i="6" s="1"/>
  <c r="Q2829" i="6"/>
  <c r="S2829" i="6" s="1"/>
  <c r="T2829" i="6" s="1"/>
  <c r="Q2830" i="6"/>
  <c r="S2830" i="6" s="1"/>
  <c r="T2830" i="6" s="1"/>
  <c r="Q2831" i="6"/>
  <c r="S2831" i="6" s="1"/>
  <c r="T2831" i="6" s="1"/>
  <c r="Q2832" i="6"/>
  <c r="S2832" i="6" s="1"/>
  <c r="T2832" i="6" s="1"/>
  <c r="Q2833" i="6"/>
  <c r="S2833" i="6" s="1"/>
  <c r="T2833" i="6" s="1"/>
  <c r="Q2834" i="6"/>
  <c r="S2834" i="6" s="1"/>
  <c r="T2834" i="6" s="1"/>
  <c r="Q2835" i="6"/>
  <c r="S2835" i="6" s="1"/>
  <c r="T2835" i="6" s="1"/>
  <c r="Q2836" i="6"/>
  <c r="S2836" i="6" s="1"/>
  <c r="T2836" i="6" s="1"/>
  <c r="Q2837" i="6"/>
  <c r="S2837" i="6" s="1"/>
  <c r="T2837" i="6" s="1"/>
  <c r="Q2838" i="6"/>
  <c r="S2838" i="6" s="1"/>
  <c r="T2838" i="6" s="1"/>
  <c r="Q2839" i="6"/>
  <c r="S2839" i="6" s="1"/>
  <c r="T2839" i="6" s="1"/>
  <c r="Q2840" i="6"/>
  <c r="S2840" i="6" s="1"/>
  <c r="T2840" i="6" s="1"/>
  <c r="Q2841" i="6"/>
  <c r="S2841" i="6" s="1"/>
  <c r="T2841" i="6" s="1"/>
  <c r="Q2842" i="6"/>
  <c r="S2842" i="6" s="1"/>
  <c r="T2842" i="6" s="1"/>
  <c r="Q2843" i="6"/>
  <c r="S2843" i="6" s="1"/>
  <c r="T2843" i="6" s="1"/>
  <c r="Q2844" i="6"/>
  <c r="S2844" i="6" s="1"/>
  <c r="T2844" i="6" s="1"/>
  <c r="Q2845" i="6"/>
  <c r="S2845" i="6" s="1"/>
  <c r="T2845" i="6" s="1"/>
  <c r="Q2846" i="6"/>
  <c r="S2846" i="6" s="1"/>
  <c r="T2846" i="6" s="1"/>
  <c r="Q2847" i="6"/>
  <c r="S2847" i="6" s="1"/>
  <c r="T2847" i="6" s="1"/>
  <c r="Q2848" i="6"/>
  <c r="S2848" i="6" s="1"/>
  <c r="T2848" i="6" s="1"/>
  <c r="Q2849" i="6"/>
  <c r="S2849" i="6" s="1"/>
  <c r="T2849" i="6" s="1"/>
  <c r="Q2850" i="6"/>
  <c r="S2850" i="6" s="1"/>
  <c r="T2850" i="6" s="1"/>
  <c r="Q2851" i="6"/>
  <c r="S2851" i="6" s="1"/>
  <c r="T2851" i="6" s="1"/>
  <c r="Q2852" i="6"/>
  <c r="S2852" i="6" s="1"/>
  <c r="T2852" i="6" s="1"/>
  <c r="Q2853" i="6"/>
  <c r="S2853" i="6" s="1"/>
  <c r="T2853" i="6" s="1"/>
  <c r="Q2854" i="6"/>
  <c r="S2854" i="6" s="1"/>
  <c r="T2854" i="6" s="1"/>
  <c r="Q2855" i="6"/>
  <c r="S2855" i="6" s="1"/>
  <c r="T2855" i="6" s="1"/>
  <c r="Q2856" i="6"/>
  <c r="S2856" i="6" s="1"/>
  <c r="T2856" i="6" s="1"/>
  <c r="Q2857" i="6"/>
  <c r="S2857" i="6" s="1"/>
  <c r="T2857" i="6" s="1"/>
  <c r="Q2858" i="6"/>
  <c r="S2858" i="6" s="1"/>
  <c r="T2858" i="6" s="1"/>
  <c r="Q2859" i="6"/>
  <c r="S2859" i="6" s="1"/>
  <c r="T2859" i="6" s="1"/>
  <c r="Q2860" i="6"/>
  <c r="S2860" i="6" s="1"/>
  <c r="T2860" i="6" s="1"/>
  <c r="Q2861" i="6"/>
  <c r="S2861" i="6" s="1"/>
  <c r="T2861" i="6" s="1"/>
  <c r="Q2862" i="6"/>
  <c r="S2862" i="6" s="1"/>
  <c r="T2862" i="6" s="1"/>
  <c r="Q2863" i="6"/>
  <c r="S2863" i="6" s="1"/>
  <c r="T2863" i="6" s="1"/>
  <c r="Q2864" i="6"/>
  <c r="S2864" i="6" s="1"/>
  <c r="T2864" i="6" s="1"/>
  <c r="Q2865" i="6"/>
  <c r="S2865" i="6" s="1"/>
  <c r="T2865" i="6" s="1"/>
  <c r="Q2866" i="6"/>
  <c r="S2866" i="6" s="1"/>
  <c r="T2866" i="6" s="1"/>
  <c r="Q2867" i="6"/>
  <c r="S2867" i="6" s="1"/>
  <c r="T2867" i="6" s="1"/>
  <c r="Q2868" i="6"/>
  <c r="S2868" i="6" s="1"/>
  <c r="T2868" i="6" s="1"/>
  <c r="Q2869" i="6"/>
  <c r="S2869" i="6" s="1"/>
  <c r="T2869" i="6" s="1"/>
  <c r="Q2870" i="6"/>
  <c r="S2870" i="6" s="1"/>
  <c r="T2870" i="6" s="1"/>
  <c r="Q2871" i="6"/>
  <c r="S2871" i="6" s="1"/>
  <c r="T2871" i="6" s="1"/>
  <c r="Q2872" i="6"/>
  <c r="S2872" i="6" s="1"/>
  <c r="T2872" i="6" s="1"/>
  <c r="Q2873" i="6"/>
  <c r="S2873" i="6" s="1"/>
  <c r="T2873" i="6" s="1"/>
  <c r="Q2874" i="6"/>
  <c r="S2874" i="6" s="1"/>
  <c r="T2874" i="6" s="1"/>
  <c r="Q2875" i="6"/>
  <c r="S2875" i="6" s="1"/>
  <c r="T2875" i="6" s="1"/>
  <c r="Q2876" i="6"/>
  <c r="S2876" i="6" s="1"/>
  <c r="T2876" i="6" s="1"/>
  <c r="Q2877" i="6"/>
  <c r="S2877" i="6" s="1"/>
  <c r="T2877" i="6" s="1"/>
  <c r="Q2878" i="6"/>
  <c r="S2878" i="6" s="1"/>
  <c r="T2878" i="6" s="1"/>
  <c r="Q2879" i="6"/>
  <c r="S2879" i="6" s="1"/>
  <c r="T2879" i="6" s="1"/>
  <c r="Q2880" i="6"/>
  <c r="S2880" i="6" s="1"/>
  <c r="T2880" i="6" s="1"/>
  <c r="Q2881" i="6"/>
  <c r="S2881" i="6" s="1"/>
  <c r="T2881" i="6" s="1"/>
  <c r="Q2882" i="6"/>
  <c r="S2882" i="6" s="1"/>
  <c r="T2882" i="6" s="1"/>
  <c r="Q2883" i="6"/>
  <c r="S2883" i="6" s="1"/>
  <c r="T2883" i="6" s="1"/>
  <c r="Q2884" i="6"/>
  <c r="S2884" i="6" s="1"/>
  <c r="T2884" i="6" s="1"/>
  <c r="Q2885" i="6"/>
  <c r="S2885" i="6" s="1"/>
  <c r="T2885" i="6" s="1"/>
  <c r="Q2886" i="6"/>
  <c r="S2886" i="6" s="1"/>
  <c r="T2886" i="6" s="1"/>
  <c r="Q2887" i="6"/>
  <c r="S2887" i="6" s="1"/>
  <c r="T2887" i="6" s="1"/>
  <c r="Q2888" i="6"/>
  <c r="S2888" i="6" s="1"/>
  <c r="T2888" i="6" s="1"/>
  <c r="Q2889" i="6"/>
  <c r="S2889" i="6" s="1"/>
  <c r="T2889" i="6" s="1"/>
  <c r="Q2890" i="6"/>
  <c r="S2890" i="6" s="1"/>
  <c r="T2890" i="6" s="1"/>
  <c r="Q2891" i="6"/>
  <c r="S2891" i="6" s="1"/>
  <c r="T2891" i="6" s="1"/>
  <c r="Q2892" i="6"/>
  <c r="S2892" i="6" s="1"/>
  <c r="T2892" i="6" s="1"/>
  <c r="Q2893" i="6"/>
  <c r="S2893" i="6" s="1"/>
  <c r="T2893" i="6" s="1"/>
  <c r="Q2894" i="6"/>
  <c r="S2894" i="6" s="1"/>
  <c r="T2894" i="6" s="1"/>
  <c r="Q2895" i="6"/>
  <c r="S2895" i="6" s="1"/>
  <c r="T2895" i="6" s="1"/>
  <c r="Q2896" i="6"/>
  <c r="S2896" i="6" s="1"/>
  <c r="T2896" i="6" s="1"/>
  <c r="Q2897" i="6"/>
  <c r="S2897" i="6" s="1"/>
  <c r="T2897" i="6" s="1"/>
  <c r="Q2898" i="6"/>
  <c r="S2898" i="6" s="1"/>
  <c r="T2898" i="6" s="1"/>
  <c r="Q2899" i="6"/>
  <c r="S2899" i="6" s="1"/>
  <c r="T2899" i="6" s="1"/>
  <c r="Q2900" i="6"/>
  <c r="S2900" i="6" s="1"/>
  <c r="T2900" i="6" s="1"/>
  <c r="Q2901" i="6"/>
  <c r="S2901" i="6" s="1"/>
  <c r="T2901" i="6" s="1"/>
  <c r="Q2902" i="6"/>
  <c r="S2902" i="6" s="1"/>
  <c r="T2902" i="6" s="1"/>
  <c r="Q2903" i="6"/>
  <c r="S2903" i="6" s="1"/>
  <c r="T2903" i="6" s="1"/>
  <c r="Q2904" i="6"/>
  <c r="S2904" i="6" s="1"/>
  <c r="T2904" i="6" s="1"/>
  <c r="Q2905" i="6"/>
  <c r="S2905" i="6" s="1"/>
  <c r="T2905" i="6" s="1"/>
  <c r="Q2906" i="6"/>
  <c r="S2906" i="6" s="1"/>
  <c r="T2906" i="6" s="1"/>
  <c r="Q2907" i="6"/>
  <c r="S2907" i="6" s="1"/>
  <c r="T2907" i="6" s="1"/>
  <c r="Q2908" i="6"/>
  <c r="S2908" i="6" s="1"/>
  <c r="T2908" i="6" s="1"/>
  <c r="Q2909" i="6"/>
  <c r="S2909" i="6" s="1"/>
  <c r="T2909" i="6" s="1"/>
  <c r="Q2910" i="6"/>
  <c r="S2910" i="6" s="1"/>
  <c r="T2910" i="6" s="1"/>
  <c r="Q2911" i="6"/>
  <c r="S2911" i="6" s="1"/>
  <c r="T2911" i="6" s="1"/>
  <c r="Q2912" i="6"/>
  <c r="S2912" i="6" s="1"/>
  <c r="T2912" i="6" s="1"/>
  <c r="Q2913" i="6"/>
  <c r="S2913" i="6" s="1"/>
  <c r="T2913" i="6" s="1"/>
  <c r="Q2914" i="6"/>
  <c r="S2914" i="6" s="1"/>
  <c r="T2914" i="6" s="1"/>
  <c r="Q2915" i="6"/>
  <c r="S2915" i="6" s="1"/>
  <c r="T2915" i="6" s="1"/>
  <c r="Q2916" i="6"/>
  <c r="S2916" i="6" s="1"/>
  <c r="T2916" i="6" s="1"/>
  <c r="Q2917" i="6"/>
  <c r="S2917" i="6" s="1"/>
  <c r="T2917" i="6" s="1"/>
  <c r="Q2918" i="6"/>
  <c r="S2918" i="6" s="1"/>
  <c r="T2918" i="6" s="1"/>
  <c r="Q2919" i="6"/>
  <c r="S2919" i="6" s="1"/>
  <c r="T2919" i="6" s="1"/>
  <c r="Q2920" i="6"/>
  <c r="S2920" i="6" s="1"/>
  <c r="T2920" i="6" s="1"/>
  <c r="Q2921" i="6"/>
  <c r="S2921" i="6" s="1"/>
  <c r="T2921" i="6" s="1"/>
  <c r="Q2922" i="6"/>
  <c r="S2922" i="6" s="1"/>
  <c r="T2922" i="6" s="1"/>
  <c r="Q2923" i="6"/>
  <c r="S2923" i="6" s="1"/>
  <c r="T2923" i="6" s="1"/>
  <c r="Q2924" i="6"/>
  <c r="S2924" i="6" s="1"/>
  <c r="T2924" i="6" s="1"/>
  <c r="Q2925" i="6"/>
  <c r="S2925" i="6" s="1"/>
  <c r="T2925" i="6" s="1"/>
  <c r="Q2926" i="6"/>
  <c r="S2926" i="6" s="1"/>
  <c r="T2926" i="6" s="1"/>
  <c r="Q2927" i="6"/>
  <c r="S2927" i="6" s="1"/>
  <c r="T2927" i="6" s="1"/>
  <c r="Q2928" i="6"/>
  <c r="S2928" i="6" s="1"/>
  <c r="T2928" i="6" s="1"/>
  <c r="Q2929" i="6"/>
  <c r="S2929" i="6" s="1"/>
  <c r="T2929" i="6" s="1"/>
  <c r="Q2930" i="6"/>
  <c r="S2930" i="6" s="1"/>
  <c r="T2930" i="6" s="1"/>
  <c r="Q2931" i="6"/>
  <c r="S2931" i="6" s="1"/>
  <c r="T2931" i="6" s="1"/>
  <c r="Q2932" i="6"/>
  <c r="S2932" i="6" s="1"/>
  <c r="T2932" i="6" s="1"/>
  <c r="Q2933" i="6"/>
  <c r="S2933" i="6" s="1"/>
  <c r="T2933" i="6" s="1"/>
  <c r="Q2934" i="6"/>
  <c r="S2934" i="6" s="1"/>
  <c r="T2934" i="6" s="1"/>
  <c r="Q2935" i="6"/>
  <c r="S2935" i="6" s="1"/>
  <c r="T2935" i="6" s="1"/>
  <c r="Q2936" i="6"/>
  <c r="S2936" i="6" s="1"/>
  <c r="T2936" i="6" s="1"/>
  <c r="Q2937" i="6"/>
  <c r="S2937" i="6" s="1"/>
  <c r="T2937" i="6" s="1"/>
  <c r="Q2938" i="6"/>
  <c r="S2938" i="6" s="1"/>
  <c r="T2938" i="6" s="1"/>
  <c r="Q2939" i="6"/>
  <c r="S2939" i="6" s="1"/>
  <c r="T2939" i="6" s="1"/>
  <c r="Q2940" i="6"/>
  <c r="S2940" i="6" s="1"/>
  <c r="T2940" i="6" s="1"/>
  <c r="Q2941" i="6"/>
  <c r="S2941" i="6" s="1"/>
  <c r="T2941" i="6" s="1"/>
  <c r="Q2942" i="6"/>
  <c r="S2942" i="6" s="1"/>
  <c r="T2942" i="6" s="1"/>
  <c r="Q2943" i="6"/>
  <c r="S2943" i="6" s="1"/>
  <c r="T2943" i="6" s="1"/>
  <c r="Q2944" i="6"/>
  <c r="S2944" i="6" s="1"/>
  <c r="T2944" i="6" s="1"/>
  <c r="Q2945" i="6"/>
  <c r="S2945" i="6" s="1"/>
  <c r="T2945" i="6" s="1"/>
  <c r="Q2946" i="6"/>
  <c r="S2946" i="6" s="1"/>
  <c r="T2946" i="6" s="1"/>
  <c r="Q2947" i="6"/>
  <c r="S2947" i="6" s="1"/>
  <c r="T2947" i="6" s="1"/>
  <c r="Q2948" i="6"/>
  <c r="S2948" i="6" s="1"/>
  <c r="T2948" i="6" s="1"/>
  <c r="Q2949" i="6"/>
  <c r="S2949" i="6" s="1"/>
  <c r="T2949" i="6" s="1"/>
  <c r="Q2950" i="6"/>
  <c r="S2950" i="6" s="1"/>
  <c r="T2950" i="6" s="1"/>
  <c r="Q2951" i="6"/>
  <c r="S2951" i="6" s="1"/>
  <c r="T2951" i="6" s="1"/>
  <c r="Q2952" i="6"/>
  <c r="S2952" i="6" s="1"/>
  <c r="T2952" i="6" s="1"/>
  <c r="Q2953" i="6"/>
  <c r="S2953" i="6" s="1"/>
  <c r="T2953" i="6" s="1"/>
  <c r="Q2954" i="6"/>
  <c r="S2954" i="6" s="1"/>
  <c r="T2954" i="6" s="1"/>
  <c r="Q2955" i="6"/>
  <c r="S2955" i="6" s="1"/>
  <c r="T2955" i="6" s="1"/>
  <c r="Q2956" i="6"/>
  <c r="S2956" i="6" s="1"/>
  <c r="T2956" i="6" s="1"/>
  <c r="Q2957" i="6"/>
  <c r="S2957" i="6" s="1"/>
  <c r="T2957" i="6" s="1"/>
  <c r="Q2958" i="6"/>
  <c r="S2958" i="6" s="1"/>
  <c r="T2958" i="6" s="1"/>
  <c r="Q2959" i="6"/>
  <c r="S2959" i="6" s="1"/>
  <c r="T2959" i="6" s="1"/>
  <c r="Q2960" i="6"/>
  <c r="S2960" i="6" s="1"/>
  <c r="T2960" i="6" s="1"/>
  <c r="Q2961" i="6"/>
  <c r="S2961" i="6" s="1"/>
  <c r="T2961" i="6" s="1"/>
  <c r="Q2962" i="6"/>
  <c r="S2962" i="6" s="1"/>
  <c r="T2962" i="6" s="1"/>
  <c r="Q2963" i="6"/>
  <c r="S2963" i="6" s="1"/>
  <c r="T2963" i="6" s="1"/>
  <c r="Q2964" i="6"/>
  <c r="S2964" i="6" s="1"/>
  <c r="T2964" i="6" s="1"/>
  <c r="Q2965" i="6"/>
  <c r="S2965" i="6" s="1"/>
  <c r="T2965" i="6" s="1"/>
  <c r="Q2966" i="6"/>
  <c r="S2966" i="6" s="1"/>
  <c r="T2966" i="6" s="1"/>
  <c r="Q2967" i="6"/>
  <c r="S2967" i="6" s="1"/>
  <c r="T2967" i="6" s="1"/>
  <c r="Q2968" i="6"/>
  <c r="S2968" i="6" s="1"/>
  <c r="T2968" i="6" s="1"/>
  <c r="Q2969" i="6"/>
  <c r="S2969" i="6" s="1"/>
  <c r="T2969" i="6" s="1"/>
  <c r="Q2970" i="6"/>
  <c r="S2970" i="6" s="1"/>
  <c r="T2970" i="6" s="1"/>
  <c r="Q2971" i="6"/>
  <c r="S2971" i="6" s="1"/>
  <c r="T2971" i="6" s="1"/>
  <c r="Q2972" i="6"/>
  <c r="S2972" i="6" s="1"/>
  <c r="T2972" i="6" s="1"/>
  <c r="Q2973" i="6"/>
  <c r="S2973" i="6" s="1"/>
  <c r="T2973" i="6" s="1"/>
  <c r="Q2974" i="6"/>
  <c r="S2974" i="6" s="1"/>
  <c r="T2974" i="6" s="1"/>
  <c r="Q2975" i="6"/>
  <c r="S2975" i="6" s="1"/>
  <c r="T2975" i="6" s="1"/>
  <c r="Q2976" i="6"/>
  <c r="S2976" i="6" s="1"/>
  <c r="T2976" i="6" s="1"/>
  <c r="Q2977" i="6"/>
  <c r="S2977" i="6" s="1"/>
  <c r="T2977" i="6" s="1"/>
  <c r="Q2978" i="6"/>
  <c r="S2978" i="6" s="1"/>
  <c r="T2978" i="6" s="1"/>
  <c r="Q2979" i="6"/>
  <c r="S2979" i="6" s="1"/>
  <c r="T2979" i="6" s="1"/>
  <c r="Q2980" i="6"/>
  <c r="S2980" i="6" s="1"/>
  <c r="T2980" i="6" s="1"/>
  <c r="Q2981" i="6"/>
  <c r="S2981" i="6" s="1"/>
  <c r="T2981" i="6" s="1"/>
  <c r="Q2982" i="6"/>
  <c r="S2982" i="6" s="1"/>
  <c r="T2982" i="6" s="1"/>
  <c r="Q2983" i="6"/>
  <c r="S2983" i="6" s="1"/>
  <c r="T2983" i="6" s="1"/>
  <c r="Q2984" i="6"/>
  <c r="S2984" i="6" s="1"/>
  <c r="T2984" i="6" s="1"/>
  <c r="Q2985" i="6"/>
  <c r="S2985" i="6" s="1"/>
  <c r="T2985" i="6" s="1"/>
  <c r="Q2986" i="6"/>
  <c r="S2986" i="6" s="1"/>
  <c r="T2986" i="6" s="1"/>
  <c r="Q2987" i="6"/>
  <c r="S2987" i="6" s="1"/>
  <c r="T2987" i="6" s="1"/>
  <c r="Q2988" i="6"/>
  <c r="S2988" i="6" s="1"/>
  <c r="T2988" i="6" s="1"/>
  <c r="Q2989" i="6"/>
  <c r="S2989" i="6" s="1"/>
  <c r="T2989" i="6" s="1"/>
  <c r="Q2990" i="6"/>
  <c r="S2990" i="6" s="1"/>
  <c r="T2990" i="6" s="1"/>
  <c r="Q2991" i="6"/>
  <c r="S2991" i="6" s="1"/>
  <c r="T2991" i="6" s="1"/>
  <c r="Q2992" i="6"/>
  <c r="S2992" i="6" s="1"/>
  <c r="T2992" i="6" s="1"/>
  <c r="Q2993" i="6"/>
  <c r="S2993" i="6" s="1"/>
  <c r="T2993" i="6" s="1"/>
  <c r="Q2994" i="6"/>
  <c r="S2994" i="6" s="1"/>
  <c r="T2994" i="6" s="1"/>
  <c r="Q2995" i="6"/>
  <c r="S2995" i="6" s="1"/>
  <c r="T2995" i="6" s="1"/>
  <c r="Q2996" i="6"/>
  <c r="S2996" i="6" s="1"/>
  <c r="T2996" i="6" s="1"/>
  <c r="Q2997" i="6"/>
  <c r="S2997" i="6" s="1"/>
  <c r="T2997" i="6" s="1"/>
  <c r="Q2998" i="6"/>
  <c r="S2998" i="6" s="1"/>
  <c r="T2998" i="6" s="1"/>
  <c r="Q2999" i="6"/>
  <c r="S2999" i="6" s="1"/>
  <c r="T2999" i="6" s="1"/>
  <c r="Q3000" i="6"/>
  <c r="S3000" i="6" s="1"/>
  <c r="T3000" i="6" s="1"/>
  <c r="Q3001" i="6"/>
  <c r="S3001" i="6" s="1"/>
  <c r="T3001" i="6" s="1"/>
  <c r="Q3002" i="6"/>
  <c r="S3002" i="6" s="1"/>
  <c r="T3002" i="6" s="1"/>
  <c r="Q3003" i="6"/>
  <c r="S3003" i="6" s="1"/>
  <c r="T3003" i="6" s="1"/>
  <c r="Q3004" i="6"/>
  <c r="S3004" i="6" s="1"/>
  <c r="T3004" i="6" s="1"/>
  <c r="Q3005" i="6"/>
  <c r="S3005" i="6" s="1"/>
  <c r="T3005" i="6" s="1"/>
  <c r="Q3006" i="6"/>
  <c r="S3006" i="6" s="1"/>
  <c r="T3006" i="6" s="1"/>
  <c r="Q3007" i="6"/>
  <c r="S3007" i="6" s="1"/>
  <c r="T3007" i="6" s="1"/>
  <c r="Q3008" i="6"/>
  <c r="S3008" i="6" s="1"/>
  <c r="T3008" i="6" s="1"/>
  <c r="Q3009" i="6"/>
  <c r="S3009" i="6" s="1"/>
  <c r="T3009" i="6" s="1"/>
  <c r="Q3010" i="6"/>
  <c r="S3010" i="6" s="1"/>
  <c r="T3010" i="6" s="1"/>
  <c r="Q3011" i="6"/>
  <c r="S3011" i="6" s="1"/>
  <c r="T3011" i="6" s="1"/>
  <c r="Q3012" i="6"/>
  <c r="S3012" i="6" s="1"/>
  <c r="T3012" i="6" s="1"/>
  <c r="Q3013" i="6"/>
  <c r="S3013" i="6" s="1"/>
  <c r="T3013" i="6" s="1"/>
  <c r="Q3014" i="6"/>
  <c r="S3014" i="6" s="1"/>
  <c r="T3014" i="6" s="1"/>
  <c r="Q3015" i="6"/>
  <c r="S3015" i="6" s="1"/>
  <c r="T3015" i="6" s="1"/>
  <c r="Q3016" i="6"/>
  <c r="S3016" i="6" s="1"/>
  <c r="T3016" i="6" s="1"/>
  <c r="Q3017" i="6"/>
  <c r="S3017" i="6" s="1"/>
  <c r="T3017" i="6" s="1"/>
  <c r="Q3018" i="6"/>
  <c r="S3018" i="6" s="1"/>
  <c r="T3018" i="6" s="1"/>
  <c r="Q3019" i="6"/>
  <c r="S3019" i="6" s="1"/>
  <c r="T3019" i="6" s="1"/>
  <c r="Q3020" i="6"/>
  <c r="S3020" i="6" s="1"/>
  <c r="T3020" i="6" s="1"/>
  <c r="Q3021" i="6"/>
  <c r="S3021" i="6" s="1"/>
  <c r="T3021" i="6" s="1"/>
  <c r="Q3022" i="6"/>
  <c r="S3022" i="6" s="1"/>
  <c r="T3022" i="6" s="1"/>
  <c r="Q3023" i="6"/>
  <c r="S3023" i="6" s="1"/>
  <c r="T3023" i="6" s="1"/>
  <c r="Q3024" i="6"/>
  <c r="S3024" i="6" s="1"/>
  <c r="T3024" i="6" s="1"/>
  <c r="Q3025" i="6"/>
  <c r="S3025" i="6" s="1"/>
  <c r="T3025" i="6" s="1"/>
  <c r="Q3026" i="6"/>
  <c r="S3026" i="6" s="1"/>
  <c r="T3026" i="6" s="1"/>
  <c r="Q3027" i="6"/>
  <c r="S3027" i="6" s="1"/>
  <c r="T3027" i="6" s="1"/>
  <c r="Q3028" i="6"/>
  <c r="S3028" i="6" s="1"/>
  <c r="T3028" i="6" s="1"/>
  <c r="Q3029" i="6"/>
  <c r="S3029" i="6" s="1"/>
  <c r="T3029" i="6" s="1"/>
  <c r="Q3030" i="6"/>
  <c r="S3030" i="6" s="1"/>
  <c r="T3030" i="6" s="1"/>
  <c r="Q3031" i="6"/>
  <c r="S3031" i="6" s="1"/>
  <c r="T3031" i="6" s="1"/>
  <c r="Q3032" i="6"/>
  <c r="S3032" i="6" s="1"/>
  <c r="T3032" i="6" s="1"/>
  <c r="Q3033" i="6"/>
  <c r="S3033" i="6" s="1"/>
  <c r="T3033" i="6" s="1"/>
  <c r="Q3034" i="6"/>
  <c r="S3034" i="6" s="1"/>
  <c r="T3034" i="6" s="1"/>
  <c r="Q3035" i="6"/>
  <c r="S3035" i="6" s="1"/>
  <c r="T3035" i="6" s="1"/>
  <c r="Q3036" i="6"/>
  <c r="S3036" i="6" s="1"/>
  <c r="T3036" i="6" s="1"/>
  <c r="Q3037" i="6"/>
  <c r="S3037" i="6" s="1"/>
  <c r="T3037" i="6" s="1"/>
  <c r="Q3038" i="6"/>
  <c r="S3038" i="6" s="1"/>
  <c r="T3038" i="6" s="1"/>
  <c r="Q3039" i="6"/>
  <c r="S3039" i="6" s="1"/>
  <c r="T3039" i="6" s="1"/>
  <c r="Q3040" i="6"/>
  <c r="S3040" i="6" s="1"/>
  <c r="T3040" i="6" s="1"/>
  <c r="Q3041" i="6"/>
  <c r="S3041" i="6" s="1"/>
  <c r="T3041" i="6" s="1"/>
  <c r="Q3042" i="6"/>
  <c r="S3042" i="6" s="1"/>
  <c r="T3042" i="6" s="1"/>
  <c r="Q3043" i="6"/>
  <c r="S3043" i="6" s="1"/>
  <c r="T3043" i="6" s="1"/>
  <c r="Q3044" i="6"/>
  <c r="S3044" i="6" s="1"/>
  <c r="T3044" i="6" s="1"/>
  <c r="Q3045" i="6"/>
  <c r="S3045" i="6" s="1"/>
  <c r="T3045" i="6" s="1"/>
  <c r="Q3046" i="6"/>
  <c r="S3046" i="6" s="1"/>
  <c r="T3046" i="6" s="1"/>
  <c r="Q3047" i="6"/>
  <c r="S3047" i="6" s="1"/>
  <c r="T3047" i="6" s="1"/>
  <c r="Q3048" i="6"/>
  <c r="S3048" i="6" s="1"/>
  <c r="T3048" i="6" s="1"/>
  <c r="Q3049" i="6"/>
  <c r="S3049" i="6" s="1"/>
  <c r="T3049" i="6" s="1"/>
  <c r="Q3050" i="6"/>
  <c r="S3050" i="6" s="1"/>
  <c r="T3050" i="6" s="1"/>
  <c r="Q3051" i="6"/>
  <c r="S3051" i="6" s="1"/>
  <c r="T3051" i="6" s="1"/>
  <c r="Q3052" i="6"/>
  <c r="S3052" i="6" s="1"/>
  <c r="T3052" i="6" s="1"/>
  <c r="Q3053" i="6"/>
  <c r="S3053" i="6" s="1"/>
  <c r="T3053" i="6" s="1"/>
  <c r="Q3054" i="6"/>
  <c r="S3054" i="6" s="1"/>
  <c r="T3054" i="6" s="1"/>
  <c r="Q3055" i="6"/>
  <c r="S3055" i="6" s="1"/>
  <c r="T3055" i="6" s="1"/>
  <c r="Q3056" i="6"/>
  <c r="S3056" i="6" s="1"/>
  <c r="T3056" i="6" s="1"/>
  <c r="Q3057" i="6"/>
  <c r="S3057" i="6" s="1"/>
  <c r="T3057" i="6" s="1"/>
  <c r="Q3058" i="6"/>
  <c r="S3058" i="6" s="1"/>
  <c r="T3058" i="6" s="1"/>
  <c r="Q3059" i="6"/>
  <c r="S3059" i="6" s="1"/>
  <c r="T3059" i="6" s="1"/>
  <c r="Q3060" i="6"/>
  <c r="S3060" i="6" s="1"/>
  <c r="T3060" i="6" s="1"/>
  <c r="Q3061" i="6"/>
  <c r="S3061" i="6" s="1"/>
  <c r="T3061" i="6" s="1"/>
  <c r="Q3062" i="6"/>
  <c r="S3062" i="6" s="1"/>
  <c r="T3062" i="6" s="1"/>
  <c r="Q3063" i="6"/>
  <c r="S3063" i="6" s="1"/>
  <c r="T3063" i="6" s="1"/>
  <c r="Q3064" i="6"/>
  <c r="S3064" i="6" s="1"/>
  <c r="T3064" i="6" s="1"/>
  <c r="Q3065" i="6"/>
  <c r="S3065" i="6" s="1"/>
  <c r="T3065" i="6" s="1"/>
  <c r="Q3066" i="6"/>
  <c r="S3066" i="6" s="1"/>
  <c r="T3066" i="6" s="1"/>
  <c r="Q3067" i="6"/>
  <c r="S3067" i="6" s="1"/>
  <c r="T3067" i="6" s="1"/>
  <c r="Q3068" i="6"/>
  <c r="S3068" i="6" s="1"/>
  <c r="T3068" i="6" s="1"/>
  <c r="Q3069" i="6"/>
  <c r="S3069" i="6" s="1"/>
  <c r="T3069" i="6" s="1"/>
  <c r="Q3070" i="6"/>
  <c r="S3070" i="6" s="1"/>
  <c r="T3070" i="6" s="1"/>
  <c r="Q3071" i="6"/>
  <c r="S3071" i="6" s="1"/>
  <c r="T3071" i="6" s="1"/>
  <c r="Q3072" i="6"/>
  <c r="S3072" i="6" s="1"/>
  <c r="T3072" i="6" s="1"/>
  <c r="Q3073" i="6"/>
  <c r="S3073" i="6" s="1"/>
  <c r="T3073" i="6" s="1"/>
  <c r="Q3074" i="6"/>
  <c r="S3074" i="6" s="1"/>
  <c r="T3074" i="6" s="1"/>
  <c r="Q3075" i="6"/>
  <c r="S3075" i="6" s="1"/>
  <c r="T3075" i="6" s="1"/>
  <c r="Q3076" i="6"/>
  <c r="S3076" i="6" s="1"/>
  <c r="T3076" i="6" s="1"/>
  <c r="Q3077" i="6"/>
  <c r="S3077" i="6" s="1"/>
  <c r="T3077" i="6" s="1"/>
  <c r="Q3078" i="6"/>
  <c r="S3078" i="6" s="1"/>
  <c r="T3078" i="6" s="1"/>
  <c r="Q3079" i="6"/>
  <c r="S3079" i="6" s="1"/>
  <c r="T3079" i="6" s="1"/>
  <c r="Q3080" i="6"/>
  <c r="S3080" i="6" s="1"/>
  <c r="T3080" i="6" s="1"/>
  <c r="Q3081" i="6"/>
  <c r="S3081" i="6" s="1"/>
  <c r="T3081" i="6" s="1"/>
  <c r="Q3082" i="6"/>
  <c r="S3082" i="6" s="1"/>
  <c r="T3082" i="6" s="1"/>
  <c r="Q3083" i="6"/>
  <c r="S3083" i="6" s="1"/>
  <c r="T3083" i="6" s="1"/>
  <c r="Q3084" i="6"/>
  <c r="S3084" i="6" s="1"/>
  <c r="T3084" i="6" s="1"/>
  <c r="Q3085" i="6"/>
  <c r="S3085" i="6" s="1"/>
  <c r="T3085" i="6" s="1"/>
  <c r="Q3086" i="6"/>
  <c r="S3086" i="6" s="1"/>
  <c r="T3086" i="6" s="1"/>
  <c r="Q3087" i="6"/>
  <c r="S3087" i="6" s="1"/>
  <c r="T3087" i="6" s="1"/>
  <c r="Q3088" i="6"/>
  <c r="S3088" i="6" s="1"/>
  <c r="T3088" i="6" s="1"/>
  <c r="Q3089" i="6"/>
  <c r="S3089" i="6" s="1"/>
  <c r="T3089" i="6" s="1"/>
  <c r="Q3090" i="6"/>
  <c r="S3090" i="6" s="1"/>
  <c r="T3090" i="6" s="1"/>
  <c r="Q3091" i="6"/>
  <c r="S3091" i="6" s="1"/>
  <c r="T3091" i="6" s="1"/>
  <c r="Q3092" i="6"/>
  <c r="S3092" i="6" s="1"/>
  <c r="T3092" i="6" s="1"/>
  <c r="Q3093" i="6"/>
  <c r="S3093" i="6" s="1"/>
  <c r="T3093" i="6" s="1"/>
  <c r="Q3094" i="6"/>
  <c r="S3094" i="6" s="1"/>
  <c r="T3094" i="6" s="1"/>
  <c r="Q3095" i="6"/>
  <c r="S3095" i="6" s="1"/>
  <c r="T3095" i="6" s="1"/>
  <c r="Q3096" i="6"/>
  <c r="S3096" i="6" s="1"/>
  <c r="T3096" i="6" s="1"/>
  <c r="Q3097" i="6"/>
  <c r="S3097" i="6" s="1"/>
  <c r="T3097" i="6" s="1"/>
  <c r="Q3098" i="6"/>
  <c r="S3098" i="6" s="1"/>
  <c r="T3098" i="6" s="1"/>
  <c r="Q3099" i="6"/>
  <c r="S3099" i="6" s="1"/>
  <c r="T3099" i="6" s="1"/>
  <c r="Q3100" i="6"/>
  <c r="S3100" i="6" s="1"/>
  <c r="T3100" i="6" s="1"/>
  <c r="Q3101" i="6"/>
  <c r="S3101" i="6" s="1"/>
  <c r="T3101" i="6" s="1"/>
  <c r="Q3102" i="6"/>
  <c r="S3102" i="6" s="1"/>
  <c r="T3102" i="6" s="1"/>
  <c r="Q3103" i="6"/>
  <c r="S3103" i="6" s="1"/>
  <c r="T3103" i="6" s="1"/>
  <c r="Q3104" i="6"/>
  <c r="S3104" i="6" s="1"/>
  <c r="T3104" i="6" s="1"/>
  <c r="Q3105" i="6"/>
  <c r="S3105" i="6" s="1"/>
  <c r="T3105" i="6" s="1"/>
  <c r="Q3106" i="6"/>
  <c r="S3106" i="6" s="1"/>
  <c r="T3106" i="6" s="1"/>
  <c r="Q3107" i="6"/>
  <c r="S3107" i="6" s="1"/>
  <c r="T3107" i="6" s="1"/>
  <c r="Q3108" i="6"/>
  <c r="S3108" i="6" s="1"/>
  <c r="T3108" i="6" s="1"/>
  <c r="Q3109" i="6"/>
  <c r="S3109" i="6" s="1"/>
  <c r="T3109" i="6" s="1"/>
  <c r="Q3110" i="6"/>
  <c r="S3110" i="6" s="1"/>
  <c r="T3110" i="6" s="1"/>
  <c r="Q3111" i="6"/>
  <c r="S3111" i="6" s="1"/>
  <c r="T3111" i="6" s="1"/>
  <c r="Q3112" i="6"/>
  <c r="S3112" i="6" s="1"/>
  <c r="T3112" i="6" s="1"/>
  <c r="Q3113" i="6"/>
  <c r="S3113" i="6" s="1"/>
  <c r="T3113" i="6" s="1"/>
  <c r="Q3114" i="6"/>
  <c r="S3114" i="6" s="1"/>
  <c r="T3114" i="6" s="1"/>
  <c r="Q3115" i="6"/>
  <c r="S3115" i="6" s="1"/>
  <c r="T3115" i="6" s="1"/>
  <c r="Q3116" i="6"/>
  <c r="S3116" i="6" s="1"/>
  <c r="T3116" i="6" s="1"/>
  <c r="Q3117" i="6"/>
  <c r="S3117" i="6" s="1"/>
  <c r="T3117" i="6" s="1"/>
  <c r="Q3118" i="6"/>
  <c r="S3118" i="6" s="1"/>
  <c r="T3118" i="6" s="1"/>
  <c r="Q3119" i="6"/>
  <c r="S3119" i="6" s="1"/>
  <c r="T3119" i="6" s="1"/>
  <c r="Q3120" i="6"/>
  <c r="S3120" i="6" s="1"/>
  <c r="T3120" i="6" s="1"/>
  <c r="Q3121" i="6"/>
  <c r="S3121" i="6" s="1"/>
  <c r="T3121" i="6" s="1"/>
  <c r="Q3122" i="6"/>
  <c r="S3122" i="6" s="1"/>
  <c r="T3122" i="6" s="1"/>
  <c r="Q3123" i="6"/>
  <c r="S3123" i="6" s="1"/>
  <c r="T3123" i="6" s="1"/>
  <c r="Q3124" i="6"/>
  <c r="S3124" i="6" s="1"/>
  <c r="T3124" i="6" s="1"/>
  <c r="Q3125" i="6"/>
  <c r="S3125" i="6" s="1"/>
  <c r="T3125" i="6" s="1"/>
  <c r="Q3126" i="6"/>
  <c r="S3126" i="6" s="1"/>
  <c r="T3126" i="6" s="1"/>
  <c r="Q3127" i="6"/>
  <c r="S3127" i="6" s="1"/>
  <c r="T3127" i="6" s="1"/>
  <c r="Q3128" i="6"/>
  <c r="S3128" i="6" s="1"/>
  <c r="T3128" i="6" s="1"/>
  <c r="Q3129" i="6"/>
  <c r="S3129" i="6" s="1"/>
  <c r="T3129" i="6" s="1"/>
  <c r="Q3130" i="6"/>
  <c r="S3130" i="6" s="1"/>
  <c r="T3130" i="6" s="1"/>
  <c r="Q3131" i="6"/>
  <c r="S3131" i="6" s="1"/>
  <c r="T3131" i="6" s="1"/>
  <c r="Q3132" i="6"/>
  <c r="S3132" i="6" s="1"/>
  <c r="T3132" i="6" s="1"/>
  <c r="Q3133" i="6"/>
  <c r="S3133" i="6" s="1"/>
  <c r="T3133" i="6" s="1"/>
  <c r="Q3134" i="6"/>
  <c r="S3134" i="6" s="1"/>
  <c r="T3134" i="6" s="1"/>
  <c r="Q3135" i="6"/>
  <c r="S3135" i="6" s="1"/>
  <c r="T3135" i="6" s="1"/>
  <c r="Q3136" i="6"/>
  <c r="S3136" i="6" s="1"/>
  <c r="T3136" i="6" s="1"/>
  <c r="Q3137" i="6"/>
  <c r="S3137" i="6" s="1"/>
  <c r="T3137" i="6" s="1"/>
  <c r="Q3138" i="6"/>
  <c r="S3138" i="6" s="1"/>
  <c r="T3138" i="6" s="1"/>
  <c r="Q3139" i="6"/>
  <c r="S3139" i="6" s="1"/>
  <c r="T3139" i="6" s="1"/>
  <c r="Q3140" i="6"/>
  <c r="S3140" i="6" s="1"/>
  <c r="T3140" i="6" s="1"/>
  <c r="Q3141" i="6"/>
  <c r="S3141" i="6" s="1"/>
  <c r="T3141" i="6" s="1"/>
  <c r="Q3142" i="6"/>
  <c r="S3142" i="6" s="1"/>
  <c r="T3142" i="6" s="1"/>
  <c r="Q3143" i="6"/>
  <c r="S3143" i="6" s="1"/>
  <c r="T3143" i="6" s="1"/>
  <c r="Q3144" i="6"/>
  <c r="S3144" i="6" s="1"/>
  <c r="T3144" i="6" s="1"/>
  <c r="Q3145" i="6"/>
  <c r="S3145" i="6" s="1"/>
  <c r="T3145" i="6" s="1"/>
  <c r="Q3146" i="6"/>
  <c r="S3146" i="6" s="1"/>
  <c r="T3146" i="6" s="1"/>
  <c r="Q3147" i="6"/>
  <c r="S3147" i="6" s="1"/>
  <c r="T3147" i="6" s="1"/>
  <c r="Q3148" i="6"/>
  <c r="S3148" i="6" s="1"/>
  <c r="T3148" i="6" s="1"/>
  <c r="Q3149" i="6"/>
  <c r="S3149" i="6" s="1"/>
  <c r="T3149" i="6" s="1"/>
  <c r="Q3150" i="6"/>
  <c r="S3150" i="6" s="1"/>
  <c r="T3150" i="6" s="1"/>
  <c r="Q3151" i="6"/>
  <c r="S3151" i="6" s="1"/>
  <c r="T3151" i="6" s="1"/>
  <c r="Q3152" i="6"/>
  <c r="S3152" i="6" s="1"/>
  <c r="T3152" i="6" s="1"/>
  <c r="Q3153" i="6"/>
  <c r="S3153" i="6" s="1"/>
  <c r="T3153" i="6" s="1"/>
  <c r="Q3154" i="6"/>
  <c r="S3154" i="6" s="1"/>
  <c r="T3154" i="6" s="1"/>
  <c r="Q3155" i="6"/>
  <c r="S3155" i="6" s="1"/>
  <c r="T3155" i="6" s="1"/>
  <c r="Q3156" i="6"/>
  <c r="S3156" i="6" s="1"/>
  <c r="T3156" i="6" s="1"/>
  <c r="Q3157" i="6"/>
  <c r="S3157" i="6" s="1"/>
  <c r="T3157" i="6" s="1"/>
  <c r="Q3158" i="6"/>
  <c r="S3158" i="6" s="1"/>
  <c r="T3158" i="6" s="1"/>
  <c r="Q3159" i="6"/>
  <c r="S3159" i="6" s="1"/>
  <c r="T3159" i="6" s="1"/>
  <c r="Q3160" i="6"/>
  <c r="S3160" i="6" s="1"/>
  <c r="T3160" i="6" s="1"/>
  <c r="Q3161" i="6"/>
  <c r="S3161" i="6" s="1"/>
  <c r="T3161" i="6" s="1"/>
  <c r="Q3162" i="6"/>
  <c r="S3162" i="6" s="1"/>
  <c r="T3162" i="6" s="1"/>
  <c r="Q3163" i="6"/>
  <c r="S3163" i="6" s="1"/>
  <c r="T3163" i="6" s="1"/>
  <c r="Q3164" i="6"/>
  <c r="S3164" i="6" s="1"/>
  <c r="T3164" i="6" s="1"/>
  <c r="Q3165" i="6"/>
  <c r="S3165" i="6" s="1"/>
  <c r="T3165" i="6" s="1"/>
  <c r="Q3166" i="6"/>
  <c r="S3166" i="6" s="1"/>
  <c r="T3166" i="6" s="1"/>
  <c r="Q3167" i="6"/>
  <c r="S3167" i="6" s="1"/>
  <c r="T3167" i="6" s="1"/>
  <c r="Q3168" i="6"/>
  <c r="S3168" i="6" s="1"/>
  <c r="T3168" i="6" s="1"/>
  <c r="Q3169" i="6"/>
  <c r="S3169" i="6" s="1"/>
  <c r="T3169" i="6" s="1"/>
  <c r="Q3170" i="6"/>
  <c r="S3170" i="6" s="1"/>
  <c r="T3170" i="6" s="1"/>
  <c r="Q3171" i="6"/>
  <c r="S3171" i="6" s="1"/>
  <c r="T3171" i="6" s="1"/>
  <c r="Q3172" i="6"/>
  <c r="S3172" i="6" s="1"/>
  <c r="T3172" i="6" s="1"/>
  <c r="Q3173" i="6"/>
  <c r="S3173" i="6" s="1"/>
  <c r="T3173" i="6" s="1"/>
  <c r="Q3174" i="6"/>
  <c r="S3174" i="6" s="1"/>
  <c r="T3174" i="6" s="1"/>
  <c r="Q3175" i="6"/>
  <c r="S3175" i="6" s="1"/>
  <c r="T3175" i="6" s="1"/>
  <c r="Q3176" i="6"/>
  <c r="S3176" i="6" s="1"/>
  <c r="T3176" i="6" s="1"/>
  <c r="Q3177" i="6"/>
  <c r="S3177" i="6" s="1"/>
  <c r="T3177" i="6" s="1"/>
  <c r="Q3178" i="6"/>
  <c r="S3178" i="6" s="1"/>
  <c r="T3178" i="6" s="1"/>
  <c r="Q3179" i="6"/>
  <c r="S3179" i="6" s="1"/>
  <c r="T3179" i="6" s="1"/>
  <c r="Q3180" i="6"/>
  <c r="S3180" i="6" s="1"/>
  <c r="T3180" i="6" s="1"/>
  <c r="Q3181" i="6"/>
  <c r="S3181" i="6" s="1"/>
  <c r="T3181" i="6" s="1"/>
  <c r="Q3182" i="6"/>
  <c r="S3182" i="6" s="1"/>
  <c r="T3182" i="6" s="1"/>
  <c r="Q3183" i="6"/>
  <c r="S3183" i="6" s="1"/>
  <c r="T3183" i="6" s="1"/>
  <c r="Q3184" i="6"/>
  <c r="S3184" i="6" s="1"/>
  <c r="T3184" i="6" s="1"/>
  <c r="Q3185" i="6"/>
  <c r="S3185" i="6" s="1"/>
  <c r="T3185" i="6" s="1"/>
  <c r="Q3186" i="6"/>
  <c r="S3186" i="6" s="1"/>
  <c r="T3186" i="6" s="1"/>
  <c r="Q3187" i="6"/>
  <c r="S3187" i="6" s="1"/>
  <c r="T3187" i="6" s="1"/>
  <c r="Q3188" i="6"/>
  <c r="S3188" i="6" s="1"/>
  <c r="T3188" i="6" s="1"/>
  <c r="Q3189" i="6"/>
  <c r="S3189" i="6" s="1"/>
  <c r="T3189" i="6" s="1"/>
  <c r="Q3190" i="6"/>
  <c r="S3190" i="6" s="1"/>
  <c r="T3190" i="6" s="1"/>
  <c r="Q3191" i="6"/>
  <c r="S3191" i="6" s="1"/>
  <c r="T3191" i="6" s="1"/>
  <c r="Q3192" i="6"/>
  <c r="S3192" i="6" s="1"/>
  <c r="T3192" i="6" s="1"/>
  <c r="Q3193" i="6"/>
  <c r="S3193" i="6" s="1"/>
  <c r="T3193" i="6" s="1"/>
  <c r="Q3194" i="6"/>
  <c r="S3194" i="6" s="1"/>
  <c r="T3194" i="6" s="1"/>
  <c r="Q3195" i="6"/>
  <c r="S3195" i="6" s="1"/>
  <c r="T3195" i="6" s="1"/>
  <c r="Q3196" i="6"/>
  <c r="S3196" i="6" s="1"/>
  <c r="T3196" i="6" s="1"/>
  <c r="Q3197" i="6"/>
  <c r="S3197" i="6" s="1"/>
  <c r="T3197" i="6" s="1"/>
  <c r="Q3198" i="6"/>
  <c r="S3198" i="6" s="1"/>
  <c r="T3198" i="6" s="1"/>
  <c r="Q3199" i="6"/>
  <c r="S3199" i="6" s="1"/>
  <c r="T3199" i="6" s="1"/>
  <c r="Q3200" i="6"/>
  <c r="S3200" i="6" s="1"/>
  <c r="T3200" i="6" s="1"/>
  <c r="Q3201" i="6"/>
  <c r="S3201" i="6" s="1"/>
  <c r="T3201" i="6" s="1"/>
  <c r="Q3202" i="6"/>
  <c r="S3202" i="6" s="1"/>
  <c r="T3202" i="6" s="1"/>
  <c r="Q3203" i="6"/>
  <c r="S3203" i="6" s="1"/>
  <c r="T3203" i="6" s="1"/>
  <c r="Q3204" i="6"/>
  <c r="S3204" i="6" s="1"/>
  <c r="T3204" i="6" s="1"/>
  <c r="Q3205" i="6"/>
  <c r="S3205" i="6" s="1"/>
  <c r="T3205" i="6" s="1"/>
  <c r="Q3206" i="6"/>
  <c r="S3206" i="6" s="1"/>
  <c r="T3206" i="6" s="1"/>
  <c r="Q3207" i="6"/>
  <c r="S3207" i="6" s="1"/>
  <c r="T3207" i="6" s="1"/>
  <c r="Q3208" i="6"/>
  <c r="S3208" i="6" s="1"/>
  <c r="T3208" i="6" s="1"/>
  <c r="Q3209" i="6"/>
  <c r="S3209" i="6" s="1"/>
  <c r="T3209" i="6" s="1"/>
  <c r="Q3210" i="6"/>
  <c r="S3210" i="6" s="1"/>
  <c r="T3210" i="6" s="1"/>
  <c r="Q3211" i="6"/>
  <c r="S3211" i="6" s="1"/>
  <c r="T3211" i="6" s="1"/>
  <c r="Q3212" i="6"/>
  <c r="S3212" i="6" s="1"/>
  <c r="T3212" i="6" s="1"/>
  <c r="Q3213" i="6"/>
  <c r="S3213" i="6" s="1"/>
  <c r="T3213" i="6" s="1"/>
  <c r="Q3214" i="6"/>
  <c r="S3214" i="6" s="1"/>
  <c r="T3214" i="6" s="1"/>
  <c r="Q3215" i="6"/>
  <c r="S3215" i="6" s="1"/>
  <c r="T3215" i="6" s="1"/>
  <c r="Q3216" i="6"/>
  <c r="S3216" i="6" s="1"/>
  <c r="T3216" i="6" s="1"/>
  <c r="Q3217" i="6"/>
  <c r="S3217" i="6" s="1"/>
  <c r="T3217" i="6" s="1"/>
  <c r="Q3218" i="6"/>
  <c r="S3218" i="6" s="1"/>
  <c r="T3218" i="6" s="1"/>
  <c r="Q3219" i="6"/>
  <c r="S3219" i="6" s="1"/>
  <c r="T3219" i="6" s="1"/>
  <c r="Q3220" i="6"/>
  <c r="S3220" i="6" s="1"/>
  <c r="T3220" i="6" s="1"/>
  <c r="Q3221" i="6"/>
  <c r="S3221" i="6" s="1"/>
  <c r="T3221" i="6" s="1"/>
  <c r="Q3222" i="6"/>
  <c r="S3222" i="6" s="1"/>
  <c r="T3222" i="6" s="1"/>
  <c r="Q3223" i="6"/>
  <c r="S3223" i="6" s="1"/>
  <c r="T3223" i="6" s="1"/>
  <c r="Q3224" i="6"/>
  <c r="S3224" i="6" s="1"/>
  <c r="T3224" i="6" s="1"/>
  <c r="Q3225" i="6"/>
  <c r="S3225" i="6" s="1"/>
  <c r="T3225" i="6" s="1"/>
  <c r="Q3226" i="6"/>
  <c r="S3226" i="6" s="1"/>
  <c r="T3226" i="6" s="1"/>
  <c r="Q3227" i="6"/>
  <c r="S3227" i="6" s="1"/>
  <c r="T3227" i="6" s="1"/>
  <c r="Q3228" i="6"/>
  <c r="S3228" i="6" s="1"/>
  <c r="T3228" i="6" s="1"/>
  <c r="Q3229" i="6"/>
  <c r="S3229" i="6" s="1"/>
  <c r="T3229" i="6" s="1"/>
  <c r="Q3230" i="6"/>
  <c r="S3230" i="6" s="1"/>
  <c r="T3230" i="6" s="1"/>
  <c r="Q3231" i="6"/>
  <c r="S3231" i="6" s="1"/>
  <c r="T3231" i="6" s="1"/>
  <c r="Q3232" i="6"/>
  <c r="S3232" i="6" s="1"/>
  <c r="T3232" i="6" s="1"/>
  <c r="Q3233" i="6"/>
  <c r="S3233" i="6" s="1"/>
  <c r="T3233" i="6" s="1"/>
  <c r="Q3234" i="6"/>
  <c r="S3234" i="6" s="1"/>
  <c r="T3234" i="6" s="1"/>
  <c r="Q3235" i="6"/>
  <c r="S3235" i="6" s="1"/>
  <c r="T3235" i="6" s="1"/>
  <c r="Q3236" i="6"/>
  <c r="S3236" i="6" s="1"/>
  <c r="T3236" i="6" s="1"/>
  <c r="Q3237" i="6"/>
  <c r="S3237" i="6" s="1"/>
  <c r="T3237" i="6" s="1"/>
  <c r="Q3238" i="6"/>
  <c r="S3238" i="6" s="1"/>
  <c r="T3238" i="6" s="1"/>
  <c r="Q3239" i="6"/>
  <c r="S3239" i="6" s="1"/>
  <c r="T3239" i="6" s="1"/>
  <c r="Q3240" i="6"/>
  <c r="S3240" i="6" s="1"/>
  <c r="T3240" i="6" s="1"/>
  <c r="Q3241" i="6"/>
  <c r="S3241" i="6" s="1"/>
  <c r="T3241" i="6" s="1"/>
  <c r="Q3242" i="6"/>
  <c r="S3242" i="6" s="1"/>
  <c r="T3242" i="6" s="1"/>
  <c r="Q3243" i="6"/>
  <c r="S3243" i="6" s="1"/>
  <c r="T3243" i="6" s="1"/>
  <c r="Q3244" i="6"/>
  <c r="S3244" i="6" s="1"/>
  <c r="T3244" i="6" s="1"/>
  <c r="Q3245" i="6"/>
  <c r="S3245" i="6" s="1"/>
  <c r="T3245" i="6" s="1"/>
  <c r="Q3246" i="6"/>
  <c r="S3246" i="6" s="1"/>
  <c r="T3246" i="6" s="1"/>
  <c r="Q3247" i="6"/>
  <c r="S3247" i="6" s="1"/>
  <c r="T3247" i="6" s="1"/>
  <c r="Q3248" i="6"/>
  <c r="S3248" i="6" s="1"/>
  <c r="T3248" i="6" s="1"/>
  <c r="Q3249" i="6"/>
  <c r="S3249" i="6" s="1"/>
  <c r="T3249" i="6" s="1"/>
  <c r="Q3250" i="6"/>
  <c r="S3250" i="6" s="1"/>
  <c r="T3250" i="6" s="1"/>
  <c r="Q3251" i="6"/>
  <c r="S3251" i="6" s="1"/>
  <c r="T3251" i="6" s="1"/>
  <c r="Q3252" i="6"/>
  <c r="S3252" i="6" s="1"/>
  <c r="T3252" i="6" s="1"/>
  <c r="Q3253" i="6"/>
  <c r="S3253" i="6" s="1"/>
  <c r="T3253" i="6" s="1"/>
  <c r="Q3254" i="6"/>
  <c r="S3254" i="6" s="1"/>
  <c r="T3254" i="6" s="1"/>
  <c r="Q3255" i="6"/>
  <c r="S3255" i="6" s="1"/>
  <c r="T3255" i="6" s="1"/>
  <c r="Q3256" i="6"/>
  <c r="S3256" i="6" s="1"/>
  <c r="T3256" i="6" s="1"/>
  <c r="Q3257" i="6"/>
  <c r="S3257" i="6" s="1"/>
  <c r="T3257" i="6" s="1"/>
  <c r="Q3258" i="6"/>
  <c r="S3258" i="6" s="1"/>
  <c r="T3258" i="6" s="1"/>
  <c r="Q3259" i="6"/>
  <c r="S3259" i="6" s="1"/>
  <c r="T3259" i="6" s="1"/>
  <c r="Q3260" i="6"/>
  <c r="S3260" i="6" s="1"/>
  <c r="T3260" i="6" s="1"/>
  <c r="Q3261" i="6"/>
  <c r="S3261" i="6" s="1"/>
  <c r="T3261" i="6" s="1"/>
  <c r="Q3262" i="6"/>
  <c r="S3262" i="6" s="1"/>
  <c r="T3262" i="6" s="1"/>
  <c r="Q3263" i="6"/>
  <c r="S3263" i="6" s="1"/>
  <c r="T3263" i="6" s="1"/>
  <c r="Q3264" i="6"/>
  <c r="S3264" i="6" s="1"/>
  <c r="T3264" i="6" s="1"/>
  <c r="Q3265" i="6"/>
  <c r="S3265" i="6" s="1"/>
  <c r="T3265" i="6" s="1"/>
  <c r="Q3266" i="6"/>
  <c r="S3266" i="6" s="1"/>
  <c r="T3266" i="6" s="1"/>
  <c r="Q3267" i="6"/>
  <c r="S3267" i="6" s="1"/>
  <c r="T3267" i="6" s="1"/>
  <c r="Q3268" i="6"/>
  <c r="S3268" i="6" s="1"/>
  <c r="T3268" i="6" s="1"/>
  <c r="Q3269" i="6"/>
  <c r="S3269" i="6" s="1"/>
  <c r="T3269" i="6" s="1"/>
  <c r="Q3270" i="6"/>
  <c r="S3270" i="6" s="1"/>
  <c r="T3270" i="6" s="1"/>
  <c r="Q3271" i="6"/>
  <c r="S3271" i="6" s="1"/>
  <c r="T3271" i="6" s="1"/>
  <c r="Q3272" i="6"/>
  <c r="S3272" i="6" s="1"/>
  <c r="T3272" i="6" s="1"/>
  <c r="Q3273" i="6"/>
  <c r="S3273" i="6" s="1"/>
  <c r="T3273" i="6" s="1"/>
  <c r="Q3274" i="6"/>
  <c r="S3274" i="6" s="1"/>
  <c r="T3274" i="6" s="1"/>
  <c r="Q3275" i="6"/>
  <c r="S3275" i="6" s="1"/>
  <c r="T3275" i="6" s="1"/>
  <c r="Q3276" i="6"/>
  <c r="S3276" i="6" s="1"/>
  <c r="T3276" i="6" s="1"/>
  <c r="Q3277" i="6"/>
  <c r="S3277" i="6" s="1"/>
  <c r="T3277" i="6" s="1"/>
  <c r="Q3278" i="6"/>
  <c r="S3278" i="6" s="1"/>
  <c r="T3278" i="6" s="1"/>
  <c r="Q3279" i="6"/>
  <c r="S3279" i="6" s="1"/>
  <c r="T3279" i="6" s="1"/>
  <c r="Q3280" i="6"/>
  <c r="S3280" i="6" s="1"/>
  <c r="T3280" i="6" s="1"/>
  <c r="Q3281" i="6"/>
  <c r="S3281" i="6" s="1"/>
  <c r="T3281" i="6" s="1"/>
  <c r="Q3282" i="6"/>
  <c r="S3282" i="6" s="1"/>
  <c r="T3282" i="6" s="1"/>
  <c r="Q3283" i="6"/>
  <c r="S3283" i="6" s="1"/>
  <c r="T3283" i="6" s="1"/>
  <c r="Q3284" i="6"/>
  <c r="S3284" i="6" s="1"/>
  <c r="T3284" i="6" s="1"/>
  <c r="Q3285" i="6"/>
  <c r="S3285" i="6" s="1"/>
  <c r="T3285" i="6" s="1"/>
  <c r="Q3286" i="6"/>
  <c r="S3286" i="6" s="1"/>
  <c r="T3286" i="6" s="1"/>
  <c r="Q3287" i="6"/>
  <c r="S3287" i="6" s="1"/>
  <c r="T3287" i="6" s="1"/>
  <c r="Q3288" i="6"/>
  <c r="S3288" i="6" s="1"/>
  <c r="T3288" i="6" s="1"/>
  <c r="Q3289" i="6"/>
  <c r="S3289" i="6" s="1"/>
  <c r="T3289" i="6" s="1"/>
  <c r="Q3290" i="6"/>
  <c r="S3290" i="6" s="1"/>
  <c r="T3290" i="6" s="1"/>
  <c r="Q3291" i="6"/>
  <c r="S3291" i="6" s="1"/>
  <c r="T3291" i="6" s="1"/>
  <c r="Q3292" i="6"/>
  <c r="S3292" i="6" s="1"/>
  <c r="T3292" i="6" s="1"/>
  <c r="Q3293" i="6"/>
  <c r="S3293" i="6" s="1"/>
  <c r="T3293" i="6" s="1"/>
  <c r="Q3294" i="6"/>
  <c r="S3294" i="6" s="1"/>
  <c r="T3294" i="6" s="1"/>
  <c r="Q3295" i="6"/>
  <c r="S3295" i="6" s="1"/>
  <c r="T3295" i="6" s="1"/>
  <c r="Q3296" i="6"/>
  <c r="S3296" i="6" s="1"/>
  <c r="T3296" i="6" s="1"/>
  <c r="Q3297" i="6"/>
  <c r="S3297" i="6" s="1"/>
  <c r="T3297" i="6" s="1"/>
  <c r="Q3298" i="6"/>
  <c r="S3298" i="6" s="1"/>
  <c r="T3298" i="6" s="1"/>
  <c r="Q3299" i="6"/>
  <c r="S3299" i="6" s="1"/>
  <c r="T3299" i="6" s="1"/>
  <c r="Q3300" i="6"/>
  <c r="S3300" i="6" s="1"/>
  <c r="T3300" i="6" s="1"/>
  <c r="Q3301" i="6"/>
  <c r="S3301" i="6" s="1"/>
  <c r="T3301" i="6" s="1"/>
  <c r="Q3302" i="6"/>
  <c r="S3302" i="6" s="1"/>
  <c r="T3302" i="6" s="1"/>
  <c r="Q3303" i="6"/>
  <c r="S3303" i="6" s="1"/>
  <c r="T3303" i="6" s="1"/>
  <c r="Q3304" i="6"/>
  <c r="S3304" i="6" s="1"/>
  <c r="T3304" i="6" s="1"/>
  <c r="Q3305" i="6"/>
  <c r="S3305" i="6" s="1"/>
  <c r="T3305" i="6" s="1"/>
  <c r="Q3306" i="6"/>
  <c r="S3306" i="6" s="1"/>
  <c r="T3306" i="6" s="1"/>
  <c r="Q3307" i="6"/>
  <c r="S3307" i="6" s="1"/>
  <c r="T3307" i="6" s="1"/>
  <c r="Q3308" i="6"/>
  <c r="S3308" i="6" s="1"/>
  <c r="T3308" i="6" s="1"/>
  <c r="Q3309" i="6"/>
  <c r="S3309" i="6" s="1"/>
  <c r="T3309" i="6" s="1"/>
  <c r="Q3310" i="6"/>
  <c r="S3310" i="6" s="1"/>
  <c r="T3310" i="6" s="1"/>
  <c r="Q3311" i="6"/>
  <c r="S3311" i="6" s="1"/>
  <c r="T3311" i="6" s="1"/>
  <c r="Q3312" i="6"/>
  <c r="S3312" i="6" s="1"/>
  <c r="T3312" i="6" s="1"/>
  <c r="Q3313" i="6"/>
  <c r="S3313" i="6" s="1"/>
  <c r="T3313" i="6" s="1"/>
  <c r="Q3314" i="6"/>
  <c r="S3314" i="6" s="1"/>
  <c r="T3314" i="6" s="1"/>
  <c r="Q3315" i="6"/>
  <c r="S3315" i="6" s="1"/>
  <c r="T3315" i="6" s="1"/>
  <c r="Q3316" i="6"/>
  <c r="S3316" i="6" s="1"/>
  <c r="T3316" i="6" s="1"/>
  <c r="Q3317" i="6"/>
  <c r="S3317" i="6" s="1"/>
  <c r="T3317" i="6" s="1"/>
  <c r="Q3318" i="6"/>
  <c r="S3318" i="6" s="1"/>
  <c r="T3318" i="6" s="1"/>
  <c r="Q3319" i="6"/>
  <c r="S3319" i="6" s="1"/>
  <c r="T3319" i="6" s="1"/>
  <c r="Q3320" i="6"/>
  <c r="S3320" i="6" s="1"/>
  <c r="T3320" i="6" s="1"/>
  <c r="Q3321" i="6"/>
  <c r="S3321" i="6" s="1"/>
  <c r="T3321" i="6" s="1"/>
  <c r="Q3322" i="6"/>
  <c r="S3322" i="6" s="1"/>
  <c r="T3322" i="6" s="1"/>
  <c r="Q3323" i="6"/>
  <c r="S3323" i="6" s="1"/>
  <c r="T3323" i="6" s="1"/>
  <c r="Q3324" i="6"/>
  <c r="S3324" i="6" s="1"/>
  <c r="T3324" i="6" s="1"/>
  <c r="Q3325" i="6"/>
  <c r="S3325" i="6" s="1"/>
  <c r="T3325" i="6" s="1"/>
  <c r="Q3326" i="6"/>
  <c r="S3326" i="6" s="1"/>
  <c r="T3326" i="6" s="1"/>
  <c r="Q3327" i="6"/>
  <c r="S3327" i="6" s="1"/>
  <c r="T3327" i="6" s="1"/>
  <c r="Q3328" i="6"/>
  <c r="S3328" i="6" s="1"/>
  <c r="T3328" i="6" s="1"/>
  <c r="Q3329" i="6"/>
  <c r="S3329" i="6" s="1"/>
  <c r="T3329" i="6" s="1"/>
  <c r="Q3330" i="6"/>
  <c r="S3330" i="6" s="1"/>
  <c r="T3330" i="6" s="1"/>
  <c r="Q3331" i="6"/>
  <c r="S3331" i="6" s="1"/>
  <c r="T3331" i="6" s="1"/>
  <c r="Q3332" i="6"/>
  <c r="S3332" i="6" s="1"/>
  <c r="T3332" i="6" s="1"/>
  <c r="Q3333" i="6"/>
  <c r="S3333" i="6" s="1"/>
  <c r="T3333" i="6" s="1"/>
  <c r="Q3334" i="6"/>
  <c r="S3334" i="6" s="1"/>
  <c r="T3334" i="6" s="1"/>
  <c r="Q3335" i="6"/>
  <c r="S3335" i="6" s="1"/>
  <c r="T3335" i="6" s="1"/>
  <c r="Q3336" i="6"/>
  <c r="S3336" i="6" s="1"/>
  <c r="T3336" i="6" s="1"/>
  <c r="Q3337" i="6"/>
  <c r="S3337" i="6" s="1"/>
  <c r="T3337" i="6" s="1"/>
  <c r="Q3338" i="6"/>
  <c r="S3338" i="6" s="1"/>
  <c r="T3338" i="6" s="1"/>
  <c r="Q3339" i="6"/>
  <c r="S3339" i="6" s="1"/>
  <c r="T3339" i="6" s="1"/>
  <c r="Q3340" i="6"/>
  <c r="S3340" i="6" s="1"/>
  <c r="T3340" i="6" s="1"/>
  <c r="Q3341" i="6"/>
  <c r="S3341" i="6" s="1"/>
  <c r="T3341" i="6" s="1"/>
  <c r="Q3342" i="6"/>
  <c r="S3342" i="6" s="1"/>
  <c r="T3342" i="6" s="1"/>
  <c r="Q3343" i="6"/>
  <c r="S3343" i="6" s="1"/>
  <c r="T3343" i="6" s="1"/>
  <c r="Q3344" i="6"/>
  <c r="S3344" i="6" s="1"/>
  <c r="T3344" i="6" s="1"/>
  <c r="Q3345" i="6"/>
  <c r="S3345" i="6" s="1"/>
  <c r="T3345" i="6" s="1"/>
  <c r="Q3346" i="6"/>
  <c r="S3346" i="6" s="1"/>
  <c r="T3346" i="6" s="1"/>
  <c r="Q3347" i="6"/>
  <c r="S3347" i="6" s="1"/>
  <c r="T3347" i="6" s="1"/>
  <c r="Q3348" i="6"/>
  <c r="S3348" i="6" s="1"/>
  <c r="T3348" i="6" s="1"/>
  <c r="Q3349" i="6"/>
  <c r="S3349" i="6" s="1"/>
  <c r="T3349" i="6" s="1"/>
  <c r="Q3350" i="6"/>
  <c r="S3350" i="6" s="1"/>
  <c r="T3350" i="6" s="1"/>
  <c r="Q3351" i="6"/>
  <c r="S3351" i="6" s="1"/>
  <c r="T3351" i="6" s="1"/>
  <c r="Q3352" i="6"/>
  <c r="S3352" i="6" s="1"/>
  <c r="T3352" i="6" s="1"/>
  <c r="Q3353" i="6"/>
  <c r="S3353" i="6" s="1"/>
  <c r="T3353" i="6" s="1"/>
  <c r="Q3354" i="6"/>
  <c r="S3354" i="6" s="1"/>
  <c r="T3354" i="6" s="1"/>
  <c r="Q3355" i="6"/>
  <c r="S3355" i="6" s="1"/>
  <c r="T3355" i="6" s="1"/>
  <c r="Q3356" i="6"/>
  <c r="S3356" i="6" s="1"/>
  <c r="T3356" i="6" s="1"/>
  <c r="Q3357" i="6"/>
  <c r="S3357" i="6" s="1"/>
  <c r="T3357" i="6" s="1"/>
  <c r="Q3358" i="6"/>
  <c r="S3358" i="6" s="1"/>
  <c r="T3358" i="6" s="1"/>
  <c r="Q3359" i="6"/>
  <c r="S3359" i="6" s="1"/>
  <c r="T3359" i="6" s="1"/>
  <c r="Q3360" i="6"/>
  <c r="S3360" i="6" s="1"/>
  <c r="T3360" i="6" s="1"/>
  <c r="Q3361" i="6"/>
  <c r="S3361" i="6" s="1"/>
  <c r="T3361" i="6" s="1"/>
  <c r="Q3362" i="6"/>
  <c r="S3362" i="6" s="1"/>
  <c r="T3362" i="6" s="1"/>
  <c r="Q3363" i="6"/>
  <c r="S3363" i="6" s="1"/>
  <c r="T3363" i="6" s="1"/>
  <c r="Q3364" i="6"/>
  <c r="S3364" i="6" s="1"/>
  <c r="T3364" i="6" s="1"/>
  <c r="Q3365" i="6"/>
  <c r="S3365" i="6" s="1"/>
  <c r="T3365" i="6" s="1"/>
  <c r="Q3366" i="6"/>
  <c r="S3366" i="6" s="1"/>
  <c r="T3366" i="6" s="1"/>
  <c r="Q3367" i="6"/>
  <c r="S3367" i="6" s="1"/>
  <c r="T3367" i="6" s="1"/>
  <c r="Q3368" i="6"/>
  <c r="S3368" i="6" s="1"/>
  <c r="T3368" i="6" s="1"/>
  <c r="Q3369" i="6"/>
  <c r="S3369" i="6" s="1"/>
  <c r="T3369" i="6" s="1"/>
  <c r="Q3370" i="6"/>
  <c r="S3370" i="6" s="1"/>
  <c r="T3370" i="6" s="1"/>
  <c r="Q3371" i="6"/>
  <c r="S3371" i="6" s="1"/>
  <c r="T3371" i="6" s="1"/>
  <c r="Q3372" i="6"/>
  <c r="S3372" i="6" s="1"/>
  <c r="T3372" i="6" s="1"/>
  <c r="Q3373" i="6"/>
  <c r="S3373" i="6" s="1"/>
  <c r="T3373" i="6" s="1"/>
  <c r="Q3374" i="6"/>
  <c r="S3374" i="6" s="1"/>
  <c r="T3374" i="6" s="1"/>
  <c r="Q3375" i="6"/>
  <c r="S3375" i="6" s="1"/>
  <c r="T3375" i="6" s="1"/>
  <c r="Q3376" i="6"/>
  <c r="S3376" i="6" s="1"/>
  <c r="T3376" i="6" s="1"/>
  <c r="Q3377" i="6"/>
  <c r="S3377" i="6" s="1"/>
  <c r="T3377" i="6" s="1"/>
  <c r="Q3378" i="6"/>
  <c r="S3378" i="6" s="1"/>
  <c r="T3378" i="6" s="1"/>
  <c r="Q3379" i="6"/>
  <c r="S3379" i="6" s="1"/>
  <c r="T3379" i="6" s="1"/>
  <c r="Q3380" i="6"/>
  <c r="S3380" i="6" s="1"/>
  <c r="T3380" i="6" s="1"/>
  <c r="Q3381" i="6"/>
  <c r="S3381" i="6" s="1"/>
  <c r="T3381" i="6" s="1"/>
  <c r="Q3382" i="6"/>
  <c r="S3382" i="6" s="1"/>
  <c r="T3382" i="6" s="1"/>
  <c r="Q3383" i="6"/>
  <c r="S3383" i="6" s="1"/>
  <c r="T3383" i="6" s="1"/>
  <c r="Q3384" i="6"/>
  <c r="S3384" i="6" s="1"/>
  <c r="T3384" i="6" s="1"/>
  <c r="Q3385" i="6"/>
  <c r="S3385" i="6" s="1"/>
  <c r="T3385" i="6" s="1"/>
  <c r="Q3386" i="6"/>
  <c r="S3386" i="6" s="1"/>
  <c r="T3386" i="6" s="1"/>
  <c r="Q3387" i="6"/>
  <c r="S3387" i="6" s="1"/>
  <c r="T3387" i="6" s="1"/>
  <c r="Q3388" i="6"/>
  <c r="S3388" i="6" s="1"/>
  <c r="T3388" i="6" s="1"/>
  <c r="Q3389" i="6"/>
  <c r="S3389" i="6" s="1"/>
  <c r="T3389" i="6" s="1"/>
  <c r="Q3390" i="6"/>
  <c r="S3390" i="6" s="1"/>
  <c r="T3390" i="6" s="1"/>
  <c r="Q3391" i="6"/>
  <c r="S3391" i="6" s="1"/>
  <c r="T3391" i="6" s="1"/>
  <c r="Q3392" i="6"/>
  <c r="S3392" i="6" s="1"/>
  <c r="T3392" i="6" s="1"/>
  <c r="Q3393" i="6"/>
  <c r="S3393" i="6" s="1"/>
  <c r="T3393" i="6" s="1"/>
  <c r="Q3394" i="6"/>
  <c r="S3394" i="6" s="1"/>
  <c r="T3394" i="6" s="1"/>
  <c r="Q3395" i="6"/>
  <c r="S3395" i="6" s="1"/>
  <c r="T3395" i="6" s="1"/>
  <c r="Q3396" i="6"/>
  <c r="S3396" i="6" s="1"/>
  <c r="T3396" i="6" s="1"/>
  <c r="Q3397" i="6"/>
  <c r="S3397" i="6" s="1"/>
  <c r="T3397" i="6" s="1"/>
  <c r="Q3398" i="6"/>
  <c r="S3398" i="6" s="1"/>
  <c r="T3398" i="6" s="1"/>
  <c r="Q3399" i="6"/>
  <c r="S3399" i="6" s="1"/>
  <c r="T3399" i="6" s="1"/>
  <c r="Q3400" i="6"/>
  <c r="S3400" i="6" s="1"/>
  <c r="T3400" i="6" s="1"/>
  <c r="Q3401" i="6"/>
  <c r="S3401" i="6" s="1"/>
  <c r="T3401" i="6" s="1"/>
  <c r="Q3402" i="6"/>
  <c r="S3402" i="6" s="1"/>
  <c r="T3402" i="6" s="1"/>
  <c r="Q3403" i="6"/>
  <c r="S3403" i="6" s="1"/>
  <c r="T3403" i="6" s="1"/>
  <c r="Q3404" i="6"/>
  <c r="S3404" i="6" s="1"/>
  <c r="T3404" i="6" s="1"/>
  <c r="Q3405" i="6"/>
  <c r="S3405" i="6" s="1"/>
  <c r="T3405" i="6" s="1"/>
  <c r="Q3406" i="6"/>
  <c r="S3406" i="6" s="1"/>
  <c r="T3406" i="6" s="1"/>
  <c r="Q3407" i="6"/>
  <c r="S3407" i="6" s="1"/>
  <c r="T3407" i="6" s="1"/>
  <c r="Q3408" i="6"/>
  <c r="S3408" i="6" s="1"/>
  <c r="T3408" i="6" s="1"/>
  <c r="Q3409" i="6"/>
  <c r="S3409" i="6" s="1"/>
  <c r="T3409" i="6" s="1"/>
  <c r="Q3410" i="6"/>
  <c r="S3410" i="6" s="1"/>
  <c r="T3410" i="6" s="1"/>
  <c r="Q3411" i="6"/>
  <c r="S3411" i="6" s="1"/>
  <c r="T3411" i="6" s="1"/>
  <c r="Q3412" i="6"/>
  <c r="S3412" i="6" s="1"/>
  <c r="T3412" i="6" s="1"/>
  <c r="Q3413" i="6"/>
  <c r="S3413" i="6" s="1"/>
  <c r="T3413" i="6" s="1"/>
  <c r="Q3414" i="6"/>
  <c r="S3414" i="6" s="1"/>
  <c r="T3414" i="6" s="1"/>
  <c r="Q3415" i="6"/>
  <c r="S3415" i="6" s="1"/>
  <c r="T3415" i="6" s="1"/>
  <c r="Q3416" i="6"/>
  <c r="S3416" i="6" s="1"/>
  <c r="T3416" i="6" s="1"/>
  <c r="Q3417" i="6"/>
  <c r="S3417" i="6" s="1"/>
  <c r="T3417" i="6" s="1"/>
  <c r="Q3418" i="6"/>
  <c r="S3418" i="6" s="1"/>
  <c r="T3418" i="6" s="1"/>
  <c r="Q3419" i="6"/>
  <c r="S3419" i="6" s="1"/>
  <c r="T3419" i="6" s="1"/>
  <c r="Q3420" i="6"/>
  <c r="S3420" i="6" s="1"/>
  <c r="T3420" i="6" s="1"/>
  <c r="Q3421" i="6"/>
  <c r="S3421" i="6" s="1"/>
  <c r="T3421" i="6" s="1"/>
  <c r="Q3422" i="6"/>
  <c r="S3422" i="6" s="1"/>
  <c r="T3422" i="6" s="1"/>
  <c r="Q3423" i="6"/>
  <c r="S3423" i="6" s="1"/>
  <c r="T3423" i="6" s="1"/>
  <c r="Q3424" i="6"/>
  <c r="S3424" i="6" s="1"/>
  <c r="T3424" i="6" s="1"/>
  <c r="Q3425" i="6"/>
  <c r="S3425" i="6" s="1"/>
  <c r="T3425" i="6" s="1"/>
  <c r="Q3426" i="6"/>
  <c r="S3426" i="6" s="1"/>
  <c r="T3426" i="6" s="1"/>
  <c r="Q3427" i="6"/>
  <c r="S3427" i="6" s="1"/>
  <c r="T3427" i="6" s="1"/>
  <c r="Q3428" i="6"/>
  <c r="S3428" i="6" s="1"/>
  <c r="T3428" i="6" s="1"/>
  <c r="Q3429" i="6"/>
  <c r="S3429" i="6" s="1"/>
  <c r="T3429" i="6" s="1"/>
  <c r="Q3430" i="6"/>
  <c r="S3430" i="6" s="1"/>
  <c r="T3430" i="6" s="1"/>
  <c r="Q3431" i="6"/>
  <c r="S3431" i="6" s="1"/>
  <c r="T3431" i="6" s="1"/>
  <c r="Q3432" i="6"/>
  <c r="S3432" i="6" s="1"/>
  <c r="T3432" i="6" s="1"/>
  <c r="Q3433" i="6"/>
  <c r="S3433" i="6" s="1"/>
  <c r="T3433" i="6" s="1"/>
  <c r="Q3434" i="6"/>
  <c r="S3434" i="6" s="1"/>
  <c r="T3434" i="6" s="1"/>
  <c r="Q3435" i="6"/>
  <c r="S3435" i="6" s="1"/>
  <c r="T3435" i="6" s="1"/>
  <c r="Q3436" i="6"/>
  <c r="S3436" i="6" s="1"/>
  <c r="T3436" i="6" s="1"/>
  <c r="Q3437" i="6"/>
  <c r="S3437" i="6" s="1"/>
  <c r="T3437" i="6" s="1"/>
  <c r="Q3438" i="6"/>
  <c r="S3438" i="6" s="1"/>
  <c r="T3438" i="6" s="1"/>
  <c r="Q3439" i="6"/>
  <c r="S3439" i="6" s="1"/>
  <c r="T3439" i="6" s="1"/>
  <c r="Q3440" i="6"/>
  <c r="S3440" i="6" s="1"/>
  <c r="T3440" i="6" s="1"/>
  <c r="Q3441" i="6"/>
  <c r="S3441" i="6" s="1"/>
  <c r="T3441" i="6" s="1"/>
  <c r="Q3442" i="6"/>
  <c r="S3442" i="6" s="1"/>
  <c r="T3442" i="6" s="1"/>
  <c r="Q3443" i="6"/>
  <c r="S3443" i="6" s="1"/>
  <c r="T3443" i="6" s="1"/>
  <c r="Q3444" i="6"/>
  <c r="S3444" i="6" s="1"/>
  <c r="T3444" i="6" s="1"/>
  <c r="Q3445" i="6"/>
  <c r="S3445" i="6" s="1"/>
  <c r="T3445" i="6" s="1"/>
  <c r="Q3446" i="6"/>
  <c r="S3446" i="6" s="1"/>
  <c r="T3446" i="6" s="1"/>
  <c r="Q3447" i="6"/>
  <c r="S3447" i="6" s="1"/>
  <c r="T3447" i="6" s="1"/>
  <c r="Q3448" i="6"/>
  <c r="S3448" i="6" s="1"/>
  <c r="T3448" i="6" s="1"/>
  <c r="Q3449" i="6"/>
  <c r="S3449" i="6" s="1"/>
  <c r="T3449" i="6" s="1"/>
  <c r="Q3450" i="6"/>
  <c r="S3450" i="6" s="1"/>
  <c r="T3450" i="6" s="1"/>
  <c r="Q3451" i="6"/>
  <c r="S3451" i="6" s="1"/>
  <c r="T3451" i="6" s="1"/>
  <c r="Q3452" i="6"/>
  <c r="S3452" i="6" s="1"/>
  <c r="T3452" i="6" s="1"/>
  <c r="Q3453" i="6"/>
  <c r="S3453" i="6" s="1"/>
  <c r="T3453" i="6" s="1"/>
  <c r="Q3454" i="6"/>
  <c r="S3454" i="6" s="1"/>
  <c r="T3454" i="6" s="1"/>
  <c r="Q3455" i="6"/>
  <c r="S3455" i="6" s="1"/>
  <c r="T3455" i="6" s="1"/>
  <c r="Q3456" i="6"/>
  <c r="S3456" i="6" s="1"/>
  <c r="T3456" i="6" s="1"/>
  <c r="Q3457" i="6"/>
  <c r="S3457" i="6" s="1"/>
  <c r="T3457" i="6" s="1"/>
  <c r="Q3458" i="6"/>
  <c r="S3458" i="6" s="1"/>
  <c r="T3458" i="6" s="1"/>
  <c r="Q3459" i="6"/>
  <c r="S3459" i="6" s="1"/>
  <c r="T3459" i="6" s="1"/>
  <c r="Q3460" i="6"/>
  <c r="S3460" i="6" s="1"/>
  <c r="T3460" i="6" s="1"/>
  <c r="Q3461" i="6"/>
  <c r="S3461" i="6" s="1"/>
  <c r="T3461" i="6" s="1"/>
  <c r="Q3462" i="6"/>
  <c r="S3462" i="6" s="1"/>
  <c r="T3462" i="6" s="1"/>
  <c r="Q3463" i="6"/>
  <c r="S3463" i="6" s="1"/>
  <c r="T3463" i="6" s="1"/>
  <c r="Q3464" i="6"/>
  <c r="S3464" i="6" s="1"/>
  <c r="T3464" i="6" s="1"/>
  <c r="Q3465" i="6"/>
  <c r="S3465" i="6" s="1"/>
  <c r="T3465" i="6" s="1"/>
  <c r="Q3466" i="6"/>
  <c r="S3466" i="6" s="1"/>
  <c r="T3466" i="6" s="1"/>
  <c r="Q3467" i="6"/>
  <c r="S3467" i="6" s="1"/>
  <c r="T3467" i="6" s="1"/>
  <c r="Q3468" i="6"/>
  <c r="S3468" i="6" s="1"/>
  <c r="T3468" i="6" s="1"/>
  <c r="Q3469" i="6"/>
  <c r="S3469" i="6" s="1"/>
  <c r="T3469" i="6" s="1"/>
  <c r="Q3470" i="6"/>
  <c r="S3470" i="6" s="1"/>
  <c r="T3470" i="6" s="1"/>
  <c r="Q3471" i="6"/>
  <c r="S3471" i="6" s="1"/>
  <c r="T3471" i="6" s="1"/>
  <c r="Q3472" i="6"/>
  <c r="S3472" i="6" s="1"/>
  <c r="T3472" i="6" s="1"/>
  <c r="Q3473" i="6"/>
  <c r="S3473" i="6" s="1"/>
  <c r="T3473" i="6" s="1"/>
  <c r="Q3474" i="6"/>
  <c r="S3474" i="6" s="1"/>
  <c r="T3474" i="6" s="1"/>
  <c r="Q3475" i="6"/>
  <c r="S3475" i="6" s="1"/>
  <c r="T3475" i="6" s="1"/>
  <c r="Q3476" i="6"/>
  <c r="S3476" i="6" s="1"/>
  <c r="T3476" i="6" s="1"/>
  <c r="Q3477" i="6"/>
  <c r="S3477" i="6" s="1"/>
  <c r="T3477" i="6" s="1"/>
  <c r="Q3478" i="6"/>
  <c r="S3478" i="6" s="1"/>
  <c r="T3478" i="6" s="1"/>
  <c r="Q3479" i="6"/>
  <c r="S3479" i="6" s="1"/>
  <c r="T3479" i="6" s="1"/>
  <c r="Q3480" i="6"/>
  <c r="S3480" i="6" s="1"/>
  <c r="T3480" i="6" s="1"/>
  <c r="Q3481" i="6"/>
  <c r="S3481" i="6" s="1"/>
  <c r="T3481" i="6" s="1"/>
  <c r="Q3482" i="6"/>
  <c r="S3482" i="6" s="1"/>
  <c r="T3482" i="6" s="1"/>
  <c r="Q3483" i="6"/>
  <c r="S3483" i="6" s="1"/>
  <c r="T3483" i="6" s="1"/>
  <c r="Q3484" i="6"/>
  <c r="S3484" i="6" s="1"/>
  <c r="T3484" i="6" s="1"/>
  <c r="Q3485" i="6"/>
  <c r="S3485" i="6" s="1"/>
  <c r="T3485" i="6" s="1"/>
  <c r="Q3486" i="6"/>
  <c r="S3486" i="6" s="1"/>
  <c r="T3486" i="6" s="1"/>
  <c r="Q3487" i="6"/>
  <c r="S3487" i="6" s="1"/>
  <c r="T3487" i="6" s="1"/>
  <c r="Q3488" i="6"/>
  <c r="S3488" i="6" s="1"/>
  <c r="T3488" i="6" s="1"/>
  <c r="Q3489" i="6"/>
  <c r="S3489" i="6" s="1"/>
  <c r="T3489" i="6" s="1"/>
  <c r="Q3490" i="6"/>
  <c r="S3490" i="6" s="1"/>
  <c r="T3490" i="6" s="1"/>
  <c r="Q3491" i="6"/>
  <c r="S3491" i="6" s="1"/>
  <c r="T3491" i="6" s="1"/>
  <c r="Q3492" i="6"/>
  <c r="S3492" i="6" s="1"/>
  <c r="T3492" i="6" s="1"/>
  <c r="Q3493" i="6"/>
  <c r="S3493" i="6" s="1"/>
  <c r="T3493" i="6" s="1"/>
  <c r="Q3494" i="6"/>
  <c r="S3494" i="6" s="1"/>
  <c r="T3494" i="6" s="1"/>
  <c r="Q3495" i="6"/>
  <c r="S3495" i="6" s="1"/>
  <c r="T3495" i="6" s="1"/>
  <c r="Q3496" i="6"/>
  <c r="S3496" i="6" s="1"/>
  <c r="T3496" i="6" s="1"/>
  <c r="Q3497" i="6"/>
  <c r="S3497" i="6" s="1"/>
  <c r="T3497" i="6" s="1"/>
  <c r="Q3498" i="6"/>
  <c r="S3498" i="6" s="1"/>
  <c r="T3498" i="6" s="1"/>
  <c r="Q3499" i="6"/>
  <c r="S3499" i="6" s="1"/>
  <c r="T3499" i="6" s="1"/>
  <c r="Q3500" i="6"/>
  <c r="S3500" i="6" s="1"/>
  <c r="T3500" i="6" s="1"/>
  <c r="Q3501" i="6"/>
  <c r="S3501" i="6" s="1"/>
  <c r="T3501" i="6" s="1"/>
  <c r="Q3502" i="6"/>
  <c r="S3502" i="6" s="1"/>
  <c r="T3502" i="6" s="1"/>
  <c r="Q3503" i="6"/>
  <c r="S3503" i="6" s="1"/>
  <c r="T3503" i="6" s="1"/>
  <c r="Q3504" i="6"/>
  <c r="S3504" i="6" s="1"/>
  <c r="T3504" i="6" s="1"/>
  <c r="Q3505" i="6"/>
  <c r="S3505" i="6" s="1"/>
  <c r="T3505" i="6" s="1"/>
  <c r="Q3506" i="6"/>
  <c r="S3506" i="6" s="1"/>
  <c r="T3506" i="6" s="1"/>
  <c r="Q3507" i="6"/>
  <c r="S3507" i="6" s="1"/>
  <c r="T3507" i="6" s="1"/>
  <c r="Q3508" i="6"/>
  <c r="S3508" i="6" s="1"/>
  <c r="T3508" i="6" s="1"/>
  <c r="Q3509" i="6"/>
  <c r="S3509" i="6" s="1"/>
  <c r="T3509" i="6" s="1"/>
  <c r="Q3510" i="6"/>
  <c r="S3510" i="6" s="1"/>
  <c r="T3510" i="6" s="1"/>
  <c r="Q3511" i="6"/>
  <c r="S3511" i="6" s="1"/>
  <c r="T3511" i="6" s="1"/>
  <c r="Q3512" i="6"/>
  <c r="S3512" i="6" s="1"/>
  <c r="T3512" i="6" s="1"/>
  <c r="Q3513" i="6"/>
  <c r="S3513" i="6" s="1"/>
  <c r="T3513" i="6" s="1"/>
  <c r="Q3514" i="6"/>
  <c r="S3514" i="6" s="1"/>
  <c r="T3514" i="6" s="1"/>
  <c r="Q3515" i="6"/>
  <c r="S3515" i="6" s="1"/>
  <c r="T3515" i="6" s="1"/>
  <c r="Q3516" i="6"/>
  <c r="S3516" i="6" s="1"/>
  <c r="T3516" i="6" s="1"/>
  <c r="Q3517" i="6"/>
  <c r="S3517" i="6" s="1"/>
  <c r="T3517" i="6" s="1"/>
  <c r="Q3518" i="6"/>
  <c r="S3518" i="6" s="1"/>
  <c r="T3518" i="6" s="1"/>
  <c r="Q3519" i="6"/>
  <c r="S3519" i="6" s="1"/>
  <c r="T3519" i="6" s="1"/>
  <c r="Q3520" i="6"/>
  <c r="S3520" i="6" s="1"/>
  <c r="T3520" i="6" s="1"/>
  <c r="Q3521" i="6"/>
  <c r="S3521" i="6" s="1"/>
  <c r="T3521" i="6" s="1"/>
  <c r="Q3522" i="6"/>
  <c r="S3522" i="6" s="1"/>
  <c r="T3522" i="6" s="1"/>
  <c r="Q3523" i="6"/>
  <c r="S3523" i="6" s="1"/>
  <c r="T3523" i="6" s="1"/>
  <c r="Q3524" i="6"/>
  <c r="S3524" i="6" s="1"/>
  <c r="T3524" i="6" s="1"/>
  <c r="Q3525" i="6"/>
  <c r="S3525" i="6" s="1"/>
  <c r="T3525" i="6" s="1"/>
  <c r="Q3526" i="6"/>
  <c r="S3526" i="6" s="1"/>
  <c r="T3526" i="6" s="1"/>
  <c r="Q3527" i="6"/>
  <c r="S3527" i="6" s="1"/>
  <c r="T3527" i="6" s="1"/>
  <c r="Q3528" i="6"/>
  <c r="S3528" i="6" s="1"/>
  <c r="T3528" i="6" s="1"/>
  <c r="Q3529" i="6"/>
  <c r="S3529" i="6" s="1"/>
  <c r="T3529" i="6" s="1"/>
  <c r="Q3530" i="6"/>
  <c r="S3530" i="6" s="1"/>
  <c r="T3530" i="6" s="1"/>
  <c r="Q3531" i="6"/>
  <c r="S3531" i="6" s="1"/>
  <c r="T3531" i="6" s="1"/>
  <c r="Q3532" i="6"/>
  <c r="S3532" i="6" s="1"/>
  <c r="T3532" i="6" s="1"/>
  <c r="Q3533" i="6"/>
  <c r="S3533" i="6" s="1"/>
  <c r="T3533" i="6" s="1"/>
  <c r="Q3534" i="6"/>
  <c r="S3534" i="6" s="1"/>
  <c r="T3534" i="6" s="1"/>
  <c r="Q3535" i="6"/>
  <c r="S3535" i="6" s="1"/>
  <c r="T3535" i="6" s="1"/>
  <c r="Q3536" i="6"/>
  <c r="S3536" i="6" s="1"/>
  <c r="T3536" i="6" s="1"/>
  <c r="Q3537" i="6"/>
  <c r="S3537" i="6" s="1"/>
  <c r="T3537" i="6" s="1"/>
  <c r="Q3538" i="6"/>
  <c r="S3538" i="6" s="1"/>
  <c r="T3538" i="6" s="1"/>
  <c r="Q3539" i="6"/>
  <c r="S3539" i="6" s="1"/>
  <c r="T3539" i="6" s="1"/>
  <c r="Q3540" i="6"/>
  <c r="S3540" i="6" s="1"/>
  <c r="T3540" i="6" s="1"/>
  <c r="Q3541" i="6"/>
  <c r="S3541" i="6" s="1"/>
  <c r="T3541" i="6" s="1"/>
  <c r="Q3542" i="6"/>
  <c r="S3542" i="6" s="1"/>
  <c r="T3542" i="6" s="1"/>
  <c r="Q3543" i="6"/>
  <c r="S3543" i="6" s="1"/>
  <c r="T3543" i="6" s="1"/>
  <c r="Q3544" i="6"/>
  <c r="S3544" i="6" s="1"/>
  <c r="T3544" i="6" s="1"/>
  <c r="Q3545" i="6"/>
  <c r="S3545" i="6" s="1"/>
  <c r="T3545" i="6" s="1"/>
  <c r="Q3546" i="6"/>
  <c r="S3546" i="6" s="1"/>
  <c r="T3546" i="6" s="1"/>
  <c r="Q3547" i="6"/>
  <c r="S3547" i="6" s="1"/>
  <c r="T3547" i="6" s="1"/>
  <c r="Q3548" i="6"/>
  <c r="S3548" i="6" s="1"/>
  <c r="T3548" i="6" s="1"/>
  <c r="Q3549" i="6"/>
  <c r="S3549" i="6" s="1"/>
  <c r="T3549" i="6" s="1"/>
  <c r="Q3550" i="6"/>
  <c r="S3550" i="6" s="1"/>
  <c r="T3550" i="6" s="1"/>
  <c r="Q3551" i="6"/>
  <c r="S3551" i="6" s="1"/>
  <c r="T3551" i="6" s="1"/>
  <c r="Q3552" i="6"/>
  <c r="S3552" i="6" s="1"/>
  <c r="T3552" i="6" s="1"/>
  <c r="Q3553" i="6"/>
  <c r="S3553" i="6" s="1"/>
  <c r="T3553" i="6" s="1"/>
  <c r="Q3554" i="6"/>
  <c r="S3554" i="6" s="1"/>
  <c r="T3554" i="6" s="1"/>
  <c r="Q3555" i="6"/>
  <c r="S3555" i="6" s="1"/>
  <c r="T3555" i="6" s="1"/>
  <c r="Q3556" i="6"/>
  <c r="S3556" i="6" s="1"/>
  <c r="T3556" i="6" s="1"/>
  <c r="Q3557" i="6"/>
  <c r="S3557" i="6" s="1"/>
  <c r="T3557" i="6" s="1"/>
  <c r="Q3558" i="6"/>
  <c r="S3558" i="6" s="1"/>
  <c r="T3558" i="6" s="1"/>
  <c r="Q3559" i="6"/>
  <c r="S3559" i="6" s="1"/>
  <c r="T3559" i="6" s="1"/>
  <c r="Q3560" i="6"/>
  <c r="S3560" i="6" s="1"/>
  <c r="T3560" i="6" s="1"/>
  <c r="Q3561" i="6"/>
  <c r="S3561" i="6" s="1"/>
  <c r="T3561" i="6" s="1"/>
  <c r="Q3562" i="6"/>
  <c r="S3562" i="6" s="1"/>
  <c r="T3562" i="6" s="1"/>
  <c r="Q3563" i="6"/>
  <c r="S3563" i="6" s="1"/>
  <c r="T3563" i="6" s="1"/>
  <c r="Q3564" i="6"/>
  <c r="S3564" i="6" s="1"/>
  <c r="T3564" i="6" s="1"/>
  <c r="Q3565" i="6"/>
  <c r="S3565" i="6" s="1"/>
  <c r="T3565" i="6" s="1"/>
  <c r="Q3566" i="6"/>
  <c r="S3566" i="6" s="1"/>
  <c r="T3566" i="6" s="1"/>
  <c r="Q3567" i="6"/>
  <c r="S3567" i="6" s="1"/>
  <c r="T3567" i="6" s="1"/>
  <c r="Q3568" i="6"/>
  <c r="S3568" i="6" s="1"/>
  <c r="T3568" i="6" s="1"/>
  <c r="Q3569" i="6"/>
  <c r="S3569" i="6" s="1"/>
  <c r="T3569" i="6" s="1"/>
  <c r="Q3570" i="6"/>
  <c r="S3570" i="6" s="1"/>
  <c r="T3570" i="6" s="1"/>
  <c r="Q3571" i="6"/>
  <c r="S3571" i="6" s="1"/>
  <c r="T3571" i="6" s="1"/>
  <c r="Q3572" i="6"/>
  <c r="S3572" i="6" s="1"/>
  <c r="T3572" i="6" s="1"/>
  <c r="Q3573" i="6"/>
  <c r="S3573" i="6" s="1"/>
  <c r="T3573" i="6" s="1"/>
  <c r="Q3574" i="6"/>
  <c r="S3574" i="6" s="1"/>
  <c r="T3574" i="6" s="1"/>
  <c r="Q3575" i="6"/>
  <c r="S3575" i="6" s="1"/>
  <c r="T3575" i="6" s="1"/>
  <c r="Q3576" i="6"/>
  <c r="S3576" i="6" s="1"/>
  <c r="T3576" i="6" s="1"/>
  <c r="Q3577" i="6"/>
  <c r="S3577" i="6" s="1"/>
  <c r="T3577" i="6" s="1"/>
  <c r="Q3578" i="6"/>
  <c r="S3578" i="6" s="1"/>
  <c r="T3578" i="6" s="1"/>
  <c r="Q3579" i="6"/>
  <c r="S3579" i="6" s="1"/>
  <c r="T3579" i="6" s="1"/>
  <c r="Q3580" i="6"/>
  <c r="S3580" i="6" s="1"/>
  <c r="T3580" i="6" s="1"/>
  <c r="Q3581" i="6"/>
  <c r="S3581" i="6" s="1"/>
  <c r="T3581" i="6" s="1"/>
  <c r="Q3582" i="6"/>
  <c r="S3582" i="6" s="1"/>
  <c r="T3582" i="6" s="1"/>
  <c r="Q3583" i="6"/>
  <c r="S3583" i="6" s="1"/>
  <c r="T3583" i="6" s="1"/>
  <c r="Q3584" i="6"/>
  <c r="S3584" i="6" s="1"/>
  <c r="T3584" i="6" s="1"/>
  <c r="Q3585" i="6"/>
  <c r="S3585" i="6" s="1"/>
  <c r="T3585" i="6" s="1"/>
  <c r="Q3586" i="6"/>
  <c r="S3586" i="6" s="1"/>
  <c r="T3586" i="6" s="1"/>
  <c r="Q3587" i="6"/>
  <c r="S3587" i="6" s="1"/>
  <c r="T3587" i="6" s="1"/>
  <c r="Q3588" i="6"/>
  <c r="S3588" i="6" s="1"/>
  <c r="T3588" i="6" s="1"/>
  <c r="Q3589" i="6"/>
  <c r="S3589" i="6" s="1"/>
  <c r="T3589" i="6" s="1"/>
  <c r="Q3590" i="6"/>
  <c r="S3590" i="6" s="1"/>
  <c r="T3590" i="6" s="1"/>
  <c r="Q3591" i="6"/>
  <c r="S3591" i="6" s="1"/>
  <c r="T3591" i="6" s="1"/>
  <c r="Q3592" i="6"/>
  <c r="S3592" i="6" s="1"/>
  <c r="T3592" i="6" s="1"/>
  <c r="Q3593" i="6"/>
  <c r="S3593" i="6" s="1"/>
  <c r="T3593" i="6" s="1"/>
  <c r="Q3594" i="6"/>
  <c r="S3594" i="6" s="1"/>
  <c r="T3594" i="6" s="1"/>
  <c r="Q3595" i="6"/>
  <c r="S3595" i="6" s="1"/>
  <c r="T3595" i="6" s="1"/>
  <c r="Q3596" i="6"/>
  <c r="S3596" i="6" s="1"/>
  <c r="T3596" i="6" s="1"/>
  <c r="Q3597" i="6"/>
  <c r="S3597" i="6" s="1"/>
  <c r="T3597" i="6" s="1"/>
  <c r="Q3598" i="6"/>
  <c r="S3598" i="6" s="1"/>
  <c r="T3598" i="6" s="1"/>
  <c r="Q3599" i="6"/>
  <c r="S3599" i="6" s="1"/>
  <c r="T3599" i="6" s="1"/>
  <c r="Q3600" i="6"/>
  <c r="S3600" i="6" s="1"/>
  <c r="T3600" i="6" s="1"/>
  <c r="Q3601" i="6"/>
  <c r="S3601" i="6" s="1"/>
  <c r="T3601" i="6" s="1"/>
  <c r="Q3602" i="6"/>
  <c r="S3602" i="6" s="1"/>
  <c r="T3602" i="6" s="1"/>
  <c r="Q3603" i="6"/>
  <c r="S3603" i="6" s="1"/>
  <c r="T3603" i="6" s="1"/>
  <c r="Q3604" i="6"/>
  <c r="S3604" i="6" s="1"/>
  <c r="T3604" i="6" s="1"/>
  <c r="Q3605" i="6"/>
  <c r="S3605" i="6" s="1"/>
  <c r="T3605" i="6" s="1"/>
  <c r="Q3606" i="6"/>
  <c r="S3606" i="6" s="1"/>
  <c r="T3606" i="6" s="1"/>
  <c r="Q3607" i="6"/>
  <c r="S3607" i="6" s="1"/>
  <c r="T3607" i="6" s="1"/>
  <c r="Q3608" i="6"/>
  <c r="S3608" i="6" s="1"/>
  <c r="T3608" i="6" s="1"/>
  <c r="Q3609" i="6"/>
  <c r="S3609" i="6" s="1"/>
  <c r="T3609" i="6" s="1"/>
  <c r="Q3610" i="6"/>
  <c r="S3610" i="6" s="1"/>
  <c r="T3610" i="6" s="1"/>
  <c r="Q3611" i="6"/>
  <c r="S3611" i="6" s="1"/>
  <c r="T3611" i="6" s="1"/>
  <c r="Q3612" i="6"/>
  <c r="S3612" i="6" s="1"/>
  <c r="T3612" i="6" s="1"/>
  <c r="Q3613" i="6"/>
  <c r="S3613" i="6" s="1"/>
  <c r="T3613" i="6" s="1"/>
  <c r="Q3614" i="6"/>
  <c r="S3614" i="6" s="1"/>
  <c r="T3614" i="6" s="1"/>
  <c r="Q3615" i="6"/>
  <c r="S3615" i="6" s="1"/>
  <c r="T3615" i="6" s="1"/>
  <c r="Q3616" i="6"/>
  <c r="S3616" i="6" s="1"/>
  <c r="T3616" i="6" s="1"/>
  <c r="Q3617" i="6"/>
  <c r="S3617" i="6" s="1"/>
  <c r="T3617" i="6" s="1"/>
  <c r="Q3618" i="6"/>
  <c r="S3618" i="6" s="1"/>
  <c r="T3618" i="6" s="1"/>
  <c r="Q3619" i="6"/>
  <c r="S3619" i="6" s="1"/>
  <c r="T3619" i="6" s="1"/>
  <c r="Q3620" i="6"/>
  <c r="S3620" i="6" s="1"/>
  <c r="T3620" i="6" s="1"/>
  <c r="Q3621" i="6"/>
  <c r="S3621" i="6" s="1"/>
  <c r="T3621" i="6" s="1"/>
  <c r="Q3622" i="6"/>
  <c r="S3622" i="6" s="1"/>
  <c r="T3622" i="6" s="1"/>
  <c r="Q3623" i="6"/>
  <c r="S3623" i="6" s="1"/>
  <c r="T3623" i="6" s="1"/>
  <c r="Q3624" i="6"/>
  <c r="S3624" i="6" s="1"/>
  <c r="T3624" i="6" s="1"/>
  <c r="Q3625" i="6"/>
  <c r="S3625" i="6" s="1"/>
  <c r="T3625" i="6" s="1"/>
  <c r="Q3626" i="6"/>
  <c r="S3626" i="6" s="1"/>
  <c r="T3626" i="6" s="1"/>
  <c r="Q3627" i="6"/>
  <c r="S3627" i="6" s="1"/>
  <c r="T3627" i="6" s="1"/>
  <c r="Q3628" i="6"/>
  <c r="S3628" i="6" s="1"/>
  <c r="T3628" i="6" s="1"/>
  <c r="Q3629" i="6"/>
  <c r="S3629" i="6" s="1"/>
  <c r="T3629" i="6" s="1"/>
  <c r="Q3630" i="6"/>
  <c r="S3630" i="6" s="1"/>
  <c r="T3630" i="6" s="1"/>
  <c r="Q3631" i="6"/>
  <c r="S3631" i="6" s="1"/>
  <c r="T3631" i="6" s="1"/>
  <c r="Q3632" i="6"/>
  <c r="S3632" i="6" s="1"/>
  <c r="T3632" i="6" s="1"/>
  <c r="Q3633" i="6"/>
  <c r="S3633" i="6" s="1"/>
  <c r="T3633" i="6" s="1"/>
  <c r="Q3634" i="6"/>
  <c r="S3634" i="6" s="1"/>
  <c r="T3634" i="6" s="1"/>
  <c r="Q3635" i="6"/>
  <c r="S3635" i="6" s="1"/>
  <c r="T3635" i="6" s="1"/>
  <c r="Q3636" i="6"/>
  <c r="S3636" i="6" s="1"/>
  <c r="T3636" i="6" s="1"/>
  <c r="Q3637" i="6"/>
  <c r="S3637" i="6" s="1"/>
  <c r="T3637" i="6" s="1"/>
  <c r="Q3638" i="6"/>
  <c r="S3638" i="6" s="1"/>
  <c r="T3638" i="6" s="1"/>
  <c r="Q3639" i="6"/>
  <c r="S3639" i="6" s="1"/>
  <c r="T3639" i="6" s="1"/>
  <c r="Q3640" i="6"/>
  <c r="S3640" i="6" s="1"/>
  <c r="T3640" i="6" s="1"/>
  <c r="Q3641" i="6"/>
  <c r="S3641" i="6" s="1"/>
  <c r="T3641" i="6" s="1"/>
  <c r="Q3642" i="6"/>
  <c r="S3642" i="6" s="1"/>
  <c r="T3642" i="6" s="1"/>
  <c r="Q3643" i="6"/>
  <c r="S3643" i="6" s="1"/>
  <c r="T3643" i="6" s="1"/>
  <c r="Q3644" i="6"/>
  <c r="S3644" i="6" s="1"/>
  <c r="T3644" i="6" s="1"/>
  <c r="Q3645" i="6"/>
  <c r="S3645" i="6" s="1"/>
  <c r="T3645" i="6" s="1"/>
  <c r="Q3646" i="6"/>
  <c r="S3646" i="6" s="1"/>
  <c r="T3646" i="6" s="1"/>
  <c r="Q3647" i="6"/>
  <c r="S3647" i="6" s="1"/>
  <c r="T3647" i="6" s="1"/>
  <c r="Q3648" i="6"/>
  <c r="S3648" i="6" s="1"/>
  <c r="T3648" i="6" s="1"/>
  <c r="Q3649" i="6"/>
  <c r="S3649" i="6" s="1"/>
  <c r="T3649" i="6" s="1"/>
  <c r="Q3650" i="6"/>
  <c r="S3650" i="6" s="1"/>
  <c r="T3650" i="6" s="1"/>
  <c r="Q3651" i="6"/>
  <c r="S3651" i="6" s="1"/>
  <c r="T3651" i="6" s="1"/>
  <c r="Q3652" i="6"/>
  <c r="S3652" i="6" s="1"/>
  <c r="T3652" i="6" s="1"/>
  <c r="Q3653" i="6"/>
  <c r="S3653" i="6" s="1"/>
  <c r="T3653" i="6" s="1"/>
  <c r="Q3654" i="6"/>
  <c r="S3654" i="6" s="1"/>
  <c r="T3654" i="6" s="1"/>
  <c r="Q3655" i="6"/>
  <c r="S3655" i="6" s="1"/>
  <c r="T3655" i="6" s="1"/>
  <c r="Q3656" i="6"/>
  <c r="S3656" i="6" s="1"/>
  <c r="T3656" i="6" s="1"/>
  <c r="Q3657" i="6"/>
  <c r="S3657" i="6" s="1"/>
  <c r="T3657" i="6" s="1"/>
  <c r="Q3658" i="6"/>
  <c r="S3658" i="6" s="1"/>
  <c r="T3658" i="6" s="1"/>
  <c r="Q3659" i="6"/>
  <c r="S3659" i="6" s="1"/>
  <c r="T3659" i="6" s="1"/>
  <c r="Q3660" i="6"/>
  <c r="S3660" i="6" s="1"/>
  <c r="T3660" i="6" s="1"/>
  <c r="Q3661" i="6"/>
  <c r="S3661" i="6" s="1"/>
  <c r="T3661" i="6" s="1"/>
  <c r="Q3662" i="6"/>
  <c r="S3662" i="6" s="1"/>
  <c r="T3662" i="6" s="1"/>
  <c r="Q3663" i="6"/>
  <c r="S3663" i="6" s="1"/>
  <c r="T3663" i="6" s="1"/>
  <c r="Q3664" i="6"/>
  <c r="S3664" i="6" s="1"/>
  <c r="T3664" i="6" s="1"/>
  <c r="Q3665" i="6"/>
  <c r="S3665" i="6" s="1"/>
  <c r="T3665" i="6" s="1"/>
  <c r="Q3666" i="6"/>
  <c r="S3666" i="6" s="1"/>
  <c r="T3666" i="6" s="1"/>
  <c r="Q3667" i="6"/>
  <c r="S3667" i="6" s="1"/>
  <c r="T3667" i="6" s="1"/>
  <c r="Q3668" i="6"/>
  <c r="S3668" i="6" s="1"/>
  <c r="T3668" i="6" s="1"/>
  <c r="Q3669" i="6"/>
  <c r="S3669" i="6" s="1"/>
  <c r="T3669" i="6" s="1"/>
  <c r="Q3670" i="6"/>
  <c r="S3670" i="6" s="1"/>
  <c r="T3670" i="6" s="1"/>
  <c r="Q3671" i="6"/>
  <c r="S3671" i="6" s="1"/>
  <c r="T3671" i="6" s="1"/>
  <c r="Q3672" i="6"/>
  <c r="S3672" i="6" s="1"/>
  <c r="T3672" i="6" s="1"/>
  <c r="Q3673" i="6"/>
  <c r="S3673" i="6" s="1"/>
  <c r="T3673" i="6" s="1"/>
  <c r="Q3674" i="6"/>
  <c r="S3674" i="6" s="1"/>
  <c r="T3674" i="6" s="1"/>
  <c r="Q3675" i="6"/>
  <c r="S3675" i="6" s="1"/>
  <c r="T3675" i="6" s="1"/>
  <c r="Q3676" i="6"/>
  <c r="S3676" i="6" s="1"/>
  <c r="T3676" i="6" s="1"/>
  <c r="Q3677" i="6"/>
  <c r="S3677" i="6" s="1"/>
  <c r="T3677" i="6" s="1"/>
  <c r="Q3678" i="6"/>
  <c r="S3678" i="6" s="1"/>
  <c r="T3678" i="6" s="1"/>
  <c r="Q3679" i="6"/>
  <c r="S3679" i="6" s="1"/>
  <c r="T3679" i="6" s="1"/>
  <c r="Q3680" i="6"/>
  <c r="S3680" i="6" s="1"/>
  <c r="T3680" i="6" s="1"/>
  <c r="Q3681" i="6"/>
  <c r="S3681" i="6" s="1"/>
  <c r="T3681" i="6" s="1"/>
  <c r="Q3682" i="6"/>
  <c r="S3682" i="6" s="1"/>
  <c r="T3682" i="6" s="1"/>
  <c r="Q3683" i="6"/>
  <c r="S3683" i="6" s="1"/>
  <c r="T3683" i="6" s="1"/>
  <c r="Q3684" i="6"/>
  <c r="S3684" i="6" s="1"/>
  <c r="T3684" i="6" s="1"/>
  <c r="Q3685" i="6"/>
  <c r="S3685" i="6" s="1"/>
  <c r="T3685" i="6" s="1"/>
  <c r="Q3686" i="6"/>
  <c r="S3686" i="6" s="1"/>
  <c r="T3686" i="6" s="1"/>
  <c r="Q3687" i="6"/>
  <c r="S3687" i="6" s="1"/>
  <c r="T3687" i="6" s="1"/>
  <c r="Q3688" i="6"/>
  <c r="S3688" i="6" s="1"/>
  <c r="T3688" i="6" s="1"/>
  <c r="Q3689" i="6"/>
  <c r="S3689" i="6" s="1"/>
  <c r="T3689" i="6" s="1"/>
  <c r="Q3690" i="6"/>
  <c r="S3690" i="6" s="1"/>
  <c r="T3690" i="6" s="1"/>
  <c r="Q3691" i="6"/>
  <c r="S3691" i="6" s="1"/>
  <c r="T3691" i="6" s="1"/>
  <c r="Q3692" i="6"/>
  <c r="S3692" i="6" s="1"/>
  <c r="T3692" i="6" s="1"/>
  <c r="Q3693" i="6"/>
  <c r="S3693" i="6" s="1"/>
  <c r="T3693" i="6" s="1"/>
  <c r="Q3694" i="6"/>
  <c r="S3694" i="6" s="1"/>
  <c r="T3694" i="6" s="1"/>
  <c r="Q3695" i="6"/>
  <c r="S3695" i="6" s="1"/>
  <c r="T3695" i="6" s="1"/>
  <c r="Q3696" i="6"/>
  <c r="S3696" i="6" s="1"/>
  <c r="T3696" i="6" s="1"/>
  <c r="Q3697" i="6"/>
  <c r="S3697" i="6" s="1"/>
  <c r="T3697" i="6" s="1"/>
  <c r="Q3698" i="6"/>
  <c r="S3698" i="6" s="1"/>
  <c r="T3698" i="6" s="1"/>
  <c r="Q3699" i="6"/>
  <c r="S3699" i="6" s="1"/>
  <c r="T3699" i="6" s="1"/>
  <c r="Q3700" i="6"/>
  <c r="S3700" i="6" s="1"/>
  <c r="T3700" i="6" s="1"/>
  <c r="Q3701" i="6"/>
  <c r="S3701" i="6" s="1"/>
  <c r="T3701" i="6" s="1"/>
  <c r="Q3702" i="6"/>
  <c r="S3702" i="6" s="1"/>
  <c r="T3702" i="6" s="1"/>
  <c r="Q3703" i="6"/>
  <c r="S3703" i="6" s="1"/>
  <c r="T3703" i="6" s="1"/>
  <c r="Q3704" i="6"/>
  <c r="S3704" i="6" s="1"/>
  <c r="T3704" i="6" s="1"/>
  <c r="Q3705" i="6"/>
  <c r="S3705" i="6" s="1"/>
  <c r="T3705" i="6" s="1"/>
  <c r="Q3706" i="6"/>
  <c r="S3706" i="6" s="1"/>
  <c r="T3706" i="6" s="1"/>
  <c r="Q3707" i="6"/>
  <c r="S3707" i="6" s="1"/>
  <c r="T3707" i="6" s="1"/>
  <c r="Q3708" i="6"/>
  <c r="S3708" i="6" s="1"/>
  <c r="T3708" i="6" s="1"/>
  <c r="Q3709" i="6"/>
  <c r="S3709" i="6" s="1"/>
  <c r="T3709" i="6" s="1"/>
  <c r="Q3710" i="6"/>
  <c r="S3710" i="6" s="1"/>
  <c r="T3710" i="6" s="1"/>
  <c r="Q3711" i="6"/>
  <c r="S3711" i="6" s="1"/>
  <c r="T3711" i="6" s="1"/>
  <c r="Q3712" i="6"/>
  <c r="S3712" i="6" s="1"/>
  <c r="T3712" i="6" s="1"/>
  <c r="Q3713" i="6"/>
  <c r="S3713" i="6" s="1"/>
  <c r="T3713" i="6" s="1"/>
  <c r="Q3714" i="6"/>
  <c r="S3714" i="6" s="1"/>
  <c r="T3714" i="6" s="1"/>
  <c r="Q3715" i="6"/>
  <c r="S3715" i="6" s="1"/>
  <c r="T3715" i="6" s="1"/>
  <c r="Q3716" i="6"/>
  <c r="S3716" i="6" s="1"/>
  <c r="T3716" i="6" s="1"/>
  <c r="Q3717" i="6"/>
  <c r="S3717" i="6" s="1"/>
  <c r="T3717" i="6" s="1"/>
  <c r="Q3718" i="6"/>
  <c r="S3718" i="6" s="1"/>
  <c r="T3718" i="6" s="1"/>
  <c r="Q3719" i="6"/>
  <c r="S3719" i="6" s="1"/>
  <c r="T3719" i="6" s="1"/>
  <c r="Q3720" i="6"/>
  <c r="S3720" i="6" s="1"/>
  <c r="T3720" i="6" s="1"/>
  <c r="Q3721" i="6"/>
  <c r="S3721" i="6" s="1"/>
  <c r="T3721" i="6" s="1"/>
  <c r="Q3722" i="6"/>
  <c r="S3722" i="6" s="1"/>
  <c r="T3722" i="6" s="1"/>
  <c r="Q3723" i="6"/>
  <c r="S3723" i="6" s="1"/>
  <c r="T3723" i="6" s="1"/>
  <c r="Q3724" i="6"/>
  <c r="S3724" i="6" s="1"/>
  <c r="T3724" i="6" s="1"/>
  <c r="Q3725" i="6"/>
  <c r="S3725" i="6" s="1"/>
  <c r="T3725" i="6" s="1"/>
  <c r="Q3726" i="6"/>
  <c r="S3726" i="6" s="1"/>
  <c r="T3726" i="6" s="1"/>
  <c r="Q3727" i="6"/>
  <c r="S3727" i="6" s="1"/>
  <c r="T3727" i="6" s="1"/>
  <c r="Q3728" i="6"/>
  <c r="S3728" i="6" s="1"/>
  <c r="T3728" i="6" s="1"/>
  <c r="Q3729" i="6"/>
  <c r="S3729" i="6" s="1"/>
  <c r="T3729" i="6" s="1"/>
  <c r="Q3730" i="6"/>
  <c r="S3730" i="6" s="1"/>
  <c r="T3730" i="6" s="1"/>
  <c r="Q3731" i="6"/>
  <c r="S3731" i="6" s="1"/>
  <c r="T3731" i="6" s="1"/>
  <c r="Q3732" i="6"/>
  <c r="S3732" i="6" s="1"/>
  <c r="T3732" i="6" s="1"/>
  <c r="Q3733" i="6"/>
  <c r="S3733" i="6" s="1"/>
  <c r="T3733" i="6" s="1"/>
  <c r="Q3734" i="6"/>
  <c r="S3734" i="6" s="1"/>
  <c r="T3734" i="6" s="1"/>
  <c r="Q3735" i="6"/>
  <c r="S3735" i="6" s="1"/>
  <c r="T3735" i="6" s="1"/>
  <c r="Q3736" i="6"/>
  <c r="S3736" i="6" s="1"/>
  <c r="T3736" i="6" s="1"/>
  <c r="Q3737" i="6"/>
  <c r="S3737" i="6" s="1"/>
  <c r="T3737" i="6" s="1"/>
  <c r="Q3738" i="6"/>
  <c r="S3738" i="6" s="1"/>
  <c r="T3738" i="6" s="1"/>
  <c r="Q3739" i="6"/>
  <c r="S3739" i="6" s="1"/>
  <c r="T3739" i="6" s="1"/>
  <c r="Q3740" i="6"/>
  <c r="S3740" i="6" s="1"/>
  <c r="T3740" i="6" s="1"/>
  <c r="Q3741" i="6"/>
  <c r="S3741" i="6" s="1"/>
  <c r="T3741" i="6" s="1"/>
  <c r="Q3742" i="6"/>
  <c r="S3742" i="6" s="1"/>
  <c r="T3742" i="6" s="1"/>
  <c r="Q3743" i="6"/>
  <c r="S3743" i="6" s="1"/>
  <c r="T3743" i="6" s="1"/>
  <c r="Q3744" i="6"/>
  <c r="S3744" i="6" s="1"/>
  <c r="T3744" i="6" s="1"/>
  <c r="Q3745" i="6"/>
  <c r="S3745" i="6" s="1"/>
  <c r="T3745" i="6" s="1"/>
  <c r="Q3746" i="6"/>
  <c r="S3746" i="6" s="1"/>
  <c r="T3746" i="6" s="1"/>
  <c r="Q3747" i="6"/>
  <c r="S3747" i="6" s="1"/>
  <c r="T3747" i="6" s="1"/>
  <c r="Q3748" i="6"/>
  <c r="S3748" i="6" s="1"/>
  <c r="T3748" i="6" s="1"/>
  <c r="Q3749" i="6"/>
  <c r="S3749" i="6" s="1"/>
  <c r="T3749" i="6" s="1"/>
  <c r="Q3750" i="6"/>
  <c r="S3750" i="6" s="1"/>
  <c r="T3750" i="6" s="1"/>
  <c r="Q3751" i="6"/>
  <c r="S3751" i="6" s="1"/>
  <c r="T3751" i="6" s="1"/>
  <c r="Q3752" i="6"/>
  <c r="S3752" i="6" s="1"/>
  <c r="T3752" i="6" s="1"/>
  <c r="Q3753" i="6"/>
  <c r="S3753" i="6" s="1"/>
  <c r="T3753" i="6" s="1"/>
  <c r="Q3754" i="6"/>
  <c r="S3754" i="6" s="1"/>
  <c r="T3754" i="6" s="1"/>
  <c r="Q3755" i="6"/>
  <c r="S3755" i="6" s="1"/>
  <c r="T3755" i="6" s="1"/>
  <c r="Q3756" i="6"/>
  <c r="S3756" i="6" s="1"/>
  <c r="T3756" i="6" s="1"/>
  <c r="Q3757" i="6"/>
  <c r="S3757" i="6" s="1"/>
  <c r="T3757" i="6" s="1"/>
  <c r="Q3758" i="6"/>
  <c r="S3758" i="6" s="1"/>
  <c r="T3758" i="6" s="1"/>
  <c r="Q3759" i="6"/>
  <c r="S3759" i="6" s="1"/>
  <c r="T3759" i="6" s="1"/>
  <c r="Q3760" i="6"/>
  <c r="S3760" i="6" s="1"/>
  <c r="T3760" i="6" s="1"/>
  <c r="Q3761" i="6"/>
  <c r="S3761" i="6" s="1"/>
  <c r="T3761" i="6" s="1"/>
  <c r="Q3762" i="6"/>
  <c r="S3762" i="6" s="1"/>
  <c r="T3762" i="6" s="1"/>
  <c r="Q3763" i="6"/>
  <c r="S3763" i="6" s="1"/>
  <c r="T3763" i="6" s="1"/>
  <c r="Q3764" i="6"/>
  <c r="S3764" i="6" s="1"/>
  <c r="T3764" i="6" s="1"/>
  <c r="Q3765" i="6"/>
  <c r="S3765" i="6" s="1"/>
  <c r="T3765" i="6" s="1"/>
  <c r="Q3766" i="6"/>
  <c r="S3766" i="6" s="1"/>
  <c r="T3766" i="6" s="1"/>
  <c r="Q3767" i="6"/>
  <c r="S3767" i="6" s="1"/>
  <c r="T3767" i="6" s="1"/>
  <c r="Q3768" i="6"/>
  <c r="S3768" i="6" s="1"/>
  <c r="T3768" i="6" s="1"/>
  <c r="Q3769" i="6"/>
  <c r="S3769" i="6" s="1"/>
  <c r="T3769" i="6" s="1"/>
  <c r="Q3770" i="6"/>
  <c r="S3770" i="6" s="1"/>
  <c r="T3770" i="6" s="1"/>
  <c r="Q3771" i="6"/>
  <c r="S3771" i="6" s="1"/>
  <c r="T3771" i="6" s="1"/>
  <c r="Q3772" i="6"/>
  <c r="S3772" i="6" s="1"/>
  <c r="T3772" i="6" s="1"/>
  <c r="Q3773" i="6"/>
  <c r="S3773" i="6" s="1"/>
  <c r="T3773" i="6" s="1"/>
  <c r="Q3774" i="6"/>
  <c r="S3774" i="6" s="1"/>
  <c r="T3774" i="6" s="1"/>
  <c r="Q3775" i="6"/>
  <c r="S3775" i="6" s="1"/>
  <c r="T3775" i="6" s="1"/>
  <c r="Q3776" i="6"/>
  <c r="S3776" i="6" s="1"/>
  <c r="T3776" i="6" s="1"/>
  <c r="Q3777" i="6"/>
  <c r="S3777" i="6" s="1"/>
  <c r="T3777" i="6" s="1"/>
  <c r="Q3778" i="6"/>
  <c r="S3778" i="6" s="1"/>
  <c r="T3778" i="6" s="1"/>
  <c r="Q3779" i="6"/>
  <c r="S3779" i="6" s="1"/>
  <c r="T3779" i="6" s="1"/>
  <c r="Q3780" i="6"/>
  <c r="S3780" i="6" s="1"/>
  <c r="T3780" i="6" s="1"/>
  <c r="Q3781" i="6"/>
  <c r="S3781" i="6" s="1"/>
  <c r="T3781" i="6" s="1"/>
  <c r="Q3782" i="6"/>
  <c r="S3782" i="6" s="1"/>
  <c r="T3782" i="6" s="1"/>
  <c r="Q3783" i="6"/>
  <c r="S3783" i="6" s="1"/>
  <c r="T3783" i="6" s="1"/>
  <c r="Q3784" i="6"/>
  <c r="S3784" i="6" s="1"/>
  <c r="T3784" i="6" s="1"/>
  <c r="Q3785" i="6"/>
  <c r="S3785" i="6" s="1"/>
  <c r="T3785" i="6" s="1"/>
  <c r="Q3786" i="6"/>
  <c r="S3786" i="6" s="1"/>
  <c r="T3786" i="6" s="1"/>
  <c r="Q3787" i="6"/>
  <c r="S3787" i="6" s="1"/>
  <c r="T3787" i="6" s="1"/>
  <c r="Q3788" i="6"/>
  <c r="S3788" i="6" s="1"/>
  <c r="T3788" i="6" s="1"/>
  <c r="Q3789" i="6"/>
  <c r="S3789" i="6" s="1"/>
  <c r="T3789" i="6" s="1"/>
  <c r="Q3790" i="6"/>
  <c r="S3790" i="6" s="1"/>
  <c r="T3790" i="6" s="1"/>
  <c r="Q3791" i="6"/>
  <c r="S3791" i="6" s="1"/>
  <c r="T3791" i="6" s="1"/>
  <c r="Q3792" i="6"/>
  <c r="S3792" i="6" s="1"/>
  <c r="T3792" i="6" s="1"/>
  <c r="Q3793" i="6"/>
  <c r="S3793" i="6" s="1"/>
  <c r="T3793" i="6" s="1"/>
  <c r="Q3794" i="6"/>
  <c r="S3794" i="6" s="1"/>
  <c r="T3794" i="6" s="1"/>
  <c r="Q3795" i="6"/>
  <c r="S3795" i="6" s="1"/>
  <c r="T3795" i="6" s="1"/>
  <c r="Q3796" i="6"/>
  <c r="S3796" i="6" s="1"/>
  <c r="T3796" i="6" s="1"/>
  <c r="Q3797" i="6"/>
  <c r="S3797" i="6" s="1"/>
  <c r="T3797" i="6" s="1"/>
  <c r="Q3798" i="6"/>
  <c r="S3798" i="6" s="1"/>
  <c r="T3798" i="6" s="1"/>
  <c r="Q3799" i="6"/>
  <c r="S3799" i="6" s="1"/>
  <c r="T3799" i="6" s="1"/>
  <c r="Q3800" i="6"/>
  <c r="S3800" i="6" s="1"/>
  <c r="T3800" i="6" s="1"/>
  <c r="Q3801" i="6"/>
  <c r="S3801" i="6" s="1"/>
  <c r="T3801" i="6" s="1"/>
  <c r="Q3802" i="6"/>
  <c r="S3802" i="6" s="1"/>
  <c r="T3802" i="6" s="1"/>
  <c r="Q3803" i="6"/>
  <c r="S3803" i="6" s="1"/>
  <c r="T3803" i="6" s="1"/>
  <c r="Q3804" i="6"/>
  <c r="S3804" i="6" s="1"/>
  <c r="T3804" i="6" s="1"/>
  <c r="Q3805" i="6"/>
  <c r="S3805" i="6" s="1"/>
  <c r="T3805" i="6" s="1"/>
  <c r="Q3806" i="6"/>
  <c r="S3806" i="6" s="1"/>
  <c r="T3806" i="6" s="1"/>
  <c r="Q3807" i="6"/>
  <c r="S3807" i="6" s="1"/>
  <c r="T3807" i="6" s="1"/>
  <c r="Q3808" i="6"/>
  <c r="S3808" i="6" s="1"/>
  <c r="T3808" i="6" s="1"/>
  <c r="Q3809" i="6"/>
  <c r="S3809" i="6" s="1"/>
  <c r="T3809" i="6" s="1"/>
  <c r="Q3810" i="6"/>
  <c r="S3810" i="6" s="1"/>
  <c r="T3810" i="6" s="1"/>
  <c r="Q3811" i="6"/>
  <c r="S3811" i="6" s="1"/>
  <c r="T3811" i="6" s="1"/>
  <c r="Q3812" i="6"/>
  <c r="S3812" i="6" s="1"/>
  <c r="T3812" i="6" s="1"/>
  <c r="Q3813" i="6"/>
  <c r="S3813" i="6" s="1"/>
  <c r="T3813" i="6" s="1"/>
  <c r="Q3814" i="6"/>
  <c r="S3814" i="6" s="1"/>
  <c r="T3814" i="6" s="1"/>
  <c r="Q3815" i="6"/>
  <c r="S3815" i="6" s="1"/>
  <c r="T3815" i="6" s="1"/>
  <c r="Q3816" i="6"/>
  <c r="S3816" i="6" s="1"/>
  <c r="T3816" i="6" s="1"/>
  <c r="Q3817" i="6"/>
  <c r="S3817" i="6" s="1"/>
  <c r="T3817" i="6" s="1"/>
  <c r="Q3818" i="6"/>
  <c r="S3818" i="6" s="1"/>
  <c r="T3818" i="6" s="1"/>
  <c r="Q3819" i="6"/>
  <c r="S3819" i="6" s="1"/>
  <c r="T3819" i="6" s="1"/>
  <c r="Q3820" i="6"/>
  <c r="S3820" i="6" s="1"/>
  <c r="T3820" i="6" s="1"/>
  <c r="Q3821" i="6"/>
  <c r="S3821" i="6" s="1"/>
  <c r="T3821" i="6" s="1"/>
  <c r="Q3822" i="6"/>
  <c r="S3822" i="6" s="1"/>
  <c r="T3822" i="6" s="1"/>
  <c r="Q3823" i="6"/>
  <c r="S3823" i="6" s="1"/>
  <c r="T3823" i="6" s="1"/>
  <c r="Q3824" i="6"/>
  <c r="S3824" i="6" s="1"/>
  <c r="T3824" i="6" s="1"/>
  <c r="Q3825" i="6"/>
  <c r="S3825" i="6" s="1"/>
  <c r="T3825" i="6" s="1"/>
  <c r="Q3826" i="6"/>
  <c r="S3826" i="6" s="1"/>
  <c r="T3826" i="6" s="1"/>
  <c r="Q3827" i="6"/>
  <c r="S3827" i="6" s="1"/>
  <c r="T3827" i="6" s="1"/>
  <c r="Q3828" i="6"/>
  <c r="S3828" i="6" s="1"/>
  <c r="T3828" i="6" s="1"/>
  <c r="Q3829" i="6"/>
  <c r="S3829" i="6" s="1"/>
  <c r="T3829" i="6" s="1"/>
  <c r="Q3830" i="6"/>
  <c r="S3830" i="6" s="1"/>
  <c r="T3830" i="6" s="1"/>
  <c r="Q3831" i="6"/>
  <c r="S3831" i="6" s="1"/>
  <c r="T3831" i="6" s="1"/>
  <c r="Q3832" i="6"/>
  <c r="S3832" i="6" s="1"/>
  <c r="T3832" i="6" s="1"/>
  <c r="Q3833" i="6"/>
  <c r="S3833" i="6" s="1"/>
  <c r="T3833" i="6" s="1"/>
  <c r="Q3834" i="6"/>
  <c r="S3834" i="6" s="1"/>
  <c r="T3834" i="6" s="1"/>
  <c r="Q3835" i="6"/>
  <c r="S3835" i="6" s="1"/>
  <c r="T3835" i="6" s="1"/>
  <c r="Q3836" i="6"/>
  <c r="S3836" i="6" s="1"/>
  <c r="T3836" i="6" s="1"/>
  <c r="Q3837" i="6"/>
  <c r="S3837" i="6" s="1"/>
  <c r="T3837" i="6" s="1"/>
  <c r="Q3838" i="6"/>
  <c r="S3838" i="6" s="1"/>
  <c r="T3838" i="6" s="1"/>
  <c r="Q3839" i="6"/>
  <c r="S3839" i="6" s="1"/>
  <c r="T3839" i="6" s="1"/>
  <c r="Q3840" i="6"/>
  <c r="S3840" i="6" s="1"/>
  <c r="T3840" i="6" s="1"/>
  <c r="Q3841" i="6"/>
  <c r="S3841" i="6" s="1"/>
  <c r="T3841" i="6" s="1"/>
  <c r="Q3842" i="6"/>
  <c r="S3842" i="6" s="1"/>
  <c r="T3842" i="6" s="1"/>
  <c r="Q3843" i="6"/>
  <c r="S3843" i="6" s="1"/>
  <c r="T3843" i="6" s="1"/>
  <c r="Q3844" i="6"/>
  <c r="S3844" i="6" s="1"/>
  <c r="T3844" i="6" s="1"/>
  <c r="Q3845" i="6"/>
  <c r="S3845" i="6" s="1"/>
  <c r="T3845" i="6" s="1"/>
  <c r="Q3846" i="6"/>
  <c r="S3846" i="6" s="1"/>
  <c r="T3846" i="6" s="1"/>
  <c r="Q3847" i="6"/>
  <c r="S3847" i="6" s="1"/>
  <c r="T3847" i="6" s="1"/>
  <c r="Q3848" i="6"/>
  <c r="S3848" i="6" s="1"/>
  <c r="T3848" i="6" s="1"/>
  <c r="Q3849" i="6"/>
  <c r="S3849" i="6" s="1"/>
  <c r="T3849" i="6" s="1"/>
  <c r="Q3850" i="6"/>
  <c r="S3850" i="6" s="1"/>
  <c r="T3850" i="6" s="1"/>
  <c r="Q3851" i="6"/>
  <c r="S3851" i="6" s="1"/>
  <c r="T3851" i="6" s="1"/>
  <c r="Q3852" i="6"/>
  <c r="S3852" i="6" s="1"/>
  <c r="T3852" i="6" s="1"/>
  <c r="Q3853" i="6"/>
  <c r="S3853" i="6" s="1"/>
  <c r="T3853" i="6" s="1"/>
  <c r="Q3854" i="6"/>
  <c r="S3854" i="6" s="1"/>
  <c r="T3854" i="6" s="1"/>
  <c r="Q3855" i="6"/>
  <c r="S3855" i="6" s="1"/>
  <c r="T3855" i="6" s="1"/>
  <c r="Q3856" i="6"/>
  <c r="S3856" i="6" s="1"/>
  <c r="T3856" i="6" s="1"/>
  <c r="Q3857" i="6"/>
  <c r="S3857" i="6" s="1"/>
  <c r="T3857" i="6" s="1"/>
  <c r="Q3858" i="6"/>
  <c r="S3858" i="6" s="1"/>
  <c r="T3858" i="6" s="1"/>
  <c r="Q3859" i="6"/>
  <c r="S3859" i="6" s="1"/>
  <c r="T3859" i="6" s="1"/>
  <c r="Q3860" i="6"/>
  <c r="S3860" i="6" s="1"/>
  <c r="T3860" i="6" s="1"/>
  <c r="Q3861" i="6"/>
  <c r="S3861" i="6" s="1"/>
  <c r="T3861" i="6" s="1"/>
  <c r="Q3862" i="6"/>
  <c r="S3862" i="6" s="1"/>
  <c r="T3862" i="6" s="1"/>
  <c r="Q3863" i="6"/>
  <c r="S3863" i="6" s="1"/>
  <c r="T3863" i="6" s="1"/>
  <c r="Q3864" i="6"/>
  <c r="S3864" i="6" s="1"/>
  <c r="T3864" i="6" s="1"/>
  <c r="Q3865" i="6"/>
  <c r="S3865" i="6" s="1"/>
  <c r="T3865" i="6" s="1"/>
  <c r="Q3866" i="6"/>
  <c r="S3866" i="6" s="1"/>
  <c r="T3866" i="6" s="1"/>
  <c r="Q3867" i="6"/>
  <c r="S3867" i="6" s="1"/>
  <c r="T3867" i="6" s="1"/>
  <c r="Q3868" i="6"/>
  <c r="S3868" i="6" s="1"/>
  <c r="T3868" i="6" s="1"/>
  <c r="Q3869" i="6"/>
  <c r="S3869" i="6" s="1"/>
  <c r="T3869" i="6" s="1"/>
  <c r="Q3870" i="6"/>
  <c r="S3870" i="6" s="1"/>
  <c r="T3870" i="6" s="1"/>
  <c r="Q3871" i="6"/>
  <c r="S3871" i="6" s="1"/>
  <c r="T3871" i="6" s="1"/>
  <c r="Q3872" i="6"/>
  <c r="S3872" i="6" s="1"/>
  <c r="T3872" i="6" s="1"/>
  <c r="Q3873" i="6"/>
  <c r="S3873" i="6" s="1"/>
  <c r="T3873" i="6" s="1"/>
  <c r="Q3874" i="6"/>
  <c r="S3874" i="6" s="1"/>
  <c r="T3874" i="6" s="1"/>
  <c r="Q3875" i="6"/>
  <c r="S3875" i="6" s="1"/>
  <c r="T3875" i="6" s="1"/>
  <c r="Q3876" i="6"/>
  <c r="S3876" i="6" s="1"/>
  <c r="T3876" i="6" s="1"/>
  <c r="Q3877" i="6"/>
  <c r="S3877" i="6" s="1"/>
  <c r="T3877" i="6" s="1"/>
  <c r="Q3878" i="6"/>
  <c r="S3878" i="6" s="1"/>
  <c r="T3878" i="6" s="1"/>
  <c r="Q3879" i="6"/>
  <c r="S3879" i="6" s="1"/>
  <c r="T3879" i="6" s="1"/>
  <c r="Q3880" i="6"/>
  <c r="S3880" i="6" s="1"/>
  <c r="T3880" i="6" s="1"/>
  <c r="Q3881" i="6"/>
  <c r="S3881" i="6" s="1"/>
  <c r="T3881" i="6" s="1"/>
  <c r="Q3882" i="6"/>
  <c r="S3882" i="6" s="1"/>
  <c r="T3882" i="6" s="1"/>
  <c r="Q3883" i="6"/>
  <c r="S3883" i="6" s="1"/>
  <c r="T3883" i="6" s="1"/>
  <c r="Q3884" i="6"/>
  <c r="S3884" i="6" s="1"/>
  <c r="T3884" i="6" s="1"/>
  <c r="Q3885" i="6"/>
  <c r="S3885" i="6" s="1"/>
  <c r="T3885" i="6" s="1"/>
  <c r="Q3886" i="6"/>
  <c r="S3886" i="6" s="1"/>
  <c r="T3886" i="6" s="1"/>
  <c r="Q3887" i="6"/>
  <c r="S3887" i="6" s="1"/>
  <c r="T3887" i="6" s="1"/>
  <c r="Q3888" i="6"/>
  <c r="S3888" i="6" s="1"/>
  <c r="T3888" i="6" s="1"/>
  <c r="Q3889" i="6"/>
  <c r="S3889" i="6" s="1"/>
  <c r="T3889" i="6" s="1"/>
  <c r="Q3890" i="6"/>
  <c r="S3890" i="6" s="1"/>
  <c r="T3890" i="6" s="1"/>
  <c r="Q3891" i="6"/>
  <c r="S3891" i="6" s="1"/>
  <c r="T3891" i="6" s="1"/>
  <c r="Q3892" i="6"/>
  <c r="S3892" i="6" s="1"/>
  <c r="T3892" i="6" s="1"/>
  <c r="Q3893" i="6"/>
  <c r="S3893" i="6" s="1"/>
  <c r="T3893" i="6" s="1"/>
  <c r="Q3894" i="6"/>
  <c r="S3894" i="6" s="1"/>
  <c r="T3894" i="6" s="1"/>
  <c r="Q3895" i="6"/>
  <c r="S3895" i="6" s="1"/>
  <c r="T3895" i="6" s="1"/>
  <c r="Q3896" i="6"/>
  <c r="S3896" i="6" s="1"/>
  <c r="T3896" i="6" s="1"/>
  <c r="Q3897" i="6"/>
  <c r="S3897" i="6" s="1"/>
  <c r="T3897" i="6" s="1"/>
  <c r="Q3898" i="6"/>
  <c r="S3898" i="6" s="1"/>
  <c r="T3898" i="6" s="1"/>
  <c r="Q3899" i="6"/>
  <c r="S3899" i="6" s="1"/>
  <c r="T3899" i="6" s="1"/>
  <c r="Q3900" i="6"/>
  <c r="S3900" i="6" s="1"/>
  <c r="T3900" i="6" s="1"/>
  <c r="Q3901" i="6"/>
  <c r="S3901" i="6" s="1"/>
  <c r="T3901" i="6" s="1"/>
  <c r="Q3902" i="6"/>
  <c r="S3902" i="6" s="1"/>
  <c r="T3902" i="6" s="1"/>
  <c r="Q3903" i="6"/>
  <c r="S3903" i="6" s="1"/>
  <c r="T3903" i="6" s="1"/>
  <c r="Q3904" i="6"/>
  <c r="S3904" i="6" s="1"/>
  <c r="T3904" i="6" s="1"/>
  <c r="Q3905" i="6"/>
  <c r="S3905" i="6" s="1"/>
  <c r="T3905" i="6" s="1"/>
  <c r="Q3906" i="6"/>
  <c r="S3906" i="6" s="1"/>
  <c r="T3906" i="6" s="1"/>
  <c r="Q3907" i="6"/>
  <c r="S3907" i="6" s="1"/>
  <c r="T3907" i="6" s="1"/>
  <c r="Q3908" i="6"/>
  <c r="S3908" i="6" s="1"/>
  <c r="T3908" i="6" s="1"/>
  <c r="Q3909" i="6"/>
  <c r="S3909" i="6" s="1"/>
  <c r="T3909" i="6" s="1"/>
  <c r="Q3910" i="6"/>
  <c r="S3910" i="6" s="1"/>
  <c r="T3910" i="6" s="1"/>
  <c r="Q3911" i="6"/>
  <c r="S3911" i="6" s="1"/>
  <c r="T3911" i="6" s="1"/>
  <c r="Q3912" i="6"/>
  <c r="S3912" i="6" s="1"/>
  <c r="T3912" i="6" s="1"/>
  <c r="Q3913" i="6"/>
  <c r="S3913" i="6" s="1"/>
  <c r="T3913" i="6" s="1"/>
  <c r="Q3914" i="6"/>
  <c r="S3914" i="6" s="1"/>
  <c r="T3914" i="6" s="1"/>
  <c r="Q3915" i="6"/>
  <c r="S3915" i="6" s="1"/>
  <c r="T3915" i="6" s="1"/>
  <c r="Q3916" i="6"/>
  <c r="S3916" i="6" s="1"/>
  <c r="T3916" i="6" s="1"/>
  <c r="Q3917" i="6"/>
  <c r="S3917" i="6" s="1"/>
  <c r="T3917" i="6" s="1"/>
  <c r="Q3918" i="6"/>
  <c r="S3918" i="6" s="1"/>
  <c r="T3918" i="6" s="1"/>
  <c r="Q3919" i="6"/>
  <c r="S3919" i="6" s="1"/>
  <c r="T3919" i="6" s="1"/>
  <c r="Q3920" i="6"/>
  <c r="S3920" i="6" s="1"/>
  <c r="T3920" i="6" s="1"/>
  <c r="Q3921" i="6"/>
  <c r="S3921" i="6" s="1"/>
  <c r="T3921" i="6" s="1"/>
  <c r="Q3922" i="6"/>
  <c r="S3922" i="6" s="1"/>
  <c r="T3922" i="6" s="1"/>
  <c r="Q3923" i="6"/>
  <c r="S3923" i="6" s="1"/>
  <c r="T3923" i="6" s="1"/>
  <c r="Q3924" i="6"/>
  <c r="S3924" i="6" s="1"/>
  <c r="T3924" i="6" s="1"/>
  <c r="Q3925" i="6"/>
  <c r="S3925" i="6" s="1"/>
  <c r="T3925" i="6" s="1"/>
  <c r="Q3926" i="6"/>
  <c r="S3926" i="6" s="1"/>
  <c r="T3926" i="6" s="1"/>
  <c r="Q3927" i="6"/>
  <c r="S3927" i="6" s="1"/>
  <c r="T3927" i="6" s="1"/>
  <c r="Q3928" i="6"/>
  <c r="S3928" i="6" s="1"/>
  <c r="T3928" i="6" s="1"/>
  <c r="Q3929" i="6"/>
  <c r="S3929" i="6" s="1"/>
  <c r="T3929" i="6" s="1"/>
  <c r="Q3930" i="6"/>
  <c r="S3930" i="6" s="1"/>
  <c r="T3930" i="6" s="1"/>
  <c r="Q3931" i="6"/>
  <c r="S3931" i="6" s="1"/>
  <c r="T3931" i="6" s="1"/>
  <c r="Q3932" i="6"/>
  <c r="S3932" i="6" s="1"/>
  <c r="T3932" i="6" s="1"/>
  <c r="Q3933" i="6"/>
  <c r="S3933" i="6" s="1"/>
  <c r="T3933" i="6" s="1"/>
  <c r="Q3934" i="6"/>
  <c r="S3934" i="6" s="1"/>
  <c r="T3934" i="6" s="1"/>
  <c r="Q3935" i="6"/>
  <c r="S3935" i="6" s="1"/>
  <c r="T3935" i="6" s="1"/>
  <c r="Q3936" i="6"/>
  <c r="S3936" i="6" s="1"/>
  <c r="T3936" i="6" s="1"/>
  <c r="Q3937" i="6"/>
  <c r="S3937" i="6" s="1"/>
  <c r="T3937" i="6" s="1"/>
  <c r="Q3938" i="6"/>
  <c r="S3938" i="6" s="1"/>
  <c r="T3938" i="6" s="1"/>
  <c r="Q3939" i="6"/>
  <c r="S3939" i="6" s="1"/>
  <c r="T3939" i="6" s="1"/>
  <c r="Q3940" i="6"/>
  <c r="S3940" i="6" s="1"/>
  <c r="T3940" i="6" s="1"/>
  <c r="Q3941" i="6"/>
  <c r="S3941" i="6" s="1"/>
  <c r="T3941" i="6" s="1"/>
  <c r="Q3942" i="6"/>
  <c r="S3942" i="6" s="1"/>
  <c r="T3942" i="6" s="1"/>
  <c r="Q3943" i="6"/>
  <c r="S3943" i="6" s="1"/>
  <c r="T3943" i="6" s="1"/>
  <c r="Q3944" i="6"/>
  <c r="S3944" i="6" s="1"/>
  <c r="T3944" i="6" s="1"/>
  <c r="Q3945" i="6"/>
  <c r="S3945" i="6" s="1"/>
  <c r="T3945" i="6" s="1"/>
  <c r="Q3946" i="6"/>
  <c r="S3946" i="6" s="1"/>
  <c r="T3946" i="6" s="1"/>
  <c r="Q3947" i="6"/>
  <c r="S3947" i="6" s="1"/>
  <c r="T3947" i="6" s="1"/>
  <c r="Q3948" i="6"/>
  <c r="S3948" i="6" s="1"/>
  <c r="T3948" i="6" s="1"/>
  <c r="Q3949" i="6"/>
  <c r="S3949" i="6" s="1"/>
  <c r="T3949" i="6" s="1"/>
  <c r="Q3950" i="6"/>
  <c r="S3950" i="6" s="1"/>
  <c r="T3950" i="6" s="1"/>
  <c r="Q3951" i="6"/>
  <c r="S3951" i="6" s="1"/>
  <c r="T3951" i="6" s="1"/>
  <c r="Q3952" i="6"/>
  <c r="S3952" i="6" s="1"/>
  <c r="T3952" i="6" s="1"/>
  <c r="Q3953" i="6"/>
  <c r="S3953" i="6" s="1"/>
  <c r="T3953" i="6" s="1"/>
  <c r="Q3954" i="6"/>
  <c r="S3954" i="6" s="1"/>
  <c r="T3954" i="6" s="1"/>
  <c r="Q3955" i="6"/>
  <c r="S3955" i="6" s="1"/>
  <c r="T3955" i="6" s="1"/>
  <c r="Q3956" i="6"/>
  <c r="S3956" i="6" s="1"/>
  <c r="T3956" i="6" s="1"/>
  <c r="Q3957" i="6"/>
  <c r="S3957" i="6" s="1"/>
  <c r="T3957" i="6" s="1"/>
  <c r="Q3958" i="6"/>
  <c r="S3958" i="6" s="1"/>
  <c r="T3958" i="6" s="1"/>
  <c r="Q3959" i="6"/>
  <c r="S3959" i="6" s="1"/>
  <c r="T3959" i="6" s="1"/>
  <c r="Q3960" i="6"/>
  <c r="S3960" i="6" s="1"/>
  <c r="T3960" i="6" s="1"/>
  <c r="Q3961" i="6"/>
  <c r="S3961" i="6" s="1"/>
  <c r="T3961" i="6" s="1"/>
  <c r="Q3962" i="6"/>
  <c r="S3962" i="6" s="1"/>
  <c r="T3962" i="6" s="1"/>
  <c r="Q3963" i="6"/>
  <c r="S3963" i="6" s="1"/>
  <c r="T3963" i="6" s="1"/>
  <c r="Q3964" i="6"/>
  <c r="S3964" i="6" s="1"/>
  <c r="T3964" i="6" s="1"/>
  <c r="Q3965" i="6"/>
  <c r="S3965" i="6" s="1"/>
  <c r="T3965" i="6" s="1"/>
  <c r="Q3966" i="6"/>
  <c r="S3966" i="6" s="1"/>
  <c r="T3966" i="6" s="1"/>
  <c r="Q3967" i="6"/>
  <c r="S3967" i="6" s="1"/>
  <c r="T3967" i="6" s="1"/>
  <c r="Q3968" i="6"/>
  <c r="S3968" i="6" s="1"/>
  <c r="T3968" i="6" s="1"/>
  <c r="Q3969" i="6"/>
  <c r="S3969" i="6" s="1"/>
  <c r="T3969" i="6" s="1"/>
  <c r="Q3970" i="6"/>
  <c r="S3970" i="6" s="1"/>
  <c r="T3970" i="6" s="1"/>
  <c r="Q3971" i="6"/>
  <c r="S3971" i="6" s="1"/>
  <c r="T3971" i="6" s="1"/>
  <c r="Q3972" i="6"/>
  <c r="S3972" i="6" s="1"/>
  <c r="T3972" i="6" s="1"/>
  <c r="Q3973" i="6"/>
  <c r="S3973" i="6" s="1"/>
  <c r="T3973" i="6" s="1"/>
  <c r="Q3974" i="6"/>
  <c r="S3974" i="6" s="1"/>
  <c r="T3974" i="6" s="1"/>
  <c r="Q3975" i="6"/>
  <c r="S3975" i="6" s="1"/>
  <c r="T3975" i="6" s="1"/>
  <c r="Q3976" i="6"/>
  <c r="S3976" i="6" s="1"/>
  <c r="T3976" i="6" s="1"/>
  <c r="Q3977" i="6"/>
  <c r="S3977" i="6" s="1"/>
  <c r="T3977" i="6" s="1"/>
  <c r="Q3978" i="6"/>
  <c r="S3978" i="6" s="1"/>
  <c r="T3978" i="6" s="1"/>
  <c r="Q3979" i="6"/>
  <c r="S3979" i="6" s="1"/>
  <c r="T3979" i="6" s="1"/>
  <c r="Q3980" i="6"/>
  <c r="S3980" i="6" s="1"/>
  <c r="T3980" i="6" s="1"/>
  <c r="Q3981" i="6"/>
  <c r="S3981" i="6" s="1"/>
  <c r="T3981" i="6" s="1"/>
  <c r="Q3982" i="6"/>
  <c r="S3982" i="6" s="1"/>
  <c r="T3982" i="6" s="1"/>
  <c r="Q3983" i="6"/>
  <c r="S3983" i="6" s="1"/>
  <c r="T3983" i="6" s="1"/>
  <c r="Q3984" i="6"/>
  <c r="S3984" i="6" s="1"/>
  <c r="T3984" i="6" s="1"/>
  <c r="Q3985" i="6"/>
  <c r="S3985" i="6" s="1"/>
  <c r="T3985" i="6" s="1"/>
  <c r="Q3986" i="6"/>
  <c r="S3986" i="6" s="1"/>
  <c r="T3986" i="6" s="1"/>
  <c r="Q3987" i="6"/>
  <c r="S3987" i="6" s="1"/>
  <c r="T3987" i="6" s="1"/>
  <c r="Q3988" i="6"/>
  <c r="S3988" i="6" s="1"/>
  <c r="T3988" i="6" s="1"/>
  <c r="Q3989" i="6"/>
  <c r="S3989" i="6" s="1"/>
  <c r="T3989" i="6" s="1"/>
  <c r="Q3990" i="6"/>
  <c r="S3990" i="6" s="1"/>
  <c r="T3990" i="6" s="1"/>
  <c r="Q3991" i="6"/>
  <c r="S3991" i="6" s="1"/>
  <c r="T3991" i="6" s="1"/>
  <c r="Q3992" i="6"/>
  <c r="S3992" i="6" s="1"/>
  <c r="T3992" i="6" s="1"/>
  <c r="Q3993" i="6"/>
  <c r="S3993" i="6" s="1"/>
  <c r="T3993" i="6" s="1"/>
  <c r="Q3994" i="6"/>
  <c r="S3994" i="6" s="1"/>
  <c r="T3994" i="6" s="1"/>
  <c r="Q3995" i="6"/>
  <c r="S3995" i="6" s="1"/>
  <c r="T3995" i="6" s="1"/>
  <c r="Q3996" i="6"/>
  <c r="S3996" i="6" s="1"/>
  <c r="T3996" i="6" s="1"/>
  <c r="Q3997" i="6"/>
  <c r="S3997" i="6" s="1"/>
  <c r="T3997" i="6" s="1"/>
  <c r="Q3998" i="6"/>
  <c r="S3998" i="6" s="1"/>
  <c r="T3998" i="6" s="1"/>
  <c r="Q3999" i="6"/>
  <c r="S3999" i="6" s="1"/>
  <c r="T3999" i="6" s="1"/>
  <c r="Q4000" i="6"/>
  <c r="S4000" i="6" s="1"/>
  <c r="T4000" i="6" s="1"/>
  <c r="Q4001" i="6"/>
  <c r="S4001" i="6" s="1"/>
  <c r="T4001" i="6" s="1"/>
  <c r="Q4002" i="6"/>
  <c r="S4002" i="6" s="1"/>
  <c r="T4002" i="6" s="1"/>
  <c r="Q4003" i="6"/>
  <c r="S4003" i="6" s="1"/>
  <c r="T4003" i="6" s="1"/>
  <c r="Q4004" i="6"/>
  <c r="S4004" i="6" s="1"/>
  <c r="T4004" i="6" s="1"/>
  <c r="Q4005" i="6"/>
  <c r="S4005" i="6" s="1"/>
  <c r="T4005" i="6" s="1"/>
  <c r="Q4006" i="6"/>
  <c r="S4006" i="6" s="1"/>
  <c r="T4006" i="6" s="1"/>
  <c r="Q4007" i="6"/>
  <c r="S4007" i="6" s="1"/>
  <c r="T4007" i="6" s="1"/>
  <c r="Q4008" i="6"/>
  <c r="S4008" i="6" s="1"/>
  <c r="T4008" i="6" s="1"/>
  <c r="Q4009" i="6"/>
  <c r="S4009" i="6" s="1"/>
  <c r="T4009" i="6" s="1"/>
  <c r="Q4010" i="6"/>
  <c r="S4010" i="6" s="1"/>
  <c r="T4010" i="6" s="1"/>
  <c r="Q4011" i="6"/>
  <c r="S4011" i="6" s="1"/>
  <c r="T4011" i="6" s="1"/>
  <c r="Q4012" i="6"/>
  <c r="S4012" i="6" s="1"/>
  <c r="T4012" i="6" s="1"/>
  <c r="Q4013" i="6"/>
  <c r="S4013" i="6" s="1"/>
  <c r="T4013" i="6" s="1"/>
  <c r="Q4014" i="6"/>
  <c r="S4014" i="6" s="1"/>
  <c r="T4014" i="6" s="1"/>
  <c r="Q4015" i="6"/>
  <c r="S4015" i="6" s="1"/>
  <c r="T4015" i="6" s="1"/>
  <c r="Q4016" i="6"/>
  <c r="S4016" i="6" s="1"/>
  <c r="T4016" i="6" s="1"/>
  <c r="Q4017" i="6"/>
  <c r="S4017" i="6" s="1"/>
  <c r="T4017" i="6" s="1"/>
  <c r="Q4018" i="6"/>
  <c r="S4018" i="6" s="1"/>
  <c r="T4018" i="6" s="1"/>
  <c r="Q4019" i="6"/>
  <c r="S4019" i="6" s="1"/>
  <c r="T4019" i="6" s="1"/>
  <c r="Q4020" i="6"/>
  <c r="S4020" i="6" s="1"/>
  <c r="T4020" i="6" s="1"/>
  <c r="Q4021" i="6"/>
  <c r="S4021" i="6" s="1"/>
  <c r="T4021" i="6" s="1"/>
  <c r="Q4022" i="6"/>
  <c r="S4022" i="6" s="1"/>
  <c r="T4022" i="6" s="1"/>
  <c r="Q4023" i="6"/>
  <c r="S4023" i="6" s="1"/>
  <c r="T4023" i="6" s="1"/>
  <c r="Q4024" i="6"/>
  <c r="S4024" i="6" s="1"/>
  <c r="T4024" i="6" s="1"/>
  <c r="Q4025" i="6"/>
  <c r="S4025" i="6" s="1"/>
  <c r="T4025" i="6" s="1"/>
  <c r="Q4026" i="6"/>
  <c r="S4026" i="6" s="1"/>
  <c r="T4026" i="6" s="1"/>
  <c r="Q4027" i="6"/>
  <c r="S4027" i="6" s="1"/>
  <c r="T4027" i="6" s="1"/>
  <c r="Q4028" i="6"/>
  <c r="S4028" i="6" s="1"/>
  <c r="T4028" i="6" s="1"/>
  <c r="Q4029" i="6"/>
  <c r="S4029" i="6" s="1"/>
  <c r="T4029" i="6" s="1"/>
  <c r="Q4030" i="6"/>
  <c r="S4030" i="6" s="1"/>
  <c r="T4030" i="6" s="1"/>
  <c r="Q4031" i="6"/>
  <c r="S4031" i="6" s="1"/>
  <c r="T4031" i="6" s="1"/>
  <c r="Q4032" i="6"/>
  <c r="S4032" i="6" s="1"/>
  <c r="T4032" i="6" s="1"/>
  <c r="Q4033" i="6"/>
  <c r="S4033" i="6" s="1"/>
  <c r="T4033" i="6" s="1"/>
  <c r="Q4034" i="6"/>
  <c r="S4034" i="6" s="1"/>
  <c r="T4034" i="6" s="1"/>
  <c r="Q4035" i="6"/>
  <c r="S4035" i="6" s="1"/>
  <c r="T4035" i="6" s="1"/>
  <c r="Q4036" i="6"/>
  <c r="S4036" i="6" s="1"/>
  <c r="T4036" i="6" s="1"/>
  <c r="Q4037" i="6"/>
  <c r="S4037" i="6" s="1"/>
  <c r="T4037" i="6" s="1"/>
  <c r="Q4038" i="6"/>
  <c r="S4038" i="6" s="1"/>
  <c r="T4038" i="6" s="1"/>
  <c r="Q4039" i="6"/>
  <c r="S4039" i="6" s="1"/>
  <c r="T4039" i="6" s="1"/>
  <c r="Q4040" i="6"/>
  <c r="S4040" i="6" s="1"/>
  <c r="T4040" i="6" s="1"/>
  <c r="Q4041" i="6"/>
  <c r="S4041" i="6" s="1"/>
  <c r="T4041" i="6" s="1"/>
  <c r="Q4042" i="6"/>
  <c r="S4042" i="6" s="1"/>
  <c r="T4042" i="6" s="1"/>
  <c r="Q4043" i="6"/>
  <c r="S4043" i="6" s="1"/>
  <c r="T4043" i="6" s="1"/>
  <c r="Q4044" i="6"/>
  <c r="S4044" i="6" s="1"/>
  <c r="T4044" i="6" s="1"/>
  <c r="Q4045" i="6"/>
  <c r="S4045" i="6" s="1"/>
  <c r="T4045" i="6" s="1"/>
  <c r="Q4046" i="6"/>
  <c r="S4046" i="6" s="1"/>
  <c r="T4046" i="6" s="1"/>
  <c r="Q4047" i="6"/>
  <c r="S4047" i="6" s="1"/>
  <c r="T4047" i="6" s="1"/>
  <c r="Q4048" i="6"/>
  <c r="S4048" i="6" s="1"/>
  <c r="T4048" i="6" s="1"/>
  <c r="Q4049" i="6"/>
  <c r="S4049" i="6" s="1"/>
  <c r="T4049" i="6" s="1"/>
  <c r="Q4050" i="6"/>
  <c r="S4050" i="6" s="1"/>
  <c r="T4050" i="6" s="1"/>
  <c r="Q4051" i="6"/>
  <c r="S4051" i="6" s="1"/>
  <c r="T4051" i="6" s="1"/>
  <c r="Q4052" i="6"/>
  <c r="S4052" i="6" s="1"/>
  <c r="T4052" i="6" s="1"/>
  <c r="Q4053" i="6"/>
  <c r="S4053" i="6" s="1"/>
  <c r="T4053" i="6" s="1"/>
  <c r="Q4054" i="6"/>
  <c r="S4054" i="6" s="1"/>
  <c r="T4054" i="6" s="1"/>
  <c r="Q4055" i="6"/>
  <c r="S4055" i="6" s="1"/>
  <c r="T4055" i="6" s="1"/>
  <c r="Q4056" i="6"/>
  <c r="S4056" i="6" s="1"/>
  <c r="T4056" i="6" s="1"/>
  <c r="Q4057" i="6"/>
  <c r="S4057" i="6" s="1"/>
  <c r="T4057" i="6" s="1"/>
  <c r="Q4058" i="6"/>
  <c r="S4058" i="6" s="1"/>
  <c r="T4058" i="6" s="1"/>
  <c r="Q4059" i="6"/>
  <c r="S4059" i="6" s="1"/>
  <c r="T4059" i="6" s="1"/>
  <c r="Q4060" i="6"/>
  <c r="S4060" i="6" s="1"/>
  <c r="T4060" i="6" s="1"/>
  <c r="Q4061" i="6"/>
  <c r="S4061" i="6" s="1"/>
  <c r="T4061" i="6" s="1"/>
  <c r="Q4062" i="6"/>
  <c r="S4062" i="6" s="1"/>
  <c r="T4062" i="6" s="1"/>
  <c r="Q4063" i="6"/>
  <c r="S4063" i="6" s="1"/>
  <c r="T4063" i="6" s="1"/>
  <c r="Q4064" i="6"/>
  <c r="S4064" i="6" s="1"/>
  <c r="T4064" i="6" s="1"/>
  <c r="Q4065" i="6"/>
  <c r="S4065" i="6" s="1"/>
  <c r="T4065" i="6" s="1"/>
  <c r="Q4066" i="6"/>
  <c r="S4066" i="6" s="1"/>
  <c r="T4066" i="6" s="1"/>
  <c r="Q4067" i="6"/>
  <c r="S4067" i="6" s="1"/>
  <c r="T4067" i="6" s="1"/>
  <c r="Q4068" i="6"/>
  <c r="S4068" i="6" s="1"/>
  <c r="T4068" i="6" s="1"/>
  <c r="Q4069" i="6"/>
  <c r="S4069" i="6" s="1"/>
  <c r="T4069" i="6" s="1"/>
  <c r="Q4070" i="6"/>
  <c r="S4070" i="6" s="1"/>
  <c r="T4070" i="6" s="1"/>
  <c r="Q4071" i="6"/>
  <c r="S4071" i="6" s="1"/>
  <c r="T4071" i="6" s="1"/>
  <c r="Q4072" i="6"/>
  <c r="S4072" i="6" s="1"/>
  <c r="T4072" i="6" s="1"/>
  <c r="Q4073" i="6"/>
  <c r="S4073" i="6" s="1"/>
  <c r="T4073" i="6" s="1"/>
  <c r="Q4074" i="6"/>
  <c r="S4074" i="6" s="1"/>
  <c r="T4074" i="6" s="1"/>
  <c r="Q4075" i="6"/>
  <c r="S4075" i="6" s="1"/>
  <c r="T4075" i="6" s="1"/>
  <c r="Q4076" i="6"/>
  <c r="S4076" i="6" s="1"/>
  <c r="T4076" i="6" s="1"/>
  <c r="Q4077" i="6"/>
  <c r="S4077" i="6" s="1"/>
  <c r="T4077" i="6" s="1"/>
  <c r="Q4078" i="6"/>
  <c r="S4078" i="6" s="1"/>
  <c r="T4078" i="6" s="1"/>
  <c r="Q4079" i="6"/>
  <c r="S4079" i="6" s="1"/>
  <c r="T4079" i="6" s="1"/>
  <c r="Q4080" i="6"/>
  <c r="S4080" i="6" s="1"/>
  <c r="T4080" i="6" s="1"/>
  <c r="Q4081" i="6"/>
  <c r="S4081" i="6" s="1"/>
  <c r="T4081" i="6" s="1"/>
  <c r="Q4082" i="6"/>
  <c r="S4082" i="6" s="1"/>
  <c r="T4082" i="6" s="1"/>
  <c r="Q4083" i="6"/>
  <c r="S4083" i="6" s="1"/>
  <c r="T4083" i="6" s="1"/>
  <c r="Q4084" i="6"/>
  <c r="S4084" i="6" s="1"/>
  <c r="T4084" i="6" s="1"/>
  <c r="Q4085" i="6"/>
  <c r="S4085" i="6" s="1"/>
  <c r="T4085" i="6" s="1"/>
  <c r="Q4086" i="6"/>
  <c r="S4086" i="6" s="1"/>
  <c r="T4086" i="6" s="1"/>
  <c r="Q4087" i="6"/>
  <c r="S4087" i="6" s="1"/>
  <c r="T4087" i="6" s="1"/>
  <c r="Q4088" i="6"/>
  <c r="S4088" i="6" s="1"/>
  <c r="T4088" i="6" s="1"/>
  <c r="Q4089" i="6"/>
  <c r="S4089" i="6" s="1"/>
  <c r="T4089" i="6" s="1"/>
  <c r="Q4090" i="6"/>
  <c r="S4090" i="6" s="1"/>
  <c r="T4090" i="6" s="1"/>
  <c r="Q4091" i="6"/>
  <c r="S4091" i="6" s="1"/>
  <c r="T4091" i="6" s="1"/>
  <c r="Q4092" i="6"/>
  <c r="S4092" i="6" s="1"/>
  <c r="T4092" i="6" s="1"/>
  <c r="Q4093" i="6"/>
  <c r="S4093" i="6" s="1"/>
  <c r="T4093" i="6" s="1"/>
  <c r="Q4094" i="6"/>
  <c r="S4094" i="6" s="1"/>
  <c r="T4094" i="6" s="1"/>
  <c r="Q4095" i="6"/>
  <c r="S4095" i="6" s="1"/>
  <c r="T4095" i="6" s="1"/>
  <c r="Q4096" i="6"/>
  <c r="S4096" i="6" s="1"/>
  <c r="T4096" i="6" s="1"/>
  <c r="Q4097" i="6"/>
  <c r="S4097" i="6" s="1"/>
  <c r="T4097" i="6" s="1"/>
  <c r="Q4098" i="6"/>
  <c r="S4098" i="6" s="1"/>
  <c r="T4098" i="6" s="1"/>
  <c r="Q4099" i="6"/>
  <c r="S4099" i="6" s="1"/>
  <c r="T4099" i="6" s="1"/>
  <c r="Q4100" i="6"/>
  <c r="S4100" i="6" s="1"/>
  <c r="T4100" i="6" s="1"/>
  <c r="Q4101" i="6"/>
  <c r="S4101" i="6" s="1"/>
  <c r="T4101" i="6" s="1"/>
  <c r="Q4102" i="6"/>
  <c r="S4102" i="6" s="1"/>
  <c r="T4102" i="6" s="1"/>
  <c r="Q4103" i="6"/>
  <c r="S4103" i="6" s="1"/>
  <c r="T4103" i="6" s="1"/>
  <c r="Q4104" i="6"/>
  <c r="S4104" i="6" s="1"/>
  <c r="T4104" i="6" s="1"/>
  <c r="Q4105" i="6"/>
  <c r="S4105" i="6" s="1"/>
  <c r="T4105" i="6" s="1"/>
  <c r="Q4106" i="6"/>
  <c r="S4106" i="6" s="1"/>
  <c r="T4106" i="6" s="1"/>
  <c r="Q4107" i="6"/>
  <c r="S4107" i="6" s="1"/>
  <c r="T4107" i="6" s="1"/>
  <c r="Q4108" i="6"/>
  <c r="S4108" i="6" s="1"/>
  <c r="T4108" i="6" s="1"/>
  <c r="Q4109" i="6"/>
  <c r="S4109" i="6" s="1"/>
  <c r="T4109" i="6" s="1"/>
  <c r="Q4110" i="6"/>
  <c r="S4110" i="6" s="1"/>
  <c r="T4110" i="6" s="1"/>
  <c r="Q4111" i="6"/>
  <c r="S4111" i="6" s="1"/>
  <c r="T4111" i="6" s="1"/>
  <c r="Q4112" i="6"/>
  <c r="S4112" i="6" s="1"/>
  <c r="T4112" i="6" s="1"/>
  <c r="Q4113" i="6"/>
  <c r="S4113" i="6" s="1"/>
  <c r="T4113" i="6" s="1"/>
  <c r="Q4114" i="6"/>
  <c r="S4114" i="6" s="1"/>
  <c r="T4114" i="6" s="1"/>
  <c r="Q4115" i="6"/>
  <c r="S4115" i="6" s="1"/>
  <c r="T4115" i="6" s="1"/>
  <c r="Q4116" i="6"/>
  <c r="S4116" i="6" s="1"/>
  <c r="T4116" i="6" s="1"/>
  <c r="Q4117" i="6"/>
  <c r="S4117" i="6" s="1"/>
  <c r="T4117" i="6" s="1"/>
  <c r="Q4118" i="6"/>
  <c r="S4118" i="6" s="1"/>
  <c r="T4118" i="6" s="1"/>
  <c r="Q4119" i="6"/>
  <c r="S4119" i="6" s="1"/>
  <c r="T4119" i="6" s="1"/>
  <c r="Q4120" i="6"/>
  <c r="S4120" i="6" s="1"/>
  <c r="T4120" i="6" s="1"/>
  <c r="Q4121" i="6"/>
  <c r="S4121" i="6" s="1"/>
  <c r="T4121" i="6" s="1"/>
  <c r="Q4122" i="6"/>
  <c r="S4122" i="6" s="1"/>
  <c r="T4122" i="6" s="1"/>
  <c r="Q4123" i="6"/>
  <c r="S4123" i="6" s="1"/>
  <c r="T4123" i="6" s="1"/>
  <c r="Q4124" i="6"/>
  <c r="S4124" i="6" s="1"/>
  <c r="T4124" i="6" s="1"/>
  <c r="Q4125" i="6"/>
  <c r="S4125" i="6" s="1"/>
  <c r="T4125" i="6" s="1"/>
  <c r="Q4126" i="6"/>
  <c r="S4126" i="6" s="1"/>
  <c r="T4126" i="6" s="1"/>
  <c r="Q4127" i="6"/>
  <c r="S4127" i="6" s="1"/>
  <c r="T4127" i="6" s="1"/>
  <c r="Q4128" i="6"/>
  <c r="S4128" i="6" s="1"/>
  <c r="T4128" i="6" s="1"/>
  <c r="Q4129" i="6"/>
  <c r="S4129" i="6" s="1"/>
  <c r="T4129" i="6" s="1"/>
  <c r="Q4130" i="6"/>
  <c r="S4130" i="6" s="1"/>
  <c r="T4130" i="6" s="1"/>
  <c r="Q4131" i="6"/>
  <c r="S4131" i="6" s="1"/>
  <c r="T4131" i="6" s="1"/>
  <c r="Q4132" i="6"/>
  <c r="S4132" i="6" s="1"/>
  <c r="T4132" i="6" s="1"/>
  <c r="Q4133" i="6"/>
  <c r="S4133" i="6" s="1"/>
  <c r="T4133" i="6" s="1"/>
  <c r="Q4134" i="6"/>
  <c r="S4134" i="6" s="1"/>
  <c r="T4134" i="6" s="1"/>
  <c r="Q4135" i="6"/>
  <c r="S4135" i="6" s="1"/>
  <c r="T4135" i="6" s="1"/>
  <c r="Q4136" i="6"/>
  <c r="S4136" i="6" s="1"/>
  <c r="T4136" i="6" s="1"/>
  <c r="Q4137" i="6"/>
  <c r="S4137" i="6" s="1"/>
  <c r="T4137" i="6" s="1"/>
  <c r="Q4138" i="6"/>
  <c r="S4138" i="6" s="1"/>
  <c r="T4138" i="6" s="1"/>
  <c r="Q4139" i="6"/>
  <c r="S4139" i="6" s="1"/>
  <c r="T4139" i="6" s="1"/>
  <c r="Q4140" i="6"/>
  <c r="S4140" i="6" s="1"/>
  <c r="T4140" i="6" s="1"/>
  <c r="Q4141" i="6"/>
  <c r="S4141" i="6" s="1"/>
  <c r="T4141" i="6" s="1"/>
  <c r="Q4142" i="6"/>
  <c r="S4142" i="6" s="1"/>
  <c r="T4142" i="6" s="1"/>
  <c r="Q4143" i="6"/>
  <c r="S4143" i="6" s="1"/>
  <c r="T4143" i="6" s="1"/>
  <c r="Q4144" i="6"/>
  <c r="S4144" i="6" s="1"/>
  <c r="T4144" i="6" s="1"/>
  <c r="Q4145" i="6"/>
  <c r="S4145" i="6" s="1"/>
  <c r="T4145" i="6" s="1"/>
  <c r="Q4146" i="6"/>
  <c r="S4146" i="6" s="1"/>
  <c r="T4146" i="6" s="1"/>
  <c r="Q4147" i="6"/>
  <c r="S4147" i="6" s="1"/>
  <c r="T4147" i="6" s="1"/>
  <c r="Q4148" i="6"/>
  <c r="S4148" i="6" s="1"/>
  <c r="T4148" i="6" s="1"/>
  <c r="Q4149" i="6"/>
  <c r="S4149" i="6" s="1"/>
  <c r="T4149" i="6" s="1"/>
  <c r="Q4150" i="6"/>
  <c r="S4150" i="6" s="1"/>
  <c r="T4150" i="6" s="1"/>
  <c r="Q4151" i="6"/>
  <c r="S4151" i="6" s="1"/>
  <c r="T4151" i="6" s="1"/>
  <c r="Q4152" i="6"/>
  <c r="S4152" i="6" s="1"/>
  <c r="T4152" i="6" s="1"/>
  <c r="Q4153" i="6"/>
  <c r="S4153" i="6" s="1"/>
  <c r="T4153" i="6" s="1"/>
  <c r="Q4154" i="6"/>
  <c r="S4154" i="6" s="1"/>
  <c r="T4154" i="6" s="1"/>
  <c r="Q4155" i="6"/>
  <c r="S4155" i="6" s="1"/>
  <c r="T4155" i="6" s="1"/>
  <c r="Q4156" i="6"/>
  <c r="S4156" i="6" s="1"/>
  <c r="T4156" i="6" s="1"/>
  <c r="Q4157" i="6"/>
  <c r="S4157" i="6" s="1"/>
  <c r="T4157" i="6" s="1"/>
  <c r="Q4158" i="6"/>
  <c r="S4158" i="6" s="1"/>
  <c r="T4158" i="6" s="1"/>
  <c r="Q4159" i="6"/>
  <c r="S4159" i="6" s="1"/>
  <c r="T4159" i="6" s="1"/>
  <c r="Q4160" i="6"/>
  <c r="S4160" i="6" s="1"/>
  <c r="T4160" i="6" s="1"/>
  <c r="Q4161" i="6"/>
  <c r="S4161" i="6" s="1"/>
  <c r="T4161" i="6" s="1"/>
  <c r="Q4162" i="6"/>
  <c r="S4162" i="6" s="1"/>
  <c r="T4162" i="6" s="1"/>
  <c r="Q4163" i="6"/>
  <c r="S4163" i="6" s="1"/>
  <c r="T4163" i="6" s="1"/>
  <c r="Q4164" i="6"/>
  <c r="S4164" i="6" s="1"/>
  <c r="T4164" i="6" s="1"/>
  <c r="Q4165" i="6"/>
  <c r="S4165" i="6" s="1"/>
  <c r="T4165" i="6" s="1"/>
  <c r="Q4166" i="6"/>
  <c r="S4166" i="6" s="1"/>
  <c r="T4166" i="6" s="1"/>
  <c r="Q4167" i="6"/>
  <c r="S4167" i="6" s="1"/>
  <c r="T4167" i="6" s="1"/>
  <c r="Q4168" i="6"/>
  <c r="S4168" i="6" s="1"/>
  <c r="T4168" i="6" s="1"/>
  <c r="Q4169" i="6"/>
  <c r="S4169" i="6" s="1"/>
  <c r="T4169" i="6" s="1"/>
  <c r="Q4170" i="6"/>
  <c r="S4170" i="6" s="1"/>
  <c r="T4170" i="6" s="1"/>
  <c r="Q4171" i="6"/>
  <c r="S4171" i="6" s="1"/>
  <c r="T4171" i="6" s="1"/>
  <c r="Q4172" i="6"/>
  <c r="S4172" i="6" s="1"/>
  <c r="T4172" i="6" s="1"/>
  <c r="Q4173" i="6"/>
  <c r="S4173" i="6" s="1"/>
  <c r="T4173" i="6" s="1"/>
  <c r="Q4174" i="6"/>
  <c r="S4174" i="6" s="1"/>
  <c r="T4174" i="6" s="1"/>
  <c r="Q4175" i="6"/>
  <c r="S4175" i="6" s="1"/>
  <c r="T4175" i="6" s="1"/>
  <c r="Q4176" i="6"/>
  <c r="S4176" i="6" s="1"/>
  <c r="T4176" i="6" s="1"/>
  <c r="Q4177" i="6"/>
  <c r="S4177" i="6" s="1"/>
  <c r="T4177" i="6" s="1"/>
  <c r="Q4178" i="6"/>
  <c r="S4178" i="6" s="1"/>
  <c r="T4178" i="6" s="1"/>
  <c r="Q4179" i="6"/>
  <c r="S4179" i="6" s="1"/>
  <c r="T4179" i="6" s="1"/>
  <c r="Q4180" i="6"/>
  <c r="S4180" i="6" s="1"/>
  <c r="T4180" i="6" s="1"/>
  <c r="Q4181" i="6"/>
  <c r="S4181" i="6" s="1"/>
  <c r="T4181" i="6" s="1"/>
  <c r="Q4182" i="6"/>
  <c r="S4182" i="6" s="1"/>
  <c r="T4182" i="6" s="1"/>
  <c r="Q4183" i="6"/>
  <c r="S4183" i="6" s="1"/>
  <c r="T4183" i="6" s="1"/>
  <c r="Q4184" i="6"/>
  <c r="S4184" i="6" s="1"/>
  <c r="T4184" i="6" s="1"/>
  <c r="Q4185" i="6"/>
  <c r="S4185" i="6" s="1"/>
  <c r="T4185" i="6" s="1"/>
  <c r="Q4186" i="6"/>
  <c r="S4186" i="6" s="1"/>
  <c r="T4186" i="6" s="1"/>
  <c r="Q4187" i="6"/>
  <c r="S4187" i="6" s="1"/>
  <c r="T4187" i="6" s="1"/>
  <c r="Q4188" i="6"/>
  <c r="S4188" i="6" s="1"/>
  <c r="T4188" i="6" s="1"/>
  <c r="Q4189" i="6"/>
  <c r="S4189" i="6" s="1"/>
  <c r="T4189" i="6" s="1"/>
  <c r="Q4190" i="6"/>
  <c r="S4190" i="6" s="1"/>
  <c r="T4190" i="6" s="1"/>
  <c r="Q4191" i="6"/>
  <c r="S4191" i="6" s="1"/>
  <c r="T4191" i="6" s="1"/>
  <c r="Q4192" i="6"/>
  <c r="S4192" i="6" s="1"/>
  <c r="T4192" i="6" s="1"/>
  <c r="Q4193" i="6"/>
  <c r="S4193" i="6" s="1"/>
  <c r="T4193" i="6" s="1"/>
  <c r="Q4194" i="6"/>
  <c r="S4194" i="6" s="1"/>
  <c r="T4194" i="6" s="1"/>
  <c r="Q4195" i="6"/>
  <c r="S4195" i="6" s="1"/>
  <c r="T4195" i="6" s="1"/>
  <c r="Q4196" i="6"/>
  <c r="S4196" i="6" s="1"/>
  <c r="T4196" i="6" s="1"/>
  <c r="Q4197" i="6"/>
  <c r="S4197" i="6" s="1"/>
  <c r="T4197" i="6" s="1"/>
  <c r="Q4198" i="6"/>
  <c r="S4198" i="6" s="1"/>
  <c r="T4198" i="6" s="1"/>
  <c r="Q4199" i="6"/>
  <c r="S4199" i="6" s="1"/>
  <c r="T4199" i="6" s="1"/>
  <c r="Q4200" i="6"/>
  <c r="S4200" i="6" s="1"/>
  <c r="T4200" i="6" s="1"/>
  <c r="Q4201" i="6"/>
  <c r="S4201" i="6" s="1"/>
  <c r="T4201" i="6" s="1"/>
  <c r="Q4202" i="6"/>
  <c r="S4202" i="6" s="1"/>
  <c r="T4202" i="6" s="1"/>
  <c r="Q4203" i="6"/>
  <c r="S4203" i="6" s="1"/>
  <c r="T4203" i="6" s="1"/>
  <c r="Q4204" i="6"/>
  <c r="S4204" i="6" s="1"/>
  <c r="T4204" i="6" s="1"/>
  <c r="Q4205" i="6"/>
  <c r="S4205" i="6" s="1"/>
  <c r="T4205" i="6" s="1"/>
  <c r="Q4206" i="6"/>
  <c r="S4206" i="6" s="1"/>
  <c r="T4206" i="6" s="1"/>
  <c r="Q4207" i="6"/>
  <c r="S4207" i="6" s="1"/>
  <c r="T4207" i="6" s="1"/>
  <c r="Q4208" i="6"/>
  <c r="S4208" i="6" s="1"/>
  <c r="T4208" i="6" s="1"/>
  <c r="Q4209" i="6"/>
  <c r="S4209" i="6" s="1"/>
  <c r="T4209" i="6" s="1"/>
  <c r="Q4210" i="6"/>
  <c r="S4210" i="6" s="1"/>
  <c r="T4210" i="6" s="1"/>
  <c r="Q4211" i="6"/>
  <c r="S4211" i="6" s="1"/>
  <c r="T4211" i="6" s="1"/>
  <c r="Q4212" i="6"/>
  <c r="S4212" i="6" s="1"/>
  <c r="T4212" i="6" s="1"/>
  <c r="Q4213" i="6"/>
  <c r="S4213" i="6" s="1"/>
  <c r="T4213" i="6" s="1"/>
  <c r="Q4214" i="6"/>
  <c r="S4214" i="6" s="1"/>
  <c r="T4214" i="6" s="1"/>
  <c r="Q4215" i="6"/>
  <c r="S4215" i="6" s="1"/>
  <c r="T4215" i="6" s="1"/>
  <c r="Q4216" i="6"/>
  <c r="S4216" i="6" s="1"/>
  <c r="T4216" i="6" s="1"/>
  <c r="Q4217" i="6"/>
  <c r="S4217" i="6" s="1"/>
  <c r="T4217" i="6" s="1"/>
  <c r="Q4218" i="6"/>
  <c r="S4218" i="6" s="1"/>
  <c r="T4218" i="6" s="1"/>
  <c r="Q4219" i="6"/>
  <c r="S4219" i="6" s="1"/>
  <c r="T4219" i="6" s="1"/>
  <c r="Q4220" i="6"/>
  <c r="S4220" i="6" s="1"/>
  <c r="T4220" i="6" s="1"/>
  <c r="Q4221" i="6"/>
  <c r="S4221" i="6" s="1"/>
  <c r="T4221" i="6" s="1"/>
  <c r="Q4222" i="6"/>
  <c r="S4222" i="6" s="1"/>
  <c r="T4222" i="6" s="1"/>
  <c r="Q4223" i="6"/>
  <c r="S4223" i="6" s="1"/>
  <c r="T4223" i="6" s="1"/>
  <c r="Q4224" i="6"/>
  <c r="S4224" i="6" s="1"/>
  <c r="T4224" i="6" s="1"/>
  <c r="Q4225" i="6"/>
  <c r="S4225" i="6" s="1"/>
  <c r="T4225" i="6" s="1"/>
  <c r="Q4226" i="6"/>
  <c r="S4226" i="6" s="1"/>
  <c r="T4226" i="6" s="1"/>
  <c r="Q4227" i="6"/>
  <c r="S4227" i="6" s="1"/>
  <c r="T4227" i="6" s="1"/>
  <c r="Q4228" i="6"/>
  <c r="S4228" i="6" s="1"/>
  <c r="T4228" i="6" s="1"/>
  <c r="Q4229" i="6"/>
  <c r="S4229" i="6" s="1"/>
  <c r="T4229" i="6" s="1"/>
  <c r="Q4230" i="6"/>
  <c r="S4230" i="6" s="1"/>
  <c r="T4230" i="6" s="1"/>
  <c r="Q4231" i="6"/>
  <c r="S4231" i="6" s="1"/>
  <c r="T4231" i="6" s="1"/>
  <c r="Q4232" i="6"/>
  <c r="S4232" i="6" s="1"/>
  <c r="T4232" i="6" s="1"/>
  <c r="Q4233" i="6"/>
  <c r="S4233" i="6" s="1"/>
  <c r="T4233" i="6" s="1"/>
  <c r="Q4234" i="6"/>
  <c r="S4234" i="6" s="1"/>
  <c r="T4234" i="6" s="1"/>
  <c r="Q4235" i="6"/>
  <c r="S4235" i="6" s="1"/>
  <c r="T4235" i="6" s="1"/>
  <c r="Q4236" i="6"/>
  <c r="S4236" i="6" s="1"/>
  <c r="T4236" i="6" s="1"/>
  <c r="Q4237" i="6"/>
  <c r="S4237" i="6" s="1"/>
  <c r="T4237" i="6" s="1"/>
  <c r="Q4238" i="6"/>
  <c r="S4238" i="6" s="1"/>
  <c r="T4238" i="6" s="1"/>
  <c r="Q4239" i="6"/>
  <c r="S4239" i="6" s="1"/>
  <c r="T4239" i="6" s="1"/>
  <c r="Q4240" i="6"/>
  <c r="S4240" i="6" s="1"/>
  <c r="T4240" i="6" s="1"/>
  <c r="Q4241" i="6"/>
  <c r="S4241" i="6" s="1"/>
  <c r="T4241" i="6" s="1"/>
  <c r="Q4242" i="6"/>
  <c r="S4242" i="6" s="1"/>
  <c r="T4242" i="6" s="1"/>
  <c r="Q4243" i="6"/>
  <c r="S4243" i="6" s="1"/>
  <c r="T4243" i="6" s="1"/>
  <c r="Q4244" i="6"/>
  <c r="S4244" i="6" s="1"/>
  <c r="T4244" i="6" s="1"/>
  <c r="Q4245" i="6"/>
  <c r="S4245" i="6" s="1"/>
  <c r="T4245" i="6" s="1"/>
  <c r="Q4246" i="6"/>
  <c r="S4246" i="6" s="1"/>
  <c r="T4246" i="6" s="1"/>
  <c r="Q4247" i="6"/>
  <c r="S4247" i="6" s="1"/>
  <c r="T4247" i="6" s="1"/>
  <c r="Q4248" i="6"/>
  <c r="S4248" i="6" s="1"/>
  <c r="T4248" i="6" s="1"/>
  <c r="Q4249" i="6"/>
  <c r="S4249" i="6" s="1"/>
  <c r="T4249" i="6" s="1"/>
  <c r="Q4250" i="6"/>
  <c r="S4250" i="6" s="1"/>
  <c r="T4250" i="6" s="1"/>
  <c r="Q4251" i="6"/>
  <c r="S4251" i="6" s="1"/>
  <c r="T4251" i="6" s="1"/>
  <c r="Q4252" i="6"/>
  <c r="S4252" i="6" s="1"/>
  <c r="T4252" i="6" s="1"/>
  <c r="Q4253" i="6"/>
  <c r="S4253" i="6" s="1"/>
  <c r="T4253" i="6" s="1"/>
  <c r="Q4254" i="6"/>
  <c r="S4254" i="6" s="1"/>
  <c r="T4254" i="6" s="1"/>
  <c r="Q4255" i="6"/>
  <c r="S4255" i="6" s="1"/>
  <c r="T4255" i="6" s="1"/>
  <c r="Q4256" i="6"/>
  <c r="S4256" i="6" s="1"/>
  <c r="T4256" i="6" s="1"/>
  <c r="Q4257" i="6"/>
  <c r="S4257" i="6" s="1"/>
  <c r="T4257" i="6" s="1"/>
  <c r="Q4258" i="6"/>
  <c r="S4258" i="6" s="1"/>
  <c r="T4258" i="6" s="1"/>
  <c r="Q4259" i="6"/>
  <c r="S4259" i="6" s="1"/>
  <c r="T4259" i="6" s="1"/>
  <c r="Q4260" i="6"/>
  <c r="S4260" i="6" s="1"/>
  <c r="T4260" i="6" s="1"/>
  <c r="Q4261" i="6"/>
  <c r="S4261" i="6" s="1"/>
  <c r="T4261" i="6" s="1"/>
  <c r="Q4262" i="6"/>
  <c r="S4262" i="6" s="1"/>
  <c r="T4262" i="6" s="1"/>
  <c r="Q4263" i="6"/>
  <c r="S4263" i="6" s="1"/>
  <c r="T4263" i="6" s="1"/>
  <c r="Q4264" i="6"/>
  <c r="S4264" i="6" s="1"/>
  <c r="T4264" i="6" s="1"/>
  <c r="Q4265" i="6"/>
  <c r="S4265" i="6" s="1"/>
  <c r="T4265" i="6" s="1"/>
  <c r="Q4266" i="6"/>
  <c r="S4266" i="6" s="1"/>
  <c r="T4266" i="6" s="1"/>
  <c r="Q4267" i="6"/>
  <c r="S4267" i="6" s="1"/>
  <c r="T4267" i="6" s="1"/>
  <c r="Q4268" i="6"/>
  <c r="S4268" i="6" s="1"/>
  <c r="T4268" i="6" s="1"/>
  <c r="Q4269" i="6"/>
  <c r="S4269" i="6" s="1"/>
  <c r="T4269" i="6" s="1"/>
  <c r="Q4270" i="6"/>
  <c r="S4270" i="6" s="1"/>
  <c r="T4270" i="6" s="1"/>
  <c r="Q4271" i="6"/>
  <c r="S4271" i="6" s="1"/>
  <c r="T4271" i="6" s="1"/>
  <c r="Q4272" i="6"/>
  <c r="S4272" i="6" s="1"/>
  <c r="T4272" i="6" s="1"/>
  <c r="Q4273" i="6"/>
  <c r="S4273" i="6" s="1"/>
  <c r="T4273" i="6" s="1"/>
  <c r="Q4274" i="6"/>
  <c r="S4274" i="6" s="1"/>
  <c r="T4274" i="6" s="1"/>
  <c r="Q4275" i="6"/>
  <c r="S4275" i="6" s="1"/>
  <c r="T4275" i="6" s="1"/>
  <c r="Q4276" i="6"/>
  <c r="S4276" i="6" s="1"/>
  <c r="T4276" i="6" s="1"/>
  <c r="Q4277" i="6"/>
  <c r="S4277" i="6" s="1"/>
  <c r="T4277" i="6" s="1"/>
  <c r="Q4278" i="6"/>
  <c r="S4278" i="6" s="1"/>
  <c r="T4278" i="6" s="1"/>
  <c r="Q4279" i="6"/>
  <c r="S4279" i="6" s="1"/>
  <c r="T4279" i="6" s="1"/>
  <c r="Q4280" i="6"/>
  <c r="S4280" i="6" s="1"/>
  <c r="T4280" i="6" s="1"/>
  <c r="Q4281" i="6"/>
  <c r="S4281" i="6" s="1"/>
  <c r="T4281" i="6" s="1"/>
  <c r="Q4282" i="6"/>
  <c r="S4282" i="6" s="1"/>
  <c r="T4282" i="6" s="1"/>
  <c r="Q4283" i="6"/>
  <c r="S4283" i="6" s="1"/>
  <c r="T4283" i="6" s="1"/>
  <c r="Q4284" i="6"/>
  <c r="S4284" i="6" s="1"/>
  <c r="T4284" i="6" s="1"/>
  <c r="Q4285" i="6"/>
  <c r="S4285" i="6" s="1"/>
  <c r="T4285" i="6" s="1"/>
  <c r="Q4286" i="6"/>
  <c r="S4286" i="6" s="1"/>
  <c r="T4286" i="6" s="1"/>
  <c r="Q4287" i="6"/>
  <c r="S4287" i="6" s="1"/>
  <c r="T4287" i="6" s="1"/>
  <c r="Q4288" i="6"/>
  <c r="S4288" i="6" s="1"/>
  <c r="T4288" i="6" s="1"/>
  <c r="Q4289" i="6"/>
  <c r="S4289" i="6" s="1"/>
  <c r="T4289" i="6" s="1"/>
  <c r="Q4290" i="6"/>
  <c r="S4290" i="6" s="1"/>
  <c r="T4290" i="6" s="1"/>
  <c r="Q4291" i="6"/>
  <c r="S4291" i="6" s="1"/>
  <c r="T4291" i="6" s="1"/>
  <c r="Q4292" i="6"/>
  <c r="S4292" i="6" s="1"/>
  <c r="T4292" i="6" s="1"/>
  <c r="Q4293" i="6"/>
  <c r="S4293" i="6" s="1"/>
  <c r="T4293" i="6" s="1"/>
  <c r="Q4294" i="6"/>
  <c r="S4294" i="6" s="1"/>
  <c r="T4294" i="6" s="1"/>
  <c r="Q4295" i="6"/>
  <c r="S4295" i="6" s="1"/>
  <c r="T4295" i="6" s="1"/>
  <c r="Q4296" i="6"/>
  <c r="S4296" i="6" s="1"/>
  <c r="T4296" i="6" s="1"/>
  <c r="Q4297" i="6"/>
  <c r="S4297" i="6" s="1"/>
  <c r="T4297" i="6" s="1"/>
  <c r="Q4298" i="6"/>
  <c r="S4298" i="6" s="1"/>
  <c r="T4298" i="6" s="1"/>
  <c r="Q4299" i="6"/>
  <c r="S4299" i="6" s="1"/>
  <c r="T4299" i="6" s="1"/>
  <c r="Q4300" i="6"/>
  <c r="S4300" i="6" s="1"/>
  <c r="T4300" i="6" s="1"/>
  <c r="Q4301" i="6"/>
  <c r="S4301" i="6" s="1"/>
  <c r="T4301" i="6" s="1"/>
  <c r="Q4302" i="6"/>
  <c r="S4302" i="6" s="1"/>
  <c r="T4302" i="6" s="1"/>
  <c r="Q4303" i="6"/>
  <c r="S4303" i="6" s="1"/>
  <c r="T4303" i="6" s="1"/>
  <c r="Q4304" i="6"/>
  <c r="S4304" i="6" s="1"/>
  <c r="T4304" i="6" s="1"/>
  <c r="Q4305" i="6"/>
  <c r="S4305" i="6" s="1"/>
  <c r="T4305" i="6" s="1"/>
  <c r="Q4306" i="6"/>
  <c r="S4306" i="6" s="1"/>
  <c r="T4306" i="6" s="1"/>
  <c r="Q4307" i="6"/>
  <c r="S4307" i="6" s="1"/>
  <c r="T4307" i="6" s="1"/>
  <c r="Q4308" i="6"/>
  <c r="S4308" i="6" s="1"/>
  <c r="T4308" i="6" s="1"/>
  <c r="Q4309" i="6"/>
  <c r="S4309" i="6" s="1"/>
  <c r="T4309" i="6" s="1"/>
  <c r="Q4310" i="6"/>
  <c r="S4310" i="6" s="1"/>
  <c r="T4310" i="6" s="1"/>
  <c r="Q4311" i="6"/>
  <c r="S4311" i="6" s="1"/>
  <c r="T4311" i="6" s="1"/>
  <c r="Q4312" i="6"/>
  <c r="S4312" i="6" s="1"/>
  <c r="T4312" i="6" s="1"/>
  <c r="Q4313" i="6"/>
  <c r="S4313" i="6" s="1"/>
  <c r="T4313" i="6" s="1"/>
  <c r="Q4314" i="6"/>
  <c r="S4314" i="6" s="1"/>
  <c r="T4314" i="6" s="1"/>
  <c r="Q4315" i="6"/>
  <c r="S4315" i="6" s="1"/>
  <c r="T4315" i="6" s="1"/>
  <c r="Q4316" i="6"/>
  <c r="S4316" i="6" s="1"/>
  <c r="T4316" i="6" s="1"/>
  <c r="Q4317" i="6"/>
  <c r="S4317" i="6" s="1"/>
  <c r="T4317" i="6" s="1"/>
  <c r="Q4318" i="6"/>
  <c r="S4318" i="6" s="1"/>
  <c r="T4318" i="6" s="1"/>
  <c r="Q4319" i="6"/>
  <c r="S4319" i="6" s="1"/>
  <c r="T4319" i="6" s="1"/>
  <c r="Q4320" i="6"/>
  <c r="S4320" i="6" s="1"/>
  <c r="T4320" i="6" s="1"/>
  <c r="Q4321" i="6"/>
  <c r="S4321" i="6" s="1"/>
  <c r="T4321" i="6" s="1"/>
  <c r="Q4322" i="6"/>
  <c r="S4322" i="6" s="1"/>
  <c r="T4322" i="6" s="1"/>
  <c r="Q4323" i="6"/>
  <c r="S4323" i="6" s="1"/>
  <c r="T4323" i="6" s="1"/>
  <c r="Q4324" i="6"/>
  <c r="S4324" i="6" s="1"/>
  <c r="T4324" i="6" s="1"/>
  <c r="Q4325" i="6"/>
  <c r="S4325" i="6" s="1"/>
  <c r="T4325" i="6" s="1"/>
  <c r="Q4326" i="6"/>
  <c r="S4326" i="6" s="1"/>
  <c r="T4326" i="6" s="1"/>
  <c r="Q4327" i="6"/>
  <c r="S4327" i="6" s="1"/>
  <c r="T4327" i="6" s="1"/>
  <c r="Q4328" i="6"/>
  <c r="S4328" i="6" s="1"/>
  <c r="T4328" i="6" s="1"/>
  <c r="Q4329" i="6"/>
  <c r="S4329" i="6" s="1"/>
  <c r="T4329" i="6" s="1"/>
  <c r="Q4330" i="6"/>
  <c r="S4330" i="6" s="1"/>
  <c r="T4330" i="6" s="1"/>
  <c r="Q4331" i="6"/>
  <c r="S4331" i="6" s="1"/>
  <c r="T4331" i="6" s="1"/>
  <c r="Q4332" i="6"/>
  <c r="S4332" i="6" s="1"/>
  <c r="T4332" i="6" s="1"/>
  <c r="Q4333" i="6"/>
  <c r="S4333" i="6" s="1"/>
  <c r="T4333" i="6" s="1"/>
  <c r="Q4334" i="6"/>
  <c r="S4334" i="6" s="1"/>
  <c r="T4334" i="6" s="1"/>
  <c r="Q4335" i="6"/>
  <c r="S4335" i="6" s="1"/>
  <c r="T4335" i="6" s="1"/>
  <c r="Q4336" i="6"/>
  <c r="S4336" i="6" s="1"/>
  <c r="T4336" i="6" s="1"/>
  <c r="Q4337" i="6"/>
  <c r="S4337" i="6" s="1"/>
  <c r="T4337" i="6" s="1"/>
  <c r="Q4338" i="6"/>
  <c r="S4338" i="6" s="1"/>
  <c r="T4338" i="6" s="1"/>
  <c r="Q4339" i="6"/>
  <c r="S4339" i="6" s="1"/>
  <c r="T4339" i="6" s="1"/>
  <c r="Q4340" i="6"/>
  <c r="S4340" i="6" s="1"/>
  <c r="T4340" i="6" s="1"/>
  <c r="Q4341" i="6"/>
  <c r="S4341" i="6" s="1"/>
  <c r="T4341" i="6" s="1"/>
  <c r="Q4342" i="6"/>
  <c r="S4342" i="6" s="1"/>
  <c r="T4342" i="6" s="1"/>
  <c r="Q4343" i="6"/>
  <c r="S4343" i="6" s="1"/>
  <c r="T4343" i="6" s="1"/>
  <c r="Q4344" i="6"/>
  <c r="S4344" i="6" s="1"/>
  <c r="T4344" i="6" s="1"/>
  <c r="Q4345" i="6"/>
  <c r="S4345" i="6" s="1"/>
  <c r="T4345" i="6" s="1"/>
  <c r="Q4346" i="6"/>
  <c r="S4346" i="6" s="1"/>
  <c r="T4346" i="6" s="1"/>
  <c r="Q4347" i="6"/>
  <c r="S4347" i="6" s="1"/>
  <c r="T4347" i="6" s="1"/>
  <c r="Q4348" i="6"/>
  <c r="S4348" i="6" s="1"/>
  <c r="T4348" i="6" s="1"/>
  <c r="Q4349" i="6"/>
  <c r="S4349" i="6" s="1"/>
  <c r="T4349" i="6" s="1"/>
  <c r="Q4350" i="6"/>
  <c r="S4350" i="6" s="1"/>
  <c r="T4350" i="6" s="1"/>
  <c r="Q4351" i="6"/>
  <c r="S4351" i="6" s="1"/>
  <c r="T4351" i="6" s="1"/>
  <c r="Q4352" i="6"/>
  <c r="S4352" i="6" s="1"/>
  <c r="T4352" i="6" s="1"/>
  <c r="Q4353" i="6"/>
  <c r="S4353" i="6" s="1"/>
  <c r="T4353" i="6" s="1"/>
  <c r="Q4354" i="6"/>
  <c r="S4354" i="6" s="1"/>
  <c r="T4354" i="6" s="1"/>
  <c r="Q4355" i="6"/>
  <c r="S4355" i="6" s="1"/>
  <c r="T4355" i="6" s="1"/>
  <c r="Q4356" i="6"/>
  <c r="S4356" i="6" s="1"/>
  <c r="T4356" i="6" s="1"/>
  <c r="Q4357" i="6"/>
  <c r="S4357" i="6" s="1"/>
  <c r="T4357" i="6" s="1"/>
  <c r="Q4358" i="6"/>
  <c r="S4358" i="6" s="1"/>
  <c r="T4358" i="6" s="1"/>
  <c r="Q4359" i="6"/>
  <c r="S4359" i="6" s="1"/>
  <c r="T4359" i="6" s="1"/>
  <c r="Q4360" i="6"/>
  <c r="S4360" i="6" s="1"/>
  <c r="T4360" i="6" s="1"/>
  <c r="Q4361" i="6"/>
  <c r="S4361" i="6" s="1"/>
  <c r="T4361" i="6" s="1"/>
  <c r="Q4362" i="6"/>
  <c r="S4362" i="6" s="1"/>
  <c r="T4362" i="6" s="1"/>
  <c r="Q4363" i="6"/>
  <c r="S4363" i="6" s="1"/>
  <c r="T4363" i="6" s="1"/>
  <c r="Q4364" i="6"/>
  <c r="S4364" i="6" s="1"/>
  <c r="T4364" i="6" s="1"/>
  <c r="Q4365" i="6"/>
  <c r="S4365" i="6" s="1"/>
  <c r="T4365" i="6" s="1"/>
  <c r="Q4366" i="6"/>
  <c r="S4366" i="6" s="1"/>
  <c r="T4366" i="6" s="1"/>
  <c r="Q4367" i="6"/>
  <c r="S4367" i="6" s="1"/>
  <c r="T4367" i="6" s="1"/>
  <c r="Q4368" i="6"/>
  <c r="S4368" i="6" s="1"/>
  <c r="T4368" i="6" s="1"/>
  <c r="Q4369" i="6"/>
  <c r="S4369" i="6" s="1"/>
  <c r="T4369" i="6" s="1"/>
  <c r="Q4370" i="6"/>
  <c r="S4370" i="6" s="1"/>
  <c r="T4370" i="6" s="1"/>
  <c r="Q4371" i="6"/>
  <c r="S4371" i="6" s="1"/>
  <c r="T4371" i="6" s="1"/>
  <c r="Q4372" i="6"/>
  <c r="S4372" i="6" s="1"/>
  <c r="T4372" i="6" s="1"/>
  <c r="Q4373" i="6"/>
  <c r="S4373" i="6" s="1"/>
  <c r="T4373" i="6" s="1"/>
  <c r="Q4374" i="6"/>
  <c r="S4374" i="6" s="1"/>
  <c r="T4374" i="6" s="1"/>
  <c r="Q4375" i="6"/>
  <c r="S4375" i="6" s="1"/>
  <c r="T4375" i="6" s="1"/>
  <c r="Q4376" i="6"/>
  <c r="S4376" i="6" s="1"/>
  <c r="T4376" i="6" s="1"/>
  <c r="Q4377" i="6"/>
  <c r="S4377" i="6" s="1"/>
  <c r="T4377" i="6" s="1"/>
  <c r="Q4378" i="6"/>
  <c r="S4378" i="6" s="1"/>
  <c r="T4378" i="6" s="1"/>
  <c r="Q4379" i="6"/>
  <c r="S4379" i="6" s="1"/>
  <c r="T4379" i="6" s="1"/>
  <c r="Q4380" i="6"/>
  <c r="S4380" i="6" s="1"/>
  <c r="T4380" i="6" s="1"/>
  <c r="Q4381" i="6"/>
  <c r="S4381" i="6" s="1"/>
  <c r="T4381" i="6" s="1"/>
  <c r="Q4382" i="6"/>
  <c r="S4382" i="6" s="1"/>
  <c r="T4382" i="6" s="1"/>
  <c r="Q4383" i="6"/>
  <c r="S4383" i="6" s="1"/>
  <c r="T4383" i="6" s="1"/>
  <c r="Q4384" i="6"/>
  <c r="S4384" i="6" s="1"/>
  <c r="T4384" i="6" s="1"/>
  <c r="Q4385" i="6"/>
  <c r="S4385" i="6" s="1"/>
  <c r="T4385" i="6" s="1"/>
  <c r="Q4386" i="6"/>
  <c r="S4386" i="6" s="1"/>
  <c r="T4386" i="6" s="1"/>
  <c r="Q4387" i="6"/>
  <c r="S4387" i="6" s="1"/>
  <c r="T4387" i="6" s="1"/>
  <c r="Q4388" i="6"/>
  <c r="S4388" i="6" s="1"/>
  <c r="T4388" i="6" s="1"/>
  <c r="Q4389" i="6"/>
  <c r="S4389" i="6" s="1"/>
  <c r="T4389" i="6" s="1"/>
  <c r="Q4390" i="6"/>
  <c r="S4390" i="6" s="1"/>
  <c r="T4390" i="6" s="1"/>
  <c r="Q4391" i="6"/>
  <c r="S4391" i="6" s="1"/>
  <c r="T4391" i="6" s="1"/>
  <c r="Q4392" i="6"/>
  <c r="S4392" i="6" s="1"/>
  <c r="T4392" i="6" s="1"/>
  <c r="Q4393" i="6"/>
  <c r="S4393" i="6" s="1"/>
  <c r="T4393" i="6" s="1"/>
  <c r="Q4394" i="6"/>
  <c r="S4394" i="6" s="1"/>
  <c r="T4394" i="6" s="1"/>
  <c r="Q4395" i="6"/>
  <c r="S4395" i="6" s="1"/>
  <c r="T4395" i="6" s="1"/>
  <c r="Q4396" i="6"/>
  <c r="S4396" i="6" s="1"/>
  <c r="T4396" i="6" s="1"/>
  <c r="Q4397" i="6"/>
  <c r="S4397" i="6" s="1"/>
  <c r="T4397" i="6" s="1"/>
  <c r="Q4398" i="6"/>
  <c r="S4398" i="6" s="1"/>
  <c r="T4398" i="6" s="1"/>
  <c r="Q4399" i="6"/>
  <c r="S4399" i="6" s="1"/>
  <c r="T4399" i="6" s="1"/>
  <c r="Q4400" i="6"/>
  <c r="S4400" i="6" s="1"/>
  <c r="T4400" i="6" s="1"/>
  <c r="Q4401" i="6"/>
  <c r="S4401" i="6" s="1"/>
  <c r="T4401" i="6" s="1"/>
  <c r="Q4402" i="6"/>
  <c r="S4402" i="6" s="1"/>
  <c r="T4402" i="6" s="1"/>
  <c r="Q4403" i="6"/>
  <c r="S4403" i="6" s="1"/>
  <c r="T4403" i="6" s="1"/>
  <c r="Q4404" i="6"/>
  <c r="S4404" i="6" s="1"/>
  <c r="T4404" i="6" s="1"/>
  <c r="Q4405" i="6"/>
  <c r="S4405" i="6" s="1"/>
  <c r="T4405" i="6" s="1"/>
  <c r="Q4406" i="6"/>
  <c r="S4406" i="6" s="1"/>
  <c r="T4406" i="6" s="1"/>
  <c r="Q4407" i="6"/>
  <c r="S4407" i="6" s="1"/>
  <c r="T4407" i="6" s="1"/>
  <c r="Q4408" i="6"/>
  <c r="S4408" i="6" s="1"/>
  <c r="T4408" i="6" s="1"/>
  <c r="Q4409" i="6"/>
  <c r="S4409" i="6" s="1"/>
  <c r="T4409" i="6" s="1"/>
  <c r="Q4410" i="6"/>
  <c r="S4410" i="6" s="1"/>
  <c r="T4410" i="6" s="1"/>
  <c r="Q4411" i="6"/>
  <c r="S4411" i="6" s="1"/>
  <c r="T4411" i="6" s="1"/>
  <c r="Q4412" i="6"/>
  <c r="S4412" i="6" s="1"/>
  <c r="T4412" i="6" s="1"/>
  <c r="Q4413" i="6"/>
  <c r="S4413" i="6" s="1"/>
  <c r="T4413" i="6" s="1"/>
  <c r="Q4414" i="6"/>
  <c r="S4414" i="6" s="1"/>
  <c r="T4414" i="6" s="1"/>
  <c r="Q4415" i="6"/>
  <c r="S4415" i="6" s="1"/>
  <c r="T4415" i="6" s="1"/>
  <c r="Q4416" i="6"/>
  <c r="S4416" i="6" s="1"/>
  <c r="T4416" i="6" s="1"/>
  <c r="Q4417" i="6"/>
  <c r="S4417" i="6" s="1"/>
  <c r="T4417" i="6" s="1"/>
  <c r="Q4418" i="6"/>
  <c r="S4418" i="6" s="1"/>
  <c r="T4418" i="6" s="1"/>
  <c r="Q4419" i="6"/>
  <c r="S4419" i="6" s="1"/>
  <c r="T4419" i="6" s="1"/>
  <c r="Q4420" i="6"/>
  <c r="S4420" i="6" s="1"/>
  <c r="T4420" i="6" s="1"/>
  <c r="Q4421" i="6"/>
  <c r="S4421" i="6" s="1"/>
  <c r="T4421" i="6" s="1"/>
  <c r="Q4422" i="6"/>
  <c r="S4422" i="6" s="1"/>
  <c r="T4422" i="6" s="1"/>
  <c r="Q4423" i="6"/>
  <c r="S4423" i="6" s="1"/>
  <c r="T4423" i="6" s="1"/>
  <c r="Q4424" i="6"/>
  <c r="S4424" i="6" s="1"/>
  <c r="T4424" i="6" s="1"/>
  <c r="Q4425" i="6"/>
  <c r="S4425" i="6" s="1"/>
  <c r="T4425" i="6" s="1"/>
  <c r="Q4426" i="6"/>
  <c r="S4426" i="6" s="1"/>
  <c r="T4426" i="6" s="1"/>
  <c r="Q4427" i="6"/>
  <c r="S4427" i="6" s="1"/>
  <c r="T4427" i="6" s="1"/>
  <c r="Q4428" i="6"/>
  <c r="S4428" i="6" s="1"/>
  <c r="T4428" i="6" s="1"/>
  <c r="Q4429" i="6"/>
  <c r="S4429" i="6" s="1"/>
  <c r="T4429" i="6" s="1"/>
  <c r="Q4430" i="6"/>
  <c r="S4430" i="6" s="1"/>
  <c r="T4430" i="6" s="1"/>
  <c r="Q4431" i="6"/>
  <c r="S4431" i="6" s="1"/>
  <c r="T4431" i="6" s="1"/>
  <c r="Q4432" i="6"/>
  <c r="S4432" i="6" s="1"/>
  <c r="T4432" i="6" s="1"/>
  <c r="Q4433" i="6"/>
  <c r="S4433" i="6" s="1"/>
  <c r="T4433" i="6" s="1"/>
  <c r="Q4434" i="6"/>
  <c r="S4434" i="6" s="1"/>
  <c r="T4434" i="6" s="1"/>
  <c r="Q4435" i="6"/>
  <c r="S4435" i="6" s="1"/>
  <c r="T4435" i="6" s="1"/>
  <c r="Q4436" i="6"/>
  <c r="S4436" i="6" s="1"/>
  <c r="T4436" i="6" s="1"/>
  <c r="Q4437" i="6"/>
  <c r="S4437" i="6" s="1"/>
  <c r="T4437" i="6" s="1"/>
  <c r="Q4438" i="6"/>
  <c r="S4438" i="6" s="1"/>
  <c r="T4438" i="6" s="1"/>
  <c r="Q4439" i="6"/>
  <c r="S4439" i="6" s="1"/>
  <c r="T4439" i="6" s="1"/>
  <c r="Q4440" i="6"/>
  <c r="S4440" i="6" s="1"/>
  <c r="T4440" i="6" s="1"/>
  <c r="Q4441" i="6"/>
  <c r="S4441" i="6" s="1"/>
  <c r="T4441" i="6" s="1"/>
  <c r="Q4442" i="6"/>
  <c r="S4442" i="6" s="1"/>
  <c r="T4442" i="6" s="1"/>
  <c r="Q4443" i="6"/>
  <c r="S4443" i="6" s="1"/>
  <c r="T4443" i="6" s="1"/>
  <c r="Q4444" i="6"/>
  <c r="S4444" i="6" s="1"/>
  <c r="T4444" i="6" s="1"/>
  <c r="Q4445" i="6"/>
  <c r="S4445" i="6" s="1"/>
  <c r="T4445" i="6" s="1"/>
  <c r="Q4446" i="6"/>
  <c r="S4446" i="6" s="1"/>
  <c r="T4446" i="6" s="1"/>
  <c r="Q4447" i="6"/>
  <c r="S4447" i="6" s="1"/>
  <c r="T4447" i="6" s="1"/>
  <c r="Q4448" i="6"/>
  <c r="S4448" i="6" s="1"/>
  <c r="T4448" i="6" s="1"/>
  <c r="Q4449" i="6"/>
  <c r="S4449" i="6" s="1"/>
  <c r="T4449" i="6" s="1"/>
  <c r="Q4450" i="6"/>
  <c r="S4450" i="6" s="1"/>
  <c r="T4450" i="6" s="1"/>
  <c r="Q4451" i="6"/>
  <c r="S4451" i="6" s="1"/>
  <c r="T4451" i="6" s="1"/>
  <c r="Q4452" i="6"/>
  <c r="S4452" i="6" s="1"/>
  <c r="T4452" i="6" s="1"/>
  <c r="Q4453" i="6"/>
  <c r="S4453" i="6" s="1"/>
  <c r="T4453" i="6" s="1"/>
  <c r="Q4454" i="6"/>
  <c r="S4454" i="6" s="1"/>
  <c r="T4454" i="6" s="1"/>
  <c r="Q4455" i="6"/>
  <c r="S4455" i="6" s="1"/>
  <c r="T4455" i="6" s="1"/>
  <c r="Q4456" i="6"/>
  <c r="S4456" i="6" s="1"/>
  <c r="T4456" i="6" s="1"/>
  <c r="Q4457" i="6"/>
  <c r="S4457" i="6" s="1"/>
  <c r="T4457" i="6" s="1"/>
  <c r="Q4458" i="6"/>
  <c r="S4458" i="6" s="1"/>
  <c r="T4458" i="6" s="1"/>
  <c r="Q4459" i="6"/>
  <c r="S4459" i="6" s="1"/>
  <c r="T4459" i="6" s="1"/>
  <c r="Q4460" i="6"/>
  <c r="S4460" i="6" s="1"/>
  <c r="T4460" i="6" s="1"/>
  <c r="Q4461" i="6"/>
  <c r="S4461" i="6" s="1"/>
  <c r="T4461" i="6" s="1"/>
  <c r="Q4462" i="6"/>
  <c r="S4462" i="6" s="1"/>
  <c r="T4462" i="6" s="1"/>
  <c r="Q4463" i="6"/>
  <c r="S4463" i="6" s="1"/>
  <c r="T4463" i="6" s="1"/>
  <c r="Q4464" i="6"/>
  <c r="S4464" i="6" s="1"/>
  <c r="T4464" i="6" s="1"/>
  <c r="Q4465" i="6"/>
  <c r="S4465" i="6" s="1"/>
  <c r="T4465" i="6" s="1"/>
  <c r="Q4466" i="6"/>
  <c r="S4466" i="6" s="1"/>
  <c r="T4466" i="6" s="1"/>
  <c r="Q4467" i="6"/>
  <c r="S4467" i="6" s="1"/>
  <c r="T4467" i="6" s="1"/>
  <c r="Q4468" i="6"/>
  <c r="S4468" i="6" s="1"/>
  <c r="T4468" i="6" s="1"/>
  <c r="Q4469" i="6"/>
  <c r="S4469" i="6" s="1"/>
  <c r="T4469" i="6" s="1"/>
  <c r="Q4470" i="6"/>
  <c r="S4470" i="6" s="1"/>
  <c r="T4470" i="6" s="1"/>
  <c r="Q4471" i="6"/>
  <c r="S4471" i="6" s="1"/>
  <c r="T4471" i="6" s="1"/>
  <c r="Q4472" i="6"/>
  <c r="S4472" i="6" s="1"/>
  <c r="T4472" i="6" s="1"/>
  <c r="Q4473" i="6"/>
  <c r="S4473" i="6" s="1"/>
  <c r="T4473" i="6" s="1"/>
  <c r="Q4474" i="6"/>
  <c r="S4474" i="6" s="1"/>
  <c r="T4474" i="6" s="1"/>
  <c r="Q4475" i="6"/>
  <c r="S4475" i="6" s="1"/>
  <c r="T4475" i="6" s="1"/>
  <c r="Q4476" i="6"/>
  <c r="S4476" i="6" s="1"/>
  <c r="T4476" i="6" s="1"/>
  <c r="Q4477" i="6"/>
  <c r="S4477" i="6" s="1"/>
  <c r="T4477" i="6" s="1"/>
  <c r="Q4478" i="6"/>
  <c r="S4478" i="6" s="1"/>
  <c r="T4478" i="6" s="1"/>
  <c r="Q4479" i="6"/>
  <c r="S4479" i="6" s="1"/>
  <c r="T4479" i="6" s="1"/>
  <c r="Q4480" i="6"/>
  <c r="S4480" i="6" s="1"/>
  <c r="T4480" i="6" s="1"/>
  <c r="Q4481" i="6"/>
  <c r="S4481" i="6" s="1"/>
  <c r="T4481" i="6" s="1"/>
  <c r="Q4482" i="6"/>
  <c r="S4482" i="6" s="1"/>
  <c r="T4482" i="6" s="1"/>
  <c r="Q4483" i="6"/>
  <c r="S4483" i="6" s="1"/>
  <c r="T4483" i="6" s="1"/>
  <c r="Q4484" i="6"/>
  <c r="S4484" i="6" s="1"/>
  <c r="T4484" i="6" s="1"/>
  <c r="Q4485" i="6"/>
  <c r="S4485" i="6" s="1"/>
  <c r="T4485" i="6" s="1"/>
  <c r="Q4486" i="6"/>
  <c r="S4486" i="6" s="1"/>
  <c r="T4486" i="6" s="1"/>
  <c r="Q4487" i="6"/>
  <c r="S4487" i="6" s="1"/>
  <c r="T4487" i="6" s="1"/>
  <c r="Q4488" i="6"/>
  <c r="S4488" i="6" s="1"/>
  <c r="T4488" i="6" s="1"/>
  <c r="Q4489" i="6"/>
  <c r="S4489" i="6" s="1"/>
  <c r="T4489" i="6" s="1"/>
  <c r="Q4490" i="6"/>
  <c r="S4490" i="6" s="1"/>
  <c r="T4490" i="6" s="1"/>
  <c r="Q4491" i="6"/>
  <c r="S4491" i="6" s="1"/>
  <c r="T4491" i="6" s="1"/>
  <c r="Q4492" i="6"/>
  <c r="S4492" i="6" s="1"/>
  <c r="T4492" i="6" s="1"/>
  <c r="Q4493" i="6"/>
  <c r="S4493" i="6" s="1"/>
  <c r="T4493" i="6" s="1"/>
  <c r="Q4494" i="6"/>
  <c r="S4494" i="6" s="1"/>
  <c r="T4494" i="6" s="1"/>
  <c r="Q4495" i="6"/>
  <c r="S4495" i="6" s="1"/>
  <c r="T4495" i="6" s="1"/>
  <c r="Q4496" i="6"/>
  <c r="S4496" i="6" s="1"/>
  <c r="T4496" i="6" s="1"/>
  <c r="Q4497" i="6"/>
  <c r="S4497" i="6" s="1"/>
  <c r="T4497" i="6" s="1"/>
  <c r="Q4498" i="6"/>
  <c r="S4498" i="6" s="1"/>
  <c r="T4498" i="6" s="1"/>
  <c r="Q4499" i="6"/>
  <c r="S4499" i="6" s="1"/>
  <c r="T4499" i="6" s="1"/>
  <c r="Q4500" i="6"/>
  <c r="S4500" i="6" s="1"/>
  <c r="T4500" i="6" s="1"/>
  <c r="Q4501" i="6"/>
  <c r="S4501" i="6" s="1"/>
  <c r="T4501" i="6" s="1"/>
  <c r="Q4502" i="6"/>
  <c r="S4502" i="6" s="1"/>
  <c r="T4502" i="6" s="1"/>
  <c r="Q4503" i="6"/>
  <c r="S4503" i="6" s="1"/>
  <c r="T4503" i="6" s="1"/>
  <c r="Q4504" i="6"/>
  <c r="S4504" i="6" s="1"/>
  <c r="T4504" i="6" s="1"/>
  <c r="Q4505" i="6"/>
  <c r="S4505" i="6" s="1"/>
  <c r="T4505" i="6" s="1"/>
  <c r="Q4506" i="6"/>
  <c r="S4506" i="6" s="1"/>
  <c r="T4506" i="6" s="1"/>
  <c r="Q4507" i="6"/>
  <c r="S4507" i="6" s="1"/>
  <c r="T4507" i="6" s="1"/>
  <c r="Q4508" i="6"/>
  <c r="S4508" i="6" s="1"/>
  <c r="T4508" i="6" s="1"/>
  <c r="Q4509" i="6"/>
  <c r="S4509" i="6" s="1"/>
  <c r="T4509" i="6" s="1"/>
  <c r="Q4510" i="6"/>
  <c r="S4510" i="6" s="1"/>
  <c r="T4510" i="6" s="1"/>
  <c r="Q4511" i="6"/>
  <c r="S4511" i="6" s="1"/>
  <c r="T4511" i="6" s="1"/>
  <c r="Q4512" i="6"/>
  <c r="S4512" i="6" s="1"/>
  <c r="T4512" i="6" s="1"/>
  <c r="Q4513" i="6"/>
  <c r="S4513" i="6" s="1"/>
  <c r="T4513" i="6" s="1"/>
  <c r="Q4514" i="6"/>
  <c r="S4514" i="6" s="1"/>
  <c r="T4514" i="6" s="1"/>
  <c r="Q4515" i="6"/>
  <c r="S4515" i="6" s="1"/>
  <c r="T4515" i="6" s="1"/>
  <c r="Q4516" i="6"/>
  <c r="S4516" i="6" s="1"/>
  <c r="T4516" i="6" s="1"/>
  <c r="Q4517" i="6"/>
  <c r="S4517" i="6" s="1"/>
  <c r="T4517" i="6" s="1"/>
  <c r="Q4518" i="6"/>
  <c r="S4518" i="6" s="1"/>
  <c r="T4518" i="6" s="1"/>
  <c r="Q4519" i="6"/>
  <c r="S4519" i="6" s="1"/>
  <c r="T4519" i="6" s="1"/>
  <c r="Q4520" i="6"/>
  <c r="S4520" i="6" s="1"/>
  <c r="T4520" i="6" s="1"/>
  <c r="Q4521" i="6"/>
  <c r="S4521" i="6" s="1"/>
  <c r="T4521" i="6" s="1"/>
  <c r="Q4522" i="6"/>
  <c r="S4522" i="6" s="1"/>
  <c r="T4522" i="6" s="1"/>
  <c r="Q4523" i="6"/>
  <c r="S4523" i="6" s="1"/>
  <c r="T4523" i="6" s="1"/>
  <c r="Q4524" i="6"/>
  <c r="S4524" i="6" s="1"/>
  <c r="T4524" i="6" s="1"/>
  <c r="Q4525" i="6"/>
  <c r="S4525" i="6" s="1"/>
  <c r="T4525" i="6" s="1"/>
  <c r="Q4526" i="6"/>
  <c r="S4526" i="6" s="1"/>
  <c r="T4526" i="6" s="1"/>
  <c r="Q4527" i="6"/>
  <c r="S4527" i="6" s="1"/>
  <c r="T4527" i="6" s="1"/>
  <c r="Q4528" i="6"/>
  <c r="S4528" i="6" s="1"/>
  <c r="T4528" i="6" s="1"/>
  <c r="Q4529" i="6"/>
  <c r="S4529" i="6" s="1"/>
  <c r="T4529" i="6" s="1"/>
  <c r="Q4530" i="6"/>
  <c r="S4530" i="6" s="1"/>
  <c r="T4530" i="6" s="1"/>
  <c r="Q4531" i="6"/>
  <c r="S4531" i="6" s="1"/>
  <c r="T4531" i="6" s="1"/>
  <c r="Q4532" i="6"/>
  <c r="S4532" i="6" s="1"/>
  <c r="T4532" i="6" s="1"/>
  <c r="Q4533" i="6"/>
  <c r="S4533" i="6" s="1"/>
  <c r="T4533" i="6" s="1"/>
  <c r="Q4534" i="6"/>
  <c r="S4534" i="6" s="1"/>
  <c r="T4534" i="6" s="1"/>
  <c r="Q4535" i="6"/>
  <c r="S4535" i="6" s="1"/>
  <c r="T4535" i="6" s="1"/>
  <c r="Q4536" i="6"/>
  <c r="S4536" i="6" s="1"/>
  <c r="T4536" i="6" s="1"/>
  <c r="Q4537" i="6"/>
  <c r="S4537" i="6" s="1"/>
  <c r="T4537" i="6" s="1"/>
  <c r="Q4538" i="6"/>
  <c r="S4538" i="6" s="1"/>
  <c r="T4538" i="6" s="1"/>
  <c r="Q4539" i="6"/>
  <c r="S4539" i="6" s="1"/>
  <c r="T4539" i="6" s="1"/>
  <c r="Q4540" i="6"/>
  <c r="S4540" i="6" s="1"/>
  <c r="T4540" i="6" s="1"/>
  <c r="Q4541" i="6"/>
  <c r="S4541" i="6" s="1"/>
  <c r="T4541" i="6" s="1"/>
  <c r="Q4542" i="6"/>
  <c r="S4542" i="6" s="1"/>
  <c r="T4542" i="6" s="1"/>
  <c r="Q4543" i="6"/>
  <c r="S4543" i="6" s="1"/>
  <c r="T4543" i="6" s="1"/>
  <c r="Q4544" i="6"/>
  <c r="S4544" i="6" s="1"/>
  <c r="T4544" i="6" s="1"/>
  <c r="Q4545" i="6"/>
  <c r="S4545" i="6" s="1"/>
  <c r="T4545" i="6" s="1"/>
  <c r="Q4546" i="6"/>
  <c r="S4546" i="6" s="1"/>
  <c r="T4546" i="6" s="1"/>
  <c r="Q4547" i="6"/>
  <c r="S4547" i="6" s="1"/>
  <c r="T4547" i="6" s="1"/>
  <c r="Q4548" i="6"/>
  <c r="S4548" i="6" s="1"/>
  <c r="T4548" i="6" s="1"/>
  <c r="Q4549" i="6"/>
  <c r="S4549" i="6" s="1"/>
  <c r="T4549" i="6" s="1"/>
  <c r="Q4550" i="6"/>
  <c r="S4550" i="6" s="1"/>
  <c r="T4550" i="6" s="1"/>
  <c r="Q4551" i="6"/>
  <c r="S4551" i="6" s="1"/>
  <c r="T4551" i="6" s="1"/>
  <c r="Q4552" i="6"/>
  <c r="S4552" i="6" s="1"/>
  <c r="T4552" i="6" s="1"/>
  <c r="Q4553" i="6"/>
  <c r="S4553" i="6" s="1"/>
  <c r="T4553" i="6" s="1"/>
  <c r="Q4554" i="6"/>
  <c r="S4554" i="6" s="1"/>
  <c r="T4554" i="6" s="1"/>
  <c r="Q4555" i="6"/>
  <c r="S4555" i="6" s="1"/>
  <c r="T4555" i="6" s="1"/>
  <c r="Q4556" i="6"/>
  <c r="S4556" i="6" s="1"/>
  <c r="T4556" i="6" s="1"/>
  <c r="Q4557" i="6"/>
  <c r="S4557" i="6" s="1"/>
  <c r="T4557" i="6" s="1"/>
  <c r="Q4558" i="6"/>
  <c r="S4558" i="6" s="1"/>
  <c r="T4558" i="6" s="1"/>
  <c r="Q4559" i="6"/>
  <c r="S4559" i="6" s="1"/>
  <c r="T4559" i="6" s="1"/>
  <c r="Q4560" i="6"/>
  <c r="S4560" i="6" s="1"/>
  <c r="T4560" i="6" s="1"/>
  <c r="Q4561" i="6"/>
  <c r="S4561" i="6" s="1"/>
  <c r="T4561" i="6" s="1"/>
  <c r="Q4562" i="6"/>
  <c r="S4562" i="6" s="1"/>
  <c r="T4562" i="6" s="1"/>
  <c r="Q4563" i="6"/>
  <c r="S4563" i="6" s="1"/>
  <c r="T4563" i="6" s="1"/>
  <c r="Q4564" i="6"/>
  <c r="S4564" i="6" s="1"/>
  <c r="T4564" i="6" s="1"/>
  <c r="Q4565" i="6"/>
  <c r="S4565" i="6" s="1"/>
  <c r="T4565" i="6" s="1"/>
  <c r="Q4566" i="6"/>
  <c r="S4566" i="6" s="1"/>
  <c r="T4566" i="6" s="1"/>
  <c r="Q4567" i="6"/>
  <c r="S4567" i="6" s="1"/>
  <c r="T4567" i="6" s="1"/>
  <c r="Q4568" i="6"/>
  <c r="S4568" i="6" s="1"/>
  <c r="T4568" i="6" s="1"/>
  <c r="Q4569" i="6"/>
  <c r="S4569" i="6" s="1"/>
  <c r="T4569" i="6" s="1"/>
  <c r="Q4570" i="6"/>
  <c r="S4570" i="6" s="1"/>
  <c r="T4570" i="6" s="1"/>
  <c r="Q4571" i="6"/>
  <c r="S4571" i="6" s="1"/>
  <c r="T4571" i="6" s="1"/>
  <c r="Q4572" i="6"/>
  <c r="S4572" i="6" s="1"/>
  <c r="T4572" i="6" s="1"/>
  <c r="Q4573" i="6"/>
  <c r="S4573" i="6" s="1"/>
  <c r="T4573" i="6" s="1"/>
  <c r="Q4574" i="6"/>
  <c r="S4574" i="6" s="1"/>
  <c r="T4574" i="6" s="1"/>
  <c r="Q4575" i="6"/>
  <c r="S4575" i="6" s="1"/>
  <c r="T4575" i="6" s="1"/>
  <c r="Q4576" i="6"/>
  <c r="S4576" i="6" s="1"/>
  <c r="T4576" i="6" s="1"/>
  <c r="Q4577" i="6"/>
  <c r="S4577" i="6" s="1"/>
  <c r="T4577" i="6" s="1"/>
  <c r="Q4578" i="6"/>
  <c r="S4578" i="6" s="1"/>
  <c r="T4578" i="6" s="1"/>
  <c r="Q4579" i="6"/>
  <c r="S4579" i="6" s="1"/>
  <c r="T4579" i="6" s="1"/>
  <c r="Q4580" i="6"/>
  <c r="S4580" i="6" s="1"/>
  <c r="T4580" i="6" s="1"/>
  <c r="Q4581" i="6"/>
  <c r="S4581" i="6" s="1"/>
  <c r="T4581" i="6" s="1"/>
  <c r="Q4582" i="6"/>
  <c r="S4582" i="6" s="1"/>
  <c r="T4582" i="6" s="1"/>
  <c r="Q4583" i="6"/>
  <c r="S4583" i="6" s="1"/>
  <c r="T4583" i="6" s="1"/>
  <c r="Q4584" i="6"/>
  <c r="S4584" i="6" s="1"/>
  <c r="T4584" i="6" s="1"/>
  <c r="Q4585" i="6"/>
  <c r="S4585" i="6" s="1"/>
  <c r="T4585" i="6" s="1"/>
  <c r="Q4586" i="6"/>
  <c r="S4586" i="6" s="1"/>
  <c r="T4586" i="6" s="1"/>
  <c r="Q4587" i="6"/>
  <c r="S4587" i="6" s="1"/>
  <c r="T4587" i="6" s="1"/>
  <c r="Q4588" i="6"/>
  <c r="S4588" i="6" s="1"/>
  <c r="T4588" i="6" s="1"/>
  <c r="Q4589" i="6"/>
  <c r="S4589" i="6" s="1"/>
  <c r="T4589" i="6" s="1"/>
  <c r="Q4590" i="6"/>
  <c r="S4590" i="6" s="1"/>
  <c r="T4590" i="6" s="1"/>
  <c r="Q4591" i="6"/>
  <c r="S4591" i="6" s="1"/>
  <c r="T4591" i="6" s="1"/>
  <c r="Q4592" i="6"/>
  <c r="S4592" i="6" s="1"/>
  <c r="T4592" i="6" s="1"/>
  <c r="Q4593" i="6"/>
  <c r="S4593" i="6" s="1"/>
  <c r="T4593" i="6" s="1"/>
  <c r="Q4594" i="6"/>
  <c r="S4594" i="6" s="1"/>
  <c r="T4594" i="6" s="1"/>
  <c r="Q4595" i="6"/>
  <c r="S4595" i="6" s="1"/>
  <c r="T4595" i="6" s="1"/>
  <c r="Q4596" i="6"/>
  <c r="S4596" i="6" s="1"/>
  <c r="T4596" i="6" s="1"/>
  <c r="Q4597" i="6"/>
  <c r="S4597" i="6" s="1"/>
  <c r="T4597" i="6" s="1"/>
  <c r="Q4598" i="6"/>
  <c r="S4598" i="6" s="1"/>
  <c r="T4598" i="6" s="1"/>
  <c r="Q4599" i="6"/>
  <c r="S4599" i="6" s="1"/>
  <c r="T4599" i="6" s="1"/>
  <c r="Q4600" i="6"/>
  <c r="S4600" i="6" s="1"/>
  <c r="T4600" i="6" s="1"/>
  <c r="Q4601" i="6"/>
  <c r="S4601" i="6" s="1"/>
  <c r="T4601" i="6" s="1"/>
  <c r="Q4602" i="6"/>
  <c r="S4602" i="6" s="1"/>
  <c r="T4602" i="6" s="1"/>
  <c r="Q4603" i="6"/>
  <c r="S4603" i="6" s="1"/>
  <c r="T4603" i="6" s="1"/>
  <c r="Q4604" i="6"/>
  <c r="S4604" i="6" s="1"/>
  <c r="T4604" i="6" s="1"/>
  <c r="Q4605" i="6"/>
  <c r="S4605" i="6" s="1"/>
  <c r="T4605" i="6" s="1"/>
  <c r="Q4606" i="6"/>
  <c r="S4606" i="6" s="1"/>
  <c r="T4606" i="6" s="1"/>
  <c r="Q4607" i="6"/>
  <c r="S4607" i="6" s="1"/>
  <c r="T4607" i="6" s="1"/>
  <c r="Q4608" i="6"/>
  <c r="S4608" i="6" s="1"/>
  <c r="T4608" i="6" s="1"/>
  <c r="Q4609" i="6"/>
  <c r="S4609" i="6" s="1"/>
  <c r="T4609" i="6" s="1"/>
  <c r="Q4610" i="6"/>
  <c r="S4610" i="6" s="1"/>
  <c r="T4610" i="6" s="1"/>
  <c r="Q4611" i="6"/>
  <c r="S4611" i="6" s="1"/>
  <c r="T4611" i="6" s="1"/>
  <c r="Q4612" i="6"/>
  <c r="S4612" i="6" s="1"/>
  <c r="T4612" i="6" s="1"/>
  <c r="Q4613" i="6"/>
  <c r="S4613" i="6" s="1"/>
  <c r="T4613" i="6" s="1"/>
  <c r="Q4614" i="6"/>
  <c r="S4614" i="6" s="1"/>
  <c r="T4614" i="6" s="1"/>
  <c r="Q4615" i="6"/>
  <c r="S4615" i="6" s="1"/>
  <c r="T4615" i="6" s="1"/>
  <c r="Q4616" i="6"/>
  <c r="S4616" i="6" s="1"/>
  <c r="T4616" i="6" s="1"/>
  <c r="Q4617" i="6"/>
  <c r="S4617" i="6" s="1"/>
  <c r="T4617" i="6" s="1"/>
  <c r="Q4618" i="6"/>
  <c r="S4618" i="6" s="1"/>
  <c r="T4618" i="6" s="1"/>
  <c r="Q4619" i="6"/>
  <c r="S4619" i="6" s="1"/>
  <c r="T4619" i="6" s="1"/>
  <c r="Q4620" i="6"/>
  <c r="S4620" i="6" s="1"/>
  <c r="T4620" i="6" s="1"/>
  <c r="Q4621" i="6"/>
  <c r="S4621" i="6" s="1"/>
  <c r="T4621" i="6" s="1"/>
  <c r="Q4622" i="6"/>
  <c r="S4622" i="6" s="1"/>
  <c r="T4622" i="6" s="1"/>
  <c r="Q4623" i="6"/>
  <c r="S4623" i="6" s="1"/>
  <c r="T4623" i="6" s="1"/>
  <c r="Q4624" i="6"/>
  <c r="S4624" i="6" s="1"/>
  <c r="T4624" i="6" s="1"/>
  <c r="Q4625" i="6"/>
  <c r="S4625" i="6" s="1"/>
  <c r="T4625" i="6" s="1"/>
  <c r="Q4626" i="6"/>
  <c r="S4626" i="6" s="1"/>
  <c r="T4626" i="6" s="1"/>
  <c r="Q4627" i="6"/>
  <c r="S4627" i="6" s="1"/>
  <c r="T4627" i="6" s="1"/>
  <c r="Q4628" i="6"/>
  <c r="S4628" i="6" s="1"/>
  <c r="T4628" i="6" s="1"/>
  <c r="Q4629" i="6"/>
  <c r="S4629" i="6" s="1"/>
  <c r="T4629" i="6" s="1"/>
  <c r="Q4630" i="6"/>
  <c r="S4630" i="6" s="1"/>
  <c r="T4630" i="6" s="1"/>
  <c r="Q4631" i="6"/>
  <c r="S4631" i="6" s="1"/>
  <c r="T4631" i="6" s="1"/>
  <c r="Q4632" i="6"/>
  <c r="S4632" i="6" s="1"/>
  <c r="T4632" i="6" s="1"/>
  <c r="Q4633" i="6"/>
  <c r="S4633" i="6" s="1"/>
  <c r="T4633" i="6" s="1"/>
  <c r="Q4634" i="6"/>
  <c r="S4634" i="6" s="1"/>
  <c r="T4634" i="6" s="1"/>
  <c r="Q4635" i="6"/>
  <c r="S4635" i="6" s="1"/>
  <c r="T4635" i="6" s="1"/>
  <c r="Q4636" i="6"/>
  <c r="S4636" i="6" s="1"/>
  <c r="T4636" i="6" s="1"/>
  <c r="Q4637" i="6"/>
  <c r="S4637" i="6" s="1"/>
  <c r="T4637" i="6" s="1"/>
  <c r="Q4638" i="6"/>
  <c r="S4638" i="6" s="1"/>
  <c r="T4638" i="6" s="1"/>
  <c r="Q4639" i="6"/>
  <c r="S4639" i="6" s="1"/>
  <c r="T4639" i="6" s="1"/>
  <c r="Q4640" i="6"/>
  <c r="S4640" i="6" s="1"/>
  <c r="T4640" i="6" s="1"/>
  <c r="Q4641" i="6"/>
  <c r="S4641" i="6" s="1"/>
  <c r="T4641" i="6" s="1"/>
  <c r="Q4642" i="6"/>
  <c r="S4642" i="6" s="1"/>
  <c r="T4642" i="6" s="1"/>
  <c r="Q4643" i="6"/>
  <c r="S4643" i="6" s="1"/>
  <c r="T4643" i="6" s="1"/>
  <c r="Q4644" i="6"/>
  <c r="S4644" i="6" s="1"/>
  <c r="T4644" i="6" s="1"/>
  <c r="Q4645" i="6"/>
  <c r="S4645" i="6" s="1"/>
  <c r="T4645" i="6" s="1"/>
  <c r="Q4646" i="6"/>
  <c r="S4646" i="6" s="1"/>
  <c r="T4646" i="6" s="1"/>
  <c r="Q4647" i="6"/>
  <c r="S4647" i="6" s="1"/>
  <c r="T4647" i="6" s="1"/>
  <c r="Q4648" i="6"/>
  <c r="S4648" i="6" s="1"/>
  <c r="T4648" i="6" s="1"/>
  <c r="Q4649" i="6"/>
  <c r="S4649" i="6" s="1"/>
  <c r="T4649" i="6" s="1"/>
  <c r="Q4650" i="6"/>
  <c r="S4650" i="6" s="1"/>
  <c r="T4650" i="6" s="1"/>
  <c r="Q4651" i="6"/>
  <c r="S4651" i="6" s="1"/>
  <c r="T4651" i="6" s="1"/>
  <c r="Q4652" i="6"/>
  <c r="S4652" i="6" s="1"/>
  <c r="T4652" i="6" s="1"/>
  <c r="Q4653" i="6"/>
  <c r="S4653" i="6" s="1"/>
  <c r="T4653" i="6" s="1"/>
  <c r="Q4654" i="6"/>
  <c r="S4654" i="6" s="1"/>
  <c r="T4654" i="6" s="1"/>
  <c r="Q4655" i="6"/>
  <c r="S4655" i="6" s="1"/>
  <c r="T4655" i="6" s="1"/>
  <c r="Q4656" i="6"/>
  <c r="S4656" i="6" s="1"/>
  <c r="T4656" i="6" s="1"/>
  <c r="Q4657" i="6"/>
  <c r="S4657" i="6" s="1"/>
  <c r="T4657" i="6" s="1"/>
  <c r="Q4658" i="6"/>
  <c r="S4658" i="6" s="1"/>
  <c r="T4658" i="6" s="1"/>
  <c r="Q4659" i="6"/>
  <c r="S4659" i="6" s="1"/>
  <c r="T4659" i="6" s="1"/>
  <c r="Q4660" i="6"/>
  <c r="S4660" i="6" s="1"/>
  <c r="T4660" i="6" s="1"/>
  <c r="Q4661" i="6"/>
  <c r="S4661" i="6" s="1"/>
  <c r="T4661" i="6" s="1"/>
  <c r="Q4662" i="6"/>
  <c r="S4662" i="6" s="1"/>
  <c r="T4662" i="6" s="1"/>
  <c r="Q4663" i="6"/>
  <c r="S4663" i="6" s="1"/>
  <c r="T4663" i="6" s="1"/>
  <c r="Q4664" i="6"/>
  <c r="S4664" i="6" s="1"/>
  <c r="T4664" i="6" s="1"/>
  <c r="Q4665" i="6"/>
  <c r="S4665" i="6" s="1"/>
  <c r="T4665" i="6" s="1"/>
  <c r="Q4666" i="6"/>
  <c r="S4666" i="6" s="1"/>
  <c r="T4666" i="6" s="1"/>
  <c r="Q4667" i="6"/>
  <c r="S4667" i="6" s="1"/>
  <c r="T4667" i="6" s="1"/>
  <c r="Q4668" i="6"/>
  <c r="S4668" i="6" s="1"/>
  <c r="T4668" i="6" s="1"/>
  <c r="Q4669" i="6"/>
  <c r="S4669" i="6" s="1"/>
  <c r="T4669" i="6" s="1"/>
  <c r="Q4670" i="6"/>
  <c r="S4670" i="6" s="1"/>
  <c r="T4670" i="6" s="1"/>
  <c r="Q4671" i="6"/>
  <c r="S4671" i="6" s="1"/>
  <c r="T4671" i="6" s="1"/>
  <c r="Q4672" i="6"/>
  <c r="S4672" i="6" s="1"/>
  <c r="T4672" i="6" s="1"/>
  <c r="Q4673" i="6"/>
  <c r="S4673" i="6" s="1"/>
  <c r="T4673" i="6" s="1"/>
  <c r="Q4674" i="6"/>
  <c r="S4674" i="6" s="1"/>
  <c r="T4674" i="6" s="1"/>
  <c r="Q4675" i="6"/>
  <c r="S4675" i="6" s="1"/>
  <c r="T4675" i="6" s="1"/>
  <c r="Q4676" i="6"/>
  <c r="S4676" i="6" s="1"/>
  <c r="T4676" i="6" s="1"/>
  <c r="Q4677" i="6"/>
  <c r="S4677" i="6" s="1"/>
  <c r="T4677" i="6" s="1"/>
  <c r="Q4678" i="6"/>
  <c r="S4678" i="6" s="1"/>
  <c r="T4678" i="6" s="1"/>
  <c r="Q4679" i="6"/>
  <c r="S4679" i="6" s="1"/>
  <c r="T4679" i="6" s="1"/>
  <c r="Q4680" i="6"/>
  <c r="S4680" i="6" s="1"/>
  <c r="T4680" i="6" s="1"/>
  <c r="Q4681" i="6"/>
  <c r="S4681" i="6" s="1"/>
  <c r="T4681" i="6" s="1"/>
  <c r="Q4682" i="6"/>
  <c r="S4682" i="6" s="1"/>
  <c r="T4682" i="6" s="1"/>
  <c r="Q4683" i="6"/>
  <c r="S4683" i="6" s="1"/>
  <c r="T4683" i="6" s="1"/>
  <c r="Q4684" i="6"/>
  <c r="S4684" i="6" s="1"/>
  <c r="T4684" i="6" s="1"/>
  <c r="Q4685" i="6"/>
  <c r="S4685" i="6" s="1"/>
  <c r="T4685" i="6" s="1"/>
  <c r="Q4686" i="6"/>
  <c r="S4686" i="6" s="1"/>
  <c r="T4686" i="6" s="1"/>
  <c r="Q4687" i="6"/>
  <c r="S4687" i="6" s="1"/>
  <c r="T4687" i="6" s="1"/>
  <c r="Q4688" i="6"/>
  <c r="S4688" i="6" s="1"/>
  <c r="T4688" i="6" s="1"/>
  <c r="Q4689" i="6"/>
  <c r="S4689" i="6" s="1"/>
  <c r="T4689" i="6" s="1"/>
  <c r="Q4690" i="6"/>
  <c r="S4690" i="6" s="1"/>
  <c r="T4690" i="6" s="1"/>
  <c r="Q4691" i="6"/>
  <c r="S4691" i="6" s="1"/>
  <c r="T4691" i="6" s="1"/>
  <c r="Q4692" i="6"/>
  <c r="S4692" i="6" s="1"/>
  <c r="T4692" i="6" s="1"/>
  <c r="Q4693" i="6"/>
  <c r="S4693" i="6" s="1"/>
  <c r="T4693" i="6" s="1"/>
  <c r="Q4694" i="6"/>
  <c r="S4694" i="6" s="1"/>
  <c r="T4694" i="6" s="1"/>
  <c r="Q4695" i="6"/>
  <c r="S4695" i="6" s="1"/>
  <c r="T4695" i="6" s="1"/>
  <c r="Q4696" i="6"/>
  <c r="S4696" i="6" s="1"/>
  <c r="T4696" i="6" s="1"/>
  <c r="Q4697" i="6"/>
  <c r="S4697" i="6" s="1"/>
  <c r="T4697" i="6" s="1"/>
  <c r="Q4698" i="6"/>
  <c r="S4698" i="6" s="1"/>
  <c r="T4698" i="6" s="1"/>
  <c r="Q4699" i="6"/>
  <c r="S4699" i="6" s="1"/>
  <c r="T4699" i="6" s="1"/>
  <c r="Q4700" i="6"/>
  <c r="S4700" i="6" s="1"/>
  <c r="T4700" i="6" s="1"/>
  <c r="Q4701" i="6"/>
  <c r="S4701" i="6" s="1"/>
  <c r="T4701" i="6" s="1"/>
  <c r="Q4702" i="6"/>
  <c r="S4702" i="6" s="1"/>
  <c r="T4702" i="6" s="1"/>
  <c r="Q4703" i="6"/>
  <c r="S4703" i="6" s="1"/>
  <c r="T4703" i="6" s="1"/>
  <c r="Q4704" i="6"/>
  <c r="S4704" i="6" s="1"/>
  <c r="T4704" i="6" s="1"/>
  <c r="Q4705" i="6"/>
  <c r="S4705" i="6" s="1"/>
  <c r="T4705" i="6" s="1"/>
  <c r="Q4706" i="6"/>
  <c r="S4706" i="6" s="1"/>
  <c r="T4706" i="6" s="1"/>
  <c r="Q4707" i="6"/>
  <c r="S4707" i="6" s="1"/>
  <c r="T4707" i="6" s="1"/>
  <c r="Q4708" i="6"/>
  <c r="S4708" i="6" s="1"/>
  <c r="T4708" i="6" s="1"/>
  <c r="Q4709" i="6"/>
  <c r="S4709" i="6" s="1"/>
  <c r="T4709" i="6" s="1"/>
  <c r="Q4710" i="6"/>
  <c r="S4710" i="6" s="1"/>
  <c r="T4710" i="6" s="1"/>
  <c r="Q4711" i="6"/>
  <c r="S4711" i="6" s="1"/>
  <c r="T4711" i="6" s="1"/>
  <c r="Q4712" i="6"/>
  <c r="S4712" i="6" s="1"/>
  <c r="T4712" i="6" s="1"/>
  <c r="Q4713" i="6"/>
  <c r="S4713" i="6" s="1"/>
  <c r="T4713" i="6" s="1"/>
  <c r="Q4714" i="6"/>
  <c r="S4714" i="6" s="1"/>
  <c r="T4714" i="6" s="1"/>
  <c r="Q4715" i="6"/>
  <c r="S4715" i="6" s="1"/>
  <c r="T4715" i="6" s="1"/>
  <c r="Q4716" i="6"/>
  <c r="S4716" i="6" s="1"/>
  <c r="T4716" i="6" s="1"/>
  <c r="Q4717" i="6"/>
  <c r="S4717" i="6" s="1"/>
  <c r="T4717" i="6" s="1"/>
  <c r="Q4718" i="6"/>
  <c r="S4718" i="6" s="1"/>
  <c r="T4718" i="6" s="1"/>
  <c r="Q4719" i="6"/>
  <c r="S4719" i="6" s="1"/>
  <c r="T4719" i="6" s="1"/>
  <c r="Q4720" i="6"/>
  <c r="S4720" i="6" s="1"/>
  <c r="T4720" i="6" s="1"/>
  <c r="Q4721" i="6"/>
  <c r="S4721" i="6" s="1"/>
  <c r="T4721" i="6" s="1"/>
  <c r="Q4722" i="6"/>
  <c r="S4722" i="6" s="1"/>
  <c r="T4722" i="6" s="1"/>
  <c r="Q4723" i="6"/>
  <c r="S4723" i="6" s="1"/>
  <c r="T4723" i="6" s="1"/>
  <c r="Q4724" i="6"/>
  <c r="S4724" i="6" s="1"/>
  <c r="T4724" i="6" s="1"/>
  <c r="Q4725" i="6"/>
  <c r="S4725" i="6" s="1"/>
  <c r="T4725" i="6" s="1"/>
  <c r="Q4726" i="6"/>
  <c r="S4726" i="6" s="1"/>
  <c r="T4726" i="6" s="1"/>
  <c r="Q4727" i="6"/>
  <c r="S4727" i="6" s="1"/>
  <c r="T4727" i="6" s="1"/>
  <c r="Q4728" i="6"/>
  <c r="S4728" i="6" s="1"/>
  <c r="T4728" i="6" s="1"/>
  <c r="Q4729" i="6"/>
  <c r="S4729" i="6" s="1"/>
  <c r="T4729" i="6" s="1"/>
  <c r="Q4730" i="6"/>
  <c r="S4730" i="6" s="1"/>
  <c r="T4730" i="6" s="1"/>
  <c r="Q4731" i="6"/>
  <c r="S4731" i="6" s="1"/>
  <c r="T4731" i="6" s="1"/>
  <c r="Q4732" i="6"/>
  <c r="S4732" i="6" s="1"/>
  <c r="T4732" i="6" s="1"/>
  <c r="Q4733" i="6"/>
  <c r="S4733" i="6" s="1"/>
  <c r="T4733" i="6" s="1"/>
  <c r="Q4734" i="6"/>
  <c r="S4734" i="6" s="1"/>
  <c r="T4734" i="6" s="1"/>
  <c r="Q4735" i="6"/>
  <c r="S4735" i="6" s="1"/>
  <c r="T4735" i="6" s="1"/>
  <c r="Q4736" i="6"/>
  <c r="S4736" i="6" s="1"/>
  <c r="T4736" i="6" s="1"/>
  <c r="Q4737" i="6"/>
  <c r="S4737" i="6" s="1"/>
  <c r="T4737" i="6" s="1"/>
  <c r="Q4738" i="6"/>
  <c r="S4738" i="6" s="1"/>
  <c r="T4738" i="6" s="1"/>
  <c r="Q4739" i="6"/>
  <c r="S4739" i="6" s="1"/>
  <c r="T4739" i="6" s="1"/>
  <c r="Q4740" i="6"/>
  <c r="S4740" i="6" s="1"/>
  <c r="T4740" i="6" s="1"/>
  <c r="Q4741" i="6"/>
  <c r="S4741" i="6" s="1"/>
  <c r="T4741" i="6" s="1"/>
  <c r="Q4742" i="6"/>
  <c r="S4742" i="6" s="1"/>
  <c r="T4742" i="6" s="1"/>
  <c r="Q4743" i="6"/>
  <c r="S4743" i="6" s="1"/>
  <c r="T4743" i="6" s="1"/>
  <c r="Q4744" i="6"/>
  <c r="S4744" i="6" s="1"/>
  <c r="T4744" i="6" s="1"/>
  <c r="Q4745" i="6"/>
  <c r="S4745" i="6" s="1"/>
  <c r="T4745" i="6" s="1"/>
  <c r="Q4746" i="6"/>
  <c r="S4746" i="6" s="1"/>
  <c r="T4746" i="6" s="1"/>
  <c r="Q4747" i="6"/>
  <c r="S4747" i="6" s="1"/>
  <c r="T4747" i="6" s="1"/>
  <c r="Q4748" i="6"/>
  <c r="S4748" i="6" s="1"/>
  <c r="T4748" i="6" s="1"/>
  <c r="Q4749" i="6"/>
  <c r="S4749" i="6" s="1"/>
  <c r="T4749" i="6" s="1"/>
  <c r="Q4750" i="6"/>
  <c r="S4750" i="6" s="1"/>
  <c r="T4750" i="6" s="1"/>
  <c r="Q4751" i="6"/>
  <c r="S4751" i="6" s="1"/>
  <c r="T4751" i="6" s="1"/>
  <c r="Q4752" i="6"/>
  <c r="S4752" i="6" s="1"/>
  <c r="T4752" i="6" s="1"/>
  <c r="Q4753" i="6"/>
  <c r="S4753" i="6" s="1"/>
  <c r="T4753" i="6" s="1"/>
  <c r="Q4754" i="6"/>
  <c r="S4754" i="6" s="1"/>
  <c r="T4754" i="6" s="1"/>
  <c r="Q4755" i="6"/>
  <c r="S4755" i="6" s="1"/>
  <c r="T4755" i="6" s="1"/>
  <c r="Q4756" i="6"/>
  <c r="S4756" i="6" s="1"/>
  <c r="T4756" i="6" s="1"/>
  <c r="Q4757" i="6"/>
  <c r="S4757" i="6" s="1"/>
  <c r="T4757" i="6" s="1"/>
  <c r="Q4758" i="6"/>
  <c r="S4758" i="6" s="1"/>
  <c r="T4758" i="6" s="1"/>
  <c r="Q4759" i="6"/>
  <c r="S4759" i="6" s="1"/>
  <c r="T4759" i="6" s="1"/>
  <c r="Q4760" i="6"/>
  <c r="S4760" i="6" s="1"/>
  <c r="T4760" i="6" s="1"/>
  <c r="Q4761" i="6"/>
  <c r="S4761" i="6" s="1"/>
  <c r="T4761" i="6" s="1"/>
  <c r="Q4762" i="6"/>
  <c r="S4762" i="6" s="1"/>
  <c r="T4762" i="6" s="1"/>
  <c r="Q4763" i="6"/>
  <c r="S4763" i="6" s="1"/>
  <c r="T4763" i="6" s="1"/>
  <c r="Q4764" i="6"/>
  <c r="S4764" i="6" s="1"/>
  <c r="T4764" i="6" s="1"/>
  <c r="Q4765" i="6"/>
  <c r="S4765" i="6" s="1"/>
  <c r="T4765" i="6" s="1"/>
  <c r="Q4766" i="6"/>
  <c r="S4766" i="6" s="1"/>
  <c r="T4766" i="6" s="1"/>
  <c r="Q4767" i="6"/>
  <c r="S4767" i="6" s="1"/>
  <c r="T4767" i="6" s="1"/>
  <c r="Q4768" i="6"/>
  <c r="S4768" i="6" s="1"/>
  <c r="T4768" i="6" s="1"/>
  <c r="Q4769" i="6"/>
  <c r="S4769" i="6" s="1"/>
  <c r="T4769" i="6" s="1"/>
  <c r="Q4770" i="6"/>
  <c r="S4770" i="6" s="1"/>
  <c r="T4770" i="6" s="1"/>
  <c r="Q4771" i="6"/>
  <c r="S4771" i="6" s="1"/>
  <c r="T4771" i="6" s="1"/>
  <c r="Q4772" i="6"/>
  <c r="S4772" i="6" s="1"/>
  <c r="T4772" i="6" s="1"/>
  <c r="Q4773" i="6"/>
  <c r="S4773" i="6" s="1"/>
  <c r="T4773" i="6" s="1"/>
  <c r="Q4774" i="6"/>
  <c r="S4774" i="6" s="1"/>
  <c r="T4774" i="6" s="1"/>
  <c r="Q4775" i="6"/>
  <c r="S4775" i="6" s="1"/>
  <c r="T4775" i="6" s="1"/>
  <c r="Q4776" i="6"/>
  <c r="S4776" i="6" s="1"/>
  <c r="T4776" i="6" s="1"/>
  <c r="Q4777" i="6"/>
  <c r="S4777" i="6" s="1"/>
  <c r="T4777" i="6" s="1"/>
  <c r="Q4778" i="6"/>
  <c r="S4778" i="6" s="1"/>
  <c r="T4778" i="6" s="1"/>
  <c r="Q4779" i="6"/>
  <c r="S4779" i="6" s="1"/>
  <c r="T4779" i="6" s="1"/>
  <c r="Q4780" i="6"/>
  <c r="S4780" i="6" s="1"/>
  <c r="T4780" i="6" s="1"/>
  <c r="Q4781" i="6"/>
  <c r="S4781" i="6" s="1"/>
  <c r="T4781" i="6" s="1"/>
  <c r="Q4782" i="6"/>
  <c r="S4782" i="6" s="1"/>
  <c r="T4782" i="6" s="1"/>
  <c r="Q4783" i="6"/>
  <c r="S4783" i="6" s="1"/>
  <c r="T4783" i="6" s="1"/>
  <c r="Q4784" i="6"/>
  <c r="S4784" i="6" s="1"/>
  <c r="T4784" i="6" s="1"/>
  <c r="Q4785" i="6"/>
  <c r="S4785" i="6" s="1"/>
  <c r="T4785" i="6" s="1"/>
  <c r="Q4786" i="6"/>
  <c r="S4786" i="6" s="1"/>
  <c r="T4786" i="6" s="1"/>
  <c r="Q4787" i="6"/>
  <c r="S4787" i="6" s="1"/>
  <c r="T4787" i="6" s="1"/>
  <c r="Q4788" i="6"/>
  <c r="S4788" i="6" s="1"/>
  <c r="T4788" i="6" s="1"/>
  <c r="Q4789" i="6"/>
  <c r="S4789" i="6" s="1"/>
  <c r="T4789" i="6" s="1"/>
  <c r="Q4790" i="6"/>
  <c r="S4790" i="6" s="1"/>
  <c r="T4790" i="6" s="1"/>
  <c r="Q4791" i="6"/>
  <c r="S4791" i="6" s="1"/>
  <c r="T4791" i="6" s="1"/>
  <c r="Q4792" i="6"/>
  <c r="S4792" i="6" s="1"/>
  <c r="T4792" i="6" s="1"/>
  <c r="Q4793" i="6"/>
  <c r="S4793" i="6" s="1"/>
  <c r="T4793" i="6" s="1"/>
  <c r="Q4794" i="6"/>
  <c r="S4794" i="6" s="1"/>
  <c r="T4794" i="6" s="1"/>
  <c r="Q4795" i="6"/>
  <c r="S4795" i="6" s="1"/>
  <c r="T4795" i="6" s="1"/>
  <c r="Q4796" i="6"/>
  <c r="S4796" i="6" s="1"/>
  <c r="T4796" i="6" s="1"/>
  <c r="Q4797" i="6"/>
  <c r="S4797" i="6" s="1"/>
  <c r="T4797" i="6" s="1"/>
  <c r="Q4798" i="6"/>
  <c r="S4798" i="6" s="1"/>
  <c r="T4798" i="6" s="1"/>
  <c r="Q4799" i="6"/>
  <c r="S4799" i="6" s="1"/>
  <c r="T4799" i="6" s="1"/>
  <c r="Q4800" i="6"/>
  <c r="S4800" i="6" s="1"/>
  <c r="T4800" i="6" s="1"/>
  <c r="Q4801" i="6"/>
  <c r="S4801" i="6" s="1"/>
  <c r="T4801" i="6" s="1"/>
  <c r="Q4802" i="6"/>
  <c r="S4802" i="6" s="1"/>
  <c r="T4802" i="6" s="1"/>
  <c r="Q4803" i="6"/>
  <c r="S4803" i="6" s="1"/>
  <c r="T4803" i="6" s="1"/>
  <c r="Q4804" i="6"/>
  <c r="S4804" i="6" s="1"/>
  <c r="T4804" i="6" s="1"/>
  <c r="Q4805" i="6"/>
  <c r="S4805" i="6" s="1"/>
  <c r="T4805" i="6" s="1"/>
  <c r="Q4806" i="6"/>
  <c r="S4806" i="6" s="1"/>
  <c r="T4806" i="6" s="1"/>
  <c r="Q4807" i="6"/>
  <c r="S4807" i="6" s="1"/>
  <c r="T4807" i="6" s="1"/>
  <c r="Q4808" i="6"/>
  <c r="S4808" i="6" s="1"/>
  <c r="T4808" i="6" s="1"/>
  <c r="Q4809" i="6"/>
  <c r="S4809" i="6" s="1"/>
  <c r="T4809" i="6" s="1"/>
  <c r="Q4810" i="6"/>
  <c r="S4810" i="6" s="1"/>
  <c r="T4810" i="6" s="1"/>
  <c r="Q4811" i="6"/>
  <c r="S4811" i="6" s="1"/>
  <c r="T4811" i="6" s="1"/>
  <c r="Q4812" i="6"/>
  <c r="S4812" i="6" s="1"/>
  <c r="T4812" i="6" s="1"/>
  <c r="Q4813" i="6"/>
  <c r="S4813" i="6" s="1"/>
  <c r="T4813" i="6" s="1"/>
  <c r="Q4814" i="6"/>
  <c r="S4814" i="6" s="1"/>
  <c r="T4814" i="6" s="1"/>
  <c r="Q4815" i="6"/>
  <c r="S4815" i="6" s="1"/>
  <c r="T4815" i="6" s="1"/>
  <c r="Q4816" i="6"/>
  <c r="S4816" i="6" s="1"/>
  <c r="T4816" i="6" s="1"/>
  <c r="Q4817" i="6"/>
  <c r="S4817" i="6" s="1"/>
  <c r="T4817" i="6" s="1"/>
  <c r="Q4818" i="6"/>
  <c r="S4818" i="6" s="1"/>
  <c r="T4818" i="6" s="1"/>
  <c r="Q4819" i="6"/>
  <c r="S4819" i="6" s="1"/>
  <c r="T4819" i="6" s="1"/>
  <c r="Q4820" i="6"/>
  <c r="S4820" i="6" s="1"/>
  <c r="T4820" i="6" s="1"/>
  <c r="Q4821" i="6"/>
  <c r="S4821" i="6" s="1"/>
  <c r="T4821" i="6" s="1"/>
  <c r="Q4822" i="6"/>
  <c r="S4822" i="6" s="1"/>
  <c r="T4822" i="6" s="1"/>
  <c r="Q4823" i="6"/>
  <c r="S4823" i="6" s="1"/>
  <c r="T4823" i="6" s="1"/>
  <c r="Q4824" i="6"/>
  <c r="S4824" i="6" s="1"/>
  <c r="T4824" i="6" s="1"/>
  <c r="Q4825" i="6"/>
  <c r="S4825" i="6" s="1"/>
  <c r="T4825" i="6" s="1"/>
  <c r="Q4826" i="6"/>
  <c r="S4826" i="6" s="1"/>
  <c r="T4826" i="6" s="1"/>
  <c r="Q4827" i="6"/>
  <c r="S4827" i="6" s="1"/>
  <c r="T4827" i="6" s="1"/>
  <c r="Q4828" i="6"/>
  <c r="S4828" i="6" s="1"/>
  <c r="T4828" i="6" s="1"/>
  <c r="Q4829" i="6"/>
  <c r="S4829" i="6" s="1"/>
  <c r="T4829" i="6" s="1"/>
  <c r="Q4830" i="6"/>
  <c r="S4830" i="6" s="1"/>
  <c r="T4830" i="6" s="1"/>
  <c r="Q4831" i="6"/>
  <c r="S4831" i="6" s="1"/>
  <c r="T4831" i="6" s="1"/>
  <c r="Q4832" i="6"/>
  <c r="S4832" i="6" s="1"/>
  <c r="T4832" i="6" s="1"/>
  <c r="Q4833" i="6"/>
  <c r="S4833" i="6" s="1"/>
  <c r="T4833" i="6" s="1"/>
  <c r="Q4834" i="6"/>
  <c r="S4834" i="6" s="1"/>
  <c r="T4834" i="6" s="1"/>
  <c r="Q4835" i="6"/>
  <c r="S4835" i="6" s="1"/>
  <c r="T4835" i="6" s="1"/>
  <c r="Q4836" i="6"/>
  <c r="S4836" i="6" s="1"/>
  <c r="T4836" i="6" s="1"/>
  <c r="Q4837" i="6"/>
  <c r="S4837" i="6" s="1"/>
  <c r="T4837" i="6" s="1"/>
  <c r="Q4838" i="6"/>
  <c r="S4838" i="6" s="1"/>
  <c r="T4838" i="6" s="1"/>
  <c r="Q4839" i="6"/>
  <c r="S4839" i="6" s="1"/>
  <c r="T4839" i="6" s="1"/>
  <c r="Q4840" i="6"/>
  <c r="S4840" i="6" s="1"/>
  <c r="T4840" i="6" s="1"/>
  <c r="Q4841" i="6"/>
  <c r="S4841" i="6" s="1"/>
  <c r="T4841" i="6" s="1"/>
  <c r="Q4842" i="6"/>
  <c r="S4842" i="6" s="1"/>
  <c r="T4842" i="6" s="1"/>
  <c r="Q4843" i="6"/>
  <c r="S4843" i="6" s="1"/>
  <c r="T4843" i="6" s="1"/>
  <c r="Q4844" i="6"/>
  <c r="S4844" i="6" s="1"/>
  <c r="T4844" i="6" s="1"/>
  <c r="Q4845" i="6"/>
  <c r="S4845" i="6" s="1"/>
  <c r="T4845" i="6" s="1"/>
  <c r="Q4846" i="6"/>
  <c r="S4846" i="6" s="1"/>
  <c r="T4846" i="6" s="1"/>
  <c r="Q4847" i="6"/>
  <c r="S4847" i="6" s="1"/>
  <c r="T4847" i="6" s="1"/>
  <c r="Q4848" i="6"/>
  <c r="S4848" i="6" s="1"/>
  <c r="T4848" i="6" s="1"/>
  <c r="Q4849" i="6"/>
  <c r="S4849" i="6" s="1"/>
  <c r="T4849" i="6" s="1"/>
  <c r="Q4850" i="6"/>
  <c r="S4850" i="6" s="1"/>
  <c r="T4850" i="6" s="1"/>
  <c r="Q4851" i="6"/>
  <c r="S4851" i="6" s="1"/>
  <c r="T4851" i="6" s="1"/>
  <c r="Q4852" i="6"/>
  <c r="S4852" i="6" s="1"/>
  <c r="T4852" i="6" s="1"/>
  <c r="Q4853" i="6"/>
  <c r="S4853" i="6" s="1"/>
  <c r="T4853" i="6" s="1"/>
  <c r="Q4854" i="6"/>
  <c r="S4854" i="6" s="1"/>
  <c r="T4854" i="6" s="1"/>
  <c r="Q4855" i="6"/>
  <c r="S4855" i="6" s="1"/>
  <c r="T4855" i="6" s="1"/>
  <c r="Q4856" i="6"/>
  <c r="S4856" i="6" s="1"/>
  <c r="T4856" i="6" s="1"/>
  <c r="Q4857" i="6"/>
  <c r="S4857" i="6" s="1"/>
  <c r="T4857" i="6" s="1"/>
  <c r="Q4858" i="6"/>
  <c r="S4858" i="6" s="1"/>
  <c r="T4858" i="6" s="1"/>
  <c r="Q4859" i="6"/>
  <c r="S4859" i="6" s="1"/>
  <c r="T4859" i="6" s="1"/>
  <c r="Q4860" i="6"/>
  <c r="S4860" i="6" s="1"/>
  <c r="T4860" i="6" s="1"/>
  <c r="Q4861" i="6"/>
  <c r="S4861" i="6" s="1"/>
  <c r="T4861" i="6" s="1"/>
  <c r="Q4862" i="6"/>
  <c r="S4862" i="6" s="1"/>
  <c r="T4862" i="6" s="1"/>
  <c r="Q4863" i="6"/>
  <c r="S4863" i="6" s="1"/>
  <c r="T4863" i="6" s="1"/>
  <c r="Q4864" i="6"/>
  <c r="S4864" i="6" s="1"/>
  <c r="T4864" i="6" s="1"/>
  <c r="Q4865" i="6"/>
  <c r="S4865" i="6" s="1"/>
  <c r="T4865" i="6" s="1"/>
  <c r="Q4866" i="6"/>
  <c r="S4866" i="6" s="1"/>
  <c r="T4866" i="6" s="1"/>
  <c r="Q4867" i="6"/>
  <c r="S4867" i="6" s="1"/>
  <c r="T4867" i="6" s="1"/>
  <c r="Q4868" i="6"/>
  <c r="S4868" i="6" s="1"/>
  <c r="T4868" i="6" s="1"/>
  <c r="Q4869" i="6"/>
  <c r="S4869" i="6" s="1"/>
  <c r="T4869" i="6" s="1"/>
  <c r="Q4870" i="6"/>
  <c r="S4870" i="6" s="1"/>
  <c r="T4870" i="6" s="1"/>
  <c r="Q4871" i="6"/>
  <c r="S4871" i="6" s="1"/>
  <c r="T4871" i="6" s="1"/>
  <c r="Q4872" i="6"/>
  <c r="S4872" i="6" s="1"/>
  <c r="T4872" i="6" s="1"/>
  <c r="Q4873" i="6"/>
  <c r="S4873" i="6" s="1"/>
  <c r="T4873" i="6" s="1"/>
  <c r="Q4874" i="6"/>
  <c r="S4874" i="6" s="1"/>
  <c r="T4874" i="6" s="1"/>
  <c r="Q4875" i="6"/>
  <c r="S4875" i="6" s="1"/>
  <c r="T4875" i="6" s="1"/>
  <c r="Q4876" i="6"/>
  <c r="S4876" i="6" s="1"/>
  <c r="T4876" i="6" s="1"/>
  <c r="Q4877" i="6"/>
  <c r="S4877" i="6" s="1"/>
  <c r="T4877" i="6" s="1"/>
  <c r="Q4878" i="6"/>
  <c r="S4878" i="6" s="1"/>
  <c r="T4878" i="6" s="1"/>
  <c r="Q4879" i="6"/>
  <c r="S4879" i="6" s="1"/>
  <c r="T4879" i="6" s="1"/>
  <c r="Q4880" i="6"/>
  <c r="S4880" i="6" s="1"/>
  <c r="T4880" i="6" s="1"/>
  <c r="Q4881" i="6"/>
  <c r="S4881" i="6" s="1"/>
  <c r="T4881" i="6" s="1"/>
  <c r="Q4882" i="6"/>
  <c r="S4882" i="6" s="1"/>
  <c r="T4882" i="6" s="1"/>
  <c r="Q4883" i="6"/>
  <c r="S4883" i="6" s="1"/>
  <c r="T4883" i="6" s="1"/>
  <c r="Q4884" i="6"/>
  <c r="S4884" i="6" s="1"/>
  <c r="T4884" i="6" s="1"/>
  <c r="Q4885" i="6"/>
  <c r="S4885" i="6" s="1"/>
  <c r="T4885" i="6" s="1"/>
  <c r="Q4886" i="6"/>
  <c r="S4886" i="6" s="1"/>
  <c r="T4886" i="6" s="1"/>
  <c r="Q4887" i="6"/>
  <c r="S4887" i="6" s="1"/>
  <c r="T4887" i="6" s="1"/>
  <c r="Q4888" i="6"/>
  <c r="S4888" i="6" s="1"/>
  <c r="T4888" i="6" s="1"/>
  <c r="Q4889" i="6"/>
  <c r="S4889" i="6" s="1"/>
  <c r="T4889" i="6" s="1"/>
  <c r="Q4890" i="6"/>
  <c r="S4890" i="6" s="1"/>
  <c r="T4890" i="6" s="1"/>
  <c r="Q4891" i="6"/>
  <c r="S4891" i="6" s="1"/>
  <c r="T4891" i="6" s="1"/>
  <c r="Q4892" i="6"/>
  <c r="S4892" i="6" s="1"/>
  <c r="T4892" i="6" s="1"/>
  <c r="Q4893" i="6"/>
  <c r="S4893" i="6" s="1"/>
  <c r="T4893" i="6" s="1"/>
  <c r="Q4894" i="6"/>
  <c r="S4894" i="6" s="1"/>
  <c r="T4894" i="6" s="1"/>
  <c r="Q4895" i="6"/>
  <c r="S4895" i="6" s="1"/>
  <c r="T4895" i="6" s="1"/>
  <c r="Q4896" i="6"/>
  <c r="S4896" i="6" s="1"/>
  <c r="T4896" i="6" s="1"/>
  <c r="Q4897" i="6"/>
  <c r="S4897" i="6" s="1"/>
  <c r="T4897" i="6" s="1"/>
  <c r="Q4898" i="6"/>
  <c r="S4898" i="6" s="1"/>
  <c r="T4898" i="6" s="1"/>
  <c r="Q4899" i="6"/>
  <c r="S4899" i="6" s="1"/>
  <c r="T4899" i="6" s="1"/>
  <c r="Q4900" i="6"/>
  <c r="S4900" i="6" s="1"/>
  <c r="T4900" i="6" s="1"/>
  <c r="Q4901" i="6"/>
  <c r="S4901" i="6" s="1"/>
  <c r="T4901" i="6" s="1"/>
  <c r="Q4902" i="6"/>
  <c r="S4902" i="6" s="1"/>
  <c r="T4902" i="6" s="1"/>
  <c r="Q4903" i="6"/>
  <c r="S4903" i="6" s="1"/>
  <c r="T4903" i="6" s="1"/>
  <c r="Q4904" i="6"/>
  <c r="S4904" i="6" s="1"/>
  <c r="T4904" i="6" s="1"/>
  <c r="Q4905" i="6"/>
  <c r="S4905" i="6" s="1"/>
  <c r="T4905" i="6" s="1"/>
  <c r="Q4906" i="6"/>
  <c r="S4906" i="6" s="1"/>
  <c r="T4906" i="6" s="1"/>
  <c r="Q4907" i="6"/>
  <c r="S4907" i="6" s="1"/>
  <c r="T4907" i="6" s="1"/>
  <c r="Q4908" i="6"/>
  <c r="S4908" i="6" s="1"/>
  <c r="T4908" i="6" s="1"/>
  <c r="Q4909" i="6"/>
  <c r="S4909" i="6" s="1"/>
  <c r="T4909" i="6" s="1"/>
  <c r="Q4910" i="6"/>
  <c r="S4910" i="6" s="1"/>
  <c r="T4910" i="6" s="1"/>
  <c r="Q4911" i="6"/>
  <c r="S4911" i="6" s="1"/>
  <c r="T4911" i="6" s="1"/>
  <c r="Q4912" i="6"/>
  <c r="S4912" i="6" s="1"/>
  <c r="T4912" i="6" s="1"/>
  <c r="Q4913" i="6"/>
  <c r="S4913" i="6" s="1"/>
  <c r="T4913" i="6" s="1"/>
  <c r="Q4914" i="6"/>
  <c r="S4914" i="6" s="1"/>
  <c r="T4914" i="6" s="1"/>
  <c r="Q4915" i="6"/>
  <c r="S4915" i="6" s="1"/>
  <c r="T4915" i="6" s="1"/>
  <c r="Q4916" i="6"/>
  <c r="S4916" i="6" s="1"/>
  <c r="T4916" i="6" s="1"/>
  <c r="Q4917" i="6"/>
  <c r="S4917" i="6" s="1"/>
  <c r="T4917" i="6" s="1"/>
  <c r="Q4918" i="6"/>
  <c r="S4918" i="6" s="1"/>
  <c r="T4918" i="6" s="1"/>
  <c r="Q4919" i="6"/>
  <c r="S4919" i="6" s="1"/>
  <c r="T4919" i="6" s="1"/>
  <c r="Q4920" i="6"/>
  <c r="S4920" i="6" s="1"/>
  <c r="T4920" i="6" s="1"/>
  <c r="Q4921" i="6"/>
  <c r="S4921" i="6" s="1"/>
  <c r="T4921" i="6" s="1"/>
  <c r="Q4922" i="6"/>
  <c r="S4922" i="6" s="1"/>
  <c r="T4922" i="6" s="1"/>
  <c r="Q4923" i="6"/>
  <c r="S4923" i="6" s="1"/>
  <c r="T4923" i="6" s="1"/>
  <c r="Q4924" i="6"/>
  <c r="S4924" i="6" s="1"/>
  <c r="T4924" i="6" s="1"/>
  <c r="Q4925" i="6"/>
  <c r="S4925" i="6" s="1"/>
  <c r="T4925" i="6" s="1"/>
  <c r="Q4926" i="6"/>
  <c r="S4926" i="6" s="1"/>
  <c r="T4926" i="6" s="1"/>
  <c r="Q4927" i="6"/>
  <c r="S4927" i="6" s="1"/>
  <c r="T4927" i="6" s="1"/>
  <c r="Q4928" i="6"/>
  <c r="S4928" i="6" s="1"/>
  <c r="T4928" i="6" s="1"/>
  <c r="Q4929" i="6"/>
  <c r="S4929" i="6" s="1"/>
  <c r="T4929" i="6" s="1"/>
  <c r="Q4930" i="6"/>
  <c r="S4930" i="6" s="1"/>
  <c r="T4930" i="6" s="1"/>
  <c r="Q4931" i="6"/>
  <c r="S4931" i="6" s="1"/>
  <c r="T4931" i="6" s="1"/>
  <c r="Q4932" i="6"/>
  <c r="S4932" i="6" s="1"/>
  <c r="T4932" i="6" s="1"/>
  <c r="Q4933" i="6"/>
  <c r="S4933" i="6" s="1"/>
  <c r="T4933" i="6" s="1"/>
  <c r="Q4934" i="6"/>
  <c r="S4934" i="6" s="1"/>
  <c r="T4934" i="6" s="1"/>
  <c r="Q4935" i="6"/>
  <c r="S4935" i="6" s="1"/>
  <c r="T4935" i="6" s="1"/>
  <c r="Q4936" i="6"/>
  <c r="S4936" i="6" s="1"/>
  <c r="T4936" i="6" s="1"/>
  <c r="Q4937" i="6"/>
  <c r="S4937" i="6" s="1"/>
  <c r="T4937" i="6" s="1"/>
  <c r="Q4938" i="6"/>
  <c r="S4938" i="6" s="1"/>
  <c r="T4938" i="6" s="1"/>
  <c r="Q4939" i="6"/>
  <c r="S4939" i="6" s="1"/>
  <c r="T4939" i="6" s="1"/>
  <c r="Q4940" i="6"/>
  <c r="S4940" i="6" s="1"/>
  <c r="T4940" i="6" s="1"/>
  <c r="Q4941" i="6"/>
  <c r="S4941" i="6" s="1"/>
  <c r="T4941" i="6" s="1"/>
  <c r="Q4942" i="6"/>
  <c r="S4942" i="6" s="1"/>
  <c r="T4942" i="6" s="1"/>
  <c r="Q4943" i="6"/>
  <c r="S4943" i="6" s="1"/>
  <c r="T4943" i="6" s="1"/>
  <c r="Q4944" i="6"/>
  <c r="S4944" i="6" s="1"/>
  <c r="T4944" i="6" s="1"/>
  <c r="Q4945" i="6"/>
  <c r="S4945" i="6" s="1"/>
  <c r="T4945" i="6" s="1"/>
  <c r="Q4946" i="6"/>
  <c r="S4946" i="6" s="1"/>
  <c r="T4946" i="6" s="1"/>
  <c r="Q4947" i="6"/>
  <c r="S4947" i="6" s="1"/>
  <c r="T4947" i="6" s="1"/>
  <c r="Q4948" i="6"/>
  <c r="S4948" i="6" s="1"/>
  <c r="T4948" i="6" s="1"/>
  <c r="Q4949" i="6"/>
  <c r="S4949" i="6" s="1"/>
  <c r="T4949" i="6" s="1"/>
  <c r="Q4950" i="6"/>
  <c r="S4950" i="6" s="1"/>
  <c r="T4950" i="6" s="1"/>
  <c r="Q4951" i="6"/>
  <c r="S4951" i="6" s="1"/>
  <c r="T4951" i="6" s="1"/>
  <c r="Q4952" i="6"/>
  <c r="S4952" i="6" s="1"/>
  <c r="T4952" i="6" s="1"/>
  <c r="Q4953" i="6"/>
  <c r="S4953" i="6" s="1"/>
  <c r="T4953" i="6" s="1"/>
  <c r="Q4954" i="6"/>
  <c r="S4954" i="6" s="1"/>
  <c r="T4954" i="6" s="1"/>
  <c r="Q4955" i="6"/>
  <c r="S4955" i="6" s="1"/>
  <c r="T4955" i="6" s="1"/>
  <c r="Q4956" i="6"/>
  <c r="S4956" i="6" s="1"/>
  <c r="T4956" i="6" s="1"/>
  <c r="Q4957" i="6"/>
  <c r="S4957" i="6" s="1"/>
  <c r="T4957" i="6" s="1"/>
  <c r="Q4958" i="6"/>
  <c r="S4958" i="6" s="1"/>
  <c r="T4958" i="6" s="1"/>
  <c r="Q4959" i="6"/>
  <c r="S4959" i="6" s="1"/>
  <c r="T4959" i="6" s="1"/>
  <c r="Q4960" i="6"/>
  <c r="S4960" i="6" s="1"/>
  <c r="T4960" i="6" s="1"/>
  <c r="Q4961" i="6"/>
  <c r="S4961" i="6" s="1"/>
  <c r="T4961" i="6" s="1"/>
  <c r="Q4962" i="6"/>
  <c r="S4962" i="6" s="1"/>
  <c r="T4962" i="6" s="1"/>
  <c r="Q4963" i="6"/>
  <c r="S4963" i="6" s="1"/>
  <c r="T4963" i="6" s="1"/>
  <c r="Q4964" i="6"/>
  <c r="S4964" i="6" s="1"/>
  <c r="T4964" i="6" s="1"/>
  <c r="Q4965" i="6"/>
  <c r="S4965" i="6" s="1"/>
  <c r="T4965" i="6" s="1"/>
  <c r="Q4966" i="6"/>
  <c r="S4966" i="6" s="1"/>
  <c r="T4966" i="6" s="1"/>
  <c r="Q4967" i="6"/>
  <c r="S4967" i="6" s="1"/>
  <c r="T4967" i="6" s="1"/>
  <c r="Q4968" i="6"/>
  <c r="S4968" i="6" s="1"/>
  <c r="T4968" i="6" s="1"/>
  <c r="Q4969" i="6"/>
  <c r="S4969" i="6" s="1"/>
  <c r="T4969" i="6" s="1"/>
  <c r="Q4970" i="6"/>
  <c r="S4970" i="6" s="1"/>
  <c r="T4970" i="6" s="1"/>
  <c r="Q4971" i="6"/>
  <c r="S4971" i="6" s="1"/>
  <c r="T4971" i="6" s="1"/>
  <c r="Q4972" i="6"/>
  <c r="S4972" i="6" s="1"/>
  <c r="T4972" i="6" s="1"/>
  <c r="Q4973" i="6"/>
  <c r="S4973" i="6" s="1"/>
  <c r="T4973" i="6" s="1"/>
  <c r="Q4974" i="6"/>
  <c r="S4974" i="6" s="1"/>
  <c r="T4974" i="6" s="1"/>
  <c r="Q4975" i="6"/>
  <c r="S4975" i="6" s="1"/>
  <c r="T4975" i="6" s="1"/>
  <c r="Q4976" i="6"/>
  <c r="S4976" i="6" s="1"/>
  <c r="T4976" i="6" s="1"/>
  <c r="Q4977" i="6"/>
  <c r="S4977" i="6" s="1"/>
  <c r="T4977" i="6" s="1"/>
  <c r="Q4978" i="6"/>
  <c r="S4978" i="6" s="1"/>
  <c r="T4978" i="6" s="1"/>
  <c r="Q4979" i="6"/>
  <c r="S4979" i="6" s="1"/>
  <c r="T4979" i="6" s="1"/>
  <c r="Q4980" i="6"/>
  <c r="S4980" i="6" s="1"/>
  <c r="T4980" i="6" s="1"/>
  <c r="Q4981" i="6"/>
  <c r="S4981" i="6" s="1"/>
  <c r="T4981" i="6" s="1"/>
  <c r="Q4982" i="6"/>
  <c r="S4982" i="6" s="1"/>
  <c r="T4982" i="6" s="1"/>
  <c r="Q4983" i="6"/>
  <c r="S4983" i="6" s="1"/>
  <c r="T4983" i="6" s="1"/>
  <c r="Q4984" i="6"/>
  <c r="S4984" i="6" s="1"/>
  <c r="T4984" i="6" s="1"/>
  <c r="Q4985" i="6"/>
  <c r="S4985" i="6" s="1"/>
  <c r="T4985" i="6" s="1"/>
  <c r="Q4986" i="6"/>
  <c r="S4986" i="6" s="1"/>
  <c r="T4986" i="6" s="1"/>
  <c r="Q4987" i="6"/>
  <c r="S4987" i="6" s="1"/>
  <c r="T4987" i="6" s="1"/>
  <c r="Q4988" i="6"/>
  <c r="S4988" i="6" s="1"/>
  <c r="T4988" i="6" s="1"/>
  <c r="Q4989" i="6"/>
  <c r="S4989" i="6" s="1"/>
  <c r="T4989" i="6" s="1"/>
  <c r="Q4990" i="6"/>
  <c r="S4990" i="6" s="1"/>
  <c r="T4990" i="6" s="1"/>
  <c r="Q4991" i="6"/>
  <c r="S4991" i="6" s="1"/>
  <c r="T4991" i="6" s="1"/>
  <c r="Q4992" i="6"/>
  <c r="S4992" i="6" s="1"/>
  <c r="T4992" i="6" s="1"/>
  <c r="Q4993" i="6"/>
  <c r="S4993" i="6" s="1"/>
  <c r="T4993" i="6" s="1"/>
  <c r="Q4994" i="6"/>
  <c r="S4994" i="6" s="1"/>
  <c r="T4994" i="6" s="1"/>
  <c r="Q4995" i="6"/>
  <c r="S4995" i="6" s="1"/>
  <c r="T4995" i="6" s="1"/>
  <c r="Q4996" i="6"/>
  <c r="S4996" i="6" s="1"/>
  <c r="T4996" i="6" s="1"/>
  <c r="Q4997" i="6"/>
  <c r="S4997" i="6" s="1"/>
  <c r="T4997" i="6" s="1"/>
  <c r="Q4998" i="6"/>
  <c r="S4998" i="6" s="1"/>
  <c r="T4998" i="6" s="1"/>
  <c r="Q4999" i="6"/>
  <c r="S4999" i="6" s="1"/>
  <c r="T4999" i="6" s="1"/>
  <c r="Q5000" i="6"/>
  <c r="S5000" i="6" s="1"/>
  <c r="T5000" i="6" s="1"/>
  <c r="Q5001" i="6"/>
  <c r="S5001" i="6" s="1"/>
  <c r="T5001" i="6" s="1"/>
  <c r="Q5002" i="6"/>
  <c r="S5002" i="6" s="1"/>
  <c r="T5002" i="6" s="1"/>
  <c r="Q5003" i="6"/>
  <c r="S5003" i="6" s="1"/>
  <c r="T5003" i="6" s="1"/>
  <c r="Q5004" i="6"/>
  <c r="S5004" i="6" s="1"/>
  <c r="T5004" i="6" s="1"/>
  <c r="Q5005" i="6"/>
  <c r="S5005" i="6" s="1"/>
  <c r="T5005" i="6" s="1"/>
  <c r="Q5006" i="6"/>
  <c r="S5006" i="6" s="1"/>
  <c r="T5006" i="6" s="1"/>
  <c r="Q5007" i="6"/>
  <c r="S5007" i="6" s="1"/>
  <c r="T5007" i="6" s="1"/>
  <c r="Q5008" i="6"/>
  <c r="S5008" i="6" s="1"/>
  <c r="T5008" i="6" s="1"/>
  <c r="Q5009" i="6"/>
  <c r="S5009" i="6" s="1"/>
  <c r="T5009" i="6" s="1"/>
  <c r="Q5010" i="6"/>
  <c r="S5010" i="6" s="1"/>
  <c r="T5010" i="6" s="1"/>
  <c r="Q5011" i="6"/>
  <c r="S5011" i="6" s="1"/>
  <c r="T5011" i="6" s="1"/>
  <c r="Q5012" i="6"/>
  <c r="S5012" i="6" s="1"/>
  <c r="T5012" i="6" s="1"/>
  <c r="Q5013" i="6"/>
  <c r="S5013" i="6" s="1"/>
  <c r="T5013" i="6" s="1"/>
  <c r="Q5014" i="6"/>
  <c r="S5014" i="6" s="1"/>
  <c r="T5014" i="6" s="1"/>
  <c r="Q5015" i="6"/>
  <c r="S5015" i="6" s="1"/>
  <c r="T5015" i="6" s="1"/>
  <c r="Q5016" i="6"/>
  <c r="S5016" i="6" s="1"/>
  <c r="T5016" i="6" s="1"/>
  <c r="Q5017" i="6"/>
  <c r="S5017" i="6" s="1"/>
  <c r="T5017" i="6" s="1"/>
  <c r="Q5018" i="6"/>
  <c r="S5018" i="6" s="1"/>
  <c r="T5018" i="6" s="1"/>
  <c r="Q5019" i="6"/>
  <c r="S5019" i="6" s="1"/>
  <c r="T5019" i="6" s="1"/>
  <c r="Q5020" i="6"/>
  <c r="S5020" i="6" s="1"/>
  <c r="T5020" i="6" s="1"/>
  <c r="Q5021" i="6"/>
  <c r="S5021" i="6" s="1"/>
  <c r="T5021" i="6" s="1"/>
  <c r="Q5022" i="6"/>
  <c r="S5022" i="6" s="1"/>
  <c r="T5022" i="6" s="1"/>
  <c r="Q5023" i="6"/>
  <c r="S5023" i="6" s="1"/>
  <c r="T5023" i="6" s="1"/>
  <c r="Q5024" i="6"/>
  <c r="S5024" i="6" s="1"/>
  <c r="T5024" i="6" s="1"/>
  <c r="Q5025" i="6"/>
  <c r="S5025" i="6" s="1"/>
  <c r="T5025" i="6" s="1"/>
  <c r="Q5026" i="6"/>
  <c r="S5026" i="6" s="1"/>
  <c r="T5026" i="6" s="1"/>
  <c r="Q5027" i="6"/>
  <c r="S5027" i="6" s="1"/>
  <c r="T5027" i="6" s="1"/>
  <c r="Q5028" i="6"/>
  <c r="S5028" i="6" s="1"/>
  <c r="T5028" i="6" s="1"/>
  <c r="Q5029" i="6"/>
  <c r="S5029" i="6" s="1"/>
  <c r="T5029" i="6" s="1"/>
  <c r="Q5030" i="6"/>
  <c r="S5030" i="6" s="1"/>
  <c r="T5030" i="6" s="1"/>
  <c r="Q5031" i="6"/>
  <c r="S5031" i="6" s="1"/>
  <c r="T5031" i="6" s="1"/>
  <c r="Q5032" i="6"/>
  <c r="S5032" i="6" s="1"/>
  <c r="T5032" i="6" s="1"/>
  <c r="Q5033" i="6"/>
  <c r="S5033" i="6" s="1"/>
  <c r="T5033" i="6" s="1"/>
  <c r="Q5034" i="6"/>
  <c r="S5034" i="6" s="1"/>
  <c r="T5034" i="6" s="1"/>
  <c r="Q5035" i="6"/>
  <c r="S5035" i="6" s="1"/>
  <c r="T5035" i="6" s="1"/>
  <c r="Q5036" i="6"/>
  <c r="S5036" i="6" s="1"/>
  <c r="T5036" i="6" s="1"/>
  <c r="Q5037" i="6"/>
  <c r="S5037" i="6" s="1"/>
  <c r="T5037" i="6" s="1"/>
  <c r="Q5038" i="6"/>
  <c r="S5038" i="6" s="1"/>
  <c r="T5038" i="6" s="1"/>
  <c r="Q5039" i="6"/>
  <c r="S5039" i="6" s="1"/>
  <c r="T5039" i="6" s="1"/>
  <c r="Q5040" i="6"/>
  <c r="S5040" i="6" s="1"/>
  <c r="T5040" i="6" s="1"/>
  <c r="Q5041" i="6"/>
  <c r="S5041" i="6" s="1"/>
  <c r="T5041" i="6" s="1"/>
  <c r="Q5042" i="6"/>
  <c r="S5042" i="6" s="1"/>
  <c r="T5042" i="6" s="1"/>
  <c r="Q5043" i="6"/>
  <c r="S5043" i="6" s="1"/>
  <c r="T5043" i="6" s="1"/>
  <c r="Q5044" i="6"/>
  <c r="S5044" i="6" s="1"/>
  <c r="T5044" i="6" s="1"/>
  <c r="Q5045" i="6"/>
  <c r="S5045" i="6" s="1"/>
  <c r="T5045" i="6" s="1"/>
  <c r="Q5046" i="6"/>
  <c r="S5046" i="6" s="1"/>
  <c r="T5046" i="6" s="1"/>
  <c r="Q5047" i="6"/>
  <c r="S5047" i="6" s="1"/>
  <c r="T5047" i="6" s="1"/>
  <c r="Q5048" i="6"/>
  <c r="S5048" i="6" s="1"/>
  <c r="T5048" i="6" s="1"/>
  <c r="Q5049" i="6"/>
  <c r="S5049" i="6" s="1"/>
  <c r="T5049" i="6" s="1"/>
  <c r="Q5050" i="6"/>
  <c r="S5050" i="6" s="1"/>
  <c r="T5050" i="6" s="1"/>
  <c r="Q5051" i="6"/>
  <c r="S5051" i="6" s="1"/>
  <c r="T5051" i="6" s="1"/>
  <c r="Q5052" i="6"/>
  <c r="S5052" i="6" s="1"/>
  <c r="T5052" i="6" s="1"/>
  <c r="Q5053" i="6"/>
  <c r="S5053" i="6" s="1"/>
  <c r="T5053" i="6" s="1"/>
  <c r="Q5054" i="6"/>
  <c r="S5054" i="6" s="1"/>
  <c r="T5054" i="6" s="1"/>
  <c r="Q5055" i="6"/>
  <c r="S5055" i="6" s="1"/>
  <c r="T5055" i="6" s="1"/>
  <c r="Q5056" i="6"/>
  <c r="S5056" i="6" s="1"/>
  <c r="T5056" i="6" s="1"/>
  <c r="Q5057" i="6"/>
  <c r="S5057" i="6" s="1"/>
  <c r="T5057" i="6" s="1"/>
  <c r="Q5058" i="6"/>
  <c r="S5058" i="6" s="1"/>
  <c r="T5058" i="6" s="1"/>
  <c r="Q5059" i="6"/>
  <c r="S5059" i="6" s="1"/>
  <c r="T5059" i="6" s="1"/>
  <c r="Q5060" i="6"/>
  <c r="S5060" i="6" s="1"/>
  <c r="T5060" i="6" s="1"/>
  <c r="Q5061" i="6"/>
  <c r="S5061" i="6" s="1"/>
  <c r="T5061" i="6" s="1"/>
  <c r="Q5062" i="6"/>
  <c r="S5062" i="6" s="1"/>
  <c r="T5062" i="6" s="1"/>
  <c r="Q5063" i="6"/>
  <c r="S5063" i="6" s="1"/>
  <c r="T5063" i="6" s="1"/>
  <c r="Q5064" i="6"/>
  <c r="S5064" i="6" s="1"/>
  <c r="T5064" i="6" s="1"/>
  <c r="Q5065" i="6"/>
  <c r="S5065" i="6" s="1"/>
  <c r="T5065" i="6" s="1"/>
  <c r="Q5066" i="6"/>
  <c r="S5066" i="6" s="1"/>
  <c r="T5066" i="6" s="1"/>
  <c r="Q5067" i="6"/>
  <c r="S5067" i="6" s="1"/>
  <c r="T5067" i="6" s="1"/>
  <c r="Q5068" i="6"/>
  <c r="S5068" i="6" s="1"/>
  <c r="T5068" i="6" s="1"/>
  <c r="Q5069" i="6"/>
  <c r="S5069" i="6" s="1"/>
  <c r="T5069" i="6" s="1"/>
  <c r="Q5070" i="6"/>
  <c r="S5070" i="6" s="1"/>
  <c r="T5070" i="6" s="1"/>
  <c r="Q5071" i="6"/>
  <c r="S5071" i="6" s="1"/>
  <c r="T5071" i="6" s="1"/>
  <c r="Q5072" i="6"/>
  <c r="S5072" i="6" s="1"/>
  <c r="T5072" i="6" s="1"/>
  <c r="Q5073" i="6"/>
  <c r="S5073" i="6" s="1"/>
  <c r="T5073" i="6" s="1"/>
  <c r="Q5074" i="6"/>
  <c r="S5074" i="6" s="1"/>
  <c r="T5074" i="6" s="1"/>
  <c r="Q5075" i="6"/>
  <c r="S5075" i="6" s="1"/>
  <c r="T5075" i="6" s="1"/>
  <c r="Q5076" i="6"/>
  <c r="S5076" i="6" s="1"/>
  <c r="T5076" i="6" s="1"/>
  <c r="Q5077" i="6"/>
  <c r="S5077" i="6" s="1"/>
  <c r="T5077" i="6" s="1"/>
  <c r="Q5078" i="6"/>
  <c r="S5078" i="6" s="1"/>
  <c r="T5078" i="6" s="1"/>
  <c r="Q5079" i="6"/>
  <c r="S5079" i="6" s="1"/>
  <c r="T5079" i="6" s="1"/>
  <c r="Q5080" i="6"/>
  <c r="S5080" i="6" s="1"/>
  <c r="T5080" i="6" s="1"/>
  <c r="Q5081" i="6"/>
  <c r="S5081" i="6" s="1"/>
  <c r="T5081" i="6" s="1"/>
  <c r="Q5082" i="6"/>
  <c r="S5082" i="6" s="1"/>
  <c r="T5082" i="6" s="1"/>
  <c r="Q5083" i="6"/>
  <c r="S5083" i="6" s="1"/>
  <c r="T5083" i="6" s="1"/>
  <c r="Q5084" i="6"/>
  <c r="S5084" i="6" s="1"/>
  <c r="T5084" i="6" s="1"/>
  <c r="Q5085" i="6"/>
  <c r="S5085" i="6" s="1"/>
  <c r="T5085" i="6" s="1"/>
  <c r="Q5086" i="6"/>
  <c r="S5086" i="6" s="1"/>
  <c r="T5086" i="6" s="1"/>
  <c r="Q5087" i="6"/>
  <c r="S5087" i="6" s="1"/>
  <c r="T5087" i="6" s="1"/>
  <c r="Q5088" i="6"/>
  <c r="S5088" i="6" s="1"/>
  <c r="T5088" i="6" s="1"/>
  <c r="Q5089" i="6"/>
  <c r="S5089" i="6" s="1"/>
  <c r="T5089" i="6" s="1"/>
  <c r="Q5090" i="6"/>
  <c r="S5090" i="6" s="1"/>
  <c r="T5090" i="6" s="1"/>
  <c r="Q5091" i="6"/>
  <c r="S5091" i="6" s="1"/>
  <c r="T5091" i="6" s="1"/>
  <c r="Q5092" i="6"/>
  <c r="S5092" i="6" s="1"/>
  <c r="T5092" i="6" s="1"/>
  <c r="Q5093" i="6"/>
  <c r="S5093" i="6" s="1"/>
  <c r="T5093" i="6" s="1"/>
  <c r="Q5094" i="6"/>
  <c r="S5094" i="6" s="1"/>
  <c r="T5094" i="6" s="1"/>
  <c r="Q5095" i="6"/>
  <c r="S5095" i="6" s="1"/>
  <c r="T5095" i="6" s="1"/>
  <c r="Q5096" i="6"/>
  <c r="S5096" i="6" s="1"/>
  <c r="T5096" i="6" s="1"/>
  <c r="Q5097" i="6"/>
  <c r="S5097" i="6" s="1"/>
  <c r="T5097" i="6" s="1"/>
  <c r="Q5098" i="6"/>
  <c r="S5098" i="6" s="1"/>
  <c r="T5098" i="6" s="1"/>
  <c r="Q5099" i="6"/>
  <c r="S5099" i="6" s="1"/>
  <c r="T5099" i="6" s="1"/>
  <c r="Q5100" i="6"/>
  <c r="S5100" i="6" s="1"/>
  <c r="T5100" i="6" s="1"/>
  <c r="Q5101" i="6"/>
  <c r="S5101" i="6" s="1"/>
  <c r="T5101" i="6" s="1"/>
  <c r="Q5102" i="6"/>
  <c r="S5102" i="6" s="1"/>
  <c r="T5102" i="6" s="1"/>
  <c r="Q5103" i="6"/>
  <c r="S5103" i="6" s="1"/>
  <c r="T5103" i="6" s="1"/>
  <c r="Q5104" i="6"/>
  <c r="S5104" i="6" s="1"/>
  <c r="T5104" i="6" s="1"/>
  <c r="Q5105" i="6"/>
  <c r="S5105" i="6" s="1"/>
  <c r="T5105" i="6" s="1"/>
  <c r="Q5106" i="6"/>
  <c r="S5106" i="6" s="1"/>
  <c r="T5106" i="6" s="1"/>
  <c r="Q5107" i="6"/>
  <c r="S5107" i="6" s="1"/>
  <c r="T5107" i="6" s="1"/>
  <c r="Q5108" i="6"/>
  <c r="S5108" i="6" s="1"/>
  <c r="T5108" i="6" s="1"/>
  <c r="Q5109" i="6"/>
  <c r="S5109" i="6" s="1"/>
  <c r="T5109" i="6" s="1"/>
  <c r="Q5110" i="6"/>
  <c r="S5110" i="6" s="1"/>
  <c r="T5110" i="6" s="1"/>
  <c r="Q5111" i="6"/>
  <c r="S5111" i="6" s="1"/>
  <c r="T5111" i="6" s="1"/>
  <c r="Q5112" i="6"/>
  <c r="S5112" i="6" s="1"/>
  <c r="T5112" i="6" s="1"/>
  <c r="Q5113" i="6"/>
  <c r="S5113" i="6" s="1"/>
  <c r="T5113" i="6" s="1"/>
  <c r="Q5114" i="6"/>
  <c r="S5114" i="6" s="1"/>
  <c r="T5114" i="6" s="1"/>
  <c r="Q5115" i="6"/>
  <c r="S5115" i="6" s="1"/>
  <c r="T5115" i="6" s="1"/>
  <c r="Q5116" i="6"/>
  <c r="S5116" i="6" s="1"/>
  <c r="T5116" i="6" s="1"/>
  <c r="Q5117" i="6"/>
  <c r="S5117" i="6" s="1"/>
  <c r="T5117" i="6" s="1"/>
  <c r="Q5118" i="6"/>
  <c r="S5118" i="6" s="1"/>
  <c r="T5118" i="6" s="1"/>
  <c r="Q5119" i="6"/>
  <c r="S5119" i="6" s="1"/>
  <c r="T5119" i="6" s="1"/>
  <c r="Q5120" i="6"/>
  <c r="S5120" i="6" s="1"/>
  <c r="T5120" i="6" s="1"/>
  <c r="Q5121" i="6"/>
  <c r="S5121" i="6" s="1"/>
  <c r="T5121" i="6" s="1"/>
  <c r="Q5122" i="6"/>
  <c r="S5122" i="6" s="1"/>
  <c r="T5122" i="6" s="1"/>
  <c r="Q5123" i="6"/>
  <c r="S5123" i="6" s="1"/>
  <c r="T5123" i="6" s="1"/>
  <c r="Q5124" i="6"/>
  <c r="S5124" i="6" s="1"/>
  <c r="T5124" i="6" s="1"/>
  <c r="Q5125" i="6"/>
  <c r="S5125" i="6" s="1"/>
  <c r="T5125" i="6" s="1"/>
  <c r="Q5126" i="6"/>
  <c r="S5126" i="6" s="1"/>
  <c r="T5126" i="6" s="1"/>
  <c r="Q5127" i="6"/>
  <c r="S5127" i="6" s="1"/>
  <c r="T5127" i="6" s="1"/>
  <c r="Q5128" i="6"/>
  <c r="S5128" i="6" s="1"/>
  <c r="T5128" i="6" s="1"/>
  <c r="Q5129" i="6"/>
  <c r="S5129" i="6" s="1"/>
  <c r="T5129" i="6" s="1"/>
  <c r="Q5130" i="6"/>
  <c r="S5130" i="6" s="1"/>
  <c r="T5130" i="6" s="1"/>
  <c r="Q5131" i="6"/>
  <c r="S5131" i="6" s="1"/>
  <c r="T5131" i="6" s="1"/>
  <c r="Q5132" i="6"/>
  <c r="S5132" i="6" s="1"/>
  <c r="T5132" i="6" s="1"/>
  <c r="Q5133" i="6"/>
  <c r="S5133" i="6" s="1"/>
  <c r="T5133" i="6" s="1"/>
  <c r="Q5134" i="6"/>
  <c r="S5134" i="6" s="1"/>
  <c r="T5134" i="6" s="1"/>
  <c r="Q5135" i="6"/>
  <c r="S5135" i="6" s="1"/>
  <c r="T5135" i="6" s="1"/>
  <c r="Q5136" i="6"/>
  <c r="S5136" i="6" s="1"/>
  <c r="T5136" i="6" s="1"/>
  <c r="Q5137" i="6"/>
  <c r="S5137" i="6" s="1"/>
  <c r="T5137" i="6" s="1"/>
  <c r="Q5138" i="6"/>
  <c r="S5138" i="6" s="1"/>
  <c r="T5138" i="6" s="1"/>
  <c r="Q5139" i="6"/>
  <c r="S5139" i="6" s="1"/>
  <c r="T5139" i="6" s="1"/>
  <c r="Q5140" i="6"/>
  <c r="S5140" i="6" s="1"/>
  <c r="T5140" i="6" s="1"/>
  <c r="Q5141" i="6"/>
  <c r="S5141" i="6" s="1"/>
  <c r="T5141" i="6" s="1"/>
  <c r="Q5142" i="6"/>
  <c r="S5142" i="6" s="1"/>
  <c r="T5142" i="6" s="1"/>
  <c r="Q5143" i="6"/>
  <c r="S5143" i="6" s="1"/>
  <c r="T5143" i="6" s="1"/>
  <c r="Q5144" i="6"/>
  <c r="S5144" i="6" s="1"/>
  <c r="T5144" i="6" s="1"/>
  <c r="Q5145" i="6"/>
  <c r="S5145" i="6" s="1"/>
  <c r="T5145" i="6" s="1"/>
  <c r="Q5146" i="6"/>
  <c r="S5146" i="6" s="1"/>
  <c r="T5146" i="6" s="1"/>
  <c r="Q5147" i="6"/>
  <c r="S5147" i="6" s="1"/>
  <c r="T5147" i="6" s="1"/>
  <c r="Q5148" i="6"/>
  <c r="S5148" i="6" s="1"/>
  <c r="T5148" i="6" s="1"/>
  <c r="Q5149" i="6"/>
  <c r="S5149" i="6" s="1"/>
  <c r="T5149" i="6" s="1"/>
  <c r="Q5150" i="6"/>
  <c r="S5150" i="6" s="1"/>
  <c r="T5150" i="6" s="1"/>
  <c r="Q5151" i="6"/>
  <c r="S5151" i="6" s="1"/>
  <c r="T5151" i="6" s="1"/>
  <c r="Q5152" i="6"/>
  <c r="S5152" i="6" s="1"/>
  <c r="T5152" i="6" s="1"/>
  <c r="Q5153" i="6"/>
  <c r="S5153" i="6" s="1"/>
  <c r="T5153" i="6" s="1"/>
  <c r="Q5154" i="6"/>
  <c r="S5154" i="6" s="1"/>
  <c r="T5154" i="6" s="1"/>
  <c r="Q5155" i="6"/>
  <c r="S5155" i="6" s="1"/>
  <c r="T5155" i="6" s="1"/>
  <c r="Q5156" i="6"/>
  <c r="S5156" i="6" s="1"/>
  <c r="T5156" i="6" s="1"/>
  <c r="Q5157" i="6"/>
  <c r="S5157" i="6" s="1"/>
  <c r="T5157" i="6" s="1"/>
  <c r="Q5158" i="6"/>
  <c r="S5158" i="6" s="1"/>
  <c r="T5158" i="6" s="1"/>
  <c r="Q5159" i="6"/>
  <c r="S5159" i="6" s="1"/>
  <c r="T5159" i="6" s="1"/>
  <c r="Q5160" i="6"/>
  <c r="S5160" i="6" s="1"/>
  <c r="T5160" i="6" s="1"/>
  <c r="Q5161" i="6"/>
  <c r="S5161" i="6" s="1"/>
  <c r="T5161" i="6" s="1"/>
  <c r="Q5162" i="6"/>
  <c r="S5162" i="6" s="1"/>
  <c r="T5162" i="6" s="1"/>
  <c r="Q5163" i="6"/>
  <c r="S5163" i="6" s="1"/>
  <c r="T5163" i="6" s="1"/>
  <c r="Q5164" i="6"/>
  <c r="S5164" i="6" s="1"/>
  <c r="T5164" i="6" s="1"/>
  <c r="Q5165" i="6"/>
  <c r="S5165" i="6" s="1"/>
  <c r="T5165" i="6" s="1"/>
  <c r="Q5166" i="6"/>
  <c r="S5166" i="6" s="1"/>
  <c r="T5166" i="6" s="1"/>
  <c r="Q5167" i="6"/>
  <c r="S5167" i="6" s="1"/>
  <c r="T5167" i="6" s="1"/>
  <c r="Q5168" i="6"/>
  <c r="S5168" i="6" s="1"/>
  <c r="T5168" i="6" s="1"/>
  <c r="Q5169" i="6"/>
  <c r="S5169" i="6" s="1"/>
  <c r="T5169" i="6" s="1"/>
  <c r="Q5170" i="6"/>
  <c r="S5170" i="6" s="1"/>
  <c r="T5170" i="6" s="1"/>
  <c r="Q5171" i="6"/>
  <c r="S5171" i="6" s="1"/>
  <c r="T5171" i="6" s="1"/>
  <c r="Q5172" i="6"/>
  <c r="S5172" i="6" s="1"/>
  <c r="T5172" i="6" s="1"/>
  <c r="Q5173" i="6"/>
  <c r="S5173" i="6" s="1"/>
  <c r="T5173" i="6" s="1"/>
  <c r="Q5174" i="6"/>
  <c r="S5174" i="6" s="1"/>
  <c r="T5174" i="6" s="1"/>
  <c r="Q5175" i="6"/>
  <c r="S5175" i="6" s="1"/>
  <c r="T5175" i="6" s="1"/>
  <c r="Q5176" i="6"/>
  <c r="S5176" i="6" s="1"/>
  <c r="T5176" i="6" s="1"/>
  <c r="Q5177" i="6"/>
  <c r="S5177" i="6" s="1"/>
  <c r="T5177" i="6" s="1"/>
  <c r="Q5178" i="6"/>
  <c r="S5178" i="6" s="1"/>
  <c r="T5178" i="6" s="1"/>
  <c r="Q5179" i="6"/>
  <c r="S5179" i="6" s="1"/>
  <c r="T5179" i="6" s="1"/>
  <c r="Q5180" i="6"/>
  <c r="S5180" i="6" s="1"/>
  <c r="T5180" i="6" s="1"/>
  <c r="Q5181" i="6"/>
  <c r="S5181" i="6" s="1"/>
  <c r="T5181" i="6" s="1"/>
  <c r="Q5182" i="6"/>
  <c r="S5182" i="6" s="1"/>
  <c r="T5182" i="6" s="1"/>
  <c r="Q5183" i="6"/>
  <c r="S5183" i="6" s="1"/>
  <c r="T5183" i="6" s="1"/>
  <c r="Q5184" i="6"/>
  <c r="S5184" i="6" s="1"/>
  <c r="T5184" i="6" s="1"/>
  <c r="Q5185" i="6"/>
  <c r="S5185" i="6" s="1"/>
  <c r="T5185" i="6" s="1"/>
  <c r="Q5186" i="6"/>
  <c r="S5186" i="6" s="1"/>
  <c r="T5186" i="6" s="1"/>
  <c r="Q5187" i="6"/>
  <c r="S5187" i="6" s="1"/>
  <c r="T5187" i="6" s="1"/>
  <c r="Q5188" i="6"/>
  <c r="S5188" i="6" s="1"/>
  <c r="T5188" i="6" s="1"/>
  <c r="Q5189" i="6"/>
  <c r="S5189" i="6" s="1"/>
  <c r="T5189" i="6" s="1"/>
  <c r="Q5190" i="6"/>
  <c r="S5190" i="6" s="1"/>
  <c r="T5190" i="6" s="1"/>
  <c r="Q5191" i="6"/>
  <c r="S5191" i="6" s="1"/>
  <c r="T5191" i="6" s="1"/>
  <c r="Q5192" i="6"/>
  <c r="S5192" i="6" s="1"/>
  <c r="T5192" i="6" s="1"/>
  <c r="Q5193" i="6"/>
  <c r="S5193" i="6" s="1"/>
  <c r="T5193" i="6" s="1"/>
  <c r="Q5194" i="6"/>
  <c r="S5194" i="6" s="1"/>
  <c r="T5194" i="6" s="1"/>
  <c r="Q5195" i="6"/>
  <c r="S5195" i="6" s="1"/>
  <c r="T5195" i="6" s="1"/>
  <c r="Q5196" i="6"/>
  <c r="S5196" i="6" s="1"/>
  <c r="T5196" i="6" s="1"/>
  <c r="Q5197" i="6"/>
  <c r="S5197" i="6" s="1"/>
  <c r="T5197" i="6" s="1"/>
  <c r="Q5198" i="6"/>
  <c r="S5198" i="6" s="1"/>
  <c r="T5198" i="6" s="1"/>
  <c r="Q5199" i="6"/>
  <c r="S5199" i="6" s="1"/>
  <c r="T5199" i="6" s="1"/>
  <c r="Q5200" i="6"/>
  <c r="S5200" i="6" s="1"/>
  <c r="T5200" i="6" s="1"/>
  <c r="Q5201" i="6"/>
  <c r="S5201" i="6" s="1"/>
  <c r="T5201" i="6" s="1"/>
  <c r="Q5202" i="6"/>
  <c r="S5202" i="6" s="1"/>
  <c r="T5202" i="6" s="1"/>
  <c r="Q5203" i="6"/>
  <c r="S5203" i="6" s="1"/>
  <c r="T5203" i="6" s="1"/>
  <c r="Q5204" i="6"/>
  <c r="S5204" i="6" s="1"/>
  <c r="T5204" i="6" s="1"/>
  <c r="Q5205" i="6"/>
  <c r="S5205" i="6" s="1"/>
  <c r="T5205" i="6" s="1"/>
  <c r="Q5206" i="6"/>
  <c r="S5206" i="6" s="1"/>
  <c r="T5206" i="6" s="1"/>
  <c r="Q5207" i="6"/>
  <c r="S5207" i="6" s="1"/>
  <c r="T5207" i="6" s="1"/>
  <c r="Q5208" i="6"/>
  <c r="S5208" i="6" s="1"/>
  <c r="T5208" i="6" s="1"/>
  <c r="Q5209" i="6"/>
  <c r="S5209" i="6" s="1"/>
  <c r="T5209" i="6" s="1"/>
  <c r="Q5210" i="6"/>
  <c r="S5210" i="6" s="1"/>
  <c r="T5210" i="6" s="1"/>
  <c r="Q5211" i="6"/>
  <c r="S5211" i="6" s="1"/>
  <c r="T5211" i="6" s="1"/>
  <c r="Q5212" i="6"/>
  <c r="S5212" i="6" s="1"/>
  <c r="T5212" i="6" s="1"/>
  <c r="Q5213" i="6"/>
  <c r="S5213" i="6" s="1"/>
  <c r="T5213" i="6" s="1"/>
  <c r="Q5214" i="6"/>
  <c r="S5214" i="6" s="1"/>
  <c r="T5214" i="6" s="1"/>
  <c r="Q5215" i="6"/>
  <c r="S5215" i="6" s="1"/>
  <c r="T5215" i="6" s="1"/>
  <c r="Q5216" i="6"/>
  <c r="S5216" i="6" s="1"/>
  <c r="T5216" i="6" s="1"/>
  <c r="Q5217" i="6"/>
  <c r="S5217" i="6" s="1"/>
  <c r="T5217" i="6" s="1"/>
  <c r="Q5218" i="6"/>
  <c r="S5218" i="6" s="1"/>
  <c r="T5218" i="6" s="1"/>
  <c r="Q5219" i="6"/>
  <c r="S5219" i="6" s="1"/>
  <c r="T5219" i="6" s="1"/>
  <c r="Q5220" i="6"/>
  <c r="S5220" i="6" s="1"/>
  <c r="T5220" i="6" s="1"/>
  <c r="Q5221" i="6"/>
  <c r="S5221" i="6" s="1"/>
  <c r="T5221" i="6" s="1"/>
  <c r="Q5222" i="6"/>
  <c r="S5222" i="6" s="1"/>
  <c r="T5222" i="6" s="1"/>
  <c r="Q5223" i="6"/>
  <c r="S5223" i="6" s="1"/>
  <c r="T5223" i="6" s="1"/>
  <c r="Q5224" i="6"/>
  <c r="S5224" i="6" s="1"/>
  <c r="T5224" i="6" s="1"/>
  <c r="Q5225" i="6"/>
  <c r="S5225" i="6" s="1"/>
  <c r="T5225" i="6" s="1"/>
  <c r="Q5226" i="6"/>
  <c r="S5226" i="6" s="1"/>
  <c r="T5226" i="6" s="1"/>
  <c r="Q5227" i="6"/>
  <c r="S5227" i="6" s="1"/>
  <c r="T5227" i="6" s="1"/>
  <c r="Q5228" i="6"/>
  <c r="S5228" i="6" s="1"/>
  <c r="T5228" i="6" s="1"/>
  <c r="Q5229" i="6"/>
  <c r="S5229" i="6" s="1"/>
  <c r="T5229" i="6" s="1"/>
  <c r="Q5230" i="6"/>
  <c r="S5230" i="6" s="1"/>
  <c r="T5230" i="6" s="1"/>
  <c r="Q5231" i="6"/>
  <c r="S5231" i="6" s="1"/>
  <c r="T5231" i="6" s="1"/>
  <c r="Q5232" i="6"/>
  <c r="S5232" i="6" s="1"/>
  <c r="T5232" i="6" s="1"/>
  <c r="Q5233" i="6"/>
  <c r="S5233" i="6" s="1"/>
  <c r="T5233" i="6" s="1"/>
  <c r="Q5234" i="6"/>
  <c r="S5234" i="6" s="1"/>
  <c r="T5234" i="6" s="1"/>
  <c r="Q5235" i="6"/>
  <c r="S5235" i="6" s="1"/>
  <c r="T5235" i="6" s="1"/>
  <c r="Q5236" i="6"/>
  <c r="S5236" i="6" s="1"/>
  <c r="T5236" i="6" s="1"/>
  <c r="Q5237" i="6"/>
  <c r="S5237" i="6" s="1"/>
  <c r="T5237" i="6" s="1"/>
  <c r="Q5238" i="6"/>
  <c r="S5238" i="6" s="1"/>
  <c r="T5238" i="6" s="1"/>
  <c r="Q5239" i="6"/>
  <c r="S5239" i="6" s="1"/>
  <c r="T5239" i="6" s="1"/>
  <c r="Q5240" i="6"/>
  <c r="S5240" i="6" s="1"/>
  <c r="T5240" i="6" s="1"/>
  <c r="Q5241" i="6"/>
  <c r="S5241" i="6" s="1"/>
  <c r="T5241" i="6" s="1"/>
  <c r="Q5242" i="6"/>
  <c r="S5242" i="6" s="1"/>
  <c r="T5242" i="6" s="1"/>
  <c r="Q5243" i="6"/>
  <c r="S5243" i="6" s="1"/>
  <c r="T5243" i="6" s="1"/>
  <c r="Q5244" i="6"/>
  <c r="S5244" i="6" s="1"/>
  <c r="T5244" i="6" s="1"/>
  <c r="Q5245" i="6"/>
  <c r="S5245" i="6" s="1"/>
  <c r="T5245" i="6" s="1"/>
  <c r="Q5246" i="6"/>
  <c r="S5246" i="6" s="1"/>
  <c r="T5246" i="6" s="1"/>
  <c r="Q5247" i="6"/>
  <c r="S5247" i="6" s="1"/>
  <c r="T5247" i="6" s="1"/>
  <c r="Q5248" i="6"/>
  <c r="S5248" i="6" s="1"/>
  <c r="T5248" i="6" s="1"/>
  <c r="Q5249" i="6"/>
  <c r="S5249" i="6" s="1"/>
  <c r="T5249" i="6" s="1"/>
  <c r="Q5250" i="6"/>
  <c r="S5250" i="6" s="1"/>
  <c r="T5250" i="6" s="1"/>
  <c r="Q5251" i="6"/>
  <c r="S5251" i="6" s="1"/>
  <c r="T5251" i="6" s="1"/>
  <c r="Q5252" i="6"/>
  <c r="S5252" i="6" s="1"/>
  <c r="T5252" i="6" s="1"/>
  <c r="Q5253" i="6"/>
  <c r="S5253" i="6" s="1"/>
  <c r="T5253" i="6" s="1"/>
  <c r="Q5254" i="6"/>
  <c r="S5254" i="6" s="1"/>
  <c r="T5254" i="6" s="1"/>
  <c r="Q5255" i="6"/>
  <c r="S5255" i="6" s="1"/>
  <c r="T5255" i="6" s="1"/>
  <c r="Q5256" i="6"/>
  <c r="S5256" i="6" s="1"/>
  <c r="T5256" i="6" s="1"/>
  <c r="Q5257" i="6"/>
  <c r="S5257" i="6" s="1"/>
  <c r="T5257" i="6" s="1"/>
  <c r="Q5258" i="6"/>
  <c r="S5258" i="6" s="1"/>
  <c r="T5258" i="6" s="1"/>
  <c r="Q5259" i="6"/>
  <c r="S5259" i="6" s="1"/>
  <c r="T5259" i="6" s="1"/>
  <c r="Q5260" i="6"/>
  <c r="S5260" i="6" s="1"/>
  <c r="T5260" i="6" s="1"/>
  <c r="Q5261" i="6"/>
  <c r="S5261" i="6" s="1"/>
  <c r="T5261" i="6" s="1"/>
  <c r="Q5262" i="6"/>
  <c r="S5262" i="6" s="1"/>
  <c r="T5262" i="6" s="1"/>
  <c r="Q5263" i="6"/>
  <c r="S5263" i="6" s="1"/>
  <c r="T5263" i="6" s="1"/>
  <c r="Q5264" i="6"/>
  <c r="S5264" i="6" s="1"/>
  <c r="T5264" i="6" s="1"/>
  <c r="Q5265" i="6"/>
  <c r="S5265" i="6" s="1"/>
  <c r="T5265" i="6" s="1"/>
  <c r="Q5266" i="6"/>
  <c r="S5266" i="6" s="1"/>
  <c r="T5266" i="6" s="1"/>
  <c r="Q5267" i="6"/>
  <c r="S5267" i="6" s="1"/>
  <c r="T5267" i="6" s="1"/>
  <c r="Q5268" i="6"/>
  <c r="S5268" i="6" s="1"/>
  <c r="T5268" i="6" s="1"/>
  <c r="Q5269" i="6"/>
  <c r="S5269" i="6" s="1"/>
  <c r="T5269" i="6" s="1"/>
  <c r="Q5270" i="6"/>
  <c r="S5270" i="6" s="1"/>
  <c r="T5270" i="6" s="1"/>
  <c r="Q5271" i="6"/>
  <c r="S5271" i="6" s="1"/>
  <c r="T5271" i="6" s="1"/>
  <c r="Q5272" i="6"/>
  <c r="S5272" i="6" s="1"/>
  <c r="T5272" i="6" s="1"/>
  <c r="Q5273" i="6"/>
  <c r="S5273" i="6" s="1"/>
  <c r="T5273" i="6" s="1"/>
  <c r="Q5274" i="6"/>
  <c r="S5274" i="6" s="1"/>
  <c r="T5274" i="6" s="1"/>
  <c r="Q5275" i="6"/>
  <c r="S5275" i="6" s="1"/>
  <c r="T5275" i="6" s="1"/>
  <c r="Q5276" i="6"/>
  <c r="S5276" i="6" s="1"/>
  <c r="T5276" i="6" s="1"/>
  <c r="Q5277" i="6"/>
  <c r="S5277" i="6" s="1"/>
  <c r="T5277" i="6" s="1"/>
  <c r="Q5278" i="6"/>
  <c r="S5278" i="6" s="1"/>
  <c r="T5278" i="6" s="1"/>
  <c r="Q5279" i="6"/>
  <c r="S5279" i="6" s="1"/>
  <c r="T5279" i="6" s="1"/>
  <c r="Q5280" i="6"/>
  <c r="S5280" i="6" s="1"/>
  <c r="T5280" i="6" s="1"/>
  <c r="Q5281" i="6"/>
  <c r="S5281" i="6" s="1"/>
  <c r="T5281" i="6" s="1"/>
  <c r="Q5282" i="6"/>
  <c r="S5282" i="6" s="1"/>
  <c r="T5282" i="6" s="1"/>
  <c r="Q5283" i="6"/>
  <c r="S5283" i="6" s="1"/>
  <c r="T5283" i="6" s="1"/>
  <c r="Q5284" i="6"/>
  <c r="S5284" i="6" s="1"/>
  <c r="T5284" i="6" s="1"/>
  <c r="Q5285" i="6"/>
  <c r="S5285" i="6" s="1"/>
  <c r="T5285" i="6" s="1"/>
  <c r="Q5286" i="6"/>
  <c r="S5286" i="6" s="1"/>
  <c r="T5286" i="6" s="1"/>
  <c r="Q5287" i="6"/>
  <c r="S5287" i="6" s="1"/>
  <c r="T5287" i="6" s="1"/>
  <c r="Q5288" i="6"/>
  <c r="S5288" i="6" s="1"/>
  <c r="T5288" i="6" s="1"/>
  <c r="Q5289" i="6"/>
  <c r="S5289" i="6" s="1"/>
  <c r="T5289" i="6" s="1"/>
  <c r="Q5290" i="6"/>
  <c r="S5290" i="6" s="1"/>
  <c r="T5290" i="6" s="1"/>
  <c r="Q5291" i="6"/>
  <c r="S5291" i="6" s="1"/>
  <c r="T5291" i="6" s="1"/>
  <c r="Q5292" i="6"/>
  <c r="S5292" i="6" s="1"/>
  <c r="T5292" i="6" s="1"/>
  <c r="Q5293" i="6"/>
  <c r="S5293" i="6" s="1"/>
  <c r="T5293" i="6" s="1"/>
  <c r="Q5294" i="6"/>
  <c r="S5294" i="6" s="1"/>
  <c r="T5294" i="6" s="1"/>
  <c r="Q5295" i="6"/>
  <c r="S5295" i="6" s="1"/>
  <c r="T5295" i="6" s="1"/>
  <c r="Q5296" i="6"/>
  <c r="S5296" i="6" s="1"/>
  <c r="T5296" i="6" s="1"/>
  <c r="Q5297" i="6"/>
  <c r="S5297" i="6" s="1"/>
  <c r="T5297" i="6" s="1"/>
  <c r="Q5298" i="6"/>
  <c r="S5298" i="6" s="1"/>
  <c r="T5298" i="6" s="1"/>
  <c r="Q5299" i="6"/>
  <c r="S5299" i="6" s="1"/>
  <c r="T5299" i="6" s="1"/>
  <c r="Q5300" i="6"/>
  <c r="S5300" i="6" s="1"/>
  <c r="T5300" i="6" s="1"/>
  <c r="Q5301" i="6"/>
  <c r="S5301" i="6" s="1"/>
  <c r="T5301" i="6" s="1"/>
  <c r="Q5302" i="6"/>
  <c r="S5302" i="6" s="1"/>
  <c r="T5302" i="6" s="1"/>
  <c r="Q5303" i="6"/>
  <c r="S5303" i="6" s="1"/>
  <c r="T5303" i="6" s="1"/>
  <c r="Q5304" i="6"/>
  <c r="S5304" i="6" s="1"/>
  <c r="T5304" i="6" s="1"/>
  <c r="Q5305" i="6"/>
  <c r="S5305" i="6" s="1"/>
  <c r="T5305" i="6" s="1"/>
  <c r="Q5306" i="6"/>
  <c r="S5306" i="6" s="1"/>
  <c r="T5306" i="6" s="1"/>
  <c r="Q5307" i="6"/>
  <c r="S5307" i="6" s="1"/>
  <c r="T5307" i="6" s="1"/>
  <c r="Q5308" i="6"/>
  <c r="S5308" i="6" s="1"/>
  <c r="T5308" i="6" s="1"/>
  <c r="Q5309" i="6"/>
  <c r="S5309" i="6" s="1"/>
  <c r="T5309" i="6" s="1"/>
  <c r="Q5310" i="6"/>
  <c r="S5310" i="6" s="1"/>
  <c r="T5310" i="6" s="1"/>
  <c r="Q5311" i="6"/>
  <c r="S5311" i="6" s="1"/>
  <c r="T5311" i="6" s="1"/>
  <c r="Q5312" i="6"/>
  <c r="S5312" i="6" s="1"/>
  <c r="T5312" i="6" s="1"/>
  <c r="Q5313" i="6"/>
  <c r="S5313" i="6" s="1"/>
  <c r="T5313" i="6" s="1"/>
  <c r="Q5314" i="6"/>
  <c r="S5314" i="6" s="1"/>
  <c r="T5314" i="6" s="1"/>
  <c r="Q5315" i="6"/>
  <c r="S5315" i="6" s="1"/>
  <c r="T5315" i="6" s="1"/>
  <c r="Q5316" i="6"/>
  <c r="S5316" i="6" s="1"/>
  <c r="T5316" i="6" s="1"/>
  <c r="Q5317" i="6"/>
  <c r="S5317" i="6" s="1"/>
  <c r="T5317" i="6" s="1"/>
  <c r="Q5318" i="6"/>
  <c r="S5318" i="6" s="1"/>
  <c r="T5318" i="6" s="1"/>
  <c r="Q5319" i="6"/>
  <c r="S5319" i="6" s="1"/>
  <c r="T5319" i="6" s="1"/>
  <c r="Q5320" i="6"/>
  <c r="S5320" i="6" s="1"/>
  <c r="T5320" i="6" s="1"/>
  <c r="Q5321" i="6"/>
  <c r="S5321" i="6" s="1"/>
  <c r="T5321" i="6" s="1"/>
  <c r="Q5322" i="6"/>
  <c r="S5322" i="6" s="1"/>
  <c r="T5322" i="6" s="1"/>
  <c r="Q5323" i="6"/>
  <c r="S5323" i="6" s="1"/>
  <c r="T5323" i="6" s="1"/>
  <c r="Q5324" i="6"/>
  <c r="S5324" i="6" s="1"/>
  <c r="T5324" i="6" s="1"/>
  <c r="Q5325" i="6"/>
  <c r="S5325" i="6" s="1"/>
  <c r="T5325" i="6" s="1"/>
  <c r="Q5326" i="6"/>
  <c r="S5326" i="6" s="1"/>
  <c r="T5326" i="6" s="1"/>
  <c r="Q5327" i="6"/>
  <c r="S5327" i="6" s="1"/>
  <c r="T5327" i="6" s="1"/>
  <c r="Q5328" i="6"/>
  <c r="S5328" i="6" s="1"/>
  <c r="T5328" i="6" s="1"/>
  <c r="Q5329" i="6"/>
  <c r="S5329" i="6" s="1"/>
  <c r="T5329" i="6" s="1"/>
  <c r="Q5330" i="6"/>
  <c r="S5330" i="6" s="1"/>
  <c r="T5330" i="6" s="1"/>
  <c r="Q5331" i="6"/>
  <c r="S5331" i="6" s="1"/>
  <c r="T5331" i="6" s="1"/>
  <c r="Q5332" i="6"/>
  <c r="S5332" i="6" s="1"/>
  <c r="T5332" i="6" s="1"/>
  <c r="Q5333" i="6"/>
  <c r="S5333" i="6" s="1"/>
  <c r="T5333" i="6" s="1"/>
  <c r="Q5334" i="6"/>
  <c r="S5334" i="6" s="1"/>
  <c r="T5334" i="6" s="1"/>
  <c r="Q5335" i="6"/>
  <c r="S5335" i="6" s="1"/>
  <c r="T5335" i="6" s="1"/>
  <c r="Q5336" i="6"/>
  <c r="S5336" i="6" s="1"/>
  <c r="T5336" i="6" s="1"/>
  <c r="Q5337" i="6"/>
  <c r="S5337" i="6" s="1"/>
  <c r="T5337" i="6" s="1"/>
  <c r="Q5338" i="6"/>
  <c r="S5338" i="6" s="1"/>
  <c r="T5338" i="6" s="1"/>
  <c r="Q5339" i="6"/>
  <c r="S5339" i="6" s="1"/>
  <c r="T5339" i="6" s="1"/>
  <c r="Q5340" i="6"/>
  <c r="S5340" i="6" s="1"/>
  <c r="T5340" i="6" s="1"/>
  <c r="Q5341" i="6"/>
  <c r="S5341" i="6" s="1"/>
  <c r="T5341" i="6" s="1"/>
  <c r="Q5342" i="6"/>
  <c r="S5342" i="6" s="1"/>
  <c r="T5342" i="6" s="1"/>
  <c r="Q5343" i="6"/>
  <c r="S5343" i="6" s="1"/>
  <c r="T5343" i="6" s="1"/>
  <c r="Q5344" i="6"/>
  <c r="S5344" i="6" s="1"/>
  <c r="T5344" i="6" s="1"/>
  <c r="Q5345" i="6"/>
  <c r="S5345" i="6" s="1"/>
  <c r="T5345" i="6" s="1"/>
  <c r="Q5346" i="6"/>
  <c r="S5346" i="6" s="1"/>
  <c r="T5346" i="6" s="1"/>
  <c r="Q5347" i="6"/>
  <c r="S5347" i="6" s="1"/>
  <c r="T5347" i="6" s="1"/>
  <c r="Q5348" i="6"/>
  <c r="S5348" i="6" s="1"/>
  <c r="T5348" i="6" s="1"/>
  <c r="Q5349" i="6"/>
  <c r="S5349" i="6" s="1"/>
  <c r="T5349" i="6" s="1"/>
  <c r="Q5350" i="6"/>
  <c r="S5350" i="6" s="1"/>
  <c r="T5350" i="6" s="1"/>
  <c r="Q5351" i="6"/>
  <c r="S5351" i="6" s="1"/>
  <c r="T5351" i="6" s="1"/>
  <c r="Q5352" i="6"/>
  <c r="S5352" i="6" s="1"/>
  <c r="T5352" i="6" s="1"/>
  <c r="Q5353" i="6"/>
  <c r="S5353" i="6" s="1"/>
  <c r="T5353" i="6" s="1"/>
  <c r="Q5354" i="6"/>
  <c r="S5354" i="6" s="1"/>
  <c r="T5354" i="6" s="1"/>
  <c r="Q5355" i="6"/>
  <c r="S5355" i="6" s="1"/>
  <c r="T5355" i="6" s="1"/>
  <c r="Q5356" i="6"/>
  <c r="S5356" i="6" s="1"/>
  <c r="T5356" i="6" s="1"/>
  <c r="Q5357" i="6"/>
  <c r="S5357" i="6" s="1"/>
  <c r="T5357" i="6" s="1"/>
  <c r="Q5358" i="6"/>
  <c r="S5358" i="6" s="1"/>
  <c r="T5358" i="6" s="1"/>
  <c r="Q5359" i="6"/>
  <c r="S5359" i="6" s="1"/>
  <c r="T5359" i="6" s="1"/>
  <c r="Q5360" i="6"/>
  <c r="S5360" i="6" s="1"/>
  <c r="T5360" i="6" s="1"/>
  <c r="Q5361" i="6"/>
  <c r="S5361" i="6" s="1"/>
  <c r="T5361" i="6" s="1"/>
  <c r="Q5362" i="6"/>
  <c r="S5362" i="6" s="1"/>
  <c r="T5362" i="6" s="1"/>
  <c r="Q5363" i="6"/>
  <c r="S5363" i="6" s="1"/>
  <c r="T5363" i="6" s="1"/>
  <c r="Q5364" i="6"/>
  <c r="S5364" i="6" s="1"/>
  <c r="T5364" i="6" s="1"/>
  <c r="Q5365" i="6"/>
  <c r="S5365" i="6" s="1"/>
  <c r="T5365" i="6" s="1"/>
  <c r="Q5366" i="6"/>
  <c r="S5366" i="6" s="1"/>
  <c r="T5366" i="6" s="1"/>
  <c r="Q5367" i="6"/>
  <c r="S5367" i="6" s="1"/>
  <c r="T5367" i="6" s="1"/>
  <c r="Q5368" i="6"/>
  <c r="S5368" i="6" s="1"/>
  <c r="T5368" i="6" s="1"/>
  <c r="Q5369" i="6"/>
  <c r="S5369" i="6" s="1"/>
  <c r="T5369" i="6" s="1"/>
  <c r="Q5370" i="6"/>
  <c r="S5370" i="6" s="1"/>
  <c r="T5370" i="6" s="1"/>
  <c r="Q5371" i="6"/>
  <c r="S5371" i="6" s="1"/>
  <c r="T5371" i="6" s="1"/>
  <c r="Q5372" i="6"/>
  <c r="S5372" i="6" s="1"/>
  <c r="T5372" i="6" s="1"/>
  <c r="Q5373" i="6"/>
  <c r="S5373" i="6" s="1"/>
  <c r="T5373" i="6" s="1"/>
  <c r="Q5374" i="6"/>
  <c r="S5374" i="6" s="1"/>
  <c r="T5374" i="6" s="1"/>
  <c r="Q5375" i="6"/>
  <c r="S5375" i="6" s="1"/>
  <c r="T5375" i="6" s="1"/>
  <c r="Q5376" i="6"/>
  <c r="S5376" i="6" s="1"/>
  <c r="T5376" i="6" s="1"/>
  <c r="Q5377" i="6"/>
  <c r="S5377" i="6" s="1"/>
  <c r="T5377" i="6" s="1"/>
  <c r="Q5378" i="6"/>
  <c r="S5378" i="6" s="1"/>
  <c r="T5378" i="6" s="1"/>
  <c r="Q5379" i="6"/>
  <c r="S5379" i="6" s="1"/>
  <c r="T5379" i="6" s="1"/>
  <c r="Q5380" i="6"/>
  <c r="S5380" i="6" s="1"/>
  <c r="T5380" i="6" s="1"/>
  <c r="Q5381" i="6"/>
  <c r="S5381" i="6" s="1"/>
  <c r="T5381" i="6" s="1"/>
  <c r="Q5382" i="6"/>
  <c r="S5382" i="6" s="1"/>
  <c r="T5382" i="6" s="1"/>
  <c r="Q5383" i="6"/>
  <c r="S5383" i="6" s="1"/>
  <c r="T5383" i="6" s="1"/>
  <c r="Q5384" i="6"/>
  <c r="S5384" i="6" s="1"/>
  <c r="T5384" i="6" s="1"/>
  <c r="Q5385" i="6"/>
  <c r="S5385" i="6" s="1"/>
  <c r="T5385" i="6" s="1"/>
  <c r="Q5386" i="6"/>
  <c r="S5386" i="6" s="1"/>
  <c r="T5386" i="6" s="1"/>
  <c r="Q5387" i="6"/>
  <c r="S5387" i="6" s="1"/>
  <c r="T5387" i="6" s="1"/>
  <c r="Q5388" i="6"/>
  <c r="S5388" i="6" s="1"/>
  <c r="T5388" i="6" s="1"/>
  <c r="Q5389" i="6"/>
  <c r="S5389" i="6" s="1"/>
  <c r="T5389" i="6" s="1"/>
  <c r="Q5390" i="6"/>
  <c r="S5390" i="6" s="1"/>
  <c r="T5390" i="6" s="1"/>
  <c r="Q5391" i="6"/>
  <c r="S5391" i="6" s="1"/>
  <c r="T5391" i="6" s="1"/>
  <c r="Q5392" i="6"/>
  <c r="S5392" i="6" s="1"/>
  <c r="T5392" i="6" s="1"/>
  <c r="Q5393" i="6"/>
  <c r="S5393" i="6" s="1"/>
  <c r="T5393" i="6" s="1"/>
  <c r="Q5394" i="6"/>
  <c r="S5394" i="6" s="1"/>
  <c r="T5394" i="6" s="1"/>
  <c r="Q5395" i="6"/>
  <c r="S5395" i="6" s="1"/>
  <c r="T5395" i="6" s="1"/>
  <c r="Q5396" i="6"/>
  <c r="S5396" i="6" s="1"/>
  <c r="T5396" i="6" s="1"/>
  <c r="Q5397" i="6"/>
  <c r="S5397" i="6" s="1"/>
  <c r="T5397" i="6" s="1"/>
  <c r="Q5398" i="6"/>
  <c r="S5398" i="6" s="1"/>
  <c r="T5398" i="6" s="1"/>
  <c r="Q5399" i="6"/>
  <c r="S5399" i="6" s="1"/>
  <c r="T5399" i="6" s="1"/>
  <c r="Q5400" i="6"/>
  <c r="S5400" i="6" s="1"/>
  <c r="T5400" i="6" s="1"/>
  <c r="Q5401" i="6"/>
  <c r="S5401" i="6" s="1"/>
  <c r="T5401" i="6" s="1"/>
  <c r="Q5402" i="6"/>
  <c r="S5402" i="6" s="1"/>
  <c r="T5402" i="6" s="1"/>
  <c r="Q5403" i="6"/>
  <c r="S5403" i="6" s="1"/>
  <c r="T5403" i="6" s="1"/>
  <c r="Q5404" i="6"/>
  <c r="S5404" i="6" s="1"/>
  <c r="T5404" i="6" s="1"/>
  <c r="Q5405" i="6"/>
  <c r="S5405" i="6" s="1"/>
  <c r="T5405" i="6" s="1"/>
  <c r="Q5406" i="6"/>
  <c r="S5406" i="6" s="1"/>
  <c r="T5406" i="6" s="1"/>
  <c r="Q5407" i="6"/>
  <c r="S5407" i="6" s="1"/>
  <c r="T5407" i="6" s="1"/>
  <c r="Q5408" i="6"/>
  <c r="S5408" i="6" s="1"/>
  <c r="T5408" i="6" s="1"/>
  <c r="Q5409" i="6"/>
  <c r="S5409" i="6" s="1"/>
  <c r="T5409" i="6" s="1"/>
  <c r="Q5410" i="6"/>
  <c r="S5410" i="6" s="1"/>
  <c r="T5410" i="6" s="1"/>
  <c r="Q5411" i="6"/>
  <c r="S5411" i="6" s="1"/>
  <c r="T5411" i="6" s="1"/>
  <c r="Q5412" i="6"/>
  <c r="S5412" i="6" s="1"/>
  <c r="T5412" i="6" s="1"/>
  <c r="Q5413" i="6"/>
  <c r="S5413" i="6" s="1"/>
  <c r="T5413" i="6" s="1"/>
  <c r="Q5414" i="6"/>
  <c r="S5414" i="6" s="1"/>
  <c r="T5414" i="6" s="1"/>
  <c r="Q5415" i="6"/>
  <c r="S5415" i="6" s="1"/>
  <c r="T5415" i="6" s="1"/>
  <c r="Q5416" i="6"/>
  <c r="S5416" i="6" s="1"/>
  <c r="T5416" i="6" s="1"/>
  <c r="Q5417" i="6"/>
  <c r="S5417" i="6" s="1"/>
  <c r="T5417" i="6" s="1"/>
  <c r="Q5418" i="6"/>
  <c r="S5418" i="6" s="1"/>
  <c r="T5418" i="6" s="1"/>
  <c r="Q5419" i="6"/>
  <c r="S5419" i="6" s="1"/>
  <c r="T5419" i="6" s="1"/>
  <c r="Q5420" i="6"/>
  <c r="S5420" i="6" s="1"/>
  <c r="T5420" i="6" s="1"/>
  <c r="Q5421" i="6"/>
  <c r="S5421" i="6" s="1"/>
  <c r="T5421" i="6" s="1"/>
  <c r="Q5422" i="6"/>
  <c r="S5422" i="6" s="1"/>
  <c r="T5422" i="6" s="1"/>
  <c r="Q5423" i="6"/>
  <c r="S5423" i="6" s="1"/>
  <c r="T5423" i="6" s="1"/>
  <c r="Q5424" i="6"/>
  <c r="S5424" i="6" s="1"/>
  <c r="T5424" i="6" s="1"/>
  <c r="Q5425" i="6"/>
  <c r="S5425" i="6" s="1"/>
  <c r="T5425" i="6" s="1"/>
  <c r="Q5426" i="6"/>
  <c r="S5426" i="6" s="1"/>
  <c r="T5426" i="6" s="1"/>
  <c r="Q5427" i="6"/>
  <c r="S5427" i="6" s="1"/>
  <c r="T5427" i="6" s="1"/>
  <c r="Q5428" i="6"/>
  <c r="S5428" i="6" s="1"/>
  <c r="T5428" i="6" s="1"/>
  <c r="Q5429" i="6"/>
  <c r="S5429" i="6" s="1"/>
  <c r="T5429" i="6" s="1"/>
  <c r="Q5430" i="6"/>
  <c r="S5430" i="6" s="1"/>
  <c r="T5430" i="6" s="1"/>
  <c r="Q5431" i="6"/>
  <c r="S5431" i="6" s="1"/>
  <c r="T5431" i="6" s="1"/>
  <c r="Q5432" i="6"/>
  <c r="S5432" i="6" s="1"/>
  <c r="T5432" i="6" s="1"/>
  <c r="Q5433" i="6"/>
  <c r="S5433" i="6" s="1"/>
  <c r="T5433" i="6" s="1"/>
  <c r="Q5434" i="6"/>
  <c r="S5434" i="6" s="1"/>
  <c r="T5434" i="6" s="1"/>
  <c r="Q5435" i="6"/>
  <c r="S5435" i="6" s="1"/>
  <c r="T5435" i="6" s="1"/>
  <c r="Q5436" i="6"/>
  <c r="S5436" i="6" s="1"/>
  <c r="T5436" i="6" s="1"/>
  <c r="Q5437" i="6"/>
  <c r="S5437" i="6" s="1"/>
  <c r="T5437" i="6" s="1"/>
  <c r="Q5438" i="6"/>
  <c r="S5438" i="6" s="1"/>
  <c r="T5438" i="6" s="1"/>
  <c r="Q5439" i="6"/>
  <c r="S5439" i="6" s="1"/>
  <c r="T5439" i="6" s="1"/>
  <c r="Q5440" i="6"/>
  <c r="S5440" i="6" s="1"/>
  <c r="T5440" i="6" s="1"/>
  <c r="Q5441" i="6"/>
  <c r="S5441" i="6" s="1"/>
  <c r="T5441" i="6" s="1"/>
  <c r="Q5442" i="6"/>
  <c r="S5442" i="6" s="1"/>
  <c r="T5442" i="6" s="1"/>
  <c r="Q5443" i="6"/>
  <c r="S5443" i="6" s="1"/>
  <c r="T5443" i="6" s="1"/>
  <c r="Q5444" i="6"/>
  <c r="S5444" i="6" s="1"/>
  <c r="T5444" i="6" s="1"/>
  <c r="Q5445" i="6"/>
  <c r="S5445" i="6" s="1"/>
  <c r="T5445" i="6" s="1"/>
  <c r="Q5446" i="6"/>
  <c r="S5446" i="6" s="1"/>
  <c r="T5446" i="6" s="1"/>
  <c r="Q5447" i="6"/>
  <c r="S5447" i="6" s="1"/>
  <c r="T5447" i="6" s="1"/>
  <c r="Q5448" i="6"/>
  <c r="S5448" i="6" s="1"/>
  <c r="T5448" i="6" s="1"/>
  <c r="Q5449" i="6"/>
  <c r="S5449" i="6" s="1"/>
  <c r="T5449" i="6" s="1"/>
  <c r="Q5450" i="6"/>
  <c r="S5450" i="6" s="1"/>
  <c r="T5450" i="6" s="1"/>
  <c r="Q5451" i="6"/>
  <c r="S5451" i="6" s="1"/>
  <c r="T5451" i="6" s="1"/>
  <c r="Q5452" i="6"/>
  <c r="S5452" i="6" s="1"/>
  <c r="T5452" i="6" s="1"/>
  <c r="Q5453" i="6"/>
  <c r="S5453" i="6" s="1"/>
  <c r="T5453" i="6" s="1"/>
  <c r="Q5454" i="6"/>
  <c r="S5454" i="6" s="1"/>
  <c r="T5454" i="6" s="1"/>
  <c r="Q5455" i="6"/>
  <c r="S5455" i="6" s="1"/>
  <c r="T5455" i="6" s="1"/>
  <c r="Q5456" i="6"/>
  <c r="S5456" i="6" s="1"/>
  <c r="T5456" i="6" s="1"/>
  <c r="Q5457" i="6"/>
  <c r="S5457" i="6" s="1"/>
  <c r="T5457" i="6" s="1"/>
  <c r="Q5458" i="6"/>
  <c r="S5458" i="6" s="1"/>
  <c r="T5458" i="6" s="1"/>
  <c r="Q5459" i="6"/>
  <c r="S5459" i="6" s="1"/>
  <c r="T5459" i="6" s="1"/>
  <c r="Q5460" i="6"/>
  <c r="S5460" i="6" s="1"/>
  <c r="T5460" i="6" s="1"/>
  <c r="Q5461" i="6"/>
  <c r="S5461" i="6" s="1"/>
  <c r="T5461" i="6" s="1"/>
  <c r="Q5462" i="6"/>
  <c r="S5462" i="6" s="1"/>
  <c r="T5462" i="6" s="1"/>
  <c r="Q5463" i="6"/>
  <c r="S5463" i="6" s="1"/>
  <c r="T5463" i="6" s="1"/>
  <c r="Q5464" i="6"/>
  <c r="S5464" i="6" s="1"/>
  <c r="T5464" i="6" s="1"/>
  <c r="Q5465" i="6"/>
  <c r="S5465" i="6" s="1"/>
  <c r="T5465" i="6" s="1"/>
  <c r="Q5466" i="6"/>
  <c r="S5466" i="6" s="1"/>
  <c r="T5466" i="6" s="1"/>
  <c r="Q5467" i="6"/>
  <c r="S5467" i="6" s="1"/>
  <c r="T5467" i="6" s="1"/>
  <c r="Q5468" i="6"/>
  <c r="S5468" i="6" s="1"/>
  <c r="T5468" i="6" s="1"/>
  <c r="Q5469" i="6"/>
  <c r="S5469" i="6" s="1"/>
  <c r="T5469" i="6" s="1"/>
  <c r="Q5470" i="6"/>
  <c r="S5470" i="6" s="1"/>
  <c r="T5470" i="6" s="1"/>
  <c r="Q5471" i="6"/>
  <c r="S5471" i="6" s="1"/>
  <c r="T5471" i="6" s="1"/>
  <c r="Q5472" i="6"/>
  <c r="S5472" i="6" s="1"/>
  <c r="T5472" i="6" s="1"/>
  <c r="Q5473" i="6"/>
  <c r="S5473" i="6" s="1"/>
  <c r="T5473" i="6" s="1"/>
  <c r="Q5474" i="6"/>
  <c r="S5474" i="6" s="1"/>
  <c r="T5474" i="6" s="1"/>
  <c r="Q5475" i="6"/>
  <c r="S5475" i="6" s="1"/>
  <c r="T5475" i="6" s="1"/>
  <c r="Q5476" i="6"/>
  <c r="S5476" i="6" s="1"/>
  <c r="T5476" i="6" s="1"/>
  <c r="Q5477" i="6"/>
  <c r="S5477" i="6" s="1"/>
  <c r="T5477" i="6" s="1"/>
  <c r="Q5478" i="6"/>
  <c r="S5478" i="6" s="1"/>
  <c r="T5478" i="6" s="1"/>
  <c r="Q5479" i="6"/>
  <c r="S5479" i="6" s="1"/>
  <c r="T5479" i="6" s="1"/>
  <c r="Q5480" i="6"/>
  <c r="S5480" i="6" s="1"/>
  <c r="T5480" i="6" s="1"/>
  <c r="Q5481" i="6"/>
  <c r="S5481" i="6" s="1"/>
  <c r="T5481" i="6" s="1"/>
  <c r="Q5482" i="6"/>
  <c r="S5482" i="6" s="1"/>
  <c r="T5482" i="6" s="1"/>
  <c r="Q5483" i="6"/>
  <c r="S5483" i="6" s="1"/>
  <c r="T5483" i="6" s="1"/>
  <c r="Q5484" i="6"/>
  <c r="S5484" i="6" s="1"/>
  <c r="T5484" i="6" s="1"/>
  <c r="Q5485" i="6"/>
  <c r="S5485" i="6" s="1"/>
  <c r="T5485" i="6" s="1"/>
  <c r="Q5486" i="6"/>
  <c r="S5486" i="6" s="1"/>
  <c r="T5486" i="6" s="1"/>
  <c r="Q5487" i="6"/>
  <c r="S5487" i="6" s="1"/>
  <c r="T5487" i="6" s="1"/>
  <c r="Q5488" i="6"/>
  <c r="S5488" i="6" s="1"/>
  <c r="T5488" i="6" s="1"/>
  <c r="Q5489" i="6"/>
  <c r="S5489" i="6" s="1"/>
  <c r="T5489" i="6" s="1"/>
  <c r="Q5490" i="6"/>
  <c r="S5490" i="6" s="1"/>
  <c r="T5490" i="6" s="1"/>
  <c r="Q5491" i="6"/>
  <c r="S5491" i="6" s="1"/>
  <c r="T5491" i="6" s="1"/>
  <c r="Q5492" i="6"/>
  <c r="S5492" i="6" s="1"/>
  <c r="T5492" i="6" s="1"/>
  <c r="Q5493" i="6"/>
  <c r="S5493" i="6" s="1"/>
  <c r="T5493" i="6" s="1"/>
  <c r="Q5494" i="6"/>
  <c r="S5494" i="6" s="1"/>
  <c r="T5494" i="6" s="1"/>
  <c r="Q5495" i="6"/>
  <c r="S5495" i="6" s="1"/>
  <c r="T5495" i="6" s="1"/>
  <c r="Q5496" i="6"/>
  <c r="S5496" i="6" s="1"/>
  <c r="T5496" i="6" s="1"/>
  <c r="Q5497" i="6"/>
  <c r="S5497" i="6" s="1"/>
  <c r="T5497" i="6" s="1"/>
  <c r="Q5498" i="6"/>
  <c r="S5498" i="6" s="1"/>
  <c r="T5498" i="6" s="1"/>
  <c r="Q5499" i="6"/>
  <c r="S5499" i="6" s="1"/>
  <c r="T5499" i="6" s="1"/>
  <c r="Q5500" i="6"/>
  <c r="S5500" i="6" s="1"/>
  <c r="T5500" i="6" s="1"/>
  <c r="Q5501" i="6"/>
  <c r="S5501" i="6" s="1"/>
  <c r="T5501" i="6" s="1"/>
  <c r="Q5502" i="6"/>
  <c r="S5502" i="6" s="1"/>
  <c r="T5502" i="6" s="1"/>
  <c r="Q5503" i="6"/>
  <c r="S5503" i="6" s="1"/>
  <c r="T5503" i="6" s="1"/>
  <c r="Q5504" i="6"/>
  <c r="S5504" i="6" s="1"/>
  <c r="T5504" i="6" s="1"/>
  <c r="Q5505" i="6"/>
  <c r="S5505" i="6" s="1"/>
  <c r="T5505" i="6" s="1"/>
  <c r="Q5506" i="6"/>
  <c r="S5506" i="6" s="1"/>
  <c r="T5506" i="6" s="1"/>
  <c r="Q5507" i="6"/>
  <c r="S5507" i="6" s="1"/>
  <c r="T5507" i="6" s="1"/>
  <c r="Q5508" i="6"/>
  <c r="S5508" i="6" s="1"/>
  <c r="T5508" i="6" s="1"/>
  <c r="Q5509" i="6"/>
  <c r="S5509" i="6" s="1"/>
  <c r="T5509" i="6" s="1"/>
  <c r="Q5510" i="6"/>
  <c r="S5510" i="6" s="1"/>
  <c r="T5510" i="6" s="1"/>
  <c r="Q5511" i="6"/>
  <c r="S5511" i="6" s="1"/>
  <c r="T5511" i="6" s="1"/>
  <c r="Q5512" i="6"/>
  <c r="S5512" i="6" s="1"/>
  <c r="T5512" i="6" s="1"/>
  <c r="Q5513" i="6"/>
  <c r="S5513" i="6" s="1"/>
  <c r="T5513" i="6" s="1"/>
  <c r="Q5514" i="6"/>
  <c r="S5514" i="6" s="1"/>
  <c r="T5514" i="6" s="1"/>
  <c r="Q5515" i="6"/>
  <c r="S5515" i="6" s="1"/>
  <c r="T5515" i="6" s="1"/>
  <c r="Q5516" i="6"/>
  <c r="S5516" i="6" s="1"/>
  <c r="T5516" i="6" s="1"/>
  <c r="Q5517" i="6"/>
  <c r="S5517" i="6" s="1"/>
  <c r="T5517" i="6" s="1"/>
  <c r="Q5518" i="6"/>
  <c r="S5518" i="6" s="1"/>
  <c r="T5518" i="6" s="1"/>
  <c r="Q5519" i="6"/>
  <c r="S5519" i="6" s="1"/>
  <c r="T5519" i="6" s="1"/>
  <c r="Q5520" i="6"/>
  <c r="S5520" i="6" s="1"/>
  <c r="T5520" i="6" s="1"/>
  <c r="Q5521" i="6"/>
  <c r="S5521" i="6" s="1"/>
  <c r="T5521" i="6" s="1"/>
  <c r="Q5522" i="6"/>
  <c r="S5522" i="6" s="1"/>
  <c r="T5522" i="6" s="1"/>
  <c r="Q5523" i="6"/>
  <c r="S5523" i="6" s="1"/>
  <c r="T5523" i="6" s="1"/>
  <c r="Q5524" i="6"/>
  <c r="S5524" i="6" s="1"/>
  <c r="T5524" i="6" s="1"/>
  <c r="Q5525" i="6"/>
  <c r="S5525" i="6" s="1"/>
  <c r="T5525" i="6" s="1"/>
  <c r="Q5526" i="6"/>
  <c r="S5526" i="6" s="1"/>
  <c r="T5526" i="6" s="1"/>
  <c r="Q5527" i="6"/>
  <c r="S5527" i="6" s="1"/>
  <c r="T5527" i="6" s="1"/>
  <c r="Q5528" i="6"/>
  <c r="S5528" i="6" s="1"/>
  <c r="T5528" i="6" s="1"/>
  <c r="Q5529" i="6"/>
  <c r="S5529" i="6" s="1"/>
  <c r="T5529" i="6" s="1"/>
  <c r="Q5530" i="6"/>
  <c r="S5530" i="6" s="1"/>
  <c r="T5530" i="6" s="1"/>
  <c r="Q5531" i="6"/>
  <c r="S5531" i="6" s="1"/>
  <c r="T5531" i="6" s="1"/>
  <c r="Q5532" i="6"/>
  <c r="S5532" i="6" s="1"/>
  <c r="T5532" i="6" s="1"/>
  <c r="Q5533" i="6"/>
  <c r="S5533" i="6" s="1"/>
  <c r="T5533" i="6" s="1"/>
  <c r="Q5534" i="6"/>
  <c r="S5534" i="6" s="1"/>
  <c r="T5534" i="6" s="1"/>
  <c r="Q5535" i="6"/>
  <c r="S5535" i="6" s="1"/>
  <c r="T5535" i="6" s="1"/>
  <c r="Q5536" i="6"/>
  <c r="S5536" i="6" s="1"/>
  <c r="T5536" i="6" s="1"/>
  <c r="Q5537" i="6"/>
  <c r="S5537" i="6" s="1"/>
  <c r="T5537" i="6" s="1"/>
  <c r="Q5538" i="6"/>
  <c r="S5538" i="6" s="1"/>
  <c r="T5538" i="6" s="1"/>
  <c r="Q5539" i="6"/>
  <c r="S5539" i="6" s="1"/>
  <c r="T5539" i="6" s="1"/>
  <c r="Q5540" i="6"/>
  <c r="S5540" i="6" s="1"/>
  <c r="T5540" i="6" s="1"/>
  <c r="Q5541" i="6"/>
  <c r="S5541" i="6" s="1"/>
  <c r="T5541" i="6" s="1"/>
  <c r="Q5542" i="6"/>
  <c r="S5542" i="6" s="1"/>
  <c r="T5542" i="6" s="1"/>
  <c r="Q5543" i="6"/>
  <c r="S5543" i="6" s="1"/>
  <c r="T5543" i="6" s="1"/>
  <c r="Q5544" i="6"/>
  <c r="S5544" i="6" s="1"/>
  <c r="T5544" i="6" s="1"/>
  <c r="Q5545" i="6"/>
  <c r="S5545" i="6" s="1"/>
  <c r="T5545" i="6" s="1"/>
  <c r="Q5546" i="6"/>
  <c r="S5546" i="6" s="1"/>
  <c r="T5546" i="6" s="1"/>
  <c r="Q5547" i="6"/>
  <c r="S5547" i="6" s="1"/>
  <c r="T5547" i="6" s="1"/>
  <c r="Q5548" i="6"/>
  <c r="S5548" i="6" s="1"/>
  <c r="T5548" i="6" s="1"/>
  <c r="Q5549" i="6"/>
  <c r="S5549" i="6" s="1"/>
  <c r="T5549" i="6" s="1"/>
  <c r="Q5550" i="6"/>
  <c r="S5550" i="6" s="1"/>
  <c r="T5550" i="6" s="1"/>
  <c r="Q5551" i="6"/>
  <c r="S5551" i="6" s="1"/>
  <c r="T5551" i="6" s="1"/>
  <c r="Q5552" i="6"/>
  <c r="S5552" i="6" s="1"/>
  <c r="T5552" i="6" s="1"/>
  <c r="Q5553" i="6"/>
  <c r="S5553" i="6" s="1"/>
  <c r="T5553" i="6" s="1"/>
  <c r="Q5554" i="6"/>
  <c r="S5554" i="6" s="1"/>
  <c r="T5554" i="6" s="1"/>
  <c r="Q5555" i="6"/>
  <c r="S5555" i="6" s="1"/>
  <c r="T5555" i="6" s="1"/>
  <c r="Q5556" i="6"/>
  <c r="S5556" i="6" s="1"/>
  <c r="T5556" i="6" s="1"/>
  <c r="Q5557" i="6"/>
  <c r="S5557" i="6" s="1"/>
  <c r="T5557" i="6" s="1"/>
  <c r="Q5558" i="6"/>
  <c r="S5558" i="6" s="1"/>
  <c r="T5558" i="6" s="1"/>
  <c r="Q5559" i="6"/>
  <c r="S5559" i="6" s="1"/>
  <c r="T5559" i="6" s="1"/>
  <c r="Q5560" i="6"/>
  <c r="S5560" i="6" s="1"/>
  <c r="T5560" i="6" s="1"/>
  <c r="Q5561" i="6"/>
  <c r="S5561" i="6" s="1"/>
  <c r="T5561" i="6" s="1"/>
  <c r="Q5562" i="6"/>
  <c r="S5562" i="6" s="1"/>
  <c r="T5562" i="6" s="1"/>
  <c r="Q5563" i="6"/>
  <c r="S5563" i="6" s="1"/>
  <c r="T5563" i="6" s="1"/>
  <c r="Q5564" i="6"/>
  <c r="S5564" i="6" s="1"/>
  <c r="T5564" i="6" s="1"/>
  <c r="Q5565" i="6"/>
  <c r="S5565" i="6" s="1"/>
  <c r="T5565" i="6" s="1"/>
  <c r="Q5566" i="6"/>
  <c r="S5566" i="6" s="1"/>
  <c r="T5566" i="6" s="1"/>
  <c r="Q5567" i="6"/>
  <c r="S5567" i="6" s="1"/>
  <c r="T5567" i="6" s="1"/>
  <c r="Q5568" i="6"/>
  <c r="S5568" i="6" s="1"/>
  <c r="T5568" i="6" s="1"/>
  <c r="Q5569" i="6"/>
  <c r="S5569" i="6" s="1"/>
  <c r="T5569" i="6" s="1"/>
  <c r="Q5570" i="6"/>
  <c r="S5570" i="6" s="1"/>
  <c r="T5570" i="6" s="1"/>
  <c r="Q5571" i="6"/>
  <c r="S5571" i="6" s="1"/>
  <c r="T5571" i="6" s="1"/>
  <c r="Q5572" i="6"/>
  <c r="S5572" i="6" s="1"/>
  <c r="T5572" i="6" s="1"/>
  <c r="Q5573" i="6"/>
  <c r="S5573" i="6" s="1"/>
  <c r="T5573" i="6" s="1"/>
  <c r="Q5574" i="6"/>
  <c r="S5574" i="6" s="1"/>
  <c r="T5574" i="6" s="1"/>
  <c r="Q5575" i="6"/>
  <c r="S5575" i="6" s="1"/>
  <c r="T5575" i="6" s="1"/>
  <c r="Q5576" i="6"/>
  <c r="S5576" i="6" s="1"/>
  <c r="T5576" i="6" s="1"/>
  <c r="Q5577" i="6"/>
  <c r="S5577" i="6" s="1"/>
  <c r="T5577" i="6" s="1"/>
  <c r="Q5578" i="6"/>
  <c r="S5578" i="6" s="1"/>
  <c r="T5578" i="6" s="1"/>
  <c r="Q5579" i="6"/>
  <c r="S5579" i="6" s="1"/>
  <c r="T5579" i="6" s="1"/>
  <c r="Q5580" i="6"/>
  <c r="S5580" i="6" s="1"/>
  <c r="T5580" i="6" s="1"/>
  <c r="Q5581" i="6"/>
  <c r="S5581" i="6" s="1"/>
  <c r="T5581" i="6" s="1"/>
  <c r="Q5582" i="6"/>
  <c r="S5582" i="6" s="1"/>
  <c r="T5582" i="6" s="1"/>
  <c r="Q5583" i="6"/>
  <c r="S5583" i="6" s="1"/>
  <c r="T5583" i="6" s="1"/>
  <c r="Q5584" i="6"/>
  <c r="S5584" i="6" s="1"/>
  <c r="T5584" i="6" s="1"/>
  <c r="Q5585" i="6"/>
  <c r="S5585" i="6" s="1"/>
  <c r="T5585" i="6" s="1"/>
  <c r="Q5586" i="6"/>
  <c r="S5586" i="6" s="1"/>
  <c r="T5586" i="6" s="1"/>
  <c r="Q5587" i="6"/>
  <c r="S5587" i="6" s="1"/>
  <c r="T5587" i="6" s="1"/>
  <c r="Q5588" i="6"/>
  <c r="S5588" i="6" s="1"/>
  <c r="T5588" i="6" s="1"/>
  <c r="Q5589" i="6"/>
  <c r="S5589" i="6" s="1"/>
  <c r="T5589" i="6" s="1"/>
  <c r="Q5590" i="6"/>
  <c r="S5590" i="6" s="1"/>
  <c r="T5590" i="6" s="1"/>
  <c r="Q5591" i="6"/>
  <c r="S5591" i="6" s="1"/>
  <c r="T5591" i="6" s="1"/>
  <c r="Q5592" i="6"/>
  <c r="S5592" i="6" s="1"/>
  <c r="T5592" i="6" s="1"/>
  <c r="Q5593" i="6"/>
  <c r="S5593" i="6" s="1"/>
  <c r="T5593" i="6" s="1"/>
  <c r="Q5594" i="6"/>
  <c r="S5594" i="6" s="1"/>
  <c r="T5594" i="6" s="1"/>
  <c r="Q5595" i="6"/>
  <c r="S5595" i="6" s="1"/>
  <c r="T5595" i="6" s="1"/>
  <c r="Q5596" i="6"/>
  <c r="S5596" i="6" s="1"/>
  <c r="T5596" i="6" s="1"/>
  <c r="Q5597" i="6"/>
  <c r="S5597" i="6" s="1"/>
  <c r="T5597" i="6" s="1"/>
  <c r="Q5598" i="6"/>
  <c r="S5598" i="6" s="1"/>
  <c r="T5598" i="6" s="1"/>
  <c r="Q5599" i="6"/>
  <c r="S5599" i="6" s="1"/>
  <c r="T5599" i="6" s="1"/>
  <c r="Q5600" i="6"/>
  <c r="S5600" i="6" s="1"/>
  <c r="T5600" i="6" s="1"/>
  <c r="Q5601" i="6"/>
  <c r="S5601" i="6" s="1"/>
  <c r="T5601" i="6" s="1"/>
  <c r="Q5602" i="6"/>
  <c r="S5602" i="6" s="1"/>
  <c r="T5602" i="6" s="1"/>
  <c r="Q5603" i="6"/>
  <c r="S5603" i="6" s="1"/>
  <c r="T5603" i="6" s="1"/>
  <c r="Q5604" i="6"/>
  <c r="S5604" i="6" s="1"/>
  <c r="T5604" i="6" s="1"/>
  <c r="Q5605" i="6"/>
  <c r="S5605" i="6" s="1"/>
  <c r="T5605" i="6" s="1"/>
  <c r="Q5606" i="6"/>
  <c r="S5606" i="6" s="1"/>
  <c r="T5606" i="6" s="1"/>
  <c r="Q5607" i="6"/>
  <c r="S5607" i="6" s="1"/>
  <c r="T5607" i="6" s="1"/>
  <c r="Q5608" i="6"/>
  <c r="S5608" i="6" s="1"/>
  <c r="T5608" i="6" s="1"/>
  <c r="Q5609" i="6"/>
  <c r="S5609" i="6" s="1"/>
  <c r="T5609" i="6" s="1"/>
  <c r="Q5610" i="6"/>
  <c r="S5610" i="6" s="1"/>
  <c r="T5610" i="6" s="1"/>
  <c r="Q5611" i="6"/>
  <c r="S5611" i="6" s="1"/>
  <c r="T5611" i="6" s="1"/>
  <c r="Q5612" i="6"/>
  <c r="S5612" i="6" s="1"/>
  <c r="T5612" i="6" s="1"/>
  <c r="Q5613" i="6"/>
  <c r="S5613" i="6" s="1"/>
  <c r="T5613" i="6" s="1"/>
  <c r="Q5614" i="6"/>
  <c r="S5614" i="6" s="1"/>
  <c r="T5614" i="6" s="1"/>
  <c r="Q5615" i="6"/>
  <c r="S5615" i="6" s="1"/>
  <c r="T5615" i="6" s="1"/>
  <c r="Q5616" i="6"/>
  <c r="S5616" i="6" s="1"/>
  <c r="T5616" i="6" s="1"/>
  <c r="Q5617" i="6"/>
  <c r="S5617" i="6" s="1"/>
  <c r="T5617" i="6" s="1"/>
  <c r="Q5618" i="6"/>
  <c r="S5618" i="6" s="1"/>
  <c r="T5618" i="6" s="1"/>
  <c r="Q5619" i="6"/>
  <c r="S5619" i="6" s="1"/>
  <c r="T5619" i="6" s="1"/>
  <c r="Q5620" i="6"/>
  <c r="S5620" i="6" s="1"/>
  <c r="T5620" i="6" s="1"/>
  <c r="Q5621" i="6"/>
  <c r="S5621" i="6" s="1"/>
  <c r="T5621" i="6" s="1"/>
  <c r="Q5622" i="6"/>
  <c r="S5622" i="6" s="1"/>
  <c r="T5622" i="6" s="1"/>
  <c r="Q5623" i="6"/>
  <c r="S5623" i="6" s="1"/>
  <c r="T5623" i="6" s="1"/>
  <c r="Q5624" i="6"/>
  <c r="S5624" i="6" s="1"/>
  <c r="T5624" i="6" s="1"/>
  <c r="Q5625" i="6"/>
  <c r="S5625" i="6" s="1"/>
  <c r="T5625" i="6" s="1"/>
  <c r="Q5626" i="6"/>
  <c r="S5626" i="6" s="1"/>
  <c r="T5626" i="6" s="1"/>
  <c r="Q5627" i="6"/>
  <c r="S5627" i="6" s="1"/>
  <c r="T5627" i="6" s="1"/>
  <c r="Q5628" i="6"/>
  <c r="S5628" i="6" s="1"/>
  <c r="T5628" i="6" s="1"/>
  <c r="Q5629" i="6"/>
  <c r="S5629" i="6" s="1"/>
  <c r="T5629" i="6" s="1"/>
  <c r="Q5630" i="6"/>
  <c r="S5630" i="6" s="1"/>
  <c r="T5630" i="6" s="1"/>
  <c r="Q5631" i="6"/>
  <c r="S5631" i="6" s="1"/>
  <c r="T5631" i="6" s="1"/>
  <c r="Q5632" i="6"/>
  <c r="S5632" i="6" s="1"/>
  <c r="T5632" i="6" s="1"/>
  <c r="Q5633" i="6"/>
  <c r="S5633" i="6" s="1"/>
  <c r="T5633" i="6" s="1"/>
  <c r="Q5634" i="6"/>
  <c r="S5634" i="6" s="1"/>
  <c r="T5634" i="6" s="1"/>
  <c r="Q5635" i="6"/>
  <c r="S5635" i="6" s="1"/>
  <c r="T5635" i="6" s="1"/>
  <c r="Q5636" i="6"/>
  <c r="S5636" i="6" s="1"/>
  <c r="T5636" i="6" s="1"/>
  <c r="Q5637" i="6"/>
  <c r="S5637" i="6" s="1"/>
  <c r="T5637" i="6" s="1"/>
  <c r="Q5638" i="6"/>
  <c r="S5638" i="6" s="1"/>
  <c r="T5638" i="6" s="1"/>
  <c r="Q5639" i="6"/>
  <c r="S5639" i="6" s="1"/>
  <c r="T5639" i="6" s="1"/>
  <c r="Q5640" i="6"/>
  <c r="S5640" i="6" s="1"/>
  <c r="T5640" i="6" s="1"/>
  <c r="Q5641" i="6"/>
  <c r="S5641" i="6" s="1"/>
  <c r="T5641" i="6" s="1"/>
  <c r="Q5642" i="6"/>
  <c r="S5642" i="6" s="1"/>
  <c r="T5642" i="6" s="1"/>
  <c r="Q5643" i="6"/>
  <c r="S5643" i="6" s="1"/>
  <c r="T5643" i="6" s="1"/>
  <c r="Q5644" i="6"/>
  <c r="S5644" i="6" s="1"/>
  <c r="T5644" i="6" s="1"/>
  <c r="Q5645" i="6"/>
  <c r="S5645" i="6" s="1"/>
  <c r="T5645" i="6" s="1"/>
  <c r="Q5646" i="6"/>
  <c r="S5646" i="6" s="1"/>
  <c r="T5646" i="6" s="1"/>
  <c r="Q5647" i="6"/>
  <c r="S5647" i="6" s="1"/>
  <c r="T5647" i="6" s="1"/>
  <c r="Q5648" i="6"/>
  <c r="S5648" i="6" s="1"/>
  <c r="T5648" i="6" s="1"/>
  <c r="Q5649" i="6"/>
  <c r="S5649" i="6" s="1"/>
  <c r="T5649" i="6" s="1"/>
  <c r="Q5650" i="6"/>
  <c r="S5650" i="6" s="1"/>
  <c r="T5650" i="6" s="1"/>
  <c r="Q5651" i="6"/>
  <c r="S5651" i="6" s="1"/>
  <c r="T5651" i="6" s="1"/>
  <c r="Q5652" i="6"/>
  <c r="S5652" i="6" s="1"/>
  <c r="T5652" i="6" s="1"/>
  <c r="Q5653" i="6"/>
  <c r="S5653" i="6" s="1"/>
  <c r="T5653" i="6" s="1"/>
  <c r="Q5654" i="6"/>
  <c r="S5654" i="6" s="1"/>
  <c r="T5654" i="6" s="1"/>
  <c r="Q5655" i="6"/>
  <c r="S5655" i="6" s="1"/>
  <c r="T5655" i="6" s="1"/>
  <c r="Q5656" i="6"/>
  <c r="S5656" i="6" s="1"/>
  <c r="T5656" i="6" s="1"/>
  <c r="Q5657" i="6"/>
  <c r="S5657" i="6" s="1"/>
  <c r="T5657" i="6" s="1"/>
  <c r="Q5658" i="6"/>
  <c r="S5658" i="6" s="1"/>
  <c r="T5658" i="6" s="1"/>
  <c r="Q5659" i="6"/>
  <c r="S5659" i="6" s="1"/>
  <c r="T5659" i="6" s="1"/>
  <c r="Q5660" i="6"/>
  <c r="S5660" i="6" s="1"/>
  <c r="T5660" i="6" s="1"/>
  <c r="Q5661" i="6"/>
  <c r="S5661" i="6" s="1"/>
  <c r="T5661" i="6" s="1"/>
  <c r="Q5662" i="6"/>
  <c r="S5662" i="6" s="1"/>
  <c r="T5662" i="6" s="1"/>
  <c r="Q5663" i="6"/>
  <c r="S5663" i="6" s="1"/>
  <c r="T5663" i="6" s="1"/>
  <c r="Q5664" i="6"/>
  <c r="S5664" i="6" s="1"/>
  <c r="T5664" i="6" s="1"/>
  <c r="Q5665" i="6"/>
  <c r="S5665" i="6" s="1"/>
  <c r="T5665" i="6" s="1"/>
  <c r="Q5666" i="6"/>
  <c r="S5666" i="6" s="1"/>
  <c r="T5666" i="6" s="1"/>
  <c r="Q5667" i="6"/>
  <c r="S5667" i="6" s="1"/>
  <c r="T5667" i="6" s="1"/>
  <c r="Q5668" i="6"/>
  <c r="S5668" i="6" s="1"/>
  <c r="T5668" i="6" s="1"/>
  <c r="Q5669" i="6"/>
  <c r="S5669" i="6" s="1"/>
  <c r="T5669" i="6" s="1"/>
  <c r="Q5670" i="6"/>
  <c r="S5670" i="6" s="1"/>
  <c r="T5670" i="6" s="1"/>
  <c r="Q5671" i="6"/>
  <c r="S5671" i="6" s="1"/>
  <c r="T5671" i="6" s="1"/>
  <c r="Q5672" i="6"/>
  <c r="S5672" i="6" s="1"/>
  <c r="T5672" i="6" s="1"/>
  <c r="Q5673" i="6"/>
  <c r="S5673" i="6" s="1"/>
  <c r="T5673" i="6" s="1"/>
  <c r="Q5674" i="6"/>
  <c r="S5674" i="6" s="1"/>
  <c r="T5674" i="6" s="1"/>
  <c r="Q5675" i="6"/>
  <c r="S5675" i="6" s="1"/>
  <c r="T5675" i="6" s="1"/>
  <c r="Q5676" i="6"/>
  <c r="S5676" i="6" s="1"/>
  <c r="T5676" i="6" s="1"/>
  <c r="Q5677" i="6"/>
  <c r="S5677" i="6" s="1"/>
  <c r="T5677" i="6" s="1"/>
  <c r="Q5678" i="6"/>
  <c r="S5678" i="6" s="1"/>
  <c r="T5678" i="6" s="1"/>
  <c r="Q5679" i="6"/>
  <c r="S5679" i="6" s="1"/>
  <c r="T5679" i="6" s="1"/>
  <c r="Q5680" i="6"/>
  <c r="S5680" i="6" s="1"/>
  <c r="T5680" i="6" s="1"/>
  <c r="Q5681" i="6"/>
  <c r="S5681" i="6" s="1"/>
  <c r="T5681" i="6" s="1"/>
  <c r="Q5682" i="6"/>
  <c r="S5682" i="6" s="1"/>
  <c r="T5682" i="6" s="1"/>
  <c r="Q5683" i="6"/>
  <c r="S5683" i="6" s="1"/>
  <c r="T5683" i="6" s="1"/>
  <c r="Q5684" i="6"/>
  <c r="S5684" i="6" s="1"/>
  <c r="T5684" i="6" s="1"/>
  <c r="Q5685" i="6"/>
  <c r="S5685" i="6" s="1"/>
  <c r="T5685" i="6" s="1"/>
  <c r="Q5686" i="6"/>
  <c r="S5686" i="6" s="1"/>
  <c r="T5686" i="6" s="1"/>
  <c r="Q5687" i="6"/>
  <c r="S5687" i="6" s="1"/>
  <c r="T5687" i="6" s="1"/>
  <c r="Q5688" i="6"/>
  <c r="S5688" i="6" s="1"/>
  <c r="T5688" i="6" s="1"/>
  <c r="Q5689" i="6"/>
  <c r="S5689" i="6" s="1"/>
  <c r="T5689" i="6" s="1"/>
  <c r="Q5690" i="6"/>
  <c r="S5690" i="6" s="1"/>
  <c r="T5690" i="6" s="1"/>
  <c r="Q5691" i="6"/>
  <c r="S5691" i="6" s="1"/>
  <c r="T5691" i="6" s="1"/>
  <c r="Q5692" i="6"/>
  <c r="S5692" i="6" s="1"/>
  <c r="T5692" i="6" s="1"/>
  <c r="Q5693" i="6"/>
  <c r="S5693" i="6" s="1"/>
  <c r="T5693" i="6" s="1"/>
  <c r="Q5694" i="6"/>
  <c r="S5694" i="6" s="1"/>
  <c r="T5694" i="6" s="1"/>
  <c r="Q5695" i="6"/>
  <c r="S5695" i="6" s="1"/>
  <c r="T5695" i="6" s="1"/>
  <c r="Q5696" i="6"/>
  <c r="S5696" i="6" s="1"/>
  <c r="T5696" i="6" s="1"/>
  <c r="Q5697" i="6"/>
  <c r="S5697" i="6" s="1"/>
  <c r="T5697" i="6" s="1"/>
  <c r="Q5698" i="6"/>
  <c r="S5698" i="6" s="1"/>
  <c r="T5698" i="6" s="1"/>
  <c r="Q5699" i="6"/>
  <c r="S5699" i="6" s="1"/>
  <c r="T5699" i="6" s="1"/>
  <c r="Q5700" i="6"/>
  <c r="S5700" i="6" s="1"/>
  <c r="T5700" i="6" s="1"/>
  <c r="Q5701" i="6"/>
  <c r="S5701" i="6" s="1"/>
  <c r="T5701" i="6" s="1"/>
  <c r="Q5702" i="6"/>
  <c r="S5702" i="6" s="1"/>
  <c r="T5702" i="6" s="1"/>
  <c r="Q5703" i="6"/>
  <c r="S5703" i="6" s="1"/>
  <c r="T5703" i="6" s="1"/>
  <c r="Q5704" i="6"/>
  <c r="S5704" i="6" s="1"/>
  <c r="T5704" i="6" s="1"/>
  <c r="Q5705" i="6"/>
  <c r="S5705" i="6" s="1"/>
  <c r="T5705" i="6" s="1"/>
  <c r="Q5706" i="6"/>
  <c r="S5706" i="6" s="1"/>
  <c r="T5706" i="6" s="1"/>
  <c r="Q5707" i="6"/>
  <c r="S5707" i="6" s="1"/>
  <c r="T5707" i="6" s="1"/>
  <c r="Q5708" i="6"/>
  <c r="S5708" i="6" s="1"/>
  <c r="T5708" i="6" s="1"/>
  <c r="Q5709" i="6"/>
  <c r="S5709" i="6" s="1"/>
  <c r="T5709" i="6" s="1"/>
  <c r="Q5710" i="6"/>
  <c r="S5710" i="6" s="1"/>
  <c r="T5710" i="6" s="1"/>
  <c r="Q5711" i="6"/>
  <c r="S5711" i="6" s="1"/>
  <c r="T5711" i="6" s="1"/>
  <c r="Q5712" i="6"/>
  <c r="S5712" i="6" s="1"/>
  <c r="T5712" i="6" s="1"/>
  <c r="Q5713" i="6"/>
  <c r="S5713" i="6" s="1"/>
  <c r="T5713" i="6" s="1"/>
  <c r="Q5714" i="6"/>
  <c r="S5714" i="6" s="1"/>
  <c r="T5714" i="6" s="1"/>
  <c r="Q5715" i="6"/>
  <c r="S5715" i="6" s="1"/>
  <c r="T5715" i="6" s="1"/>
  <c r="Q5716" i="6"/>
  <c r="S5716" i="6" s="1"/>
  <c r="T5716" i="6" s="1"/>
  <c r="Q5717" i="6"/>
  <c r="S5717" i="6" s="1"/>
  <c r="T5717" i="6" s="1"/>
  <c r="Q5718" i="6"/>
  <c r="S5718" i="6" s="1"/>
  <c r="T5718" i="6" s="1"/>
  <c r="Q5719" i="6"/>
  <c r="S5719" i="6" s="1"/>
  <c r="T5719" i="6" s="1"/>
  <c r="Q5720" i="6"/>
  <c r="S5720" i="6" s="1"/>
  <c r="T5720" i="6" s="1"/>
  <c r="Q5721" i="6"/>
  <c r="S5721" i="6" s="1"/>
  <c r="T5721" i="6" s="1"/>
  <c r="Q5722" i="6"/>
  <c r="S5722" i="6" s="1"/>
  <c r="T5722" i="6" s="1"/>
  <c r="Q5723" i="6"/>
  <c r="S5723" i="6" s="1"/>
  <c r="T5723" i="6" s="1"/>
  <c r="Q5724" i="6"/>
  <c r="S5724" i="6" s="1"/>
  <c r="T5724" i="6" s="1"/>
  <c r="Q5725" i="6"/>
  <c r="S5725" i="6" s="1"/>
  <c r="T5725" i="6" s="1"/>
  <c r="Q5726" i="6"/>
  <c r="S5726" i="6" s="1"/>
  <c r="T5726" i="6" s="1"/>
  <c r="Q5727" i="6"/>
  <c r="S5727" i="6" s="1"/>
  <c r="T5727" i="6" s="1"/>
  <c r="Q5728" i="6"/>
  <c r="S5728" i="6" s="1"/>
  <c r="T5728" i="6" s="1"/>
  <c r="Q5729" i="6"/>
  <c r="S5729" i="6" s="1"/>
  <c r="T5729" i="6" s="1"/>
  <c r="Q5730" i="6"/>
  <c r="S5730" i="6" s="1"/>
  <c r="T5730" i="6" s="1"/>
  <c r="Q5731" i="6"/>
  <c r="S5731" i="6" s="1"/>
  <c r="T5731" i="6" s="1"/>
  <c r="Q5732" i="6"/>
  <c r="S5732" i="6" s="1"/>
  <c r="T5732" i="6" s="1"/>
  <c r="Q5733" i="6"/>
  <c r="S5733" i="6" s="1"/>
  <c r="T5733" i="6" s="1"/>
  <c r="Q5734" i="6"/>
  <c r="S5734" i="6" s="1"/>
  <c r="T5734" i="6" s="1"/>
  <c r="Q5735" i="6"/>
  <c r="S5735" i="6" s="1"/>
  <c r="T5735" i="6" s="1"/>
  <c r="Q5736" i="6"/>
  <c r="S5736" i="6" s="1"/>
  <c r="T5736" i="6" s="1"/>
  <c r="Q5737" i="6"/>
  <c r="S5737" i="6" s="1"/>
  <c r="T5737" i="6" s="1"/>
  <c r="Q5738" i="6"/>
  <c r="S5738" i="6" s="1"/>
  <c r="T5738" i="6" s="1"/>
  <c r="Q5739" i="6"/>
  <c r="S5739" i="6" s="1"/>
  <c r="T5739" i="6" s="1"/>
  <c r="Q5740" i="6"/>
  <c r="S5740" i="6" s="1"/>
  <c r="T5740" i="6" s="1"/>
  <c r="Q5741" i="6"/>
  <c r="S5741" i="6" s="1"/>
  <c r="T5741" i="6" s="1"/>
  <c r="Q5742" i="6"/>
  <c r="S5742" i="6" s="1"/>
  <c r="T5742" i="6" s="1"/>
  <c r="Q5743" i="6"/>
  <c r="S5743" i="6" s="1"/>
  <c r="T5743" i="6" s="1"/>
  <c r="Q5744" i="6"/>
  <c r="S5744" i="6" s="1"/>
  <c r="T5744" i="6" s="1"/>
  <c r="Q5745" i="6"/>
  <c r="S5745" i="6" s="1"/>
  <c r="T5745" i="6" s="1"/>
  <c r="Q5746" i="6"/>
  <c r="S5746" i="6" s="1"/>
  <c r="T5746" i="6" s="1"/>
  <c r="Q5747" i="6"/>
  <c r="S5747" i="6" s="1"/>
  <c r="T5747" i="6" s="1"/>
  <c r="Q5748" i="6"/>
  <c r="S5748" i="6" s="1"/>
  <c r="T5748" i="6" s="1"/>
  <c r="Q5749" i="6"/>
  <c r="S5749" i="6" s="1"/>
  <c r="T5749" i="6" s="1"/>
  <c r="Q5750" i="6"/>
  <c r="S5750" i="6" s="1"/>
  <c r="T5750" i="6" s="1"/>
  <c r="Q5751" i="6"/>
  <c r="S5751" i="6" s="1"/>
  <c r="T5751" i="6" s="1"/>
  <c r="Q5752" i="6"/>
  <c r="S5752" i="6" s="1"/>
  <c r="T5752" i="6" s="1"/>
  <c r="Q5753" i="6"/>
  <c r="S5753" i="6" s="1"/>
  <c r="T5753" i="6" s="1"/>
  <c r="Q5754" i="6"/>
  <c r="S5754" i="6" s="1"/>
  <c r="T5754" i="6" s="1"/>
  <c r="Q5755" i="6"/>
  <c r="S5755" i="6" s="1"/>
  <c r="T5755" i="6" s="1"/>
  <c r="Q5756" i="6"/>
  <c r="S5756" i="6" s="1"/>
  <c r="T5756" i="6" s="1"/>
  <c r="Q5757" i="6"/>
  <c r="S5757" i="6" s="1"/>
  <c r="T5757" i="6" s="1"/>
  <c r="Q5758" i="6"/>
  <c r="S5758" i="6" s="1"/>
  <c r="T5758" i="6" s="1"/>
  <c r="Q5759" i="6"/>
  <c r="S5759" i="6" s="1"/>
  <c r="T5759" i="6" s="1"/>
  <c r="Q5760" i="6"/>
  <c r="S5760" i="6" s="1"/>
  <c r="T5760" i="6" s="1"/>
  <c r="Q5761" i="6"/>
  <c r="S5761" i="6" s="1"/>
  <c r="T5761" i="6" s="1"/>
  <c r="Q5762" i="6"/>
  <c r="S5762" i="6" s="1"/>
  <c r="T5762" i="6" s="1"/>
  <c r="Q5763" i="6"/>
  <c r="S5763" i="6" s="1"/>
  <c r="T5763" i="6" s="1"/>
  <c r="Q5764" i="6"/>
  <c r="S5764" i="6" s="1"/>
  <c r="T5764" i="6" s="1"/>
  <c r="Q5765" i="6"/>
  <c r="S5765" i="6" s="1"/>
  <c r="T5765" i="6" s="1"/>
  <c r="Q5766" i="6"/>
  <c r="S5766" i="6" s="1"/>
  <c r="T5766" i="6" s="1"/>
  <c r="Q5767" i="6"/>
  <c r="S5767" i="6" s="1"/>
  <c r="T5767" i="6" s="1"/>
  <c r="Q5768" i="6"/>
  <c r="S5768" i="6" s="1"/>
  <c r="T5768" i="6" s="1"/>
  <c r="Q5769" i="6"/>
  <c r="S5769" i="6" s="1"/>
  <c r="T5769" i="6" s="1"/>
  <c r="Q5770" i="6"/>
  <c r="S5770" i="6" s="1"/>
  <c r="T5770" i="6" s="1"/>
  <c r="Q5771" i="6"/>
  <c r="S5771" i="6" s="1"/>
  <c r="T5771" i="6" s="1"/>
  <c r="Q5772" i="6"/>
  <c r="S5772" i="6" s="1"/>
  <c r="T5772" i="6" s="1"/>
  <c r="Q5773" i="6"/>
  <c r="S5773" i="6" s="1"/>
  <c r="T5773" i="6" s="1"/>
  <c r="Q5774" i="6"/>
  <c r="S5774" i="6" s="1"/>
  <c r="T5774" i="6" s="1"/>
  <c r="Q5775" i="6"/>
  <c r="S5775" i="6" s="1"/>
  <c r="T5775" i="6" s="1"/>
  <c r="Q5776" i="6"/>
  <c r="S5776" i="6" s="1"/>
  <c r="T5776" i="6" s="1"/>
  <c r="Q5777" i="6"/>
  <c r="S5777" i="6" s="1"/>
  <c r="T5777" i="6" s="1"/>
  <c r="Q5778" i="6"/>
  <c r="S5778" i="6" s="1"/>
  <c r="T5778" i="6" s="1"/>
  <c r="Q5779" i="6"/>
  <c r="S5779" i="6" s="1"/>
  <c r="T5779" i="6" s="1"/>
  <c r="Q5780" i="6"/>
  <c r="S5780" i="6" s="1"/>
  <c r="T5780" i="6" s="1"/>
  <c r="Q5781" i="6"/>
  <c r="S5781" i="6" s="1"/>
  <c r="T5781" i="6" s="1"/>
  <c r="Q5782" i="6"/>
  <c r="S5782" i="6" s="1"/>
  <c r="T5782" i="6" s="1"/>
  <c r="Q5783" i="6"/>
  <c r="S5783" i="6" s="1"/>
  <c r="T5783" i="6" s="1"/>
  <c r="Q5784" i="6"/>
  <c r="S5784" i="6" s="1"/>
  <c r="T5784" i="6" s="1"/>
  <c r="Q5785" i="6"/>
  <c r="S5785" i="6" s="1"/>
  <c r="T5785" i="6" s="1"/>
  <c r="Q5786" i="6"/>
  <c r="S5786" i="6" s="1"/>
  <c r="T5786" i="6" s="1"/>
  <c r="Q5787" i="6"/>
  <c r="S5787" i="6" s="1"/>
  <c r="T5787" i="6" s="1"/>
  <c r="Q5788" i="6"/>
  <c r="S5788" i="6" s="1"/>
  <c r="T5788" i="6" s="1"/>
  <c r="Q5789" i="6"/>
  <c r="S5789" i="6" s="1"/>
  <c r="T5789" i="6" s="1"/>
  <c r="Q5790" i="6"/>
  <c r="S5790" i="6" s="1"/>
  <c r="T5790" i="6" s="1"/>
  <c r="Q5791" i="6"/>
  <c r="S5791" i="6" s="1"/>
  <c r="T5791" i="6" s="1"/>
  <c r="Q5792" i="6"/>
  <c r="S5792" i="6" s="1"/>
  <c r="T5792" i="6" s="1"/>
  <c r="Q5793" i="6"/>
  <c r="S5793" i="6" s="1"/>
  <c r="T5793" i="6" s="1"/>
  <c r="Q5794" i="6"/>
  <c r="S5794" i="6" s="1"/>
  <c r="T5794" i="6" s="1"/>
  <c r="Q5795" i="6"/>
  <c r="S5795" i="6" s="1"/>
  <c r="T5795" i="6" s="1"/>
  <c r="Q5796" i="6"/>
  <c r="S5796" i="6" s="1"/>
  <c r="T5796" i="6" s="1"/>
  <c r="Q5797" i="6"/>
  <c r="S5797" i="6" s="1"/>
  <c r="T5797" i="6" s="1"/>
  <c r="Q5798" i="6"/>
  <c r="S5798" i="6" s="1"/>
  <c r="T5798" i="6" s="1"/>
  <c r="Q5799" i="6"/>
  <c r="S5799" i="6" s="1"/>
  <c r="T5799" i="6" s="1"/>
  <c r="Q5800" i="6"/>
  <c r="S5800" i="6" s="1"/>
  <c r="T5800" i="6" s="1"/>
  <c r="Q5801" i="6"/>
  <c r="S5801" i="6" s="1"/>
  <c r="T5801" i="6" s="1"/>
  <c r="Q5802" i="6"/>
  <c r="S5802" i="6" s="1"/>
  <c r="T5802" i="6" s="1"/>
  <c r="Q5803" i="6"/>
  <c r="S5803" i="6" s="1"/>
  <c r="T5803" i="6" s="1"/>
  <c r="Q5804" i="6"/>
  <c r="S5804" i="6" s="1"/>
  <c r="T5804" i="6" s="1"/>
  <c r="Q5805" i="6"/>
  <c r="S5805" i="6" s="1"/>
  <c r="T5805" i="6" s="1"/>
  <c r="Q5806" i="6"/>
  <c r="S5806" i="6" s="1"/>
  <c r="T5806" i="6" s="1"/>
  <c r="Q5807" i="6"/>
  <c r="S5807" i="6" s="1"/>
  <c r="T5807" i="6" s="1"/>
  <c r="Q5808" i="6"/>
  <c r="S5808" i="6" s="1"/>
  <c r="T5808" i="6" s="1"/>
  <c r="Q5809" i="6"/>
  <c r="S5809" i="6" s="1"/>
  <c r="T5809" i="6" s="1"/>
  <c r="Q5810" i="6"/>
  <c r="S5810" i="6" s="1"/>
  <c r="T5810" i="6" s="1"/>
  <c r="Q5811" i="6"/>
  <c r="S5811" i="6" s="1"/>
  <c r="T5811" i="6" s="1"/>
  <c r="Q5812" i="6"/>
  <c r="S5812" i="6" s="1"/>
  <c r="T5812" i="6" s="1"/>
  <c r="Q5813" i="6"/>
  <c r="S5813" i="6" s="1"/>
  <c r="T5813" i="6" s="1"/>
  <c r="Q5814" i="6"/>
  <c r="S5814" i="6" s="1"/>
  <c r="T5814" i="6" s="1"/>
  <c r="Q5815" i="6"/>
  <c r="S5815" i="6" s="1"/>
  <c r="T5815" i="6" s="1"/>
  <c r="Q5816" i="6"/>
  <c r="S5816" i="6" s="1"/>
  <c r="T5816" i="6" s="1"/>
  <c r="Q5817" i="6"/>
  <c r="S5817" i="6" s="1"/>
  <c r="T5817" i="6" s="1"/>
  <c r="Q5818" i="6"/>
  <c r="S5818" i="6" s="1"/>
  <c r="T5818" i="6" s="1"/>
  <c r="Q5819" i="6"/>
  <c r="S5819" i="6" s="1"/>
  <c r="T5819" i="6" s="1"/>
  <c r="Q5820" i="6"/>
  <c r="S5820" i="6" s="1"/>
  <c r="T5820" i="6" s="1"/>
  <c r="Q5821" i="6"/>
  <c r="S5821" i="6" s="1"/>
  <c r="T5821" i="6" s="1"/>
  <c r="Q5822" i="6"/>
  <c r="S5822" i="6" s="1"/>
  <c r="T5822" i="6" s="1"/>
  <c r="Q5823" i="6"/>
  <c r="S5823" i="6" s="1"/>
  <c r="T5823" i="6" s="1"/>
  <c r="Q5824" i="6"/>
  <c r="S5824" i="6" s="1"/>
  <c r="T5824" i="6" s="1"/>
  <c r="Q5825" i="6"/>
  <c r="S5825" i="6" s="1"/>
  <c r="T5825" i="6" s="1"/>
  <c r="Q5826" i="6"/>
  <c r="S5826" i="6" s="1"/>
  <c r="T5826" i="6" s="1"/>
  <c r="Q5827" i="6"/>
  <c r="S5827" i="6" s="1"/>
  <c r="T5827" i="6" s="1"/>
  <c r="Q5828" i="6"/>
  <c r="S5828" i="6" s="1"/>
  <c r="T5828" i="6" s="1"/>
  <c r="Q5829" i="6"/>
  <c r="S5829" i="6" s="1"/>
  <c r="T5829" i="6" s="1"/>
  <c r="Q5830" i="6"/>
  <c r="S5830" i="6" s="1"/>
  <c r="T5830" i="6" s="1"/>
  <c r="Q5831" i="6"/>
  <c r="S5831" i="6" s="1"/>
  <c r="T5831" i="6" s="1"/>
  <c r="Q5832" i="6"/>
  <c r="S5832" i="6" s="1"/>
  <c r="T5832" i="6" s="1"/>
  <c r="Q5833" i="6"/>
  <c r="S5833" i="6" s="1"/>
  <c r="T5833" i="6" s="1"/>
  <c r="Q5834" i="6"/>
  <c r="S5834" i="6" s="1"/>
  <c r="T5834" i="6" s="1"/>
  <c r="Q5835" i="6"/>
  <c r="S5835" i="6" s="1"/>
  <c r="T5835" i="6" s="1"/>
  <c r="Q5836" i="6"/>
  <c r="S5836" i="6" s="1"/>
  <c r="T5836" i="6" s="1"/>
  <c r="Q5837" i="6"/>
  <c r="S5837" i="6" s="1"/>
  <c r="T5837" i="6" s="1"/>
  <c r="Q5838" i="6"/>
  <c r="S5838" i="6" s="1"/>
  <c r="T5838" i="6" s="1"/>
  <c r="Q5839" i="6"/>
  <c r="S5839" i="6" s="1"/>
  <c r="T5839" i="6" s="1"/>
  <c r="Q5840" i="6"/>
  <c r="S5840" i="6" s="1"/>
  <c r="T5840" i="6" s="1"/>
  <c r="Q5841" i="6"/>
  <c r="S5841" i="6" s="1"/>
  <c r="T5841" i="6" s="1"/>
  <c r="Q5842" i="6"/>
  <c r="S5842" i="6" s="1"/>
  <c r="T5842" i="6" s="1"/>
  <c r="Q5843" i="6"/>
  <c r="S5843" i="6" s="1"/>
  <c r="T5843" i="6" s="1"/>
  <c r="Q5844" i="6"/>
  <c r="S5844" i="6" s="1"/>
  <c r="T5844" i="6" s="1"/>
  <c r="Q5845" i="6"/>
  <c r="S5845" i="6" s="1"/>
  <c r="T5845" i="6" s="1"/>
  <c r="Q5846" i="6"/>
  <c r="S5846" i="6" s="1"/>
  <c r="T5846" i="6" s="1"/>
  <c r="Q5847" i="6"/>
  <c r="S5847" i="6" s="1"/>
  <c r="T5847" i="6" s="1"/>
  <c r="Q5848" i="6"/>
  <c r="S5848" i="6" s="1"/>
  <c r="T5848" i="6" s="1"/>
  <c r="Q5849" i="6"/>
  <c r="S5849" i="6" s="1"/>
  <c r="T5849" i="6" s="1"/>
  <c r="Q5850" i="6"/>
  <c r="S5850" i="6" s="1"/>
  <c r="T5850" i="6" s="1"/>
  <c r="Q5851" i="6"/>
  <c r="S5851" i="6" s="1"/>
  <c r="T5851" i="6" s="1"/>
  <c r="Q5852" i="6"/>
  <c r="S5852" i="6" s="1"/>
  <c r="T5852" i="6" s="1"/>
  <c r="Q5853" i="6"/>
  <c r="S5853" i="6" s="1"/>
  <c r="T5853" i="6" s="1"/>
  <c r="Q5854" i="6"/>
  <c r="S5854" i="6" s="1"/>
  <c r="T5854" i="6" s="1"/>
  <c r="Q5855" i="6"/>
  <c r="S5855" i="6" s="1"/>
  <c r="T5855" i="6" s="1"/>
  <c r="Q5856" i="6"/>
  <c r="S5856" i="6" s="1"/>
  <c r="T5856" i="6" s="1"/>
  <c r="Q5857" i="6"/>
  <c r="S5857" i="6" s="1"/>
  <c r="T5857" i="6" s="1"/>
  <c r="Q5858" i="6"/>
  <c r="S5858" i="6" s="1"/>
  <c r="T5858" i="6" s="1"/>
  <c r="Q5859" i="6"/>
  <c r="S5859" i="6" s="1"/>
  <c r="T5859" i="6" s="1"/>
  <c r="Q5860" i="6"/>
  <c r="S5860" i="6" s="1"/>
  <c r="T5860" i="6" s="1"/>
  <c r="Q5861" i="6"/>
  <c r="S5861" i="6" s="1"/>
  <c r="T5861" i="6" s="1"/>
  <c r="Q5862" i="6"/>
  <c r="S5862" i="6" s="1"/>
  <c r="T5862" i="6" s="1"/>
  <c r="Q5863" i="6"/>
  <c r="S5863" i="6" s="1"/>
  <c r="T5863" i="6" s="1"/>
  <c r="Q5864" i="6"/>
  <c r="S5864" i="6" s="1"/>
  <c r="T5864" i="6" s="1"/>
  <c r="Q5865" i="6"/>
  <c r="S5865" i="6" s="1"/>
  <c r="T5865" i="6" s="1"/>
  <c r="Q5866" i="6"/>
  <c r="S5866" i="6" s="1"/>
  <c r="T5866" i="6" s="1"/>
  <c r="Q5867" i="6"/>
  <c r="S5867" i="6" s="1"/>
  <c r="T5867" i="6" s="1"/>
  <c r="Q5868" i="6"/>
  <c r="S5868" i="6" s="1"/>
  <c r="T5868" i="6" s="1"/>
  <c r="Q5869" i="6"/>
  <c r="S5869" i="6" s="1"/>
  <c r="T5869" i="6" s="1"/>
  <c r="Q5870" i="6"/>
  <c r="S5870" i="6" s="1"/>
  <c r="T5870" i="6" s="1"/>
  <c r="Q5871" i="6"/>
  <c r="S5871" i="6" s="1"/>
  <c r="T5871" i="6" s="1"/>
  <c r="Q5872" i="6"/>
  <c r="S5872" i="6" s="1"/>
  <c r="T5872" i="6" s="1"/>
  <c r="Q5873" i="6"/>
  <c r="S5873" i="6" s="1"/>
  <c r="T5873" i="6" s="1"/>
  <c r="Q5874" i="6"/>
  <c r="S5874" i="6" s="1"/>
  <c r="T5874" i="6" s="1"/>
  <c r="Q5875" i="6"/>
  <c r="S5875" i="6" s="1"/>
  <c r="T5875" i="6" s="1"/>
  <c r="Q5876" i="6"/>
  <c r="S5876" i="6" s="1"/>
  <c r="T5876" i="6" s="1"/>
  <c r="Q5877" i="6"/>
  <c r="S5877" i="6" s="1"/>
  <c r="T5877" i="6" s="1"/>
  <c r="Q5878" i="6"/>
  <c r="S5878" i="6" s="1"/>
  <c r="T5878" i="6" s="1"/>
  <c r="Q5879" i="6"/>
  <c r="S5879" i="6" s="1"/>
  <c r="T5879" i="6" s="1"/>
  <c r="Q5880" i="6"/>
  <c r="S5880" i="6" s="1"/>
  <c r="T5880" i="6" s="1"/>
  <c r="Q5881" i="6"/>
  <c r="S5881" i="6" s="1"/>
  <c r="T5881" i="6" s="1"/>
  <c r="Q5882" i="6"/>
  <c r="S5882" i="6" s="1"/>
  <c r="T5882" i="6" s="1"/>
  <c r="Q5883" i="6"/>
  <c r="S5883" i="6" s="1"/>
  <c r="T5883" i="6" s="1"/>
  <c r="Q5884" i="6"/>
  <c r="S5884" i="6" s="1"/>
  <c r="T5884" i="6" s="1"/>
  <c r="Q5885" i="6"/>
  <c r="S5885" i="6" s="1"/>
  <c r="T5885" i="6" s="1"/>
  <c r="Q5886" i="6"/>
  <c r="S5886" i="6" s="1"/>
  <c r="T5886" i="6" s="1"/>
  <c r="Q5887" i="6"/>
  <c r="S5887" i="6" s="1"/>
  <c r="T5887" i="6" s="1"/>
  <c r="Q5888" i="6"/>
  <c r="S5888" i="6" s="1"/>
  <c r="T5888" i="6" s="1"/>
  <c r="Q5889" i="6"/>
  <c r="S5889" i="6" s="1"/>
  <c r="T5889" i="6" s="1"/>
  <c r="Q5890" i="6"/>
  <c r="S5890" i="6" s="1"/>
  <c r="T5890" i="6" s="1"/>
  <c r="Q5891" i="6"/>
  <c r="S5891" i="6" s="1"/>
  <c r="T5891" i="6" s="1"/>
  <c r="Q5892" i="6"/>
  <c r="S5892" i="6" s="1"/>
  <c r="T5892" i="6" s="1"/>
  <c r="Q5893" i="6"/>
  <c r="S5893" i="6" s="1"/>
  <c r="T5893" i="6" s="1"/>
  <c r="Q5894" i="6"/>
  <c r="S5894" i="6" s="1"/>
  <c r="T5894" i="6" s="1"/>
  <c r="Q5895" i="6"/>
  <c r="S5895" i="6" s="1"/>
  <c r="T5895" i="6" s="1"/>
  <c r="Q5896" i="6"/>
  <c r="S5896" i="6" s="1"/>
  <c r="T5896" i="6" s="1"/>
  <c r="Q5897" i="6"/>
  <c r="S5897" i="6" s="1"/>
  <c r="T5897" i="6" s="1"/>
  <c r="Q5898" i="6"/>
  <c r="S5898" i="6" s="1"/>
  <c r="T5898" i="6" s="1"/>
  <c r="Q5899" i="6"/>
  <c r="S5899" i="6" s="1"/>
  <c r="T5899" i="6" s="1"/>
  <c r="Q5900" i="6"/>
  <c r="S5900" i="6" s="1"/>
  <c r="T5900" i="6" s="1"/>
  <c r="Q5901" i="6"/>
  <c r="S5901" i="6" s="1"/>
  <c r="T5901" i="6" s="1"/>
  <c r="Q5902" i="6"/>
  <c r="S5902" i="6" s="1"/>
  <c r="T5902" i="6" s="1"/>
  <c r="Q5903" i="6"/>
  <c r="S5903" i="6" s="1"/>
  <c r="T5903" i="6" s="1"/>
  <c r="Q5904" i="6"/>
  <c r="S5904" i="6" s="1"/>
  <c r="T5904" i="6" s="1"/>
  <c r="Q5905" i="6"/>
  <c r="S5905" i="6" s="1"/>
  <c r="T5905" i="6" s="1"/>
  <c r="Q5906" i="6"/>
  <c r="S5906" i="6" s="1"/>
  <c r="T5906" i="6" s="1"/>
  <c r="Q5907" i="6"/>
  <c r="S5907" i="6" s="1"/>
  <c r="T5907" i="6" s="1"/>
  <c r="Q5908" i="6"/>
  <c r="S5908" i="6" s="1"/>
  <c r="T5908" i="6" s="1"/>
  <c r="Q5909" i="6"/>
  <c r="S5909" i="6" s="1"/>
  <c r="T5909" i="6" s="1"/>
  <c r="Q5910" i="6"/>
  <c r="S5910" i="6" s="1"/>
  <c r="T5910" i="6" s="1"/>
  <c r="Q5911" i="6"/>
  <c r="S5911" i="6" s="1"/>
  <c r="T5911" i="6" s="1"/>
  <c r="Q5912" i="6"/>
  <c r="S5912" i="6" s="1"/>
  <c r="T5912" i="6" s="1"/>
  <c r="Q5913" i="6"/>
  <c r="S5913" i="6" s="1"/>
  <c r="T5913" i="6" s="1"/>
  <c r="Q5914" i="6"/>
  <c r="S5914" i="6" s="1"/>
  <c r="T5914" i="6" s="1"/>
  <c r="Q5915" i="6"/>
  <c r="S5915" i="6" s="1"/>
  <c r="T5915" i="6" s="1"/>
  <c r="Q5916" i="6"/>
  <c r="S5916" i="6" s="1"/>
  <c r="T5916" i="6" s="1"/>
  <c r="Q5917" i="6"/>
  <c r="S5917" i="6" s="1"/>
  <c r="T5917" i="6" s="1"/>
  <c r="Q5918" i="6"/>
  <c r="S5918" i="6" s="1"/>
  <c r="T5918" i="6" s="1"/>
  <c r="Q5919" i="6"/>
  <c r="S5919" i="6" s="1"/>
  <c r="T5919" i="6" s="1"/>
  <c r="Q5920" i="6"/>
  <c r="S5920" i="6" s="1"/>
  <c r="T5920" i="6" s="1"/>
  <c r="Q5921" i="6"/>
  <c r="S5921" i="6" s="1"/>
  <c r="T5921" i="6" s="1"/>
  <c r="Q5922" i="6"/>
  <c r="S5922" i="6" s="1"/>
  <c r="T5922" i="6" s="1"/>
  <c r="Q5923" i="6"/>
  <c r="S5923" i="6" s="1"/>
  <c r="T5923" i="6" s="1"/>
  <c r="Q5924" i="6"/>
  <c r="S5924" i="6" s="1"/>
  <c r="T5924" i="6" s="1"/>
  <c r="Q5925" i="6"/>
  <c r="S5925" i="6" s="1"/>
  <c r="T5925" i="6" s="1"/>
  <c r="Q5926" i="6"/>
  <c r="S5926" i="6" s="1"/>
  <c r="T5926" i="6" s="1"/>
  <c r="Q5927" i="6"/>
  <c r="S5927" i="6" s="1"/>
  <c r="T5927" i="6" s="1"/>
  <c r="Q5928" i="6"/>
  <c r="S5928" i="6" s="1"/>
  <c r="T5928" i="6" s="1"/>
  <c r="Q5929" i="6"/>
  <c r="S5929" i="6" s="1"/>
  <c r="T5929" i="6" s="1"/>
  <c r="Q5930" i="6"/>
  <c r="S5930" i="6" s="1"/>
  <c r="T5930" i="6" s="1"/>
  <c r="Q5931" i="6"/>
  <c r="S5931" i="6" s="1"/>
  <c r="T5931" i="6" s="1"/>
  <c r="Q5932" i="6"/>
  <c r="S5932" i="6" s="1"/>
  <c r="T5932" i="6" s="1"/>
  <c r="Q5933" i="6"/>
  <c r="S5933" i="6" s="1"/>
  <c r="T5933" i="6" s="1"/>
  <c r="Q5934" i="6"/>
  <c r="S5934" i="6" s="1"/>
  <c r="T5934" i="6" s="1"/>
  <c r="Q5935" i="6"/>
  <c r="S5935" i="6" s="1"/>
  <c r="T5935" i="6" s="1"/>
  <c r="Q5936" i="6"/>
  <c r="S5936" i="6" s="1"/>
  <c r="T5936" i="6" s="1"/>
  <c r="Q5937" i="6"/>
  <c r="S5937" i="6" s="1"/>
  <c r="T5937" i="6" s="1"/>
  <c r="Q5938" i="6"/>
  <c r="S5938" i="6" s="1"/>
  <c r="T5938" i="6" s="1"/>
  <c r="Q5939" i="6"/>
  <c r="S5939" i="6" s="1"/>
  <c r="T5939" i="6" s="1"/>
  <c r="Q5940" i="6"/>
  <c r="S5940" i="6" s="1"/>
  <c r="T5940" i="6" s="1"/>
  <c r="Q5941" i="6"/>
  <c r="S5941" i="6" s="1"/>
  <c r="T5941" i="6" s="1"/>
  <c r="Q5942" i="6"/>
  <c r="S5942" i="6" s="1"/>
  <c r="T5942" i="6" s="1"/>
  <c r="Q5943" i="6"/>
  <c r="S5943" i="6" s="1"/>
  <c r="T5943" i="6" s="1"/>
  <c r="Q5944" i="6"/>
  <c r="S5944" i="6" s="1"/>
  <c r="T5944" i="6" s="1"/>
  <c r="Q5945" i="6"/>
  <c r="S5945" i="6" s="1"/>
  <c r="T5945" i="6" s="1"/>
  <c r="Q5946" i="6"/>
  <c r="S5946" i="6" s="1"/>
  <c r="T5946" i="6" s="1"/>
  <c r="Q5947" i="6"/>
  <c r="S5947" i="6" s="1"/>
  <c r="T5947" i="6" s="1"/>
  <c r="Q5948" i="6"/>
  <c r="S5948" i="6" s="1"/>
  <c r="T5948" i="6" s="1"/>
  <c r="Q5949" i="6"/>
  <c r="S5949" i="6" s="1"/>
  <c r="T5949" i="6" s="1"/>
  <c r="Q5950" i="6"/>
  <c r="S5950" i="6" s="1"/>
  <c r="T5950" i="6" s="1"/>
  <c r="Q5951" i="6"/>
  <c r="S5951" i="6" s="1"/>
  <c r="T5951" i="6" s="1"/>
  <c r="Q5952" i="6"/>
  <c r="S5952" i="6" s="1"/>
  <c r="T5952" i="6" s="1"/>
  <c r="Q5953" i="6"/>
  <c r="S5953" i="6" s="1"/>
  <c r="T5953" i="6" s="1"/>
  <c r="Q5954" i="6"/>
  <c r="S5954" i="6" s="1"/>
  <c r="T5954" i="6" s="1"/>
  <c r="Q5955" i="6"/>
  <c r="S5955" i="6" s="1"/>
  <c r="T5955" i="6" s="1"/>
  <c r="Q5956" i="6"/>
  <c r="S5956" i="6" s="1"/>
  <c r="T5956" i="6" s="1"/>
  <c r="Q5957" i="6"/>
  <c r="S5957" i="6" s="1"/>
  <c r="T5957" i="6" s="1"/>
  <c r="Q5958" i="6"/>
  <c r="S5958" i="6" s="1"/>
  <c r="T5958" i="6" s="1"/>
  <c r="Q5959" i="6"/>
  <c r="S5959" i="6" s="1"/>
  <c r="T5959" i="6" s="1"/>
  <c r="Q5960" i="6"/>
  <c r="S5960" i="6" s="1"/>
  <c r="T5960" i="6" s="1"/>
  <c r="Q5961" i="6"/>
  <c r="S5961" i="6" s="1"/>
  <c r="T5961" i="6" s="1"/>
  <c r="Q5962" i="6"/>
  <c r="S5962" i="6" s="1"/>
  <c r="T5962" i="6" s="1"/>
  <c r="Q5963" i="6"/>
  <c r="S5963" i="6" s="1"/>
  <c r="T5963" i="6" s="1"/>
  <c r="Q5964" i="6"/>
  <c r="S5964" i="6" s="1"/>
  <c r="T5964" i="6" s="1"/>
  <c r="Q5965" i="6"/>
  <c r="S5965" i="6" s="1"/>
  <c r="T5965" i="6" s="1"/>
  <c r="Q5966" i="6"/>
  <c r="S5966" i="6" s="1"/>
  <c r="T5966" i="6" s="1"/>
  <c r="Q5967" i="6"/>
  <c r="S5967" i="6" s="1"/>
  <c r="T5967" i="6" s="1"/>
  <c r="Q5968" i="6"/>
  <c r="S5968" i="6" s="1"/>
  <c r="T5968" i="6" s="1"/>
  <c r="Q5969" i="6"/>
  <c r="S5969" i="6" s="1"/>
  <c r="T5969" i="6" s="1"/>
  <c r="Q5970" i="6"/>
  <c r="S5970" i="6" s="1"/>
  <c r="T5970" i="6" s="1"/>
  <c r="Q5971" i="6"/>
  <c r="S5971" i="6" s="1"/>
  <c r="T5971" i="6" s="1"/>
  <c r="Q5972" i="6"/>
  <c r="S5972" i="6" s="1"/>
  <c r="T5972" i="6" s="1"/>
  <c r="Q5973" i="6"/>
  <c r="S5973" i="6" s="1"/>
  <c r="T5973" i="6" s="1"/>
  <c r="Q5974" i="6"/>
  <c r="S5974" i="6" s="1"/>
  <c r="T5974" i="6" s="1"/>
  <c r="Q5975" i="6"/>
  <c r="S5975" i="6" s="1"/>
  <c r="T5975" i="6" s="1"/>
  <c r="Q5976" i="6"/>
  <c r="S5976" i="6" s="1"/>
  <c r="T5976" i="6" s="1"/>
  <c r="Q5977" i="6"/>
  <c r="S5977" i="6" s="1"/>
  <c r="T5977" i="6" s="1"/>
  <c r="Q5978" i="6"/>
  <c r="S5978" i="6" s="1"/>
  <c r="T5978" i="6" s="1"/>
  <c r="Q5979" i="6"/>
  <c r="S5979" i="6" s="1"/>
  <c r="T5979" i="6" s="1"/>
  <c r="Q5980" i="6"/>
  <c r="S5980" i="6" s="1"/>
  <c r="T5980" i="6" s="1"/>
  <c r="Q5981" i="6"/>
  <c r="S5981" i="6" s="1"/>
  <c r="T5981" i="6" s="1"/>
  <c r="Q5982" i="6"/>
  <c r="S5982" i="6" s="1"/>
  <c r="T5982" i="6" s="1"/>
  <c r="Q5983" i="6"/>
  <c r="S5983" i="6" s="1"/>
  <c r="T5983" i="6" s="1"/>
  <c r="Q5984" i="6"/>
  <c r="S5984" i="6" s="1"/>
  <c r="T5984" i="6" s="1"/>
  <c r="Q5985" i="6"/>
  <c r="S5985" i="6" s="1"/>
  <c r="T5985" i="6" s="1"/>
  <c r="Q5986" i="6"/>
  <c r="S5986" i="6" s="1"/>
  <c r="T5986" i="6" s="1"/>
  <c r="Q5987" i="6"/>
  <c r="S5987" i="6" s="1"/>
  <c r="T5987" i="6" s="1"/>
  <c r="Q5988" i="6"/>
  <c r="S5988" i="6" s="1"/>
  <c r="T5988" i="6" s="1"/>
  <c r="Q5989" i="6"/>
  <c r="S5989" i="6" s="1"/>
  <c r="T5989" i="6" s="1"/>
  <c r="Q5990" i="6"/>
  <c r="S5990" i="6" s="1"/>
  <c r="T5990" i="6" s="1"/>
  <c r="Q5991" i="6"/>
  <c r="S5991" i="6" s="1"/>
  <c r="T5991" i="6" s="1"/>
  <c r="Q5992" i="6"/>
  <c r="S5992" i="6" s="1"/>
  <c r="T5992" i="6" s="1"/>
  <c r="Q5993" i="6"/>
  <c r="S5993" i="6" s="1"/>
  <c r="T5993" i="6" s="1"/>
  <c r="Q5994" i="6"/>
  <c r="S5994" i="6" s="1"/>
  <c r="T5994" i="6" s="1"/>
  <c r="Q5995" i="6"/>
  <c r="S5995" i="6" s="1"/>
  <c r="T5995" i="6" s="1"/>
  <c r="Q5996" i="6"/>
  <c r="S5996" i="6" s="1"/>
  <c r="T5996" i="6" s="1"/>
  <c r="Q5997" i="6"/>
  <c r="S5997" i="6" s="1"/>
  <c r="T5997" i="6" s="1"/>
  <c r="Q5998" i="6"/>
  <c r="S5998" i="6" s="1"/>
  <c r="T5998" i="6" s="1"/>
  <c r="Q5999" i="6"/>
  <c r="S5999" i="6" s="1"/>
  <c r="T5999" i="6" s="1"/>
  <c r="Q6000" i="6"/>
  <c r="S6000" i="6" s="1"/>
  <c r="T6000" i="6" s="1"/>
  <c r="Q6001" i="6"/>
  <c r="S6001" i="6" s="1"/>
  <c r="T6001" i="6" s="1"/>
  <c r="Q6002" i="6"/>
  <c r="S6002" i="6" s="1"/>
  <c r="T6002" i="6" s="1"/>
  <c r="Q6003" i="6"/>
  <c r="S6003" i="6" s="1"/>
  <c r="T6003" i="6" s="1"/>
  <c r="Q6004" i="6"/>
  <c r="S6004" i="6" s="1"/>
  <c r="T6004" i="6" s="1"/>
  <c r="Q6005" i="6"/>
  <c r="S6005" i="6" s="1"/>
  <c r="T6005" i="6" s="1"/>
  <c r="Q6006" i="6"/>
  <c r="S6006" i="6" s="1"/>
  <c r="T6006" i="6" s="1"/>
  <c r="Q6007" i="6"/>
  <c r="S6007" i="6" s="1"/>
  <c r="T6007" i="6" s="1"/>
  <c r="Q6008" i="6"/>
  <c r="S6008" i="6" s="1"/>
  <c r="T6008" i="6" s="1"/>
  <c r="Q6009" i="6"/>
  <c r="S6009" i="6" s="1"/>
  <c r="T6009" i="6" s="1"/>
  <c r="Q6010" i="6"/>
  <c r="S6010" i="6" s="1"/>
  <c r="T6010" i="6" s="1"/>
  <c r="Q6011" i="6"/>
  <c r="S6011" i="6" s="1"/>
  <c r="T6011" i="6" s="1"/>
  <c r="Q6012" i="6"/>
  <c r="S6012" i="6" s="1"/>
  <c r="T6012" i="6" s="1"/>
  <c r="Q6013" i="6"/>
  <c r="S6013" i="6" s="1"/>
  <c r="T6013" i="6" s="1"/>
  <c r="Q6014" i="6"/>
  <c r="S6014" i="6" s="1"/>
  <c r="T6014" i="6" s="1"/>
  <c r="Q6015" i="6"/>
  <c r="S6015" i="6" s="1"/>
  <c r="T6015" i="6" s="1"/>
  <c r="Q6016" i="6"/>
  <c r="S6016" i="6" s="1"/>
  <c r="T6016" i="6" s="1"/>
  <c r="Q6017" i="6"/>
  <c r="S6017" i="6" s="1"/>
  <c r="T6017" i="6" s="1"/>
  <c r="Q6018" i="6"/>
  <c r="S6018" i="6" s="1"/>
  <c r="T6018" i="6" s="1"/>
  <c r="Q6019" i="6"/>
  <c r="S6019" i="6" s="1"/>
  <c r="T6019" i="6" s="1"/>
  <c r="Q6020" i="6"/>
  <c r="S6020" i="6" s="1"/>
  <c r="T6020" i="6" s="1"/>
  <c r="Q6021" i="6"/>
  <c r="S6021" i="6" s="1"/>
  <c r="T6021" i="6" s="1"/>
  <c r="Q6022" i="6"/>
  <c r="S6022" i="6" s="1"/>
  <c r="T6022" i="6" s="1"/>
  <c r="Q6023" i="6"/>
  <c r="S6023" i="6" s="1"/>
  <c r="T6023" i="6" s="1"/>
  <c r="Q6024" i="6"/>
  <c r="S6024" i="6" s="1"/>
  <c r="T6024" i="6" s="1"/>
  <c r="Q6025" i="6"/>
  <c r="S6025" i="6" s="1"/>
  <c r="T6025" i="6" s="1"/>
  <c r="Q6026" i="6"/>
  <c r="S6026" i="6" s="1"/>
  <c r="T6026" i="6" s="1"/>
  <c r="Q6027" i="6"/>
  <c r="S6027" i="6" s="1"/>
  <c r="T6027" i="6" s="1"/>
  <c r="Q6028" i="6"/>
  <c r="S6028" i="6" s="1"/>
  <c r="T6028" i="6" s="1"/>
  <c r="Q6029" i="6"/>
  <c r="S6029" i="6" s="1"/>
  <c r="T6029" i="6" s="1"/>
  <c r="Q6030" i="6"/>
  <c r="S6030" i="6" s="1"/>
  <c r="T6030" i="6" s="1"/>
  <c r="Q6031" i="6"/>
  <c r="S6031" i="6" s="1"/>
  <c r="T6031" i="6" s="1"/>
  <c r="Q6032" i="6"/>
  <c r="S6032" i="6" s="1"/>
  <c r="T6032" i="6" s="1"/>
  <c r="Q6033" i="6"/>
  <c r="S6033" i="6" s="1"/>
  <c r="T6033" i="6" s="1"/>
  <c r="Q6034" i="6"/>
  <c r="S6034" i="6" s="1"/>
  <c r="T6034" i="6" s="1"/>
  <c r="Q6035" i="6"/>
  <c r="S6035" i="6" s="1"/>
  <c r="T6035" i="6" s="1"/>
  <c r="Q6036" i="6"/>
  <c r="S6036" i="6" s="1"/>
  <c r="T6036" i="6" s="1"/>
  <c r="Q6037" i="6"/>
  <c r="S6037" i="6" s="1"/>
  <c r="T6037" i="6" s="1"/>
  <c r="Q6038" i="6"/>
  <c r="S6038" i="6" s="1"/>
  <c r="T6038" i="6" s="1"/>
  <c r="Q6039" i="6"/>
  <c r="S6039" i="6" s="1"/>
  <c r="T6039" i="6" s="1"/>
  <c r="Q6040" i="6"/>
  <c r="S6040" i="6" s="1"/>
  <c r="T6040" i="6" s="1"/>
  <c r="Q6041" i="6"/>
  <c r="S6041" i="6" s="1"/>
  <c r="T6041" i="6" s="1"/>
  <c r="Q6042" i="6"/>
  <c r="S6042" i="6" s="1"/>
  <c r="T6042" i="6" s="1"/>
  <c r="Q6043" i="6"/>
  <c r="S6043" i="6" s="1"/>
  <c r="T6043" i="6" s="1"/>
  <c r="Q6044" i="6"/>
  <c r="S6044" i="6" s="1"/>
  <c r="T6044" i="6" s="1"/>
  <c r="Q6045" i="6"/>
  <c r="S6045" i="6" s="1"/>
  <c r="T6045" i="6" s="1"/>
  <c r="Q6046" i="6"/>
  <c r="S6046" i="6" s="1"/>
  <c r="T6046" i="6" s="1"/>
  <c r="Q6047" i="6"/>
  <c r="S6047" i="6" s="1"/>
  <c r="T6047" i="6" s="1"/>
  <c r="Q6048" i="6"/>
  <c r="S6048" i="6" s="1"/>
  <c r="T6048" i="6" s="1"/>
  <c r="Q6049" i="6"/>
  <c r="S6049" i="6" s="1"/>
  <c r="T6049" i="6" s="1"/>
  <c r="Q6050" i="6"/>
  <c r="S6050" i="6" s="1"/>
  <c r="T6050" i="6" s="1"/>
  <c r="Q6051" i="6"/>
  <c r="S6051" i="6" s="1"/>
  <c r="T6051" i="6" s="1"/>
  <c r="Q6052" i="6"/>
  <c r="S6052" i="6" s="1"/>
  <c r="T6052" i="6" s="1"/>
  <c r="Q6053" i="6"/>
  <c r="S6053" i="6" s="1"/>
  <c r="T6053" i="6" s="1"/>
  <c r="Q6054" i="6"/>
  <c r="S6054" i="6" s="1"/>
  <c r="T6054" i="6" s="1"/>
  <c r="Q6055" i="6"/>
  <c r="S6055" i="6" s="1"/>
  <c r="T6055" i="6" s="1"/>
  <c r="Q6056" i="6"/>
  <c r="S6056" i="6" s="1"/>
  <c r="T6056" i="6" s="1"/>
  <c r="Q6057" i="6"/>
  <c r="S6057" i="6" s="1"/>
  <c r="T6057" i="6" s="1"/>
  <c r="Q6058" i="6"/>
  <c r="S6058" i="6" s="1"/>
  <c r="T6058" i="6" s="1"/>
  <c r="Q6059" i="6"/>
  <c r="S6059" i="6" s="1"/>
  <c r="T6059" i="6" s="1"/>
  <c r="Q6060" i="6"/>
  <c r="S6060" i="6" s="1"/>
  <c r="T6060" i="6" s="1"/>
  <c r="Q6061" i="6"/>
  <c r="S6061" i="6" s="1"/>
  <c r="T6061" i="6" s="1"/>
  <c r="Q6062" i="6"/>
  <c r="S6062" i="6" s="1"/>
  <c r="T6062" i="6" s="1"/>
  <c r="Q6063" i="6"/>
  <c r="S6063" i="6" s="1"/>
  <c r="T6063" i="6" s="1"/>
  <c r="Q6064" i="6"/>
  <c r="S6064" i="6" s="1"/>
  <c r="T6064" i="6" s="1"/>
  <c r="Q6065" i="6"/>
  <c r="S6065" i="6" s="1"/>
  <c r="T6065" i="6" s="1"/>
  <c r="Q6066" i="6"/>
  <c r="S6066" i="6" s="1"/>
  <c r="T6066" i="6" s="1"/>
  <c r="Q6067" i="6"/>
  <c r="S6067" i="6" s="1"/>
  <c r="T6067" i="6" s="1"/>
  <c r="Q6068" i="6"/>
  <c r="S6068" i="6" s="1"/>
  <c r="T6068" i="6" s="1"/>
  <c r="Q6069" i="6"/>
  <c r="S6069" i="6" s="1"/>
  <c r="T6069" i="6" s="1"/>
  <c r="Q6070" i="6"/>
  <c r="S6070" i="6" s="1"/>
  <c r="T6070" i="6" s="1"/>
  <c r="Q6071" i="6"/>
  <c r="S6071" i="6" s="1"/>
  <c r="T6071" i="6" s="1"/>
  <c r="Q6072" i="6"/>
  <c r="S6072" i="6" s="1"/>
  <c r="T6072" i="6" s="1"/>
  <c r="Q6073" i="6"/>
  <c r="S6073" i="6" s="1"/>
  <c r="T6073" i="6" s="1"/>
  <c r="Q6074" i="6"/>
  <c r="S6074" i="6" s="1"/>
  <c r="T6074" i="6" s="1"/>
  <c r="Q6075" i="6"/>
  <c r="S6075" i="6" s="1"/>
  <c r="T6075" i="6" s="1"/>
  <c r="Q6076" i="6"/>
  <c r="S6076" i="6" s="1"/>
  <c r="T6076" i="6" s="1"/>
  <c r="Q6077" i="6"/>
  <c r="S6077" i="6" s="1"/>
  <c r="T6077" i="6" s="1"/>
  <c r="Q6078" i="6"/>
  <c r="S6078" i="6" s="1"/>
  <c r="T6078" i="6" s="1"/>
  <c r="Q6079" i="6"/>
  <c r="S6079" i="6" s="1"/>
  <c r="T6079" i="6" s="1"/>
  <c r="Q6080" i="6"/>
  <c r="S6080" i="6" s="1"/>
  <c r="T6080" i="6" s="1"/>
  <c r="Q6081" i="6"/>
  <c r="S6081" i="6" s="1"/>
  <c r="T6081" i="6" s="1"/>
  <c r="Q6082" i="6"/>
  <c r="S6082" i="6" s="1"/>
  <c r="T6082" i="6" s="1"/>
  <c r="Q6083" i="6"/>
  <c r="S6083" i="6" s="1"/>
  <c r="T6083" i="6" s="1"/>
  <c r="Q6084" i="6"/>
  <c r="S6084" i="6" s="1"/>
  <c r="T6084" i="6" s="1"/>
  <c r="Q6085" i="6"/>
  <c r="S6085" i="6" s="1"/>
  <c r="T6085" i="6" s="1"/>
  <c r="Q6086" i="6"/>
  <c r="S6086" i="6" s="1"/>
  <c r="T6086" i="6" s="1"/>
  <c r="Q6087" i="6"/>
  <c r="S6087" i="6" s="1"/>
  <c r="T6087" i="6" s="1"/>
  <c r="Q6088" i="6"/>
  <c r="S6088" i="6" s="1"/>
  <c r="T6088" i="6" s="1"/>
  <c r="Q6089" i="6"/>
  <c r="S6089" i="6" s="1"/>
  <c r="T6089" i="6" s="1"/>
  <c r="Q6090" i="6"/>
  <c r="S6090" i="6" s="1"/>
  <c r="T6090" i="6" s="1"/>
  <c r="Q6091" i="6"/>
  <c r="S6091" i="6" s="1"/>
  <c r="T6091" i="6" s="1"/>
  <c r="Q6092" i="6"/>
  <c r="S6092" i="6" s="1"/>
  <c r="T6092" i="6" s="1"/>
  <c r="Q6093" i="6"/>
  <c r="S6093" i="6" s="1"/>
  <c r="T6093" i="6" s="1"/>
  <c r="Q6094" i="6"/>
  <c r="S6094" i="6" s="1"/>
  <c r="T6094" i="6" s="1"/>
  <c r="Q6095" i="6"/>
  <c r="S6095" i="6" s="1"/>
  <c r="T6095" i="6" s="1"/>
  <c r="Q6096" i="6"/>
  <c r="S6096" i="6" s="1"/>
  <c r="T6096" i="6" s="1"/>
  <c r="Q6097" i="6"/>
  <c r="S6097" i="6" s="1"/>
  <c r="T6097" i="6" s="1"/>
  <c r="Q6098" i="6"/>
  <c r="S6098" i="6" s="1"/>
  <c r="T6098" i="6" s="1"/>
  <c r="Q6099" i="6"/>
  <c r="S6099" i="6" s="1"/>
  <c r="T6099" i="6" s="1"/>
  <c r="Q6100" i="6"/>
  <c r="S6100" i="6" s="1"/>
  <c r="T6100" i="6" s="1"/>
  <c r="Q6101" i="6"/>
  <c r="S6101" i="6" s="1"/>
  <c r="T6101" i="6" s="1"/>
  <c r="Q6102" i="6"/>
  <c r="S6102" i="6" s="1"/>
  <c r="T6102" i="6" s="1"/>
  <c r="Q6103" i="6"/>
  <c r="S6103" i="6" s="1"/>
  <c r="T6103" i="6" s="1"/>
  <c r="Q6104" i="6"/>
  <c r="S6104" i="6" s="1"/>
  <c r="T6104" i="6" s="1"/>
  <c r="Q6105" i="6"/>
  <c r="S6105" i="6" s="1"/>
  <c r="T6105" i="6" s="1"/>
  <c r="Q6106" i="6"/>
  <c r="S6106" i="6" s="1"/>
  <c r="T6106" i="6" s="1"/>
  <c r="Q6107" i="6"/>
  <c r="S6107" i="6" s="1"/>
  <c r="T6107" i="6" s="1"/>
  <c r="Q6108" i="6"/>
  <c r="S6108" i="6" s="1"/>
  <c r="T6108" i="6" s="1"/>
  <c r="Q6109" i="6"/>
  <c r="S6109" i="6" s="1"/>
  <c r="T6109" i="6" s="1"/>
  <c r="Q6110" i="6"/>
  <c r="S6110" i="6" s="1"/>
  <c r="T6110" i="6" s="1"/>
  <c r="Q6111" i="6"/>
  <c r="S6111" i="6" s="1"/>
  <c r="T6111" i="6" s="1"/>
  <c r="Q6112" i="6"/>
  <c r="S6112" i="6" s="1"/>
  <c r="T6112" i="6" s="1"/>
  <c r="Q6113" i="6"/>
  <c r="S6113" i="6" s="1"/>
  <c r="T6113" i="6" s="1"/>
  <c r="Q6114" i="6"/>
  <c r="S6114" i="6" s="1"/>
  <c r="T6114" i="6" s="1"/>
  <c r="Q6115" i="6"/>
  <c r="S6115" i="6" s="1"/>
  <c r="T6115" i="6" s="1"/>
  <c r="Q6116" i="6"/>
  <c r="S6116" i="6" s="1"/>
  <c r="T6116" i="6" s="1"/>
  <c r="Q6117" i="6"/>
  <c r="S6117" i="6" s="1"/>
  <c r="T6117" i="6" s="1"/>
  <c r="Q6118" i="6"/>
  <c r="S6118" i="6" s="1"/>
  <c r="T6118" i="6" s="1"/>
  <c r="Q6119" i="6"/>
  <c r="S6119" i="6" s="1"/>
  <c r="T6119" i="6" s="1"/>
  <c r="Q6120" i="6"/>
  <c r="S6120" i="6" s="1"/>
  <c r="T6120" i="6" s="1"/>
  <c r="Q6121" i="6"/>
  <c r="S6121" i="6" s="1"/>
  <c r="T6121" i="6" s="1"/>
  <c r="Q6122" i="6"/>
  <c r="S6122" i="6" s="1"/>
  <c r="T6122" i="6" s="1"/>
  <c r="Q6123" i="6"/>
  <c r="S6123" i="6" s="1"/>
  <c r="T6123" i="6" s="1"/>
  <c r="Q6124" i="6"/>
  <c r="S6124" i="6" s="1"/>
  <c r="T6124" i="6" s="1"/>
  <c r="Q6125" i="6"/>
  <c r="S6125" i="6" s="1"/>
  <c r="T6125" i="6" s="1"/>
  <c r="Q6126" i="6"/>
  <c r="S6126" i="6" s="1"/>
  <c r="T6126" i="6" s="1"/>
  <c r="Q6127" i="6"/>
  <c r="S6127" i="6" s="1"/>
  <c r="T6127" i="6" s="1"/>
  <c r="Q6128" i="6"/>
  <c r="S6128" i="6" s="1"/>
  <c r="T6128" i="6" s="1"/>
  <c r="Q6129" i="6"/>
  <c r="S6129" i="6" s="1"/>
  <c r="T6129" i="6" s="1"/>
  <c r="Q6130" i="6"/>
  <c r="S6130" i="6" s="1"/>
  <c r="T6130" i="6" s="1"/>
  <c r="Q6131" i="6"/>
  <c r="S6131" i="6" s="1"/>
  <c r="T6131" i="6" s="1"/>
  <c r="Q6132" i="6"/>
  <c r="S6132" i="6" s="1"/>
  <c r="T6132" i="6" s="1"/>
  <c r="Q6133" i="6"/>
  <c r="S6133" i="6" s="1"/>
  <c r="T6133" i="6" s="1"/>
  <c r="Q6134" i="6"/>
  <c r="S6134" i="6" s="1"/>
  <c r="T6134" i="6" s="1"/>
  <c r="Q6135" i="6"/>
  <c r="S6135" i="6" s="1"/>
  <c r="T6135" i="6" s="1"/>
  <c r="Q6136" i="6"/>
  <c r="S6136" i="6" s="1"/>
  <c r="T6136" i="6" s="1"/>
  <c r="Q6137" i="6"/>
  <c r="S6137" i="6" s="1"/>
  <c r="T6137" i="6" s="1"/>
  <c r="Q6138" i="6"/>
  <c r="S6138" i="6" s="1"/>
  <c r="T6138" i="6" s="1"/>
  <c r="Q6139" i="6"/>
  <c r="S6139" i="6" s="1"/>
  <c r="T6139" i="6" s="1"/>
  <c r="Q6140" i="6"/>
  <c r="S6140" i="6" s="1"/>
  <c r="T6140" i="6" s="1"/>
  <c r="Q6141" i="6"/>
  <c r="S6141" i="6" s="1"/>
  <c r="T6141" i="6" s="1"/>
  <c r="Q6142" i="6"/>
  <c r="S6142" i="6" s="1"/>
  <c r="T6142" i="6" s="1"/>
  <c r="Q6143" i="6"/>
  <c r="S6143" i="6" s="1"/>
  <c r="T6143" i="6" s="1"/>
  <c r="Q6144" i="6"/>
  <c r="S6144" i="6" s="1"/>
  <c r="T6144" i="6" s="1"/>
  <c r="Q6145" i="6"/>
  <c r="S6145" i="6" s="1"/>
  <c r="T6145" i="6" s="1"/>
  <c r="Q6146" i="6"/>
  <c r="S6146" i="6" s="1"/>
  <c r="T6146" i="6" s="1"/>
  <c r="Q6147" i="6"/>
  <c r="S6147" i="6" s="1"/>
  <c r="T6147" i="6" s="1"/>
  <c r="Q6148" i="6"/>
  <c r="S6148" i="6" s="1"/>
  <c r="T6148" i="6" s="1"/>
  <c r="Q6149" i="6"/>
  <c r="S6149" i="6" s="1"/>
  <c r="T6149" i="6" s="1"/>
  <c r="Q6150" i="6"/>
  <c r="S6150" i="6" s="1"/>
  <c r="T6150" i="6" s="1"/>
  <c r="Q6151" i="6"/>
  <c r="S6151" i="6" s="1"/>
  <c r="T6151" i="6" s="1"/>
  <c r="Q6152" i="6"/>
  <c r="S6152" i="6" s="1"/>
  <c r="T6152" i="6" s="1"/>
  <c r="Q6153" i="6"/>
  <c r="S6153" i="6" s="1"/>
  <c r="T6153" i="6" s="1"/>
  <c r="Q6154" i="6"/>
  <c r="S6154" i="6" s="1"/>
  <c r="T6154" i="6" s="1"/>
  <c r="Q6155" i="6"/>
  <c r="S6155" i="6" s="1"/>
  <c r="T6155" i="6" s="1"/>
  <c r="Q6156" i="6"/>
  <c r="S6156" i="6" s="1"/>
  <c r="T6156" i="6" s="1"/>
  <c r="Q6157" i="6"/>
  <c r="S6157" i="6" s="1"/>
  <c r="T6157" i="6" s="1"/>
  <c r="Q6158" i="6"/>
  <c r="S6158" i="6" s="1"/>
  <c r="T6158" i="6" s="1"/>
  <c r="Q6159" i="6"/>
  <c r="S6159" i="6" s="1"/>
  <c r="T6159" i="6" s="1"/>
  <c r="Q6160" i="6"/>
  <c r="S6160" i="6" s="1"/>
  <c r="T6160" i="6" s="1"/>
  <c r="Q6161" i="6"/>
  <c r="S6161" i="6" s="1"/>
  <c r="T6161" i="6" s="1"/>
  <c r="Q6162" i="6"/>
  <c r="S6162" i="6" s="1"/>
  <c r="T6162" i="6" s="1"/>
  <c r="Q6163" i="6"/>
  <c r="S6163" i="6" s="1"/>
  <c r="T6163" i="6" s="1"/>
  <c r="Q6164" i="6"/>
  <c r="S6164" i="6" s="1"/>
  <c r="T6164" i="6" s="1"/>
  <c r="Q6165" i="6"/>
  <c r="S6165" i="6" s="1"/>
  <c r="T6165" i="6" s="1"/>
  <c r="Q6166" i="6"/>
  <c r="S6166" i="6" s="1"/>
  <c r="T6166" i="6" s="1"/>
  <c r="Q6167" i="6"/>
  <c r="S6167" i="6" s="1"/>
  <c r="T6167" i="6" s="1"/>
  <c r="Q6168" i="6"/>
  <c r="S6168" i="6" s="1"/>
  <c r="T6168" i="6" s="1"/>
  <c r="Q6169" i="6"/>
  <c r="S6169" i="6" s="1"/>
  <c r="T6169" i="6" s="1"/>
  <c r="Q6170" i="6"/>
  <c r="S6170" i="6" s="1"/>
  <c r="T6170" i="6" s="1"/>
  <c r="Q6171" i="6"/>
  <c r="S6171" i="6" s="1"/>
  <c r="T6171" i="6" s="1"/>
  <c r="Q6172" i="6"/>
  <c r="S6172" i="6" s="1"/>
  <c r="T6172" i="6" s="1"/>
  <c r="Q6173" i="6"/>
  <c r="S6173" i="6" s="1"/>
  <c r="T6173" i="6" s="1"/>
  <c r="Q6174" i="6"/>
  <c r="S6174" i="6" s="1"/>
  <c r="T6174" i="6" s="1"/>
  <c r="Q6175" i="6"/>
  <c r="S6175" i="6" s="1"/>
  <c r="T6175" i="6" s="1"/>
  <c r="Q6176" i="6"/>
  <c r="S6176" i="6" s="1"/>
  <c r="T6176" i="6" s="1"/>
  <c r="Q6177" i="6"/>
  <c r="S6177" i="6" s="1"/>
  <c r="T6177" i="6" s="1"/>
  <c r="Q6178" i="6"/>
  <c r="S6178" i="6" s="1"/>
  <c r="T6178" i="6" s="1"/>
  <c r="Q6179" i="6"/>
  <c r="S6179" i="6" s="1"/>
  <c r="T6179" i="6" s="1"/>
  <c r="Q6180" i="6"/>
  <c r="S6180" i="6" s="1"/>
  <c r="T6180" i="6" s="1"/>
  <c r="Q6181" i="6"/>
  <c r="S6181" i="6" s="1"/>
  <c r="T6181" i="6" s="1"/>
  <c r="Q6182" i="6"/>
  <c r="S6182" i="6" s="1"/>
  <c r="T6182" i="6" s="1"/>
  <c r="Q6183" i="6"/>
  <c r="S6183" i="6" s="1"/>
  <c r="T6183" i="6" s="1"/>
  <c r="Q6184" i="6"/>
  <c r="S6184" i="6" s="1"/>
  <c r="T6184" i="6" s="1"/>
  <c r="Q6185" i="6"/>
  <c r="S6185" i="6" s="1"/>
  <c r="T6185" i="6" s="1"/>
  <c r="Q6186" i="6"/>
  <c r="S6186" i="6" s="1"/>
  <c r="T6186" i="6" s="1"/>
  <c r="Q6187" i="6"/>
  <c r="S6187" i="6" s="1"/>
  <c r="T6187" i="6" s="1"/>
  <c r="Q6188" i="6"/>
  <c r="S6188" i="6" s="1"/>
  <c r="T6188" i="6" s="1"/>
  <c r="Q6189" i="6"/>
  <c r="S6189" i="6" s="1"/>
  <c r="T6189" i="6" s="1"/>
  <c r="Q6190" i="6"/>
  <c r="S6190" i="6" s="1"/>
  <c r="T6190" i="6" s="1"/>
  <c r="Q6191" i="6"/>
  <c r="S6191" i="6" s="1"/>
  <c r="T6191" i="6" s="1"/>
  <c r="Q6192" i="6"/>
  <c r="S6192" i="6" s="1"/>
  <c r="T6192" i="6" s="1"/>
  <c r="Q6193" i="6"/>
  <c r="S6193" i="6" s="1"/>
  <c r="T6193" i="6" s="1"/>
  <c r="Q6194" i="6"/>
  <c r="S6194" i="6" s="1"/>
  <c r="T6194" i="6" s="1"/>
  <c r="Q6195" i="6"/>
  <c r="S6195" i="6" s="1"/>
  <c r="T6195" i="6" s="1"/>
  <c r="Q6196" i="6"/>
  <c r="S6196" i="6" s="1"/>
  <c r="T6196" i="6" s="1"/>
  <c r="Q6197" i="6"/>
  <c r="S6197" i="6" s="1"/>
  <c r="T6197" i="6" s="1"/>
  <c r="Q6198" i="6"/>
  <c r="S6198" i="6" s="1"/>
  <c r="T6198" i="6" s="1"/>
  <c r="Q6199" i="6"/>
  <c r="S6199" i="6" s="1"/>
  <c r="T6199" i="6" s="1"/>
  <c r="Q6200" i="6"/>
  <c r="S6200" i="6" s="1"/>
  <c r="T6200" i="6" s="1"/>
  <c r="Q6201" i="6"/>
  <c r="S6201" i="6" s="1"/>
  <c r="T6201" i="6" s="1"/>
  <c r="Q6202" i="6"/>
  <c r="S6202" i="6" s="1"/>
  <c r="T6202" i="6" s="1"/>
  <c r="Q6203" i="6"/>
  <c r="S6203" i="6" s="1"/>
  <c r="T6203" i="6" s="1"/>
  <c r="Q6204" i="6"/>
  <c r="S6204" i="6" s="1"/>
  <c r="T6204" i="6" s="1"/>
  <c r="Q6205" i="6"/>
  <c r="S6205" i="6" s="1"/>
  <c r="T6205" i="6" s="1"/>
  <c r="Q6206" i="6"/>
  <c r="S6206" i="6" s="1"/>
  <c r="T6206" i="6" s="1"/>
  <c r="Q6207" i="6"/>
  <c r="S6207" i="6" s="1"/>
  <c r="T6207" i="6" s="1"/>
  <c r="Q6208" i="6"/>
  <c r="S6208" i="6" s="1"/>
  <c r="T6208" i="6" s="1"/>
  <c r="Q6209" i="6"/>
  <c r="S6209" i="6" s="1"/>
  <c r="T6209" i="6" s="1"/>
  <c r="Q6210" i="6"/>
  <c r="S6210" i="6" s="1"/>
  <c r="T6210" i="6" s="1"/>
  <c r="Q6211" i="6"/>
  <c r="S6211" i="6" s="1"/>
  <c r="T6211" i="6" s="1"/>
  <c r="Q6212" i="6"/>
  <c r="S6212" i="6" s="1"/>
  <c r="T6212" i="6" s="1"/>
  <c r="Q6213" i="6"/>
  <c r="S6213" i="6" s="1"/>
  <c r="T6213" i="6" s="1"/>
  <c r="Q6214" i="6"/>
  <c r="S6214" i="6" s="1"/>
  <c r="T6214" i="6" s="1"/>
  <c r="Q6215" i="6"/>
  <c r="S6215" i="6" s="1"/>
  <c r="T6215" i="6" s="1"/>
  <c r="Q6216" i="6"/>
  <c r="S6216" i="6" s="1"/>
  <c r="T6216" i="6" s="1"/>
  <c r="Q6217" i="6"/>
  <c r="S6217" i="6" s="1"/>
  <c r="T6217" i="6" s="1"/>
  <c r="Q6218" i="6"/>
  <c r="S6218" i="6" s="1"/>
  <c r="T6218" i="6" s="1"/>
  <c r="Q6219" i="6"/>
  <c r="S6219" i="6" s="1"/>
  <c r="T6219" i="6" s="1"/>
  <c r="Q6220" i="6"/>
  <c r="S6220" i="6" s="1"/>
  <c r="T6220" i="6" s="1"/>
  <c r="Q6221" i="6"/>
  <c r="S6221" i="6" s="1"/>
  <c r="T6221" i="6" s="1"/>
  <c r="Q6222" i="6"/>
  <c r="S6222" i="6" s="1"/>
  <c r="T6222" i="6" s="1"/>
  <c r="Q6223" i="6"/>
  <c r="S6223" i="6" s="1"/>
  <c r="T6223" i="6" s="1"/>
  <c r="Q6224" i="6"/>
  <c r="S6224" i="6" s="1"/>
  <c r="T6224" i="6" s="1"/>
  <c r="Q6225" i="6"/>
  <c r="S6225" i="6" s="1"/>
  <c r="T6225" i="6" s="1"/>
  <c r="Q6226" i="6"/>
  <c r="S6226" i="6" s="1"/>
  <c r="T6226" i="6" s="1"/>
  <c r="Q6227" i="6"/>
  <c r="S6227" i="6" s="1"/>
  <c r="T6227" i="6" s="1"/>
  <c r="Q6228" i="6"/>
  <c r="S6228" i="6" s="1"/>
  <c r="T6228" i="6" s="1"/>
  <c r="Q6229" i="6"/>
  <c r="S6229" i="6" s="1"/>
  <c r="T6229" i="6" s="1"/>
  <c r="Q6230" i="6"/>
  <c r="S6230" i="6" s="1"/>
  <c r="T6230" i="6" s="1"/>
  <c r="Q6231" i="6"/>
  <c r="S6231" i="6" s="1"/>
  <c r="T6231" i="6" s="1"/>
  <c r="Q6232" i="6"/>
  <c r="S6232" i="6" s="1"/>
  <c r="T6232" i="6" s="1"/>
  <c r="Q6233" i="6"/>
  <c r="S6233" i="6" s="1"/>
  <c r="T6233" i="6" s="1"/>
  <c r="Q6234" i="6"/>
  <c r="S6234" i="6" s="1"/>
  <c r="T6234" i="6" s="1"/>
  <c r="Q6235" i="6"/>
  <c r="S6235" i="6" s="1"/>
  <c r="T6235" i="6" s="1"/>
  <c r="Q6236" i="6"/>
  <c r="S6236" i="6" s="1"/>
  <c r="T6236" i="6" s="1"/>
  <c r="Q6237" i="6"/>
  <c r="S6237" i="6" s="1"/>
  <c r="T6237" i="6" s="1"/>
  <c r="Q6238" i="6"/>
  <c r="S6238" i="6" s="1"/>
  <c r="T6238" i="6" s="1"/>
  <c r="Q6239" i="6"/>
  <c r="S6239" i="6" s="1"/>
  <c r="T6239" i="6" s="1"/>
  <c r="Q6240" i="6"/>
  <c r="S6240" i="6" s="1"/>
  <c r="T6240" i="6" s="1"/>
  <c r="Q6241" i="6"/>
  <c r="S6241" i="6" s="1"/>
  <c r="T6241" i="6" s="1"/>
  <c r="Q6242" i="6"/>
  <c r="S6242" i="6" s="1"/>
  <c r="T6242" i="6" s="1"/>
  <c r="Q6243" i="6"/>
  <c r="S6243" i="6" s="1"/>
  <c r="T6243" i="6" s="1"/>
  <c r="Q6244" i="6"/>
  <c r="S6244" i="6" s="1"/>
  <c r="T6244" i="6" s="1"/>
  <c r="Q6245" i="6"/>
  <c r="S6245" i="6" s="1"/>
  <c r="T6245" i="6" s="1"/>
  <c r="Q6246" i="6"/>
  <c r="S6246" i="6" s="1"/>
  <c r="T6246" i="6" s="1"/>
  <c r="Q6247" i="6"/>
  <c r="S6247" i="6" s="1"/>
  <c r="T6247" i="6" s="1"/>
  <c r="Q6248" i="6"/>
  <c r="S6248" i="6" s="1"/>
  <c r="T6248" i="6" s="1"/>
  <c r="Q6249" i="6"/>
  <c r="S6249" i="6" s="1"/>
  <c r="T6249" i="6" s="1"/>
  <c r="Q6250" i="6"/>
  <c r="S6250" i="6" s="1"/>
  <c r="T6250" i="6" s="1"/>
  <c r="Q6251" i="6"/>
  <c r="S6251" i="6" s="1"/>
  <c r="T6251" i="6" s="1"/>
  <c r="Q6252" i="6"/>
  <c r="S6252" i="6" s="1"/>
  <c r="T6252" i="6" s="1"/>
  <c r="Q6253" i="6"/>
  <c r="S6253" i="6" s="1"/>
  <c r="T6253" i="6" s="1"/>
  <c r="Q6254" i="6"/>
  <c r="S6254" i="6" s="1"/>
  <c r="T6254" i="6" s="1"/>
  <c r="Q6255" i="6"/>
  <c r="S6255" i="6" s="1"/>
  <c r="T6255" i="6" s="1"/>
  <c r="Q6256" i="6"/>
  <c r="S6256" i="6" s="1"/>
  <c r="T6256" i="6" s="1"/>
  <c r="Q6257" i="6"/>
  <c r="S6257" i="6" s="1"/>
  <c r="T6257" i="6" s="1"/>
  <c r="Q6258" i="6"/>
  <c r="S6258" i="6" s="1"/>
  <c r="T6258" i="6" s="1"/>
  <c r="Q6259" i="6"/>
  <c r="S6259" i="6" s="1"/>
  <c r="T6259" i="6" s="1"/>
  <c r="Q6260" i="6"/>
  <c r="S6260" i="6" s="1"/>
  <c r="T6260" i="6" s="1"/>
  <c r="Q6261" i="6"/>
  <c r="S6261" i="6" s="1"/>
  <c r="T6261" i="6" s="1"/>
  <c r="Q6262" i="6"/>
  <c r="S6262" i="6" s="1"/>
  <c r="T6262" i="6" s="1"/>
  <c r="Q6263" i="6"/>
  <c r="S6263" i="6" s="1"/>
  <c r="T6263" i="6" s="1"/>
  <c r="Q6264" i="6"/>
  <c r="S6264" i="6" s="1"/>
  <c r="T6264" i="6" s="1"/>
  <c r="Q6265" i="6"/>
  <c r="S6265" i="6" s="1"/>
  <c r="T6265" i="6" s="1"/>
  <c r="Q6266" i="6"/>
  <c r="S6266" i="6" s="1"/>
  <c r="T6266" i="6" s="1"/>
  <c r="Q6267" i="6"/>
  <c r="S6267" i="6" s="1"/>
  <c r="T6267" i="6" s="1"/>
  <c r="Q6268" i="6"/>
  <c r="S6268" i="6" s="1"/>
  <c r="T6268" i="6" s="1"/>
  <c r="Q6269" i="6"/>
  <c r="S6269" i="6" s="1"/>
  <c r="T6269" i="6" s="1"/>
  <c r="Q6270" i="6"/>
  <c r="S6270" i="6" s="1"/>
  <c r="T6270" i="6" s="1"/>
  <c r="Q6271" i="6"/>
  <c r="S6271" i="6" s="1"/>
  <c r="T6271" i="6" s="1"/>
  <c r="Q6272" i="6"/>
  <c r="S6272" i="6" s="1"/>
  <c r="T6272" i="6" s="1"/>
  <c r="Q6273" i="6"/>
  <c r="S6273" i="6" s="1"/>
  <c r="T6273" i="6" s="1"/>
  <c r="Q6274" i="6"/>
  <c r="S6274" i="6" s="1"/>
  <c r="T6274" i="6" s="1"/>
  <c r="Q6275" i="6"/>
  <c r="S6275" i="6" s="1"/>
  <c r="T6275" i="6" s="1"/>
  <c r="Q6276" i="6"/>
  <c r="S6276" i="6" s="1"/>
  <c r="T6276" i="6" s="1"/>
  <c r="Q6277" i="6"/>
  <c r="S6277" i="6" s="1"/>
  <c r="T6277" i="6" s="1"/>
  <c r="Q6278" i="6"/>
  <c r="S6278" i="6" s="1"/>
  <c r="T6278" i="6" s="1"/>
  <c r="Q6279" i="6"/>
  <c r="S6279" i="6" s="1"/>
  <c r="T6279" i="6" s="1"/>
  <c r="Q6280" i="6"/>
  <c r="S6280" i="6" s="1"/>
  <c r="T6280" i="6" s="1"/>
  <c r="Q6281" i="6"/>
  <c r="S6281" i="6" s="1"/>
  <c r="T6281" i="6" s="1"/>
  <c r="Q6282" i="6"/>
  <c r="S6282" i="6" s="1"/>
  <c r="T6282" i="6" s="1"/>
  <c r="Q6283" i="6"/>
  <c r="S6283" i="6" s="1"/>
  <c r="T6283" i="6" s="1"/>
  <c r="Q6284" i="6"/>
  <c r="S6284" i="6" s="1"/>
  <c r="T6284" i="6" s="1"/>
  <c r="Q6285" i="6"/>
  <c r="S6285" i="6" s="1"/>
  <c r="T6285" i="6" s="1"/>
  <c r="Q6286" i="6"/>
  <c r="S6286" i="6" s="1"/>
  <c r="T6286" i="6" s="1"/>
  <c r="Q6287" i="6"/>
  <c r="S6287" i="6" s="1"/>
  <c r="T6287" i="6" s="1"/>
  <c r="Q6288" i="6"/>
  <c r="S6288" i="6" s="1"/>
  <c r="T6288" i="6" s="1"/>
  <c r="Q6289" i="6"/>
  <c r="S6289" i="6" s="1"/>
  <c r="T6289" i="6" s="1"/>
  <c r="Q6290" i="6"/>
  <c r="S6290" i="6" s="1"/>
  <c r="T6290" i="6" s="1"/>
  <c r="Q6291" i="6"/>
  <c r="S6291" i="6" s="1"/>
  <c r="T6291" i="6" s="1"/>
  <c r="Q6292" i="6"/>
  <c r="S6292" i="6" s="1"/>
  <c r="T6292" i="6" s="1"/>
  <c r="Q6293" i="6"/>
  <c r="S6293" i="6" s="1"/>
  <c r="T6293" i="6" s="1"/>
  <c r="Q6294" i="6"/>
  <c r="S6294" i="6" s="1"/>
  <c r="T6294" i="6" s="1"/>
  <c r="Q6295" i="6"/>
  <c r="S6295" i="6" s="1"/>
  <c r="T6295" i="6" s="1"/>
  <c r="Q6296" i="6"/>
  <c r="S6296" i="6" s="1"/>
  <c r="T6296" i="6" s="1"/>
  <c r="Q6297" i="6"/>
  <c r="S6297" i="6" s="1"/>
  <c r="T6297" i="6" s="1"/>
  <c r="Q6298" i="6"/>
  <c r="S6298" i="6" s="1"/>
  <c r="T6298" i="6" s="1"/>
  <c r="Q6299" i="6"/>
  <c r="S6299" i="6" s="1"/>
  <c r="T6299" i="6" s="1"/>
  <c r="Q6300" i="6"/>
  <c r="S6300" i="6" s="1"/>
  <c r="T6300" i="6" s="1"/>
  <c r="Q6301" i="6"/>
  <c r="S6301" i="6" s="1"/>
  <c r="T6301" i="6" s="1"/>
  <c r="Q6302" i="6"/>
  <c r="S6302" i="6" s="1"/>
  <c r="T6302" i="6" s="1"/>
  <c r="Q6303" i="6"/>
  <c r="S6303" i="6" s="1"/>
  <c r="T6303" i="6" s="1"/>
  <c r="Q6304" i="6"/>
  <c r="S6304" i="6" s="1"/>
  <c r="T6304" i="6" s="1"/>
  <c r="Q6305" i="6"/>
  <c r="S6305" i="6" s="1"/>
  <c r="T6305" i="6" s="1"/>
  <c r="Q6306" i="6"/>
  <c r="S6306" i="6" s="1"/>
  <c r="T6306" i="6" s="1"/>
  <c r="Q6307" i="6"/>
  <c r="S6307" i="6" s="1"/>
  <c r="T6307" i="6" s="1"/>
  <c r="Q6308" i="6"/>
  <c r="S6308" i="6" s="1"/>
  <c r="T6308" i="6" s="1"/>
  <c r="Q6309" i="6"/>
  <c r="S6309" i="6" s="1"/>
  <c r="T6309" i="6" s="1"/>
  <c r="Q6310" i="6"/>
  <c r="S6310" i="6" s="1"/>
  <c r="T6310" i="6" s="1"/>
  <c r="Q6311" i="6"/>
  <c r="S6311" i="6" s="1"/>
  <c r="T6311" i="6" s="1"/>
  <c r="Q6312" i="6"/>
  <c r="S6312" i="6" s="1"/>
  <c r="T6312" i="6" s="1"/>
  <c r="Q6313" i="6"/>
  <c r="S6313" i="6" s="1"/>
  <c r="T6313" i="6" s="1"/>
  <c r="Q6314" i="6"/>
  <c r="S6314" i="6" s="1"/>
  <c r="T6314" i="6" s="1"/>
  <c r="Q6315" i="6"/>
  <c r="S6315" i="6" s="1"/>
  <c r="T6315" i="6" s="1"/>
  <c r="Q6316" i="6"/>
  <c r="S6316" i="6" s="1"/>
  <c r="T6316" i="6" s="1"/>
  <c r="Q6317" i="6"/>
  <c r="S6317" i="6" s="1"/>
  <c r="T6317" i="6" s="1"/>
  <c r="Q6318" i="6"/>
  <c r="S6318" i="6" s="1"/>
  <c r="T6318" i="6" s="1"/>
  <c r="Q6319" i="6"/>
  <c r="S6319" i="6" s="1"/>
  <c r="T6319" i="6" s="1"/>
  <c r="Q6320" i="6"/>
  <c r="S6320" i="6" s="1"/>
  <c r="T6320" i="6" s="1"/>
  <c r="Q6321" i="6"/>
  <c r="S6321" i="6" s="1"/>
  <c r="T6321" i="6" s="1"/>
  <c r="Q6322" i="6"/>
  <c r="S6322" i="6" s="1"/>
  <c r="T6322" i="6" s="1"/>
  <c r="Q6323" i="6"/>
  <c r="S6323" i="6" s="1"/>
  <c r="T6323" i="6" s="1"/>
  <c r="Q6324" i="6"/>
  <c r="S6324" i="6" s="1"/>
  <c r="T6324" i="6" s="1"/>
  <c r="Q6325" i="6"/>
  <c r="S6325" i="6" s="1"/>
  <c r="T6325" i="6" s="1"/>
  <c r="Q6326" i="6"/>
  <c r="S6326" i="6" s="1"/>
  <c r="T6326" i="6" s="1"/>
  <c r="Q6327" i="6"/>
  <c r="S6327" i="6" s="1"/>
  <c r="T6327" i="6" s="1"/>
  <c r="Q6328" i="6"/>
  <c r="S6328" i="6" s="1"/>
  <c r="T6328" i="6" s="1"/>
  <c r="Q6329" i="6"/>
  <c r="S6329" i="6" s="1"/>
  <c r="T6329" i="6" s="1"/>
  <c r="Q6330" i="6"/>
  <c r="S6330" i="6" s="1"/>
  <c r="T6330" i="6" s="1"/>
  <c r="Q6331" i="6"/>
  <c r="S6331" i="6" s="1"/>
  <c r="T6331" i="6" s="1"/>
  <c r="Q6332" i="6"/>
  <c r="S6332" i="6" s="1"/>
  <c r="T6332" i="6" s="1"/>
  <c r="Q6333" i="6"/>
  <c r="S6333" i="6" s="1"/>
  <c r="T6333" i="6" s="1"/>
  <c r="Q6334" i="6"/>
  <c r="S6334" i="6" s="1"/>
  <c r="T6334" i="6" s="1"/>
  <c r="Q6335" i="6"/>
  <c r="S6335" i="6" s="1"/>
  <c r="T6335" i="6" s="1"/>
  <c r="Q6336" i="6"/>
  <c r="S6336" i="6" s="1"/>
  <c r="T6336" i="6" s="1"/>
  <c r="Q6337" i="6"/>
  <c r="S6337" i="6" s="1"/>
  <c r="T6337" i="6" s="1"/>
  <c r="Q6338" i="6"/>
  <c r="S6338" i="6" s="1"/>
  <c r="T6338" i="6" s="1"/>
  <c r="Q6339" i="6"/>
  <c r="S6339" i="6" s="1"/>
  <c r="T6339" i="6" s="1"/>
  <c r="Q6340" i="6"/>
  <c r="S6340" i="6" s="1"/>
  <c r="T6340" i="6" s="1"/>
  <c r="Q6341" i="6"/>
  <c r="S6341" i="6" s="1"/>
  <c r="T6341" i="6" s="1"/>
  <c r="Q6342" i="6"/>
  <c r="S6342" i="6" s="1"/>
  <c r="T6342" i="6" s="1"/>
  <c r="Q6343" i="6"/>
  <c r="S6343" i="6" s="1"/>
  <c r="T6343" i="6" s="1"/>
  <c r="Q6344" i="6"/>
  <c r="S6344" i="6" s="1"/>
  <c r="T6344" i="6" s="1"/>
  <c r="Q6345" i="6"/>
  <c r="S6345" i="6" s="1"/>
  <c r="T6345" i="6" s="1"/>
  <c r="Q6346" i="6"/>
  <c r="S6346" i="6" s="1"/>
  <c r="T6346" i="6" s="1"/>
  <c r="Q6347" i="6"/>
  <c r="S6347" i="6" s="1"/>
  <c r="T6347" i="6" s="1"/>
  <c r="Q6348" i="6"/>
  <c r="S6348" i="6" s="1"/>
  <c r="T6348" i="6" s="1"/>
  <c r="Q6349" i="6"/>
  <c r="S6349" i="6" s="1"/>
  <c r="T6349" i="6" s="1"/>
  <c r="Q6350" i="6"/>
  <c r="S6350" i="6" s="1"/>
  <c r="T6350" i="6" s="1"/>
  <c r="Q6351" i="6"/>
  <c r="S6351" i="6" s="1"/>
  <c r="T6351" i="6" s="1"/>
  <c r="Q6352" i="6"/>
  <c r="S6352" i="6" s="1"/>
  <c r="T6352" i="6" s="1"/>
  <c r="Q6353" i="6"/>
  <c r="S6353" i="6" s="1"/>
  <c r="T6353" i="6" s="1"/>
  <c r="Q6354" i="6"/>
  <c r="S6354" i="6" s="1"/>
  <c r="T6354" i="6" s="1"/>
  <c r="Q6355" i="6"/>
  <c r="S6355" i="6" s="1"/>
  <c r="T6355" i="6" s="1"/>
  <c r="Q6356" i="6"/>
  <c r="S6356" i="6" s="1"/>
  <c r="T6356" i="6" s="1"/>
  <c r="Q6357" i="6"/>
  <c r="S6357" i="6" s="1"/>
  <c r="T6357" i="6" s="1"/>
  <c r="Q6358" i="6"/>
  <c r="S6358" i="6" s="1"/>
  <c r="T6358" i="6" s="1"/>
  <c r="Q6359" i="6"/>
  <c r="S6359" i="6" s="1"/>
  <c r="T6359" i="6" s="1"/>
  <c r="Q6360" i="6"/>
  <c r="S6360" i="6" s="1"/>
  <c r="T6360" i="6" s="1"/>
  <c r="Q6361" i="6"/>
  <c r="S6361" i="6" s="1"/>
  <c r="T6361" i="6" s="1"/>
  <c r="Q6362" i="6"/>
  <c r="S6362" i="6" s="1"/>
  <c r="T6362" i="6" s="1"/>
  <c r="Q6363" i="6"/>
  <c r="S6363" i="6" s="1"/>
  <c r="T6363" i="6" s="1"/>
  <c r="Q6364" i="6"/>
  <c r="S6364" i="6" s="1"/>
  <c r="T6364" i="6" s="1"/>
  <c r="Q6365" i="6"/>
  <c r="S6365" i="6" s="1"/>
  <c r="T6365" i="6" s="1"/>
  <c r="Q6366" i="6"/>
  <c r="S6366" i="6" s="1"/>
  <c r="T6366" i="6" s="1"/>
  <c r="Q6367" i="6"/>
  <c r="S6367" i="6" s="1"/>
  <c r="T6367" i="6" s="1"/>
  <c r="Q6368" i="6"/>
  <c r="S6368" i="6" s="1"/>
  <c r="T6368" i="6" s="1"/>
  <c r="Q6369" i="6"/>
  <c r="S6369" i="6" s="1"/>
  <c r="T6369" i="6" s="1"/>
  <c r="Q6370" i="6"/>
  <c r="S6370" i="6" s="1"/>
  <c r="T6370" i="6" s="1"/>
  <c r="Q6371" i="6"/>
  <c r="S6371" i="6" s="1"/>
  <c r="T6371" i="6" s="1"/>
  <c r="Q6372" i="6"/>
  <c r="S6372" i="6" s="1"/>
  <c r="T6372" i="6" s="1"/>
  <c r="Q6373" i="6"/>
  <c r="S6373" i="6" s="1"/>
  <c r="T6373" i="6" s="1"/>
  <c r="Q6374" i="6"/>
  <c r="S6374" i="6" s="1"/>
  <c r="T6374" i="6" s="1"/>
  <c r="Q6375" i="6"/>
  <c r="S6375" i="6" s="1"/>
  <c r="T6375" i="6" s="1"/>
  <c r="Q6376" i="6"/>
  <c r="S6376" i="6" s="1"/>
  <c r="T6376" i="6" s="1"/>
  <c r="Q6377" i="6"/>
  <c r="S6377" i="6" s="1"/>
  <c r="T6377" i="6" s="1"/>
  <c r="Q6378" i="6"/>
  <c r="S6378" i="6" s="1"/>
  <c r="T6378" i="6" s="1"/>
  <c r="Q6379" i="6"/>
  <c r="S6379" i="6" s="1"/>
  <c r="T6379" i="6" s="1"/>
  <c r="Q6380" i="6"/>
  <c r="S6380" i="6" s="1"/>
  <c r="T6380" i="6" s="1"/>
  <c r="Q6381" i="6"/>
  <c r="S6381" i="6" s="1"/>
  <c r="T6381" i="6" s="1"/>
  <c r="Q6382" i="6"/>
  <c r="S6382" i="6" s="1"/>
  <c r="T6382" i="6" s="1"/>
  <c r="Q6383" i="6"/>
  <c r="S6383" i="6" s="1"/>
  <c r="T6383" i="6" s="1"/>
  <c r="Q6384" i="6"/>
  <c r="S6384" i="6" s="1"/>
  <c r="T6384" i="6" s="1"/>
  <c r="Q6385" i="6"/>
  <c r="S6385" i="6" s="1"/>
  <c r="T6385" i="6" s="1"/>
  <c r="Q6386" i="6"/>
  <c r="S6386" i="6" s="1"/>
  <c r="T6386" i="6" s="1"/>
  <c r="Q6387" i="6"/>
  <c r="S6387" i="6" s="1"/>
  <c r="T6387" i="6" s="1"/>
  <c r="Q6388" i="6"/>
  <c r="S6388" i="6" s="1"/>
  <c r="T6388" i="6" s="1"/>
  <c r="Q6389" i="6"/>
  <c r="S6389" i="6" s="1"/>
  <c r="T6389" i="6" s="1"/>
  <c r="Q6390" i="6"/>
  <c r="S6390" i="6" s="1"/>
  <c r="T6390" i="6" s="1"/>
  <c r="Q6391" i="6"/>
  <c r="S6391" i="6" s="1"/>
  <c r="T6391" i="6" s="1"/>
  <c r="Q6392" i="6"/>
  <c r="S6392" i="6" s="1"/>
  <c r="T6392" i="6" s="1"/>
  <c r="Q6393" i="6"/>
  <c r="S6393" i="6" s="1"/>
  <c r="T6393" i="6" s="1"/>
  <c r="Q6394" i="6"/>
  <c r="S6394" i="6" s="1"/>
  <c r="T6394" i="6" s="1"/>
  <c r="Q6395" i="6"/>
  <c r="S6395" i="6" s="1"/>
  <c r="T6395" i="6" s="1"/>
  <c r="Q6396" i="6"/>
  <c r="S6396" i="6" s="1"/>
  <c r="T6396" i="6" s="1"/>
  <c r="Q6397" i="6"/>
  <c r="S6397" i="6" s="1"/>
  <c r="T6397" i="6" s="1"/>
  <c r="Q6398" i="6"/>
  <c r="S6398" i="6" s="1"/>
  <c r="T6398" i="6" s="1"/>
  <c r="Q6399" i="6"/>
  <c r="S6399" i="6" s="1"/>
  <c r="T6399" i="6" s="1"/>
  <c r="Q6400" i="6"/>
  <c r="S6400" i="6" s="1"/>
  <c r="T6400" i="6" s="1"/>
  <c r="Q6401" i="6"/>
  <c r="S6401" i="6" s="1"/>
  <c r="T6401" i="6" s="1"/>
  <c r="Q6402" i="6"/>
  <c r="S6402" i="6" s="1"/>
  <c r="T6402" i="6" s="1"/>
  <c r="Q6403" i="6"/>
  <c r="S6403" i="6" s="1"/>
  <c r="T6403" i="6" s="1"/>
  <c r="Q6404" i="6"/>
  <c r="S6404" i="6" s="1"/>
  <c r="T6404" i="6" s="1"/>
  <c r="Q6405" i="6"/>
  <c r="S6405" i="6" s="1"/>
  <c r="T6405" i="6" s="1"/>
  <c r="Q6406" i="6"/>
  <c r="S6406" i="6" s="1"/>
  <c r="T6406" i="6" s="1"/>
  <c r="Q6407" i="6"/>
  <c r="S6407" i="6" s="1"/>
  <c r="T6407" i="6" s="1"/>
  <c r="Q6408" i="6"/>
  <c r="S6408" i="6" s="1"/>
  <c r="T6408" i="6" s="1"/>
  <c r="Q6409" i="6"/>
  <c r="S6409" i="6" s="1"/>
  <c r="T6409" i="6" s="1"/>
  <c r="Q6410" i="6"/>
  <c r="S6410" i="6" s="1"/>
  <c r="T6410" i="6" s="1"/>
  <c r="Q6411" i="6"/>
  <c r="S6411" i="6" s="1"/>
  <c r="T6411" i="6" s="1"/>
  <c r="Q6412" i="6"/>
  <c r="S6412" i="6" s="1"/>
  <c r="T6412" i="6" s="1"/>
  <c r="Q6413" i="6"/>
  <c r="S6413" i="6" s="1"/>
  <c r="T6413" i="6" s="1"/>
  <c r="Q6414" i="6"/>
  <c r="S6414" i="6" s="1"/>
  <c r="T6414" i="6" s="1"/>
  <c r="Q6415" i="6"/>
  <c r="S6415" i="6" s="1"/>
  <c r="T6415" i="6" s="1"/>
  <c r="Q6416" i="6"/>
  <c r="S6416" i="6" s="1"/>
  <c r="T6416" i="6" s="1"/>
  <c r="Q6417" i="6"/>
  <c r="S6417" i="6" s="1"/>
  <c r="T6417" i="6" s="1"/>
  <c r="Q6418" i="6"/>
  <c r="S6418" i="6" s="1"/>
  <c r="T6418" i="6" s="1"/>
  <c r="Q6419" i="6"/>
  <c r="S6419" i="6" s="1"/>
  <c r="T6419" i="6" s="1"/>
  <c r="Q6420" i="6"/>
  <c r="S6420" i="6" s="1"/>
  <c r="T6420" i="6" s="1"/>
  <c r="Q6421" i="6"/>
  <c r="S6421" i="6" s="1"/>
  <c r="T6421" i="6" s="1"/>
  <c r="Q6422" i="6"/>
  <c r="S6422" i="6" s="1"/>
  <c r="T6422" i="6" s="1"/>
  <c r="Q6423" i="6"/>
  <c r="S6423" i="6" s="1"/>
  <c r="T6423" i="6" s="1"/>
  <c r="Q6424" i="6"/>
  <c r="S6424" i="6" s="1"/>
  <c r="T6424" i="6" s="1"/>
  <c r="Q6425" i="6"/>
  <c r="S6425" i="6" s="1"/>
  <c r="T6425" i="6" s="1"/>
  <c r="Q6426" i="6"/>
  <c r="S6426" i="6" s="1"/>
  <c r="T6426" i="6" s="1"/>
  <c r="Q6427" i="6"/>
  <c r="S6427" i="6" s="1"/>
  <c r="T6427" i="6" s="1"/>
  <c r="Q6428" i="6"/>
  <c r="S6428" i="6" s="1"/>
  <c r="T6428" i="6" s="1"/>
  <c r="Q6429" i="6"/>
  <c r="S6429" i="6" s="1"/>
  <c r="T6429" i="6" s="1"/>
  <c r="Q6430" i="6"/>
  <c r="S6430" i="6" s="1"/>
  <c r="T6430" i="6" s="1"/>
  <c r="Q6431" i="6"/>
  <c r="S6431" i="6" s="1"/>
  <c r="T6431" i="6" s="1"/>
  <c r="Q6432" i="6"/>
  <c r="S6432" i="6" s="1"/>
  <c r="T6432" i="6" s="1"/>
  <c r="Q6433" i="6"/>
  <c r="S6433" i="6" s="1"/>
  <c r="T6433" i="6" s="1"/>
  <c r="Q6434" i="6"/>
  <c r="S6434" i="6" s="1"/>
  <c r="T6434" i="6" s="1"/>
  <c r="Q6435" i="6"/>
  <c r="S6435" i="6" s="1"/>
  <c r="T6435" i="6" s="1"/>
  <c r="Q6436" i="6"/>
  <c r="S6436" i="6" s="1"/>
  <c r="T6436" i="6" s="1"/>
  <c r="Q6437" i="6"/>
  <c r="S6437" i="6" s="1"/>
  <c r="T6437" i="6" s="1"/>
  <c r="Q6438" i="6"/>
  <c r="S6438" i="6" s="1"/>
  <c r="T6438" i="6" s="1"/>
  <c r="Q6439" i="6"/>
  <c r="S6439" i="6" s="1"/>
  <c r="T6439" i="6" s="1"/>
  <c r="Q6440" i="6"/>
  <c r="S6440" i="6" s="1"/>
  <c r="T6440" i="6" s="1"/>
  <c r="Q6441" i="6"/>
  <c r="S6441" i="6" s="1"/>
  <c r="T6441" i="6" s="1"/>
  <c r="Q6442" i="6"/>
  <c r="S6442" i="6" s="1"/>
  <c r="T6442" i="6" s="1"/>
  <c r="Q6443" i="6"/>
  <c r="S6443" i="6" s="1"/>
  <c r="T6443" i="6" s="1"/>
  <c r="Q6444" i="6"/>
  <c r="S6444" i="6" s="1"/>
  <c r="T6444" i="6" s="1"/>
  <c r="Q6445" i="6"/>
  <c r="S6445" i="6" s="1"/>
  <c r="T6445" i="6" s="1"/>
  <c r="Q6446" i="6"/>
  <c r="S6446" i="6" s="1"/>
  <c r="T6446" i="6" s="1"/>
  <c r="Q6447" i="6"/>
  <c r="S6447" i="6" s="1"/>
  <c r="T6447" i="6" s="1"/>
  <c r="Q6448" i="6"/>
  <c r="S6448" i="6" s="1"/>
  <c r="T6448" i="6" s="1"/>
  <c r="Q6449" i="6"/>
  <c r="S6449" i="6" s="1"/>
  <c r="T6449" i="6" s="1"/>
  <c r="Q6450" i="6"/>
  <c r="S6450" i="6" s="1"/>
  <c r="T6450" i="6" s="1"/>
  <c r="Q6451" i="6"/>
  <c r="S6451" i="6" s="1"/>
  <c r="T6451" i="6" s="1"/>
  <c r="Q6452" i="6"/>
  <c r="S6452" i="6" s="1"/>
  <c r="T6452" i="6" s="1"/>
  <c r="Q6453" i="6"/>
  <c r="S6453" i="6" s="1"/>
  <c r="T6453" i="6" s="1"/>
  <c r="Q6454" i="6"/>
  <c r="S6454" i="6" s="1"/>
  <c r="T6454" i="6" s="1"/>
  <c r="Q6455" i="6"/>
  <c r="S6455" i="6" s="1"/>
  <c r="T6455" i="6" s="1"/>
  <c r="Q6456" i="6"/>
  <c r="S6456" i="6" s="1"/>
  <c r="T6456" i="6" s="1"/>
  <c r="Q6457" i="6"/>
  <c r="S6457" i="6" s="1"/>
  <c r="T6457" i="6" s="1"/>
  <c r="Q6458" i="6"/>
  <c r="S6458" i="6" s="1"/>
  <c r="T6458" i="6" s="1"/>
  <c r="Q6459" i="6"/>
  <c r="S6459" i="6" s="1"/>
  <c r="T6459" i="6" s="1"/>
  <c r="Q6460" i="6"/>
  <c r="S6460" i="6" s="1"/>
  <c r="T6460" i="6" s="1"/>
  <c r="Q6461" i="6"/>
  <c r="S6461" i="6" s="1"/>
  <c r="T6461" i="6" s="1"/>
  <c r="Q6462" i="6"/>
  <c r="S6462" i="6" s="1"/>
  <c r="T6462" i="6" s="1"/>
  <c r="Q6463" i="6"/>
  <c r="S6463" i="6" s="1"/>
  <c r="T6463" i="6" s="1"/>
  <c r="Q6464" i="6"/>
  <c r="S6464" i="6" s="1"/>
  <c r="T6464" i="6" s="1"/>
  <c r="Q6465" i="6"/>
  <c r="S6465" i="6" s="1"/>
  <c r="T6465" i="6" s="1"/>
  <c r="Q6466" i="6"/>
  <c r="S6466" i="6" s="1"/>
  <c r="T6466" i="6" s="1"/>
  <c r="Q6467" i="6"/>
  <c r="S6467" i="6" s="1"/>
  <c r="T6467" i="6" s="1"/>
  <c r="Q6468" i="6"/>
  <c r="S6468" i="6" s="1"/>
  <c r="T6468" i="6" s="1"/>
  <c r="Q6469" i="6"/>
  <c r="S6469" i="6" s="1"/>
  <c r="T6469" i="6" s="1"/>
  <c r="Q6470" i="6"/>
  <c r="S6470" i="6" s="1"/>
  <c r="T6470" i="6" s="1"/>
  <c r="Q6471" i="6"/>
  <c r="S6471" i="6" s="1"/>
  <c r="T6471" i="6" s="1"/>
  <c r="Q6472" i="6"/>
  <c r="S6472" i="6" s="1"/>
  <c r="T6472" i="6" s="1"/>
  <c r="Q6473" i="6"/>
  <c r="S6473" i="6" s="1"/>
  <c r="T6473" i="6" s="1"/>
  <c r="Q6474" i="6"/>
  <c r="S6474" i="6" s="1"/>
  <c r="T6474" i="6" s="1"/>
  <c r="Q6475" i="6"/>
  <c r="S6475" i="6" s="1"/>
  <c r="T6475" i="6" s="1"/>
  <c r="Q6476" i="6"/>
  <c r="S6476" i="6" s="1"/>
  <c r="T6476" i="6" s="1"/>
  <c r="Q6477" i="6"/>
  <c r="S6477" i="6" s="1"/>
  <c r="T6477" i="6" s="1"/>
  <c r="Q6478" i="6"/>
  <c r="S6478" i="6" s="1"/>
  <c r="T6478" i="6" s="1"/>
  <c r="Q6479" i="6"/>
  <c r="S6479" i="6" s="1"/>
  <c r="T6479" i="6" s="1"/>
  <c r="Q6480" i="6"/>
  <c r="S6480" i="6" s="1"/>
  <c r="T6480" i="6" s="1"/>
  <c r="Q6481" i="6"/>
  <c r="S6481" i="6" s="1"/>
  <c r="T6481" i="6" s="1"/>
  <c r="Q6482" i="6"/>
  <c r="S6482" i="6" s="1"/>
  <c r="T6482" i="6" s="1"/>
  <c r="Q6483" i="6"/>
  <c r="S6483" i="6" s="1"/>
  <c r="T6483" i="6" s="1"/>
  <c r="Q6484" i="6"/>
  <c r="S6484" i="6" s="1"/>
  <c r="T6484" i="6" s="1"/>
  <c r="Q6485" i="6"/>
  <c r="S6485" i="6" s="1"/>
  <c r="T6485" i="6" s="1"/>
  <c r="Q6486" i="6"/>
  <c r="S6486" i="6" s="1"/>
  <c r="T6486" i="6" s="1"/>
  <c r="Q6487" i="6"/>
  <c r="S6487" i="6" s="1"/>
  <c r="T6487" i="6" s="1"/>
  <c r="Q6488" i="6"/>
  <c r="S6488" i="6" s="1"/>
  <c r="T6488" i="6" s="1"/>
  <c r="Q6489" i="6"/>
  <c r="S6489" i="6" s="1"/>
  <c r="T6489" i="6" s="1"/>
  <c r="Q6490" i="6"/>
  <c r="S6490" i="6" s="1"/>
  <c r="T6490" i="6" s="1"/>
  <c r="Q6491" i="6"/>
  <c r="S6491" i="6" s="1"/>
  <c r="T6491" i="6" s="1"/>
  <c r="Q6492" i="6"/>
  <c r="S6492" i="6" s="1"/>
  <c r="T6492" i="6" s="1"/>
  <c r="Q6493" i="6"/>
  <c r="S6493" i="6" s="1"/>
  <c r="T6493" i="6" s="1"/>
  <c r="Q6494" i="6"/>
  <c r="S6494" i="6" s="1"/>
  <c r="T6494" i="6" s="1"/>
  <c r="Q6495" i="6"/>
  <c r="S6495" i="6" s="1"/>
  <c r="T6495" i="6" s="1"/>
  <c r="Q6496" i="6"/>
  <c r="S6496" i="6" s="1"/>
  <c r="T6496" i="6" s="1"/>
  <c r="Q6497" i="6"/>
  <c r="S6497" i="6" s="1"/>
  <c r="T6497" i="6" s="1"/>
  <c r="Q6498" i="6"/>
  <c r="S6498" i="6" s="1"/>
  <c r="T6498" i="6" s="1"/>
  <c r="Q6499" i="6"/>
  <c r="S6499" i="6" s="1"/>
  <c r="T6499" i="6" s="1"/>
  <c r="Q6500" i="6"/>
  <c r="S6500" i="6" s="1"/>
  <c r="T6500" i="6" s="1"/>
  <c r="Q6501" i="6"/>
  <c r="S6501" i="6" s="1"/>
  <c r="T6501" i="6" s="1"/>
  <c r="Q6502" i="6"/>
  <c r="S6502" i="6" s="1"/>
  <c r="T6502" i="6" s="1"/>
  <c r="Q6503" i="6"/>
  <c r="S6503" i="6" s="1"/>
  <c r="T6503" i="6" s="1"/>
  <c r="Q6504" i="6"/>
  <c r="S6504" i="6" s="1"/>
  <c r="T6504" i="6" s="1"/>
  <c r="Q6505" i="6"/>
  <c r="S6505" i="6" s="1"/>
  <c r="T6505" i="6" s="1"/>
  <c r="Q6506" i="6"/>
  <c r="S6506" i="6" s="1"/>
  <c r="T6506" i="6" s="1"/>
  <c r="Q6507" i="6"/>
  <c r="S6507" i="6" s="1"/>
  <c r="T6507" i="6" s="1"/>
  <c r="Q6508" i="6"/>
  <c r="S6508" i="6" s="1"/>
  <c r="T6508" i="6" s="1"/>
  <c r="Q6509" i="6"/>
  <c r="S6509" i="6" s="1"/>
  <c r="T6509" i="6" s="1"/>
  <c r="Q6510" i="6"/>
  <c r="S6510" i="6" s="1"/>
  <c r="T6510" i="6" s="1"/>
  <c r="Q6511" i="6"/>
  <c r="S6511" i="6" s="1"/>
  <c r="T6511" i="6" s="1"/>
  <c r="Q6512" i="6"/>
  <c r="S6512" i="6" s="1"/>
  <c r="T6512" i="6" s="1"/>
  <c r="Q6513" i="6"/>
  <c r="S6513" i="6" s="1"/>
  <c r="T6513" i="6" s="1"/>
  <c r="Q6514" i="6"/>
  <c r="S6514" i="6" s="1"/>
  <c r="T6514" i="6" s="1"/>
  <c r="Q6515" i="6"/>
  <c r="S6515" i="6" s="1"/>
  <c r="T6515" i="6" s="1"/>
  <c r="Q6516" i="6"/>
  <c r="S6516" i="6" s="1"/>
  <c r="T6516" i="6" s="1"/>
  <c r="Q6517" i="6"/>
  <c r="S6517" i="6" s="1"/>
  <c r="T6517" i="6" s="1"/>
  <c r="Q6518" i="6"/>
  <c r="S6518" i="6" s="1"/>
  <c r="T6518" i="6" s="1"/>
  <c r="Q6519" i="6"/>
  <c r="S6519" i="6" s="1"/>
  <c r="T6519" i="6" s="1"/>
  <c r="Q6520" i="6"/>
  <c r="S6520" i="6" s="1"/>
  <c r="T6520" i="6" s="1"/>
  <c r="Q6521" i="6"/>
  <c r="S6521" i="6" s="1"/>
  <c r="T6521" i="6" s="1"/>
  <c r="Q6522" i="6"/>
  <c r="S6522" i="6" s="1"/>
  <c r="T6522" i="6" s="1"/>
  <c r="Q6523" i="6"/>
  <c r="S6523" i="6" s="1"/>
  <c r="T6523" i="6" s="1"/>
  <c r="Q6524" i="6"/>
  <c r="S6524" i="6" s="1"/>
  <c r="T6524" i="6" s="1"/>
  <c r="Q6525" i="6"/>
  <c r="S6525" i="6" s="1"/>
  <c r="T6525" i="6" s="1"/>
  <c r="Q6526" i="6"/>
  <c r="S6526" i="6" s="1"/>
  <c r="T6526" i="6" s="1"/>
  <c r="Q6527" i="6"/>
  <c r="S6527" i="6" s="1"/>
  <c r="T6527" i="6" s="1"/>
  <c r="Q6528" i="6"/>
  <c r="S6528" i="6" s="1"/>
  <c r="T6528" i="6" s="1"/>
  <c r="Q6529" i="6"/>
  <c r="S6529" i="6" s="1"/>
  <c r="T6529" i="6" s="1"/>
  <c r="Q6530" i="6"/>
  <c r="S6530" i="6" s="1"/>
  <c r="T6530" i="6" s="1"/>
  <c r="Q6531" i="6"/>
  <c r="S6531" i="6" s="1"/>
  <c r="T6531" i="6" s="1"/>
  <c r="Q6532" i="6"/>
  <c r="S6532" i="6" s="1"/>
  <c r="T6532" i="6" s="1"/>
  <c r="Q6533" i="6"/>
  <c r="S6533" i="6" s="1"/>
  <c r="T6533" i="6" s="1"/>
  <c r="Q6534" i="6"/>
  <c r="S6534" i="6" s="1"/>
  <c r="T6534" i="6" s="1"/>
  <c r="Q6535" i="6"/>
  <c r="S6535" i="6" s="1"/>
  <c r="T6535" i="6" s="1"/>
  <c r="Q6536" i="6"/>
  <c r="S6536" i="6" s="1"/>
  <c r="T6536" i="6" s="1"/>
  <c r="Q6537" i="6"/>
  <c r="S6537" i="6" s="1"/>
  <c r="T6537" i="6" s="1"/>
  <c r="Q6538" i="6"/>
  <c r="S6538" i="6" s="1"/>
  <c r="T6538" i="6" s="1"/>
  <c r="Q6539" i="6"/>
  <c r="S6539" i="6" s="1"/>
  <c r="T6539" i="6" s="1"/>
  <c r="Q6540" i="6"/>
  <c r="S6540" i="6" s="1"/>
  <c r="T6540" i="6" s="1"/>
  <c r="Q6541" i="6"/>
  <c r="S6541" i="6" s="1"/>
  <c r="T6541" i="6" s="1"/>
  <c r="Q6542" i="6"/>
  <c r="S6542" i="6" s="1"/>
  <c r="T6542" i="6" s="1"/>
  <c r="Q6543" i="6"/>
  <c r="S6543" i="6" s="1"/>
  <c r="T6543" i="6" s="1"/>
  <c r="Q6544" i="6"/>
  <c r="S6544" i="6" s="1"/>
  <c r="T6544" i="6" s="1"/>
  <c r="Q6545" i="6"/>
  <c r="S6545" i="6" s="1"/>
  <c r="T6545" i="6" s="1"/>
  <c r="Q6546" i="6"/>
  <c r="S6546" i="6" s="1"/>
  <c r="T6546" i="6" s="1"/>
  <c r="Q6547" i="6"/>
  <c r="S6547" i="6" s="1"/>
  <c r="T6547" i="6" s="1"/>
  <c r="Q6548" i="6"/>
  <c r="S6548" i="6" s="1"/>
  <c r="T6548" i="6" s="1"/>
  <c r="Q6549" i="6"/>
  <c r="S6549" i="6" s="1"/>
  <c r="T6549" i="6" s="1"/>
  <c r="Q6550" i="6"/>
  <c r="S6550" i="6" s="1"/>
  <c r="T6550" i="6" s="1"/>
  <c r="Q6551" i="6"/>
  <c r="S6551" i="6" s="1"/>
  <c r="T6551" i="6" s="1"/>
  <c r="Q6552" i="6"/>
  <c r="S6552" i="6" s="1"/>
  <c r="T6552" i="6" s="1"/>
  <c r="Q6553" i="6"/>
  <c r="S6553" i="6" s="1"/>
  <c r="T6553" i="6" s="1"/>
  <c r="Q6554" i="6"/>
  <c r="S6554" i="6" s="1"/>
  <c r="T6554" i="6" s="1"/>
  <c r="Q6555" i="6"/>
  <c r="S6555" i="6" s="1"/>
  <c r="T6555" i="6" s="1"/>
  <c r="Q6556" i="6"/>
  <c r="S6556" i="6" s="1"/>
  <c r="T6556" i="6" s="1"/>
  <c r="Q6557" i="6"/>
  <c r="S6557" i="6" s="1"/>
  <c r="T6557" i="6" s="1"/>
  <c r="Q6558" i="6"/>
  <c r="S6558" i="6" s="1"/>
  <c r="T6558" i="6" s="1"/>
  <c r="Q6559" i="6"/>
  <c r="S6559" i="6" s="1"/>
  <c r="T6559" i="6" s="1"/>
  <c r="Q6560" i="6"/>
  <c r="S6560" i="6" s="1"/>
  <c r="T6560" i="6" s="1"/>
  <c r="Q6561" i="6"/>
  <c r="S6561" i="6" s="1"/>
  <c r="T6561" i="6" s="1"/>
  <c r="Q6562" i="6"/>
  <c r="S6562" i="6" s="1"/>
  <c r="T6562" i="6" s="1"/>
  <c r="Q6563" i="6"/>
  <c r="S6563" i="6" s="1"/>
  <c r="T6563" i="6" s="1"/>
  <c r="Q6564" i="6"/>
  <c r="S6564" i="6" s="1"/>
  <c r="T6564" i="6" s="1"/>
  <c r="Q6565" i="6"/>
  <c r="S6565" i="6" s="1"/>
  <c r="T6565" i="6" s="1"/>
  <c r="Q6566" i="6"/>
  <c r="S6566" i="6" s="1"/>
  <c r="T6566" i="6" s="1"/>
  <c r="Q6567" i="6"/>
  <c r="S6567" i="6" s="1"/>
  <c r="T6567" i="6" s="1"/>
  <c r="Q6568" i="6"/>
  <c r="S6568" i="6" s="1"/>
  <c r="T6568" i="6" s="1"/>
  <c r="Q6569" i="6"/>
  <c r="S6569" i="6" s="1"/>
  <c r="T6569" i="6" s="1"/>
  <c r="Q6570" i="6"/>
  <c r="S6570" i="6" s="1"/>
  <c r="T6570" i="6" s="1"/>
  <c r="Q6571" i="6"/>
  <c r="S6571" i="6" s="1"/>
  <c r="T6571" i="6" s="1"/>
  <c r="Q6572" i="6"/>
  <c r="S6572" i="6" s="1"/>
  <c r="T6572" i="6" s="1"/>
  <c r="Q6573" i="6"/>
  <c r="S6573" i="6" s="1"/>
  <c r="T6573" i="6" s="1"/>
  <c r="Q6574" i="6"/>
  <c r="S6574" i="6" s="1"/>
  <c r="T6574" i="6" s="1"/>
  <c r="Q6575" i="6"/>
  <c r="S6575" i="6" s="1"/>
  <c r="T6575" i="6" s="1"/>
  <c r="Q6576" i="6"/>
  <c r="S6576" i="6" s="1"/>
  <c r="T6576" i="6" s="1"/>
  <c r="Q6577" i="6"/>
  <c r="S6577" i="6" s="1"/>
  <c r="T6577" i="6" s="1"/>
  <c r="Q6578" i="6"/>
  <c r="S6578" i="6" s="1"/>
  <c r="T6578" i="6" s="1"/>
  <c r="Q6579" i="6"/>
  <c r="S6579" i="6" s="1"/>
  <c r="T6579" i="6" s="1"/>
  <c r="Q6580" i="6"/>
  <c r="S6580" i="6" s="1"/>
  <c r="T6580" i="6" s="1"/>
  <c r="Q6581" i="6"/>
  <c r="S6581" i="6" s="1"/>
  <c r="T6581" i="6" s="1"/>
  <c r="Q6582" i="6"/>
  <c r="S6582" i="6" s="1"/>
  <c r="T6582" i="6" s="1"/>
  <c r="Q6583" i="6"/>
  <c r="S6583" i="6" s="1"/>
  <c r="T6583" i="6" s="1"/>
  <c r="Q6584" i="6"/>
  <c r="S6584" i="6" s="1"/>
  <c r="T6584" i="6" s="1"/>
  <c r="Q6585" i="6"/>
  <c r="S6585" i="6" s="1"/>
  <c r="T6585" i="6" s="1"/>
  <c r="Q6586" i="6"/>
  <c r="S6586" i="6" s="1"/>
  <c r="T6586" i="6" s="1"/>
  <c r="Q6587" i="6"/>
  <c r="S6587" i="6" s="1"/>
  <c r="T6587" i="6" s="1"/>
  <c r="Q6588" i="6"/>
  <c r="S6588" i="6" s="1"/>
  <c r="T6588" i="6" s="1"/>
  <c r="Q6589" i="6"/>
  <c r="S6589" i="6" s="1"/>
  <c r="T6589" i="6" s="1"/>
  <c r="Q6590" i="6"/>
  <c r="S6590" i="6" s="1"/>
  <c r="T6590" i="6" s="1"/>
  <c r="Q6591" i="6"/>
  <c r="S6591" i="6" s="1"/>
  <c r="T6591" i="6" s="1"/>
  <c r="Q6592" i="6"/>
  <c r="S6592" i="6" s="1"/>
  <c r="T6592" i="6" s="1"/>
  <c r="Q6593" i="6"/>
  <c r="S6593" i="6" s="1"/>
  <c r="T6593" i="6" s="1"/>
  <c r="Q6594" i="6"/>
  <c r="S6594" i="6" s="1"/>
  <c r="T6594" i="6" s="1"/>
  <c r="Q6595" i="6"/>
  <c r="S6595" i="6" s="1"/>
  <c r="T6595" i="6" s="1"/>
  <c r="Q6596" i="6"/>
  <c r="S6596" i="6" s="1"/>
  <c r="T6596" i="6" s="1"/>
  <c r="Q6597" i="6"/>
  <c r="S6597" i="6" s="1"/>
  <c r="T6597" i="6" s="1"/>
  <c r="Q6598" i="6"/>
  <c r="S6598" i="6" s="1"/>
  <c r="T6598" i="6" s="1"/>
  <c r="Q6599" i="6"/>
  <c r="S6599" i="6" s="1"/>
  <c r="T6599" i="6" s="1"/>
  <c r="Q6600" i="6"/>
  <c r="S6600" i="6" s="1"/>
  <c r="T6600" i="6" s="1"/>
  <c r="Q6601" i="6"/>
  <c r="S6601" i="6" s="1"/>
  <c r="T6601" i="6" s="1"/>
  <c r="Q6602" i="6"/>
  <c r="S6602" i="6" s="1"/>
  <c r="T6602" i="6" s="1"/>
  <c r="Q6603" i="6"/>
  <c r="S6603" i="6" s="1"/>
  <c r="T6603" i="6" s="1"/>
  <c r="Q6604" i="6"/>
  <c r="S6604" i="6" s="1"/>
  <c r="T6604" i="6" s="1"/>
  <c r="Q6605" i="6"/>
  <c r="S6605" i="6" s="1"/>
  <c r="T6605" i="6" s="1"/>
  <c r="Q6606" i="6"/>
  <c r="S6606" i="6" s="1"/>
  <c r="T6606" i="6" s="1"/>
  <c r="Q6607" i="6"/>
  <c r="S6607" i="6" s="1"/>
  <c r="T6607" i="6" s="1"/>
  <c r="Q6608" i="6"/>
  <c r="S6608" i="6" s="1"/>
  <c r="T6608" i="6" s="1"/>
  <c r="Q6609" i="6"/>
  <c r="S6609" i="6" s="1"/>
  <c r="T6609" i="6" s="1"/>
  <c r="Q6610" i="6"/>
  <c r="S6610" i="6" s="1"/>
  <c r="T6610" i="6" s="1"/>
  <c r="Q6611" i="6"/>
  <c r="S6611" i="6" s="1"/>
  <c r="T6611" i="6" s="1"/>
  <c r="Q6612" i="6"/>
  <c r="S6612" i="6" s="1"/>
  <c r="T6612" i="6" s="1"/>
  <c r="Q6613" i="6"/>
  <c r="S6613" i="6" s="1"/>
  <c r="T6613" i="6" s="1"/>
  <c r="Q6614" i="6"/>
  <c r="S6614" i="6" s="1"/>
  <c r="T6614" i="6" s="1"/>
  <c r="Q6615" i="6"/>
  <c r="S6615" i="6" s="1"/>
  <c r="T6615" i="6" s="1"/>
  <c r="Q6616" i="6"/>
  <c r="S6616" i="6" s="1"/>
  <c r="T6616" i="6" s="1"/>
  <c r="Q6617" i="6"/>
  <c r="S6617" i="6" s="1"/>
  <c r="T6617" i="6" s="1"/>
  <c r="Q6618" i="6"/>
  <c r="S6618" i="6" s="1"/>
  <c r="T6618" i="6" s="1"/>
  <c r="Q6619" i="6"/>
  <c r="S6619" i="6" s="1"/>
  <c r="T6619" i="6" s="1"/>
  <c r="Q6620" i="6"/>
  <c r="S6620" i="6" s="1"/>
  <c r="T6620" i="6" s="1"/>
  <c r="Q6621" i="6"/>
  <c r="S6621" i="6" s="1"/>
  <c r="T6621" i="6" s="1"/>
  <c r="Q6622" i="6"/>
  <c r="S6622" i="6" s="1"/>
  <c r="T6622" i="6" s="1"/>
  <c r="Q6623" i="6"/>
  <c r="S6623" i="6" s="1"/>
  <c r="T6623" i="6" s="1"/>
  <c r="Q6624" i="6"/>
  <c r="S6624" i="6" s="1"/>
  <c r="T6624" i="6" s="1"/>
  <c r="Q6625" i="6"/>
  <c r="S6625" i="6" s="1"/>
  <c r="T6625" i="6" s="1"/>
  <c r="Q6626" i="6"/>
  <c r="S6626" i="6" s="1"/>
  <c r="T6626" i="6" s="1"/>
  <c r="Q6627" i="6"/>
  <c r="S6627" i="6" s="1"/>
  <c r="T6627" i="6" s="1"/>
  <c r="Q6628" i="6"/>
  <c r="S6628" i="6" s="1"/>
  <c r="T6628" i="6" s="1"/>
  <c r="Q6629" i="6"/>
  <c r="S6629" i="6" s="1"/>
  <c r="T6629" i="6" s="1"/>
  <c r="Q6630" i="6"/>
  <c r="S6630" i="6" s="1"/>
  <c r="T6630" i="6" s="1"/>
  <c r="Q6631" i="6"/>
  <c r="S6631" i="6" s="1"/>
  <c r="T6631" i="6" s="1"/>
  <c r="Q6632" i="6"/>
  <c r="S6632" i="6" s="1"/>
  <c r="T6632" i="6" s="1"/>
  <c r="Q6633" i="6"/>
  <c r="S6633" i="6" s="1"/>
  <c r="T6633" i="6" s="1"/>
  <c r="Q6634" i="6"/>
  <c r="S6634" i="6" s="1"/>
  <c r="T6634" i="6" s="1"/>
  <c r="Q6635" i="6"/>
  <c r="S6635" i="6" s="1"/>
  <c r="T6635" i="6" s="1"/>
  <c r="Q6636" i="6"/>
  <c r="S6636" i="6" s="1"/>
  <c r="T6636" i="6" s="1"/>
  <c r="Q6637" i="6"/>
  <c r="S6637" i="6" s="1"/>
  <c r="T6637" i="6" s="1"/>
  <c r="Q6638" i="6"/>
  <c r="S6638" i="6" s="1"/>
  <c r="T6638" i="6" s="1"/>
  <c r="Q6639" i="6"/>
  <c r="S6639" i="6" s="1"/>
  <c r="T6639" i="6" s="1"/>
  <c r="Q6640" i="6"/>
  <c r="S6640" i="6" s="1"/>
  <c r="T6640" i="6" s="1"/>
  <c r="Q6641" i="6"/>
  <c r="S6641" i="6" s="1"/>
  <c r="T6641" i="6" s="1"/>
  <c r="Q6642" i="6"/>
  <c r="S6642" i="6" s="1"/>
  <c r="T6642" i="6" s="1"/>
  <c r="Q6643" i="6"/>
  <c r="S6643" i="6" s="1"/>
  <c r="T6643" i="6" s="1"/>
  <c r="Q6644" i="6"/>
  <c r="S6644" i="6" s="1"/>
  <c r="T6644" i="6" s="1"/>
  <c r="Q6645" i="6"/>
  <c r="S6645" i="6" s="1"/>
  <c r="T6645" i="6" s="1"/>
  <c r="Q6646" i="6"/>
  <c r="S6646" i="6" s="1"/>
  <c r="T6646" i="6" s="1"/>
  <c r="Q6647" i="6"/>
  <c r="S6647" i="6" s="1"/>
  <c r="T6647" i="6" s="1"/>
  <c r="Q6648" i="6"/>
  <c r="S6648" i="6" s="1"/>
  <c r="T6648" i="6" s="1"/>
  <c r="Q6649" i="6"/>
  <c r="S6649" i="6" s="1"/>
  <c r="T6649" i="6" s="1"/>
  <c r="Q6650" i="6"/>
  <c r="S6650" i="6" s="1"/>
  <c r="T6650" i="6" s="1"/>
  <c r="Q6651" i="6"/>
  <c r="S6651" i="6" s="1"/>
  <c r="T6651" i="6" s="1"/>
  <c r="Q6652" i="6"/>
  <c r="S6652" i="6" s="1"/>
  <c r="T6652" i="6" s="1"/>
  <c r="Q6653" i="6"/>
  <c r="S6653" i="6" s="1"/>
  <c r="T6653" i="6" s="1"/>
  <c r="Q6654" i="6"/>
  <c r="S6654" i="6" s="1"/>
  <c r="T6654" i="6" s="1"/>
  <c r="Q6655" i="6"/>
  <c r="S6655" i="6" s="1"/>
  <c r="T6655" i="6" s="1"/>
  <c r="Q6656" i="6"/>
  <c r="S6656" i="6" s="1"/>
  <c r="T6656" i="6" s="1"/>
  <c r="Q6657" i="6"/>
  <c r="S6657" i="6" s="1"/>
  <c r="T6657" i="6" s="1"/>
  <c r="Q6658" i="6"/>
  <c r="S6658" i="6" s="1"/>
  <c r="T6658" i="6" s="1"/>
  <c r="Q6659" i="6"/>
  <c r="S6659" i="6" s="1"/>
  <c r="T6659" i="6" s="1"/>
  <c r="Q6660" i="6"/>
  <c r="S6660" i="6" s="1"/>
  <c r="T6660" i="6" s="1"/>
  <c r="Q6661" i="6"/>
  <c r="S6661" i="6" s="1"/>
  <c r="T6661" i="6" s="1"/>
  <c r="Q6662" i="6"/>
  <c r="S6662" i="6" s="1"/>
  <c r="T6662" i="6" s="1"/>
  <c r="Q6663" i="6"/>
  <c r="S6663" i="6" s="1"/>
  <c r="T6663" i="6" s="1"/>
  <c r="Q6664" i="6"/>
  <c r="S6664" i="6" s="1"/>
  <c r="T6664" i="6" s="1"/>
  <c r="Q6665" i="6"/>
  <c r="S6665" i="6" s="1"/>
  <c r="T6665" i="6" s="1"/>
  <c r="Q6666" i="6"/>
  <c r="S6666" i="6" s="1"/>
  <c r="T6666" i="6" s="1"/>
  <c r="Q6667" i="6"/>
  <c r="S6667" i="6" s="1"/>
  <c r="T6667" i="6" s="1"/>
  <c r="Q6668" i="6"/>
  <c r="S6668" i="6" s="1"/>
  <c r="T6668" i="6" s="1"/>
  <c r="Q6669" i="6"/>
  <c r="S6669" i="6" s="1"/>
  <c r="T6669" i="6" s="1"/>
  <c r="Q6670" i="6"/>
  <c r="S6670" i="6" s="1"/>
  <c r="T6670" i="6" s="1"/>
  <c r="Q6671" i="6"/>
  <c r="S6671" i="6" s="1"/>
  <c r="T6671" i="6" s="1"/>
  <c r="Q6672" i="6"/>
  <c r="S6672" i="6" s="1"/>
  <c r="T6672" i="6" s="1"/>
  <c r="Q6673" i="6"/>
  <c r="S6673" i="6" s="1"/>
  <c r="T6673" i="6" s="1"/>
  <c r="Q6674" i="6"/>
  <c r="S6674" i="6" s="1"/>
  <c r="T6674" i="6" s="1"/>
  <c r="Q6675" i="6"/>
  <c r="S6675" i="6" s="1"/>
  <c r="T6675" i="6" s="1"/>
  <c r="Q6676" i="6"/>
  <c r="S6676" i="6" s="1"/>
  <c r="T6676" i="6" s="1"/>
  <c r="Q6677" i="6"/>
  <c r="S6677" i="6" s="1"/>
  <c r="T6677" i="6" s="1"/>
  <c r="Q6678" i="6"/>
  <c r="S6678" i="6" s="1"/>
  <c r="T6678" i="6" s="1"/>
  <c r="Q6679" i="6"/>
  <c r="S6679" i="6" s="1"/>
  <c r="T6679" i="6" s="1"/>
  <c r="Q6680" i="6"/>
  <c r="S6680" i="6" s="1"/>
  <c r="T6680" i="6" s="1"/>
  <c r="Q6681" i="6"/>
  <c r="S6681" i="6" s="1"/>
  <c r="T6681" i="6" s="1"/>
  <c r="Q6682" i="6"/>
  <c r="S6682" i="6" s="1"/>
  <c r="T6682" i="6" s="1"/>
  <c r="Q6683" i="6"/>
  <c r="S6683" i="6" s="1"/>
  <c r="T6683" i="6" s="1"/>
  <c r="Q6684" i="6"/>
  <c r="S6684" i="6" s="1"/>
  <c r="T6684" i="6" s="1"/>
  <c r="Q6685" i="6"/>
  <c r="S6685" i="6" s="1"/>
  <c r="T6685" i="6" s="1"/>
  <c r="Q6686" i="6"/>
  <c r="S6686" i="6" s="1"/>
  <c r="T6686" i="6" s="1"/>
  <c r="Q6687" i="6"/>
  <c r="S6687" i="6" s="1"/>
  <c r="T6687" i="6" s="1"/>
  <c r="Q6688" i="6"/>
  <c r="S6688" i="6" s="1"/>
  <c r="T6688" i="6" s="1"/>
  <c r="Q6689" i="6"/>
  <c r="S6689" i="6" s="1"/>
  <c r="T6689" i="6" s="1"/>
  <c r="Q6690" i="6"/>
  <c r="S6690" i="6" s="1"/>
  <c r="T6690" i="6" s="1"/>
  <c r="Q6691" i="6"/>
  <c r="S6691" i="6" s="1"/>
  <c r="T6691" i="6" s="1"/>
  <c r="Q6692" i="6"/>
  <c r="S6692" i="6" s="1"/>
  <c r="T6692" i="6" s="1"/>
  <c r="Q6693" i="6"/>
  <c r="S6693" i="6" s="1"/>
  <c r="T6693" i="6" s="1"/>
  <c r="Q6694" i="6"/>
  <c r="S6694" i="6" s="1"/>
  <c r="T6694" i="6" s="1"/>
  <c r="Q6695" i="6"/>
  <c r="S6695" i="6" s="1"/>
  <c r="T6695" i="6" s="1"/>
  <c r="Q6696" i="6"/>
  <c r="S6696" i="6" s="1"/>
  <c r="T6696" i="6" s="1"/>
  <c r="Q6697" i="6"/>
  <c r="S6697" i="6" s="1"/>
  <c r="T6697" i="6" s="1"/>
  <c r="Q6698" i="6"/>
  <c r="S6698" i="6" s="1"/>
  <c r="T6698" i="6" s="1"/>
  <c r="Q6699" i="6"/>
  <c r="S6699" i="6" s="1"/>
  <c r="T6699" i="6" s="1"/>
  <c r="Q6700" i="6"/>
  <c r="S6700" i="6" s="1"/>
  <c r="T6700" i="6" s="1"/>
  <c r="Q6701" i="6"/>
  <c r="S6701" i="6" s="1"/>
  <c r="T6701" i="6" s="1"/>
  <c r="Q6702" i="6"/>
  <c r="S6702" i="6" s="1"/>
  <c r="T6702" i="6" s="1"/>
  <c r="Q6703" i="6"/>
  <c r="S6703" i="6" s="1"/>
  <c r="T6703" i="6" s="1"/>
  <c r="Q6704" i="6"/>
  <c r="S6704" i="6" s="1"/>
  <c r="T6704" i="6" s="1"/>
  <c r="Q6705" i="6"/>
  <c r="S6705" i="6" s="1"/>
  <c r="T6705" i="6" s="1"/>
  <c r="Q6706" i="6"/>
  <c r="S6706" i="6" s="1"/>
  <c r="T6706" i="6" s="1"/>
  <c r="Q6707" i="6"/>
  <c r="S6707" i="6" s="1"/>
  <c r="T6707" i="6" s="1"/>
  <c r="Q6708" i="6"/>
  <c r="S6708" i="6" s="1"/>
  <c r="T6708" i="6" s="1"/>
  <c r="Q6709" i="6"/>
  <c r="S6709" i="6" s="1"/>
  <c r="T6709" i="6" s="1"/>
  <c r="Q6710" i="6"/>
  <c r="S6710" i="6" s="1"/>
  <c r="T6710" i="6" s="1"/>
  <c r="Q6711" i="6"/>
  <c r="S6711" i="6" s="1"/>
  <c r="T6711" i="6" s="1"/>
  <c r="Q6712" i="6"/>
  <c r="S6712" i="6" s="1"/>
  <c r="T6712" i="6" s="1"/>
  <c r="Q6713" i="6"/>
  <c r="S6713" i="6" s="1"/>
  <c r="T6713" i="6" s="1"/>
  <c r="Q6714" i="6"/>
  <c r="S6714" i="6" s="1"/>
  <c r="T6714" i="6" s="1"/>
  <c r="Q6715" i="6"/>
  <c r="S6715" i="6" s="1"/>
  <c r="T6715" i="6" s="1"/>
  <c r="Q6716" i="6"/>
  <c r="S6716" i="6" s="1"/>
  <c r="T6716" i="6" s="1"/>
  <c r="Q6717" i="6"/>
  <c r="S6717" i="6" s="1"/>
  <c r="T6717" i="6" s="1"/>
  <c r="Q6718" i="6"/>
  <c r="S6718" i="6" s="1"/>
  <c r="T6718" i="6" s="1"/>
  <c r="Q6719" i="6"/>
  <c r="S6719" i="6" s="1"/>
  <c r="T6719" i="6" s="1"/>
  <c r="Q6720" i="6"/>
  <c r="S6720" i="6" s="1"/>
  <c r="T6720" i="6" s="1"/>
  <c r="Q6721" i="6"/>
  <c r="S6721" i="6" s="1"/>
  <c r="T6721" i="6" s="1"/>
  <c r="Q6722" i="6"/>
  <c r="S6722" i="6" s="1"/>
  <c r="T6722" i="6" s="1"/>
  <c r="Q6723" i="6"/>
  <c r="S6723" i="6" s="1"/>
  <c r="T6723" i="6" s="1"/>
  <c r="Q6724" i="6"/>
  <c r="S6724" i="6" s="1"/>
  <c r="T6724" i="6" s="1"/>
  <c r="Q6725" i="6"/>
  <c r="S6725" i="6" s="1"/>
  <c r="T6725" i="6" s="1"/>
  <c r="Q6726" i="6"/>
  <c r="S6726" i="6" s="1"/>
  <c r="T6726" i="6" s="1"/>
  <c r="Q6727" i="6"/>
  <c r="S6727" i="6" s="1"/>
  <c r="T6727" i="6" s="1"/>
  <c r="Q6728" i="6"/>
  <c r="S6728" i="6" s="1"/>
  <c r="T6728" i="6" s="1"/>
  <c r="Q6729" i="6"/>
  <c r="S6729" i="6" s="1"/>
  <c r="T6729" i="6" s="1"/>
  <c r="Q6730" i="6"/>
  <c r="S6730" i="6" s="1"/>
  <c r="T6730" i="6" s="1"/>
  <c r="Q6731" i="6"/>
  <c r="S6731" i="6" s="1"/>
  <c r="T6731" i="6" s="1"/>
  <c r="Q6732" i="6"/>
  <c r="S6732" i="6" s="1"/>
  <c r="T6732" i="6" s="1"/>
  <c r="Q6733" i="6"/>
  <c r="S6733" i="6" s="1"/>
  <c r="T6733" i="6" s="1"/>
  <c r="Q6734" i="6"/>
  <c r="S6734" i="6" s="1"/>
  <c r="T6734" i="6" s="1"/>
  <c r="Q6735" i="6"/>
  <c r="S6735" i="6" s="1"/>
  <c r="T6735" i="6" s="1"/>
  <c r="Q6736" i="6"/>
  <c r="S6736" i="6" s="1"/>
  <c r="T6736" i="6" s="1"/>
  <c r="Q6737" i="6"/>
  <c r="S6737" i="6" s="1"/>
  <c r="T6737" i="6" s="1"/>
  <c r="Q6738" i="6"/>
  <c r="S6738" i="6" s="1"/>
  <c r="T6738" i="6" s="1"/>
  <c r="Q6739" i="6"/>
  <c r="S6739" i="6" s="1"/>
  <c r="T6739" i="6" s="1"/>
  <c r="Q6740" i="6"/>
  <c r="S6740" i="6" s="1"/>
  <c r="T6740" i="6" s="1"/>
  <c r="Q6741" i="6"/>
  <c r="S6741" i="6" s="1"/>
  <c r="T6741" i="6" s="1"/>
  <c r="Q6742" i="6"/>
  <c r="S6742" i="6" s="1"/>
  <c r="T6742" i="6" s="1"/>
  <c r="Q6743" i="6"/>
  <c r="S6743" i="6" s="1"/>
  <c r="T6743" i="6" s="1"/>
  <c r="Q6744" i="6"/>
  <c r="S6744" i="6" s="1"/>
  <c r="T6744" i="6" s="1"/>
  <c r="Q6745" i="6"/>
  <c r="S6745" i="6" s="1"/>
  <c r="T6745" i="6" s="1"/>
  <c r="Q6746" i="6"/>
  <c r="S6746" i="6" s="1"/>
  <c r="T6746" i="6" s="1"/>
  <c r="Q6747" i="6"/>
  <c r="S6747" i="6" s="1"/>
  <c r="T6747" i="6" s="1"/>
  <c r="Q6748" i="6"/>
  <c r="S6748" i="6" s="1"/>
  <c r="T6748" i="6" s="1"/>
  <c r="Q6749" i="6"/>
  <c r="S6749" i="6" s="1"/>
  <c r="T6749" i="6" s="1"/>
  <c r="Q6750" i="6"/>
  <c r="S6750" i="6" s="1"/>
  <c r="T6750" i="6" s="1"/>
  <c r="Q6751" i="6"/>
  <c r="S6751" i="6" s="1"/>
  <c r="T6751" i="6" s="1"/>
  <c r="Q6752" i="6"/>
  <c r="S6752" i="6" s="1"/>
  <c r="T6752" i="6" s="1"/>
  <c r="Q6753" i="6"/>
  <c r="S6753" i="6" s="1"/>
  <c r="T6753" i="6" s="1"/>
  <c r="Q6754" i="6"/>
  <c r="S6754" i="6" s="1"/>
  <c r="T6754" i="6" s="1"/>
  <c r="Q6755" i="6"/>
  <c r="S6755" i="6" s="1"/>
  <c r="T6755" i="6" s="1"/>
  <c r="Q6756" i="6"/>
  <c r="S6756" i="6" s="1"/>
  <c r="T6756" i="6" s="1"/>
  <c r="Q6757" i="6"/>
  <c r="S6757" i="6" s="1"/>
  <c r="T6757" i="6" s="1"/>
  <c r="Q6758" i="6"/>
  <c r="S6758" i="6" s="1"/>
  <c r="T6758" i="6" s="1"/>
  <c r="Q6759" i="6"/>
  <c r="S6759" i="6" s="1"/>
  <c r="T6759" i="6" s="1"/>
  <c r="Q6760" i="6"/>
  <c r="S6760" i="6" s="1"/>
  <c r="T6760" i="6" s="1"/>
  <c r="Q6761" i="6"/>
  <c r="S6761" i="6" s="1"/>
  <c r="T6761" i="6" s="1"/>
  <c r="Q6762" i="6"/>
  <c r="S6762" i="6" s="1"/>
  <c r="T6762" i="6" s="1"/>
  <c r="Q6763" i="6"/>
  <c r="S6763" i="6" s="1"/>
  <c r="T6763" i="6" s="1"/>
  <c r="Q6764" i="6"/>
  <c r="S6764" i="6" s="1"/>
  <c r="T6764" i="6" s="1"/>
  <c r="Q6765" i="6"/>
  <c r="S6765" i="6" s="1"/>
  <c r="T6765" i="6" s="1"/>
  <c r="Q6766" i="6"/>
  <c r="S6766" i="6" s="1"/>
  <c r="T6766" i="6" s="1"/>
  <c r="Q6767" i="6"/>
  <c r="S6767" i="6" s="1"/>
  <c r="T6767" i="6" s="1"/>
  <c r="Q6768" i="6"/>
  <c r="S6768" i="6" s="1"/>
  <c r="T6768" i="6" s="1"/>
  <c r="Q6769" i="6"/>
  <c r="S6769" i="6" s="1"/>
  <c r="T6769" i="6" s="1"/>
  <c r="Q6770" i="6"/>
  <c r="S6770" i="6" s="1"/>
  <c r="T6770" i="6" s="1"/>
  <c r="Q6771" i="6"/>
  <c r="S6771" i="6" s="1"/>
  <c r="T6771" i="6" s="1"/>
  <c r="Q6772" i="6"/>
  <c r="S6772" i="6" s="1"/>
  <c r="T6772" i="6" s="1"/>
  <c r="Q6773" i="6"/>
  <c r="S6773" i="6" s="1"/>
  <c r="T6773" i="6" s="1"/>
  <c r="Q6774" i="6"/>
  <c r="S6774" i="6" s="1"/>
  <c r="T6774" i="6" s="1"/>
  <c r="Q6775" i="6"/>
  <c r="S6775" i="6" s="1"/>
  <c r="T6775" i="6" s="1"/>
  <c r="Q6776" i="6"/>
  <c r="S6776" i="6" s="1"/>
  <c r="T6776" i="6" s="1"/>
  <c r="Q6777" i="6"/>
  <c r="S6777" i="6" s="1"/>
  <c r="T6777" i="6" s="1"/>
  <c r="Q6778" i="6"/>
  <c r="S6778" i="6" s="1"/>
  <c r="T6778" i="6" s="1"/>
  <c r="Q6779" i="6"/>
  <c r="S6779" i="6" s="1"/>
  <c r="T6779" i="6" s="1"/>
  <c r="Q6780" i="6"/>
  <c r="S6780" i="6" s="1"/>
  <c r="T6780" i="6" s="1"/>
  <c r="Q6781" i="6"/>
  <c r="S6781" i="6" s="1"/>
  <c r="T6781" i="6" s="1"/>
  <c r="Q6782" i="6"/>
  <c r="S6782" i="6" s="1"/>
  <c r="T6782" i="6" s="1"/>
  <c r="Q6783" i="6"/>
  <c r="S6783" i="6" s="1"/>
  <c r="T6783" i="6" s="1"/>
  <c r="Q6784" i="6"/>
  <c r="S6784" i="6" s="1"/>
  <c r="T6784" i="6" s="1"/>
  <c r="Q6785" i="6"/>
  <c r="S6785" i="6" s="1"/>
  <c r="T6785" i="6" s="1"/>
  <c r="Q6786" i="6"/>
  <c r="S6786" i="6" s="1"/>
  <c r="T6786" i="6" s="1"/>
  <c r="Q6787" i="6"/>
  <c r="S6787" i="6" s="1"/>
  <c r="T6787" i="6" s="1"/>
  <c r="Q6788" i="6"/>
  <c r="S6788" i="6" s="1"/>
  <c r="T6788" i="6" s="1"/>
  <c r="Q6789" i="6"/>
  <c r="S6789" i="6" s="1"/>
  <c r="T6789" i="6" s="1"/>
  <c r="Q6790" i="6"/>
  <c r="S6790" i="6" s="1"/>
  <c r="T6790" i="6" s="1"/>
  <c r="Q6791" i="6"/>
  <c r="S6791" i="6" s="1"/>
  <c r="T6791" i="6" s="1"/>
  <c r="Q6792" i="6"/>
  <c r="S6792" i="6" s="1"/>
  <c r="T6792" i="6" s="1"/>
  <c r="Q6793" i="6"/>
  <c r="S6793" i="6" s="1"/>
  <c r="T6793" i="6" s="1"/>
  <c r="Q6794" i="6"/>
  <c r="S6794" i="6" s="1"/>
  <c r="T6794" i="6" s="1"/>
  <c r="Q6795" i="6"/>
  <c r="S6795" i="6" s="1"/>
  <c r="T6795" i="6" s="1"/>
  <c r="Q6796" i="6"/>
  <c r="S6796" i="6" s="1"/>
  <c r="T6796" i="6" s="1"/>
  <c r="Q6797" i="6"/>
  <c r="S6797" i="6" s="1"/>
  <c r="T6797" i="6" s="1"/>
  <c r="Q6798" i="6"/>
  <c r="S6798" i="6" s="1"/>
  <c r="T6798" i="6" s="1"/>
  <c r="Q6799" i="6"/>
  <c r="S6799" i="6" s="1"/>
  <c r="T6799" i="6" s="1"/>
  <c r="Q6800" i="6"/>
  <c r="S6800" i="6" s="1"/>
  <c r="T6800" i="6" s="1"/>
  <c r="Q6801" i="6"/>
  <c r="S6801" i="6" s="1"/>
  <c r="T6801" i="6" s="1"/>
  <c r="Q6802" i="6"/>
  <c r="S6802" i="6" s="1"/>
  <c r="T6802" i="6" s="1"/>
  <c r="Q6803" i="6"/>
  <c r="S6803" i="6" s="1"/>
  <c r="T6803" i="6" s="1"/>
  <c r="Q6804" i="6"/>
  <c r="S6804" i="6" s="1"/>
  <c r="T6804" i="6" s="1"/>
  <c r="Q6805" i="6"/>
  <c r="S6805" i="6" s="1"/>
  <c r="T6805" i="6" s="1"/>
  <c r="Q6806" i="6"/>
  <c r="S6806" i="6" s="1"/>
  <c r="T6806" i="6" s="1"/>
  <c r="Q6807" i="6"/>
  <c r="S6807" i="6" s="1"/>
  <c r="T6807" i="6" s="1"/>
  <c r="Q6808" i="6"/>
  <c r="S6808" i="6" s="1"/>
  <c r="T6808" i="6" s="1"/>
  <c r="Q6809" i="6"/>
  <c r="S6809" i="6" s="1"/>
  <c r="T6809" i="6" s="1"/>
  <c r="Q6810" i="6"/>
  <c r="S6810" i="6" s="1"/>
  <c r="T6810" i="6" s="1"/>
  <c r="Q6811" i="6"/>
  <c r="S6811" i="6" s="1"/>
  <c r="T6811" i="6" s="1"/>
  <c r="Q6812" i="6"/>
  <c r="S6812" i="6" s="1"/>
  <c r="T6812" i="6" s="1"/>
  <c r="Q6813" i="6"/>
  <c r="S6813" i="6" s="1"/>
  <c r="T6813" i="6" s="1"/>
  <c r="Q6814" i="6"/>
  <c r="S6814" i="6" s="1"/>
  <c r="T6814" i="6" s="1"/>
  <c r="Q6815" i="6"/>
  <c r="S6815" i="6" s="1"/>
  <c r="T6815" i="6" s="1"/>
  <c r="Q6816" i="6"/>
  <c r="S6816" i="6" s="1"/>
  <c r="T6816" i="6" s="1"/>
  <c r="Q6817" i="6"/>
  <c r="S6817" i="6" s="1"/>
  <c r="T6817" i="6" s="1"/>
  <c r="Q6818" i="6"/>
  <c r="S6818" i="6" s="1"/>
  <c r="T6818" i="6" s="1"/>
  <c r="Q6819" i="6"/>
  <c r="S6819" i="6" s="1"/>
  <c r="T6819" i="6" s="1"/>
  <c r="Q6820" i="6"/>
  <c r="S6820" i="6" s="1"/>
  <c r="T6820" i="6" s="1"/>
  <c r="Q6821" i="6"/>
  <c r="S6821" i="6" s="1"/>
  <c r="T6821" i="6" s="1"/>
  <c r="Q6822" i="6"/>
  <c r="S6822" i="6" s="1"/>
  <c r="T6822" i="6" s="1"/>
  <c r="Q6823" i="6"/>
  <c r="S6823" i="6" s="1"/>
  <c r="T6823" i="6" s="1"/>
  <c r="Q6824" i="6"/>
  <c r="S6824" i="6" s="1"/>
  <c r="T6824" i="6" s="1"/>
  <c r="Q6825" i="6"/>
  <c r="S6825" i="6" s="1"/>
  <c r="T6825" i="6" s="1"/>
  <c r="Q6826" i="6"/>
  <c r="S6826" i="6" s="1"/>
  <c r="T6826" i="6" s="1"/>
  <c r="Q6827" i="6"/>
  <c r="S6827" i="6" s="1"/>
  <c r="T6827" i="6" s="1"/>
  <c r="Q6828" i="6"/>
  <c r="S6828" i="6" s="1"/>
  <c r="T6828" i="6" s="1"/>
  <c r="Q6829" i="6"/>
  <c r="S6829" i="6" s="1"/>
  <c r="T6829" i="6" s="1"/>
  <c r="Q6830" i="6"/>
  <c r="S6830" i="6" s="1"/>
  <c r="T6830" i="6" s="1"/>
  <c r="Q6831" i="6"/>
  <c r="S6831" i="6" s="1"/>
  <c r="T6831" i="6" s="1"/>
  <c r="Q6832" i="6"/>
  <c r="S6832" i="6" s="1"/>
  <c r="T6832" i="6" s="1"/>
  <c r="Q6833" i="6"/>
  <c r="S6833" i="6" s="1"/>
  <c r="T6833" i="6" s="1"/>
  <c r="Q6834" i="6"/>
  <c r="S6834" i="6" s="1"/>
  <c r="T6834" i="6" s="1"/>
  <c r="Q6835" i="6"/>
  <c r="S6835" i="6" s="1"/>
  <c r="T6835" i="6" s="1"/>
  <c r="Q6836" i="6"/>
  <c r="S6836" i="6" s="1"/>
  <c r="T6836" i="6" s="1"/>
  <c r="Q6837" i="6"/>
  <c r="S6837" i="6" s="1"/>
  <c r="T6837" i="6" s="1"/>
  <c r="Q6838" i="6"/>
  <c r="S6838" i="6" s="1"/>
  <c r="T6838" i="6" s="1"/>
  <c r="Q6839" i="6"/>
  <c r="S6839" i="6" s="1"/>
  <c r="T6839" i="6" s="1"/>
  <c r="Q6840" i="6"/>
  <c r="S6840" i="6" s="1"/>
  <c r="T6840" i="6" s="1"/>
  <c r="Q6841" i="6"/>
  <c r="S6841" i="6" s="1"/>
  <c r="T6841" i="6" s="1"/>
  <c r="Q6842" i="6"/>
  <c r="S6842" i="6" s="1"/>
  <c r="T6842" i="6" s="1"/>
  <c r="Q6843" i="6"/>
  <c r="S6843" i="6" s="1"/>
  <c r="T6843" i="6" s="1"/>
  <c r="Q6844" i="6"/>
  <c r="S6844" i="6" s="1"/>
  <c r="T6844" i="6" s="1"/>
  <c r="Q6845" i="6"/>
  <c r="S6845" i="6" s="1"/>
  <c r="T6845" i="6" s="1"/>
  <c r="Q6846" i="6"/>
  <c r="S6846" i="6" s="1"/>
  <c r="T6846" i="6" s="1"/>
  <c r="Q6847" i="6"/>
  <c r="S6847" i="6" s="1"/>
  <c r="T6847" i="6" s="1"/>
  <c r="Q6848" i="6"/>
  <c r="S6848" i="6" s="1"/>
  <c r="T6848" i="6" s="1"/>
  <c r="Q6849" i="6"/>
  <c r="S6849" i="6" s="1"/>
  <c r="T6849" i="6" s="1"/>
  <c r="Q6850" i="6"/>
  <c r="S6850" i="6" s="1"/>
  <c r="T6850" i="6" s="1"/>
  <c r="Q6851" i="6"/>
  <c r="S6851" i="6" s="1"/>
  <c r="T6851" i="6" s="1"/>
  <c r="Q6852" i="6"/>
  <c r="S6852" i="6" s="1"/>
  <c r="T6852" i="6" s="1"/>
  <c r="Q6853" i="6"/>
  <c r="S6853" i="6" s="1"/>
  <c r="T6853" i="6" s="1"/>
  <c r="Q6854" i="6"/>
  <c r="S6854" i="6" s="1"/>
  <c r="T6854" i="6" s="1"/>
  <c r="Q6855" i="6"/>
  <c r="S6855" i="6" s="1"/>
  <c r="T6855" i="6" s="1"/>
  <c r="Q6856" i="6"/>
  <c r="S6856" i="6" s="1"/>
  <c r="T6856" i="6" s="1"/>
  <c r="Q6857" i="6"/>
  <c r="S6857" i="6" s="1"/>
  <c r="T6857" i="6" s="1"/>
  <c r="Q6858" i="6"/>
  <c r="S6858" i="6" s="1"/>
  <c r="T6858" i="6" s="1"/>
  <c r="Q6859" i="6"/>
  <c r="S6859" i="6" s="1"/>
  <c r="T6859" i="6" s="1"/>
  <c r="Q6860" i="6"/>
  <c r="S6860" i="6" s="1"/>
  <c r="T6860" i="6" s="1"/>
  <c r="Q6861" i="6"/>
  <c r="S6861" i="6" s="1"/>
  <c r="T6861" i="6" s="1"/>
  <c r="Q6862" i="6"/>
  <c r="S6862" i="6" s="1"/>
  <c r="T6862" i="6" s="1"/>
  <c r="Q6863" i="6"/>
  <c r="S6863" i="6" s="1"/>
  <c r="T6863" i="6" s="1"/>
  <c r="Q6864" i="6"/>
  <c r="S6864" i="6" s="1"/>
  <c r="T6864" i="6" s="1"/>
  <c r="Q6865" i="6"/>
  <c r="S6865" i="6" s="1"/>
  <c r="T6865" i="6" s="1"/>
  <c r="Q6866" i="6"/>
  <c r="S6866" i="6" s="1"/>
  <c r="T6866" i="6" s="1"/>
  <c r="Q6867" i="6"/>
  <c r="S6867" i="6" s="1"/>
  <c r="T6867" i="6" s="1"/>
  <c r="Q6868" i="6"/>
  <c r="S6868" i="6" s="1"/>
  <c r="T6868" i="6" s="1"/>
  <c r="Q6869" i="6"/>
  <c r="S6869" i="6" s="1"/>
  <c r="T6869" i="6" s="1"/>
  <c r="Q6870" i="6"/>
  <c r="S6870" i="6" s="1"/>
  <c r="T6870" i="6" s="1"/>
  <c r="Q6871" i="6"/>
  <c r="S6871" i="6" s="1"/>
  <c r="T6871" i="6" s="1"/>
  <c r="Q6872" i="6"/>
  <c r="S6872" i="6" s="1"/>
  <c r="T6872" i="6" s="1"/>
  <c r="Q6873" i="6"/>
  <c r="S6873" i="6" s="1"/>
  <c r="T6873" i="6" s="1"/>
  <c r="Q6874" i="6"/>
  <c r="S6874" i="6" s="1"/>
  <c r="T6874" i="6" s="1"/>
  <c r="Q6875" i="6"/>
  <c r="S6875" i="6" s="1"/>
  <c r="T6875" i="6" s="1"/>
  <c r="Q6876" i="6"/>
  <c r="S6876" i="6" s="1"/>
  <c r="T6876" i="6" s="1"/>
  <c r="Q6877" i="6"/>
  <c r="S6877" i="6" s="1"/>
  <c r="T6877" i="6" s="1"/>
  <c r="Q6878" i="6"/>
  <c r="S6878" i="6" s="1"/>
  <c r="T6878" i="6" s="1"/>
  <c r="Q6879" i="6"/>
  <c r="S6879" i="6" s="1"/>
  <c r="T6879" i="6" s="1"/>
  <c r="Q6880" i="6"/>
  <c r="S6880" i="6" s="1"/>
  <c r="T6880" i="6" s="1"/>
  <c r="Q6881" i="6"/>
  <c r="S6881" i="6" s="1"/>
  <c r="T6881" i="6" s="1"/>
  <c r="Q6882" i="6"/>
  <c r="S6882" i="6" s="1"/>
  <c r="T6882" i="6" s="1"/>
  <c r="Q6883" i="6"/>
  <c r="S6883" i="6" s="1"/>
  <c r="T6883" i="6" s="1"/>
  <c r="Q6884" i="6"/>
  <c r="S6884" i="6" s="1"/>
  <c r="T6884" i="6" s="1"/>
  <c r="Q6885" i="6"/>
  <c r="S6885" i="6" s="1"/>
  <c r="T6885" i="6" s="1"/>
  <c r="Q6886" i="6"/>
  <c r="S6886" i="6" s="1"/>
  <c r="T6886" i="6" s="1"/>
  <c r="Q6887" i="6"/>
  <c r="S6887" i="6" s="1"/>
  <c r="T6887" i="6" s="1"/>
  <c r="Q6888" i="6"/>
  <c r="S6888" i="6" s="1"/>
  <c r="T6888" i="6" s="1"/>
  <c r="Q6889" i="6"/>
  <c r="S6889" i="6" s="1"/>
  <c r="T6889" i="6" s="1"/>
  <c r="Q6890" i="6"/>
  <c r="S6890" i="6" s="1"/>
  <c r="T6890" i="6" s="1"/>
  <c r="Q6891" i="6"/>
  <c r="S6891" i="6" s="1"/>
  <c r="T6891" i="6" s="1"/>
  <c r="Q6892" i="6"/>
  <c r="S6892" i="6" s="1"/>
  <c r="T6892" i="6" s="1"/>
  <c r="Q6893" i="6"/>
  <c r="S6893" i="6" s="1"/>
  <c r="T6893" i="6" s="1"/>
  <c r="Q6894" i="6"/>
  <c r="S6894" i="6" s="1"/>
  <c r="T6894" i="6" s="1"/>
  <c r="Q6895" i="6"/>
  <c r="S6895" i="6" s="1"/>
  <c r="T6895" i="6" s="1"/>
  <c r="Q6896" i="6"/>
  <c r="S6896" i="6" s="1"/>
  <c r="T6896" i="6" s="1"/>
  <c r="Q6897" i="6"/>
  <c r="S6897" i="6" s="1"/>
  <c r="T6897" i="6" s="1"/>
  <c r="Q6898" i="6"/>
  <c r="S6898" i="6" s="1"/>
  <c r="T6898" i="6" s="1"/>
  <c r="Q6899" i="6"/>
  <c r="S6899" i="6" s="1"/>
  <c r="T6899" i="6" s="1"/>
  <c r="Q6900" i="6"/>
  <c r="S6900" i="6" s="1"/>
  <c r="T6900" i="6" s="1"/>
  <c r="Q6901" i="6"/>
  <c r="S6901" i="6" s="1"/>
  <c r="T6901" i="6" s="1"/>
  <c r="Q6902" i="6"/>
  <c r="S6902" i="6" s="1"/>
  <c r="T6902" i="6" s="1"/>
  <c r="Q6903" i="6"/>
  <c r="S6903" i="6" s="1"/>
  <c r="T6903" i="6" s="1"/>
  <c r="Q6904" i="6"/>
  <c r="S6904" i="6" s="1"/>
  <c r="T6904" i="6" s="1"/>
  <c r="Q6905" i="6"/>
  <c r="S6905" i="6" s="1"/>
  <c r="T6905" i="6" s="1"/>
  <c r="Q6906" i="6"/>
  <c r="S6906" i="6" s="1"/>
  <c r="T6906" i="6" s="1"/>
  <c r="Q6907" i="6"/>
  <c r="S6907" i="6" s="1"/>
  <c r="T6907" i="6" s="1"/>
  <c r="Q6908" i="6"/>
  <c r="S6908" i="6" s="1"/>
  <c r="T6908" i="6" s="1"/>
  <c r="Q6909" i="6"/>
  <c r="S6909" i="6" s="1"/>
  <c r="T6909" i="6" s="1"/>
  <c r="Q6910" i="6"/>
  <c r="S6910" i="6" s="1"/>
  <c r="T6910" i="6" s="1"/>
  <c r="Q6911" i="6"/>
  <c r="S6911" i="6" s="1"/>
  <c r="T6911" i="6" s="1"/>
  <c r="Q6912" i="6"/>
  <c r="S6912" i="6" s="1"/>
  <c r="T6912" i="6" s="1"/>
  <c r="Q6913" i="6"/>
  <c r="S6913" i="6" s="1"/>
  <c r="T6913" i="6" s="1"/>
  <c r="Q6914" i="6"/>
  <c r="S6914" i="6" s="1"/>
  <c r="T6914" i="6" s="1"/>
  <c r="Q6915" i="6"/>
  <c r="S6915" i="6" s="1"/>
  <c r="T6915" i="6" s="1"/>
  <c r="Q6916" i="6"/>
  <c r="S6916" i="6" s="1"/>
  <c r="T6916" i="6" s="1"/>
  <c r="Q6917" i="6"/>
  <c r="S6917" i="6" s="1"/>
  <c r="T6917" i="6" s="1"/>
  <c r="Q6918" i="6"/>
  <c r="S6918" i="6" s="1"/>
  <c r="T6918" i="6" s="1"/>
  <c r="Q6919" i="6"/>
  <c r="S6919" i="6" s="1"/>
  <c r="T6919" i="6" s="1"/>
  <c r="Q6920" i="6"/>
  <c r="S6920" i="6" s="1"/>
  <c r="T6920" i="6" s="1"/>
  <c r="Q6921" i="6"/>
  <c r="S6921" i="6" s="1"/>
  <c r="T6921" i="6" s="1"/>
  <c r="Q6922" i="6"/>
  <c r="S6922" i="6" s="1"/>
  <c r="T6922" i="6" s="1"/>
  <c r="Q6923" i="6"/>
  <c r="S6923" i="6" s="1"/>
  <c r="T6923" i="6" s="1"/>
  <c r="Q6924" i="6"/>
  <c r="S6924" i="6" s="1"/>
  <c r="T6924" i="6" s="1"/>
  <c r="Q6925" i="6"/>
  <c r="S6925" i="6" s="1"/>
  <c r="T6925" i="6" s="1"/>
  <c r="Q6926" i="6"/>
  <c r="S6926" i="6" s="1"/>
  <c r="T6926" i="6" s="1"/>
  <c r="Q6927" i="6"/>
  <c r="S6927" i="6" s="1"/>
  <c r="T6927" i="6" s="1"/>
  <c r="Q6928" i="6"/>
  <c r="S6928" i="6" s="1"/>
  <c r="T6928" i="6" s="1"/>
  <c r="Q6929" i="6"/>
  <c r="S6929" i="6" s="1"/>
  <c r="T6929" i="6" s="1"/>
  <c r="Q6930" i="6"/>
  <c r="S6930" i="6" s="1"/>
  <c r="T6930" i="6" s="1"/>
  <c r="Q6931" i="6"/>
  <c r="S6931" i="6" s="1"/>
  <c r="T6931" i="6" s="1"/>
  <c r="Q6932" i="6"/>
  <c r="S6932" i="6" s="1"/>
  <c r="T6932" i="6" s="1"/>
  <c r="Q6933" i="6"/>
  <c r="S6933" i="6" s="1"/>
  <c r="T6933" i="6" s="1"/>
  <c r="Q6934" i="6"/>
  <c r="S6934" i="6" s="1"/>
  <c r="T6934" i="6" s="1"/>
  <c r="Q6935" i="6"/>
  <c r="S6935" i="6" s="1"/>
  <c r="T6935" i="6" s="1"/>
  <c r="Q6936" i="6"/>
  <c r="S6936" i="6" s="1"/>
  <c r="T6936" i="6" s="1"/>
  <c r="Q6937" i="6"/>
  <c r="S6937" i="6" s="1"/>
  <c r="T6937" i="6" s="1"/>
  <c r="Q6938" i="6"/>
  <c r="S6938" i="6" s="1"/>
  <c r="T6938" i="6" s="1"/>
  <c r="Q6939" i="6"/>
  <c r="S6939" i="6" s="1"/>
  <c r="T6939" i="6" s="1"/>
  <c r="Q6940" i="6"/>
  <c r="S6940" i="6" s="1"/>
  <c r="T6940" i="6" s="1"/>
  <c r="Q6941" i="6"/>
  <c r="S6941" i="6" s="1"/>
  <c r="T6941" i="6" s="1"/>
  <c r="Q6942" i="6"/>
  <c r="S6942" i="6" s="1"/>
  <c r="T6942" i="6" s="1"/>
  <c r="Q6943" i="6"/>
  <c r="S6943" i="6" s="1"/>
  <c r="T6943" i="6" s="1"/>
  <c r="Q6944" i="6"/>
  <c r="S6944" i="6" s="1"/>
  <c r="T6944" i="6" s="1"/>
  <c r="Q6945" i="6"/>
  <c r="S6945" i="6" s="1"/>
  <c r="T6945" i="6" s="1"/>
  <c r="Q6946" i="6"/>
  <c r="S6946" i="6" s="1"/>
  <c r="T6946" i="6" s="1"/>
  <c r="Q6947" i="6"/>
  <c r="S6947" i="6" s="1"/>
  <c r="T6947" i="6" s="1"/>
  <c r="Q6948" i="6"/>
  <c r="S6948" i="6" s="1"/>
  <c r="T6948" i="6" s="1"/>
  <c r="Q6949" i="6"/>
  <c r="S6949" i="6" s="1"/>
  <c r="T6949" i="6" s="1"/>
  <c r="Q6950" i="6"/>
  <c r="S6950" i="6" s="1"/>
  <c r="T6950" i="6" s="1"/>
  <c r="Q6951" i="6"/>
  <c r="S6951" i="6" s="1"/>
  <c r="T6951" i="6" s="1"/>
  <c r="Q6952" i="6"/>
  <c r="S6952" i="6" s="1"/>
  <c r="T6952" i="6" s="1"/>
  <c r="Q6953" i="6"/>
  <c r="S6953" i="6" s="1"/>
  <c r="T6953" i="6" s="1"/>
  <c r="Q6954" i="6"/>
  <c r="S6954" i="6" s="1"/>
  <c r="T6954" i="6" s="1"/>
  <c r="Q6955" i="6"/>
  <c r="S6955" i="6" s="1"/>
  <c r="T6955" i="6" s="1"/>
  <c r="Q6956" i="6"/>
  <c r="S6956" i="6" s="1"/>
  <c r="T6956" i="6" s="1"/>
  <c r="Q6957" i="6"/>
  <c r="S6957" i="6" s="1"/>
  <c r="T6957" i="6" s="1"/>
  <c r="Q6958" i="6"/>
  <c r="S6958" i="6" s="1"/>
  <c r="T6958" i="6" s="1"/>
  <c r="Q6959" i="6"/>
  <c r="S6959" i="6" s="1"/>
  <c r="T6959" i="6" s="1"/>
  <c r="Q6960" i="6"/>
  <c r="S6960" i="6" s="1"/>
  <c r="T6960" i="6" s="1"/>
  <c r="Q6961" i="6"/>
  <c r="S6961" i="6" s="1"/>
  <c r="T6961" i="6" s="1"/>
  <c r="Q6962" i="6"/>
  <c r="S6962" i="6" s="1"/>
  <c r="T6962" i="6" s="1"/>
  <c r="Q6963" i="6"/>
  <c r="S6963" i="6" s="1"/>
  <c r="T6963" i="6" s="1"/>
  <c r="Q6964" i="6"/>
  <c r="S6964" i="6" s="1"/>
  <c r="T6964" i="6" s="1"/>
  <c r="Q6965" i="6"/>
  <c r="S6965" i="6" s="1"/>
  <c r="T6965" i="6" s="1"/>
  <c r="Q6966" i="6"/>
  <c r="S6966" i="6" s="1"/>
  <c r="T6966" i="6" s="1"/>
  <c r="Q6967" i="6"/>
  <c r="S6967" i="6" s="1"/>
  <c r="T6967" i="6" s="1"/>
  <c r="Q6968" i="6"/>
  <c r="S6968" i="6" s="1"/>
  <c r="T6968" i="6" s="1"/>
  <c r="Q6969" i="6"/>
  <c r="S6969" i="6" s="1"/>
  <c r="T6969" i="6" s="1"/>
  <c r="Q6970" i="6"/>
  <c r="S6970" i="6" s="1"/>
  <c r="T6970" i="6" s="1"/>
  <c r="Q6971" i="6"/>
  <c r="S6971" i="6" s="1"/>
  <c r="T6971" i="6" s="1"/>
  <c r="Q6972" i="6"/>
  <c r="S6972" i="6" s="1"/>
  <c r="T6972" i="6" s="1"/>
  <c r="Q6973" i="6"/>
  <c r="S6973" i="6" s="1"/>
  <c r="T6973" i="6" s="1"/>
  <c r="Q6974" i="6"/>
  <c r="S6974" i="6" s="1"/>
  <c r="T6974" i="6" s="1"/>
  <c r="Q6975" i="6"/>
  <c r="S6975" i="6" s="1"/>
  <c r="T6975" i="6" s="1"/>
  <c r="Q6976" i="6"/>
  <c r="S6976" i="6" s="1"/>
  <c r="T6976" i="6" s="1"/>
  <c r="Q6977" i="6"/>
  <c r="S6977" i="6" s="1"/>
  <c r="T6977" i="6" s="1"/>
  <c r="Q6978" i="6"/>
  <c r="S6978" i="6" s="1"/>
  <c r="T6978" i="6" s="1"/>
  <c r="Q6979" i="6"/>
  <c r="S6979" i="6" s="1"/>
  <c r="T6979" i="6" s="1"/>
  <c r="Q6980" i="6"/>
  <c r="S6980" i="6" s="1"/>
  <c r="T6980" i="6" s="1"/>
  <c r="Q6981" i="6"/>
  <c r="S6981" i="6" s="1"/>
  <c r="T6981" i="6" s="1"/>
  <c r="Q6982" i="6"/>
  <c r="S6982" i="6" s="1"/>
  <c r="T6982" i="6" s="1"/>
  <c r="Q6983" i="6"/>
  <c r="S6983" i="6" s="1"/>
  <c r="T6983" i="6" s="1"/>
  <c r="Q6984" i="6"/>
  <c r="S6984" i="6" s="1"/>
  <c r="T6984" i="6" s="1"/>
  <c r="Q6985" i="6"/>
  <c r="S6985" i="6" s="1"/>
  <c r="T6985" i="6" s="1"/>
  <c r="Q6986" i="6"/>
  <c r="S6986" i="6" s="1"/>
  <c r="T6986" i="6" s="1"/>
  <c r="Q6987" i="6"/>
  <c r="S6987" i="6" s="1"/>
  <c r="T6987" i="6" s="1"/>
  <c r="Q6988" i="6"/>
  <c r="S6988" i="6" s="1"/>
  <c r="T6988" i="6" s="1"/>
  <c r="Q6989" i="6"/>
  <c r="S6989" i="6" s="1"/>
  <c r="T6989" i="6" s="1"/>
  <c r="Q6990" i="6"/>
  <c r="S6990" i="6" s="1"/>
  <c r="T6990" i="6" s="1"/>
  <c r="Q6991" i="6"/>
  <c r="S6991" i="6" s="1"/>
  <c r="T6991" i="6" s="1"/>
  <c r="Q6992" i="6"/>
  <c r="S6992" i="6" s="1"/>
  <c r="T6992" i="6" s="1"/>
  <c r="Q6993" i="6"/>
  <c r="S6993" i="6" s="1"/>
  <c r="T6993" i="6" s="1"/>
  <c r="Q6994" i="6"/>
  <c r="S6994" i="6" s="1"/>
  <c r="T6994" i="6" s="1"/>
  <c r="Q6995" i="6"/>
  <c r="S6995" i="6" s="1"/>
  <c r="T6995" i="6" s="1"/>
  <c r="Q6996" i="6"/>
  <c r="S6996" i="6" s="1"/>
  <c r="T6996" i="6" s="1"/>
  <c r="Q6997" i="6"/>
  <c r="S6997" i="6" s="1"/>
  <c r="T6997" i="6" s="1"/>
  <c r="Q6998" i="6"/>
  <c r="S6998" i="6" s="1"/>
  <c r="T6998" i="6" s="1"/>
  <c r="Q6999" i="6"/>
  <c r="S6999" i="6" s="1"/>
  <c r="T6999" i="6" s="1"/>
  <c r="Q7000" i="6"/>
  <c r="S7000" i="6" s="1"/>
  <c r="T7000" i="6" s="1"/>
  <c r="Q7001" i="6"/>
  <c r="S7001" i="6" s="1"/>
  <c r="T7001" i="6" s="1"/>
  <c r="Q7002" i="6"/>
  <c r="S7002" i="6" s="1"/>
  <c r="T7002" i="6" s="1"/>
  <c r="Q7003" i="6"/>
  <c r="S7003" i="6" s="1"/>
  <c r="T7003" i="6" s="1"/>
  <c r="Q7004" i="6"/>
  <c r="S7004" i="6" s="1"/>
  <c r="T7004" i="6" s="1"/>
  <c r="Q7005" i="6"/>
  <c r="S7005" i="6" s="1"/>
  <c r="T7005" i="6" s="1"/>
  <c r="Q7006" i="6"/>
  <c r="S7006" i="6" s="1"/>
  <c r="T7006" i="6" s="1"/>
  <c r="Q7007" i="6"/>
  <c r="S7007" i="6" s="1"/>
  <c r="T7007" i="6" s="1"/>
  <c r="Q7008" i="6"/>
  <c r="S7008" i="6" s="1"/>
  <c r="T7008" i="6" s="1"/>
  <c r="Q7009" i="6"/>
  <c r="S7009" i="6" s="1"/>
  <c r="T7009" i="6" s="1"/>
  <c r="Q7010" i="6"/>
  <c r="S7010" i="6" s="1"/>
  <c r="T7010" i="6" s="1"/>
  <c r="Q7011" i="6"/>
  <c r="S7011" i="6" s="1"/>
  <c r="T7011" i="6" s="1"/>
  <c r="Q7012" i="6"/>
  <c r="S7012" i="6" s="1"/>
  <c r="T7012" i="6" s="1"/>
  <c r="Q7013" i="6"/>
  <c r="S7013" i="6" s="1"/>
  <c r="T7013" i="6" s="1"/>
  <c r="Q7014" i="6"/>
  <c r="S7014" i="6" s="1"/>
  <c r="T7014" i="6" s="1"/>
  <c r="Q7015" i="6"/>
  <c r="S7015" i="6" s="1"/>
  <c r="T7015" i="6" s="1"/>
  <c r="Q7016" i="6"/>
  <c r="S7016" i="6" s="1"/>
  <c r="T7016" i="6" s="1"/>
  <c r="Q7017" i="6"/>
  <c r="S7017" i="6" s="1"/>
  <c r="T7017" i="6" s="1"/>
  <c r="Q7018" i="6"/>
  <c r="S7018" i="6" s="1"/>
  <c r="T7018" i="6" s="1"/>
  <c r="Q7019" i="6"/>
  <c r="S7019" i="6" s="1"/>
  <c r="T7019" i="6" s="1"/>
  <c r="Q7020" i="6"/>
  <c r="S7020" i="6" s="1"/>
  <c r="T7020" i="6" s="1"/>
  <c r="Q7021" i="6"/>
  <c r="S7021" i="6" s="1"/>
  <c r="T7021" i="6" s="1"/>
  <c r="Q7022" i="6"/>
  <c r="S7022" i="6" s="1"/>
  <c r="T7022" i="6" s="1"/>
  <c r="Q7023" i="6"/>
  <c r="S7023" i="6" s="1"/>
  <c r="T7023" i="6" s="1"/>
  <c r="Q7024" i="6"/>
  <c r="S7024" i="6" s="1"/>
  <c r="T7024" i="6" s="1"/>
  <c r="Q7025" i="6"/>
  <c r="S7025" i="6" s="1"/>
  <c r="T7025" i="6" s="1"/>
  <c r="Q7026" i="6"/>
  <c r="S7026" i="6" s="1"/>
  <c r="T7026" i="6" s="1"/>
  <c r="Q7027" i="6"/>
  <c r="S7027" i="6" s="1"/>
  <c r="T7027" i="6" s="1"/>
  <c r="Q7028" i="6"/>
  <c r="S7028" i="6" s="1"/>
  <c r="T7028" i="6" s="1"/>
  <c r="Q7029" i="6"/>
  <c r="S7029" i="6" s="1"/>
  <c r="T7029" i="6" s="1"/>
  <c r="Q7030" i="6"/>
  <c r="S7030" i="6" s="1"/>
  <c r="T7030" i="6" s="1"/>
  <c r="Q7031" i="6"/>
  <c r="S7031" i="6" s="1"/>
  <c r="T7031" i="6" s="1"/>
  <c r="Q7032" i="6"/>
  <c r="S7032" i="6" s="1"/>
  <c r="T7032" i="6" s="1"/>
  <c r="Q7033" i="6"/>
  <c r="S7033" i="6" s="1"/>
  <c r="T7033" i="6" s="1"/>
  <c r="Q7034" i="6"/>
  <c r="S7034" i="6" s="1"/>
  <c r="T7034" i="6" s="1"/>
  <c r="Q7035" i="6"/>
  <c r="S7035" i="6" s="1"/>
  <c r="T7035" i="6" s="1"/>
  <c r="Q7036" i="6"/>
  <c r="S7036" i="6" s="1"/>
  <c r="T7036" i="6" s="1"/>
  <c r="Q7037" i="6"/>
  <c r="S7037" i="6" s="1"/>
  <c r="T7037" i="6" s="1"/>
  <c r="Q7038" i="6"/>
  <c r="S7038" i="6" s="1"/>
  <c r="T7038" i="6" s="1"/>
  <c r="Q7039" i="6"/>
  <c r="S7039" i="6" s="1"/>
  <c r="T7039" i="6" s="1"/>
  <c r="Q7040" i="6"/>
  <c r="S7040" i="6" s="1"/>
  <c r="T7040" i="6" s="1"/>
  <c r="Q7041" i="6"/>
  <c r="S7041" i="6" s="1"/>
  <c r="T7041" i="6" s="1"/>
  <c r="Q7042" i="6"/>
  <c r="S7042" i="6" s="1"/>
  <c r="T7042" i="6" s="1"/>
  <c r="Q7043" i="6"/>
  <c r="S7043" i="6" s="1"/>
  <c r="T7043" i="6" s="1"/>
  <c r="Q7044" i="6"/>
  <c r="S7044" i="6" s="1"/>
  <c r="T7044" i="6" s="1"/>
  <c r="Q7045" i="6"/>
  <c r="S7045" i="6" s="1"/>
  <c r="T7045" i="6" s="1"/>
  <c r="Q7046" i="6"/>
  <c r="S7046" i="6" s="1"/>
  <c r="T7046" i="6" s="1"/>
  <c r="Q7047" i="6"/>
  <c r="S7047" i="6" s="1"/>
  <c r="T7047" i="6" s="1"/>
  <c r="Q7048" i="6"/>
  <c r="S7048" i="6" s="1"/>
  <c r="T7048" i="6" s="1"/>
  <c r="Q7049" i="6"/>
  <c r="S7049" i="6" s="1"/>
  <c r="T7049" i="6" s="1"/>
  <c r="Q7050" i="6"/>
  <c r="S7050" i="6" s="1"/>
  <c r="T7050" i="6" s="1"/>
  <c r="Q7051" i="6"/>
  <c r="S7051" i="6" s="1"/>
  <c r="T7051" i="6" s="1"/>
  <c r="Q7052" i="6"/>
  <c r="S7052" i="6" s="1"/>
  <c r="T7052" i="6" s="1"/>
  <c r="Q7053" i="6"/>
  <c r="S7053" i="6" s="1"/>
  <c r="T7053" i="6" s="1"/>
  <c r="Q7054" i="6"/>
  <c r="S7054" i="6" s="1"/>
  <c r="T7054" i="6" s="1"/>
  <c r="Q7055" i="6"/>
  <c r="S7055" i="6" s="1"/>
  <c r="T7055" i="6" s="1"/>
  <c r="Q7056" i="6"/>
  <c r="S7056" i="6" s="1"/>
  <c r="T7056" i="6" s="1"/>
  <c r="Q7057" i="6"/>
  <c r="S7057" i="6" s="1"/>
  <c r="T7057" i="6" s="1"/>
  <c r="Q7058" i="6"/>
  <c r="S7058" i="6" s="1"/>
  <c r="T7058" i="6" s="1"/>
  <c r="Q7059" i="6"/>
  <c r="S7059" i="6" s="1"/>
  <c r="T7059" i="6" s="1"/>
  <c r="Q7060" i="6"/>
  <c r="S7060" i="6" s="1"/>
  <c r="T7060" i="6" s="1"/>
  <c r="Q7061" i="6"/>
  <c r="S7061" i="6" s="1"/>
  <c r="T7061" i="6" s="1"/>
  <c r="Q7062" i="6"/>
  <c r="S7062" i="6" s="1"/>
  <c r="T7062" i="6" s="1"/>
  <c r="Q7063" i="6"/>
  <c r="S7063" i="6" s="1"/>
  <c r="T7063" i="6" s="1"/>
  <c r="Q7064" i="6"/>
  <c r="S7064" i="6" s="1"/>
  <c r="T7064" i="6" s="1"/>
  <c r="Q7065" i="6"/>
  <c r="S7065" i="6" s="1"/>
  <c r="T7065" i="6" s="1"/>
  <c r="Q7066" i="6"/>
  <c r="S7066" i="6" s="1"/>
  <c r="T7066" i="6" s="1"/>
  <c r="Q7067" i="6"/>
  <c r="S7067" i="6" s="1"/>
  <c r="T7067" i="6" s="1"/>
  <c r="Q7068" i="6"/>
  <c r="S7068" i="6" s="1"/>
  <c r="T7068" i="6" s="1"/>
  <c r="Q7069" i="6"/>
  <c r="S7069" i="6" s="1"/>
  <c r="T7069" i="6" s="1"/>
  <c r="Q7070" i="6"/>
  <c r="S7070" i="6" s="1"/>
  <c r="T7070" i="6" s="1"/>
  <c r="Q7071" i="6"/>
  <c r="S7071" i="6" s="1"/>
  <c r="T7071" i="6" s="1"/>
  <c r="Q7072" i="6"/>
  <c r="S7072" i="6" s="1"/>
  <c r="T7072" i="6" s="1"/>
  <c r="Q7073" i="6"/>
  <c r="S7073" i="6" s="1"/>
  <c r="T7073" i="6" s="1"/>
  <c r="Q7074" i="6"/>
  <c r="S7074" i="6" s="1"/>
  <c r="T7074" i="6" s="1"/>
  <c r="Q7075" i="6"/>
  <c r="S7075" i="6" s="1"/>
  <c r="T7075" i="6" s="1"/>
  <c r="Q7076" i="6"/>
  <c r="S7076" i="6" s="1"/>
  <c r="T7076" i="6" s="1"/>
  <c r="Q7077" i="6"/>
  <c r="S7077" i="6" s="1"/>
  <c r="T7077" i="6" s="1"/>
  <c r="Q7078" i="6"/>
  <c r="S7078" i="6" s="1"/>
  <c r="T7078" i="6" s="1"/>
  <c r="Q7079" i="6"/>
  <c r="S7079" i="6" s="1"/>
  <c r="T7079" i="6" s="1"/>
  <c r="Q7080" i="6"/>
  <c r="S7080" i="6" s="1"/>
  <c r="T7080" i="6" s="1"/>
  <c r="Q7081" i="6"/>
  <c r="S7081" i="6" s="1"/>
  <c r="T7081" i="6" s="1"/>
  <c r="Q7082" i="6"/>
  <c r="S7082" i="6" s="1"/>
  <c r="T7082" i="6" s="1"/>
  <c r="Q7083" i="6"/>
  <c r="S7083" i="6" s="1"/>
  <c r="T7083" i="6" s="1"/>
  <c r="Q7084" i="6"/>
  <c r="S7084" i="6" s="1"/>
  <c r="T7084" i="6" s="1"/>
  <c r="Q7085" i="6"/>
  <c r="S7085" i="6" s="1"/>
  <c r="T7085" i="6" s="1"/>
  <c r="Q7086" i="6"/>
  <c r="S7086" i="6" s="1"/>
  <c r="T7086" i="6" s="1"/>
  <c r="Q7087" i="6"/>
  <c r="S7087" i="6" s="1"/>
  <c r="T7087" i="6" s="1"/>
  <c r="Q7088" i="6"/>
  <c r="S7088" i="6" s="1"/>
  <c r="T7088" i="6" s="1"/>
  <c r="Q7089" i="6"/>
  <c r="S7089" i="6" s="1"/>
  <c r="T7089" i="6" s="1"/>
  <c r="Q7090" i="6"/>
  <c r="S7090" i="6" s="1"/>
  <c r="T7090" i="6" s="1"/>
  <c r="Q7091" i="6"/>
  <c r="S7091" i="6" s="1"/>
  <c r="T7091" i="6" s="1"/>
  <c r="Q7092" i="6"/>
  <c r="S7092" i="6" s="1"/>
  <c r="T7092" i="6" s="1"/>
  <c r="Q7093" i="6"/>
  <c r="S7093" i="6" s="1"/>
  <c r="T7093" i="6" s="1"/>
  <c r="Q7094" i="6"/>
  <c r="S7094" i="6" s="1"/>
  <c r="T7094" i="6" s="1"/>
  <c r="Q7095" i="6"/>
  <c r="S7095" i="6" s="1"/>
  <c r="T7095" i="6" s="1"/>
  <c r="Q7096" i="6"/>
  <c r="S7096" i="6" s="1"/>
  <c r="T7096" i="6" s="1"/>
  <c r="Q7097" i="6"/>
  <c r="S7097" i="6" s="1"/>
  <c r="T7097" i="6" s="1"/>
  <c r="Q7098" i="6"/>
  <c r="S7098" i="6" s="1"/>
  <c r="T7098" i="6" s="1"/>
  <c r="Q7099" i="6"/>
  <c r="S7099" i="6" s="1"/>
  <c r="T7099" i="6" s="1"/>
  <c r="Q7100" i="6"/>
  <c r="S7100" i="6" s="1"/>
  <c r="T7100" i="6" s="1"/>
  <c r="Q7101" i="6"/>
  <c r="S7101" i="6" s="1"/>
  <c r="T7101" i="6" s="1"/>
  <c r="Q7102" i="6"/>
  <c r="S7102" i="6" s="1"/>
  <c r="T7102" i="6" s="1"/>
  <c r="Q7103" i="6"/>
  <c r="S7103" i="6" s="1"/>
  <c r="T7103" i="6" s="1"/>
  <c r="Q7104" i="6"/>
  <c r="S7104" i="6" s="1"/>
  <c r="T7104" i="6" s="1"/>
  <c r="Q7105" i="6"/>
  <c r="S7105" i="6" s="1"/>
  <c r="T7105" i="6" s="1"/>
  <c r="Q7106" i="6"/>
  <c r="S7106" i="6" s="1"/>
  <c r="T7106" i="6" s="1"/>
  <c r="Q7107" i="6"/>
  <c r="S7107" i="6" s="1"/>
  <c r="T7107" i="6" s="1"/>
  <c r="Q7108" i="6"/>
  <c r="S7108" i="6" s="1"/>
  <c r="T7108" i="6" s="1"/>
  <c r="Q7109" i="6"/>
  <c r="S7109" i="6" s="1"/>
  <c r="T7109" i="6" s="1"/>
  <c r="Q7110" i="6"/>
  <c r="S7110" i="6" s="1"/>
  <c r="T7110" i="6" s="1"/>
  <c r="Q7111" i="6"/>
  <c r="S7111" i="6" s="1"/>
  <c r="T7111" i="6" s="1"/>
  <c r="Q7112" i="6"/>
  <c r="S7112" i="6" s="1"/>
  <c r="T7112" i="6" s="1"/>
  <c r="Q7113" i="6"/>
  <c r="S7113" i="6" s="1"/>
  <c r="T7113" i="6" s="1"/>
  <c r="Q7114" i="6"/>
  <c r="S7114" i="6" s="1"/>
  <c r="T7114" i="6" s="1"/>
  <c r="Q7115" i="6"/>
  <c r="S7115" i="6" s="1"/>
  <c r="T7115" i="6" s="1"/>
  <c r="Q7116" i="6"/>
  <c r="S7116" i="6" s="1"/>
  <c r="T7116" i="6" s="1"/>
  <c r="Q7117" i="6"/>
  <c r="S7117" i="6" s="1"/>
  <c r="T7117" i="6" s="1"/>
  <c r="Q7118" i="6"/>
  <c r="S7118" i="6" s="1"/>
  <c r="T7118" i="6" s="1"/>
  <c r="Q7119" i="6"/>
  <c r="S7119" i="6" s="1"/>
  <c r="T7119" i="6" s="1"/>
  <c r="Q7120" i="6"/>
  <c r="S7120" i="6" s="1"/>
  <c r="T7120" i="6" s="1"/>
  <c r="Q7121" i="6"/>
  <c r="S7121" i="6" s="1"/>
  <c r="T7121" i="6" s="1"/>
  <c r="Q7122" i="6"/>
  <c r="S7122" i="6" s="1"/>
  <c r="T7122" i="6" s="1"/>
  <c r="Q7123" i="6"/>
  <c r="S7123" i="6" s="1"/>
  <c r="T7123" i="6" s="1"/>
  <c r="Q7124" i="6"/>
  <c r="S7124" i="6" s="1"/>
  <c r="T7124" i="6" s="1"/>
  <c r="Q7125" i="6"/>
  <c r="S7125" i="6" s="1"/>
  <c r="T7125" i="6" s="1"/>
  <c r="Q7126" i="6"/>
  <c r="S7126" i="6" s="1"/>
  <c r="T7126" i="6" s="1"/>
  <c r="Q7127" i="6"/>
  <c r="S7127" i="6" s="1"/>
  <c r="T7127" i="6" s="1"/>
  <c r="Q7128" i="6"/>
  <c r="S7128" i="6" s="1"/>
  <c r="T7128" i="6" s="1"/>
  <c r="Q7129" i="6"/>
  <c r="S7129" i="6" s="1"/>
  <c r="T7129" i="6" s="1"/>
  <c r="Q7130" i="6"/>
  <c r="S7130" i="6" s="1"/>
  <c r="T7130" i="6" s="1"/>
  <c r="Q7131" i="6"/>
  <c r="S7131" i="6" s="1"/>
  <c r="T7131" i="6" s="1"/>
  <c r="Q7132" i="6"/>
  <c r="S7132" i="6" s="1"/>
  <c r="T7132" i="6" s="1"/>
  <c r="Q7133" i="6"/>
  <c r="S7133" i="6" s="1"/>
  <c r="T7133" i="6" s="1"/>
  <c r="Q7134" i="6"/>
  <c r="S7134" i="6" s="1"/>
  <c r="T7134" i="6" s="1"/>
  <c r="Q7135" i="6"/>
  <c r="S7135" i="6" s="1"/>
  <c r="T7135" i="6" s="1"/>
  <c r="Q7136" i="6"/>
  <c r="S7136" i="6" s="1"/>
  <c r="T7136" i="6" s="1"/>
  <c r="Q7137" i="6"/>
  <c r="S7137" i="6" s="1"/>
  <c r="T7137" i="6" s="1"/>
  <c r="Q7138" i="6"/>
  <c r="S7138" i="6" s="1"/>
  <c r="T7138" i="6" s="1"/>
  <c r="Q7139" i="6"/>
  <c r="S7139" i="6" s="1"/>
  <c r="T7139" i="6" s="1"/>
  <c r="Q7140" i="6"/>
  <c r="S7140" i="6" s="1"/>
  <c r="T7140" i="6" s="1"/>
  <c r="Q7141" i="6"/>
  <c r="S7141" i="6" s="1"/>
  <c r="T7141" i="6" s="1"/>
  <c r="Q7142" i="6"/>
  <c r="S7142" i="6" s="1"/>
  <c r="T7142" i="6" s="1"/>
  <c r="Q7143" i="6"/>
  <c r="S7143" i="6" s="1"/>
  <c r="T7143" i="6" s="1"/>
  <c r="Q7144" i="6"/>
  <c r="S7144" i="6" s="1"/>
  <c r="T7144" i="6" s="1"/>
  <c r="Q7145" i="6"/>
  <c r="S7145" i="6" s="1"/>
  <c r="T7145" i="6" s="1"/>
  <c r="Q7146" i="6"/>
  <c r="S7146" i="6" s="1"/>
  <c r="T7146" i="6" s="1"/>
  <c r="Q7147" i="6"/>
  <c r="S7147" i="6" s="1"/>
  <c r="T7147" i="6" s="1"/>
  <c r="Q7148" i="6"/>
  <c r="S7148" i="6" s="1"/>
  <c r="T7148" i="6" s="1"/>
  <c r="Q7149" i="6"/>
  <c r="S7149" i="6" s="1"/>
  <c r="T7149" i="6" s="1"/>
  <c r="Q7150" i="6"/>
  <c r="S7150" i="6" s="1"/>
  <c r="T7150" i="6" s="1"/>
  <c r="Q7151" i="6"/>
  <c r="S7151" i="6" s="1"/>
  <c r="T7151" i="6" s="1"/>
  <c r="Q7152" i="6"/>
  <c r="S7152" i="6" s="1"/>
  <c r="T7152" i="6" s="1"/>
  <c r="Q7153" i="6"/>
  <c r="S7153" i="6" s="1"/>
  <c r="T7153" i="6" s="1"/>
  <c r="Q7154" i="6"/>
  <c r="S7154" i="6" s="1"/>
  <c r="T7154" i="6" s="1"/>
  <c r="Q7155" i="6"/>
  <c r="S7155" i="6" s="1"/>
  <c r="T7155" i="6" s="1"/>
  <c r="Q7156" i="6"/>
  <c r="S7156" i="6" s="1"/>
  <c r="T7156" i="6" s="1"/>
  <c r="Q7157" i="6"/>
  <c r="S7157" i="6" s="1"/>
  <c r="T7157" i="6" s="1"/>
  <c r="Q7158" i="6"/>
  <c r="S7158" i="6" s="1"/>
  <c r="T7158" i="6" s="1"/>
  <c r="Q7159" i="6"/>
  <c r="S7159" i="6" s="1"/>
  <c r="T7159" i="6" s="1"/>
  <c r="Q7160" i="6"/>
  <c r="S7160" i="6" s="1"/>
  <c r="T7160" i="6" s="1"/>
  <c r="Q7161" i="6"/>
  <c r="S7161" i="6" s="1"/>
  <c r="T7161" i="6" s="1"/>
  <c r="Q7162" i="6"/>
  <c r="S7162" i="6" s="1"/>
  <c r="T7162" i="6" s="1"/>
  <c r="Q7163" i="6"/>
  <c r="S7163" i="6" s="1"/>
  <c r="T7163" i="6" s="1"/>
  <c r="Q7164" i="6"/>
  <c r="S7164" i="6" s="1"/>
  <c r="T7164" i="6" s="1"/>
  <c r="Q7165" i="6"/>
  <c r="S7165" i="6" s="1"/>
  <c r="T7165" i="6" s="1"/>
  <c r="Q7166" i="6"/>
  <c r="S7166" i="6" s="1"/>
  <c r="T7166" i="6" s="1"/>
  <c r="Q7167" i="6"/>
  <c r="S7167" i="6" s="1"/>
  <c r="T7167" i="6" s="1"/>
  <c r="Q7168" i="6"/>
  <c r="S7168" i="6" s="1"/>
  <c r="T7168" i="6" s="1"/>
  <c r="Q7169" i="6"/>
  <c r="S7169" i="6" s="1"/>
  <c r="T7169" i="6" s="1"/>
  <c r="Q7170" i="6"/>
  <c r="S7170" i="6" s="1"/>
  <c r="T7170" i="6" s="1"/>
  <c r="Q7171" i="6"/>
  <c r="S7171" i="6" s="1"/>
  <c r="T7171" i="6" s="1"/>
  <c r="Q7172" i="6"/>
  <c r="S7172" i="6" s="1"/>
  <c r="T7172" i="6" s="1"/>
  <c r="Q7173" i="6"/>
  <c r="S7173" i="6" s="1"/>
  <c r="T7173" i="6" s="1"/>
  <c r="Q7174" i="6"/>
  <c r="S7174" i="6" s="1"/>
  <c r="T7174" i="6" s="1"/>
  <c r="Q7175" i="6"/>
  <c r="S7175" i="6" s="1"/>
  <c r="T7175" i="6" s="1"/>
  <c r="Q7176" i="6"/>
  <c r="S7176" i="6" s="1"/>
  <c r="T7176" i="6" s="1"/>
  <c r="Q7177" i="6"/>
  <c r="S7177" i="6" s="1"/>
  <c r="T7177" i="6" s="1"/>
  <c r="Q7178" i="6"/>
  <c r="S7178" i="6" s="1"/>
  <c r="T7178" i="6" s="1"/>
  <c r="Q7179" i="6"/>
  <c r="S7179" i="6" s="1"/>
  <c r="T7179" i="6" s="1"/>
  <c r="Q7180" i="6"/>
  <c r="S7180" i="6" s="1"/>
  <c r="T7180" i="6" s="1"/>
  <c r="Q7181" i="6"/>
  <c r="S7181" i="6" s="1"/>
  <c r="T7181" i="6" s="1"/>
  <c r="Q7182" i="6"/>
  <c r="S7182" i="6" s="1"/>
  <c r="T7182" i="6" s="1"/>
  <c r="Q7183" i="6"/>
  <c r="S7183" i="6" s="1"/>
  <c r="T7183" i="6" s="1"/>
  <c r="Q7184" i="6"/>
  <c r="S7184" i="6" s="1"/>
  <c r="T7184" i="6" s="1"/>
  <c r="Q7185" i="6"/>
  <c r="S7185" i="6" s="1"/>
  <c r="T7185" i="6" s="1"/>
  <c r="Q7186" i="6"/>
  <c r="S7186" i="6" s="1"/>
  <c r="T7186" i="6" s="1"/>
  <c r="Q7187" i="6"/>
  <c r="S7187" i="6" s="1"/>
  <c r="T7187" i="6" s="1"/>
  <c r="Q7188" i="6"/>
  <c r="S7188" i="6" s="1"/>
  <c r="T7188" i="6" s="1"/>
  <c r="Q7189" i="6"/>
  <c r="S7189" i="6" s="1"/>
  <c r="T7189" i="6" s="1"/>
  <c r="Q7190" i="6"/>
  <c r="S7190" i="6" s="1"/>
  <c r="T7190" i="6" s="1"/>
  <c r="Q7191" i="6"/>
  <c r="S7191" i="6" s="1"/>
  <c r="T7191" i="6" s="1"/>
  <c r="Q7192" i="6"/>
  <c r="S7192" i="6" s="1"/>
  <c r="T7192" i="6" s="1"/>
  <c r="Q7193" i="6"/>
  <c r="S7193" i="6" s="1"/>
  <c r="T7193" i="6" s="1"/>
  <c r="Q7194" i="6"/>
  <c r="S7194" i="6" s="1"/>
  <c r="T7194" i="6" s="1"/>
  <c r="Q7195" i="6"/>
  <c r="S7195" i="6" s="1"/>
  <c r="T7195" i="6" s="1"/>
  <c r="Q7196" i="6"/>
  <c r="S7196" i="6" s="1"/>
  <c r="T7196" i="6" s="1"/>
  <c r="Q7197" i="6"/>
  <c r="S7197" i="6" s="1"/>
  <c r="T7197" i="6" s="1"/>
  <c r="Q7198" i="6"/>
  <c r="S7198" i="6" s="1"/>
  <c r="T7198" i="6" s="1"/>
  <c r="Q7199" i="6"/>
  <c r="S7199" i="6" s="1"/>
  <c r="T7199" i="6" s="1"/>
  <c r="Q7200" i="6"/>
  <c r="S7200" i="6" s="1"/>
  <c r="T7200" i="6" s="1"/>
  <c r="Q7201" i="6"/>
  <c r="S7201" i="6" s="1"/>
  <c r="T7201" i="6" s="1"/>
  <c r="Q7202" i="6"/>
  <c r="S7202" i="6" s="1"/>
  <c r="T7202" i="6" s="1"/>
  <c r="Q7203" i="6"/>
  <c r="S7203" i="6" s="1"/>
  <c r="T7203" i="6" s="1"/>
  <c r="Q7204" i="6"/>
  <c r="S7204" i="6" s="1"/>
  <c r="T7204" i="6" s="1"/>
  <c r="Q7205" i="6"/>
  <c r="S7205" i="6" s="1"/>
  <c r="T7205" i="6" s="1"/>
  <c r="Q7206" i="6"/>
  <c r="S7206" i="6" s="1"/>
  <c r="T7206" i="6" s="1"/>
  <c r="Q7207" i="6"/>
  <c r="S7207" i="6" s="1"/>
  <c r="T7207" i="6" s="1"/>
  <c r="Q7208" i="6"/>
  <c r="S7208" i="6" s="1"/>
  <c r="T7208" i="6" s="1"/>
  <c r="Q7209" i="6"/>
  <c r="S7209" i="6" s="1"/>
  <c r="T7209" i="6" s="1"/>
  <c r="Q7210" i="6"/>
  <c r="S7210" i="6" s="1"/>
  <c r="T7210" i="6" s="1"/>
  <c r="Q7211" i="6"/>
  <c r="S7211" i="6" s="1"/>
  <c r="T7211" i="6" s="1"/>
  <c r="Q7212" i="6"/>
  <c r="S7212" i="6" s="1"/>
  <c r="T7212" i="6" s="1"/>
  <c r="Q7213" i="6"/>
  <c r="S7213" i="6" s="1"/>
  <c r="T7213" i="6" s="1"/>
  <c r="Q7214" i="6"/>
  <c r="S7214" i="6" s="1"/>
  <c r="T7214" i="6" s="1"/>
  <c r="Q7215" i="6"/>
  <c r="S7215" i="6" s="1"/>
  <c r="T7215" i="6" s="1"/>
  <c r="Q7216" i="6"/>
  <c r="S7216" i="6" s="1"/>
  <c r="T7216" i="6" s="1"/>
  <c r="Q7217" i="6"/>
  <c r="S7217" i="6" s="1"/>
  <c r="T7217" i="6" s="1"/>
  <c r="Q7218" i="6"/>
  <c r="S7218" i="6" s="1"/>
  <c r="T7218" i="6" s="1"/>
  <c r="Q7219" i="6"/>
  <c r="S7219" i="6" s="1"/>
  <c r="T7219" i="6" s="1"/>
  <c r="Q7220" i="6"/>
  <c r="S7220" i="6" s="1"/>
  <c r="T7220" i="6" s="1"/>
  <c r="Q7221" i="6"/>
  <c r="S7221" i="6" s="1"/>
  <c r="T7221" i="6" s="1"/>
  <c r="Q7222" i="6"/>
  <c r="S7222" i="6" s="1"/>
  <c r="T7222" i="6" s="1"/>
  <c r="Q7223" i="6"/>
  <c r="S7223" i="6" s="1"/>
  <c r="T7223" i="6" s="1"/>
  <c r="Q7224" i="6"/>
  <c r="S7224" i="6" s="1"/>
  <c r="T7224" i="6" s="1"/>
  <c r="Q7225" i="6"/>
  <c r="S7225" i="6" s="1"/>
  <c r="T7225" i="6" s="1"/>
  <c r="Q7226" i="6"/>
  <c r="S7226" i="6" s="1"/>
  <c r="T7226" i="6" s="1"/>
  <c r="Q7227" i="6"/>
  <c r="S7227" i="6" s="1"/>
  <c r="T7227" i="6" s="1"/>
  <c r="Q7228" i="6"/>
  <c r="S7228" i="6" s="1"/>
  <c r="T7228" i="6" s="1"/>
  <c r="Q7229" i="6"/>
  <c r="S7229" i="6" s="1"/>
  <c r="T7229" i="6" s="1"/>
  <c r="Q7230" i="6"/>
  <c r="S7230" i="6" s="1"/>
  <c r="T7230" i="6" s="1"/>
  <c r="Q7231" i="6"/>
  <c r="S7231" i="6" s="1"/>
  <c r="T7231" i="6" s="1"/>
  <c r="Q7232" i="6"/>
  <c r="S7232" i="6" s="1"/>
  <c r="T7232" i="6" s="1"/>
  <c r="Q7233" i="6"/>
  <c r="S7233" i="6" s="1"/>
  <c r="T7233" i="6" s="1"/>
  <c r="Q7234" i="6"/>
  <c r="S7234" i="6" s="1"/>
  <c r="T7234" i="6" s="1"/>
  <c r="Q7235" i="6"/>
  <c r="S7235" i="6" s="1"/>
  <c r="T7235" i="6" s="1"/>
  <c r="Q7236" i="6"/>
  <c r="S7236" i="6" s="1"/>
  <c r="T7236" i="6" s="1"/>
  <c r="Q7237" i="6"/>
  <c r="S7237" i="6" s="1"/>
  <c r="T7237" i="6" s="1"/>
  <c r="Q7238" i="6"/>
  <c r="S7238" i="6" s="1"/>
  <c r="T7238" i="6" s="1"/>
  <c r="Q7239" i="6"/>
  <c r="S7239" i="6" s="1"/>
  <c r="T7239" i="6" s="1"/>
  <c r="Q7240" i="6"/>
  <c r="S7240" i="6" s="1"/>
  <c r="T7240" i="6" s="1"/>
  <c r="Q7241" i="6"/>
  <c r="S7241" i="6" s="1"/>
  <c r="T7241" i="6" s="1"/>
  <c r="Q7242" i="6"/>
  <c r="S7242" i="6" s="1"/>
  <c r="T7242" i="6" s="1"/>
  <c r="Q7243" i="6"/>
  <c r="S7243" i="6" s="1"/>
  <c r="T7243" i="6" s="1"/>
  <c r="Q7244" i="6"/>
  <c r="S7244" i="6" s="1"/>
  <c r="T7244" i="6" s="1"/>
  <c r="Q7245" i="6"/>
  <c r="S7245" i="6" s="1"/>
  <c r="T7245" i="6" s="1"/>
  <c r="Q7246" i="6"/>
  <c r="S7246" i="6" s="1"/>
  <c r="T7246" i="6" s="1"/>
  <c r="Q7247" i="6"/>
  <c r="S7247" i="6" s="1"/>
  <c r="T7247" i="6" s="1"/>
  <c r="Q7248" i="6"/>
  <c r="S7248" i="6" s="1"/>
  <c r="T7248" i="6" s="1"/>
  <c r="Q7249" i="6"/>
  <c r="S7249" i="6" s="1"/>
  <c r="T7249" i="6" s="1"/>
  <c r="Q7250" i="6"/>
  <c r="S7250" i="6" s="1"/>
  <c r="T7250" i="6" s="1"/>
  <c r="Q7251" i="6"/>
  <c r="S7251" i="6" s="1"/>
  <c r="T7251" i="6" s="1"/>
  <c r="Q7252" i="6"/>
  <c r="S7252" i="6" s="1"/>
  <c r="T7252" i="6" s="1"/>
  <c r="Q7253" i="6"/>
  <c r="S7253" i="6" s="1"/>
  <c r="T7253" i="6" s="1"/>
  <c r="Q7254" i="6"/>
  <c r="S7254" i="6" s="1"/>
  <c r="T7254" i="6" s="1"/>
  <c r="Q7255" i="6"/>
  <c r="S7255" i="6" s="1"/>
  <c r="T7255" i="6" s="1"/>
  <c r="Q7256" i="6"/>
  <c r="S7256" i="6" s="1"/>
  <c r="T7256" i="6" s="1"/>
  <c r="Q7257" i="6"/>
  <c r="S7257" i="6" s="1"/>
  <c r="T7257" i="6" s="1"/>
  <c r="Q7258" i="6"/>
  <c r="S7258" i="6" s="1"/>
  <c r="T7258" i="6" s="1"/>
  <c r="Q7259" i="6"/>
  <c r="S7259" i="6" s="1"/>
  <c r="T7259" i="6" s="1"/>
  <c r="Q7260" i="6"/>
  <c r="S7260" i="6" s="1"/>
  <c r="T7260" i="6" s="1"/>
  <c r="Q7261" i="6"/>
  <c r="S7261" i="6" s="1"/>
  <c r="T7261" i="6" s="1"/>
  <c r="Q7262" i="6"/>
  <c r="S7262" i="6" s="1"/>
  <c r="T7262" i="6" s="1"/>
  <c r="Q7263" i="6"/>
  <c r="S7263" i="6" s="1"/>
  <c r="T7263" i="6" s="1"/>
  <c r="Q7264" i="6"/>
  <c r="S7264" i="6" s="1"/>
  <c r="T7264" i="6" s="1"/>
  <c r="Q7265" i="6"/>
  <c r="S7265" i="6" s="1"/>
  <c r="T7265" i="6" s="1"/>
  <c r="Q7266" i="6"/>
  <c r="S7266" i="6" s="1"/>
  <c r="T7266" i="6" s="1"/>
  <c r="Q7267" i="6"/>
  <c r="S7267" i="6" s="1"/>
  <c r="T7267" i="6" s="1"/>
  <c r="Q7268" i="6"/>
  <c r="S7268" i="6" s="1"/>
  <c r="T7268" i="6" s="1"/>
  <c r="Q7269" i="6"/>
  <c r="S7269" i="6" s="1"/>
  <c r="T7269" i="6" s="1"/>
  <c r="Q7270" i="6"/>
  <c r="S7270" i="6" s="1"/>
  <c r="T7270" i="6" s="1"/>
  <c r="Q7271" i="6"/>
  <c r="S7271" i="6" s="1"/>
  <c r="T7271" i="6" s="1"/>
  <c r="Q7272" i="6"/>
  <c r="S7272" i="6" s="1"/>
  <c r="T7272" i="6" s="1"/>
  <c r="Q7273" i="6"/>
  <c r="S7273" i="6" s="1"/>
  <c r="T7273" i="6" s="1"/>
  <c r="Q7274" i="6"/>
  <c r="S7274" i="6" s="1"/>
  <c r="T7274" i="6" s="1"/>
  <c r="Q7275" i="6"/>
  <c r="S7275" i="6" s="1"/>
  <c r="T7275" i="6" s="1"/>
  <c r="Q7276" i="6"/>
  <c r="S7276" i="6" s="1"/>
  <c r="T7276" i="6" s="1"/>
  <c r="Q7277" i="6"/>
  <c r="S7277" i="6" s="1"/>
  <c r="T7277" i="6" s="1"/>
  <c r="Q7278" i="6"/>
  <c r="S7278" i="6" s="1"/>
  <c r="T7278" i="6" s="1"/>
  <c r="Q7279" i="6"/>
  <c r="S7279" i="6" s="1"/>
  <c r="T7279" i="6" s="1"/>
  <c r="Q7280" i="6"/>
  <c r="S7280" i="6" s="1"/>
  <c r="T7280" i="6" s="1"/>
  <c r="Q7281" i="6"/>
  <c r="S7281" i="6" s="1"/>
  <c r="T7281" i="6" s="1"/>
  <c r="Q7282" i="6"/>
  <c r="S7282" i="6" s="1"/>
  <c r="T7282" i="6" s="1"/>
  <c r="Q7283" i="6"/>
  <c r="S7283" i="6" s="1"/>
  <c r="T7283" i="6" s="1"/>
  <c r="Q7284" i="6"/>
  <c r="S7284" i="6" s="1"/>
  <c r="T7284" i="6" s="1"/>
  <c r="Q7285" i="6"/>
  <c r="S7285" i="6" s="1"/>
  <c r="T7285" i="6" s="1"/>
  <c r="Q7286" i="6"/>
  <c r="S7286" i="6" s="1"/>
  <c r="T7286" i="6" s="1"/>
  <c r="Q7287" i="6"/>
  <c r="S7287" i="6" s="1"/>
  <c r="T7287" i="6" s="1"/>
  <c r="Q7288" i="6"/>
  <c r="S7288" i="6" s="1"/>
  <c r="T7288" i="6" s="1"/>
  <c r="Q7289" i="6"/>
  <c r="S7289" i="6" s="1"/>
  <c r="T7289" i="6" s="1"/>
  <c r="Q7290" i="6"/>
  <c r="S7290" i="6" s="1"/>
  <c r="T7290" i="6" s="1"/>
  <c r="Q7291" i="6"/>
  <c r="S7291" i="6" s="1"/>
  <c r="T7291" i="6" s="1"/>
  <c r="Q7292" i="6"/>
  <c r="S7292" i="6" s="1"/>
  <c r="T7292" i="6" s="1"/>
  <c r="Q7293" i="6"/>
  <c r="S7293" i="6" s="1"/>
  <c r="T7293" i="6" s="1"/>
  <c r="Q7294" i="6"/>
  <c r="S7294" i="6" s="1"/>
  <c r="T7294" i="6" s="1"/>
  <c r="Q7295" i="6"/>
  <c r="S7295" i="6" s="1"/>
  <c r="T7295" i="6" s="1"/>
  <c r="Q7296" i="6"/>
  <c r="S7296" i="6" s="1"/>
  <c r="T7296" i="6" s="1"/>
  <c r="Q7297" i="6"/>
  <c r="S7297" i="6" s="1"/>
  <c r="T7297" i="6" s="1"/>
  <c r="Q7298" i="6"/>
  <c r="S7298" i="6" s="1"/>
  <c r="T7298" i="6" s="1"/>
  <c r="Q7299" i="6"/>
  <c r="S7299" i="6" s="1"/>
  <c r="T7299" i="6" s="1"/>
  <c r="Q7300" i="6"/>
  <c r="S7300" i="6" s="1"/>
  <c r="T7300" i="6" s="1"/>
  <c r="Q7301" i="6"/>
  <c r="S7301" i="6" s="1"/>
  <c r="T7301" i="6" s="1"/>
  <c r="Q7302" i="6"/>
  <c r="S7302" i="6" s="1"/>
  <c r="T7302" i="6" s="1"/>
  <c r="Q7303" i="6"/>
  <c r="S7303" i="6" s="1"/>
  <c r="T7303" i="6" s="1"/>
  <c r="Q7304" i="6"/>
  <c r="S7304" i="6" s="1"/>
  <c r="T7304" i="6" s="1"/>
  <c r="Q7305" i="6"/>
  <c r="S7305" i="6" s="1"/>
  <c r="T7305" i="6" s="1"/>
  <c r="Q7306" i="6"/>
  <c r="S7306" i="6" s="1"/>
  <c r="T7306" i="6" s="1"/>
  <c r="Q7307" i="6"/>
  <c r="S7307" i="6" s="1"/>
  <c r="T7307" i="6" s="1"/>
  <c r="Q7308" i="6"/>
  <c r="S7308" i="6" s="1"/>
  <c r="T7308" i="6" s="1"/>
  <c r="Q7309" i="6"/>
  <c r="S7309" i="6" s="1"/>
  <c r="T7309" i="6" s="1"/>
  <c r="Q7310" i="6"/>
  <c r="S7310" i="6" s="1"/>
  <c r="T7310" i="6" s="1"/>
  <c r="Q7311" i="6"/>
  <c r="S7311" i="6" s="1"/>
  <c r="T7311" i="6" s="1"/>
  <c r="Q7312" i="6"/>
  <c r="S7312" i="6" s="1"/>
  <c r="T7312" i="6" s="1"/>
  <c r="Q7313" i="6"/>
  <c r="S7313" i="6" s="1"/>
  <c r="T7313" i="6" s="1"/>
  <c r="Q7314" i="6"/>
  <c r="S7314" i="6" s="1"/>
  <c r="T7314" i="6" s="1"/>
  <c r="Q7315" i="6"/>
  <c r="S7315" i="6" s="1"/>
  <c r="T7315" i="6" s="1"/>
  <c r="Q7316" i="6"/>
  <c r="S7316" i="6" s="1"/>
  <c r="T7316" i="6" s="1"/>
  <c r="Q7317" i="6"/>
  <c r="S7317" i="6" s="1"/>
  <c r="T7317" i="6" s="1"/>
  <c r="Q7318" i="6"/>
  <c r="S7318" i="6" s="1"/>
  <c r="T7318" i="6" s="1"/>
  <c r="Q7319" i="6"/>
  <c r="S7319" i="6" s="1"/>
  <c r="T7319" i="6" s="1"/>
  <c r="Q7320" i="6"/>
  <c r="S7320" i="6" s="1"/>
  <c r="T7320" i="6" s="1"/>
  <c r="Q7321" i="6"/>
  <c r="S7321" i="6" s="1"/>
  <c r="T7321" i="6" s="1"/>
  <c r="Q7322" i="6"/>
  <c r="S7322" i="6" s="1"/>
  <c r="T7322" i="6" s="1"/>
  <c r="Q7323" i="6"/>
  <c r="S7323" i="6" s="1"/>
  <c r="T7323" i="6" s="1"/>
  <c r="Q7324" i="6"/>
  <c r="S7324" i="6" s="1"/>
  <c r="T7324" i="6" s="1"/>
  <c r="Q7325" i="6"/>
  <c r="S7325" i="6" s="1"/>
  <c r="T7325" i="6" s="1"/>
  <c r="Q7326" i="6"/>
  <c r="S7326" i="6" s="1"/>
  <c r="T7326" i="6" s="1"/>
  <c r="Q7327" i="6"/>
  <c r="S7327" i="6" s="1"/>
  <c r="T7327" i="6" s="1"/>
  <c r="Q7328" i="6"/>
  <c r="S7328" i="6" s="1"/>
  <c r="T7328" i="6" s="1"/>
  <c r="Q7329" i="6"/>
  <c r="S7329" i="6" s="1"/>
  <c r="T7329" i="6" s="1"/>
  <c r="Q7330" i="6"/>
  <c r="S7330" i="6" s="1"/>
  <c r="T7330" i="6" s="1"/>
  <c r="Q7331" i="6"/>
  <c r="S7331" i="6" s="1"/>
  <c r="T7331" i="6" s="1"/>
  <c r="Q7332" i="6"/>
  <c r="S7332" i="6" s="1"/>
  <c r="T7332" i="6" s="1"/>
  <c r="Q7333" i="6"/>
  <c r="S7333" i="6" s="1"/>
  <c r="T7333" i="6" s="1"/>
  <c r="Q7334" i="6"/>
  <c r="S7334" i="6" s="1"/>
  <c r="T7334" i="6" s="1"/>
  <c r="Q7335" i="6"/>
  <c r="S7335" i="6" s="1"/>
  <c r="T7335" i="6" s="1"/>
  <c r="Q7336" i="6"/>
  <c r="S7336" i="6" s="1"/>
  <c r="T7336" i="6" s="1"/>
  <c r="Q7337" i="6"/>
  <c r="S7337" i="6" s="1"/>
  <c r="T7337" i="6" s="1"/>
  <c r="Q7338" i="6"/>
  <c r="S7338" i="6" s="1"/>
  <c r="T7338" i="6" s="1"/>
  <c r="Q7339" i="6"/>
  <c r="S7339" i="6" s="1"/>
  <c r="T7339" i="6" s="1"/>
  <c r="Q7340" i="6"/>
  <c r="S7340" i="6" s="1"/>
  <c r="T7340" i="6" s="1"/>
  <c r="Q7341" i="6"/>
  <c r="S7341" i="6" s="1"/>
  <c r="T7341" i="6" s="1"/>
  <c r="Q7342" i="6"/>
  <c r="S7342" i="6" s="1"/>
  <c r="T7342" i="6" s="1"/>
  <c r="Q7343" i="6"/>
  <c r="S7343" i="6" s="1"/>
  <c r="T7343" i="6" s="1"/>
  <c r="Q7344" i="6"/>
  <c r="S7344" i="6" s="1"/>
  <c r="T7344" i="6" s="1"/>
  <c r="Q7345" i="6"/>
  <c r="S7345" i="6" s="1"/>
  <c r="T7345" i="6" s="1"/>
  <c r="Q7346" i="6"/>
  <c r="S7346" i="6" s="1"/>
  <c r="T7346" i="6" s="1"/>
  <c r="Q7347" i="6"/>
  <c r="S7347" i="6" s="1"/>
  <c r="T7347" i="6" s="1"/>
  <c r="Q7348" i="6"/>
  <c r="S7348" i="6" s="1"/>
  <c r="T7348" i="6" s="1"/>
  <c r="Q7349" i="6"/>
  <c r="S7349" i="6" s="1"/>
  <c r="T7349" i="6" s="1"/>
  <c r="Q7350" i="6"/>
  <c r="S7350" i="6" s="1"/>
  <c r="T7350" i="6" s="1"/>
  <c r="Q7351" i="6"/>
  <c r="S7351" i="6" s="1"/>
  <c r="T7351" i="6" s="1"/>
  <c r="Q7352" i="6"/>
  <c r="S7352" i="6" s="1"/>
  <c r="T7352" i="6" s="1"/>
  <c r="Q7353" i="6"/>
  <c r="S7353" i="6" s="1"/>
  <c r="T7353" i="6" s="1"/>
  <c r="Q7354" i="6"/>
  <c r="S7354" i="6" s="1"/>
  <c r="T7354" i="6" s="1"/>
  <c r="Q7355" i="6"/>
  <c r="S7355" i="6" s="1"/>
  <c r="T7355" i="6" s="1"/>
  <c r="Q7356" i="6"/>
  <c r="S7356" i="6" s="1"/>
  <c r="T7356" i="6" s="1"/>
  <c r="Q7357" i="6"/>
  <c r="S7357" i="6" s="1"/>
  <c r="T7357" i="6" s="1"/>
  <c r="Q7358" i="6"/>
  <c r="S7358" i="6" s="1"/>
  <c r="T7358" i="6" s="1"/>
  <c r="Q7359" i="6"/>
  <c r="S7359" i="6" s="1"/>
  <c r="T7359" i="6" s="1"/>
  <c r="Q7360" i="6"/>
  <c r="S7360" i="6" s="1"/>
  <c r="T7360" i="6" s="1"/>
  <c r="Q7361" i="6"/>
  <c r="S7361" i="6" s="1"/>
  <c r="T7361" i="6" s="1"/>
  <c r="Q7362" i="6"/>
  <c r="S7362" i="6" s="1"/>
  <c r="T7362" i="6" s="1"/>
  <c r="Q7363" i="6"/>
  <c r="S7363" i="6" s="1"/>
  <c r="T7363" i="6" s="1"/>
  <c r="Q7364" i="6"/>
  <c r="S7364" i="6" s="1"/>
  <c r="T7364" i="6" s="1"/>
  <c r="Q7365" i="6"/>
  <c r="S7365" i="6" s="1"/>
  <c r="T7365" i="6" s="1"/>
  <c r="Q7366" i="6"/>
  <c r="S7366" i="6" s="1"/>
  <c r="T7366" i="6" s="1"/>
  <c r="Q7367" i="6"/>
  <c r="S7367" i="6" s="1"/>
  <c r="T7367" i="6" s="1"/>
  <c r="Q7368" i="6"/>
  <c r="S7368" i="6" s="1"/>
  <c r="T7368" i="6" s="1"/>
  <c r="Q7369" i="6"/>
  <c r="S7369" i="6" s="1"/>
  <c r="T7369" i="6" s="1"/>
  <c r="Q7370" i="6"/>
  <c r="S7370" i="6" s="1"/>
  <c r="T7370" i="6" s="1"/>
  <c r="Q7371" i="6"/>
  <c r="S7371" i="6" s="1"/>
  <c r="T7371" i="6" s="1"/>
  <c r="Q7372" i="6"/>
  <c r="S7372" i="6" s="1"/>
  <c r="T7372" i="6" s="1"/>
  <c r="Q7373" i="6"/>
  <c r="S7373" i="6" s="1"/>
  <c r="T7373" i="6" s="1"/>
  <c r="Q7374" i="6"/>
  <c r="S7374" i="6" s="1"/>
  <c r="T7374" i="6" s="1"/>
  <c r="Q7375" i="6"/>
  <c r="S7375" i="6" s="1"/>
  <c r="T7375" i="6" s="1"/>
  <c r="Q7376" i="6"/>
  <c r="S7376" i="6" s="1"/>
  <c r="T7376" i="6" s="1"/>
  <c r="Q7377" i="6"/>
  <c r="S7377" i="6" s="1"/>
  <c r="T7377" i="6" s="1"/>
  <c r="Q7378" i="6"/>
  <c r="S7378" i="6" s="1"/>
  <c r="T7378" i="6" s="1"/>
  <c r="Q7379" i="6"/>
  <c r="S7379" i="6" s="1"/>
  <c r="T7379" i="6" s="1"/>
  <c r="Q7380" i="6"/>
  <c r="S7380" i="6" s="1"/>
  <c r="T7380" i="6" s="1"/>
  <c r="Q7381" i="6"/>
  <c r="S7381" i="6" s="1"/>
  <c r="T7381" i="6" s="1"/>
  <c r="Q7382" i="6"/>
  <c r="S7382" i="6" s="1"/>
  <c r="T7382" i="6" s="1"/>
  <c r="Q7383" i="6"/>
  <c r="S7383" i="6" s="1"/>
  <c r="T7383" i="6" s="1"/>
  <c r="Q7384" i="6"/>
  <c r="S7384" i="6" s="1"/>
  <c r="T7384" i="6" s="1"/>
  <c r="Q7385" i="6"/>
  <c r="S7385" i="6" s="1"/>
  <c r="T7385" i="6" s="1"/>
  <c r="Q7386" i="6"/>
  <c r="S7386" i="6" s="1"/>
  <c r="T7386" i="6" s="1"/>
  <c r="Q7387" i="6"/>
  <c r="S7387" i="6" s="1"/>
  <c r="T7387" i="6" s="1"/>
  <c r="Q7388" i="6"/>
  <c r="S7388" i="6" s="1"/>
  <c r="T7388" i="6" s="1"/>
  <c r="Q7389" i="6"/>
  <c r="S7389" i="6" s="1"/>
  <c r="T7389" i="6" s="1"/>
  <c r="Q7390" i="6"/>
  <c r="S7390" i="6" s="1"/>
  <c r="T7390" i="6" s="1"/>
  <c r="Q7391" i="6"/>
  <c r="S7391" i="6" s="1"/>
  <c r="T7391" i="6" s="1"/>
  <c r="Q7392" i="6"/>
  <c r="S7392" i="6" s="1"/>
  <c r="T7392" i="6" s="1"/>
  <c r="Q7393" i="6"/>
  <c r="S7393" i="6" s="1"/>
  <c r="T7393" i="6" s="1"/>
  <c r="Q7394" i="6"/>
  <c r="S7394" i="6" s="1"/>
  <c r="T7394" i="6" s="1"/>
  <c r="Q7395" i="6"/>
  <c r="S7395" i="6" s="1"/>
  <c r="T7395" i="6" s="1"/>
  <c r="Q7396" i="6"/>
  <c r="S7396" i="6" s="1"/>
  <c r="T7396" i="6" s="1"/>
  <c r="Q7397" i="6"/>
  <c r="S7397" i="6" s="1"/>
  <c r="T7397" i="6" s="1"/>
  <c r="Q7398" i="6"/>
  <c r="S7398" i="6" s="1"/>
  <c r="T7398" i="6" s="1"/>
  <c r="Q7399" i="6"/>
  <c r="S7399" i="6" s="1"/>
  <c r="T7399" i="6" s="1"/>
  <c r="Q7400" i="6"/>
  <c r="S7400" i="6" s="1"/>
  <c r="T7400" i="6" s="1"/>
  <c r="Q7401" i="6"/>
  <c r="S7401" i="6" s="1"/>
  <c r="T7401" i="6" s="1"/>
  <c r="Q7402" i="6"/>
  <c r="S7402" i="6" s="1"/>
  <c r="T7402" i="6" s="1"/>
  <c r="Q7403" i="6"/>
  <c r="S7403" i="6" s="1"/>
  <c r="T7403" i="6" s="1"/>
  <c r="Q7404" i="6"/>
  <c r="S7404" i="6" s="1"/>
  <c r="T7404" i="6" s="1"/>
  <c r="Q7405" i="6"/>
  <c r="S7405" i="6" s="1"/>
  <c r="T7405" i="6" s="1"/>
  <c r="Q7406" i="6"/>
  <c r="S7406" i="6" s="1"/>
  <c r="T7406" i="6" s="1"/>
  <c r="Q7407" i="6"/>
  <c r="S7407" i="6" s="1"/>
  <c r="T7407" i="6" s="1"/>
  <c r="Q7408" i="6"/>
  <c r="S7408" i="6" s="1"/>
  <c r="T7408" i="6" s="1"/>
  <c r="Q7409" i="6"/>
  <c r="S7409" i="6" s="1"/>
  <c r="T7409" i="6" s="1"/>
  <c r="Q7410" i="6"/>
  <c r="S7410" i="6" s="1"/>
  <c r="T7410" i="6" s="1"/>
  <c r="Q7411" i="6"/>
  <c r="S7411" i="6" s="1"/>
  <c r="T7411" i="6" s="1"/>
  <c r="Q7412" i="6"/>
  <c r="S7412" i="6" s="1"/>
  <c r="T7412" i="6" s="1"/>
  <c r="Q7413" i="6"/>
  <c r="S7413" i="6" s="1"/>
  <c r="T7413" i="6" s="1"/>
  <c r="Q7414" i="6"/>
  <c r="S7414" i="6" s="1"/>
  <c r="T7414" i="6" s="1"/>
  <c r="Q7415" i="6"/>
  <c r="S7415" i="6" s="1"/>
  <c r="T7415" i="6" s="1"/>
  <c r="Q7416" i="6"/>
  <c r="S7416" i="6" s="1"/>
  <c r="T7416" i="6" s="1"/>
  <c r="Q7417" i="6"/>
  <c r="S7417" i="6" s="1"/>
  <c r="T7417" i="6" s="1"/>
  <c r="Q7418" i="6"/>
  <c r="S7418" i="6" s="1"/>
  <c r="T7418" i="6" s="1"/>
  <c r="Q7419" i="6"/>
  <c r="S7419" i="6" s="1"/>
  <c r="T7419" i="6" s="1"/>
  <c r="Q7420" i="6"/>
  <c r="S7420" i="6" s="1"/>
  <c r="T7420" i="6" s="1"/>
  <c r="Q7421" i="6"/>
  <c r="S7421" i="6" s="1"/>
  <c r="T7421" i="6" s="1"/>
  <c r="Q7422" i="6"/>
  <c r="S7422" i="6" s="1"/>
  <c r="T7422" i="6" s="1"/>
  <c r="Q7423" i="6"/>
  <c r="S7423" i="6" s="1"/>
  <c r="T7423" i="6" s="1"/>
  <c r="Q7424" i="6"/>
  <c r="S7424" i="6" s="1"/>
  <c r="T7424" i="6" s="1"/>
  <c r="Q7425" i="6"/>
  <c r="S7425" i="6" s="1"/>
  <c r="T7425" i="6" s="1"/>
  <c r="Q7426" i="6"/>
  <c r="S7426" i="6" s="1"/>
  <c r="T7426" i="6" s="1"/>
  <c r="Q7427" i="6"/>
  <c r="S7427" i="6" s="1"/>
  <c r="T7427" i="6" s="1"/>
  <c r="Q7428" i="6"/>
  <c r="S7428" i="6" s="1"/>
  <c r="T7428" i="6" s="1"/>
  <c r="Q7429" i="6"/>
  <c r="S7429" i="6" s="1"/>
  <c r="T7429" i="6" s="1"/>
  <c r="Q7430" i="6"/>
  <c r="S7430" i="6" s="1"/>
  <c r="T7430" i="6" s="1"/>
  <c r="Q7431" i="6"/>
  <c r="S7431" i="6" s="1"/>
  <c r="T7431" i="6" s="1"/>
  <c r="Q7432" i="6"/>
  <c r="S7432" i="6" s="1"/>
  <c r="T7432" i="6" s="1"/>
  <c r="Q7433" i="6"/>
  <c r="S7433" i="6" s="1"/>
  <c r="T7433" i="6" s="1"/>
  <c r="Q7434" i="6"/>
  <c r="S7434" i="6" s="1"/>
  <c r="T7434" i="6" s="1"/>
  <c r="Q7435" i="6"/>
  <c r="S7435" i="6" s="1"/>
  <c r="T7435" i="6" s="1"/>
  <c r="Q7436" i="6"/>
  <c r="S7436" i="6" s="1"/>
  <c r="T7436" i="6" s="1"/>
  <c r="Q7437" i="6"/>
  <c r="S7437" i="6" s="1"/>
  <c r="T7437" i="6" s="1"/>
  <c r="Q7438" i="6"/>
  <c r="S7438" i="6" s="1"/>
  <c r="T7438" i="6" s="1"/>
  <c r="Q7439" i="6"/>
  <c r="S7439" i="6" s="1"/>
  <c r="T7439" i="6" s="1"/>
  <c r="Q7440" i="6"/>
  <c r="S7440" i="6" s="1"/>
  <c r="T7440" i="6" s="1"/>
  <c r="Q7441" i="6"/>
  <c r="S7441" i="6" s="1"/>
  <c r="T7441" i="6" s="1"/>
  <c r="Q7442" i="6"/>
  <c r="S7442" i="6" s="1"/>
  <c r="T7442" i="6" s="1"/>
  <c r="Q7443" i="6"/>
  <c r="S7443" i="6" s="1"/>
  <c r="T7443" i="6" s="1"/>
  <c r="Q7444" i="6"/>
  <c r="S7444" i="6" s="1"/>
  <c r="T7444" i="6" s="1"/>
  <c r="Q7445" i="6"/>
  <c r="S7445" i="6" s="1"/>
  <c r="T7445" i="6" s="1"/>
  <c r="Q7446" i="6"/>
  <c r="S7446" i="6" s="1"/>
  <c r="T7446" i="6" s="1"/>
  <c r="Q7447" i="6"/>
  <c r="S7447" i="6" s="1"/>
  <c r="T7447" i="6" s="1"/>
  <c r="Q7448" i="6"/>
  <c r="S7448" i="6" s="1"/>
  <c r="T7448" i="6" s="1"/>
  <c r="Q7449" i="6"/>
  <c r="S7449" i="6" s="1"/>
  <c r="T7449" i="6" s="1"/>
  <c r="Q7450" i="6"/>
  <c r="S7450" i="6" s="1"/>
  <c r="T7450" i="6" s="1"/>
  <c r="Q7451" i="6"/>
  <c r="S7451" i="6" s="1"/>
  <c r="T7451" i="6" s="1"/>
  <c r="Q7452" i="6"/>
  <c r="S7452" i="6" s="1"/>
  <c r="T7452" i="6" s="1"/>
  <c r="Q7453" i="6"/>
  <c r="S7453" i="6" s="1"/>
  <c r="T7453" i="6" s="1"/>
  <c r="Q7454" i="6"/>
  <c r="S7454" i="6" s="1"/>
  <c r="T7454" i="6" s="1"/>
  <c r="Q7455" i="6"/>
  <c r="S7455" i="6" s="1"/>
  <c r="T7455" i="6" s="1"/>
  <c r="Q7456" i="6"/>
  <c r="S7456" i="6" s="1"/>
  <c r="T7456" i="6" s="1"/>
  <c r="Q7457" i="6"/>
  <c r="S7457" i="6" s="1"/>
  <c r="T7457" i="6" s="1"/>
  <c r="Q7458" i="6"/>
  <c r="S7458" i="6" s="1"/>
  <c r="T7458" i="6" s="1"/>
  <c r="Q7459" i="6"/>
  <c r="S7459" i="6" s="1"/>
  <c r="T7459" i="6" s="1"/>
  <c r="Q7460" i="6"/>
  <c r="S7460" i="6" s="1"/>
  <c r="T7460" i="6" s="1"/>
  <c r="Q7461" i="6"/>
  <c r="S7461" i="6" s="1"/>
  <c r="T7461" i="6" s="1"/>
  <c r="Q7462" i="6"/>
  <c r="S7462" i="6" s="1"/>
  <c r="T7462" i="6" s="1"/>
  <c r="Q7463" i="6"/>
  <c r="S7463" i="6" s="1"/>
  <c r="T7463" i="6" s="1"/>
  <c r="Q7464" i="6"/>
  <c r="S7464" i="6" s="1"/>
  <c r="T7464" i="6" s="1"/>
  <c r="Q7465" i="6"/>
  <c r="S7465" i="6" s="1"/>
  <c r="T7465" i="6" s="1"/>
  <c r="Q7466" i="6"/>
  <c r="S7466" i="6" s="1"/>
  <c r="T7466" i="6" s="1"/>
  <c r="Q7467" i="6"/>
  <c r="S7467" i="6" s="1"/>
  <c r="T7467" i="6" s="1"/>
  <c r="Q7468" i="6"/>
  <c r="S7468" i="6" s="1"/>
  <c r="T7468" i="6" s="1"/>
  <c r="Q7469" i="6"/>
  <c r="S7469" i="6" s="1"/>
  <c r="T7469" i="6" s="1"/>
  <c r="Q7470" i="6"/>
  <c r="S7470" i="6" s="1"/>
  <c r="T7470" i="6" s="1"/>
  <c r="Q7471" i="6"/>
  <c r="S7471" i="6" s="1"/>
  <c r="T7471" i="6" s="1"/>
  <c r="Q7472" i="6"/>
  <c r="S7472" i="6" s="1"/>
  <c r="T7472" i="6" s="1"/>
  <c r="Q7473" i="6"/>
  <c r="S7473" i="6" s="1"/>
  <c r="T7473" i="6" s="1"/>
  <c r="Q7474" i="6"/>
  <c r="S7474" i="6" s="1"/>
  <c r="T7474" i="6" s="1"/>
  <c r="Q7475" i="6"/>
  <c r="S7475" i="6" s="1"/>
  <c r="T7475" i="6" s="1"/>
  <c r="Q7476" i="6"/>
  <c r="S7476" i="6" s="1"/>
  <c r="T7476" i="6" s="1"/>
  <c r="Q7477" i="6"/>
  <c r="S7477" i="6" s="1"/>
  <c r="T7477" i="6" s="1"/>
  <c r="Q7478" i="6"/>
  <c r="S7478" i="6" s="1"/>
  <c r="T7478" i="6" s="1"/>
  <c r="Q7479" i="6"/>
  <c r="S7479" i="6" s="1"/>
  <c r="T7479" i="6" s="1"/>
  <c r="Q7480" i="6"/>
  <c r="S7480" i="6" s="1"/>
  <c r="T7480" i="6" s="1"/>
  <c r="Q7481" i="6"/>
  <c r="S7481" i="6" s="1"/>
  <c r="T7481" i="6" s="1"/>
  <c r="Q7482" i="6"/>
  <c r="S7482" i="6" s="1"/>
  <c r="T7482" i="6" s="1"/>
  <c r="Q7483" i="6"/>
  <c r="S7483" i="6" s="1"/>
  <c r="T7483" i="6" s="1"/>
  <c r="Q7484" i="6"/>
  <c r="S7484" i="6" s="1"/>
  <c r="T7484" i="6" s="1"/>
  <c r="Q7485" i="6"/>
  <c r="S7485" i="6" s="1"/>
  <c r="T7485" i="6" s="1"/>
  <c r="Q7486" i="6"/>
  <c r="S7486" i="6" s="1"/>
  <c r="T7486" i="6" s="1"/>
  <c r="Q7487" i="6"/>
  <c r="S7487" i="6" s="1"/>
  <c r="T7487" i="6" s="1"/>
  <c r="Q7488" i="6"/>
  <c r="S7488" i="6" s="1"/>
  <c r="T7488" i="6" s="1"/>
  <c r="Q7489" i="6"/>
  <c r="S7489" i="6" s="1"/>
  <c r="T7489" i="6" s="1"/>
  <c r="Q7490" i="6"/>
  <c r="S7490" i="6" s="1"/>
  <c r="T7490" i="6" s="1"/>
  <c r="Q7491" i="6"/>
  <c r="S7491" i="6" s="1"/>
  <c r="T7491" i="6" s="1"/>
  <c r="Q7492" i="6"/>
  <c r="S7492" i="6" s="1"/>
  <c r="T7492" i="6" s="1"/>
  <c r="Q7493" i="6"/>
  <c r="S7493" i="6" s="1"/>
  <c r="T7493" i="6" s="1"/>
  <c r="Q7494" i="6"/>
  <c r="S7494" i="6" s="1"/>
  <c r="T7494" i="6" s="1"/>
  <c r="Q7495" i="6"/>
  <c r="S7495" i="6" s="1"/>
  <c r="T7495" i="6" s="1"/>
  <c r="Q7496" i="6"/>
  <c r="S7496" i="6" s="1"/>
  <c r="T7496" i="6" s="1"/>
  <c r="Q7497" i="6"/>
  <c r="S7497" i="6" s="1"/>
  <c r="T7497" i="6" s="1"/>
  <c r="Q7498" i="6"/>
  <c r="S7498" i="6" s="1"/>
  <c r="T7498" i="6" s="1"/>
  <c r="Q7499" i="6"/>
  <c r="S7499" i="6" s="1"/>
  <c r="T7499" i="6" s="1"/>
  <c r="Q7500" i="6"/>
  <c r="S7500" i="6" s="1"/>
  <c r="T7500" i="6" s="1"/>
  <c r="Q7501" i="6"/>
  <c r="S7501" i="6" s="1"/>
  <c r="T7501" i="6" s="1"/>
  <c r="Q7502" i="6"/>
  <c r="S7502" i="6" s="1"/>
  <c r="T7502" i="6" s="1"/>
  <c r="Q7503" i="6"/>
  <c r="S7503" i="6" s="1"/>
  <c r="T7503" i="6" s="1"/>
  <c r="Q7504" i="6"/>
  <c r="S7504" i="6" s="1"/>
  <c r="T7504" i="6" s="1"/>
  <c r="Q7505" i="6"/>
  <c r="S7505" i="6" s="1"/>
  <c r="T7505" i="6" s="1"/>
  <c r="Q7506" i="6"/>
  <c r="S7506" i="6" s="1"/>
  <c r="T7506" i="6" s="1"/>
  <c r="Q7507" i="6"/>
  <c r="S7507" i="6" s="1"/>
  <c r="T7507" i="6" s="1"/>
  <c r="Q7508" i="6"/>
  <c r="S7508" i="6" s="1"/>
  <c r="T7508" i="6" s="1"/>
  <c r="Q7509" i="6"/>
  <c r="S7509" i="6" s="1"/>
  <c r="T7509" i="6" s="1"/>
  <c r="Q7510" i="6"/>
  <c r="S7510" i="6" s="1"/>
  <c r="T7510" i="6" s="1"/>
  <c r="Q7511" i="6"/>
  <c r="S7511" i="6" s="1"/>
  <c r="T7511" i="6" s="1"/>
  <c r="Q7512" i="6"/>
  <c r="S7512" i="6" s="1"/>
  <c r="T7512" i="6" s="1"/>
  <c r="Q7513" i="6"/>
  <c r="S7513" i="6" s="1"/>
  <c r="T7513" i="6" s="1"/>
  <c r="Q7514" i="6"/>
  <c r="S7514" i="6" s="1"/>
  <c r="T7514" i="6" s="1"/>
  <c r="Q7515" i="6"/>
  <c r="S7515" i="6" s="1"/>
  <c r="T7515" i="6" s="1"/>
  <c r="Q7516" i="6"/>
  <c r="S7516" i="6" s="1"/>
  <c r="T7516" i="6" s="1"/>
  <c r="Q7517" i="6"/>
  <c r="S7517" i="6" s="1"/>
  <c r="T7517" i="6" s="1"/>
  <c r="Q7518" i="6"/>
  <c r="S7518" i="6" s="1"/>
  <c r="T7518" i="6" s="1"/>
  <c r="Q7519" i="6"/>
  <c r="S7519" i="6" s="1"/>
  <c r="T7519" i="6" s="1"/>
  <c r="Q7520" i="6"/>
  <c r="S7520" i="6" s="1"/>
  <c r="T7520" i="6" s="1"/>
  <c r="Q7521" i="6"/>
  <c r="S7521" i="6" s="1"/>
  <c r="T7521" i="6" s="1"/>
  <c r="Q7522" i="6"/>
  <c r="S7522" i="6" s="1"/>
  <c r="T7522" i="6" s="1"/>
  <c r="Q7523" i="6"/>
  <c r="S7523" i="6" s="1"/>
  <c r="T7523" i="6" s="1"/>
  <c r="Q7524" i="6"/>
  <c r="S7524" i="6" s="1"/>
  <c r="T7524" i="6" s="1"/>
  <c r="Q7525" i="6"/>
  <c r="S7525" i="6" s="1"/>
  <c r="T7525" i="6" s="1"/>
  <c r="Q7526" i="6"/>
  <c r="S7526" i="6" s="1"/>
  <c r="T7526" i="6" s="1"/>
  <c r="Q7527" i="6"/>
  <c r="S7527" i="6" s="1"/>
  <c r="T7527" i="6" s="1"/>
  <c r="Q7528" i="6"/>
  <c r="S7528" i="6" s="1"/>
  <c r="T7528" i="6" s="1"/>
  <c r="Q7529" i="6"/>
  <c r="S7529" i="6" s="1"/>
  <c r="T7529" i="6" s="1"/>
  <c r="Q7530" i="6"/>
  <c r="S7530" i="6" s="1"/>
  <c r="T7530" i="6" s="1"/>
  <c r="Q7531" i="6"/>
  <c r="S7531" i="6" s="1"/>
  <c r="T7531" i="6" s="1"/>
  <c r="Q7532" i="6"/>
  <c r="S7532" i="6" s="1"/>
  <c r="T7532" i="6" s="1"/>
  <c r="Q7533" i="6"/>
  <c r="S7533" i="6" s="1"/>
  <c r="T7533" i="6" s="1"/>
  <c r="Q7534" i="6"/>
  <c r="S7534" i="6" s="1"/>
  <c r="T7534" i="6" s="1"/>
  <c r="Q7535" i="6"/>
  <c r="S7535" i="6" s="1"/>
  <c r="T7535" i="6" s="1"/>
  <c r="Q7536" i="6"/>
  <c r="S7536" i="6" s="1"/>
  <c r="T7536" i="6" s="1"/>
  <c r="Q7537" i="6"/>
  <c r="S7537" i="6" s="1"/>
  <c r="T7537" i="6" s="1"/>
  <c r="Q7538" i="6"/>
  <c r="S7538" i="6" s="1"/>
  <c r="T7538" i="6" s="1"/>
  <c r="Q7539" i="6"/>
  <c r="S7539" i="6" s="1"/>
  <c r="T7539" i="6" s="1"/>
  <c r="Q7540" i="6"/>
  <c r="S7540" i="6" s="1"/>
  <c r="T7540" i="6" s="1"/>
  <c r="Q7541" i="6"/>
  <c r="S7541" i="6" s="1"/>
  <c r="T7541" i="6" s="1"/>
  <c r="Q7542" i="6"/>
  <c r="S7542" i="6" s="1"/>
  <c r="T7542" i="6" s="1"/>
  <c r="Q7543" i="6"/>
  <c r="S7543" i="6" s="1"/>
  <c r="T7543" i="6" s="1"/>
  <c r="Q7544" i="6"/>
  <c r="S7544" i="6" s="1"/>
  <c r="T7544" i="6" s="1"/>
  <c r="Q7545" i="6"/>
  <c r="S7545" i="6" s="1"/>
  <c r="T7545" i="6" s="1"/>
  <c r="Q7546" i="6"/>
  <c r="S7546" i="6" s="1"/>
  <c r="T7546" i="6" s="1"/>
  <c r="Q7547" i="6"/>
  <c r="S7547" i="6" s="1"/>
  <c r="T7547" i="6" s="1"/>
  <c r="Q7548" i="6"/>
  <c r="S7548" i="6" s="1"/>
  <c r="T7548" i="6" s="1"/>
  <c r="Q7549" i="6"/>
  <c r="S7549" i="6" s="1"/>
  <c r="T7549" i="6" s="1"/>
  <c r="Q7550" i="6"/>
  <c r="S7550" i="6" s="1"/>
  <c r="T7550" i="6" s="1"/>
  <c r="Q7551" i="6"/>
  <c r="S7551" i="6" s="1"/>
  <c r="T7551" i="6" s="1"/>
  <c r="Q7552" i="6"/>
  <c r="S7552" i="6" s="1"/>
  <c r="T7552" i="6" s="1"/>
  <c r="Q7553" i="6"/>
  <c r="S7553" i="6" s="1"/>
  <c r="T7553" i="6" s="1"/>
  <c r="Q7554" i="6"/>
  <c r="S7554" i="6" s="1"/>
  <c r="T7554" i="6" s="1"/>
  <c r="Q7555" i="6"/>
  <c r="S7555" i="6" s="1"/>
  <c r="T7555" i="6" s="1"/>
  <c r="Q7556" i="6"/>
  <c r="S7556" i="6" s="1"/>
  <c r="T7556" i="6" s="1"/>
  <c r="Q7557" i="6"/>
  <c r="S7557" i="6" s="1"/>
  <c r="T7557" i="6" s="1"/>
  <c r="Q7558" i="6"/>
  <c r="S7558" i="6" s="1"/>
  <c r="T7558" i="6" s="1"/>
  <c r="Q7559" i="6"/>
  <c r="S7559" i="6" s="1"/>
  <c r="T7559" i="6" s="1"/>
  <c r="Q7560" i="6"/>
  <c r="S7560" i="6" s="1"/>
  <c r="T7560" i="6" s="1"/>
  <c r="Q7561" i="6"/>
  <c r="S7561" i="6" s="1"/>
  <c r="T7561" i="6" s="1"/>
  <c r="Q7562" i="6"/>
  <c r="S7562" i="6" s="1"/>
  <c r="T7562" i="6" s="1"/>
  <c r="Q7563" i="6"/>
  <c r="S7563" i="6" s="1"/>
  <c r="T7563" i="6" s="1"/>
  <c r="Q7564" i="6"/>
  <c r="S7564" i="6" s="1"/>
  <c r="T7564" i="6" s="1"/>
  <c r="Q7565" i="6"/>
  <c r="S7565" i="6" s="1"/>
  <c r="T7565" i="6" s="1"/>
  <c r="Q7566" i="6"/>
  <c r="S7566" i="6" s="1"/>
  <c r="T7566" i="6" s="1"/>
  <c r="Q7567" i="6"/>
  <c r="S7567" i="6" s="1"/>
  <c r="T7567" i="6" s="1"/>
  <c r="Q7568" i="6"/>
  <c r="S7568" i="6" s="1"/>
  <c r="T7568" i="6" s="1"/>
  <c r="Q7569" i="6"/>
  <c r="S7569" i="6" s="1"/>
  <c r="T7569" i="6" s="1"/>
  <c r="Q7570" i="6"/>
  <c r="S7570" i="6" s="1"/>
  <c r="T7570" i="6" s="1"/>
  <c r="Q7571" i="6"/>
  <c r="S7571" i="6" s="1"/>
  <c r="T7571" i="6" s="1"/>
  <c r="Q7572" i="6"/>
  <c r="S7572" i="6" s="1"/>
  <c r="T7572" i="6" s="1"/>
  <c r="Q7573" i="6"/>
  <c r="S7573" i="6" s="1"/>
  <c r="T7573" i="6" s="1"/>
  <c r="Q7574" i="6"/>
  <c r="S7574" i="6" s="1"/>
  <c r="T7574" i="6" s="1"/>
  <c r="Q7575" i="6"/>
  <c r="S7575" i="6" s="1"/>
  <c r="T7575" i="6" s="1"/>
  <c r="Q7576" i="6"/>
  <c r="S7576" i="6" s="1"/>
  <c r="T7576" i="6" s="1"/>
  <c r="Q7577" i="6"/>
  <c r="S7577" i="6" s="1"/>
  <c r="T7577" i="6" s="1"/>
  <c r="Q7578" i="6"/>
  <c r="S7578" i="6" s="1"/>
  <c r="T7578" i="6" s="1"/>
  <c r="Q7579" i="6"/>
  <c r="S7579" i="6" s="1"/>
  <c r="T7579" i="6" s="1"/>
  <c r="Q7580" i="6"/>
  <c r="S7580" i="6" s="1"/>
  <c r="T7580" i="6" s="1"/>
  <c r="Q7581" i="6"/>
  <c r="S7581" i="6" s="1"/>
  <c r="T7581" i="6" s="1"/>
  <c r="Q7582" i="6"/>
  <c r="S7582" i="6" s="1"/>
  <c r="T7582" i="6" s="1"/>
  <c r="Q7583" i="6"/>
  <c r="S7583" i="6" s="1"/>
  <c r="T7583" i="6" s="1"/>
  <c r="Q7584" i="6"/>
  <c r="S7584" i="6" s="1"/>
  <c r="T7584" i="6" s="1"/>
  <c r="Q7585" i="6"/>
  <c r="S7585" i="6" s="1"/>
  <c r="T7585" i="6" s="1"/>
  <c r="Q7586" i="6"/>
  <c r="S7586" i="6" s="1"/>
  <c r="T7586" i="6" s="1"/>
  <c r="Q7587" i="6"/>
  <c r="S7587" i="6" s="1"/>
  <c r="T7587" i="6" s="1"/>
  <c r="Q7588" i="6"/>
  <c r="S7588" i="6" s="1"/>
  <c r="T7588" i="6" s="1"/>
  <c r="Q7589" i="6"/>
  <c r="S7589" i="6" s="1"/>
  <c r="T7589" i="6" s="1"/>
  <c r="Q7590" i="6"/>
  <c r="S7590" i="6" s="1"/>
  <c r="T7590" i="6" s="1"/>
  <c r="Q7591" i="6"/>
  <c r="S7591" i="6" s="1"/>
  <c r="T7591" i="6" s="1"/>
  <c r="Q7592" i="6"/>
  <c r="S7592" i="6" s="1"/>
  <c r="T7592" i="6" s="1"/>
  <c r="Q7593" i="6"/>
  <c r="S7593" i="6" s="1"/>
  <c r="T7593" i="6" s="1"/>
  <c r="Q7594" i="6"/>
  <c r="S7594" i="6" s="1"/>
  <c r="T7594" i="6" s="1"/>
  <c r="Q7595" i="6"/>
  <c r="S7595" i="6" s="1"/>
  <c r="T7595" i="6" s="1"/>
  <c r="Q7596" i="6"/>
  <c r="S7596" i="6" s="1"/>
  <c r="T7596" i="6" s="1"/>
  <c r="Q7597" i="6"/>
  <c r="S7597" i="6" s="1"/>
  <c r="T7597" i="6" s="1"/>
  <c r="Q7598" i="6"/>
  <c r="S7598" i="6" s="1"/>
  <c r="T7598" i="6" s="1"/>
  <c r="Q7599" i="6"/>
  <c r="S7599" i="6" s="1"/>
  <c r="T7599" i="6" s="1"/>
  <c r="Q7600" i="6"/>
  <c r="S7600" i="6" s="1"/>
  <c r="T7600" i="6" s="1"/>
  <c r="Q7601" i="6"/>
  <c r="S7601" i="6" s="1"/>
  <c r="T7601" i="6" s="1"/>
  <c r="Q7602" i="6"/>
  <c r="S7602" i="6" s="1"/>
  <c r="T7602" i="6" s="1"/>
  <c r="Q7603" i="6"/>
  <c r="S7603" i="6" s="1"/>
  <c r="T7603" i="6" s="1"/>
  <c r="Q7604" i="6"/>
  <c r="S7604" i="6" s="1"/>
  <c r="T7604" i="6" s="1"/>
  <c r="Q7605" i="6"/>
  <c r="S7605" i="6" s="1"/>
  <c r="T7605" i="6" s="1"/>
  <c r="Q7606" i="6"/>
  <c r="S7606" i="6" s="1"/>
  <c r="T7606" i="6" s="1"/>
  <c r="Q7607" i="6"/>
  <c r="S7607" i="6" s="1"/>
  <c r="T7607" i="6" s="1"/>
  <c r="Q7608" i="6"/>
  <c r="S7608" i="6" s="1"/>
  <c r="T7608" i="6" s="1"/>
  <c r="Q7609" i="6"/>
  <c r="S7609" i="6" s="1"/>
  <c r="T7609" i="6" s="1"/>
  <c r="Q7610" i="6"/>
  <c r="S7610" i="6" s="1"/>
  <c r="T7610" i="6" s="1"/>
  <c r="Q7611" i="6"/>
  <c r="S7611" i="6" s="1"/>
  <c r="T7611" i="6" s="1"/>
  <c r="Q7612" i="6"/>
  <c r="S7612" i="6" s="1"/>
  <c r="T7612" i="6" s="1"/>
  <c r="Q7613" i="6"/>
  <c r="S7613" i="6" s="1"/>
  <c r="T7613" i="6" s="1"/>
  <c r="Q7614" i="6"/>
  <c r="S7614" i="6" s="1"/>
  <c r="T7614" i="6" s="1"/>
  <c r="Q7615" i="6"/>
  <c r="S7615" i="6" s="1"/>
  <c r="T7615" i="6" s="1"/>
  <c r="Q7616" i="6"/>
  <c r="S7616" i="6" s="1"/>
  <c r="T7616" i="6" s="1"/>
  <c r="Q7617" i="6"/>
  <c r="S7617" i="6" s="1"/>
  <c r="T7617" i="6" s="1"/>
  <c r="Q7618" i="6"/>
  <c r="S7618" i="6" s="1"/>
  <c r="T7618" i="6" s="1"/>
  <c r="Q7619" i="6"/>
  <c r="S7619" i="6" s="1"/>
  <c r="T7619" i="6" s="1"/>
  <c r="Q7620" i="6"/>
  <c r="S7620" i="6" s="1"/>
  <c r="T7620" i="6" s="1"/>
  <c r="Q7621" i="6"/>
  <c r="S7621" i="6" s="1"/>
  <c r="T7621" i="6" s="1"/>
  <c r="Q7622" i="6"/>
  <c r="S7622" i="6" s="1"/>
  <c r="T7622" i="6" s="1"/>
  <c r="Q7623" i="6"/>
  <c r="S7623" i="6" s="1"/>
  <c r="T7623" i="6" s="1"/>
  <c r="Q7624" i="6"/>
  <c r="S7624" i="6" s="1"/>
  <c r="T7624" i="6" s="1"/>
  <c r="Q7625" i="6"/>
  <c r="S7625" i="6" s="1"/>
  <c r="T7625" i="6" s="1"/>
  <c r="Q7626" i="6"/>
  <c r="S7626" i="6" s="1"/>
  <c r="T7626" i="6" s="1"/>
  <c r="Q7627" i="6"/>
  <c r="S7627" i="6" s="1"/>
  <c r="T7627" i="6" s="1"/>
  <c r="Q7628" i="6"/>
  <c r="S7628" i="6" s="1"/>
  <c r="T7628" i="6" s="1"/>
  <c r="Q7629" i="6"/>
  <c r="S7629" i="6" s="1"/>
  <c r="T7629" i="6" s="1"/>
  <c r="Q7630" i="6"/>
  <c r="S7630" i="6" s="1"/>
  <c r="T7630" i="6" s="1"/>
  <c r="Q7631" i="6"/>
  <c r="S7631" i="6" s="1"/>
  <c r="T7631" i="6" s="1"/>
  <c r="Q7632" i="6"/>
  <c r="S7632" i="6" s="1"/>
  <c r="T7632" i="6" s="1"/>
  <c r="Q7633" i="6"/>
  <c r="S7633" i="6" s="1"/>
  <c r="T7633" i="6" s="1"/>
  <c r="Q7634" i="6"/>
  <c r="S7634" i="6" s="1"/>
  <c r="T7634" i="6" s="1"/>
  <c r="Q7635" i="6"/>
  <c r="S7635" i="6" s="1"/>
  <c r="T7635" i="6" s="1"/>
  <c r="Q7636" i="6"/>
  <c r="S7636" i="6" s="1"/>
  <c r="T7636" i="6" s="1"/>
  <c r="Q7637" i="6"/>
  <c r="S7637" i="6" s="1"/>
  <c r="T7637" i="6" s="1"/>
  <c r="Q7638" i="6"/>
  <c r="S7638" i="6" s="1"/>
  <c r="T7638" i="6" s="1"/>
  <c r="Q7639" i="6"/>
  <c r="S7639" i="6" s="1"/>
  <c r="T7639" i="6" s="1"/>
  <c r="Q7640" i="6"/>
  <c r="S7640" i="6" s="1"/>
  <c r="T7640" i="6" s="1"/>
  <c r="Q7641" i="6"/>
  <c r="S7641" i="6" s="1"/>
  <c r="T7641" i="6" s="1"/>
  <c r="Q7642" i="6"/>
  <c r="S7642" i="6" s="1"/>
  <c r="T7642" i="6" s="1"/>
  <c r="Q7643" i="6"/>
  <c r="S7643" i="6" s="1"/>
  <c r="T7643" i="6" s="1"/>
  <c r="Q7644" i="6"/>
  <c r="S7644" i="6" s="1"/>
  <c r="T7644" i="6" s="1"/>
  <c r="Q7645" i="6"/>
  <c r="S7645" i="6" s="1"/>
  <c r="T7645" i="6" s="1"/>
  <c r="Q7646" i="6"/>
  <c r="S7646" i="6" s="1"/>
  <c r="T7646" i="6" s="1"/>
  <c r="Q7647" i="6"/>
  <c r="S7647" i="6" s="1"/>
  <c r="T7647" i="6" s="1"/>
  <c r="Q7648" i="6"/>
  <c r="S7648" i="6" s="1"/>
  <c r="T7648" i="6" s="1"/>
  <c r="Q7649" i="6"/>
  <c r="S7649" i="6" s="1"/>
  <c r="T7649" i="6" s="1"/>
  <c r="Q7650" i="6"/>
  <c r="S7650" i="6" s="1"/>
  <c r="T7650" i="6" s="1"/>
  <c r="Q7651" i="6"/>
  <c r="S7651" i="6" s="1"/>
  <c r="T7651" i="6" s="1"/>
  <c r="Q7652" i="6"/>
  <c r="S7652" i="6" s="1"/>
  <c r="T7652" i="6" s="1"/>
  <c r="Q7653" i="6"/>
  <c r="S7653" i="6" s="1"/>
  <c r="T7653" i="6" s="1"/>
  <c r="Q7654" i="6"/>
  <c r="S7654" i="6" s="1"/>
  <c r="T7654" i="6" s="1"/>
  <c r="Q7655" i="6"/>
  <c r="S7655" i="6" s="1"/>
  <c r="T7655" i="6" s="1"/>
  <c r="Q7656" i="6"/>
  <c r="S7656" i="6" s="1"/>
  <c r="T7656" i="6" s="1"/>
  <c r="Q7657" i="6"/>
  <c r="S7657" i="6" s="1"/>
  <c r="T7657" i="6" s="1"/>
  <c r="Q7658" i="6"/>
  <c r="S7658" i="6" s="1"/>
  <c r="T7658" i="6" s="1"/>
  <c r="Q7659" i="6"/>
  <c r="S7659" i="6" s="1"/>
  <c r="T7659" i="6" s="1"/>
  <c r="Q7660" i="6"/>
  <c r="S7660" i="6" s="1"/>
  <c r="T7660" i="6" s="1"/>
  <c r="Q7661" i="6"/>
  <c r="S7661" i="6" s="1"/>
  <c r="T7661" i="6" s="1"/>
  <c r="Q7662" i="6"/>
  <c r="S7662" i="6" s="1"/>
  <c r="T7662" i="6" s="1"/>
  <c r="Q7663" i="6"/>
  <c r="S7663" i="6" s="1"/>
  <c r="T7663" i="6" s="1"/>
  <c r="Q7664" i="6"/>
  <c r="S7664" i="6" s="1"/>
  <c r="T7664" i="6" s="1"/>
  <c r="Q7665" i="6"/>
  <c r="S7665" i="6" s="1"/>
  <c r="T7665" i="6" s="1"/>
  <c r="Q7666" i="6"/>
  <c r="S7666" i="6" s="1"/>
  <c r="T7666" i="6" s="1"/>
  <c r="Q7667" i="6"/>
  <c r="S7667" i="6" s="1"/>
  <c r="T7667" i="6" s="1"/>
  <c r="Q7668" i="6"/>
  <c r="S7668" i="6" s="1"/>
  <c r="T7668" i="6" s="1"/>
  <c r="Q7669" i="6"/>
  <c r="S7669" i="6" s="1"/>
  <c r="T7669" i="6" s="1"/>
  <c r="Q7670" i="6"/>
  <c r="S7670" i="6" s="1"/>
  <c r="T7670" i="6" s="1"/>
  <c r="Q7671" i="6"/>
  <c r="S7671" i="6" s="1"/>
  <c r="T7671" i="6" s="1"/>
  <c r="Q7672" i="6"/>
  <c r="S7672" i="6" s="1"/>
  <c r="T7672" i="6" s="1"/>
  <c r="Q7673" i="6"/>
  <c r="S7673" i="6" s="1"/>
  <c r="T7673" i="6" s="1"/>
  <c r="Q7674" i="6"/>
  <c r="S7674" i="6" s="1"/>
  <c r="T7674" i="6" s="1"/>
  <c r="Q7675" i="6"/>
  <c r="S7675" i="6" s="1"/>
  <c r="T7675" i="6" s="1"/>
  <c r="Q7676" i="6"/>
  <c r="S7676" i="6" s="1"/>
  <c r="T7676" i="6" s="1"/>
  <c r="Q7677" i="6"/>
  <c r="S7677" i="6" s="1"/>
  <c r="T7677" i="6" s="1"/>
  <c r="Q7678" i="6"/>
  <c r="S7678" i="6" s="1"/>
  <c r="T7678" i="6" s="1"/>
  <c r="Q7679" i="6"/>
  <c r="S7679" i="6" s="1"/>
  <c r="T7679" i="6" s="1"/>
  <c r="Q7680" i="6"/>
  <c r="S7680" i="6" s="1"/>
  <c r="T7680" i="6" s="1"/>
  <c r="Q7681" i="6"/>
  <c r="S7681" i="6" s="1"/>
  <c r="T7681" i="6" s="1"/>
  <c r="Q7682" i="6"/>
  <c r="S7682" i="6" s="1"/>
  <c r="T7682" i="6" s="1"/>
  <c r="Q7683" i="6"/>
  <c r="S7683" i="6" s="1"/>
  <c r="T7683" i="6" s="1"/>
  <c r="Q7684" i="6"/>
  <c r="S7684" i="6" s="1"/>
  <c r="T7684" i="6" s="1"/>
  <c r="Q7685" i="6"/>
  <c r="S7685" i="6" s="1"/>
  <c r="T7685" i="6" s="1"/>
  <c r="Q7686" i="6"/>
  <c r="S7686" i="6" s="1"/>
  <c r="T7686" i="6" s="1"/>
  <c r="Q7687" i="6"/>
  <c r="S7687" i="6" s="1"/>
  <c r="T7687" i="6" s="1"/>
  <c r="Q7688" i="6"/>
  <c r="S7688" i="6" s="1"/>
  <c r="T7688" i="6" s="1"/>
  <c r="Q7689" i="6"/>
  <c r="S7689" i="6" s="1"/>
  <c r="T7689" i="6" s="1"/>
  <c r="Q7690" i="6"/>
  <c r="S7690" i="6" s="1"/>
  <c r="T7690" i="6" s="1"/>
  <c r="Q7691" i="6"/>
  <c r="S7691" i="6" s="1"/>
  <c r="T7691" i="6" s="1"/>
  <c r="Q7692" i="6"/>
  <c r="S7692" i="6" s="1"/>
  <c r="T7692" i="6" s="1"/>
  <c r="Q7693" i="6"/>
  <c r="S7693" i="6" s="1"/>
  <c r="T7693" i="6" s="1"/>
  <c r="Q7694" i="6"/>
  <c r="S7694" i="6" s="1"/>
  <c r="T7694" i="6" s="1"/>
  <c r="Q7695" i="6"/>
  <c r="S7695" i="6" s="1"/>
  <c r="T7695" i="6" s="1"/>
  <c r="Q7696" i="6"/>
  <c r="S7696" i="6" s="1"/>
  <c r="T7696" i="6" s="1"/>
  <c r="Q7697" i="6"/>
  <c r="S7697" i="6" s="1"/>
  <c r="T7697" i="6" s="1"/>
  <c r="Q7698" i="6"/>
  <c r="S7698" i="6" s="1"/>
  <c r="T7698" i="6" s="1"/>
  <c r="Q7699" i="6"/>
  <c r="S7699" i="6" s="1"/>
  <c r="T7699" i="6" s="1"/>
  <c r="Q7700" i="6"/>
  <c r="S7700" i="6" s="1"/>
  <c r="T7700" i="6" s="1"/>
  <c r="Q7701" i="6"/>
  <c r="S7701" i="6" s="1"/>
  <c r="T7701" i="6" s="1"/>
  <c r="Q7702" i="6"/>
  <c r="S7702" i="6" s="1"/>
  <c r="T7702" i="6" s="1"/>
  <c r="Q7703" i="6"/>
  <c r="S7703" i="6" s="1"/>
  <c r="T7703" i="6" s="1"/>
  <c r="Q7704" i="6"/>
  <c r="S7704" i="6" s="1"/>
  <c r="T7704" i="6" s="1"/>
  <c r="Q7705" i="6"/>
  <c r="S7705" i="6" s="1"/>
  <c r="T7705" i="6" s="1"/>
  <c r="Q7706" i="6"/>
  <c r="S7706" i="6" s="1"/>
  <c r="T7706" i="6" s="1"/>
  <c r="Q7707" i="6"/>
  <c r="S7707" i="6" s="1"/>
  <c r="T7707" i="6" s="1"/>
  <c r="Q7708" i="6"/>
  <c r="S7708" i="6" s="1"/>
  <c r="T7708" i="6" s="1"/>
  <c r="Q7709" i="6"/>
  <c r="S7709" i="6" s="1"/>
  <c r="T7709" i="6" s="1"/>
  <c r="Q7710" i="6"/>
  <c r="S7710" i="6" s="1"/>
  <c r="T7710" i="6" s="1"/>
  <c r="Q7711" i="6"/>
  <c r="S7711" i="6" s="1"/>
  <c r="T7711" i="6" s="1"/>
  <c r="Q7712" i="6"/>
  <c r="S7712" i="6" s="1"/>
  <c r="T7712" i="6" s="1"/>
  <c r="Q7713" i="6"/>
  <c r="S7713" i="6" s="1"/>
  <c r="T7713" i="6" s="1"/>
  <c r="Q7714" i="6"/>
  <c r="S7714" i="6" s="1"/>
  <c r="T7714" i="6" s="1"/>
  <c r="Q7715" i="6"/>
  <c r="S7715" i="6" s="1"/>
  <c r="T7715" i="6" s="1"/>
  <c r="Q7716" i="6"/>
  <c r="S7716" i="6" s="1"/>
  <c r="T7716" i="6" s="1"/>
  <c r="Q7717" i="6"/>
  <c r="S7717" i="6" s="1"/>
  <c r="T7717" i="6" s="1"/>
  <c r="Q7718" i="6"/>
  <c r="S7718" i="6" s="1"/>
  <c r="T7718" i="6" s="1"/>
  <c r="Q7719" i="6"/>
  <c r="S7719" i="6" s="1"/>
  <c r="T7719" i="6" s="1"/>
  <c r="Q7720" i="6"/>
  <c r="S7720" i="6" s="1"/>
  <c r="T7720" i="6" s="1"/>
  <c r="Q7721" i="6"/>
  <c r="S7721" i="6" s="1"/>
  <c r="T7721" i="6" s="1"/>
  <c r="Q7722" i="6"/>
  <c r="S7722" i="6" s="1"/>
  <c r="T7722" i="6" s="1"/>
  <c r="Q7723" i="6"/>
  <c r="S7723" i="6" s="1"/>
  <c r="T7723" i="6" s="1"/>
  <c r="Q7724" i="6"/>
  <c r="S7724" i="6" s="1"/>
  <c r="T7724" i="6" s="1"/>
  <c r="Q7725" i="6"/>
  <c r="S7725" i="6" s="1"/>
  <c r="T7725" i="6" s="1"/>
  <c r="Q7726" i="6"/>
  <c r="S7726" i="6" s="1"/>
  <c r="T7726" i="6" s="1"/>
  <c r="Q7727" i="6"/>
  <c r="S7727" i="6" s="1"/>
  <c r="T7727" i="6" s="1"/>
  <c r="Q7728" i="6"/>
  <c r="S7728" i="6" s="1"/>
  <c r="T7728" i="6" s="1"/>
  <c r="Q7729" i="6"/>
  <c r="S7729" i="6" s="1"/>
  <c r="T7729" i="6" s="1"/>
  <c r="Q7730" i="6"/>
  <c r="S7730" i="6" s="1"/>
  <c r="T7730" i="6" s="1"/>
  <c r="Q7731" i="6"/>
  <c r="S7731" i="6" s="1"/>
  <c r="T7731" i="6" s="1"/>
  <c r="Q7732" i="6"/>
  <c r="S7732" i="6" s="1"/>
  <c r="T7732" i="6" s="1"/>
  <c r="Q7733" i="6"/>
  <c r="S7733" i="6" s="1"/>
  <c r="T7733" i="6" s="1"/>
  <c r="Q7734" i="6"/>
  <c r="S7734" i="6" s="1"/>
  <c r="T7734" i="6" s="1"/>
  <c r="Q7735" i="6"/>
  <c r="S7735" i="6" s="1"/>
  <c r="T7735" i="6" s="1"/>
  <c r="Q7736" i="6"/>
  <c r="S7736" i="6" s="1"/>
  <c r="T7736" i="6" s="1"/>
  <c r="Q7737" i="6"/>
  <c r="S7737" i="6" s="1"/>
  <c r="T7737" i="6" s="1"/>
  <c r="Q7738" i="6"/>
  <c r="S7738" i="6" s="1"/>
  <c r="T7738" i="6" s="1"/>
  <c r="Q7739" i="6"/>
  <c r="S7739" i="6" s="1"/>
  <c r="T7739" i="6" s="1"/>
  <c r="Q7740" i="6"/>
  <c r="S7740" i="6" s="1"/>
  <c r="T7740" i="6" s="1"/>
  <c r="Q7741" i="6"/>
  <c r="S7741" i="6" s="1"/>
  <c r="T7741" i="6" s="1"/>
  <c r="Q7742" i="6"/>
  <c r="S7742" i="6" s="1"/>
  <c r="T7742" i="6" s="1"/>
  <c r="Q7743" i="6"/>
  <c r="S7743" i="6" s="1"/>
  <c r="T7743" i="6" s="1"/>
  <c r="Q7744" i="6"/>
  <c r="S7744" i="6" s="1"/>
  <c r="T7744" i="6" s="1"/>
  <c r="Q7745" i="6"/>
  <c r="S7745" i="6" s="1"/>
  <c r="T7745" i="6" s="1"/>
  <c r="Q7746" i="6"/>
  <c r="S7746" i="6" s="1"/>
  <c r="T7746" i="6" s="1"/>
  <c r="Q7747" i="6"/>
  <c r="S7747" i="6" s="1"/>
  <c r="T7747" i="6" s="1"/>
  <c r="Q7748" i="6"/>
  <c r="S7748" i="6" s="1"/>
  <c r="T7748" i="6" s="1"/>
  <c r="Q7749" i="6"/>
  <c r="S7749" i="6" s="1"/>
  <c r="T7749" i="6" s="1"/>
  <c r="Q7750" i="6"/>
  <c r="S7750" i="6" s="1"/>
  <c r="T7750" i="6" s="1"/>
  <c r="Q7751" i="6"/>
  <c r="S7751" i="6" s="1"/>
  <c r="T7751" i="6" s="1"/>
  <c r="Q7752" i="6"/>
  <c r="S7752" i="6" s="1"/>
  <c r="T7752" i="6" s="1"/>
  <c r="Q7753" i="6"/>
  <c r="S7753" i="6" s="1"/>
  <c r="T7753" i="6" s="1"/>
  <c r="Q7754" i="6"/>
  <c r="S7754" i="6" s="1"/>
  <c r="T7754" i="6" s="1"/>
  <c r="Q7755" i="6"/>
  <c r="S7755" i="6" s="1"/>
  <c r="T7755" i="6" s="1"/>
  <c r="Q7756" i="6"/>
  <c r="S7756" i="6" s="1"/>
  <c r="T7756" i="6" s="1"/>
  <c r="Q7757" i="6"/>
  <c r="S7757" i="6" s="1"/>
  <c r="T7757" i="6" s="1"/>
  <c r="Q7758" i="6"/>
  <c r="S7758" i="6" s="1"/>
  <c r="T7758" i="6" s="1"/>
  <c r="Q7759" i="6"/>
  <c r="S7759" i="6" s="1"/>
  <c r="T7759" i="6" s="1"/>
  <c r="Q7760" i="6"/>
  <c r="S7760" i="6" s="1"/>
  <c r="T7760" i="6" s="1"/>
  <c r="Q7761" i="6"/>
  <c r="S7761" i="6" s="1"/>
  <c r="T7761" i="6" s="1"/>
  <c r="Q7762" i="6"/>
  <c r="S7762" i="6" s="1"/>
  <c r="T7762" i="6" s="1"/>
  <c r="Q7763" i="6"/>
  <c r="S7763" i="6" s="1"/>
  <c r="T7763" i="6" s="1"/>
  <c r="Q7764" i="6"/>
  <c r="S7764" i="6" s="1"/>
  <c r="T7764" i="6" s="1"/>
  <c r="Q7765" i="6"/>
  <c r="S7765" i="6" s="1"/>
  <c r="T7765" i="6" s="1"/>
  <c r="Q7766" i="6"/>
  <c r="S7766" i="6" s="1"/>
  <c r="T7766" i="6" s="1"/>
  <c r="Q7767" i="6"/>
  <c r="S7767" i="6" s="1"/>
  <c r="T7767" i="6" s="1"/>
  <c r="Q7768" i="6"/>
  <c r="S7768" i="6" s="1"/>
  <c r="T7768" i="6" s="1"/>
  <c r="Q7769" i="6"/>
  <c r="S7769" i="6" s="1"/>
  <c r="T7769" i="6" s="1"/>
  <c r="Q7770" i="6"/>
  <c r="S7770" i="6" s="1"/>
  <c r="T7770" i="6" s="1"/>
  <c r="Q7771" i="6"/>
  <c r="S7771" i="6" s="1"/>
  <c r="T7771" i="6" s="1"/>
  <c r="Q7772" i="6"/>
  <c r="S7772" i="6" s="1"/>
  <c r="T7772" i="6" s="1"/>
  <c r="Q7773" i="6"/>
  <c r="S7773" i="6" s="1"/>
  <c r="T7773" i="6" s="1"/>
  <c r="Q7774" i="6"/>
  <c r="S7774" i="6" s="1"/>
  <c r="T7774" i="6" s="1"/>
  <c r="Q7775" i="6"/>
  <c r="S7775" i="6" s="1"/>
  <c r="T7775" i="6" s="1"/>
  <c r="Q7776" i="6"/>
  <c r="S7776" i="6" s="1"/>
  <c r="T7776" i="6" s="1"/>
  <c r="Q7777" i="6"/>
  <c r="S7777" i="6" s="1"/>
  <c r="T7777" i="6" s="1"/>
  <c r="Q7778" i="6"/>
  <c r="S7778" i="6" s="1"/>
  <c r="T7778" i="6" s="1"/>
  <c r="Q7779" i="6"/>
  <c r="S7779" i="6" s="1"/>
  <c r="T7779" i="6" s="1"/>
  <c r="Q7780" i="6"/>
  <c r="S7780" i="6" s="1"/>
  <c r="T7780" i="6" s="1"/>
  <c r="Q7781" i="6"/>
  <c r="S7781" i="6" s="1"/>
  <c r="T7781" i="6" s="1"/>
  <c r="Q7782" i="6"/>
  <c r="S7782" i="6" s="1"/>
  <c r="T7782" i="6" s="1"/>
  <c r="Q7783" i="6"/>
  <c r="S7783" i="6" s="1"/>
  <c r="T7783" i="6" s="1"/>
  <c r="Q7784" i="6"/>
  <c r="S7784" i="6" s="1"/>
  <c r="T7784" i="6" s="1"/>
  <c r="Q7785" i="6"/>
  <c r="S7785" i="6" s="1"/>
  <c r="T7785" i="6" s="1"/>
  <c r="Q7786" i="6"/>
  <c r="S7786" i="6" s="1"/>
  <c r="T7786" i="6" s="1"/>
  <c r="Q7787" i="6"/>
  <c r="S7787" i="6" s="1"/>
  <c r="T7787" i="6" s="1"/>
  <c r="Q7788" i="6"/>
  <c r="S7788" i="6" s="1"/>
  <c r="T7788" i="6" s="1"/>
  <c r="Q7789" i="6"/>
  <c r="S7789" i="6" s="1"/>
  <c r="T7789" i="6" s="1"/>
  <c r="Q7790" i="6"/>
  <c r="S7790" i="6" s="1"/>
  <c r="T7790" i="6" s="1"/>
  <c r="Q7791" i="6"/>
  <c r="S7791" i="6" s="1"/>
  <c r="T7791" i="6" s="1"/>
  <c r="Q7792" i="6"/>
  <c r="S7792" i="6" s="1"/>
  <c r="T7792" i="6" s="1"/>
  <c r="Q7793" i="6"/>
  <c r="S7793" i="6" s="1"/>
  <c r="T7793" i="6" s="1"/>
  <c r="Q7794" i="6"/>
  <c r="S7794" i="6" s="1"/>
  <c r="T7794" i="6" s="1"/>
  <c r="Q7795" i="6"/>
  <c r="S7795" i="6" s="1"/>
  <c r="T7795" i="6" s="1"/>
  <c r="Q7796" i="6"/>
  <c r="S7796" i="6" s="1"/>
  <c r="T7796" i="6" s="1"/>
  <c r="Q7797" i="6"/>
  <c r="S7797" i="6" s="1"/>
  <c r="T7797" i="6" s="1"/>
  <c r="Q7798" i="6"/>
  <c r="S7798" i="6" s="1"/>
  <c r="T7798" i="6" s="1"/>
  <c r="Q7799" i="6"/>
  <c r="S7799" i="6" s="1"/>
  <c r="T7799" i="6" s="1"/>
  <c r="Q7800" i="6"/>
  <c r="S7800" i="6" s="1"/>
  <c r="T7800" i="6" s="1"/>
  <c r="Q7801" i="6"/>
  <c r="S7801" i="6" s="1"/>
  <c r="T7801" i="6" s="1"/>
  <c r="Q7802" i="6"/>
  <c r="S7802" i="6" s="1"/>
  <c r="T7802" i="6" s="1"/>
  <c r="Q7803" i="6"/>
  <c r="S7803" i="6" s="1"/>
  <c r="T7803" i="6" s="1"/>
  <c r="Q7804" i="6"/>
  <c r="S7804" i="6" s="1"/>
  <c r="T7804" i="6" s="1"/>
  <c r="Q7805" i="6"/>
  <c r="S7805" i="6" s="1"/>
  <c r="T7805" i="6" s="1"/>
  <c r="Q7806" i="6"/>
  <c r="S7806" i="6" s="1"/>
  <c r="T7806" i="6" s="1"/>
  <c r="Q7807" i="6"/>
  <c r="S7807" i="6" s="1"/>
  <c r="T7807" i="6" s="1"/>
  <c r="Q7808" i="6"/>
  <c r="S7808" i="6" s="1"/>
  <c r="T7808" i="6" s="1"/>
  <c r="Q7809" i="6"/>
  <c r="S7809" i="6" s="1"/>
  <c r="T7809" i="6" s="1"/>
  <c r="Q7810" i="6"/>
  <c r="S7810" i="6" s="1"/>
  <c r="T7810" i="6" s="1"/>
  <c r="Q7811" i="6"/>
  <c r="S7811" i="6" s="1"/>
  <c r="T7811" i="6" s="1"/>
  <c r="Q7812" i="6"/>
  <c r="S7812" i="6" s="1"/>
  <c r="T7812" i="6" s="1"/>
  <c r="Q7813" i="6"/>
  <c r="S7813" i="6" s="1"/>
  <c r="T7813" i="6" s="1"/>
  <c r="Q7814" i="6"/>
  <c r="S7814" i="6" s="1"/>
  <c r="T7814" i="6" s="1"/>
  <c r="Q7815" i="6"/>
  <c r="S7815" i="6" s="1"/>
  <c r="T7815" i="6" s="1"/>
  <c r="Q7816" i="6"/>
  <c r="S7816" i="6" s="1"/>
  <c r="T7816" i="6" s="1"/>
  <c r="Q7817" i="6"/>
  <c r="S7817" i="6" s="1"/>
  <c r="T7817" i="6" s="1"/>
  <c r="Q7818" i="6"/>
  <c r="S7818" i="6" s="1"/>
  <c r="T7818" i="6" s="1"/>
  <c r="Q7819" i="6"/>
  <c r="S7819" i="6" s="1"/>
  <c r="T7819" i="6" s="1"/>
  <c r="Q7820" i="6"/>
  <c r="S7820" i="6" s="1"/>
  <c r="T7820" i="6" s="1"/>
  <c r="Q7821" i="6"/>
  <c r="S7821" i="6" s="1"/>
  <c r="T7821" i="6" s="1"/>
  <c r="Q7822" i="6"/>
  <c r="S7822" i="6" s="1"/>
  <c r="T7822" i="6" s="1"/>
  <c r="Q7823" i="6"/>
  <c r="S7823" i="6" s="1"/>
  <c r="T7823" i="6" s="1"/>
  <c r="Q7824" i="6"/>
  <c r="S7824" i="6" s="1"/>
  <c r="T7824" i="6" s="1"/>
  <c r="Q7825" i="6"/>
  <c r="S7825" i="6" s="1"/>
  <c r="T7825" i="6" s="1"/>
  <c r="Q7826" i="6"/>
  <c r="S7826" i="6" s="1"/>
  <c r="T7826" i="6" s="1"/>
  <c r="Q7827" i="6"/>
  <c r="S7827" i="6" s="1"/>
  <c r="T7827" i="6" s="1"/>
  <c r="Q7828" i="6"/>
  <c r="S7828" i="6" s="1"/>
  <c r="T7828" i="6" s="1"/>
  <c r="Q7829" i="6"/>
  <c r="S7829" i="6" s="1"/>
  <c r="T7829" i="6" s="1"/>
  <c r="Q7830" i="6"/>
  <c r="S7830" i="6" s="1"/>
  <c r="T7830" i="6" s="1"/>
  <c r="Q7831" i="6"/>
  <c r="S7831" i="6" s="1"/>
  <c r="T7831" i="6" s="1"/>
  <c r="Q7832" i="6"/>
  <c r="S7832" i="6" s="1"/>
  <c r="T7832" i="6" s="1"/>
  <c r="Q7833" i="6"/>
  <c r="S7833" i="6" s="1"/>
  <c r="T7833" i="6" s="1"/>
  <c r="Q7834" i="6"/>
  <c r="S7834" i="6" s="1"/>
  <c r="T7834" i="6" s="1"/>
  <c r="Q7835" i="6"/>
  <c r="S7835" i="6" s="1"/>
  <c r="T7835" i="6" s="1"/>
  <c r="Q7836" i="6"/>
  <c r="S7836" i="6" s="1"/>
  <c r="T7836" i="6" s="1"/>
  <c r="Q7837" i="6"/>
  <c r="S7837" i="6" s="1"/>
  <c r="T7837" i="6" s="1"/>
  <c r="Q7838" i="6"/>
  <c r="S7838" i="6" s="1"/>
  <c r="T7838" i="6" s="1"/>
  <c r="Q7839" i="6"/>
  <c r="S7839" i="6" s="1"/>
  <c r="T7839" i="6" s="1"/>
  <c r="Q7840" i="6"/>
  <c r="S7840" i="6" s="1"/>
  <c r="T7840" i="6" s="1"/>
  <c r="Q7841" i="6"/>
  <c r="S7841" i="6" s="1"/>
  <c r="T7841" i="6" s="1"/>
  <c r="Q7842" i="6"/>
  <c r="S7842" i="6" s="1"/>
  <c r="T7842" i="6" s="1"/>
  <c r="Q7843" i="6"/>
  <c r="S7843" i="6" s="1"/>
  <c r="T7843" i="6" s="1"/>
  <c r="Q7844" i="6"/>
  <c r="S7844" i="6" s="1"/>
  <c r="T7844" i="6" s="1"/>
  <c r="Q7845" i="6"/>
  <c r="S7845" i="6" s="1"/>
  <c r="T7845" i="6" s="1"/>
  <c r="Q7846" i="6"/>
  <c r="S7846" i="6" s="1"/>
  <c r="T7846" i="6" s="1"/>
  <c r="Q7847" i="6"/>
  <c r="S7847" i="6" s="1"/>
  <c r="T7847" i="6" s="1"/>
  <c r="Q7848" i="6"/>
  <c r="S7848" i="6" s="1"/>
  <c r="T7848" i="6" s="1"/>
  <c r="Q7849" i="6"/>
  <c r="S7849" i="6" s="1"/>
  <c r="T7849" i="6" s="1"/>
  <c r="Q7850" i="6"/>
  <c r="S7850" i="6" s="1"/>
  <c r="T7850" i="6" s="1"/>
  <c r="Q7851" i="6"/>
  <c r="S7851" i="6" s="1"/>
  <c r="T7851" i="6" s="1"/>
  <c r="Q7852" i="6"/>
  <c r="S7852" i="6" s="1"/>
  <c r="T7852" i="6" s="1"/>
  <c r="Q7853" i="6"/>
  <c r="S7853" i="6" s="1"/>
  <c r="T7853" i="6" s="1"/>
  <c r="Q7854" i="6"/>
  <c r="S7854" i="6" s="1"/>
  <c r="T7854" i="6" s="1"/>
  <c r="Q7855" i="6"/>
  <c r="S7855" i="6" s="1"/>
  <c r="T7855" i="6" s="1"/>
  <c r="Q7856" i="6"/>
  <c r="S7856" i="6" s="1"/>
  <c r="T7856" i="6" s="1"/>
  <c r="Q7857" i="6"/>
  <c r="S7857" i="6" s="1"/>
  <c r="T7857" i="6" s="1"/>
  <c r="Q7858" i="6"/>
  <c r="S7858" i="6" s="1"/>
  <c r="T7858" i="6" s="1"/>
  <c r="Q7859" i="6"/>
  <c r="S7859" i="6" s="1"/>
  <c r="T7859" i="6" s="1"/>
  <c r="Q7860" i="6"/>
  <c r="S7860" i="6" s="1"/>
  <c r="T7860" i="6" s="1"/>
  <c r="Q7861" i="6"/>
  <c r="S7861" i="6" s="1"/>
  <c r="T7861" i="6" s="1"/>
  <c r="Q7862" i="6"/>
  <c r="S7862" i="6" s="1"/>
  <c r="T7862" i="6" s="1"/>
  <c r="Q7863" i="6"/>
  <c r="S7863" i="6" s="1"/>
  <c r="T7863" i="6" s="1"/>
  <c r="Q7864" i="6"/>
  <c r="S7864" i="6" s="1"/>
  <c r="T7864" i="6" s="1"/>
  <c r="Q7865" i="6"/>
  <c r="S7865" i="6" s="1"/>
  <c r="T7865" i="6" s="1"/>
  <c r="Q7866" i="6"/>
  <c r="S7866" i="6" s="1"/>
  <c r="T7866" i="6" s="1"/>
  <c r="Q7867" i="6"/>
  <c r="S7867" i="6" s="1"/>
  <c r="T7867" i="6" s="1"/>
  <c r="Q7868" i="6"/>
  <c r="S7868" i="6" s="1"/>
  <c r="T7868" i="6" s="1"/>
  <c r="Q7869" i="6"/>
  <c r="S7869" i="6" s="1"/>
  <c r="T7869" i="6" s="1"/>
  <c r="Q7870" i="6"/>
  <c r="S7870" i="6" s="1"/>
  <c r="T7870" i="6" s="1"/>
  <c r="Q7871" i="6"/>
  <c r="S7871" i="6" s="1"/>
  <c r="T7871" i="6" s="1"/>
  <c r="Q7872" i="6"/>
  <c r="S7872" i="6" s="1"/>
  <c r="T7872" i="6" s="1"/>
  <c r="Q7873" i="6"/>
  <c r="S7873" i="6" s="1"/>
  <c r="T7873" i="6" s="1"/>
  <c r="Q7874" i="6"/>
  <c r="S7874" i="6" s="1"/>
  <c r="T7874" i="6" s="1"/>
  <c r="Q7875" i="6"/>
  <c r="S7875" i="6" s="1"/>
  <c r="T7875" i="6" s="1"/>
  <c r="Q7876" i="6"/>
  <c r="S7876" i="6" s="1"/>
  <c r="T7876" i="6" s="1"/>
  <c r="Q7877" i="6"/>
  <c r="S7877" i="6" s="1"/>
  <c r="T7877" i="6" s="1"/>
  <c r="Q7878" i="6"/>
  <c r="S7878" i="6" s="1"/>
  <c r="T7878" i="6" s="1"/>
  <c r="Q7879" i="6"/>
  <c r="S7879" i="6" s="1"/>
  <c r="T7879" i="6" s="1"/>
  <c r="Q7880" i="6"/>
  <c r="S7880" i="6" s="1"/>
  <c r="T7880" i="6" s="1"/>
  <c r="Q7881" i="6"/>
  <c r="S7881" i="6" s="1"/>
  <c r="T7881" i="6" s="1"/>
  <c r="Q7882" i="6"/>
  <c r="S7882" i="6" s="1"/>
  <c r="T7882" i="6" s="1"/>
  <c r="Q7883" i="6"/>
  <c r="S7883" i="6" s="1"/>
  <c r="T7883" i="6" s="1"/>
  <c r="Q7884" i="6"/>
  <c r="S7884" i="6" s="1"/>
  <c r="T7884" i="6" s="1"/>
  <c r="Q7885" i="6"/>
  <c r="S7885" i="6" s="1"/>
  <c r="T7885" i="6" s="1"/>
  <c r="Q7886" i="6"/>
  <c r="S7886" i="6" s="1"/>
  <c r="T7886" i="6" s="1"/>
  <c r="Q7887" i="6"/>
  <c r="S7887" i="6" s="1"/>
  <c r="T7887" i="6" s="1"/>
  <c r="Q7888" i="6"/>
  <c r="S7888" i="6" s="1"/>
  <c r="T7888" i="6" s="1"/>
  <c r="Q7889" i="6"/>
  <c r="S7889" i="6" s="1"/>
  <c r="T7889" i="6" s="1"/>
  <c r="Q7890" i="6"/>
  <c r="S7890" i="6" s="1"/>
  <c r="T7890" i="6" s="1"/>
  <c r="Q7891" i="6"/>
  <c r="S7891" i="6" s="1"/>
  <c r="T7891" i="6" s="1"/>
  <c r="Q7892" i="6"/>
  <c r="S7892" i="6" s="1"/>
  <c r="T7892" i="6" s="1"/>
  <c r="Q7893" i="6"/>
  <c r="S7893" i="6" s="1"/>
  <c r="T7893" i="6" s="1"/>
  <c r="Q7894" i="6"/>
  <c r="S7894" i="6" s="1"/>
  <c r="T7894" i="6" s="1"/>
  <c r="Q7895" i="6"/>
  <c r="S7895" i="6" s="1"/>
  <c r="T7895" i="6" s="1"/>
  <c r="Q7896" i="6"/>
  <c r="S7896" i="6" s="1"/>
  <c r="T7896" i="6" s="1"/>
  <c r="Q7897" i="6"/>
  <c r="S7897" i="6" s="1"/>
  <c r="T7897" i="6" s="1"/>
  <c r="Q7898" i="6"/>
  <c r="S7898" i="6" s="1"/>
  <c r="T7898" i="6" s="1"/>
  <c r="Q7899" i="6"/>
  <c r="S7899" i="6" s="1"/>
  <c r="T7899" i="6" s="1"/>
  <c r="Q7900" i="6"/>
  <c r="S7900" i="6" s="1"/>
  <c r="T7900" i="6" s="1"/>
  <c r="Q7901" i="6"/>
  <c r="S7901" i="6" s="1"/>
  <c r="T7901" i="6" s="1"/>
  <c r="Q7902" i="6"/>
  <c r="S7902" i="6" s="1"/>
  <c r="T7902" i="6" s="1"/>
  <c r="Q7903" i="6"/>
  <c r="S7903" i="6" s="1"/>
  <c r="T7903" i="6" s="1"/>
  <c r="Q7904" i="6"/>
  <c r="S7904" i="6" s="1"/>
  <c r="T7904" i="6" s="1"/>
  <c r="Q7905" i="6"/>
  <c r="S7905" i="6" s="1"/>
  <c r="T7905" i="6" s="1"/>
  <c r="Q7906" i="6"/>
  <c r="S7906" i="6" s="1"/>
  <c r="T7906" i="6" s="1"/>
  <c r="Q7907" i="6"/>
  <c r="S7907" i="6" s="1"/>
  <c r="T7907" i="6" s="1"/>
  <c r="Q7908" i="6"/>
  <c r="S7908" i="6" s="1"/>
  <c r="T7908" i="6" s="1"/>
  <c r="Q7909" i="6"/>
  <c r="S7909" i="6" s="1"/>
  <c r="T7909" i="6" s="1"/>
  <c r="Q7910" i="6"/>
  <c r="S7910" i="6" s="1"/>
  <c r="T7910" i="6" s="1"/>
  <c r="Q7911" i="6"/>
  <c r="S7911" i="6" s="1"/>
  <c r="T7911" i="6" s="1"/>
  <c r="Q7912" i="6"/>
  <c r="S7912" i="6" s="1"/>
  <c r="T7912" i="6" s="1"/>
  <c r="Q7913" i="6"/>
  <c r="S7913" i="6" s="1"/>
  <c r="T7913" i="6" s="1"/>
  <c r="Q7914" i="6"/>
  <c r="S7914" i="6" s="1"/>
  <c r="T7914" i="6" s="1"/>
  <c r="Q7915" i="6"/>
  <c r="S7915" i="6" s="1"/>
  <c r="T7915" i="6" s="1"/>
  <c r="Q7916" i="6"/>
  <c r="S7916" i="6" s="1"/>
  <c r="T7916" i="6" s="1"/>
  <c r="Q7917" i="6"/>
  <c r="S7917" i="6" s="1"/>
  <c r="T7917" i="6" s="1"/>
  <c r="Q7918" i="6"/>
  <c r="S7918" i="6" s="1"/>
  <c r="T7918" i="6" s="1"/>
  <c r="Q7919" i="6"/>
  <c r="S7919" i="6" s="1"/>
  <c r="T7919" i="6" s="1"/>
  <c r="Q7920" i="6"/>
  <c r="S7920" i="6" s="1"/>
  <c r="T7920" i="6" s="1"/>
  <c r="Q7921" i="6"/>
  <c r="S7921" i="6" s="1"/>
  <c r="T7921" i="6" s="1"/>
  <c r="Q7922" i="6"/>
  <c r="S7922" i="6" s="1"/>
  <c r="T7922" i="6" s="1"/>
  <c r="Q7923" i="6"/>
  <c r="S7923" i="6" s="1"/>
  <c r="T7923" i="6" s="1"/>
  <c r="Q7924" i="6"/>
  <c r="S7924" i="6" s="1"/>
  <c r="T7924" i="6" s="1"/>
  <c r="Q7925" i="6"/>
  <c r="S7925" i="6" s="1"/>
  <c r="T7925" i="6" s="1"/>
  <c r="Q7926" i="6"/>
  <c r="S7926" i="6" s="1"/>
  <c r="T7926" i="6" s="1"/>
  <c r="Q7927" i="6"/>
  <c r="S7927" i="6" s="1"/>
  <c r="T7927" i="6" s="1"/>
  <c r="Q7928" i="6"/>
  <c r="S7928" i="6" s="1"/>
  <c r="T7928" i="6" s="1"/>
  <c r="Q7929" i="6"/>
  <c r="S7929" i="6" s="1"/>
  <c r="T7929" i="6" s="1"/>
  <c r="Q7930" i="6"/>
  <c r="S7930" i="6" s="1"/>
  <c r="T7930" i="6" s="1"/>
  <c r="Q7931" i="6"/>
  <c r="S7931" i="6" s="1"/>
  <c r="T7931" i="6" s="1"/>
  <c r="Q7932" i="6"/>
  <c r="S7932" i="6" s="1"/>
  <c r="T7932" i="6" s="1"/>
  <c r="Q7933" i="6"/>
  <c r="S7933" i="6" s="1"/>
  <c r="T7933" i="6" s="1"/>
  <c r="Q7934" i="6"/>
  <c r="S7934" i="6" s="1"/>
  <c r="T7934" i="6" s="1"/>
  <c r="Q7935" i="6"/>
  <c r="S7935" i="6" s="1"/>
  <c r="T7935" i="6" s="1"/>
  <c r="Q7936" i="6"/>
  <c r="S7936" i="6" s="1"/>
  <c r="T7936" i="6" s="1"/>
  <c r="Q7937" i="6"/>
  <c r="S7937" i="6" s="1"/>
  <c r="T7937" i="6" s="1"/>
  <c r="Q7938" i="6"/>
  <c r="S7938" i="6" s="1"/>
  <c r="T7938" i="6" s="1"/>
  <c r="Q7939" i="6"/>
  <c r="S7939" i="6" s="1"/>
  <c r="T7939" i="6" s="1"/>
  <c r="Q7940" i="6"/>
  <c r="S7940" i="6" s="1"/>
  <c r="T7940" i="6" s="1"/>
  <c r="Q7941" i="6"/>
  <c r="S7941" i="6" s="1"/>
  <c r="T7941" i="6" s="1"/>
  <c r="Q7942" i="6"/>
  <c r="S7942" i="6" s="1"/>
  <c r="T7942" i="6" s="1"/>
  <c r="Q7943" i="6"/>
  <c r="S7943" i="6" s="1"/>
  <c r="T7943" i="6" s="1"/>
  <c r="Q7944" i="6"/>
  <c r="S7944" i="6" s="1"/>
  <c r="T7944" i="6" s="1"/>
  <c r="Q7945" i="6"/>
  <c r="S7945" i="6" s="1"/>
  <c r="T7945" i="6" s="1"/>
  <c r="Q7946" i="6"/>
  <c r="S7946" i="6" s="1"/>
  <c r="T7946" i="6" s="1"/>
  <c r="Q7947" i="6"/>
  <c r="S7947" i="6" s="1"/>
  <c r="T7947" i="6" s="1"/>
  <c r="Q7948" i="6"/>
  <c r="S7948" i="6" s="1"/>
  <c r="T7948" i="6" s="1"/>
  <c r="Q7949" i="6"/>
  <c r="S7949" i="6" s="1"/>
  <c r="T7949" i="6" s="1"/>
  <c r="Q7950" i="6"/>
  <c r="S7950" i="6" s="1"/>
  <c r="T7950" i="6" s="1"/>
  <c r="Q7951" i="6"/>
  <c r="S7951" i="6" s="1"/>
  <c r="T7951" i="6" s="1"/>
  <c r="Q7952" i="6"/>
  <c r="S7952" i="6" s="1"/>
  <c r="T7952" i="6" s="1"/>
  <c r="Q7953" i="6"/>
  <c r="S7953" i="6" s="1"/>
  <c r="T7953" i="6" s="1"/>
  <c r="Q7954" i="6"/>
  <c r="S7954" i="6" s="1"/>
  <c r="T7954" i="6" s="1"/>
  <c r="Q7955" i="6"/>
  <c r="S7955" i="6" s="1"/>
  <c r="T7955" i="6" s="1"/>
  <c r="Q7956" i="6"/>
  <c r="S7956" i="6" s="1"/>
  <c r="T7956" i="6" s="1"/>
  <c r="Q7957" i="6"/>
  <c r="S7957" i="6" s="1"/>
  <c r="T7957" i="6" s="1"/>
  <c r="Q7958" i="6"/>
  <c r="S7958" i="6" s="1"/>
  <c r="T7958" i="6" s="1"/>
  <c r="Q7959" i="6"/>
  <c r="S7959" i="6" s="1"/>
  <c r="T7959" i="6" s="1"/>
  <c r="Q7960" i="6"/>
  <c r="S7960" i="6" s="1"/>
  <c r="T7960" i="6" s="1"/>
  <c r="Q7961" i="6"/>
  <c r="S7961" i="6" s="1"/>
  <c r="T7961" i="6" s="1"/>
  <c r="Q7962" i="6"/>
  <c r="S7962" i="6" s="1"/>
  <c r="T7962" i="6" s="1"/>
  <c r="Q7963" i="6"/>
  <c r="S7963" i="6" s="1"/>
  <c r="T7963" i="6" s="1"/>
  <c r="Q7964" i="6"/>
  <c r="S7964" i="6" s="1"/>
  <c r="T7964" i="6" s="1"/>
  <c r="Q7965" i="6"/>
  <c r="S7965" i="6" s="1"/>
  <c r="T7965" i="6" s="1"/>
  <c r="Q7966" i="6"/>
  <c r="S7966" i="6" s="1"/>
  <c r="T7966" i="6" s="1"/>
  <c r="Q7967" i="6"/>
  <c r="S7967" i="6" s="1"/>
  <c r="T7967" i="6" s="1"/>
  <c r="Q7968" i="6"/>
  <c r="S7968" i="6" s="1"/>
  <c r="T7968" i="6" s="1"/>
  <c r="Q7969" i="6"/>
  <c r="S7969" i="6" s="1"/>
  <c r="T7969" i="6" s="1"/>
  <c r="Q7970" i="6"/>
  <c r="S7970" i="6" s="1"/>
  <c r="T7970" i="6" s="1"/>
  <c r="Q7971" i="6"/>
  <c r="S7971" i="6" s="1"/>
  <c r="T7971" i="6" s="1"/>
  <c r="Q7972" i="6"/>
  <c r="S7972" i="6" s="1"/>
  <c r="T7972" i="6" s="1"/>
  <c r="Q7973" i="6"/>
  <c r="S7973" i="6" s="1"/>
  <c r="T7973" i="6" s="1"/>
  <c r="Q7974" i="6"/>
  <c r="S7974" i="6" s="1"/>
  <c r="T7974" i="6" s="1"/>
  <c r="Q7975" i="6"/>
  <c r="S7975" i="6" s="1"/>
  <c r="T7975" i="6" s="1"/>
  <c r="Q7976" i="6"/>
  <c r="S7976" i="6" s="1"/>
  <c r="T7976" i="6" s="1"/>
  <c r="Q7977" i="6"/>
  <c r="S7977" i="6" s="1"/>
  <c r="T7977" i="6" s="1"/>
  <c r="Q7978" i="6"/>
  <c r="S7978" i="6" s="1"/>
  <c r="T7978" i="6" s="1"/>
  <c r="Q7979" i="6"/>
  <c r="S7979" i="6" s="1"/>
  <c r="T7979" i="6" s="1"/>
  <c r="Q7980" i="6"/>
  <c r="S7980" i="6" s="1"/>
  <c r="T7980" i="6" s="1"/>
  <c r="Q7981" i="6"/>
  <c r="S7981" i="6" s="1"/>
  <c r="T7981" i="6" s="1"/>
  <c r="Q7982" i="6"/>
  <c r="S7982" i="6" s="1"/>
  <c r="T7982" i="6" s="1"/>
  <c r="Q7983" i="6"/>
  <c r="S7983" i="6" s="1"/>
  <c r="T7983" i="6" s="1"/>
  <c r="Q7984" i="6"/>
  <c r="S7984" i="6" s="1"/>
  <c r="T7984" i="6" s="1"/>
  <c r="Q7985" i="6"/>
  <c r="S7985" i="6" s="1"/>
  <c r="T7985" i="6" s="1"/>
  <c r="Q7986" i="6"/>
  <c r="S7986" i="6" s="1"/>
  <c r="T7986" i="6" s="1"/>
  <c r="Q7987" i="6"/>
  <c r="S7987" i="6" s="1"/>
  <c r="T7987" i="6" s="1"/>
  <c r="Q7988" i="6"/>
  <c r="S7988" i="6" s="1"/>
  <c r="T7988" i="6" s="1"/>
  <c r="Q7989" i="6"/>
  <c r="S7989" i="6" s="1"/>
  <c r="T7989" i="6" s="1"/>
  <c r="Q7990" i="6"/>
  <c r="S7990" i="6" s="1"/>
  <c r="T7990" i="6" s="1"/>
  <c r="Q7991" i="6"/>
  <c r="S7991" i="6" s="1"/>
  <c r="T7991" i="6" s="1"/>
  <c r="Q7992" i="6"/>
  <c r="S7992" i="6" s="1"/>
  <c r="T7992" i="6" s="1"/>
  <c r="Q7993" i="6"/>
  <c r="S7993" i="6" s="1"/>
  <c r="T7993" i="6" s="1"/>
  <c r="Q7994" i="6"/>
  <c r="S7994" i="6" s="1"/>
  <c r="T7994" i="6" s="1"/>
  <c r="Q7995" i="6"/>
  <c r="S7995" i="6" s="1"/>
  <c r="T7995" i="6" s="1"/>
  <c r="Q7996" i="6"/>
  <c r="S7996" i="6" s="1"/>
  <c r="T7996" i="6" s="1"/>
  <c r="Q7997" i="6"/>
  <c r="S7997" i="6" s="1"/>
  <c r="T7997" i="6" s="1"/>
  <c r="Q7998" i="6"/>
  <c r="S7998" i="6" s="1"/>
  <c r="T7998" i="6" s="1"/>
  <c r="Q7999" i="6"/>
  <c r="S7999" i="6" s="1"/>
  <c r="T7999" i="6" s="1"/>
  <c r="Q8000" i="6"/>
  <c r="S8000" i="6" s="1"/>
  <c r="T8000" i="6" s="1"/>
  <c r="Q8001" i="6"/>
  <c r="S8001" i="6" s="1"/>
  <c r="T8001" i="6" s="1"/>
  <c r="Q8002" i="6"/>
  <c r="S8002" i="6" s="1"/>
  <c r="T8002" i="6" s="1"/>
  <c r="Q8003" i="6"/>
  <c r="S8003" i="6" s="1"/>
  <c r="T8003" i="6" s="1"/>
  <c r="Q8004" i="6"/>
  <c r="S8004" i="6" s="1"/>
  <c r="T8004" i="6" s="1"/>
  <c r="Q8005" i="6"/>
  <c r="S8005" i="6" s="1"/>
  <c r="T8005" i="6" s="1"/>
  <c r="Q8006" i="6"/>
  <c r="S8006" i="6" s="1"/>
  <c r="T8006" i="6" s="1"/>
  <c r="Q8007" i="6"/>
  <c r="S8007" i="6" s="1"/>
  <c r="T8007" i="6" s="1"/>
  <c r="Q8008" i="6"/>
  <c r="S8008" i="6" s="1"/>
  <c r="T8008" i="6" s="1"/>
  <c r="Q8009" i="6"/>
  <c r="S8009" i="6" s="1"/>
  <c r="T8009" i="6" s="1"/>
  <c r="Q8010" i="6"/>
  <c r="S8010" i="6" s="1"/>
  <c r="T8010" i="6" s="1"/>
  <c r="Q8011" i="6"/>
  <c r="S8011" i="6" s="1"/>
  <c r="T8011" i="6" s="1"/>
  <c r="Q8012" i="6"/>
  <c r="S8012" i="6" s="1"/>
  <c r="T8012" i="6" s="1"/>
  <c r="Q8013" i="6"/>
  <c r="S8013" i="6" s="1"/>
  <c r="T8013" i="6" s="1"/>
  <c r="Q8014" i="6"/>
  <c r="S8014" i="6" s="1"/>
  <c r="T8014" i="6" s="1"/>
  <c r="Q8015" i="6"/>
  <c r="S8015" i="6" s="1"/>
  <c r="T8015" i="6" s="1"/>
  <c r="Q8016" i="6"/>
  <c r="S8016" i="6" s="1"/>
  <c r="T8016" i="6" s="1"/>
  <c r="Q8017" i="6"/>
  <c r="S8017" i="6" s="1"/>
  <c r="T8017" i="6" s="1"/>
  <c r="Q8018" i="6"/>
  <c r="S8018" i="6" s="1"/>
  <c r="T8018" i="6" s="1"/>
  <c r="Q8019" i="6"/>
  <c r="S8019" i="6" s="1"/>
  <c r="T8019" i="6" s="1"/>
  <c r="Q8020" i="6"/>
  <c r="S8020" i="6" s="1"/>
  <c r="T8020" i="6" s="1"/>
  <c r="Q8021" i="6"/>
  <c r="S8021" i="6" s="1"/>
  <c r="T8021" i="6" s="1"/>
  <c r="Q8022" i="6"/>
  <c r="S8022" i="6" s="1"/>
  <c r="T8022" i="6" s="1"/>
  <c r="Q8023" i="6"/>
  <c r="S8023" i="6" s="1"/>
  <c r="T8023" i="6" s="1"/>
  <c r="Q8024" i="6"/>
  <c r="S8024" i="6" s="1"/>
  <c r="T8024" i="6" s="1"/>
  <c r="Q8025" i="6"/>
  <c r="S8025" i="6" s="1"/>
  <c r="T8025" i="6" s="1"/>
  <c r="Q8026" i="6"/>
  <c r="S8026" i="6" s="1"/>
  <c r="T8026" i="6" s="1"/>
  <c r="Q8027" i="6"/>
  <c r="S8027" i="6" s="1"/>
  <c r="T8027" i="6" s="1"/>
  <c r="Q8028" i="6"/>
  <c r="S8028" i="6" s="1"/>
  <c r="T8028" i="6" s="1"/>
  <c r="Q8029" i="6"/>
  <c r="S8029" i="6" s="1"/>
  <c r="T8029" i="6" s="1"/>
  <c r="Q8030" i="6"/>
  <c r="S8030" i="6" s="1"/>
  <c r="T8030" i="6" s="1"/>
  <c r="Q8031" i="6"/>
  <c r="S8031" i="6" s="1"/>
  <c r="T8031" i="6" s="1"/>
  <c r="Q8032" i="6"/>
  <c r="S8032" i="6" s="1"/>
  <c r="T8032" i="6" s="1"/>
  <c r="Q8033" i="6"/>
  <c r="S8033" i="6" s="1"/>
  <c r="T8033" i="6" s="1"/>
  <c r="Q8034" i="6"/>
  <c r="S8034" i="6" s="1"/>
  <c r="T8034" i="6" s="1"/>
  <c r="Q8035" i="6"/>
  <c r="S8035" i="6" s="1"/>
  <c r="T8035" i="6" s="1"/>
  <c r="Q8036" i="6"/>
  <c r="S8036" i="6" s="1"/>
  <c r="T8036" i="6" s="1"/>
  <c r="Q8037" i="6"/>
  <c r="S8037" i="6" s="1"/>
  <c r="T8037" i="6" s="1"/>
  <c r="Q8038" i="6"/>
  <c r="S8038" i="6" s="1"/>
  <c r="T8038" i="6" s="1"/>
  <c r="Q8039" i="6"/>
  <c r="S8039" i="6" s="1"/>
  <c r="T8039" i="6" s="1"/>
  <c r="Q8040" i="6"/>
  <c r="S8040" i="6" s="1"/>
  <c r="T8040" i="6" s="1"/>
  <c r="Q8041" i="6"/>
  <c r="S8041" i="6" s="1"/>
  <c r="T8041" i="6" s="1"/>
  <c r="Q8042" i="6"/>
  <c r="S8042" i="6" s="1"/>
  <c r="T8042" i="6" s="1"/>
  <c r="Q8043" i="6"/>
  <c r="S8043" i="6" s="1"/>
  <c r="T8043" i="6" s="1"/>
  <c r="Q8044" i="6"/>
  <c r="S8044" i="6" s="1"/>
  <c r="T8044" i="6" s="1"/>
  <c r="Q8045" i="6"/>
  <c r="S8045" i="6" s="1"/>
  <c r="T8045" i="6" s="1"/>
  <c r="Q8046" i="6"/>
  <c r="S8046" i="6" s="1"/>
  <c r="T8046" i="6" s="1"/>
  <c r="Q8047" i="6"/>
  <c r="S8047" i="6" s="1"/>
  <c r="T8047" i="6" s="1"/>
  <c r="Q8048" i="6"/>
  <c r="S8048" i="6" s="1"/>
  <c r="T8048" i="6" s="1"/>
  <c r="Q8049" i="6"/>
  <c r="S8049" i="6" s="1"/>
  <c r="T8049" i="6" s="1"/>
  <c r="Q8050" i="6"/>
  <c r="S8050" i="6" s="1"/>
  <c r="T8050" i="6" s="1"/>
  <c r="Q8051" i="6"/>
  <c r="S8051" i="6" s="1"/>
  <c r="T8051" i="6" s="1"/>
  <c r="Q8052" i="6"/>
  <c r="S8052" i="6" s="1"/>
  <c r="T8052" i="6" s="1"/>
  <c r="Q8053" i="6"/>
  <c r="S8053" i="6" s="1"/>
  <c r="T8053" i="6" s="1"/>
  <c r="Q8054" i="6"/>
  <c r="S8054" i="6" s="1"/>
  <c r="T8054" i="6" s="1"/>
  <c r="Q8055" i="6"/>
  <c r="S8055" i="6" s="1"/>
  <c r="T8055" i="6" s="1"/>
  <c r="Q8056" i="6"/>
  <c r="S8056" i="6" s="1"/>
  <c r="T8056" i="6" s="1"/>
  <c r="Q8057" i="6"/>
  <c r="S8057" i="6" s="1"/>
  <c r="T8057" i="6" s="1"/>
  <c r="Q8058" i="6"/>
  <c r="S8058" i="6" s="1"/>
  <c r="T8058" i="6" s="1"/>
  <c r="Q8059" i="6"/>
  <c r="S8059" i="6" s="1"/>
  <c r="T8059" i="6" s="1"/>
  <c r="Q8060" i="6"/>
  <c r="S8060" i="6" s="1"/>
  <c r="T8060" i="6" s="1"/>
  <c r="Q8061" i="6"/>
  <c r="S8061" i="6" s="1"/>
  <c r="T8061" i="6" s="1"/>
  <c r="Q8062" i="6"/>
  <c r="S8062" i="6" s="1"/>
  <c r="T8062" i="6" s="1"/>
  <c r="Q8063" i="6"/>
  <c r="S8063" i="6" s="1"/>
  <c r="T8063" i="6" s="1"/>
  <c r="Q8064" i="6"/>
  <c r="S8064" i="6" s="1"/>
  <c r="T8064" i="6" s="1"/>
  <c r="Q8065" i="6"/>
  <c r="S8065" i="6" s="1"/>
  <c r="T8065" i="6" s="1"/>
  <c r="Q8066" i="6"/>
  <c r="S8066" i="6" s="1"/>
  <c r="T8066" i="6" s="1"/>
  <c r="Q8067" i="6"/>
  <c r="S8067" i="6" s="1"/>
  <c r="T8067" i="6" s="1"/>
  <c r="Q8068" i="6"/>
  <c r="S8068" i="6" s="1"/>
  <c r="T8068" i="6" s="1"/>
  <c r="Q8069" i="6"/>
  <c r="S8069" i="6" s="1"/>
  <c r="T8069" i="6" s="1"/>
  <c r="Q8070" i="6"/>
  <c r="S8070" i="6" s="1"/>
  <c r="T8070" i="6" s="1"/>
  <c r="Q8071" i="6"/>
  <c r="S8071" i="6" s="1"/>
  <c r="T8071" i="6" s="1"/>
  <c r="Q8072" i="6"/>
  <c r="S8072" i="6" s="1"/>
  <c r="T8072" i="6" s="1"/>
  <c r="Q8073" i="6"/>
  <c r="S8073" i="6" s="1"/>
  <c r="T8073" i="6" s="1"/>
  <c r="Q8074" i="6"/>
  <c r="S8074" i="6" s="1"/>
  <c r="T8074" i="6" s="1"/>
  <c r="Q8075" i="6"/>
  <c r="S8075" i="6" s="1"/>
  <c r="T8075" i="6" s="1"/>
  <c r="Q8076" i="6"/>
  <c r="S8076" i="6" s="1"/>
  <c r="T8076" i="6" s="1"/>
  <c r="Q8077" i="6"/>
  <c r="S8077" i="6" s="1"/>
  <c r="T8077" i="6" s="1"/>
  <c r="Q8078" i="6"/>
  <c r="S8078" i="6" s="1"/>
  <c r="T8078" i="6" s="1"/>
  <c r="Q8079" i="6"/>
  <c r="S8079" i="6" s="1"/>
  <c r="T8079" i="6" s="1"/>
  <c r="Q8080" i="6"/>
  <c r="S8080" i="6" s="1"/>
  <c r="T8080" i="6" s="1"/>
  <c r="Q8081" i="6"/>
  <c r="S8081" i="6" s="1"/>
  <c r="T8081" i="6" s="1"/>
  <c r="Q8082" i="6"/>
  <c r="S8082" i="6" s="1"/>
  <c r="T8082" i="6" s="1"/>
  <c r="Q8083" i="6"/>
  <c r="S8083" i="6" s="1"/>
  <c r="T8083" i="6" s="1"/>
  <c r="Q8084" i="6"/>
  <c r="S8084" i="6" s="1"/>
  <c r="T8084" i="6" s="1"/>
  <c r="Q8085" i="6"/>
  <c r="S8085" i="6" s="1"/>
  <c r="T8085" i="6" s="1"/>
  <c r="Q8086" i="6"/>
  <c r="S8086" i="6" s="1"/>
  <c r="T8086" i="6" s="1"/>
  <c r="Q8087" i="6"/>
  <c r="S8087" i="6" s="1"/>
  <c r="T8087" i="6" s="1"/>
  <c r="Q8088" i="6"/>
  <c r="S8088" i="6" s="1"/>
  <c r="T8088" i="6" s="1"/>
  <c r="Q8089" i="6"/>
  <c r="S8089" i="6" s="1"/>
  <c r="T8089" i="6" s="1"/>
  <c r="Q8090" i="6"/>
  <c r="S8090" i="6" s="1"/>
  <c r="T8090" i="6" s="1"/>
  <c r="Q8091" i="6"/>
  <c r="S8091" i="6" s="1"/>
  <c r="T8091" i="6" s="1"/>
  <c r="Q8092" i="6"/>
  <c r="S8092" i="6" s="1"/>
  <c r="T8092" i="6" s="1"/>
  <c r="Q8093" i="6"/>
  <c r="S8093" i="6" s="1"/>
  <c r="T8093" i="6" s="1"/>
  <c r="Q8094" i="6"/>
  <c r="S8094" i="6" s="1"/>
  <c r="T8094" i="6" s="1"/>
  <c r="Q8095" i="6"/>
  <c r="S8095" i="6" s="1"/>
  <c r="T8095" i="6" s="1"/>
  <c r="Q8096" i="6"/>
  <c r="S8096" i="6" s="1"/>
  <c r="T8096" i="6" s="1"/>
  <c r="Q8097" i="6"/>
  <c r="S8097" i="6" s="1"/>
  <c r="T8097" i="6" s="1"/>
  <c r="Q8098" i="6"/>
  <c r="S8098" i="6" s="1"/>
  <c r="T8098" i="6" s="1"/>
  <c r="Q8099" i="6"/>
  <c r="S8099" i="6" s="1"/>
  <c r="T8099" i="6" s="1"/>
  <c r="Q8100" i="6"/>
  <c r="S8100" i="6" s="1"/>
  <c r="T8100" i="6" s="1"/>
  <c r="Q8101" i="6"/>
  <c r="S8101" i="6" s="1"/>
  <c r="T8101" i="6" s="1"/>
  <c r="Q8102" i="6"/>
  <c r="S8102" i="6" s="1"/>
  <c r="T8102" i="6" s="1"/>
  <c r="Q8103" i="6"/>
  <c r="S8103" i="6" s="1"/>
  <c r="T8103" i="6" s="1"/>
  <c r="Q8104" i="6"/>
  <c r="S8104" i="6" s="1"/>
  <c r="T8104" i="6" s="1"/>
  <c r="Q8105" i="6"/>
  <c r="S8105" i="6" s="1"/>
  <c r="T8105" i="6" s="1"/>
  <c r="Q8106" i="6"/>
  <c r="S8106" i="6" s="1"/>
  <c r="T8106" i="6" s="1"/>
  <c r="Q8107" i="6"/>
  <c r="S8107" i="6" s="1"/>
  <c r="T8107" i="6" s="1"/>
  <c r="Q8108" i="6"/>
  <c r="S8108" i="6" s="1"/>
  <c r="T8108" i="6" s="1"/>
  <c r="Q8109" i="6"/>
  <c r="S8109" i="6" s="1"/>
  <c r="T8109" i="6" s="1"/>
  <c r="Q8110" i="6"/>
  <c r="S8110" i="6" s="1"/>
  <c r="T8110" i="6" s="1"/>
  <c r="Q8111" i="6"/>
  <c r="S8111" i="6" s="1"/>
  <c r="T8111" i="6" s="1"/>
  <c r="Q8112" i="6"/>
  <c r="S8112" i="6" s="1"/>
  <c r="T8112" i="6" s="1"/>
  <c r="Q8113" i="6"/>
  <c r="S8113" i="6" s="1"/>
  <c r="T8113" i="6" s="1"/>
  <c r="Q8114" i="6"/>
  <c r="S8114" i="6" s="1"/>
  <c r="T8114" i="6" s="1"/>
  <c r="Q8115" i="6"/>
  <c r="S8115" i="6" s="1"/>
  <c r="T8115" i="6" s="1"/>
  <c r="Q8116" i="6"/>
  <c r="S8116" i="6" s="1"/>
  <c r="T8116" i="6" s="1"/>
  <c r="Q8117" i="6"/>
  <c r="S8117" i="6" s="1"/>
  <c r="T8117" i="6" s="1"/>
  <c r="Q8118" i="6"/>
  <c r="S8118" i="6" s="1"/>
  <c r="T8118" i="6" s="1"/>
  <c r="Q8119" i="6"/>
  <c r="S8119" i="6" s="1"/>
  <c r="T8119" i="6" s="1"/>
  <c r="Q8120" i="6"/>
  <c r="S8120" i="6" s="1"/>
  <c r="T8120" i="6" s="1"/>
  <c r="Q8121" i="6"/>
  <c r="S8121" i="6" s="1"/>
  <c r="T8121" i="6" s="1"/>
  <c r="Q8122" i="6"/>
  <c r="S8122" i="6" s="1"/>
  <c r="T8122" i="6" s="1"/>
  <c r="Q8123" i="6"/>
  <c r="S8123" i="6" s="1"/>
  <c r="T8123" i="6" s="1"/>
  <c r="Q8124" i="6"/>
  <c r="S8124" i="6" s="1"/>
  <c r="T8124" i="6" s="1"/>
  <c r="Q8125" i="6"/>
  <c r="S8125" i="6" s="1"/>
  <c r="T8125" i="6" s="1"/>
  <c r="Q8126" i="6"/>
  <c r="S8126" i="6" s="1"/>
  <c r="T8126" i="6" s="1"/>
  <c r="Q8127" i="6"/>
  <c r="S8127" i="6" s="1"/>
  <c r="T8127" i="6" s="1"/>
  <c r="Q8128" i="6"/>
  <c r="S8128" i="6" s="1"/>
  <c r="T8128" i="6" s="1"/>
  <c r="Q8129" i="6"/>
  <c r="S8129" i="6" s="1"/>
  <c r="T8129" i="6" s="1"/>
  <c r="Q8130" i="6"/>
  <c r="S8130" i="6" s="1"/>
  <c r="T8130" i="6" s="1"/>
  <c r="Q8131" i="6"/>
  <c r="S8131" i="6" s="1"/>
  <c r="T8131" i="6" s="1"/>
  <c r="Q8132" i="6"/>
  <c r="S8132" i="6" s="1"/>
  <c r="T8132" i="6" s="1"/>
  <c r="Q8133" i="6"/>
  <c r="S8133" i="6" s="1"/>
  <c r="T8133" i="6" s="1"/>
  <c r="Q8134" i="6"/>
  <c r="S8134" i="6" s="1"/>
  <c r="T8134" i="6" s="1"/>
  <c r="Q8135" i="6"/>
  <c r="S8135" i="6" s="1"/>
  <c r="T8135" i="6" s="1"/>
  <c r="Q8136" i="6"/>
  <c r="S8136" i="6" s="1"/>
  <c r="T8136" i="6" s="1"/>
  <c r="Q8137" i="6"/>
  <c r="S8137" i="6" s="1"/>
  <c r="T8137" i="6" s="1"/>
  <c r="Q8138" i="6"/>
  <c r="S8138" i="6" s="1"/>
  <c r="T8138" i="6" s="1"/>
  <c r="Q8139" i="6"/>
  <c r="S8139" i="6" s="1"/>
  <c r="T8139" i="6" s="1"/>
  <c r="Q8140" i="6"/>
  <c r="S8140" i="6" s="1"/>
  <c r="T8140" i="6" s="1"/>
  <c r="Q8141" i="6"/>
  <c r="S8141" i="6" s="1"/>
  <c r="T8141" i="6" s="1"/>
  <c r="Q8142" i="6"/>
  <c r="S8142" i="6" s="1"/>
  <c r="T8142" i="6" s="1"/>
  <c r="Q8143" i="6"/>
  <c r="S8143" i="6" s="1"/>
  <c r="T8143" i="6" s="1"/>
  <c r="Q8144" i="6"/>
  <c r="S8144" i="6" s="1"/>
  <c r="T8144" i="6" s="1"/>
  <c r="Q8145" i="6"/>
  <c r="S8145" i="6" s="1"/>
  <c r="T8145" i="6" s="1"/>
  <c r="Q8146" i="6"/>
  <c r="S8146" i="6" s="1"/>
  <c r="T8146" i="6" s="1"/>
  <c r="Q8147" i="6"/>
  <c r="S8147" i="6" s="1"/>
  <c r="T8147" i="6" s="1"/>
  <c r="Q8148" i="6"/>
  <c r="S8148" i="6" s="1"/>
  <c r="T8148" i="6" s="1"/>
  <c r="Q8149" i="6"/>
  <c r="S8149" i="6" s="1"/>
  <c r="T8149" i="6" s="1"/>
  <c r="Q8150" i="6"/>
  <c r="S8150" i="6" s="1"/>
  <c r="T8150" i="6" s="1"/>
  <c r="Q8151" i="6"/>
  <c r="S8151" i="6" s="1"/>
  <c r="T8151" i="6" s="1"/>
  <c r="Q8152" i="6"/>
  <c r="S8152" i="6" s="1"/>
  <c r="T8152" i="6" s="1"/>
  <c r="Q8153" i="6"/>
  <c r="S8153" i="6" s="1"/>
  <c r="T8153" i="6" s="1"/>
  <c r="Q8154" i="6"/>
  <c r="S8154" i="6" s="1"/>
  <c r="T8154" i="6" s="1"/>
  <c r="Q8155" i="6"/>
  <c r="S8155" i="6" s="1"/>
  <c r="T8155" i="6" s="1"/>
  <c r="Q8156" i="6"/>
  <c r="S8156" i="6" s="1"/>
  <c r="T8156" i="6" s="1"/>
  <c r="Q8157" i="6"/>
  <c r="S8157" i="6" s="1"/>
  <c r="T8157" i="6" s="1"/>
  <c r="Q8158" i="6"/>
  <c r="S8158" i="6" s="1"/>
  <c r="T8158" i="6" s="1"/>
  <c r="Q8159" i="6"/>
  <c r="S8159" i="6" s="1"/>
  <c r="T8159" i="6" s="1"/>
  <c r="Q8160" i="6"/>
  <c r="S8160" i="6" s="1"/>
  <c r="T8160" i="6" s="1"/>
  <c r="Q8161" i="6"/>
  <c r="S8161" i="6" s="1"/>
  <c r="T8161" i="6" s="1"/>
  <c r="Q8162" i="6"/>
  <c r="S8162" i="6" s="1"/>
  <c r="T8162" i="6" s="1"/>
  <c r="Q8163" i="6"/>
  <c r="S8163" i="6" s="1"/>
  <c r="T8163" i="6" s="1"/>
  <c r="Q8164" i="6"/>
  <c r="S8164" i="6" s="1"/>
  <c r="T8164" i="6" s="1"/>
  <c r="Q8165" i="6"/>
  <c r="S8165" i="6" s="1"/>
  <c r="T8165" i="6" s="1"/>
  <c r="Q8166" i="6"/>
  <c r="S8166" i="6" s="1"/>
  <c r="T8166" i="6" s="1"/>
  <c r="Q8167" i="6"/>
  <c r="S8167" i="6" s="1"/>
  <c r="T8167" i="6" s="1"/>
  <c r="Q8168" i="6"/>
  <c r="S8168" i="6" s="1"/>
  <c r="T8168" i="6" s="1"/>
  <c r="Q8169" i="6"/>
  <c r="S8169" i="6" s="1"/>
  <c r="T8169" i="6" s="1"/>
  <c r="Q8170" i="6"/>
  <c r="S8170" i="6" s="1"/>
  <c r="T8170" i="6" s="1"/>
  <c r="Q8171" i="6"/>
  <c r="S8171" i="6" s="1"/>
  <c r="T8171" i="6" s="1"/>
  <c r="Q8172" i="6"/>
  <c r="S8172" i="6" s="1"/>
  <c r="T8172" i="6" s="1"/>
  <c r="Q8173" i="6"/>
  <c r="S8173" i="6" s="1"/>
  <c r="T8173" i="6" s="1"/>
  <c r="Q8174" i="6"/>
  <c r="S8174" i="6" s="1"/>
  <c r="T8174" i="6" s="1"/>
  <c r="Q8175" i="6"/>
  <c r="S8175" i="6" s="1"/>
  <c r="T8175" i="6" s="1"/>
  <c r="Q8176" i="6"/>
  <c r="S8176" i="6" s="1"/>
  <c r="T8176" i="6" s="1"/>
  <c r="Q8177" i="6"/>
  <c r="S8177" i="6" s="1"/>
  <c r="T8177" i="6" s="1"/>
  <c r="Q8178" i="6"/>
  <c r="S8178" i="6" s="1"/>
  <c r="T8178" i="6" s="1"/>
  <c r="Q8179" i="6"/>
  <c r="S8179" i="6" s="1"/>
  <c r="T8179" i="6" s="1"/>
  <c r="Q8180" i="6"/>
  <c r="S8180" i="6" s="1"/>
  <c r="T8180" i="6" s="1"/>
  <c r="Q8181" i="6"/>
  <c r="S8181" i="6" s="1"/>
  <c r="T8181" i="6" s="1"/>
  <c r="Q8182" i="6"/>
  <c r="S8182" i="6" s="1"/>
  <c r="T8182" i="6" s="1"/>
  <c r="Q8183" i="6"/>
  <c r="S8183" i="6" s="1"/>
  <c r="T8183" i="6" s="1"/>
  <c r="Q8184" i="6"/>
  <c r="S8184" i="6" s="1"/>
  <c r="T8184" i="6" s="1"/>
  <c r="Q8185" i="6"/>
  <c r="S8185" i="6" s="1"/>
  <c r="T8185" i="6" s="1"/>
  <c r="Q8186" i="6"/>
  <c r="S8186" i="6" s="1"/>
  <c r="T8186" i="6" s="1"/>
  <c r="Q8187" i="6"/>
  <c r="S8187" i="6" s="1"/>
  <c r="T8187" i="6" s="1"/>
  <c r="Q8188" i="6"/>
  <c r="S8188" i="6" s="1"/>
  <c r="T8188" i="6" s="1"/>
  <c r="Q8189" i="6"/>
  <c r="S8189" i="6" s="1"/>
  <c r="T8189" i="6" s="1"/>
  <c r="Q8190" i="6"/>
  <c r="S8190" i="6" s="1"/>
  <c r="T8190" i="6" s="1"/>
  <c r="Q8191" i="6"/>
  <c r="S8191" i="6" s="1"/>
  <c r="T8191" i="6" s="1"/>
  <c r="Q8192" i="6"/>
  <c r="S8192" i="6" s="1"/>
  <c r="T8192" i="6" s="1"/>
  <c r="Q8193" i="6"/>
  <c r="S8193" i="6" s="1"/>
  <c r="T8193" i="6" s="1"/>
  <c r="Q8194" i="6"/>
  <c r="S8194" i="6" s="1"/>
  <c r="T8194" i="6" s="1"/>
  <c r="Q8195" i="6"/>
  <c r="S8195" i="6" s="1"/>
  <c r="T8195" i="6" s="1"/>
  <c r="Q8196" i="6"/>
  <c r="S8196" i="6" s="1"/>
  <c r="T8196" i="6" s="1"/>
  <c r="Q8197" i="6"/>
  <c r="S8197" i="6" s="1"/>
  <c r="T8197" i="6" s="1"/>
  <c r="Q8198" i="6"/>
  <c r="S8198" i="6" s="1"/>
  <c r="T8198" i="6" s="1"/>
  <c r="Q8199" i="6"/>
  <c r="S8199" i="6" s="1"/>
  <c r="T8199" i="6" s="1"/>
  <c r="Q8200" i="6"/>
  <c r="S8200" i="6" s="1"/>
  <c r="T8200" i="6" s="1"/>
  <c r="Q8201" i="6"/>
  <c r="S8201" i="6" s="1"/>
  <c r="T8201" i="6" s="1"/>
  <c r="Q8202" i="6"/>
  <c r="S8202" i="6" s="1"/>
  <c r="T8202" i="6" s="1"/>
  <c r="Q8203" i="6"/>
  <c r="S8203" i="6" s="1"/>
  <c r="T8203" i="6" s="1"/>
  <c r="Q8204" i="6"/>
  <c r="S8204" i="6" s="1"/>
  <c r="T8204" i="6" s="1"/>
  <c r="Q8205" i="6"/>
  <c r="S8205" i="6" s="1"/>
  <c r="T8205" i="6" s="1"/>
  <c r="Q8206" i="6"/>
  <c r="S8206" i="6" s="1"/>
  <c r="T8206" i="6" s="1"/>
  <c r="Q8207" i="6"/>
  <c r="S8207" i="6" s="1"/>
  <c r="T8207" i="6" s="1"/>
  <c r="Q8208" i="6"/>
  <c r="S8208" i="6" s="1"/>
  <c r="T8208" i="6" s="1"/>
  <c r="Q8209" i="6"/>
  <c r="S8209" i="6" s="1"/>
  <c r="T8209" i="6" s="1"/>
  <c r="Q8210" i="6"/>
  <c r="S8210" i="6" s="1"/>
  <c r="T8210" i="6" s="1"/>
  <c r="Q8211" i="6"/>
  <c r="S8211" i="6" s="1"/>
  <c r="T8211" i="6" s="1"/>
  <c r="Q8212" i="6"/>
  <c r="S8212" i="6" s="1"/>
  <c r="T8212" i="6" s="1"/>
  <c r="Q8213" i="6"/>
  <c r="S8213" i="6" s="1"/>
  <c r="T8213" i="6" s="1"/>
  <c r="Q8214" i="6"/>
  <c r="S8214" i="6" s="1"/>
  <c r="T8214" i="6" s="1"/>
  <c r="Q8215" i="6"/>
  <c r="S8215" i="6" s="1"/>
  <c r="T8215" i="6" s="1"/>
  <c r="Q8216" i="6"/>
  <c r="S8216" i="6" s="1"/>
  <c r="T8216" i="6" s="1"/>
  <c r="Q8217" i="6"/>
  <c r="S8217" i="6" s="1"/>
  <c r="T8217" i="6" s="1"/>
  <c r="Q8218" i="6"/>
  <c r="S8218" i="6" s="1"/>
  <c r="T8218" i="6" s="1"/>
  <c r="Q8219" i="6"/>
  <c r="S8219" i="6" s="1"/>
  <c r="T8219" i="6" s="1"/>
  <c r="Q8220" i="6"/>
  <c r="S8220" i="6" s="1"/>
  <c r="T8220" i="6" s="1"/>
  <c r="Q8221" i="6"/>
  <c r="S8221" i="6" s="1"/>
  <c r="T8221" i="6" s="1"/>
  <c r="Q8222" i="6"/>
  <c r="S8222" i="6" s="1"/>
  <c r="T8222" i="6" s="1"/>
  <c r="Q8223" i="6"/>
  <c r="S8223" i="6" s="1"/>
  <c r="T8223" i="6" s="1"/>
  <c r="Q8224" i="6"/>
  <c r="S8224" i="6" s="1"/>
  <c r="T8224" i="6" s="1"/>
  <c r="Q8225" i="6"/>
  <c r="S8225" i="6" s="1"/>
  <c r="T8225" i="6" s="1"/>
  <c r="Q8226" i="6"/>
  <c r="S8226" i="6" s="1"/>
  <c r="T8226" i="6" s="1"/>
  <c r="Q8227" i="6"/>
  <c r="S8227" i="6" s="1"/>
  <c r="T8227" i="6" s="1"/>
  <c r="Q8228" i="6"/>
  <c r="S8228" i="6" s="1"/>
  <c r="T8228" i="6" s="1"/>
  <c r="Q8229" i="6"/>
  <c r="S8229" i="6" s="1"/>
  <c r="T8229" i="6" s="1"/>
  <c r="Q8230" i="6"/>
  <c r="S8230" i="6" s="1"/>
  <c r="T8230" i="6" s="1"/>
  <c r="Q8231" i="6"/>
  <c r="S8231" i="6" s="1"/>
  <c r="T8231" i="6" s="1"/>
  <c r="Q8232" i="6"/>
  <c r="S8232" i="6" s="1"/>
  <c r="T8232" i="6" s="1"/>
  <c r="Q8233" i="6"/>
  <c r="S8233" i="6" s="1"/>
  <c r="T8233" i="6" s="1"/>
  <c r="Q8234" i="6"/>
  <c r="S8234" i="6" s="1"/>
  <c r="T8234" i="6" s="1"/>
  <c r="Q8235" i="6"/>
  <c r="S8235" i="6" s="1"/>
  <c r="T8235" i="6" s="1"/>
  <c r="Q8236" i="6"/>
  <c r="S8236" i="6" s="1"/>
  <c r="T8236" i="6" s="1"/>
  <c r="Q8237" i="6"/>
  <c r="S8237" i="6" s="1"/>
  <c r="T8237" i="6" s="1"/>
  <c r="Q8238" i="6"/>
  <c r="S8238" i="6" s="1"/>
  <c r="T8238" i="6" s="1"/>
  <c r="Q8239" i="6"/>
  <c r="S8239" i="6" s="1"/>
  <c r="T8239" i="6" s="1"/>
  <c r="Q8240" i="6"/>
  <c r="S8240" i="6" s="1"/>
  <c r="T8240" i="6" s="1"/>
  <c r="Q8241" i="6"/>
  <c r="S8241" i="6" s="1"/>
  <c r="T8241" i="6" s="1"/>
  <c r="Q8242" i="6"/>
  <c r="S8242" i="6" s="1"/>
  <c r="T8242" i="6" s="1"/>
  <c r="Q8243" i="6"/>
  <c r="S8243" i="6" s="1"/>
  <c r="T8243" i="6" s="1"/>
  <c r="Q8244" i="6"/>
  <c r="S8244" i="6" s="1"/>
  <c r="T8244" i="6" s="1"/>
  <c r="Q8245" i="6"/>
  <c r="S8245" i="6" s="1"/>
  <c r="T8245" i="6" s="1"/>
  <c r="Q8246" i="6"/>
  <c r="S8246" i="6" s="1"/>
  <c r="T8246" i="6" s="1"/>
  <c r="Q8247" i="6"/>
  <c r="S8247" i="6" s="1"/>
  <c r="T8247" i="6" s="1"/>
  <c r="Q8248" i="6"/>
  <c r="S8248" i="6" s="1"/>
  <c r="T8248" i="6" s="1"/>
  <c r="Q8249" i="6"/>
  <c r="S8249" i="6" s="1"/>
  <c r="T8249" i="6" s="1"/>
  <c r="Q8250" i="6"/>
  <c r="S8250" i="6" s="1"/>
  <c r="T8250" i="6" s="1"/>
  <c r="Q8251" i="6"/>
  <c r="S8251" i="6" s="1"/>
  <c r="T8251" i="6" s="1"/>
  <c r="Q8252" i="6"/>
  <c r="S8252" i="6" s="1"/>
  <c r="T8252" i="6" s="1"/>
  <c r="Q8253" i="6"/>
  <c r="S8253" i="6" s="1"/>
  <c r="T8253" i="6" s="1"/>
  <c r="Q8254" i="6"/>
  <c r="S8254" i="6" s="1"/>
  <c r="T8254" i="6" s="1"/>
  <c r="Q8255" i="6"/>
  <c r="S8255" i="6" s="1"/>
  <c r="T8255" i="6" s="1"/>
  <c r="Q8256" i="6"/>
  <c r="S8256" i="6" s="1"/>
  <c r="T8256" i="6" s="1"/>
  <c r="Q8257" i="6"/>
  <c r="S8257" i="6" s="1"/>
  <c r="T8257" i="6" s="1"/>
  <c r="Q8258" i="6"/>
  <c r="S8258" i="6" s="1"/>
  <c r="T8258" i="6" s="1"/>
  <c r="Q8259" i="6"/>
  <c r="S8259" i="6" s="1"/>
  <c r="T8259" i="6" s="1"/>
  <c r="Q8260" i="6"/>
  <c r="S8260" i="6" s="1"/>
  <c r="T8260" i="6" s="1"/>
  <c r="Q8261" i="6"/>
  <c r="S8261" i="6" s="1"/>
  <c r="T8261" i="6" s="1"/>
  <c r="Q8262" i="6"/>
  <c r="S8262" i="6" s="1"/>
  <c r="T8262" i="6" s="1"/>
  <c r="Q8263" i="6"/>
  <c r="S8263" i="6" s="1"/>
  <c r="T8263" i="6" s="1"/>
  <c r="Q8264" i="6"/>
  <c r="S8264" i="6" s="1"/>
  <c r="T8264" i="6" s="1"/>
  <c r="Q8265" i="6"/>
  <c r="S8265" i="6" s="1"/>
  <c r="T8265" i="6" s="1"/>
  <c r="Q8266" i="6"/>
  <c r="S8266" i="6" s="1"/>
  <c r="T8266" i="6" s="1"/>
  <c r="Q8267" i="6"/>
  <c r="S8267" i="6" s="1"/>
  <c r="T8267" i="6" s="1"/>
  <c r="Q8268" i="6"/>
  <c r="S8268" i="6" s="1"/>
  <c r="T8268" i="6" s="1"/>
  <c r="Q8269" i="6"/>
  <c r="S8269" i="6" s="1"/>
  <c r="T8269" i="6" s="1"/>
  <c r="Q8270" i="6"/>
  <c r="S8270" i="6" s="1"/>
  <c r="T8270" i="6" s="1"/>
  <c r="Q8271" i="6"/>
  <c r="S8271" i="6" s="1"/>
  <c r="T8271" i="6" s="1"/>
  <c r="Q8272" i="6"/>
  <c r="S8272" i="6" s="1"/>
  <c r="T8272" i="6" s="1"/>
  <c r="Q8273" i="6"/>
  <c r="S8273" i="6" s="1"/>
  <c r="T8273" i="6" s="1"/>
  <c r="Q8274" i="6"/>
  <c r="S8274" i="6" s="1"/>
  <c r="T8274" i="6" s="1"/>
  <c r="Q8275" i="6"/>
  <c r="S8275" i="6" s="1"/>
  <c r="T8275" i="6" s="1"/>
  <c r="Q8276" i="6"/>
  <c r="S8276" i="6" s="1"/>
  <c r="T8276" i="6" s="1"/>
  <c r="Q8277" i="6"/>
  <c r="S8277" i="6" s="1"/>
  <c r="T8277" i="6" s="1"/>
  <c r="Q8278" i="6"/>
  <c r="S8278" i="6" s="1"/>
  <c r="T8278" i="6" s="1"/>
  <c r="Q8279" i="6"/>
  <c r="S8279" i="6" s="1"/>
  <c r="T8279" i="6" s="1"/>
  <c r="Q8280" i="6"/>
  <c r="S8280" i="6" s="1"/>
  <c r="T8280" i="6" s="1"/>
  <c r="Q8281" i="6"/>
  <c r="S8281" i="6" s="1"/>
  <c r="T8281" i="6" s="1"/>
  <c r="Q8282" i="6"/>
  <c r="S8282" i="6" s="1"/>
  <c r="T8282" i="6" s="1"/>
  <c r="Q8283" i="6"/>
  <c r="S8283" i="6" s="1"/>
  <c r="T8283" i="6" s="1"/>
  <c r="Q8284" i="6"/>
  <c r="S8284" i="6" s="1"/>
  <c r="T8284" i="6" s="1"/>
  <c r="Q8285" i="6"/>
  <c r="S8285" i="6" s="1"/>
  <c r="T8285" i="6" s="1"/>
  <c r="Q8286" i="6"/>
  <c r="S8286" i="6" s="1"/>
  <c r="T8286" i="6" s="1"/>
  <c r="Q8287" i="6"/>
  <c r="S8287" i="6" s="1"/>
  <c r="T8287" i="6" s="1"/>
  <c r="Q8288" i="6"/>
  <c r="S8288" i="6" s="1"/>
  <c r="T8288" i="6" s="1"/>
  <c r="Q8289" i="6"/>
  <c r="S8289" i="6" s="1"/>
  <c r="T8289" i="6" s="1"/>
  <c r="Q8290" i="6"/>
  <c r="S8290" i="6" s="1"/>
  <c r="T8290" i="6" s="1"/>
  <c r="Q8291" i="6"/>
  <c r="S8291" i="6" s="1"/>
  <c r="T8291" i="6" s="1"/>
  <c r="Q8292" i="6"/>
  <c r="S8292" i="6" s="1"/>
  <c r="T8292" i="6" s="1"/>
  <c r="Q8293" i="6"/>
  <c r="S8293" i="6" s="1"/>
  <c r="T8293" i="6" s="1"/>
  <c r="Q8294" i="6"/>
  <c r="S8294" i="6" s="1"/>
  <c r="T8294" i="6" s="1"/>
  <c r="Q8295" i="6"/>
  <c r="S8295" i="6" s="1"/>
  <c r="T8295" i="6" s="1"/>
  <c r="Q8296" i="6"/>
  <c r="S8296" i="6" s="1"/>
  <c r="T8296" i="6" s="1"/>
  <c r="Q8297" i="6"/>
  <c r="S8297" i="6" s="1"/>
  <c r="T8297" i="6" s="1"/>
  <c r="Q8298" i="6"/>
  <c r="S8298" i="6" s="1"/>
  <c r="T8298" i="6" s="1"/>
  <c r="Q8299" i="6"/>
  <c r="S8299" i="6" s="1"/>
  <c r="T8299" i="6" s="1"/>
  <c r="Q8300" i="6"/>
  <c r="S8300" i="6" s="1"/>
  <c r="T8300" i="6" s="1"/>
  <c r="Q8301" i="6"/>
  <c r="S8301" i="6" s="1"/>
  <c r="T8301" i="6" s="1"/>
  <c r="Q8302" i="6"/>
  <c r="S8302" i="6" s="1"/>
  <c r="T8302" i="6" s="1"/>
  <c r="Q8303" i="6"/>
  <c r="S8303" i="6" s="1"/>
  <c r="T8303" i="6" s="1"/>
  <c r="Q8304" i="6"/>
  <c r="S8304" i="6" s="1"/>
  <c r="T8304" i="6" s="1"/>
  <c r="Q8305" i="6"/>
  <c r="S8305" i="6" s="1"/>
  <c r="T8305" i="6" s="1"/>
  <c r="Q8306" i="6"/>
  <c r="S8306" i="6" s="1"/>
  <c r="T8306" i="6" s="1"/>
  <c r="Q8307" i="6"/>
  <c r="S8307" i="6" s="1"/>
  <c r="T8307" i="6" s="1"/>
  <c r="Q8308" i="6"/>
  <c r="S8308" i="6" s="1"/>
  <c r="T8308" i="6" s="1"/>
  <c r="Q8309" i="6"/>
  <c r="S8309" i="6" s="1"/>
  <c r="T8309" i="6" s="1"/>
  <c r="Q8310" i="6"/>
  <c r="S8310" i="6" s="1"/>
  <c r="T8310" i="6" s="1"/>
  <c r="Q8311" i="6"/>
  <c r="S8311" i="6" s="1"/>
  <c r="T8311" i="6" s="1"/>
  <c r="Q8312" i="6"/>
  <c r="S8312" i="6" s="1"/>
  <c r="T8312" i="6" s="1"/>
  <c r="Q8313" i="6"/>
  <c r="S8313" i="6" s="1"/>
  <c r="T8313" i="6" s="1"/>
  <c r="Q8314" i="6"/>
  <c r="S8314" i="6" s="1"/>
  <c r="T8314" i="6" s="1"/>
  <c r="Q8315" i="6"/>
  <c r="S8315" i="6" s="1"/>
  <c r="T8315" i="6" s="1"/>
  <c r="Q8316" i="6"/>
  <c r="S8316" i="6" s="1"/>
  <c r="T8316" i="6" s="1"/>
  <c r="Q8317" i="6"/>
  <c r="S8317" i="6" s="1"/>
  <c r="T8317" i="6" s="1"/>
  <c r="Q8318" i="6"/>
  <c r="S8318" i="6" s="1"/>
  <c r="T8318" i="6" s="1"/>
  <c r="Q8319" i="6"/>
  <c r="S8319" i="6" s="1"/>
  <c r="T8319" i="6" s="1"/>
  <c r="Q8320" i="6"/>
  <c r="S8320" i="6" s="1"/>
  <c r="T8320" i="6" s="1"/>
  <c r="Q8321" i="6"/>
  <c r="S8321" i="6" s="1"/>
  <c r="T8321" i="6" s="1"/>
  <c r="Q8322" i="6"/>
  <c r="S8322" i="6" s="1"/>
  <c r="T8322" i="6" s="1"/>
  <c r="Q8323" i="6"/>
  <c r="S8323" i="6" s="1"/>
  <c r="T8323" i="6" s="1"/>
  <c r="Q8324" i="6"/>
  <c r="S8324" i="6" s="1"/>
  <c r="T8324" i="6" s="1"/>
  <c r="Q8325" i="6"/>
  <c r="S8325" i="6" s="1"/>
  <c r="T8325" i="6" s="1"/>
  <c r="Q8326" i="6"/>
  <c r="S8326" i="6" s="1"/>
  <c r="T8326" i="6" s="1"/>
  <c r="Q8327" i="6"/>
  <c r="S8327" i="6" s="1"/>
  <c r="T8327" i="6" s="1"/>
  <c r="Q8328" i="6"/>
  <c r="S8328" i="6" s="1"/>
  <c r="T8328" i="6" s="1"/>
  <c r="Q8329" i="6"/>
  <c r="S8329" i="6" s="1"/>
  <c r="T8329" i="6" s="1"/>
  <c r="Q8330" i="6"/>
  <c r="S8330" i="6" s="1"/>
  <c r="T8330" i="6" s="1"/>
  <c r="Q8331" i="6"/>
  <c r="S8331" i="6" s="1"/>
  <c r="T8331" i="6" s="1"/>
  <c r="Q8332" i="6"/>
  <c r="S8332" i="6" s="1"/>
  <c r="T8332" i="6" s="1"/>
  <c r="Q8333" i="6"/>
  <c r="S8333" i="6" s="1"/>
  <c r="T8333" i="6" s="1"/>
  <c r="Q8334" i="6"/>
  <c r="S8334" i="6" s="1"/>
  <c r="T8334" i="6" s="1"/>
  <c r="Q8335" i="6"/>
  <c r="S8335" i="6" s="1"/>
  <c r="T8335" i="6" s="1"/>
  <c r="Q8336" i="6"/>
  <c r="S8336" i="6" s="1"/>
  <c r="T8336" i="6" s="1"/>
  <c r="Q8337" i="6"/>
  <c r="S8337" i="6" s="1"/>
  <c r="T8337" i="6" s="1"/>
  <c r="Q8338" i="6"/>
  <c r="S8338" i="6" s="1"/>
  <c r="T8338" i="6" s="1"/>
  <c r="Q8339" i="6"/>
  <c r="S8339" i="6" s="1"/>
  <c r="T8339" i="6" s="1"/>
  <c r="Q8340" i="6"/>
  <c r="S8340" i="6" s="1"/>
  <c r="T8340" i="6" s="1"/>
  <c r="Q8341" i="6"/>
  <c r="S8341" i="6" s="1"/>
  <c r="T8341" i="6" s="1"/>
  <c r="Q8342" i="6"/>
  <c r="S8342" i="6" s="1"/>
  <c r="T8342" i="6" s="1"/>
  <c r="Q8343" i="6"/>
  <c r="S8343" i="6" s="1"/>
  <c r="T8343" i="6" s="1"/>
  <c r="Q8344" i="6"/>
  <c r="S8344" i="6" s="1"/>
  <c r="T8344" i="6" s="1"/>
  <c r="Q8345" i="6"/>
  <c r="S8345" i="6" s="1"/>
  <c r="T8345" i="6" s="1"/>
  <c r="Q8346" i="6"/>
  <c r="S8346" i="6" s="1"/>
  <c r="T8346" i="6" s="1"/>
  <c r="Q8347" i="6"/>
  <c r="S8347" i="6" s="1"/>
  <c r="T8347" i="6" s="1"/>
  <c r="Q8348" i="6"/>
  <c r="S8348" i="6" s="1"/>
  <c r="T8348" i="6" s="1"/>
  <c r="Q8349" i="6"/>
  <c r="S8349" i="6" s="1"/>
  <c r="T8349" i="6" s="1"/>
  <c r="Q8350" i="6"/>
  <c r="S8350" i="6" s="1"/>
  <c r="T8350" i="6" s="1"/>
  <c r="Q8351" i="6"/>
  <c r="S8351" i="6" s="1"/>
  <c r="T8351" i="6" s="1"/>
  <c r="Q8352" i="6"/>
  <c r="S8352" i="6" s="1"/>
  <c r="T8352" i="6" s="1"/>
  <c r="Q8353" i="6"/>
  <c r="S8353" i="6" s="1"/>
  <c r="T8353" i="6" s="1"/>
  <c r="Q8354" i="6"/>
  <c r="S8354" i="6" s="1"/>
  <c r="T8354" i="6" s="1"/>
  <c r="Q8355" i="6"/>
  <c r="S8355" i="6" s="1"/>
  <c r="T8355" i="6" s="1"/>
  <c r="Q8356" i="6"/>
  <c r="S8356" i="6" s="1"/>
  <c r="T8356" i="6" s="1"/>
  <c r="Q8357" i="6"/>
  <c r="S8357" i="6" s="1"/>
  <c r="T8357" i="6" s="1"/>
  <c r="Q8358" i="6"/>
  <c r="S8358" i="6" s="1"/>
  <c r="T8358" i="6" s="1"/>
  <c r="Q8359" i="6"/>
  <c r="S8359" i="6" s="1"/>
  <c r="T8359" i="6" s="1"/>
  <c r="Q8360" i="6"/>
  <c r="S8360" i="6" s="1"/>
  <c r="T8360" i="6" s="1"/>
  <c r="Q8361" i="6"/>
  <c r="S8361" i="6" s="1"/>
  <c r="T8361" i="6" s="1"/>
  <c r="Q8362" i="6"/>
  <c r="S8362" i="6" s="1"/>
  <c r="T8362" i="6" s="1"/>
  <c r="Q8363" i="6"/>
  <c r="S8363" i="6" s="1"/>
  <c r="T8363" i="6" s="1"/>
  <c r="Q8364" i="6"/>
  <c r="S8364" i="6" s="1"/>
  <c r="T8364" i="6" s="1"/>
  <c r="Q8365" i="6"/>
  <c r="S8365" i="6" s="1"/>
  <c r="T8365" i="6" s="1"/>
  <c r="Q8366" i="6"/>
  <c r="S8366" i="6" s="1"/>
  <c r="T8366" i="6" s="1"/>
  <c r="Q8367" i="6"/>
  <c r="S8367" i="6" s="1"/>
  <c r="T8367" i="6" s="1"/>
  <c r="Q8368" i="6"/>
  <c r="S8368" i="6" s="1"/>
  <c r="T8368" i="6" s="1"/>
  <c r="Q8369" i="6"/>
  <c r="S8369" i="6" s="1"/>
  <c r="T8369" i="6" s="1"/>
  <c r="Q8370" i="6"/>
  <c r="S8370" i="6" s="1"/>
  <c r="T8370" i="6" s="1"/>
  <c r="Q8371" i="6"/>
  <c r="S8371" i="6" s="1"/>
  <c r="T8371" i="6" s="1"/>
  <c r="Q8372" i="6"/>
  <c r="S8372" i="6" s="1"/>
  <c r="T8372" i="6" s="1"/>
  <c r="Q8373" i="6"/>
  <c r="S8373" i="6" s="1"/>
  <c r="T8373" i="6" s="1"/>
  <c r="Q8374" i="6"/>
  <c r="S8374" i="6" s="1"/>
  <c r="T8374" i="6" s="1"/>
  <c r="Q8375" i="6"/>
  <c r="S8375" i="6" s="1"/>
  <c r="T8375" i="6" s="1"/>
  <c r="Q8376" i="6"/>
  <c r="S8376" i="6" s="1"/>
  <c r="T8376" i="6" s="1"/>
  <c r="Q8377" i="6"/>
  <c r="S8377" i="6" s="1"/>
  <c r="T8377" i="6" s="1"/>
  <c r="Q8378" i="6"/>
  <c r="S8378" i="6" s="1"/>
  <c r="T8378" i="6" s="1"/>
  <c r="Q8379" i="6"/>
  <c r="S8379" i="6" s="1"/>
  <c r="T8379" i="6" s="1"/>
  <c r="Q8380" i="6"/>
  <c r="S8380" i="6" s="1"/>
  <c r="T8380" i="6" s="1"/>
  <c r="Q8381" i="6"/>
  <c r="S8381" i="6" s="1"/>
  <c r="T8381" i="6" s="1"/>
  <c r="Q8382" i="6"/>
  <c r="S8382" i="6" s="1"/>
  <c r="T8382" i="6" s="1"/>
  <c r="Q8383" i="6"/>
  <c r="S8383" i="6" s="1"/>
  <c r="T8383" i="6" s="1"/>
  <c r="Q8384" i="6"/>
  <c r="S8384" i="6" s="1"/>
  <c r="T8384" i="6" s="1"/>
  <c r="Q8385" i="6"/>
  <c r="S8385" i="6" s="1"/>
  <c r="T8385" i="6" s="1"/>
  <c r="Q8386" i="6"/>
  <c r="S8386" i="6" s="1"/>
  <c r="T8386" i="6" s="1"/>
  <c r="Q8387" i="6"/>
  <c r="S8387" i="6" s="1"/>
  <c r="T8387" i="6" s="1"/>
  <c r="Q8388" i="6"/>
  <c r="S8388" i="6" s="1"/>
  <c r="T8388" i="6" s="1"/>
  <c r="Q8389" i="6"/>
  <c r="S8389" i="6" s="1"/>
  <c r="T8389" i="6" s="1"/>
  <c r="Q8390" i="6"/>
  <c r="S8390" i="6" s="1"/>
  <c r="T8390" i="6" s="1"/>
  <c r="Q8391" i="6"/>
  <c r="S8391" i="6" s="1"/>
  <c r="T8391" i="6" s="1"/>
  <c r="Q8392" i="6"/>
  <c r="S8392" i="6" s="1"/>
  <c r="T8392" i="6" s="1"/>
  <c r="Q8393" i="6"/>
  <c r="S8393" i="6" s="1"/>
  <c r="T8393" i="6" s="1"/>
  <c r="Q8394" i="6"/>
  <c r="S8394" i="6" s="1"/>
  <c r="T8394" i="6" s="1"/>
  <c r="Q8395" i="6"/>
  <c r="S8395" i="6" s="1"/>
  <c r="T8395" i="6" s="1"/>
  <c r="Q8396" i="6"/>
  <c r="S8396" i="6" s="1"/>
  <c r="T8396" i="6" s="1"/>
  <c r="Q8397" i="6"/>
  <c r="S8397" i="6" s="1"/>
  <c r="T8397" i="6" s="1"/>
  <c r="Q8398" i="6"/>
  <c r="S8398" i="6" s="1"/>
  <c r="T8398" i="6" s="1"/>
  <c r="Q8399" i="6"/>
  <c r="S8399" i="6" s="1"/>
  <c r="T8399" i="6" s="1"/>
  <c r="Q8400" i="6"/>
  <c r="S8400" i="6" s="1"/>
  <c r="T8400" i="6" s="1"/>
  <c r="Q8401" i="6"/>
  <c r="S8401" i="6" s="1"/>
  <c r="T8401" i="6" s="1"/>
  <c r="Q8402" i="6"/>
  <c r="S8402" i="6" s="1"/>
  <c r="T8402" i="6" s="1"/>
  <c r="Q8403" i="6"/>
  <c r="S8403" i="6" s="1"/>
  <c r="T8403" i="6" s="1"/>
  <c r="Q8404" i="6"/>
  <c r="S8404" i="6" s="1"/>
  <c r="T8404" i="6" s="1"/>
  <c r="Q8405" i="6"/>
  <c r="S8405" i="6" s="1"/>
  <c r="T8405" i="6" s="1"/>
  <c r="Q8406" i="6"/>
  <c r="S8406" i="6" s="1"/>
  <c r="T8406" i="6" s="1"/>
  <c r="Q8407" i="6"/>
  <c r="S8407" i="6" s="1"/>
  <c r="T8407" i="6" s="1"/>
  <c r="Q8408" i="6"/>
  <c r="S8408" i="6" s="1"/>
  <c r="T8408" i="6" s="1"/>
  <c r="Q8409" i="6"/>
  <c r="S8409" i="6" s="1"/>
  <c r="T8409" i="6" s="1"/>
  <c r="Q8410" i="6"/>
  <c r="S8410" i="6" s="1"/>
  <c r="T8410" i="6" s="1"/>
  <c r="Q8411" i="6"/>
  <c r="S8411" i="6" s="1"/>
  <c r="T8411" i="6" s="1"/>
  <c r="Q8412" i="6"/>
  <c r="S8412" i="6" s="1"/>
  <c r="T8412" i="6" s="1"/>
  <c r="Q8413" i="6"/>
  <c r="S8413" i="6" s="1"/>
  <c r="T8413" i="6" s="1"/>
  <c r="Q8414" i="6"/>
  <c r="S8414" i="6" s="1"/>
  <c r="T8414" i="6" s="1"/>
  <c r="Q8415" i="6"/>
  <c r="S8415" i="6" s="1"/>
  <c r="T8415" i="6" s="1"/>
  <c r="Q8416" i="6"/>
  <c r="S8416" i="6" s="1"/>
  <c r="T8416" i="6" s="1"/>
  <c r="Q8417" i="6"/>
  <c r="S8417" i="6" s="1"/>
  <c r="T8417" i="6" s="1"/>
  <c r="Q8418" i="6"/>
  <c r="S8418" i="6" s="1"/>
  <c r="T8418" i="6" s="1"/>
  <c r="Q8419" i="6"/>
  <c r="S8419" i="6" s="1"/>
  <c r="T8419" i="6" s="1"/>
  <c r="Q8420" i="6"/>
  <c r="S8420" i="6" s="1"/>
  <c r="T8420" i="6" s="1"/>
  <c r="Q8421" i="6"/>
  <c r="S8421" i="6" s="1"/>
  <c r="T8421" i="6" s="1"/>
  <c r="Q8422" i="6"/>
  <c r="S8422" i="6" s="1"/>
  <c r="T8422" i="6" s="1"/>
  <c r="Q8423" i="6"/>
  <c r="S8423" i="6" s="1"/>
  <c r="T8423" i="6" s="1"/>
  <c r="Q8424" i="6"/>
  <c r="S8424" i="6" s="1"/>
  <c r="T8424" i="6" s="1"/>
  <c r="Q8425" i="6"/>
  <c r="S8425" i="6" s="1"/>
  <c r="T8425" i="6" s="1"/>
  <c r="Q8426" i="6"/>
  <c r="S8426" i="6" s="1"/>
  <c r="T8426" i="6" s="1"/>
  <c r="Q8427" i="6"/>
  <c r="S8427" i="6" s="1"/>
  <c r="T8427" i="6" s="1"/>
  <c r="Q8428" i="6"/>
  <c r="S8428" i="6" s="1"/>
  <c r="T8428" i="6" s="1"/>
  <c r="Q8429" i="6"/>
  <c r="S8429" i="6" s="1"/>
  <c r="T8429" i="6" s="1"/>
  <c r="Q8430" i="6"/>
  <c r="S8430" i="6" s="1"/>
  <c r="T8430" i="6" s="1"/>
  <c r="Q8431" i="6"/>
  <c r="S8431" i="6" s="1"/>
  <c r="T8431" i="6" s="1"/>
  <c r="Q8432" i="6"/>
  <c r="S8432" i="6" s="1"/>
  <c r="T8432" i="6" s="1"/>
  <c r="Q8433" i="6"/>
  <c r="S8433" i="6" s="1"/>
  <c r="T8433" i="6" s="1"/>
  <c r="Q8434" i="6"/>
  <c r="S8434" i="6" s="1"/>
  <c r="T8434" i="6" s="1"/>
  <c r="Q8435" i="6"/>
  <c r="S8435" i="6" s="1"/>
  <c r="T8435" i="6" s="1"/>
  <c r="Q8436" i="6"/>
  <c r="S8436" i="6" s="1"/>
  <c r="T8436" i="6" s="1"/>
  <c r="Q8437" i="6"/>
  <c r="S8437" i="6" s="1"/>
  <c r="T8437" i="6" s="1"/>
  <c r="Q8438" i="6"/>
  <c r="S8438" i="6" s="1"/>
  <c r="T8438" i="6" s="1"/>
  <c r="Q8439" i="6"/>
  <c r="S8439" i="6" s="1"/>
  <c r="T8439" i="6" s="1"/>
  <c r="Q8440" i="6"/>
  <c r="S8440" i="6" s="1"/>
  <c r="T8440" i="6" s="1"/>
  <c r="Q8441" i="6"/>
  <c r="S8441" i="6" s="1"/>
  <c r="T8441" i="6" s="1"/>
  <c r="Q8442" i="6"/>
  <c r="S8442" i="6" s="1"/>
  <c r="T8442" i="6" s="1"/>
  <c r="Q8443" i="6"/>
  <c r="S8443" i="6" s="1"/>
  <c r="T8443" i="6" s="1"/>
  <c r="Q8444" i="6"/>
  <c r="S8444" i="6" s="1"/>
  <c r="T8444" i="6" s="1"/>
  <c r="Q8445" i="6"/>
  <c r="S8445" i="6" s="1"/>
  <c r="T8445" i="6" s="1"/>
  <c r="Q8446" i="6"/>
  <c r="S8446" i="6" s="1"/>
  <c r="T8446" i="6" s="1"/>
  <c r="Q8447" i="6"/>
  <c r="S8447" i="6" s="1"/>
  <c r="T8447" i="6" s="1"/>
  <c r="Q8448" i="6"/>
  <c r="S8448" i="6" s="1"/>
  <c r="T8448" i="6" s="1"/>
  <c r="Q8449" i="6"/>
  <c r="S8449" i="6" s="1"/>
  <c r="T8449" i="6" s="1"/>
  <c r="Q8450" i="6"/>
  <c r="S8450" i="6" s="1"/>
  <c r="T8450" i="6" s="1"/>
  <c r="Q8451" i="6"/>
  <c r="S8451" i="6" s="1"/>
  <c r="T8451" i="6" s="1"/>
  <c r="Q8452" i="6"/>
  <c r="S8452" i="6" s="1"/>
  <c r="T8452" i="6" s="1"/>
  <c r="Q8453" i="6"/>
  <c r="S8453" i="6" s="1"/>
  <c r="T8453" i="6" s="1"/>
  <c r="Q8454" i="6"/>
  <c r="S8454" i="6" s="1"/>
  <c r="T8454" i="6" s="1"/>
  <c r="Q8455" i="6"/>
  <c r="S8455" i="6" s="1"/>
  <c r="T8455" i="6" s="1"/>
  <c r="Q8456" i="6"/>
  <c r="S8456" i="6" s="1"/>
  <c r="T8456" i="6" s="1"/>
  <c r="Q8457" i="6"/>
  <c r="S8457" i="6" s="1"/>
  <c r="T8457" i="6" s="1"/>
  <c r="Q8458" i="6"/>
  <c r="S8458" i="6" s="1"/>
  <c r="T8458" i="6" s="1"/>
  <c r="Q8459" i="6"/>
  <c r="S8459" i="6" s="1"/>
  <c r="T8459" i="6" s="1"/>
  <c r="Q8460" i="6"/>
  <c r="S8460" i="6" s="1"/>
  <c r="T8460" i="6" s="1"/>
  <c r="Q8461" i="6"/>
  <c r="S8461" i="6" s="1"/>
  <c r="T8461" i="6" s="1"/>
  <c r="Q8462" i="6"/>
  <c r="S8462" i="6" s="1"/>
  <c r="T8462" i="6" s="1"/>
  <c r="Q8463" i="6"/>
  <c r="S8463" i="6" s="1"/>
  <c r="T8463" i="6" s="1"/>
  <c r="Q8464" i="6"/>
  <c r="S8464" i="6" s="1"/>
  <c r="T8464" i="6" s="1"/>
  <c r="Q8465" i="6"/>
  <c r="S8465" i="6" s="1"/>
  <c r="T8465" i="6" s="1"/>
  <c r="Q8466" i="6"/>
  <c r="S8466" i="6" s="1"/>
  <c r="T8466" i="6" s="1"/>
  <c r="Q8467" i="6"/>
  <c r="S8467" i="6" s="1"/>
  <c r="T8467" i="6" s="1"/>
  <c r="Q8468" i="6"/>
  <c r="S8468" i="6" s="1"/>
  <c r="T8468" i="6" s="1"/>
  <c r="Q8469" i="6"/>
  <c r="S8469" i="6" s="1"/>
  <c r="T8469" i="6" s="1"/>
  <c r="Q8470" i="6"/>
  <c r="S8470" i="6" s="1"/>
  <c r="T8470" i="6" s="1"/>
  <c r="Q8471" i="6"/>
  <c r="S8471" i="6" s="1"/>
  <c r="T8471" i="6" s="1"/>
  <c r="Q8472" i="6"/>
  <c r="S8472" i="6" s="1"/>
  <c r="T8472" i="6" s="1"/>
  <c r="Q8473" i="6"/>
  <c r="S8473" i="6" s="1"/>
  <c r="T8473" i="6" s="1"/>
  <c r="Q8474" i="6"/>
  <c r="S8474" i="6" s="1"/>
  <c r="T8474" i="6" s="1"/>
  <c r="Q8475" i="6"/>
  <c r="S8475" i="6" s="1"/>
  <c r="T8475" i="6" s="1"/>
  <c r="Q8476" i="6"/>
  <c r="S8476" i="6" s="1"/>
  <c r="T8476" i="6" s="1"/>
  <c r="Q8477" i="6"/>
  <c r="S8477" i="6" s="1"/>
  <c r="T8477" i="6" s="1"/>
  <c r="Q8478" i="6"/>
  <c r="S8478" i="6" s="1"/>
  <c r="T8478" i="6" s="1"/>
  <c r="Q8479" i="6"/>
  <c r="S8479" i="6" s="1"/>
  <c r="T8479" i="6" s="1"/>
  <c r="Q8480" i="6"/>
  <c r="S8480" i="6" s="1"/>
  <c r="T8480" i="6" s="1"/>
  <c r="Q8481" i="6"/>
  <c r="S8481" i="6" s="1"/>
  <c r="T8481" i="6" s="1"/>
  <c r="Q8482" i="6"/>
  <c r="S8482" i="6" s="1"/>
  <c r="T8482" i="6" s="1"/>
  <c r="Q8483" i="6"/>
  <c r="S8483" i="6" s="1"/>
  <c r="T8483" i="6" s="1"/>
  <c r="Q8484" i="6"/>
  <c r="S8484" i="6" s="1"/>
  <c r="T8484" i="6" s="1"/>
  <c r="Q8485" i="6"/>
  <c r="S8485" i="6" s="1"/>
  <c r="T8485" i="6" s="1"/>
  <c r="Q8486" i="6"/>
  <c r="S8486" i="6" s="1"/>
  <c r="T8486" i="6" s="1"/>
  <c r="Q8487" i="6"/>
  <c r="S8487" i="6" s="1"/>
  <c r="T8487" i="6" s="1"/>
  <c r="Q8488" i="6"/>
  <c r="S8488" i="6" s="1"/>
  <c r="T8488" i="6" s="1"/>
  <c r="Q8489" i="6"/>
  <c r="S8489" i="6" s="1"/>
  <c r="T8489" i="6" s="1"/>
  <c r="Q8490" i="6"/>
  <c r="S8490" i="6" s="1"/>
  <c r="T8490" i="6" s="1"/>
  <c r="Q8491" i="6"/>
  <c r="S8491" i="6" s="1"/>
  <c r="T8491" i="6" s="1"/>
  <c r="Q8492" i="6"/>
  <c r="S8492" i="6" s="1"/>
  <c r="T8492" i="6" s="1"/>
  <c r="Q8493" i="6"/>
  <c r="S8493" i="6" s="1"/>
  <c r="T8493" i="6" s="1"/>
  <c r="Q8494" i="6"/>
  <c r="S8494" i="6" s="1"/>
  <c r="T8494" i="6" s="1"/>
  <c r="Q8495" i="6"/>
  <c r="S8495" i="6" s="1"/>
  <c r="T8495" i="6" s="1"/>
  <c r="Q8496" i="6"/>
  <c r="S8496" i="6" s="1"/>
  <c r="T8496" i="6" s="1"/>
  <c r="Q8497" i="6"/>
  <c r="S8497" i="6" s="1"/>
  <c r="T8497" i="6" s="1"/>
  <c r="Q8498" i="6"/>
  <c r="S8498" i="6" s="1"/>
  <c r="T8498" i="6" s="1"/>
  <c r="Q8499" i="6"/>
  <c r="S8499" i="6" s="1"/>
  <c r="T8499" i="6" s="1"/>
  <c r="Q8500" i="6"/>
  <c r="S8500" i="6" s="1"/>
  <c r="T8500" i="6" s="1"/>
  <c r="Q8501" i="6"/>
  <c r="S8501" i="6" s="1"/>
  <c r="T8501" i="6" s="1"/>
  <c r="Q8502" i="6"/>
  <c r="S8502" i="6" s="1"/>
  <c r="T8502" i="6" s="1"/>
  <c r="Q8503" i="6"/>
  <c r="S8503" i="6" s="1"/>
  <c r="T8503" i="6" s="1"/>
  <c r="Q8504" i="6"/>
  <c r="S8504" i="6" s="1"/>
  <c r="T8504" i="6" s="1"/>
  <c r="Q8505" i="6"/>
  <c r="S8505" i="6" s="1"/>
  <c r="T8505" i="6" s="1"/>
  <c r="Q8506" i="6"/>
  <c r="S8506" i="6" s="1"/>
  <c r="T8506" i="6" s="1"/>
  <c r="Q8507" i="6"/>
  <c r="S8507" i="6" s="1"/>
  <c r="T8507" i="6" s="1"/>
  <c r="Q8508" i="6"/>
  <c r="S8508" i="6" s="1"/>
  <c r="T8508" i="6" s="1"/>
  <c r="Q8509" i="6"/>
  <c r="S8509" i="6" s="1"/>
  <c r="T8509" i="6" s="1"/>
  <c r="Q8510" i="6"/>
  <c r="S8510" i="6" s="1"/>
  <c r="T8510" i="6" s="1"/>
  <c r="Q8511" i="6"/>
  <c r="S8511" i="6" s="1"/>
  <c r="T8511" i="6" s="1"/>
  <c r="Q8512" i="6"/>
  <c r="S8512" i="6" s="1"/>
  <c r="T8512" i="6" s="1"/>
  <c r="Q8513" i="6"/>
  <c r="S8513" i="6" s="1"/>
  <c r="T8513" i="6" s="1"/>
  <c r="Q8514" i="6"/>
  <c r="S8514" i="6" s="1"/>
  <c r="T8514" i="6" s="1"/>
  <c r="Q8515" i="6"/>
  <c r="S8515" i="6" s="1"/>
  <c r="T8515" i="6" s="1"/>
  <c r="Q8516" i="6"/>
  <c r="S8516" i="6" s="1"/>
  <c r="T8516" i="6" s="1"/>
  <c r="Q8517" i="6"/>
  <c r="S8517" i="6" s="1"/>
  <c r="T8517" i="6" s="1"/>
  <c r="Q8518" i="6"/>
  <c r="S8518" i="6" s="1"/>
  <c r="T8518" i="6" s="1"/>
  <c r="Q8519" i="6"/>
  <c r="S8519" i="6" s="1"/>
  <c r="T8519" i="6" s="1"/>
  <c r="Q8520" i="6"/>
  <c r="S8520" i="6" s="1"/>
  <c r="T8520" i="6" s="1"/>
  <c r="Q8521" i="6"/>
  <c r="S8521" i="6" s="1"/>
  <c r="T8521" i="6" s="1"/>
  <c r="Q8522" i="6"/>
  <c r="S8522" i="6" s="1"/>
  <c r="T8522" i="6" s="1"/>
  <c r="Q8523" i="6"/>
  <c r="S8523" i="6" s="1"/>
  <c r="T8523" i="6" s="1"/>
  <c r="Q8524" i="6"/>
  <c r="S8524" i="6" s="1"/>
  <c r="T8524" i="6" s="1"/>
  <c r="Q8525" i="6"/>
  <c r="S8525" i="6" s="1"/>
  <c r="T8525" i="6" s="1"/>
  <c r="Q8526" i="6"/>
  <c r="S8526" i="6" s="1"/>
  <c r="T8526" i="6" s="1"/>
  <c r="Q8527" i="6"/>
  <c r="S8527" i="6" s="1"/>
  <c r="T8527" i="6" s="1"/>
  <c r="Q8528" i="6"/>
  <c r="S8528" i="6" s="1"/>
  <c r="T8528" i="6" s="1"/>
  <c r="Q8529" i="6"/>
  <c r="S8529" i="6" s="1"/>
  <c r="T8529" i="6" s="1"/>
  <c r="Q8530" i="6"/>
  <c r="S8530" i="6" s="1"/>
  <c r="T8530" i="6" s="1"/>
  <c r="Q8531" i="6"/>
  <c r="S8531" i="6" s="1"/>
  <c r="T8531" i="6" s="1"/>
  <c r="Q8532" i="6"/>
  <c r="S8532" i="6" s="1"/>
  <c r="T8532" i="6" s="1"/>
  <c r="Q8533" i="6"/>
  <c r="S8533" i="6" s="1"/>
  <c r="T8533" i="6" s="1"/>
  <c r="Q8534" i="6"/>
  <c r="S8534" i="6" s="1"/>
  <c r="T8534" i="6" s="1"/>
  <c r="Q8535" i="6"/>
  <c r="S8535" i="6" s="1"/>
  <c r="T8535" i="6" s="1"/>
  <c r="Q8536" i="6"/>
  <c r="S8536" i="6" s="1"/>
  <c r="T8536" i="6" s="1"/>
  <c r="Q8537" i="6"/>
  <c r="S8537" i="6" s="1"/>
  <c r="T8537" i="6" s="1"/>
  <c r="Q8538" i="6"/>
  <c r="S8538" i="6" s="1"/>
  <c r="T8538" i="6" s="1"/>
  <c r="Q8539" i="6"/>
  <c r="S8539" i="6" s="1"/>
  <c r="T8539" i="6" s="1"/>
  <c r="Q8540" i="6"/>
  <c r="S8540" i="6" s="1"/>
  <c r="T8540" i="6" s="1"/>
  <c r="Q8541" i="6"/>
  <c r="S8541" i="6" s="1"/>
  <c r="T8541" i="6" s="1"/>
  <c r="Q8542" i="6"/>
  <c r="S8542" i="6" s="1"/>
  <c r="T8542" i="6" s="1"/>
  <c r="Q8543" i="6"/>
  <c r="S8543" i="6" s="1"/>
  <c r="T8543" i="6" s="1"/>
  <c r="Q8544" i="6"/>
  <c r="S8544" i="6" s="1"/>
  <c r="T8544" i="6" s="1"/>
  <c r="Q8545" i="6"/>
  <c r="S8545" i="6" s="1"/>
  <c r="T8545" i="6" s="1"/>
  <c r="Q8546" i="6"/>
  <c r="S8546" i="6" s="1"/>
  <c r="T8546" i="6" s="1"/>
  <c r="Q8547" i="6"/>
  <c r="S8547" i="6" s="1"/>
  <c r="T8547" i="6" s="1"/>
  <c r="Q8548" i="6"/>
  <c r="S8548" i="6" s="1"/>
  <c r="T8548" i="6" s="1"/>
  <c r="Q8549" i="6"/>
  <c r="S8549" i="6" s="1"/>
  <c r="T8549" i="6" s="1"/>
  <c r="Q8550" i="6"/>
  <c r="S8550" i="6" s="1"/>
  <c r="T8550" i="6" s="1"/>
  <c r="Q8551" i="6"/>
  <c r="S8551" i="6" s="1"/>
  <c r="T8551" i="6" s="1"/>
  <c r="Q8552" i="6"/>
  <c r="S8552" i="6" s="1"/>
  <c r="T8552" i="6" s="1"/>
  <c r="Q8553" i="6"/>
  <c r="S8553" i="6" s="1"/>
  <c r="T8553" i="6" s="1"/>
  <c r="Q8554" i="6"/>
  <c r="S8554" i="6" s="1"/>
  <c r="T8554" i="6" s="1"/>
  <c r="Q8555" i="6"/>
  <c r="S8555" i="6" s="1"/>
  <c r="T8555" i="6" s="1"/>
  <c r="Q8556" i="6"/>
  <c r="S8556" i="6" s="1"/>
  <c r="T8556" i="6" s="1"/>
  <c r="Q8557" i="6"/>
  <c r="S8557" i="6" s="1"/>
  <c r="T8557" i="6" s="1"/>
  <c r="Q8558" i="6"/>
  <c r="S8558" i="6" s="1"/>
  <c r="T8558" i="6" s="1"/>
  <c r="Q8559" i="6"/>
  <c r="S8559" i="6" s="1"/>
  <c r="T8559" i="6" s="1"/>
  <c r="Q8560" i="6"/>
  <c r="S8560" i="6" s="1"/>
  <c r="T8560" i="6" s="1"/>
  <c r="Q8561" i="6"/>
  <c r="S8561" i="6" s="1"/>
  <c r="T8561" i="6" s="1"/>
  <c r="Q8562" i="6"/>
  <c r="S8562" i="6" s="1"/>
  <c r="T8562" i="6" s="1"/>
  <c r="Q8563" i="6"/>
  <c r="S8563" i="6" s="1"/>
  <c r="T8563" i="6" s="1"/>
  <c r="Q8564" i="6"/>
  <c r="S8564" i="6" s="1"/>
  <c r="T8564" i="6" s="1"/>
  <c r="Q8565" i="6"/>
  <c r="S8565" i="6" s="1"/>
  <c r="T8565" i="6" s="1"/>
  <c r="Q8566" i="6"/>
  <c r="S8566" i="6" s="1"/>
  <c r="T8566" i="6" s="1"/>
  <c r="Q8567" i="6"/>
  <c r="S8567" i="6" s="1"/>
  <c r="T8567" i="6" s="1"/>
  <c r="Q8568" i="6"/>
  <c r="S8568" i="6" s="1"/>
  <c r="T8568" i="6" s="1"/>
  <c r="Q8569" i="6"/>
  <c r="S8569" i="6" s="1"/>
  <c r="T8569" i="6" s="1"/>
  <c r="Q8570" i="6"/>
  <c r="S8570" i="6" s="1"/>
  <c r="T8570" i="6" s="1"/>
  <c r="Q8571" i="6"/>
  <c r="S8571" i="6" s="1"/>
  <c r="T8571" i="6" s="1"/>
  <c r="Q8572" i="6"/>
  <c r="S8572" i="6" s="1"/>
  <c r="T8572" i="6" s="1"/>
  <c r="Q8573" i="6"/>
  <c r="S8573" i="6" s="1"/>
  <c r="T8573" i="6" s="1"/>
  <c r="Q8574" i="6"/>
  <c r="S8574" i="6" s="1"/>
  <c r="T8574" i="6" s="1"/>
  <c r="Q8575" i="6"/>
  <c r="S8575" i="6" s="1"/>
  <c r="T8575" i="6" s="1"/>
  <c r="Q8576" i="6"/>
  <c r="S8576" i="6" s="1"/>
  <c r="T8576" i="6" s="1"/>
  <c r="Q8577" i="6"/>
  <c r="S8577" i="6" s="1"/>
  <c r="T8577" i="6" s="1"/>
  <c r="Q8578" i="6"/>
  <c r="S8578" i="6" s="1"/>
  <c r="T8578" i="6" s="1"/>
  <c r="Q8579" i="6"/>
  <c r="S8579" i="6" s="1"/>
  <c r="T8579" i="6" s="1"/>
  <c r="Q8580" i="6"/>
  <c r="S8580" i="6" s="1"/>
  <c r="T8580" i="6" s="1"/>
  <c r="Q8581" i="6"/>
  <c r="S8581" i="6" s="1"/>
  <c r="T8581" i="6" s="1"/>
  <c r="Q8582" i="6"/>
  <c r="S8582" i="6" s="1"/>
  <c r="T8582" i="6" s="1"/>
  <c r="Q8583" i="6"/>
  <c r="S8583" i="6" s="1"/>
  <c r="T8583" i="6" s="1"/>
  <c r="Q8584" i="6"/>
  <c r="S8584" i="6" s="1"/>
  <c r="T8584" i="6" s="1"/>
  <c r="Q8585" i="6"/>
  <c r="S8585" i="6" s="1"/>
  <c r="T8585" i="6" s="1"/>
  <c r="Q8586" i="6"/>
  <c r="S8586" i="6" s="1"/>
  <c r="T8586" i="6" s="1"/>
  <c r="Q8587" i="6"/>
  <c r="S8587" i="6" s="1"/>
  <c r="T8587" i="6" s="1"/>
  <c r="Q8588" i="6"/>
  <c r="S8588" i="6" s="1"/>
  <c r="T8588" i="6" s="1"/>
  <c r="Q8589" i="6"/>
  <c r="S8589" i="6" s="1"/>
  <c r="T8589" i="6" s="1"/>
  <c r="Q8590" i="6"/>
  <c r="S8590" i="6" s="1"/>
  <c r="T8590" i="6" s="1"/>
  <c r="Q8591" i="6"/>
  <c r="S8591" i="6" s="1"/>
  <c r="T8591" i="6" s="1"/>
  <c r="Q8592" i="6"/>
  <c r="S8592" i="6" s="1"/>
  <c r="T8592" i="6" s="1"/>
  <c r="Q8593" i="6"/>
  <c r="S8593" i="6" s="1"/>
  <c r="T8593" i="6" s="1"/>
  <c r="Q8594" i="6"/>
  <c r="S8594" i="6" s="1"/>
  <c r="T8594" i="6" s="1"/>
  <c r="Q8595" i="6"/>
  <c r="S8595" i="6" s="1"/>
  <c r="T8595" i="6" s="1"/>
  <c r="Q8596" i="6"/>
  <c r="S8596" i="6" s="1"/>
  <c r="T8596" i="6" s="1"/>
  <c r="Q8597" i="6"/>
  <c r="S8597" i="6" s="1"/>
  <c r="T8597" i="6" s="1"/>
  <c r="Q8598" i="6"/>
  <c r="S8598" i="6" s="1"/>
  <c r="T8598" i="6" s="1"/>
  <c r="Q8599" i="6"/>
  <c r="S8599" i="6" s="1"/>
  <c r="T8599" i="6" s="1"/>
  <c r="Q8600" i="6"/>
  <c r="S8600" i="6" s="1"/>
  <c r="T8600" i="6" s="1"/>
  <c r="Q8601" i="6"/>
  <c r="S8601" i="6" s="1"/>
  <c r="T8601" i="6" s="1"/>
  <c r="Q8602" i="6"/>
  <c r="S8602" i="6" s="1"/>
  <c r="T8602" i="6" s="1"/>
  <c r="Q8603" i="6"/>
  <c r="S8603" i="6" s="1"/>
  <c r="T8603" i="6" s="1"/>
  <c r="Q8604" i="6"/>
  <c r="S8604" i="6" s="1"/>
  <c r="T8604" i="6" s="1"/>
  <c r="Q8605" i="6"/>
  <c r="S8605" i="6" s="1"/>
  <c r="T8605" i="6" s="1"/>
  <c r="Q8606" i="6"/>
  <c r="S8606" i="6" s="1"/>
  <c r="T8606" i="6" s="1"/>
  <c r="Q8607" i="6"/>
  <c r="S8607" i="6" s="1"/>
  <c r="T8607" i="6" s="1"/>
  <c r="Q8608" i="6"/>
  <c r="S8608" i="6" s="1"/>
  <c r="T8608" i="6" s="1"/>
  <c r="Q8609" i="6"/>
  <c r="S8609" i="6" s="1"/>
  <c r="T8609" i="6" s="1"/>
  <c r="Q8610" i="6"/>
  <c r="S8610" i="6" s="1"/>
  <c r="T8610" i="6" s="1"/>
  <c r="Q8611" i="6"/>
  <c r="S8611" i="6" s="1"/>
  <c r="T8611" i="6" s="1"/>
  <c r="Q8612" i="6"/>
  <c r="S8612" i="6" s="1"/>
  <c r="T8612" i="6" s="1"/>
  <c r="Q8613" i="6"/>
  <c r="S8613" i="6" s="1"/>
  <c r="T8613" i="6" s="1"/>
  <c r="Q8614" i="6"/>
  <c r="S8614" i="6" s="1"/>
  <c r="T8614" i="6" s="1"/>
  <c r="Q8615" i="6"/>
  <c r="S8615" i="6" s="1"/>
  <c r="T8615" i="6" s="1"/>
  <c r="Q8616" i="6"/>
  <c r="S8616" i="6" s="1"/>
  <c r="T8616" i="6" s="1"/>
  <c r="Q8617" i="6"/>
  <c r="S8617" i="6" s="1"/>
  <c r="T8617" i="6" s="1"/>
  <c r="Q8618" i="6"/>
  <c r="S8618" i="6" s="1"/>
  <c r="T8618" i="6" s="1"/>
  <c r="Q8619" i="6"/>
  <c r="S8619" i="6" s="1"/>
  <c r="T8619" i="6" s="1"/>
  <c r="Q8620" i="6"/>
  <c r="S8620" i="6" s="1"/>
  <c r="T8620" i="6" s="1"/>
  <c r="Q8621" i="6"/>
  <c r="S8621" i="6" s="1"/>
  <c r="T8621" i="6" s="1"/>
  <c r="Q8622" i="6"/>
  <c r="S8622" i="6" s="1"/>
  <c r="T8622" i="6" s="1"/>
  <c r="Q8623" i="6"/>
  <c r="S8623" i="6" s="1"/>
  <c r="T8623" i="6" s="1"/>
  <c r="Q8624" i="6"/>
  <c r="S8624" i="6" s="1"/>
  <c r="T8624" i="6" s="1"/>
  <c r="Q8625" i="6"/>
  <c r="S8625" i="6" s="1"/>
  <c r="T8625" i="6" s="1"/>
  <c r="Q8626" i="6"/>
  <c r="S8626" i="6" s="1"/>
  <c r="T8626" i="6" s="1"/>
  <c r="Q8627" i="6"/>
  <c r="S8627" i="6" s="1"/>
  <c r="T8627" i="6" s="1"/>
  <c r="Q8628" i="6"/>
  <c r="S8628" i="6" s="1"/>
  <c r="T8628" i="6" s="1"/>
  <c r="Q8629" i="6"/>
  <c r="S8629" i="6" s="1"/>
  <c r="T8629" i="6" s="1"/>
  <c r="Q8630" i="6"/>
  <c r="S8630" i="6" s="1"/>
  <c r="T8630" i="6" s="1"/>
  <c r="Q8631" i="6"/>
  <c r="S8631" i="6" s="1"/>
  <c r="T8631" i="6" s="1"/>
  <c r="Q8632" i="6"/>
  <c r="S8632" i="6" s="1"/>
  <c r="T8632" i="6" s="1"/>
  <c r="Q8633" i="6"/>
  <c r="S8633" i="6" s="1"/>
  <c r="T8633" i="6" s="1"/>
  <c r="Q8634" i="6"/>
  <c r="S8634" i="6" s="1"/>
  <c r="T8634" i="6" s="1"/>
  <c r="Q8635" i="6"/>
  <c r="S8635" i="6" s="1"/>
  <c r="T8635" i="6" s="1"/>
  <c r="Q8636" i="6"/>
  <c r="S8636" i="6" s="1"/>
  <c r="T8636" i="6" s="1"/>
  <c r="Q8637" i="6"/>
  <c r="S8637" i="6" s="1"/>
  <c r="T8637" i="6" s="1"/>
  <c r="Q8638" i="6"/>
  <c r="S8638" i="6" s="1"/>
  <c r="T8638" i="6" s="1"/>
  <c r="Q8639" i="6"/>
  <c r="S8639" i="6" s="1"/>
  <c r="T8639" i="6" s="1"/>
  <c r="Q8640" i="6"/>
  <c r="S8640" i="6" s="1"/>
  <c r="T8640" i="6" s="1"/>
  <c r="Q8641" i="6"/>
  <c r="S8641" i="6" s="1"/>
  <c r="T8641" i="6" s="1"/>
  <c r="Q8642" i="6"/>
  <c r="S8642" i="6" s="1"/>
  <c r="T8642" i="6" s="1"/>
  <c r="Q8643" i="6"/>
  <c r="S8643" i="6" s="1"/>
  <c r="T8643" i="6" s="1"/>
  <c r="Q8644" i="6"/>
  <c r="S8644" i="6" s="1"/>
  <c r="T8644" i="6" s="1"/>
  <c r="Q8645" i="6"/>
  <c r="S8645" i="6" s="1"/>
  <c r="T8645" i="6" s="1"/>
  <c r="Q8646" i="6"/>
  <c r="S8646" i="6" s="1"/>
  <c r="T8646" i="6" s="1"/>
  <c r="Q8647" i="6"/>
  <c r="S8647" i="6" s="1"/>
  <c r="T8647" i="6" s="1"/>
  <c r="Q8648" i="6"/>
  <c r="S8648" i="6" s="1"/>
  <c r="T8648" i="6" s="1"/>
  <c r="Q8649" i="6"/>
  <c r="S8649" i="6" s="1"/>
  <c r="T8649" i="6" s="1"/>
  <c r="Q8650" i="6"/>
  <c r="S8650" i="6" s="1"/>
  <c r="T8650" i="6" s="1"/>
  <c r="Q8651" i="6"/>
  <c r="S8651" i="6" s="1"/>
  <c r="T8651" i="6" s="1"/>
  <c r="Q8652" i="6"/>
  <c r="S8652" i="6" s="1"/>
  <c r="T8652" i="6" s="1"/>
  <c r="Q8653" i="6"/>
  <c r="S8653" i="6" s="1"/>
  <c r="T8653" i="6" s="1"/>
  <c r="Q8654" i="6"/>
  <c r="S8654" i="6" s="1"/>
  <c r="T8654" i="6" s="1"/>
  <c r="Q8655" i="6"/>
  <c r="S8655" i="6" s="1"/>
  <c r="T8655" i="6" s="1"/>
  <c r="Q8656" i="6"/>
  <c r="S8656" i="6" s="1"/>
  <c r="T8656" i="6" s="1"/>
  <c r="Q8657" i="6"/>
  <c r="S8657" i="6" s="1"/>
  <c r="T8657" i="6" s="1"/>
  <c r="Q8658" i="6"/>
  <c r="S8658" i="6" s="1"/>
  <c r="T8658" i="6" s="1"/>
  <c r="Q8659" i="6"/>
  <c r="S8659" i="6" s="1"/>
  <c r="T8659" i="6" s="1"/>
  <c r="Q8660" i="6"/>
  <c r="S8660" i="6" s="1"/>
  <c r="T8660" i="6" s="1"/>
  <c r="Q8661" i="6"/>
  <c r="S8661" i="6" s="1"/>
  <c r="T8661" i="6" s="1"/>
  <c r="Q8662" i="6"/>
  <c r="S8662" i="6" s="1"/>
  <c r="T8662" i="6" s="1"/>
  <c r="Q8663" i="6"/>
  <c r="S8663" i="6" s="1"/>
  <c r="T8663" i="6" s="1"/>
  <c r="Q8664" i="6"/>
  <c r="S8664" i="6" s="1"/>
  <c r="T8664" i="6" s="1"/>
  <c r="Q8665" i="6"/>
  <c r="S8665" i="6" s="1"/>
  <c r="T8665" i="6" s="1"/>
  <c r="Q8666" i="6"/>
  <c r="S8666" i="6" s="1"/>
  <c r="T8666" i="6" s="1"/>
  <c r="Q8667" i="6"/>
  <c r="S8667" i="6" s="1"/>
  <c r="T8667" i="6" s="1"/>
  <c r="Q8668" i="6"/>
  <c r="S8668" i="6" s="1"/>
  <c r="T8668" i="6" s="1"/>
  <c r="Q8669" i="6"/>
  <c r="S8669" i="6" s="1"/>
  <c r="T8669" i="6" s="1"/>
  <c r="Q8670" i="6"/>
  <c r="S8670" i="6" s="1"/>
  <c r="T8670" i="6" s="1"/>
  <c r="Q8671" i="6"/>
  <c r="S8671" i="6" s="1"/>
  <c r="T8671" i="6" s="1"/>
  <c r="Q8672" i="6"/>
  <c r="S8672" i="6" s="1"/>
  <c r="T8672" i="6" s="1"/>
  <c r="Q8673" i="6"/>
  <c r="S8673" i="6" s="1"/>
  <c r="T8673" i="6" s="1"/>
  <c r="Q8674" i="6"/>
  <c r="S8674" i="6" s="1"/>
  <c r="T8674" i="6" s="1"/>
  <c r="Q8675" i="6"/>
  <c r="S8675" i="6" s="1"/>
  <c r="T8675" i="6" s="1"/>
  <c r="Q8676" i="6"/>
  <c r="S8676" i="6" s="1"/>
  <c r="T8676" i="6" s="1"/>
  <c r="Q8677" i="6"/>
  <c r="S8677" i="6" s="1"/>
  <c r="T8677" i="6" s="1"/>
  <c r="Q8678" i="6"/>
  <c r="S8678" i="6" s="1"/>
  <c r="T8678" i="6" s="1"/>
  <c r="Q8679" i="6"/>
  <c r="S8679" i="6" s="1"/>
  <c r="T8679" i="6" s="1"/>
  <c r="Q8680" i="6"/>
  <c r="S8680" i="6" s="1"/>
  <c r="T8680" i="6" s="1"/>
  <c r="Q8681" i="6"/>
  <c r="S8681" i="6" s="1"/>
  <c r="T8681" i="6" s="1"/>
  <c r="Q8682" i="6"/>
  <c r="S8682" i="6" s="1"/>
  <c r="T8682" i="6" s="1"/>
  <c r="Q8683" i="6"/>
  <c r="S8683" i="6" s="1"/>
  <c r="T8683" i="6" s="1"/>
  <c r="Q8684" i="6"/>
  <c r="S8684" i="6" s="1"/>
  <c r="T8684" i="6" s="1"/>
  <c r="Q8685" i="6"/>
  <c r="S8685" i="6" s="1"/>
  <c r="T8685" i="6" s="1"/>
  <c r="Q8686" i="6"/>
  <c r="S8686" i="6" s="1"/>
  <c r="T8686" i="6" s="1"/>
  <c r="Q8687" i="6"/>
  <c r="S8687" i="6" s="1"/>
  <c r="T8687" i="6" s="1"/>
  <c r="Q8688" i="6"/>
  <c r="S8688" i="6" s="1"/>
  <c r="T8688" i="6" s="1"/>
  <c r="Q8689" i="6"/>
  <c r="S8689" i="6" s="1"/>
  <c r="T8689" i="6" s="1"/>
  <c r="Q8690" i="6"/>
  <c r="S8690" i="6" s="1"/>
  <c r="T8690" i="6" s="1"/>
  <c r="Q8691" i="6"/>
  <c r="S8691" i="6" s="1"/>
  <c r="T8691" i="6" s="1"/>
  <c r="Q8692" i="6"/>
  <c r="S8692" i="6" s="1"/>
  <c r="T8692" i="6" s="1"/>
  <c r="Q8693" i="6"/>
  <c r="S8693" i="6" s="1"/>
  <c r="T8693" i="6" s="1"/>
  <c r="Q8694" i="6"/>
  <c r="S8694" i="6" s="1"/>
  <c r="T8694" i="6" s="1"/>
  <c r="Q8695" i="6"/>
  <c r="S8695" i="6" s="1"/>
  <c r="T8695" i="6" s="1"/>
  <c r="Q8696" i="6"/>
  <c r="S8696" i="6" s="1"/>
  <c r="T8696" i="6" s="1"/>
  <c r="Q8697" i="6"/>
  <c r="S8697" i="6" s="1"/>
  <c r="T8697" i="6" s="1"/>
  <c r="Q8698" i="6"/>
  <c r="S8698" i="6" s="1"/>
  <c r="T8698" i="6" s="1"/>
  <c r="Q8699" i="6"/>
  <c r="S8699" i="6" s="1"/>
  <c r="T8699" i="6" s="1"/>
  <c r="Q8700" i="6"/>
  <c r="S8700" i="6" s="1"/>
  <c r="T8700" i="6" s="1"/>
  <c r="Q8701" i="6"/>
  <c r="S8701" i="6" s="1"/>
  <c r="T8701" i="6" s="1"/>
  <c r="Q8702" i="6"/>
  <c r="S8702" i="6" s="1"/>
  <c r="T8702" i="6" s="1"/>
  <c r="Q8703" i="6"/>
  <c r="S8703" i="6" s="1"/>
  <c r="T8703" i="6" s="1"/>
  <c r="Q8704" i="6"/>
  <c r="S8704" i="6" s="1"/>
  <c r="T8704" i="6" s="1"/>
  <c r="Q8705" i="6"/>
  <c r="S8705" i="6" s="1"/>
  <c r="T8705" i="6" s="1"/>
  <c r="Q8706" i="6"/>
  <c r="S8706" i="6" s="1"/>
  <c r="T8706" i="6" s="1"/>
  <c r="Q8707" i="6"/>
  <c r="S8707" i="6" s="1"/>
  <c r="T8707" i="6" s="1"/>
  <c r="Q8708" i="6"/>
  <c r="S8708" i="6" s="1"/>
  <c r="T8708" i="6" s="1"/>
  <c r="Q8709" i="6"/>
  <c r="S8709" i="6" s="1"/>
  <c r="T8709" i="6" s="1"/>
  <c r="Q8710" i="6"/>
  <c r="S8710" i="6" s="1"/>
  <c r="T8710" i="6" s="1"/>
  <c r="Q8711" i="6"/>
  <c r="S8711" i="6" s="1"/>
  <c r="T8711" i="6" s="1"/>
  <c r="Q8712" i="6"/>
  <c r="S8712" i="6" s="1"/>
  <c r="T8712" i="6" s="1"/>
  <c r="Q8713" i="6"/>
  <c r="S8713" i="6" s="1"/>
  <c r="T8713" i="6" s="1"/>
  <c r="Q8714" i="6"/>
  <c r="S8714" i="6" s="1"/>
  <c r="T8714" i="6" s="1"/>
  <c r="Q8715" i="6"/>
  <c r="S8715" i="6" s="1"/>
  <c r="T8715" i="6" s="1"/>
  <c r="Q8716" i="6"/>
  <c r="S8716" i="6" s="1"/>
  <c r="T8716" i="6" s="1"/>
  <c r="Q8717" i="6"/>
  <c r="S8717" i="6" s="1"/>
  <c r="T8717" i="6" s="1"/>
  <c r="Q8718" i="6"/>
  <c r="S8718" i="6" s="1"/>
  <c r="T8718" i="6" s="1"/>
  <c r="Q8719" i="6"/>
  <c r="S8719" i="6" s="1"/>
  <c r="T8719" i="6" s="1"/>
  <c r="Q8720" i="6"/>
  <c r="S8720" i="6" s="1"/>
  <c r="T8720" i="6" s="1"/>
  <c r="Q8721" i="6"/>
  <c r="S8721" i="6" s="1"/>
  <c r="T8721" i="6" s="1"/>
  <c r="Q8722" i="6"/>
  <c r="S8722" i="6" s="1"/>
  <c r="T8722" i="6" s="1"/>
  <c r="Q8723" i="6"/>
  <c r="S8723" i="6" s="1"/>
  <c r="T8723" i="6" s="1"/>
  <c r="Q8724" i="6"/>
  <c r="S8724" i="6" s="1"/>
  <c r="T8724" i="6" s="1"/>
  <c r="Q8725" i="6"/>
  <c r="S8725" i="6" s="1"/>
  <c r="T8725" i="6" s="1"/>
  <c r="Q8726" i="6"/>
  <c r="S8726" i="6" s="1"/>
  <c r="T8726" i="6" s="1"/>
  <c r="Q8727" i="6"/>
  <c r="S8727" i="6" s="1"/>
  <c r="T8727" i="6" s="1"/>
  <c r="Q8728" i="6"/>
  <c r="S8728" i="6" s="1"/>
  <c r="T8728" i="6" s="1"/>
  <c r="Q8729" i="6"/>
  <c r="S8729" i="6" s="1"/>
  <c r="T8729" i="6" s="1"/>
  <c r="Q8730" i="6"/>
  <c r="S8730" i="6" s="1"/>
  <c r="T8730" i="6" s="1"/>
  <c r="Q8731" i="6"/>
  <c r="S8731" i="6" s="1"/>
  <c r="T8731" i="6" s="1"/>
  <c r="Q8732" i="6"/>
  <c r="S8732" i="6" s="1"/>
  <c r="T8732" i="6" s="1"/>
  <c r="Q8733" i="6"/>
  <c r="S8733" i="6" s="1"/>
  <c r="T8733" i="6" s="1"/>
  <c r="Q8734" i="6"/>
  <c r="S8734" i="6" s="1"/>
  <c r="T8734" i="6" s="1"/>
  <c r="Q8735" i="6"/>
  <c r="S8735" i="6" s="1"/>
  <c r="T8735" i="6" s="1"/>
  <c r="Q8736" i="6"/>
  <c r="S8736" i="6" s="1"/>
  <c r="T8736" i="6" s="1"/>
  <c r="Q8737" i="6"/>
  <c r="S8737" i="6" s="1"/>
  <c r="T8737" i="6" s="1"/>
  <c r="Q8738" i="6"/>
  <c r="S8738" i="6" s="1"/>
  <c r="T8738" i="6" s="1"/>
  <c r="Q8739" i="6"/>
  <c r="S8739" i="6" s="1"/>
  <c r="T8739" i="6" s="1"/>
  <c r="Q8740" i="6"/>
  <c r="S8740" i="6" s="1"/>
  <c r="T8740" i="6" s="1"/>
  <c r="Q8741" i="6"/>
  <c r="S8741" i="6" s="1"/>
  <c r="T8741" i="6" s="1"/>
  <c r="Q8742" i="6"/>
  <c r="S8742" i="6" s="1"/>
  <c r="T8742" i="6" s="1"/>
  <c r="Q8743" i="6"/>
  <c r="S8743" i="6" s="1"/>
  <c r="T8743" i="6" s="1"/>
  <c r="Q8744" i="6"/>
  <c r="S8744" i="6" s="1"/>
  <c r="T8744" i="6" s="1"/>
  <c r="Q8745" i="6"/>
  <c r="S8745" i="6" s="1"/>
  <c r="T8745" i="6" s="1"/>
  <c r="Q8746" i="6"/>
  <c r="S8746" i="6" s="1"/>
  <c r="T8746" i="6" s="1"/>
  <c r="Q8747" i="6"/>
  <c r="S8747" i="6" s="1"/>
  <c r="T8747" i="6" s="1"/>
  <c r="Q8748" i="6"/>
  <c r="S8748" i="6" s="1"/>
  <c r="T8748" i="6" s="1"/>
  <c r="Q8749" i="6"/>
  <c r="S8749" i="6" s="1"/>
  <c r="T8749" i="6" s="1"/>
  <c r="Q8750" i="6"/>
  <c r="S8750" i="6" s="1"/>
  <c r="T8750" i="6" s="1"/>
  <c r="Q8751" i="6"/>
  <c r="S8751" i="6" s="1"/>
  <c r="T8751" i="6" s="1"/>
  <c r="Q8752" i="6"/>
  <c r="S8752" i="6" s="1"/>
  <c r="T8752" i="6" s="1"/>
  <c r="Q8753" i="6"/>
  <c r="S8753" i="6" s="1"/>
  <c r="T8753" i="6" s="1"/>
  <c r="Q8754" i="6"/>
  <c r="S8754" i="6" s="1"/>
  <c r="T8754" i="6" s="1"/>
  <c r="Q8755" i="6"/>
  <c r="S8755" i="6" s="1"/>
  <c r="T8755" i="6" s="1"/>
  <c r="Q8756" i="6"/>
  <c r="S8756" i="6" s="1"/>
  <c r="T8756" i="6" s="1"/>
  <c r="Q8757" i="6"/>
  <c r="S8757" i="6" s="1"/>
  <c r="T8757" i="6" s="1"/>
  <c r="Q8758" i="6"/>
  <c r="S8758" i="6" s="1"/>
  <c r="T8758" i="6" s="1"/>
  <c r="Q8759" i="6"/>
  <c r="S8759" i="6" s="1"/>
  <c r="T8759" i="6" s="1"/>
  <c r="Q8760" i="6"/>
  <c r="S8760" i="6" s="1"/>
  <c r="T8760" i="6" s="1"/>
  <c r="Q8761" i="6"/>
  <c r="S8761" i="6" s="1"/>
  <c r="T8761" i="6" s="1"/>
  <c r="Q8762" i="6"/>
  <c r="S8762" i="6" s="1"/>
  <c r="T8762" i="6" s="1"/>
  <c r="Q8763" i="6"/>
  <c r="S8763" i="6" s="1"/>
  <c r="T8763" i="6" s="1"/>
  <c r="Q8764" i="6"/>
  <c r="S8764" i="6" s="1"/>
  <c r="T8764" i="6" s="1"/>
  <c r="Q8765" i="6"/>
  <c r="S8765" i="6" s="1"/>
  <c r="T8765" i="6" s="1"/>
  <c r="Q8766" i="6"/>
  <c r="S8766" i="6" s="1"/>
  <c r="T8766" i="6" s="1"/>
  <c r="Q8767" i="6"/>
  <c r="S8767" i="6" s="1"/>
  <c r="T8767" i="6" s="1"/>
  <c r="Q8768" i="6"/>
  <c r="S8768" i="6" s="1"/>
  <c r="T8768" i="6" s="1"/>
  <c r="Q8769" i="6"/>
  <c r="S8769" i="6" s="1"/>
  <c r="T8769" i="6" s="1"/>
  <c r="Q8770" i="6"/>
  <c r="S8770" i="6" s="1"/>
  <c r="T8770" i="6" s="1"/>
  <c r="Q8771" i="6"/>
  <c r="S8771" i="6" s="1"/>
  <c r="T8771" i="6" s="1"/>
  <c r="Q8772" i="6"/>
  <c r="S8772" i="6" s="1"/>
  <c r="T8772" i="6" s="1"/>
  <c r="Q8773" i="6"/>
  <c r="S8773" i="6" s="1"/>
  <c r="T8773" i="6" s="1"/>
  <c r="Q8774" i="6"/>
  <c r="S8774" i="6" s="1"/>
  <c r="T8774" i="6" s="1"/>
  <c r="Q8775" i="6"/>
  <c r="S8775" i="6" s="1"/>
  <c r="T8775" i="6" s="1"/>
  <c r="Q8776" i="6"/>
  <c r="S8776" i="6" s="1"/>
  <c r="T8776" i="6" s="1"/>
  <c r="Q8777" i="6"/>
  <c r="S8777" i="6" s="1"/>
  <c r="T8777" i="6" s="1"/>
  <c r="Q8778" i="6"/>
  <c r="S8778" i="6" s="1"/>
  <c r="T8778" i="6" s="1"/>
  <c r="Q8779" i="6"/>
  <c r="S8779" i="6" s="1"/>
  <c r="T8779" i="6" s="1"/>
  <c r="Q8780" i="6"/>
  <c r="S8780" i="6" s="1"/>
  <c r="T8780" i="6" s="1"/>
  <c r="Q8781" i="6"/>
  <c r="S8781" i="6" s="1"/>
  <c r="T8781" i="6" s="1"/>
  <c r="Q8782" i="6"/>
  <c r="S8782" i="6" s="1"/>
  <c r="T8782" i="6" s="1"/>
  <c r="Q8783" i="6"/>
  <c r="S8783" i="6" s="1"/>
  <c r="T8783" i="6" s="1"/>
  <c r="Q8784" i="6"/>
  <c r="S8784" i="6" s="1"/>
  <c r="T8784" i="6" s="1"/>
  <c r="Q8785" i="6"/>
  <c r="S8785" i="6" s="1"/>
  <c r="T8785" i="6" s="1"/>
  <c r="Q8786" i="6"/>
  <c r="S8786" i="6" s="1"/>
  <c r="T8786" i="6" s="1"/>
  <c r="Q8787" i="6"/>
  <c r="S8787" i="6" s="1"/>
  <c r="T8787" i="6" s="1"/>
  <c r="Q8788" i="6"/>
  <c r="S8788" i="6" s="1"/>
  <c r="T8788" i="6" s="1"/>
  <c r="Q8789" i="6"/>
  <c r="S8789" i="6" s="1"/>
  <c r="T8789" i="6" s="1"/>
  <c r="Q8790" i="6"/>
  <c r="S8790" i="6" s="1"/>
  <c r="T8790" i="6" s="1"/>
  <c r="Q8791" i="6"/>
  <c r="S8791" i="6" s="1"/>
  <c r="T8791" i="6" s="1"/>
  <c r="Q8792" i="6"/>
  <c r="S8792" i="6" s="1"/>
  <c r="T8792" i="6" s="1"/>
  <c r="Q8793" i="6"/>
  <c r="S8793" i="6" s="1"/>
  <c r="T8793" i="6" s="1"/>
  <c r="Q8794" i="6"/>
  <c r="S8794" i="6" s="1"/>
  <c r="T8794" i="6" s="1"/>
  <c r="Q8795" i="6"/>
  <c r="S8795" i="6" s="1"/>
  <c r="T8795" i="6" s="1"/>
  <c r="Q8796" i="6"/>
  <c r="S8796" i="6" s="1"/>
  <c r="T8796" i="6" s="1"/>
  <c r="Q8797" i="6"/>
  <c r="S8797" i="6" s="1"/>
  <c r="T8797" i="6" s="1"/>
  <c r="Q8798" i="6"/>
  <c r="S8798" i="6" s="1"/>
  <c r="T8798" i="6" s="1"/>
  <c r="Q8799" i="6"/>
  <c r="S8799" i="6" s="1"/>
  <c r="T8799" i="6" s="1"/>
  <c r="Q8800" i="6"/>
  <c r="S8800" i="6" s="1"/>
  <c r="T8800" i="6" s="1"/>
  <c r="Q8801" i="6"/>
  <c r="S8801" i="6" s="1"/>
  <c r="T8801" i="6" s="1"/>
  <c r="Q8802" i="6"/>
  <c r="S8802" i="6" s="1"/>
  <c r="T8802" i="6" s="1"/>
  <c r="Q8803" i="6"/>
  <c r="S8803" i="6" s="1"/>
  <c r="T8803" i="6" s="1"/>
  <c r="Q8804" i="6"/>
  <c r="S8804" i="6" s="1"/>
  <c r="T8804" i="6" s="1"/>
  <c r="Q8805" i="6"/>
  <c r="S8805" i="6" s="1"/>
  <c r="T8805" i="6" s="1"/>
  <c r="Q8806" i="6"/>
  <c r="S8806" i="6" s="1"/>
  <c r="T8806" i="6" s="1"/>
  <c r="Q8807" i="6"/>
  <c r="S8807" i="6" s="1"/>
  <c r="T8807" i="6" s="1"/>
  <c r="Q8808" i="6"/>
  <c r="S8808" i="6" s="1"/>
  <c r="T8808" i="6" s="1"/>
  <c r="Q8809" i="6"/>
  <c r="S8809" i="6" s="1"/>
  <c r="T8809" i="6" s="1"/>
  <c r="Q8810" i="6"/>
  <c r="S8810" i="6" s="1"/>
  <c r="T8810" i="6" s="1"/>
  <c r="Q8811" i="6"/>
  <c r="S8811" i="6" s="1"/>
  <c r="T8811" i="6" s="1"/>
  <c r="Q8812" i="6"/>
  <c r="S8812" i="6" s="1"/>
  <c r="T8812" i="6" s="1"/>
  <c r="Q8813" i="6"/>
  <c r="S8813" i="6" s="1"/>
  <c r="T8813" i="6" s="1"/>
  <c r="Q8814" i="6"/>
  <c r="S8814" i="6" s="1"/>
  <c r="T8814" i="6" s="1"/>
  <c r="Q8815" i="6"/>
  <c r="S8815" i="6" s="1"/>
  <c r="T8815" i="6" s="1"/>
  <c r="Q8816" i="6"/>
  <c r="S8816" i="6" s="1"/>
  <c r="T8816" i="6" s="1"/>
  <c r="Q8817" i="6"/>
  <c r="S8817" i="6" s="1"/>
  <c r="T8817" i="6" s="1"/>
  <c r="Q8818" i="6"/>
  <c r="S8818" i="6" s="1"/>
  <c r="T8818" i="6" s="1"/>
  <c r="Q8819" i="6"/>
  <c r="S8819" i="6" s="1"/>
  <c r="T8819" i="6" s="1"/>
  <c r="Q8820" i="6"/>
  <c r="S8820" i="6" s="1"/>
  <c r="T8820" i="6" s="1"/>
  <c r="Q8821" i="6"/>
  <c r="S8821" i="6" s="1"/>
  <c r="T8821" i="6" s="1"/>
  <c r="Q8822" i="6"/>
  <c r="S8822" i="6" s="1"/>
  <c r="T8822" i="6" s="1"/>
  <c r="Q8823" i="6"/>
  <c r="S8823" i="6" s="1"/>
  <c r="T8823" i="6" s="1"/>
  <c r="Q8824" i="6"/>
  <c r="S8824" i="6" s="1"/>
  <c r="T8824" i="6" s="1"/>
  <c r="Q8825" i="6"/>
  <c r="S8825" i="6" s="1"/>
  <c r="T8825" i="6" s="1"/>
  <c r="Q8826" i="6"/>
  <c r="S8826" i="6" s="1"/>
  <c r="T8826" i="6" s="1"/>
  <c r="Q8827" i="6"/>
  <c r="S8827" i="6" s="1"/>
  <c r="T8827" i="6" s="1"/>
  <c r="Q8828" i="6"/>
  <c r="S8828" i="6" s="1"/>
  <c r="T8828" i="6" s="1"/>
  <c r="Q8829" i="6"/>
  <c r="S8829" i="6" s="1"/>
  <c r="T8829" i="6" s="1"/>
  <c r="Q8830" i="6"/>
  <c r="S8830" i="6" s="1"/>
  <c r="T8830" i="6" s="1"/>
  <c r="Q8831" i="6"/>
  <c r="S8831" i="6" s="1"/>
  <c r="T8831" i="6" s="1"/>
  <c r="Q8832" i="6"/>
  <c r="S8832" i="6" s="1"/>
  <c r="T8832" i="6" s="1"/>
  <c r="Q8833" i="6"/>
  <c r="S8833" i="6" s="1"/>
  <c r="T8833" i="6" s="1"/>
  <c r="Q8834" i="6"/>
  <c r="S8834" i="6" s="1"/>
  <c r="T8834" i="6" s="1"/>
  <c r="Q8835" i="6"/>
  <c r="S8835" i="6" s="1"/>
  <c r="T8835" i="6" s="1"/>
  <c r="Q8836" i="6"/>
  <c r="S8836" i="6" s="1"/>
  <c r="T8836" i="6" s="1"/>
  <c r="Q8837" i="6"/>
  <c r="S8837" i="6" s="1"/>
  <c r="T8837" i="6" s="1"/>
  <c r="Q8838" i="6"/>
  <c r="S8838" i="6" s="1"/>
  <c r="T8838" i="6" s="1"/>
  <c r="Q8839" i="6"/>
  <c r="S8839" i="6" s="1"/>
  <c r="T8839" i="6" s="1"/>
  <c r="Q8840" i="6"/>
  <c r="S8840" i="6" s="1"/>
  <c r="T8840" i="6" s="1"/>
  <c r="Q8841" i="6"/>
  <c r="S8841" i="6" s="1"/>
  <c r="T8841" i="6" s="1"/>
  <c r="Q8842" i="6"/>
  <c r="S8842" i="6" s="1"/>
  <c r="T8842" i="6" s="1"/>
  <c r="Q8843" i="6"/>
  <c r="S8843" i="6" s="1"/>
  <c r="T8843" i="6" s="1"/>
  <c r="Q8844" i="6"/>
  <c r="S8844" i="6" s="1"/>
  <c r="T8844" i="6" s="1"/>
  <c r="Q8845" i="6"/>
  <c r="S8845" i="6" s="1"/>
  <c r="T8845" i="6" s="1"/>
  <c r="Q8846" i="6"/>
  <c r="S8846" i="6" s="1"/>
  <c r="T8846" i="6" s="1"/>
  <c r="Q8847" i="6"/>
  <c r="S8847" i="6" s="1"/>
  <c r="T8847" i="6" s="1"/>
  <c r="Q8848" i="6"/>
  <c r="S8848" i="6" s="1"/>
  <c r="T8848" i="6" s="1"/>
  <c r="Q8849" i="6"/>
  <c r="S8849" i="6" s="1"/>
  <c r="T8849" i="6" s="1"/>
  <c r="Q8850" i="6"/>
  <c r="S8850" i="6" s="1"/>
  <c r="T8850" i="6" s="1"/>
  <c r="Q8851" i="6"/>
  <c r="S8851" i="6" s="1"/>
  <c r="T8851" i="6" s="1"/>
  <c r="Q8852" i="6"/>
  <c r="S8852" i="6" s="1"/>
  <c r="T8852" i="6" s="1"/>
  <c r="Q8853" i="6"/>
  <c r="S8853" i="6" s="1"/>
  <c r="T8853" i="6" s="1"/>
  <c r="Q8854" i="6"/>
  <c r="S8854" i="6" s="1"/>
  <c r="T8854" i="6" s="1"/>
  <c r="Q8855" i="6"/>
  <c r="S8855" i="6" s="1"/>
  <c r="T8855" i="6" s="1"/>
  <c r="Q8856" i="6"/>
  <c r="S8856" i="6" s="1"/>
  <c r="T8856" i="6" s="1"/>
  <c r="Q8857" i="6"/>
  <c r="S8857" i="6" s="1"/>
  <c r="T8857" i="6" s="1"/>
  <c r="Q8858" i="6"/>
  <c r="S8858" i="6" s="1"/>
  <c r="T8858" i="6" s="1"/>
  <c r="Q8859" i="6"/>
  <c r="S8859" i="6" s="1"/>
  <c r="T8859" i="6" s="1"/>
  <c r="Q8860" i="6"/>
  <c r="S8860" i="6" s="1"/>
  <c r="T8860" i="6" s="1"/>
  <c r="Q8861" i="6"/>
  <c r="S8861" i="6" s="1"/>
  <c r="T8861" i="6" s="1"/>
  <c r="Q8862" i="6"/>
  <c r="S8862" i="6" s="1"/>
  <c r="T8862" i="6" s="1"/>
  <c r="Q8863" i="6"/>
  <c r="S8863" i="6" s="1"/>
  <c r="T8863" i="6" s="1"/>
  <c r="Q8864" i="6"/>
  <c r="S8864" i="6" s="1"/>
  <c r="T8864" i="6" s="1"/>
  <c r="Q8865" i="6"/>
  <c r="S8865" i="6" s="1"/>
  <c r="T8865" i="6" s="1"/>
  <c r="Q8866" i="6"/>
  <c r="S8866" i="6" s="1"/>
  <c r="T8866" i="6" s="1"/>
  <c r="Q8867" i="6"/>
  <c r="S8867" i="6" s="1"/>
  <c r="T8867" i="6" s="1"/>
  <c r="Q8868" i="6"/>
  <c r="S8868" i="6" s="1"/>
  <c r="T8868" i="6" s="1"/>
  <c r="Q8869" i="6"/>
  <c r="S8869" i="6" s="1"/>
  <c r="T8869" i="6" s="1"/>
  <c r="Q8870" i="6"/>
  <c r="S8870" i="6" s="1"/>
  <c r="T8870" i="6" s="1"/>
  <c r="Q8871" i="6"/>
  <c r="S8871" i="6" s="1"/>
  <c r="T8871" i="6" s="1"/>
  <c r="Q8872" i="6"/>
  <c r="S8872" i="6" s="1"/>
  <c r="T8872" i="6" s="1"/>
  <c r="Q8873" i="6"/>
  <c r="S8873" i="6" s="1"/>
  <c r="T8873" i="6" s="1"/>
  <c r="Q8874" i="6"/>
  <c r="S8874" i="6" s="1"/>
  <c r="T8874" i="6" s="1"/>
  <c r="Q8875" i="6"/>
  <c r="S8875" i="6" s="1"/>
  <c r="T8875" i="6" s="1"/>
  <c r="Q8876" i="6"/>
  <c r="S8876" i="6" s="1"/>
  <c r="T8876" i="6" s="1"/>
  <c r="Q8877" i="6"/>
  <c r="S8877" i="6" s="1"/>
  <c r="T8877" i="6" s="1"/>
  <c r="Q8878" i="6"/>
  <c r="S8878" i="6" s="1"/>
  <c r="T8878" i="6" s="1"/>
  <c r="Q8879" i="6"/>
  <c r="S8879" i="6" s="1"/>
  <c r="T8879" i="6" s="1"/>
  <c r="Q8880" i="6"/>
  <c r="S8880" i="6" s="1"/>
  <c r="T8880" i="6" s="1"/>
  <c r="Q8881" i="6"/>
  <c r="S8881" i="6" s="1"/>
  <c r="T8881" i="6" s="1"/>
  <c r="Q8882" i="6"/>
  <c r="S8882" i="6" s="1"/>
  <c r="T8882" i="6" s="1"/>
  <c r="Q8883" i="6"/>
  <c r="S8883" i="6" s="1"/>
  <c r="T8883" i="6" s="1"/>
  <c r="Q8884" i="6"/>
  <c r="S8884" i="6" s="1"/>
  <c r="T8884" i="6" s="1"/>
  <c r="Q8885" i="6"/>
  <c r="S8885" i="6" s="1"/>
  <c r="T8885" i="6" s="1"/>
  <c r="Q8886" i="6"/>
  <c r="S8886" i="6" s="1"/>
  <c r="T8886" i="6" s="1"/>
  <c r="Q8887" i="6"/>
  <c r="S8887" i="6" s="1"/>
  <c r="T8887" i="6" s="1"/>
  <c r="Q8888" i="6"/>
  <c r="S8888" i="6" s="1"/>
  <c r="T8888" i="6" s="1"/>
  <c r="Q8889" i="6"/>
  <c r="S8889" i="6" s="1"/>
  <c r="T8889" i="6" s="1"/>
  <c r="Q8890" i="6"/>
  <c r="S8890" i="6" s="1"/>
  <c r="T8890" i="6" s="1"/>
  <c r="Q8891" i="6"/>
  <c r="S8891" i="6" s="1"/>
  <c r="T8891" i="6" s="1"/>
  <c r="Q8892" i="6"/>
  <c r="S8892" i="6" s="1"/>
  <c r="T8892" i="6" s="1"/>
  <c r="Q8893" i="6"/>
  <c r="S8893" i="6" s="1"/>
  <c r="T8893" i="6" s="1"/>
  <c r="Q8894" i="6"/>
  <c r="S8894" i="6" s="1"/>
  <c r="T8894" i="6" s="1"/>
  <c r="Q8895" i="6"/>
  <c r="S8895" i="6" s="1"/>
  <c r="T8895" i="6" s="1"/>
  <c r="Q8896" i="6"/>
  <c r="S8896" i="6" s="1"/>
  <c r="T8896" i="6" s="1"/>
  <c r="Q8897" i="6"/>
  <c r="S8897" i="6" s="1"/>
  <c r="T8897" i="6" s="1"/>
  <c r="Q8898" i="6"/>
  <c r="S8898" i="6" s="1"/>
  <c r="T8898" i="6" s="1"/>
  <c r="Q8899" i="6"/>
  <c r="S8899" i="6" s="1"/>
  <c r="T8899" i="6" s="1"/>
  <c r="Q8900" i="6"/>
  <c r="S8900" i="6" s="1"/>
  <c r="T8900" i="6" s="1"/>
  <c r="Q8901" i="6"/>
  <c r="S8901" i="6" s="1"/>
  <c r="T8901" i="6" s="1"/>
  <c r="Q8902" i="6"/>
  <c r="S8902" i="6" s="1"/>
  <c r="T8902" i="6" s="1"/>
  <c r="Q8903" i="6"/>
  <c r="S8903" i="6" s="1"/>
  <c r="T8903" i="6" s="1"/>
  <c r="Q8904" i="6"/>
  <c r="S8904" i="6" s="1"/>
  <c r="T8904" i="6" s="1"/>
  <c r="Q8905" i="6"/>
  <c r="S8905" i="6" s="1"/>
  <c r="T8905" i="6" s="1"/>
  <c r="Q8906" i="6"/>
  <c r="S8906" i="6" s="1"/>
  <c r="T8906" i="6" s="1"/>
  <c r="Q8907" i="6"/>
  <c r="S8907" i="6" s="1"/>
  <c r="T8907" i="6" s="1"/>
  <c r="Q8908" i="6"/>
  <c r="S8908" i="6" s="1"/>
  <c r="T8908" i="6" s="1"/>
  <c r="Q8909" i="6"/>
  <c r="S8909" i="6" s="1"/>
  <c r="T8909" i="6" s="1"/>
  <c r="Q8910" i="6"/>
  <c r="S8910" i="6" s="1"/>
  <c r="T8910" i="6" s="1"/>
  <c r="Q8911" i="6"/>
  <c r="S8911" i="6" s="1"/>
  <c r="T8911" i="6" s="1"/>
  <c r="Q8912" i="6"/>
  <c r="S8912" i="6" s="1"/>
  <c r="T8912" i="6" s="1"/>
  <c r="Q8913" i="6"/>
  <c r="S8913" i="6" s="1"/>
  <c r="T8913" i="6" s="1"/>
  <c r="Q8914" i="6"/>
  <c r="S8914" i="6" s="1"/>
  <c r="T8914" i="6" s="1"/>
  <c r="Q8915" i="6"/>
  <c r="S8915" i="6" s="1"/>
  <c r="T8915" i="6" s="1"/>
  <c r="Q8916" i="6"/>
  <c r="S8916" i="6" s="1"/>
  <c r="T8916" i="6" s="1"/>
  <c r="Q8917" i="6"/>
  <c r="S8917" i="6" s="1"/>
  <c r="T8917" i="6" s="1"/>
  <c r="Q8918" i="6"/>
  <c r="S8918" i="6" s="1"/>
  <c r="T8918" i="6" s="1"/>
  <c r="Q8919" i="6"/>
  <c r="S8919" i="6" s="1"/>
  <c r="T8919" i="6" s="1"/>
  <c r="Q8920" i="6"/>
  <c r="S8920" i="6" s="1"/>
  <c r="T8920" i="6" s="1"/>
  <c r="Q8921" i="6"/>
  <c r="S8921" i="6" s="1"/>
  <c r="T8921" i="6" s="1"/>
  <c r="Q8922" i="6"/>
  <c r="S8922" i="6" s="1"/>
  <c r="T8922" i="6" s="1"/>
  <c r="Q8923" i="6"/>
  <c r="S8923" i="6" s="1"/>
  <c r="T8923" i="6" s="1"/>
  <c r="Q8924" i="6"/>
  <c r="S8924" i="6" s="1"/>
  <c r="T8924" i="6" s="1"/>
  <c r="Q8925" i="6"/>
  <c r="S8925" i="6" s="1"/>
  <c r="T8925" i="6" s="1"/>
  <c r="Q8926" i="6"/>
  <c r="S8926" i="6" s="1"/>
  <c r="T8926" i="6" s="1"/>
  <c r="Q8927" i="6"/>
  <c r="S8927" i="6" s="1"/>
  <c r="T8927" i="6" s="1"/>
  <c r="Q8928" i="6"/>
  <c r="S8928" i="6" s="1"/>
  <c r="T8928" i="6" s="1"/>
  <c r="Q8929" i="6"/>
  <c r="S8929" i="6" s="1"/>
  <c r="T8929" i="6" s="1"/>
  <c r="Q8930" i="6"/>
  <c r="S8930" i="6" s="1"/>
  <c r="T8930" i="6" s="1"/>
  <c r="Q8931" i="6"/>
  <c r="S8931" i="6" s="1"/>
  <c r="T8931" i="6" s="1"/>
  <c r="Q8932" i="6"/>
  <c r="S8932" i="6" s="1"/>
  <c r="T8932" i="6" s="1"/>
  <c r="Q8933" i="6"/>
  <c r="S8933" i="6" s="1"/>
  <c r="T8933" i="6" s="1"/>
  <c r="Q8934" i="6"/>
  <c r="S8934" i="6" s="1"/>
  <c r="T8934" i="6" s="1"/>
  <c r="Q8935" i="6"/>
  <c r="S8935" i="6" s="1"/>
  <c r="T8935" i="6" s="1"/>
  <c r="Q8936" i="6"/>
  <c r="S8936" i="6" s="1"/>
  <c r="T8936" i="6" s="1"/>
  <c r="Q8937" i="6"/>
  <c r="S8937" i="6" s="1"/>
  <c r="T8937" i="6" s="1"/>
  <c r="Q8938" i="6"/>
  <c r="S8938" i="6" s="1"/>
  <c r="T8938" i="6" s="1"/>
  <c r="Q8939" i="6"/>
  <c r="S8939" i="6" s="1"/>
  <c r="T8939" i="6" s="1"/>
  <c r="Q8940" i="6"/>
  <c r="S8940" i="6" s="1"/>
  <c r="T8940" i="6" s="1"/>
  <c r="Q8941" i="6"/>
  <c r="S8941" i="6" s="1"/>
  <c r="T8941" i="6" s="1"/>
  <c r="Q8942" i="6"/>
  <c r="S8942" i="6" s="1"/>
  <c r="T8942" i="6" s="1"/>
  <c r="Q8943" i="6"/>
  <c r="S8943" i="6" s="1"/>
  <c r="T8943" i="6" s="1"/>
  <c r="Q8944" i="6"/>
  <c r="S8944" i="6" s="1"/>
  <c r="T8944" i="6" s="1"/>
  <c r="Q8945" i="6"/>
  <c r="S8945" i="6" s="1"/>
  <c r="T8945" i="6" s="1"/>
  <c r="Q8946" i="6"/>
  <c r="S8946" i="6" s="1"/>
  <c r="T8946" i="6" s="1"/>
  <c r="Q8947" i="6"/>
  <c r="S8947" i="6" s="1"/>
  <c r="T8947" i="6" s="1"/>
  <c r="Q8948" i="6"/>
  <c r="S8948" i="6" s="1"/>
  <c r="T8948" i="6" s="1"/>
  <c r="Q8949" i="6"/>
  <c r="S8949" i="6" s="1"/>
  <c r="T8949" i="6" s="1"/>
  <c r="Q8950" i="6"/>
  <c r="S8950" i="6" s="1"/>
  <c r="T8950" i="6" s="1"/>
  <c r="Q8951" i="6"/>
  <c r="S8951" i="6" s="1"/>
  <c r="T8951" i="6" s="1"/>
  <c r="Q8952" i="6"/>
  <c r="S8952" i="6" s="1"/>
  <c r="T8952" i="6" s="1"/>
  <c r="Q8953" i="6"/>
  <c r="S8953" i="6" s="1"/>
  <c r="T8953" i="6" s="1"/>
  <c r="Q8954" i="6"/>
  <c r="S8954" i="6" s="1"/>
  <c r="T8954" i="6" s="1"/>
  <c r="Q8955" i="6"/>
  <c r="S8955" i="6" s="1"/>
  <c r="T8955" i="6" s="1"/>
  <c r="Q8956" i="6"/>
  <c r="S8956" i="6" s="1"/>
  <c r="T8956" i="6" s="1"/>
  <c r="Q8957" i="6"/>
  <c r="S8957" i="6" s="1"/>
  <c r="T8957" i="6" s="1"/>
  <c r="Q8958" i="6"/>
  <c r="S8958" i="6" s="1"/>
  <c r="T8958" i="6" s="1"/>
  <c r="Q8959" i="6"/>
  <c r="S8959" i="6" s="1"/>
  <c r="T8959" i="6" s="1"/>
  <c r="Q8960" i="6"/>
  <c r="S8960" i="6" s="1"/>
  <c r="T8960" i="6" s="1"/>
  <c r="Q8961" i="6"/>
  <c r="S8961" i="6" s="1"/>
  <c r="T8961" i="6" s="1"/>
  <c r="Q8962" i="6"/>
  <c r="S8962" i="6" s="1"/>
  <c r="T8962" i="6" s="1"/>
  <c r="Q8963" i="6"/>
  <c r="S8963" i="6" s="1"/>
  <c r="T8963" i="6" s="1"/>
  <c r="Q8964" i="6"/>
  <c r="S8964" i="6" s="1"/>
  <c r="T8964" i="6" s="1"/>
  <c r="Q8965" i="6"/>
  <c r="S8965" i="6" s="1"/>
  <c r="T8965" i="6" s="1"/>
  <c r="Q8966" i="6"/>
  <c r="S8966" i="6" s="1"/>
  <c r="T8966" i="6" s="1"/>
  <c r="Q8967" i="6"/>
  <c r="S8967" i="6" s="1"/>
  <c r="T8967" i="6" s="1"/>
  <c r="Q8968" i="6"/>
  <c r="S8968" i="6" s="1"/>
  <c r="T8968" i="6" s="1"/>
  <c r="Q8969" i="6"/>
  <c r="S8969" i="6" s="1"/>
  <c r="T8969" i="6" s="1"/>
  <c r="Q8970" i="6"/>
  <c r="S8970" i="6" s="1"/>
  <c r="T8970" i="6" s="1"/>
  <c r="Q8971" i="6"/>
  <c r="S8971" i="6" s="1"/>
  <c r="T8971" i="6" s="1"/>
  <c r="Q8972" i="6"/>
  <c r="S8972" i="6" s="1"/>
  <c r="T8972" i="6" s="1"/>
  <c r="Q8973" i="6"/>
  <c r="S8973" i="6" s="1"/>
  <c r="T8973" i="6" s="1"/>
  <c r="Q8974" i="6"/>
  <c r="S8974" i="6" s="1"/>
  <c r="T8974" i="6" s="1"/>
  <c r="Q8975" i="6"/>
  <c r="S8975" i="6" s="1"/>
  <c r="T8975" i="6" s="1"/>
  <c r="Q8976" i="6"/>
  <c r="S8976" i="6" s="1"/>
  <c r="T8976" i="6" s="1"/>
  <c r="Q8977" i="6"/>
  <c r="S8977" i="6" s="1"/>
  <c r="T8977" i="6" s="1"/>
  <c r="Q8978" i="6"/>
  <c r="S8978" i="6" s="1"/>
  <c r="T8978" i="6" s="1"/>
  <c r="Q8979" i="6"/>
  <c r="S8979" i="6" s="1"/>
  <c r="T8979" i="6" s="1"/>
  <c r="Q8980" i="6"/>
  <c r="S8980" i="6" s="1"/>
  <c r="T8980" i="6" s="1"/>
  <c r="Q8981" i="6"/>
  <c r="S8981" i="6" s="1"/>
  <c r="T8981" i="6" s="1"/>
  <c r="Q8982" i="6"/>
  <c r="S8982" i="6" s="1"/>
  <c r="T8982" i="6" s="1"/>
  <c r="Q8983" i="6"/>
  <c r="S8983" i="6" s="1"/>
  <c r="T8983" i="6" s="1"/>
  <c r="Q8984" i="6"/>
  <c r="S8984" i="6" s="1"/>
  <c r="T8984" i="6" s="1"/>
  <c r="Q8985" i="6"/>
  <c r="S8985" i="6" s="1"/>
  <c r="T8985" i="6" s="1"/>
  <c r="Q8986" i="6"/>
  <c r="S8986" i="6" s="1"/>
  <c r="T8986" i="6" s="1"/>
  <c r="Q8987" i="6"/>
  <c r="S8987" i="6" s="1"/>
  <c r="T8987" i="6" s="1"/>
  <c r="Q8988" i="6"/>
  <c r="S8988" i="6" s="1"/>
  <c r="T8988" i="6" s="1"/>
  <c r="Q8989" i="6"/>
  <c r="S8989" i="6" s="1"/>
  <c r="T8989" i="6" s="1"/>
  <c r="Q8990" i="6"/>
  <c r="S8990" i="6" s="1"/>
  <c r="T8990" i="6" s="1"/>
  <c r="Q8991" i="6"/>
  <c r="S8991" i="6" s="1"/>
  <c r="T8991" i="6" s="1"/>
  <c r="Q8992" i="6"/>
  <c r="S8992" i="6" s="1"/>
  <c r="T8992" i="6" s="1"/>
  <c r="Q8993" i="6"/>
  <c r="S8993" i="6" s="1"/>
  <c r="T8993" i="6" s="1"/>
  <c r="Q8994" i="6"/>
  <c r="S8994" i="6" s="1"/>
  <c r="T8994" i="6" s="1"/>
  <c r="Q8995" i="6"/>
  <c r="S8995" i="6" s="1"/>
  <c r="T8995" i="6" s="1"/>
  <c r="Q8996" i="6"/>
  <c r="S8996" i="6" s="1"/>
  <c r="T8996" i="6" s="1"/>
  <c r="Q8997" i="6"/>
  <c r="S8997" i="6" s="1"/>
  <c r="T8997" i="6" s="1"/>
  <c r="Q8998" i="6"/>
  <c r="S8998" i="6" s="1"/>
  <c r="T8998" i="6" s="1"/>
  <c r="Q8999" i="6"/>
  <c r="S8999" i="6" s="1"/>
  <c r="T8999" i="6" s="1"/>
  <c r="Q9000" i="6"/>
  <c r="S9000" i="6" s="1"/>
  <c r="T9000" i="6" s="1"/>
  <c r="Q9001" i="6"/>
  <c r="S9001" i="6" s="1"/>
  <c r="T9001" i="6" s="1"/>
  <c r="Q9002" i="6"/>
  <c r="S9002" i="6" s="1"/>
  <c r="T9002" i="6" s="1"/>
  <c r="Q9003" i="6"/>
  <c r="S9003" i="6" s="1"/>
  <c r="T9003" i="6" s="1"/>
  <c r="Q9004" i="6"/>
  <c r="S9004" i="6" s="1"/>
  <c r="T9004" i="6" s="1"/>
  <c r="Q9005" i="6"/>
  <c r="S9005" i="6" s="1"/>
  <c r="T9005" i="6" s="1"/>
  <c r="Q9006" i="6"/>
  <c r="S9006" i="6" s="1"/>
  <c r="T9006" i="6" s="1"/>
  <c r="Q9007" i="6"/>
  <c r="S9007" i="6" s="1"/>
  <c r="T9007" i="6" s="1"/>
  <c r="Q9008" i="6"/>
  <c r="S9008" i="6" s="1"/>
  <c r="T9008" i="6" s="1"/>
  <c r="Q9009" i="6"/>
  <c r="S9009" i="6" s="1"/>
  <c r="T9009" i="6" s="1"/>
  <c r="Q9010" i="6"/>
  <c r="S9010" i="6" s="1"/>
  <c r="T9010" i="6" s="1"/>
  <c r="Q9011" i="6"/>
  <c r="S9011" i="6" s="1"/>
  <c r="T9011" i="6" s="1"/>
  <c r="Q9012" i="6"/>
  <c r="S9012" i="6" s="1"/>
  <c r="T9012" i="6" s="1"/>
  <c r="Q9013" i="6"/>
  <c r="S9013" i="6" s="1"/>
  <c r="T9013" i="6" s="1"/>
  <c r="Q9014" i="6"/>
  <c r="S9014" i="6" s="1"/>
  <c r="T9014" i="6" s="1"/>
  <c r="Q9015" i="6"/>
  <c r="S9015" i="6" s="1"/>
  <c r="T9015" i="6" s="1"/>
  <c r="Q9016" i="6"/>
  <c r="S9016" i="6" s="1"/>
  <c r="T9016" i="6" s="1"/>
  <c r="Q9017" i="6"/>
  <c r="S9017" i="6" s="1"/>
  <c r="T9017" i="6" s="1"/>
  <c r="Q9018" i="6"/>
  <c r="S9018" i="6" s="1"/>
  <c r="T9018" i="6" s="1"/>
  <c r="Q9019" i="6"/>
  <c r="S9019" i="6" s="1"/>
  <c r="T9019" i="6" s="1"/>
  <c r="Q9020" i="6"/>
  <c r="S9020" i="6" s="1"/>
  <c r="T9020" i="6" s="1"/>
  <c r="Q9021" i="6"/>
  <c r="S9021" i="6" s="1"/>
  <c r="T9021" i="6" s="1"/>
  <c r="Q9022" i="6"/>
  <c r="S9022" i="6" s="1"/>
  <c r="T9022" i="6" s="1"/>
  <c r="Q9023" i="6"/>
  <c r="S9023" i="6" s="1"/>
  <c r="T9023" i="6" s="1"/>
  <c r="Q9024" i="6"/>
  <c r="S9024" i="6" s="1"/>
  <c r="T9024" i="6" s="1"/>
  <c r="Q9025" i="6"/>
  <c r="S9025" i="6" s="1"/>
  <c r="T9025" i="6" s="1"/>
  <c r="Q9026" i="6"/>
  <c r="S9026" i="6" s="1"/>
  <c r="T9026" i="6" s="1"/>
  <c r="Q9027" i="6"/>
  <c r="S9027" i="6" s="1"/>
  <c r="T9027" i="6" s="1"/>
  <c r="Q9028" i="6"/>
  <c r="S9028" i="6" s="1"/>
  <c r="T9028" i="6" s="1"/>
  <c r="Q9029" i="6"/>
  <c r="S9029" i="6" s="1"/>
  <c r="T9029" i="6" s="1"/>
  <c r="Q9030" i="6"/>
  <c r="S9030" i="6" s="1"/>
  <c r="T9030" i="6" s="1"/>
  <c r="Q9031" i="6"/>
  <c r="S9031" i="6" s="1"/>
  <c r="T9031" i="6" s="1"/>
  <c r="Q9032" i="6"/>
  <c r="S9032" i="6" s="1"/>
  <c r="T9032" i="6" s="1"/>
  <c r="Q9033" i="6"/>
  <c r="S9033" i="6" s="1"/>
  <c r="T9033" i="6" s="1"/>
  <c r="Q9034" i="6"/>
  <c r="S9034" i="6" s="1"/>
  <c r="T9034" i="6" s="1"/>
  <c r="Q9035" i="6"/>
  <c r="S9035" i="6" s="1"/>
  <c r="T9035" i="6" s="1"/>
  <c r="Q9036" i="6"/>
  <c r="S9036" i="6" s="1"/>
  <c r="T9036" i="6" s="1"/>
  <c r="Q9037" i="6"/>
  <c r="S9037" i="6" s="1"/>
  <c r="T9037" i="6" s="1"/>
  <c r="Q9038" i="6"/>
  <c r="S9038" i="6" s="1"/>
  <c r="T9038" i="6" s="1"/>
  <c r="Q9039" i="6"/>
  <c r="S9039" i="6" s="1"/>
  <c r="T9039" i="6" s="1"/>
  <c r="Q9040" i="6"/>
  <c r="S9040" i="6" s="1"/>
  <c r="T9040" i="6" s="1"/>
  <c r="Q9041" i="6"/>
  <c r="S9041" i="6" s="1"/>
  <c r="T9041" i="6" s="1"/>
  <c r="Q9042" i="6"/>
  <c r="S9042" i="6" s="1"/>
  <c r="T9042" i="6" s="1"/>
  <c r="Q9043" i="6"/>
  <c r="S9043" i="6" s="1"/>
  <c r="T9043" i="6" s="1"/>
  <c r="Q9044" i="6"/>
  <c r="S9044" i="6" s="1"/>
  <c r="T9044" i="6" s="1"/>
  <c r="Q9045" i="6"/>
  <c r="S9045" i="6" s="1"/>
  <c r="T9045" i="6" s="1"/>
  <c r="Q9046" i="6"/>
  <c r="S9046" i="6" s="1"/>
  <c r="T9046" i="6" s="1"/>
  <c r="Q9047" i="6"/>
  <c r="S9047" i="6" s="1"/>
  <c r="T9047" i="6" s="1"/>
  <c r="Q9048" i="6"/>
  <c r="S9048" i="6" s="1"/>
  <c r="T9048" i="6" s="1"/>
  <c r="Q9049" i="6"/>
  <c r="S9049" i="6" s="1"/>
  <c r="T9049" i="6" s="1"/>
  <c r="Q9050" i="6"/>
  <c r="S9050" i="6" s="1"/>
  <c r="T9050" i="6" s="1"/>
  <c r="Q9051" i="6"/>
  <c r="S9051" i="6" s="1"/>
  <c r="T9051" i="6" s="1"/>
  <c r="Q9052" i="6"/>
  <c r="S9052" i="6" s="1"/>
  <c r="T9052" i="6" s="1"/>
  <c r="Q9053" i="6"/>
  <c r="S9053" i="6" s="1"/>
  <c r="T9053" i="6" s="1"/>
  <c r="Q9054" i="6"/>
  <c r="S9054" i="6" s="1"/>
  <c r="T9054" i="6" s="1"/>
  <c r="Q9055" i="6"/>
  <c r="S9055" i="6" s="1"/>
  <c r="T9055" i="6" s="1"/>
  <c r="Q9056" i="6"/>
  <c r="S9056" i="6" s="1"/>
  <c r="T9056" i="6" s="1"/>
  <c r="Q9057" i="6"/>
  <c r="S9057" i="6" s="1"/>
  <c r="T9057" i="6" s="1"/>
  <c r="Q9058" i="6"/>
  <c r="S9058" i="6" s="1"/>
  <c r="T9058" i="6" s="1"/>
  <c r="Q9059" i="6"/>
  <c r="S9059" i="6" s="1"/>
  <c r="T9059" i="6" s="1"/>
  <c r="Q9060" i="6"/>
  <c r="S9060" i="6" s="1"/>
  <c r="T9060" i="6" s="1"/>
  <c r="Q9061" i="6"/>
  <c r="S9061" i="6" s="1"/>
  <c r="T9061" i="6" s="1"/>
  <c r="Q9062" i="6"/>
  <c r="S9062" i="6" s="1"/>
  <c r="T9062" i="6" s="1"/>
  <c r="Q9063" i="6"/>
  <c r="S9063" i="6" s="1"/>
  <c r="T9063" i="6" s="1"/>
  <c r="Q9064" i="6"/>
  <c r="S9064" i="6" s="1"/>
  <c r="T9064" i="6" s="1"/>
  <c r="Q9065" i="6"/>
  <c r="S9065" i="6" s="1"/>
  <c r="T9065" i="6" s="1"/>
  <c r="Q9066" i="6"/>
  <c r="S9066" i="6" s="1"/>
  <c r="T9066" i="6" s="1"/>
  <c r="Q9067" i="6"/>
  <c r="S9067" i="6" s="1"/>
  <c r="T9067" i="6" s="1"/>
  <c r="Q9068" i="6"/>
  <c r="S9068" i="6" s="1"/>
  <c r="T9068" i="6" s="1"/>
  <c r="Q9069" i="6"/>
  <c r="S9069" i="6" s="1"/>
  <c r="T9069" i="6" s="1"/>
  <c r="Q9070" i="6"/>
  <c r="S9070" i="6" s="1"/>
  <c r="T9070" i="6" s="1"/>
  <c r="Q9071" i="6"/>
  <c r="S9071" i="6" s="1"/>
  <c r="T9071" i="6" s="1"/>
  <c r="Q9072" i="6"/>
  <c r="S9072" i="6" s="1"/>
  <c r="T9072" i="6" s="1"/>
  <c r="Q9073" i="6"/>
  <c r="S9073" i="6" s="1"/>
  <c r="T9073" i="6" s="1"/>
  <c r="Q9074" i="6"/>
  <c r="S9074" i="6" s="1"/>
  <c r="T9074" i="6" s="1"/>
  <c r="Q9075" i="6"/>
  <c r="S9075" i="6" s="1"/>
  <c r="T9075" i="6" s="1"/>
  <c r="Q9076" i="6"/>
  <c r="S9076" i="6" s="1"/>
  <c r="T9076" i="6" s="1"/>
  <c r="Q9077" i="6"/>
  <c r="S9077" i="6" s="1"/>
  <c r="T9077" i="6" s="1"/>
  <c r="Q9078" i="6"/>
  <c r="S9078" i="6" s="1"/>
  <c r="T9078" i="6" s="1"/>
  <c r="Q9079" i="6"/>
  <c r="S9079" i="6" s="1"/>
  <c r="T9079" i="6" s="1"/>
  <c r="Q9080" i="6"/>
  <c r="S9080" i="6" s="1"/>
  <c r="T9080" i="6" s="1"/>
  <c r="Q9081" i="6"/>
  <c r="S9081" i="6" s="1"/>
  <c r="T9081" i="6" s="1"/>
  <c r="Q9082" i="6"/>
  <c r="S9082" i="6" s="1"/>
  <c r="T9082" i="6" s="1"/>
  <c r="Q9083" i="6"/>
  <c r="S9083" i="6" s="1"/>
  <c r="T9083" i="6" s="1"/>
  <c r="Q9084" i="6"/>
  <c r="S9084" i="6" s="1"/>
  <c r="T9084" i="6" s="1"/>
  <c r="Q9085" i="6"/>
  <c r="S9085" i="6" s="1"/>
  <c r="T9085" i="6" s="1"/>
  <c r="Q9086" i="6"/>
  <c r="S9086" i="6" s="1"/>
  <c r="T9086" i="6" s="1"/>
  <c r="Q9087" i="6"/>
  <c r="S9087" i="6" s="1"/>
  <c r="T9087" i="6" s="1"/>
  <c r="Q9088" i="6"/>
  <c r="S9088" i="6" s="1"/>
  <c r="T9088" i="6" s="1"/>
  <c r="Q9089" i="6"/>
  <c r="S9089" i="6" s="1"/>
  <c r="T9089" i="6" s="1"/>
  <c r="Q9090" i="6"/>
  <c r="S9090" i="6" s="1"/>
  <c r="T9090" i="6" s="1"/>
  <c r="Q9091" i="6"/>
  <c r="S9091" i="6" s="1"/>
  <c r="T9091" i="6" s="1"/>
  <c r="Q9092" i="6"/>
  <c r="S9092" i="6" s="1"/>
  <c r="T9092" i="6" s="1"/>
  <c r="Q9093" i="6"/>
  <c r="S9093" i="6" s="1"/>
  <c r="T9093" i="6" s="1"/>
  <c r="Q9094" i="6"/>
  <c r="S9094" i="6" s="1"/>
  <c r="T9094" i="6" s="1"/>
  <c r="Q9095" i="6"/>
  <c r="S9095" i="6" s="1"/>
  <c r="T9095" i="6" s="1"/>
  <c r="Q9096" i="6"/>
  <c r="S9096" i="6" s="1"/>
  <c r="T9096" i="6" s="1"/>
  <c r="Q9097" i="6"/>
  <c r="S9097" i="6" s="1"/>
  <c r="T9097" i="6" s="1"/>
  <c r="Q9098" i="6"/>
  <c r="S9098" i="6" s="1"/>
  <c r="T9098" i="6" s="1"/>
  <c r="Q9099" i="6"/>
  <c r="S9099" i="6" s="1"/>
  <c r="T9099" i="6" s="1"/>
  <c r="Q9100" i="6"/>
  <c r="S9100" i="6" s="1"/>
  <c r="T9100" i="6" s="1"/>
  <c r="Q9101" i="6"/>
  <c r="S9101" i="6" s="1"/>
  <c r="T9101" i="6" s="1"/>
  <c r="Q9102" i="6"/>
  <c r="S9102" i="6" s="1"/>
  <c r="T9102" i="6" s="1"/>
  <c r="Q9103" i="6"/>
  <c r="S9103" i="6" s="1"/>
  <c r="T9103" i="6" s="1"/>
  <c r="Q9104" i="6"/>
  <c r="S9104" i="6" s="1"/>
  <c r="T9104" i="6" s="1"/>
  <c r="Q9105" i="6"/>
  <c r="S9105" i="6" s="1"/>
  <c r="T9105" i="6" s="1"/>
  <c r="Q9106" i="6"/>
  <c r="S9106" i="6" s="1"/>
  <c r="T9106" i="6" s="1"/>
  <c r="Q9107" i="6"/>
  <c r="S9107" i="6" s="1"/>
  <c r="T9107" i="6" s="1"/>
  <c r="Q9108" i="6"/>
  <c r="S9108" i="6" s="1"/>
  <c r="T9108" i="6" s="1"/>
  <c r="Q9109" i="6"/>
  <c r="S9109" i="6" s="1"/>
  <c r="T9109" i="6" s="1"/>
  <c r="Q9110" i="6"/>
  <c r="S9110" i="6" s="1"/>
  <c r="T9110" i="6" s="1"/>
  <c r="Q9111" i="6"/>
  <c r="S9111" i="6" s="1"/>
  <c r="T9111" i="6" s="1"/>
  <c r="Q9112" i="6"/>
  <c r="S9112" i="6" s="1"/>
  <c r="T9112" i="6" s="1"/>
  <c r="Q9113" i="6"/>
  <c r="S9113" i="6" s="1"/>
  <c r="T9113" i="6" s="1"/>
  <c r="Q9114" i="6"/>
  <c r="S9114" i="6" s="1"/>
  <c r="T9114" i="6" s="1"/>
  <c r="Q9115" i="6"/>
  <c r="S9115" i="6" s="1"/>
  <c r="T9115" i="6" s="1"/>
  <c r="Q9116" i="6"/>
  <c r="S9116" i="6" s="1"/>
  <c r="T9116" i="6" s="1"/>
  <c r="Q9117" i="6"/>
  <c r="S9117" i="6" s="1"/>
  <c r="T9117" i="6" s="1"/>
  <c r="Q9118" i="6"/>
  <c r="S9118" i="6" s="1"/>
  <c r="T9118" i="6" s="1"/>
  <c r="Q9119" i="6"/>
  <c r="S9119" i="6" s="1"/>
  <c r="T9119" i="6" s="1"/>
  <c r="Q9120" i="6"/>
  <c r="S9120" i="6" s="1"/>
  <c r="T9120" i="6" s="1"/>
  <c r="Q9121" i="6"/>
  <c r="S9121" i="6" s="1"/>
  <c r="T9121" i="6" s="1"/>
  <c r="Q9122" i="6"/>
  <c r="S9122" i="6" s="1"/>
  <c r="T9122" i="6" s="1"/>
  <c r="Q9123" i="6"/>
  <c r="S9123" i="6" s="1"/>
  <c r="T9123" i="6" s="1"/>
  <c r="Q9124" i="6"/>
  <c r="S9124" i="6" s="1"/>
  <c r="T9124" i="6" s="1"/>
  <c r="Q9125" i="6"/>
  <c r="S9125" i="6" s="1"/>
  <c r="T9125" i="6" s="1"/>
  <c r="Q9126" i="6"/>
  <c r="S9126" i="6" s="1"/>
  <c r="T9126" i="6" s="1"/>
  <c r="Q9127" i="6"/>
  <c r="S9127" i="6" s="1"/>
  <c r="T9127" i="6" s="1"/>
  <c r="Q9128" i="6"/>
  <c r="S9128" i="6" s="1"/>
  <c r="T9128" i="6" s="1"/>
  <c r="Q9129" i="6"/>
  <c r="S9129" i="6" s="1"/>
  <c r="T9129" i="6" s="1"/>
  <c r="Q9130" i="6"/>
  <c r="S9130" i="6" s="1"/>
  <c r="T9130" i="6" s="1"/>
  <c r="Q9131" i="6"/>
  <c r="S9131" i="6" s="1"/>
  <c r="T9131" i="6" s="1"/>
  <c r="Q9132" i="6"/>
  <c r="S9132" i="6" s="1"/>
  <c r="T9132" i="6" s="1"/>
  <c r="Q9133" i="6"/>
  <c r="S9133" i="6" s="1"/>
  <c r="T9133" i="6" s="1"/>
  <c r="Q9134" i="6"/>
  <c r="S9134" i="6" s="1"/>
  <c r="T9134" i="6" s="1"/>
  <c r="Q9135" i="6"/>
  <c r="S9135" i="6" s="1"/>
  <c r="T9135" i="6" s="1"/>
  <c r="Q9136" i="6"/>
  <c r="S9136" i="6" s="1"/>
  <c r="T9136" i="6" s="1"/>
  <c r="Q9137" i="6"/>
  <c r="S9137" i="6" s="1"/>
  <c r="T9137" i="6" s="1"/>
  <c r="Q9138" i="6"/>
  <c r="S9138" i="6" s="1"/>
  <c r="T9138" i="6" s="1"/>
  <c r="Q9139" i="6"/>
  <c r="S9139" i="6" s="1"/>
  <c r="T9139" i="6" s="1"/>
  <c r="Q9140" i="6"/>
  <c r="S9140" i="6" s="1"/>
  <c r="T9140" i="6" s="1"/>
  <c r="Q9141" i="6"/>
  <c r="S9141" i="6" s="1"/>
  <c r="T9141" i="6" s="1"/>
  <c r="Q9142" i="6"/>
  <c r="S9142" i="6" s="1"/>
  <c r="T9142" i="6" s="1"/>
  <c r="Q9143" i="6"/>
  <c r="S9143" i="6" s="1"/>
  <c r="T9143" i="6" s="1"/>
  <c r="Q9144" i="6"/>
  <c r="S9144" i="6" s="1"/>
  <c r="T9144" i="6" s="1"/>
  <c r="Q9145" i="6"/>
  <c r="S9145" i="6" s="1"/>
  <c r="T9145" i="6" s="1"/>
  <c r="Q9146" i="6"/>
  <c r="S9146" i="6" s="1"/>
  <c r="T9146" i="6" s="1"/>
  <c r="Q9147" i="6"/>
  <c r="S9147" i="6" s="1"/>
  <c r="T9147" i="6" s="1"/>
  <c r="Q9148" i="6"/>
  <c r="S9148" i="6" s="1"/>
  <c r="T9148" i="6" s="1"/>
  <c r="Q9149" i="6"/>
  <c r="S9149" i="6" s="1"/>
  <c r="T9149" i="6" s="1"/>
  <c r="Q9150" i="6"/>
  <c r="S9150" i="6" s="1"/>
  <c r="T9150" i="6" s="1"/>
  <c r="Q9151" i="6"/>
  <c r="S9151" i="6" s="1"/>
  <c r="T9151" i="6" s="1"/>
  <c r="Q9152" i="6"/>
  <c r="S9152" i="6" s="1"/>
  <c r="T9152" i="6" s="1"/>
  <c r="Q9153" i="6"/>
  <c r="S9153" i="6" s="1"/>
  <c r="T9153" i="6" s="1"/>
  <c r="Q9154" i="6"/>
  <c r="S9154" i="6" s="1"/>
  <c r="T9154" i="6" s="1"/>
  <c r="Q9155" i="6"/>
  <c r="S9155" i="6" s="1"/>
  <c r="T9155" i="6" s="1"/>
  <c r="Q9156" i="6"/>
  <c r="S9156" i="6" s="1"/>
  <c r="T9156" i="6" s="1"/>
  <c r="Q9157" i="6"/>
  <c r="S9157" i="6" s="1"/>
  <c r="T9157" i="6" s="1"/>
  <c r="Q9158" i="6"/>
  <c r="S9158" i="6" s="1"/>
  <c r="T9158" i="6" s="1"/>
  <c r="Q9159" i="6"/>
  <c r="S9159" i="6" s="1"/>
  <c r="T9159" i="6" s="1"/>
  <c r="Q9160" i="6"/>
  <c r="S9160" i="6" s="1"/>
  <c r="T9160" i="6" s="1"/>
  <c r="Q9161" i="6"/>
  <c r="S9161" i="6" s="1"/>
  <c r="T9161" i="6" s="1"/>
  <c r="Q9162" i="6"/>
  <c r="S9162" i="6" s="1"/>
  <c r="T9162" i="6" s="1"/>
  <c r="Q9163" i="6"/>
  <c r="S9163" i="6" s="1"/>
  <c r="T9163" i="6" s="1"/>
  <c r="Q9164" i="6"/>
  <c r="S9164" i="6" s="1"/>
  <c r="T9164" i="6" s="1"/>
  <c r="Q9165" i="6"/>
  <c r="S9165" i="6" s="1"/>
  <c r="T9165" i="6" s="1"/>
  <c r="Q9166" i="6"/>
  <c r="S9166" i="6" s="1"/>
  <c r="T9166" i="6" s="1"/>
  <c r="Q9167" i="6"/>
  <c r="S9167" i="6" s="1"/>
  <c r="T9167" i="6" s="1"/>
  <c r="Q9168" i="6"/>
  <c r="S9168" i="6" s="1"/>
  <c r="T9168" i="6" s="1"/>
  <c r="Q9169" i="6"/>
  <c r="S9169" i="6" s="1"/>
  <c r="T9169" i="6" s="1"/>
  <c r="Q9170" i="6"/>
  <c r="S9170" i="6" s="1"/>
  <c r="T9170" i="6" s="1"/>
  <c r="Q9171" i="6"/>
  <c r="S9171" i="6" s="1"/>
  <c r="T9171" i="6" s="1"/>
  <c r="Q9172" i="6"/>
  <c r="S9172" i="6" s="1"/>
  <c r="T9172" i="6" s="1"/>
  <c r="Q9173" i="6"/>
  <c r="S9173" i="6" s="1"/>
  <c r="T9173" i="6" s="1"/>
  <c r="Q9174" i="6"/>
  <c r="S9174" i="6" s="1"/>
  <c r="T9174" i="6" s="1"/>
  <c r="Q9175" i="6"/>
  <c r="S9175" i="6" s="1"/>
  <c r="T9175" i="6" s="1"/>
  <c r="Q9176" i="6"/>
  <c r="S9176" i="6" s="1"/>
  <c r="T9176" i="6" s="1"/>
  <c r="Q9177" i="6"/>
  <c r="S9177" i="6" s="1"/>
  <c r="T9177" i="6" s="1"/>
  <c r="Q9178" i="6"/>
  <c r="S9178" i="6" s="1"/>
  <c r="T9178" i="6" s="1"/>
  <c r="Q9179" i="6"/>
  <c r="S9179" i="6" s="1"/>
  <c r="T9179" i="6" s="1"/>
  <c r="Q9180" i="6"/>
  <c r="S9180" i="6" s="1"/>
  <c r="T9180" i="6" s="1"/>
  <c r="Q9181" i="6"/>
  <c r="S9181" i="6" s="1"/>
  <c r="T9181" i="6" s="1"/>
  <c r="Q9182" i="6"/>
  <c r="S9182" i="6" s="1"/>
  <c r="T9182" i="6" s="1"/>
  <c r="Q9183" i="6"/>
  <c r="S9183" i="6" s="1"/>
  <c r="T9183" i="6" s="1"/>
  <c r="Q9184" i="6"/>
  <c r="S9184" i="6" s="1"/>
  <c r="T9184" i="6" s="1"/>
  <c r="Q9185" i="6"/>
  <c r="S9185" i="6" s="1"/>
  <c r="T9185" i="6" s="1"/>
  <c r="Q9186" i="6"/>
  <c r="S9186" i="6" s="1"/>
  <c r="T9186" i="6" s="1"/>
  <c r="Q9187" i="6"/>
  <c r="S9187" i="6" s="1"/>
  <c r="T9187" i="6" s="1"/>
  <c r="Q9188" i="6"/>
  <c r="S9188" i="6" s="1"/>
  <c r="T9188" i="6" s="1"/>
  <c r="Q9189" i="6"/>
  <c r="S9189" i="6" s="1"/>
  <c r="T9189" i="6" s="1"/>
  <c r="Q9190" i="6"/>
  <c r="S9190" i="6" s="1"/>
  <c r="T9190" i="6" s="1"/>
  <c r="Q9191" i="6"/>
  <c r="S9191" i="6" s="1"/>
  <c r="T9191" i="6" s="1"/>
  <c r="Q9192" i="6"/>
  <c r="S9192" i="6" s="1"/>
  <c r="T9192" i="6" s="1"/>
  <c r="Q9193" i="6"/>
  <c r="S9193" i="6" s="1"/>
  <c r="T9193" i="6" s="1"/>
  <c r="Q9194" i="6"/>
  <c r="S9194" i="6" s="1"/>
  <c r="T9194" i="6" s="1"/>
  <c r="Q9195" i="6"/>
  <c r="S9195" i="6" s="1"/>
  <c r="T9195" i="6" s="1"/>
  <c r="Q9196" i="6"/>
  <c r="S9196" i="6" s="1"/>
  <c r="T9196" i="6" s="1"/>
  <c r="Q9197" i="6"/>
  <c r="S9197" i="6" s="1"/>
  <c r="T9197" i="6" s="1"/>
  <c r="Q9198" i="6"/>
  <c r="S9198" i="6" s="1"/>
  <c r="T9198" i="6" s="1"/>
  <c r="Q9199" i="6"/>
  <c r="S9199" i="6" s="1"/>
  <c r="T9199" i="6" s="1"/>
  <c r="Q9200" i="6"/>
  <c r="S9200" i="6" s="1"/>
  <c r="T9200" i="6" s="1"/>
  <c r="Q9201" i="6"/>
  <c r="S9201" i="6" s="1"/>
  <c r="T9201" i="6" s="1"/>
  <c r="Q9202" i="6"/>
  <c r="S9202" i="6" s="1"/>
  <c r="T9202" i="6" s="1"/>
  <c r="Q9203" i="6"/>
  <c r="S9203" i="6" s="1"/>
  <c r="T9203" i="6" s="1"/>
  <c r="Q9204" i="6"/>
  <c r="S9204" i="6" s="1"/>
  <c r="T9204" i="6" s="1"/>
  <c r="Q9205" i="6"/>
  <c r="S9205" i="6" s="1"/>
  <c r="T9205" i="6" s="1"/>
  <c r="Q9206" i="6"/>
  <c r="S9206" i="6" s="1"/>
  <c r="T9206" i="6" s="1"/>
  <c r="Q9207" i="6"/>
  <c r="S9207" i="6" s="1"/>
  <c r="T9207" i="6" s="1"/>
  <c r="Q9208" i="6"/>
  <c r="S9208" i="6" s="1"/>
  <c r="T9208" i="6" s="1"/>
  <c r="Q9209" i="6"/>
  <c r="S9209" i="6" s="1"/>
  <c r="T9209" i="6" s="1"/>
  <c r="Q9210" i="6"/>
  <c r="S9210" i="6" s="1"/>
  <c r="T9210" i="6" s="1"/>
  <c r="Q9211" i="6"/>
  <c r="S9211" i="6" s="1"/>
  <c r="T9211" i="6" s="1"/>
  <c r="Q9212" i="6"/>
  <c r="S9212" i="6" s="1"/>
  <c r="T9212" i="6" s="1"/>
  <c r="Q9213" i="6"/>
  <c r="S9213" i="6" s="1"/>
  <c r="T9213" i="6" s="1"/>
  <c r="Q9214" i="6"/>
  <c r="S9214" i="6" s="1"/>
  <c r="T9214" i="6" s="1"/>
  <c r="Q9215" i="6"/>
  <c r="S9215" i="6" s="1"/>
  <c r="T9215" i="6" s="1"/>
  <c r="Q9216" i="6"/>
  <c r="S9216" i="6" s="1"/>
  <c r="T9216" i="6" s="1"/>
  <c r="Q9217" i="6"/>
  <c r="S9217" i="6" s="1"/>
  <c r="T9217" i="6" s="1"/>
  <c r="Q9218" i="6"/>
  <c r="S9218" i="6" s="1"/>
  <c r="T9218" i="6" s="1"/>
  <c r="Q9219" i="6"/>
  <c r="S9219" i="6" s="1"/>
  <c r="T9219" i="6" s="1"/>
  <c r="Q9220" i="6"/>
  <c r="S9220" i="6" s="1"/>
  <c r="T9220" i="6" s="1"/>
  <c r="Q9221" i="6"/>
  <c r="S9221" i="6" s="1"/>
  <c r="T9221" i="6" s="1"/>
  <c r="Q9222" i="6"/>
  <c r="S9222" i="6" s="1"/>
  <c r="T9222" i="6" s="1"/>
  <c r="Q9223" i="6"/>
  <c r="S9223" i="6" s="1"/>
  <c r="T9223" i="6" s="1"/>
  <c r="Q9224" i="6"/>
  <c r="S9224" i="6" s="1"/>
  <c r="T9224" i="6" s="1"/>
  <c r="Q9225" i="6"/>
  <c r="S9225" i="6" s="1"/>
  <c r="T9225" i="6" s="1"/>
  <c r="Q9226" i="6"/>
  <c r="S9226" i="6" s="1"/>
  <c r="T9226" i="6" s="1"/>
  <c r="Q9227" i="6"/>
  <c r="S9227" i="6" s="1"/>
  <c r="T9227" i="6" s="1"/>
  <c r="Q9228" i="6"/>
  <c r="S9228" i="6" s="1"/>
  <c r="T9228" i="6" s="1"/>
  <c r="Q9229" i="6"/>
  <c r="S9229" i="6" s="1"/>
  <c r="T9229" i="6" s="1"/>
  <c r="Q9230" i="6"/>
  <c r="S9230" i="6" s="1"/>
  <c r="T9230" i="6" s="1"/>
  <c r="Q9231" i="6"/>
  <c r="S9231" i="6" s="1"/>
  <c r="T9231" i="6" s="1"/>
  <c r="Q9232" i="6"/>
  <c r="S9232" i="6" s="1"/>
  <c r="T9232" i="6" s="1"/>
  <c r="Q9233" i="6"/>
  <c r="S9233" i="6" s="1"/>
  <c r="T9233" i="6" s="1"/>
  <c r="Q9234" i="6"/>
  <c r="S9234" i="6" s="1"/>
  <c r="T9234" i="6" s="1"/>
  <c r="Q9235" i="6"/>
  <c r="S9235" i="6" s="1"/>
  <c r="T9235" i="6" s="1"/>
  <c r="Q9236" i="6"/>
  <c r="S9236" i="6" s="1"/>
  <c r="T9236" i="6" s="1"/>
  <c r="Q9237" i="6"/>
  <c r="S9237" i="6" s="1"/>
  <c r="T9237" i="6" s="1"/>
  <c r="Q9238" i="6"/>
  <c r="S9238" i="6" s="1"/>
  <c r="T9238" i="6" s="1"/>
  <c r="Q9239" i="6"/>
  <c r="S9239" i="6" s="1"/>
  <c r="T9239" i="6" s="1"/>
  <c r="Q9240" i="6"/>
  <c r="S9240" i="6" s="1"/>
  <c r="T9240" i="6" s="1"/>
  <c r="Q9241" i="6"/>
  <c r="S9241" i="6" s="1"/>
  <c r="T9241" i="6" s="1"/>
  <c r="Q9242" i="6"/>
  <c r="S9242" i="6" s="1"/>
  <c r="T9242" i="6" s="1"/>
  <c r="Q9243" i="6"/>
  <c r="S9243" i="6" s="1"/>
  <c r="T9243" i="6" s="1"/>
  <c r="Q9244" i="6"/>
  <c r="S9244" i="6" s="1"/>
  <c r="T9244" i="6" s="1"/>
  <c r="Q9245" i="6"/>
  <c r="S9245" i="6" s="1"/>
  <c r="T9245" i="6" s="1"/>
  <c r="Q9246" i="6"/>
  <c r="S9246" i="6" s="1"/>
  <c r="T9246" i="6" s="1"/>
  <c r="Q9247" i="6"/>
  <c r="S9247" i="6" s="1"/>
  <c r="T9247" i="6" s="1"/>
  <c r="Q9248" i="6"/>
  <c r="S9248" i="6" s="1"/>
  <c r="T9248" i="6" s="1"/>
  <c r="Q9249" i="6"/>
  <c r="S9249" i="6" s="1"/>
  <c r="T9249" i="6" s="1"/>
  <c r="Q9250" i="6"/>
  <c r="S9250" i="6" s="1"/>
  <c r="T9250" i="6" s="1"/>
  <c r="Q9251" i="6"/>
  <c r="S9251" i="6" s="1"/>
  <c r="T9251" i="6" s="1"/>
  <c r="Q9252" i="6"/>
  <c r="S9252" i="6" s="1"/>
  <c r="T9252" i="6" s="1"/>
  <c r="Q9253" i="6"/>
  <c r="S9253" i="6" s="1"/>
  <c r="T9253" i="6" s="1"/>
  <c r="Q9254" i="6"/>
  <c r="S9254" i="6" s="1"/>
  <c r="T9254" i="6" s="1"/>
  <c r="Q9255" i="6"/>
  <c r="S9255" i="6" s="1"/>
  <c r="T9255" i="6" s="1"/>
  <c r="Q9256" i="6"/>
  <c r="S9256" i="6" s="1"/>
  <c r="T9256" i="6" s="1"/>
  <c r="Q9257" i="6"/>
  <c r="S9257" i="6" s="1"/>
  <c r="T9257" i="6" s="1"/>
  <c r="Q9258" i="6"/>
  <c r="S9258" i="6" s="1"/>
  <c r="T9258" i="6" s="1"/>
  <c r="Q9259" i="6"/>
  <c r="S9259" i="6" s="1"/>
  <c r="T9259" i="6" s="1"/>
  <c r="Q9260" i="6"/>
  <c r="S9260" i="6" s="1"/>
  <c r="T9260" i="6" s="1"/>
  <c r="Q9261" i="6"/>
  <c r="S9261" i="6" s="1"/>
  <c r="T9261" i="6" s="1"/>
  <c r="Q9262" i="6"/>
  <c r="S9262" i="6" s="1"/>
  <c r="T9262" i="6" s="1"/>
  <c r="Q9263" i="6"/>
  <c r="S9263" i="6" s="1"/>
  <c r="T9263" i="6" s="1"/>
  <c r="Q9264" i="6"/>
  <c r="S9264" i="6" s="1"/>
  <c r="T9264" i="6" s="1"/>
  <c r="Q9265" i="6"/>
  <c r="S9265" i="6" s="1"/>
  <c r="T9265" i="6" s="1"/>
  <c r="Q9266" i="6"/>
  <c r="S9266" i="6" s="1"/>
  <c r="T9266" i="6" s="1"/>
  <c r="Q9267" i="6"/>
  <c r="S9267" i="6" s="1"/>
  <c r="T9267" i="6" s="1"/>
  <c r="Q9268" i="6"/>
  <c r="S9268" i="6" s="1"/>
  <c r="T9268" i="6" s="1"/>
  <c r="Q9269" i="6"/>
  <c r="S9269" i="6" s="1"/>
  <c r="T9269" i="6" s="1"/>
  <c r="Q9270" i="6"/>
  <c r="S9270" i="6" s="1"/>
  <c r="T9270" i="6" s="1"/>
  <c r="Q9271" i="6"/>
  <c r="S9271" i="6" s="1"/>
  <c r="T9271" i="6" s="1"/>
  <c r="Q9272" i="6"/>
  <c r="S9272" i="6" s="1"/>
  <c r="T9272" i="6" s="1"/>
  <c r="Q9273" i="6"/>
  <c r="S9273" i="6" s="1"/>
  <c r="T9273" i="6" s="1"/>
  <c r="Q9274" i="6"/>
  <c r="S9274" i="6" s="1"/>
  <c r="T9274" i="6" s="1"/>
  <c r="Q9275" i="6"/>
  <c r="S9275" i="6" s="1"/>
  <c r="T9275" i="6" s="1"/>
  <c r="Q9276" i="6"/>
  <c r="S9276" i="6" s="1"/>
  <c r="T9276" i="6" s="1"/>
  <c r="Q9277" i="6"/>
  <c r="S9277" i="6" s="1"/>
  <c r="T9277" i="6" s="1"/>
  <c r="Q9278" i="6"/>
  <c r="S9278" i="6" s="1"/>
  <c r="T9278" i="6" s="1"/>
  <c r="Q9279" i="6"/>
  <c r="S9279" i="6" s="1"/>
  <c r="T9279" i="6" s="1"/>
  <c r="Q9280" i="6"/>
  <c r="S9280" i="6" s="1"/>
  <c r="T9280" i="6" s="1"/>
  <c r="Q9281" i="6"/>
  <c r="S9281" i="6" s="1"/>
  <c r="T9281" i="6" s="1"/>
  <c r="Q9282" i="6"/>
  <c r="S9282" i="6" s="1"/>
  <c r="T9282" i="6" s="1"/>
  <c r="Q9283" i="6"/>
  <c r="S9283" i="6" s="1"/>
  <c r="T9283" i="6" s="1"/>
  <c r="Q9284" i="6"/>
  <c r="S9284" i="6" s="1"/>
  <c r="T9284" i="6" s="1"/>
  <c r="Q9285" i="6"/>
  <c r="S9285" i="6" s="1"/>
  <c r="T9285" i="6" s="1"/>
  <c r="Q9286" i="6"/>
  <c r="S9286" i="6" s="1"/>
  <c r="T9286" i="6" s="1"/>
  <c r="Q9287" i="6"/>
  <c r="S9287" i="6" s="1"/>
  <c r="T9287" i="6" s="1"/>
  <c r="Q9288" i="6"/>
  <c r="S9288" i="6" s="1"/>
  <c r="T9288" i="6" s="1"/>
  <c r="Q9289" i="6"/>
  <c r="S9289" i="6" s="1"/>
  <c r="T9289" i="6" s="1"/>
  <c r="Q9290" i="6"/>
  <c r="S9290" i="6" s="1"/>
  <c r="T9290" i="6" s="1"/>
  <c r="Q9291" i="6"/>
  <c r="S9291" i="6" s="1"/>
  <c r="T9291" i="6" s="1"/>
  <c r="Q9292" i="6"/>
  <c r="S9292" i="6" s="1"/>
  <c r="T9292" i="6" s="1"/>
  <c r="Q9293" i="6"/>
  <c r="S9293" i="6" s="1"/>
  <c r="T9293" i="6" s="1"/>
  <c r="Q9294" i="6"/>
  <c r="S9294" i="6" s="1"/>
  <c r="T9294" i="6" s="1"/>
  <c r="Q9295" i="6"/>
  <c r="S9295" i="6" s="1"/>
  <c r="T9295" i="6" s="1"/>
  <c r="Q9296" i="6"/>
  <c r="S9296" i="6" s="1"/>
  <c r="T9296" i="6" s="1"/>
  <c r="Q9297" i="6"/>
  <c r="S9297" i="6" s="1"/>
  <c r="T9297" i="6" s="1"/>
  <c r="Q9298" i="6"/>
  <c r="S9298" i="6" s="1"/>
  <c r="T9298" i="6" s="1"/>
  <c r="Q9299" i="6"/>
  <c r="S9299" i="6" s="1"/>
  <c r="T9299" i="6" s="1"/>
  <c r="Q9300" i="6"/>
  <c r="S9300" i="6" s="1"/>
  <c r="T9300" i="6" s="1"/>
  <c r="Q9301" i="6"/>
  <c r="S9301" i="6" s="1"/>
  <c r="T9301" i="6" s="1"/>
  <c r="Q9302" i="6"/>
  <c r="S9302" i="6" s="1"/>
  <c r="T9302" i="6" s="1"/>
  <c r="Q9303" i="6"/>
  <c r="S9303" i="6" s="1"/>
  <c r="T9303" i="6" s="1"/>
  <c r="Q9304" i="6"/>
  <c r="S9304" i="6" s="1"/>
  <c r="T9304" i="6" s="1"/>
  <c r="Q9305" i="6"/>
  <c r="S9305" i="6" s="1"/>
  <c r="T9305" i="6" s="1"/>
  <c r="Q9306" i="6"/>
  <c r="S9306" i="6" s="1"/>
  <c r="T9306" i="6" s="1"/>
  <c r="Q9307" i="6"/>
  <c r="S9307" i="6" s="1"/>
  <c r="T9307" i="6" s="1"/>
  <c r="Q9308" i="6"/>
  <c r="S9308" i="6" s="1"/>
  <c r="T9308" i="6" s="1"/>
  <c r="Q9309" i="6"/>
  <c r="S9309" i="6" s="1"/>
  <c r="T9309" i="6" s="1"/>
  <c r="Q9310" i="6"/>
  <c r="S9310" i="6" s="1"/>
  <c r="T9310" i="6" s="1"/>
  <c r="Q9311" i="6"/>
  <c r="S9311" i="6" s="1"/>
  <c r="T9311" i="6" s="1"/>
  <c r="Q9312" i="6"/>
  <c r="S9312" i="6" s="1"/>
  <c r="T9312" i="6" s="1"/>
  <c r="Q9313" i="6"/>
  <c r="S9313" i="6" s="1"/>
  <c r="T9313" i="6" s="1"/>
  <c r="Q9314" i="6"/>
  <c r="S9314" i="6" s="1"/>
  <c r="T9314" i="6" s="1"/>
  <c r="Q9315" i="6"/>
  <c r="S9315" i="6" s="1"/>
  <c r="T9315" i="6" s="1"/>
  <c r="Q9316" i="6"/>
  <c r="S9316" i="6" s="1"/>
  <c r="T9316" i="6" s="1"/>
  <c r="Q9317" i="6"/>
  <c r="S9317" i="6" s="1"/>
  <c r="T9317" i="6" s="1"/>
  <c r="Q9318" i="6"/>
  <c r="S9318" i="6" s="1"/>
  <c r="T9318" i="6" s="1"/>
  <c r="Q9319" i="6"/>
  <c r="S9319" i="6" s="1"/>
  <c r="T9319" i="6" s="1"/>
  <c r="Q9320" i="6"/>
  <c r="S9320" i="6" s="1"/>
  <c r="T9320" i="6" s="1"/>
  <c r="Q9321" i="6"/>
  <c r="S9321" i="6" s="1"/>
  <c r="T9321" i="6" s="1"/>
  <c r="Q9322" i="6"/>
  <c r="S9322" i="6" s="1"/>
  <c r="T9322" i="6" s="1"/>
  <c r="Q9323" i="6"/>
  <c r="S9323" i="6" s="1"/>
  <c r="T9323" i="6" s="1"/>
  <c r="Q9324" i="6"/>
  <c r="S9324" i="6" s="1"/>
  <c r="T9324" i="6" s="1"/>
  <c r="Q9325" i="6"/>
  <c r="S9325" i="6" s="1"/>
  <c r="T9325" i="6" s="1"/>
  <c r="Q9326" i="6"/>
  <c r="S9326" i="6" s="1"/>
  <c r="T9326" i="6" s="1"/>
  <c r="Q9327" i="6"/>
  <c r="S9327" i="6" s="1"/>
  <c r="T9327" i="6" s="1"/>
  <c r="Q9328" i="6"/>
  <c r="S9328" i="6" s="1"/>
  <c r="T9328" i="6" s="1"/>
  <c r="Q9329" i="6"/>
  <c r="S9329" i="6" s="1"/>
  <c r="T9329" i="6" s="1"/>
  <c r="Q9330" i="6"/>
  <c r="S9330" i="6" s="1"/>
  <c r="T9330" i="6" s="1"/>
  <c r="Q9331" i="6"/>
  <c r="S9331" i="6" s="1"/>
  <c r="T9331" i="6" s="1"/>
  <c r="Q9332" i="6"/>
  <c r="S9332" i="6" s="1"/>
  <c r="T9332" i="6" s="1"/>
  <c r="Q9333" i="6"/>
  <c r="S9333" i="6" s="1"/>
  <c r="T9333" i="6" s="1"/>
  <c r="Q9334" i="6"/>
  <c r="S9334" i="6" s="1"/>
  <c r="T9334" i="6" s="1"/>
  <c r="Q9335" i="6"/>
  <c r="S9335" i="6" s="1"/>
  <c r="T9335" i="6" s="1"/>
  <c r="Q9336" i="6"/>
  <c r="S9336" i="6" s="1"/>
  <c r="T9336" i="6" s="1"/>
  <c r="Q9337" i="6"/>
  <c r="S9337" i="6" s="1"/>
  <c r="T9337" i="6" s="1"/>
  <c r="Q9338" i="6"/>
  <c r="S9338" i="6" s="1"/>
  <c r="T9338" i="6" s="1"/>
  <c r="Q9339" i="6"/>
  <c r="S9339" i="6" s="1"/>
  <c r="T9339" i="6" s="1"/>
  <c r="Q9340" i="6"/>
  <c r="S9340" i="6" s="1"/>
  <c r="T9340" i="6" s="1"/>
  <c r="Q9341" i="6"/>
  <c r="S9341" i="6" s="1"/>
  <c r="T9341" i="6" s="1"/>
  <c r="Q9342" i="6"/>
  <c r="S9342" i="6" s="1"/>
  <c r="T9342" i="6" s="1"/>
  <c r="Q9343" i="6"/>
  <c r="S9343" i="6" s="1"/>
  <c r="T9343" i="6" s="1"/>
  <c r="Q9344" i="6"/>
  <c r="S9344" i="6" s="1"/>
  <c r="T9344" i="6" s="1"/>
  <c r="Q9345" i="6"/>
  <c r="S9345" i="6" s="1"/>
  <c r="T9345" i="6" s="1"/>
  <c r="Q9346" i="6"/>
  <c r="S9346" i="6" s="1"/>
  <c r="T9346" i="6" s="1"/>
  <c r="Q9347" i="6"/>
  <c r="S9347" i="6" s="1"/>
  <c r="T9347" i="6" s="1"/>
  <c r="Q9348" i="6"/>
  <c r="S9348" i="6" s="1"/>
  <c r="T9348" i="6" s="1"/>
  <c r="Q9349" i="6"/>
  <c r="S9349" i="6" s="1"/>
  <c r="T9349" i="6" s="1"/>
  <c r="Q9350" i="6"/>
  <c r="S9350" i="6" s="1"/>
  <c r="T9350" i="6" s="1"/>
  <c r="Q9351" i="6"/>
  <c r="S9351" i="6" s="1"/>
  <c r="T9351" i="6" s="1"/>
  <c r="Q9352" i="6"/>
  <c r="S9352" i="6" s="1"/>
  <c r="T9352" i="6" s="1"/>
  <c r="Q9353" i="6"/>
  <c r="S9353" i="6" s="1"/>
  <c r="T9353" i="6" s="1"/>
  <c r="Q9354" i="6"/>
  <c r="S9354" i="6" s="1"/>
  <c r="T9354" i="6" s="1"/>
  <c r="Q9355" i="6"/>
  <c r="S9355" i="6" s="1"/>
  <c r="T9355" i="6" s="1"/>
  <c r="Q9356" i="6"/>
  <c r="S9356" i="6" s="1"/>
  <c r="T9356" i="6" s="1"/>
  <c r="Q9357" i="6"/>
  <c r="S9357" i="6" s="1"/>
  <c r="T9357" i="6" s="1"/>
  <c r="Q9358" i="6"/>
  <c r="S9358" i="6" s="1"/>
  <c r="T9358" i="6" s="1"/>
  <c r="Q9359" i="6"/>
  <c r="S9359" i="6" s="1"/>
  <c r="T9359" i="6" s="1"/>
  <c r="Q9360" i="6"/>
  <c r="S9360" i="6" s="1"/>
  <c r="T9360" i="6" s="1"/>
  <c r="Q9361" i="6"/>
  <c r="S9361" i="6" s="1"/>
  <c r="T9361" i="6" s="1"/>
  <c r="Q9362" i="6"/>
  <c r="S9362" i="6" s="1"/>
  <c r="T9362" i="6" s="1"/>
  <c r="Q9363" i="6"/>
  <c r="S9363" i="6" s="1"/>
  <c r="T9363" i="6" s="1"/>
  <c r="Q9364" i="6"/>
  <c r="S9364" i="6" s="1"/>
  <c r="T9364" i="6" s="1"/>
  <c r="Q9365" i="6"/>
  <c r="S9365" i="6" s="1"/>
  <c r="T9365" i="6" s="1"/>
  <c r="Q9366" i="6"/>
  <c r="S9366" i="6" s="1"/>
  <c r="T9366" i="6" s="1"/>
  <c r="Q9367" i="6"/>
  <c r="S9367" i="6" s="1"/>
  <c r="T9367" i="6" s="1"/>
  <c r="Q9368" i="6"/>
  <c r="S9368" i="6" s="1"/>
  <c r="T9368" i="6" s="1"/>
  <c r="Q9369" i="6"/>
  <c r="S9369" i="6" s="1"/>
  <c r="T9369" i="6" s="1"/>
  <c r="Q9370" i="6"/>
  <c r="S9370" i="6" s="1"/>
  <c r="T9370" i="6" s="1"/>
  <c r="Q9371" i="6"/>
  <c r="S9371" i="6" s="1"/>
  <c r="T9371" i="6" s="1"/>
  <c r="Q9372" i="6"/>
  <c r="S9372" i="6" s="1"/>
  <c r="T9372" i="6" s="1"/>
  <c r="Q9373" i="6"/>
  <c r="S9373" i="6" s="1"/>
  <c r="T9373" i="6" s="1"/>
  <c r="Q9374" i="6"/>
  <c r="S9374" i="6" s="1"/>
  <c r="T9374" i="6" s="1"/>
  <c r="Q9375" i="6"/>
  <c r="S9375" i="6" s="1"/>
  <c r="T9375" i="6" s="1"/>
  <c r="Q9376" i="6"/>
  <c r="S9376" i="6" s="1"/>
  <c r="T9376" i="6" s="1"/>
  <c r="Q9377" i="6"/>
  <c r="S9377" i="6" s="1"/>
  <c r="T9377" i="6" s="1"/>
  <c r="Q9378" i="6"/>
  <c r="S9378" i="6" s="1"/>
  <c r="T9378" i="6" s="1"/>
  <c r="Q9379" i="6"/>
  <c r="S9379" i="6" s="1"/>
  <c r="T9379" i="6" s="1"/>
  <c r="Q9380" i="6"/>
  <c r="S9380" i="6" s="1"/>
  <c r="T9380" i="6" s="1"/>
  <c r="Q9381" i="6"/>
  <c r="S9381" i="6" s="1"/>
  <c r="T9381" i="6" s="1"/>
  <c r="Q9382" i="6"/>
  <c r="S9382" i="6" s="1"/>
  <c r="T9382" i="6" s="1"/>
  <c r="Q9383" i="6"/>
  <c r="S9383" i="6" s="1"/>
  <c r="T9383" i="6" s="1"/>
  <c r="Q9384" i="6"/>
  <c r="S9384" i="6" s="1"/>
  <c r="T9384" i="6" s="1"/>
  <c r="Q9385" i="6"/>
  <c r="S9385" i="6" s="1"/>
  <c r="T9385" i="6" s="1"/>
  <c r="Q9386" i="6"/>
  <c r="S9386" i="6" s="1"/>
  <c r="T9386" i="6" s="1"/>
  <c r="Q9387" i="6"/>
  <c r="S9387" i="6" s="1"/>
  <c r="T9387" i="6" s="1"/>
  <c r="Q9388" i="6"/>
  <c r="S9388" i="6" s="1"/>
  <c r="T9388" i="6" s="1"/>
  <c r="Q9389" i="6"/>
  <c r="S9389" i="6" s="1"/>
  <c r="T9389" i="6" s="1"/>
  <c r="Q9390" i="6"/>
  <c r="S9390" i="6" s="1"/>
  <c r="T9390" i="6" s="1"/>
  <c r="Q9391" i="6"/>
  <c r="S9391" i="6" s="1"/>
  <c r="T9391" i="6" s="1"/>
  <c r="Q9392" i="6"/>
  <c r="S9392" i="6" s="1"/>
  <c r="T9392" i="6" s="1"/>
  <c r="Q9393" i="6"/>
  <c r="S9393" i="6" s="1"/>
  <c r="T9393" i="6" s="1"/>
  <c r="Q9394" i="6"/>
  <c r="S9394" i="6" s="1"/>
  <c r="T9394" i="6" s="1"/>
  <c r="Q9395" i="6"/>
  <c r="S9395" i="6" s="1"/>
  <c r="T9395" i="6" s="1"/>
  <c r="Q9396" i="6"/>
  <c r="S9396" i="6" s="1"/>
  <c r="T9396" i="6" s="1"/>
  <c r="Q9397" i="6"/>
  <c r="S9397" i="6" s="1"/>
  <c r="T9397" i="6" s="1"/>
  <c r="Q9398" i="6"/>
  <c r="S9398" i="6" s="1"/>
  <c r="T9398" i="6" s="1"/>
  <c r="Q9399" i="6"/>
  <c r="S9399" i="6" s="1"/>
  <c r="T9399" i="6" s="1"/>
  <c r="Q9400" i="6"/>
  <c r="S9400" i="6" s="1"/>
  <c r="T9400" i="6" s="1"/>
  <c r="Q9401" i="6"/>
  <c r="S9401" i="6" s="1"/>
  <c r="T9401" i="6" s="1"/>
  <c r="Q9402" i="6"/>
  <c r="S9402" i="6" s="1"/>
  <c r="T9402" i="6" s="1"/>
  <c r="Q9403" i="6"/>
  <c r="S9403" i="6" s="1"/>
  <c r="T9403" i="6" s="1"/>
  <c r="Q9404" i="6"/>
  <c r="S9404" i="6" s="1"/>
  <c r="T9404" i="6" s="1"/>
  <c r="Q9405" i="6"/>
  <c r="S9405" i="6" s="1"/>
  <c r="T9405" i="6" s="1"/>
  <c r="Q9406" i="6"/>
  <c r="S9406" i="6" s="1"/>
  <c r="T9406" i="6" s="1"/>
  <c r="Q9407" i="6"/>
  <c r="S9407" i="6" s="1"/>
  <c r="T9407" i="6" s="1"/>
  <c r="Q9408" i="6"/>
  <c r="S9408" i="6" s="1"/>
  <c r="T9408" i="6" s="1"/>
  <c r="Q9409" i="6"/>
  <c r="S9409" i="6" s="1"/>
  <c r="T9409" i="6" s="1"/>
  <c r="Q9410" i="6"/>
  <c r="S9410" i="6" s="1"/>
  <c r="T9410" i="6" s="1"/>
  <c r="Q9411" i="6"/>
  <c r="S9411" i="6" s="1"/>
  <c r="T9411" i="6" s="1"/>
  <c r="Q9412" i="6"/>
  <c r="S9412" i="6" s="1"/>
  <c r="T9412" i="6" s="1"/>
  <c r="Q9413" i="6"/>
  <c r="S9413" i="6" s="1"/>
  <c r="T9413" i="6" s="1"/>
  <c r="Q9414" i="6"/>
  <c r="S9414" i="6" s="1"/>
  <c r="T9414" i="6" s="1"/>
  <c r="Q9415" i="6"/>
  <c r="S9415" i="6" s="1"/>
  <c r="T9415" i="6" s="1"/>
  <c r="Q9416" i="6"/>
  <c r="S9416" i="6" s="1"/>
  <c r="T9416" i="6" s="1"/>
  <c r="Q9417" i="6"/>
  <c r="S9417" i="6" s="1"/>
  <c r="T9417" i="6" s="1"/>
  <c r="Q9418" i="6"/>
  <c r="S9418" i="6" s="1"/>
  <c r="T9418" i="6" s="1"/>
  <c r="Q9419" i="6"/>
  <c r="S9419" i="6" s="1"/>
  <c r="T9419" i="6" s="1"/>
  <c r="Q9420" i="6"/>
  <c r="S9420" i="6" s="1"/>
  <c r="T9420" i="6" s="1"/>
  <c r="Q9421" i="6"/>
  <c r="S9421" i="6" s="1"/>
  <c r="T9421" i="6" s="1"/>
  <c r="Q9422" i="6"/>
  <c r="S9422" i="6" s="1"/>
  <c r="T9422" i="6" s="1"/>
  <c r="Q9423" i="6"/>
  <c r="S9423" i="6" s="1"/>
  <c r="T9423" i="6" s="1"/>
  <c r="Q9424" i="6"/>
  <c r="S9424" i="6" s="1"/>
  <c r="T9424" i="6" s="1"/>
  <c r="Q9425" i="6"/>
  <c r="S9425" i="6" s="1"/>
  <c r="T9425" i="6" s="1"/>
  <c r="Q9426" i="6"/>
  <c r="S9426" i="6" s="1"/>
  <c r="T9426" i="6" s="1"/>
  <c r="Q9427" i="6"/>
  <c r="S9427" i="6" s="1"/>
  <c r="T9427" i="6" s="1"/>
  <c r="Q9428" i="6"/>
  <c r="S9428" i="6" s="1"/>
  <c r="T9428" i="6" s="1"/>
  <c r="Q9429" i="6"/>
  <c r="S9429" i="6" s="1"/>
  <c r="T9429" i="6" s="1"/>
  <c r="Q9430" i="6"/>
  <c r="S9430" i="6" s="1"/>
  <c r="T9430" i="6" s="1"/>
  <c r="Q9431" i="6"/>
  <c r="S9431" i="6" s="1"/>
  <c r="T9431" i="6" s="1"/>
  <c r="Q9432" i="6"/>
  <c r="S9432" i="6" s="1"/>
  <c r="T9432" i="6" s="1"/>
  <c r="Q9433" i="6"/>
  <c r="S9433" i="6" s="1"/>
  <c r="T9433" i="6" s="1"/>
  <c r="Q9434" i="6"/>
  <c r="S9434" i="6" s="1"/>
  <c r="T9434" i="6" s="1"/>
  <c r="Q9435" i="6"/>
  <c r="S9435" i="6" s="1"/>
  <c r="T9435" i="6" s="1"/>
  <c r="Q9436" i="6"/>
  <c r="S9436" i="6" s="1"/>
  <c r="T9436" i="6" s="1"/>
  <c r="Q9437" i="6"/>
  <c r="S9437" i="6" s="1"/>
  <c r="T9437" i="6" s="1"/>
  <c r="Q9438" i="6"/>
  <c r="S9438" i="6" s="1"/>
  <c r="T9438" i="6" s="1"/>
  <c r="Q9439" i="6"/>
  <c r="S9439" i="6" s="1"/>
  <c r="T9439" i="6" s="1"/>
  <c r="Q9440" i="6"/>
  <c r="S9440" i="6" s="1"/>
  <c r="T9440" i="6" s="1"/>
  <c r="Q9441" i="6"/>
  <c r="S9441" i="6" s="1"/>
  <c r="T9441" i="6" s="1"/>
  <c r="Q9442" i="6"/>
  <c r="S9442" i="6" s="1"/>
  <c r="T9442" i="6" s="1"/>
  <c r="Q9443" i="6"/>
  <c r="S9443" i="6" s="1"/>
  <c r="T9443" i="6" s="1"/>
  <c r="Q9444" i="6"/>
  <c r="S9444" i="6" s="1"/>
  <c r="T9444" i="6" s="1"/>
  <c r="Q9445" i="6"/>
  <c r="S9445" i="6" s="1"/>
  <c r="T9445" i="6" s="1"/>
  <c r="Q9446" i="6"/>
  <c r="S9446" i="6" s="1"/>
  <c r="T9446" i="6" s="1"/>
  <c r="Q9447" i="6"/>
  <c r="S9447" i="6" s="1"/>
  <c r="T9447" i="6" s="1"/>
  <c r="Q9448" i="6"/>
  <c r="S9448" i="6" s="1"/>
  <c r="T9448" i="6" s="1"/>
  <c r="Q9449" i="6"/>
  <c r="S9449" i="6" s="1"/>
  <c r="T9449" i="6" s="1"/>
  <c r="Q9450" i="6"/>
  <c r="S9450" i="6" s="1"/>
  <c r="T9450" i="6" s="1"/>
  <c r="Q9451" i="6"/>
  <c r="S9451" i="6" s="1"/>
  <c r="T9451" i="6" s="1"/>
  <c r="Q9452" i="6"/>
  <c r="S9452" i="6" s="1"/>
  <c r="T9452" i="6" s="1"/>
  <c r="Q9453" i="6"/>
  <c r="S9453" i="6" s="1"/>
  <c r="T9453" i="6" s="1"/>
  <c r="Q9454" i="6"/>
  <c r="S9454" i="6" s="1"/>
  <c r="T9454" i="6" s="1"/>
  <c r="Q9455" i="6"/>
  <c r="S9455" i="6" s="1"/>
  <c r="T9455" i="6" s="1"/>
  <c r="Q9456" i="6"/>
  <c r="S9456" i="6" s="1"/>
  <c r="T9456" i="6" s="1"/>
  <c r="Q9457" i="6"/>
  <c r="S9457" i="6" s="1"/>
  <c r="T9457" i="6" s="1"/>
  <c r="Q9458" i="6"/>
  <c r="S9458" i="6" s="1"/>
  <c r="T9458" i="6" s="1"/>
  <c r="Q9459" i="6"/>
  <c r="S9459" i="6" s="1"/>
  <c r="T9459" i="6" s="1"/>
  <c r="Q9460" i="6"/>
  <c r="S9460" i="6" s="1"/>
  <c r="T9460" i="6" s="1"/>
  <c r="Q9461" i="6"/>
  <c r="S9461" i="6" s="1"/>
  <c r="T9461" i="6" s="1"/>
  <c r="Q9462" i="6"/>
  <c r="S9462" i="6" s="1"/>
  <c r="T9462" i="6" s="1"/>
  <c r="Q9463" i="6"/>
  <c r="S9463" i="6" s="1"/>
  <c r="T9463" i="6" s="1"/>
  <c r="Q9464" i="6"/>
  <c r="S9464" i="6" s="1"/>
  <c r="T9464" i="6" s="1"/>
  <c r="Q9465" i="6"/>
  <c r="S9465" i="6" s="1"/>
  <c r="T9465" i="6" s="1"/>
  <c r="Q9466" i="6"/>
  <c r="S9466" i="6" s="1"/>
  <c r="T9466" i="6" s="1"/>
  <c r="Q9467" i="6"/>
  <c r="S9467" i="6" s="1"/>
  <c r="T9467" i="6" s="1"/>
  <c r="Q9468" i="6"/>
  <c r="S9468" i="6" s="1"/>
  <c r="T9468" i="6" s="1"/>
  <c r="Q9469" i="6"/>
  <c r="S9469" i="6" s="1"/>
  <c r="T9469" i="6" s="1"/>
  <c r="Q9470" i="6"/>
  <c r="S9470" i="6" s="1"/>
  <c r="T9470" i="6" s="1"/>
  <c r="Q9471" i="6"/>
  <c r="S9471" i="6" s="1"/>
  <c r="T9471" i="6" s="1"/>
  <c r="Q9472" i="6"/>
  <c r="S9472" i="6" s="1"/>
  <c r="T9472" i="6" s="1"/>
  <c r="Q9473" i="6"/>
  <c r="S9473" i="6" s="1"/>
  <c r="T9473" i="6" s="1"/>
  <c r="Q9474" i="6"/>
  <c r="S9474" i="6" s="1"/>
  <c r="T9474" i="6" s="1"/>
  <c r="Q9475" i="6"/>
  <c r="S9475" i="6" s="1"/>
  <c r="T9475" i="6" s="1"/>
  <c r="Q9476" i="6"/>
  <c r="S9476" i="6" s="1"/>
  <c r="T9476" i="6" s="1"/>
  <c r="Q9477" i="6"/>
  <c r="S9477" i="6" s="1"/>
  <c r="T9477" i="6" s="1"/>
  <c r="Q9478" i="6"/>
  <c r="S9478" i="6" s="1"/>
  <c r="T9478" i="6" s="1"/>
  <c r="Q9479" i="6"/>
  <c r="S9479" i="6" s="1"/>
  <c r="T9479" i="6" s="1"/>
  <c r="Q9480" i="6"/>
  <c r="S9480" i="6" s="1"/>
  <c r="T9480" i="6" s="1"/>
  <c r="Q9481" i="6"/>
  <c r="S9481" i="6" s="1"/>
  <c r="T9481" i="6" s="1"/>
  <c r="Q9482" i="6"/>
  <c r="S9482" i="6" s="1"/>
  <c r="T9482" i="6" s="1"/>
  <c r="Q9483" i="6"/>
  <c r="S9483" i="6" s="1"/>
  <c r="T9483" i="6" s="1"/>
  <c r="Q9484" i="6"/>
  <c r="S9484" i="6" s="1"/>
  <c r="T9484" i="6" s="1"/>
  <c r="Q9485" i="6"/>
  <c r="S9485" i="6" s="1"/>
  <c r="T9485" i="6" s="1"/>
  <c r="Q9486" i="6"/>
  <c r="S9486" i="6" s="1"/>
  <c r="T9486" i="6" s="1"/>
  <c r="Q9487" i="6"/>
  <c r="S9487" i="6" s="1"/>
  <c r="T9487" i="6" s="1"/>
  <c r="Q9488" i="6"/>
  <c r="S9488" i="6" s="1"/>
  <c r="T9488" i="6" s="1"/>
  <c r="Q9489" i="6"/>
  <c r="S9489" i="6" s="1"/>
  <c r="T9489" i="6" s="1"/>
  <c r="Q9490" i="6"/>
  <c r="S9490" i="6" s="1"/>
  <c r="T9490" i="6" s="1"/>
  <c r="Q9491" i="6"/>
  <c r="S9491" i="6" s="1"/>
  <c r="T9491" i="6" s="1"/>
  <c r="Q9492" i="6"/>
  <c r="S9492" i="6" s="1"/>
  <c r="T9492" i="6" s="1"/>
  <c r="Q9493" i="6"/>
  <c r="S9493" i="6" s="1"/>
  <c r="T9493" i="6" s="1"/>
  <c r="Q9494" i="6"/>
  <c r="S9494" i="6" s="1"/>
  <c r="T9494" i="6" s="1"/>
  <c r="Q9495" i="6"/>
  <c r="S9495" i="6" s="1"/>
  <c r="T9495" i="6" s="1"/>
  <c r="Q9496" i="6"/>
  <c r="S9496" i="6" s="1"/>
  <c r="T9496" i="6" s="1"/>
  <c r="Q9497" i="6"/>
  <c r="S9497" i="6" s="1"/>
  <c r="T9497" i="6" s="1"/>
  <c r="Q9498" i="6"/>
  <c r="S9498" i="6" s="1"/>
  <c r="T9498" i="6" s="1"/>
  <c r="Q9499" i="6"/>
  <c r="S9499" i="6" s="1"/>
  <c r="T9499" i="6" s="1"/>
  <c r="Q9500" i="6"/>
  <c r="S9500" i="6" s="1"/>
  <c r="T9500" i="6" s="1"/>
  <c r="Q9501" i="6"/>
  <c r="S9501" i="6" s="1"/>
  <c r="T9501" i="6" s="1"/>
  <c r="Q9502" i="6"/>
  <c r="S9502" i="6" s="1"/>
  <c r="T9502" i="6" s="1"/>
  <c r="Q9503" i="6"/>
  <c r="S9503" i="6" s="1"/>
  <c r="T9503" i="6" s="1"/>
  <c r="Q9504" i="6"/>
  <c r="S9504" i="6" s="1"/>
  <c r="T9504" i="6" s="1"/>
  <c r="Q9505" i="6"/>
  <c r="S9505" i="6" s="1"/>
  <c r="T9505" i="6" s="1"/>
  <c r="Q9506" i="6"/>
  <c r="S9506" i="6" s="1"/>
  <c r="T9506" i="6" s="1"/>
  <c r="Q9507" i="6"/>
  <c r="S9507" i="6" s="1"/>
  <c r="T9507" i="6" s="1"/>
  <c r="Q9508" i="6"/>
  <c r="S9508" i="6" s="1"/>
  <c r="T9508" i="6" s="1"/>
  <c r="Q9509" i="6"/>
  <c r="S9509" i="6" s="1"/>
  <c r="T9509" i="6" s="1"/>
  <c r="Q9510" i="6"/>
  <c r="S9510" i="6" s="1"/>
  <c r="T9510" i="6" s="1"/>
  <c r="Q9511" i="6"/>
  <c r="S9511" i="6" s="1"/>
  <c r="T9511" i="6" s="1"/>
  <c r="Q9512" i="6"/>
  <c r="S9512" i="6" s="1"/>
  <c r="T9512" i="6" s="1"/>
  <c r="Q9513" i="6"/>
  <c r="S9513" i="6" s="1"/>
  <c r="T9513" i="6" s="1"/>
  <c r="Q9514" i="6"/>
  <c r="S9514" i="6" s="1"/>
  <c r="T9514" i="6" s="1"/>
  <c r="Q9515" i="6"/>
  <c r="S9515" i="6" s="1"/>
  <c r="T9515" i="6" s="1"/>
  <c r="Q9516" i="6"/>
  <c r="S9516" i="6" s="1"/>
  <c r="T9516" i="6" s="1"/>
  <c r="Q9517" i="6"/>
  <c r="S9517" i="6" s="1"/>
  <c r="T9517" i="6" s="1"/>
  <c r="Q9518" i="6"/>
  <c r="S9518" i="6" s="1"/>
  <c r="T9518" i="6" s="1"/>
  <c r="Q9519" i="6"/>
  <c r="S9519" i="6" s="1"/>
  <c r="T9519" i="6" s="1"/>
  <c r="Q9520" i="6"/>
  <c r="S9520" i="6" s="1"/>
  <c r="T9520" i="6" s="1"/>
  <c r="Q9521" i="6"/>
  <c r="S9521" i="6" s="1"/>
  <c r="T9521" i="6" s="1"/>
  <c r="Q9522" i="6"/>
  <c r="S9522" i="6" s="1"/>
  <c r="T9522" i="6" s="1"/>
  <c r="Q9523" i="6"/>
  <c r="S9523" i="6" s="1"/>
  <c r="T9523" i="6" s="1"/>
  <c r="Q9524" i="6"/>
  <c r="S9524" i="6" s="1"/>
  <c r="T9524" i="6" s="1"/>
  <c r="Q9525" i="6"/>
  <c r="S9525" i="6" s="1"/>
  <c r="T9525" i="6" s="1"/>
  <c r="Q9526" i="6"/>
  <c r="S9526" i="6" s="1"/>
  <c r="T9526" i="6" s="1"/>
  <c r="Q9527" i="6"/>
  <c r="S9527" i="6" s="1"/>
  <c r="T9527" i="6" s="1"/>
  <c r="Q9528" i="6"/>
  <c r="S9528" i="6" s="1"/>
  <c r="T9528" i="6" s="1"/>
  <c r="Q9529" i="6"/>
  <c r="S9529" i="6" s="1"/>
  <c r="T9529" i="6" s="1"/>
  <c r="Q9530" i="6"/>
  <c r="S9530" i="6" s="1"/>
  <c r="T9530" i="6" s="1"/>
  <c r="Q9531" i="6"/>
  <c r="S9531" i="6" s="1"/>
  <c r="T9531" i="6" s="1"/>
  <c r="Q9532" i="6"/>
  <c r="S9532" i="6" s="1"/>
  <c r="T9532" i="6" s="1"/>
  <c r="Q9533" i="6"/>
  <c r="S9533" i="6" s="1"/>
  <c r="T9533" i="6" s="1"/>
  <c r="Q9534" i="6"/>
  <c r="S9534" i="6" s="1"/>
  <c r="T9534" i="6" s="1"/>
  <c r="Q9535" i="6"/>
  <c r="S9535" i="6" s="1"/>
  <c r="T9535" i="6" s="1"/>
  <c r="Q9536" i="6"/>
  <c r="S9536" i="6" s="1"/>
  <c r="T9536" i="6" s="1"/>
  <c r="Q9537" i="6"/>
  <c r="S9537" i="6" s="1"/>
  <c r="T9537" i="6" s="1"/>
  <c r="Q9538" i="6"/>
  <c r="S9538" i="6" s="1"/>
  <c r="T9538" i="6" s="1"/>
  <c r="Q9539" i="6"/>
  <c r="S9539" i="6" s="1"/>
  <c r="T9539" i="6" s="1"/>
  <c r="Q9540" i="6"/>
  <c r="S9540" i="6" s="1"/>
  <c r="T9540" i="6" s="1"/>
  <c r="Q9541" i="6"/>
  <c r="S9541" i="6" s="1"/>
  <c r="T9541" i="6" s="1"/>
  <c r="Q9542" i="6"/>
  <c r="S9542" i="6" s="1"/>
  <c r="T9542" i="6" s="1"/>
  <c r="Q9543" i="6"/>
  <c r="S9543" i="6" s="1"/>
  <c r="T9543" i="6" s="1"/>
  <c r="Q9544" i="6"/>
  <c r="S9544" i="6" s="1"/>
  <c r="T9544" i="6" s="1"/>
  <c r="Q9545" i="6"/>
  <c r="S9545" i="6" s="1"/>
  <c r="T9545" i="6" s="1"/>
  <c r="Q9546" i="6"/>
  <c r="S9546" i="6" s="1"/>
  <c r="T9546" i="6" s="1"/>
  <c r="Q9547" i="6"/>
  <c r="S9547" i="6" s="1"/>
  <c r="T9547" i="6" s="1"/>
  <c r="Q9548" i="6"/>
  <c r="S9548" i="6" s="1"/>
  <c r="T9548" i="6" s="1"/>
  <c r="Q9549" i="6"/>
  <c r="S9549" i="6" s="1"/>
  <c r="T9549" i="6" s="1"/>
  <c r="Q9550" i="6"/>
  <c r="S9550" i="6" s="1"/>
  <c r="T9550" i="6" s="1"/>
  <c r="Q9551" i="6"/>
  <c r="S9551" i="6" s="1"/>
  <c r="T9551" i="6" s="1"/>
  <c r="Q9552" i="6"/>
  <c r="S9552" i="6" s="1"/>
  <c r="T9552" i="6" s="1"/>
  <c r="Q9553" i="6"/>
  <c r="S9553" i="6" s="1"/>
  <c r="T9553" i="6" s="1"/>
  <c r="Q9554" i="6"/>
  <c r="S9554" i="6" s="1"/>
  <c r="T9554" i="6" s="1"/>
  <c r="Q9555" i="6"/>
  <c r="S9555" i="6" s="1"/>
  <c r="T9555" i="6" s="1"/>
  <c r="Q9556" i="6"/>
  <c r="S9556" i="6" s="1"/>
  <c r="T9556" i="6" s="1"/>
  <c r="Q9557" i="6"/>
  <c r="S9557" i="6" s="1"/>
  <c r="T9557" i="6" s="1"/>
  <c r="Q9558" i="6"/>
  <c r="S9558" i="6" s="1"/>
  <c r="T9558" i="6" s="1"/>
  <c r="Q9559" i="6"/>
  <c r="S9559" i="6" s="1"/>
  <c r="T9559" i="6" s="1"/>
  <c r="Q9560" i="6"/>
  <c r="S9560" i="6" s="1"/>
  <c r="T9560" i="6" s="1"/>
  <c r="Q9561" i="6"/>
  <c r="S9561" i="6" s="1"/>
  <c r="T9561" i="6" s="1"/>
  <c r="Q9562" i="6"/>
  <c r="S9562" i="6" s="1"/>
  <c r="T9562" i="6" s="1"/>
  <c r="Q9563" i="6"/>
  <c r="S9563" i="6" s="1"/>
  <c r="T9563" i="6" s="1"/>
  <c r="Q9564" i="6"/>
  <c r="S9564" i="6" s="1"/>
  <c r="T9564" i="6" s="1"/>
  <c r="Q9565" i="6"/>
  <c r="S9565" i="6" s="1"/>
  <c r="T9565" i="6" s="1"/>
  <c r="Q9566" i="6"/>
  <c r="S9566" i="6" s="1"/>
  <c r="T9566" i="6" s="1"/>
  <c r="Q9567" i="6"/>
  <c r="S9567" i="6" s="1"/>
  <c r="T9567" i="6" s="1"/>
  <c r="Q9568" i="6"/>
  <c r="S9568" i="6" s="1"/>
  <c r="T9568" i="6" s="1"/>
  <c r="Q9569" i="6"/>
  <c r="S9569" i="6" s="1"/>
  <c r="T9569" i="6" s="1"/>
  <c r="Q9570" i="6"/>
  <c r="S9570" i="6" s="1"/>
  <c r="T9570" i="6" s="1"/>
  <c r="Q9571" i="6"/>
  <c r="S9571" i="6" s="1"/>
  <c r="T9571" i="6" s="1"/>
  <c r="Q9572" i="6"/>
  <c r="S9572" i="6" s="1"/>
  <c r="T9572" i="6" s="1"/>
  <c r="Q9573" i="6"/>
  <c r="S9573" i="6" s="1"/>
  <c r="T9573" i="6" s="1"/>
  <c r="Q9574" i="6"/>
  <c r="S9574" i="6" s="1"/>
  <c r="T9574" i="6" s="1"/>
  <c r="Q9575" i="6"/>
  <c r="S9575" i="6" s="1"/>
  <c r="T9575" i="6" s="1"/>
  <c r="Q9576" i="6"/>
  <c r="S9576" i="6" s="1"/>
  <c r="T9576" i="6" s="1"/>
  <c r="Q9577" i="6"/>
  <c r="S9577" i="6" s="1"/>
  <c r="T9577" i="6" s="1"/>
  <c r="Q9578" i="6"/>
  <c r="S9578" i="6" s="1"/>
  <c r="T9578" i="6" s="1"/>
  <c r="Q9579" i="6"/>
  <c r="S9579" i="6" s="1"/>
  <c r="T9579" i="6" s="1"/>
  <c r="Q9580" i="6"/>
  <c r="S9580" i="6" s="1"/>
  <c r="T9580" i="6" s="1"/>
  <c r="Q9581" i="6"/>
  <c r="S9581" i="6" s="1"/>
  <c r="T9581" i="6" s="1"/>
  <c r="Q9582" i="6"/>
  <c r="S9582" i="6" s="1"/>
  <c r="T9582" i="6" s="1"/>
  <c r="Q9583" i="6"/>
  <c r="S9583" i="6" s="1"/>
  <c r="T9583" i="6" s="1"/>
  <c r="Q9584" i="6"/>
  <c r="S9584" i="6" s="1"/>
  <c r="T9584" i="6" s="1"/>
  <c r="Q9585" i="6"/>
  <c r="S9585" i="6" s="1"/>
  <c r="T9585" i="6" s="1"/>
  <c r="Q9586" i="6"/>
  <c r="S9586" i="6" s="1"/>
  <c r="T9586" i="6" s="1"/>
  <c r="Q9587" i="6"/>
  <c r="S9587" i="6" s="1"/>
  <c r="T9587" i="6" s="1"/>
  <c r="Q9588" i="6"/>
  <c r="S9588" i="6" s="1"/>
  <c r="T9588" i="6" s="1"/>
  <c r="Q9589" i="6"/>
  <c r="S9589" i="6" s="1"/>
  <c r="T9589" i="6" s="1"/>
  <c r="Q9590" i="6"/>
  <c r="S9590" i="6" s="1"/>
  <c r="T9590" i="6" s="1"/>
  <c r="Q9591" i="6"/>
  <c r="S9591" i="6" s="1"/>
  <c r="T9591" i="6" s="1"/>
  <c r="Q9592" i="6"/>
  <c r="S9592" i="6" s="1"/>
  <c r="T9592" i="6" s="1"/>
  <c r="Q9593" i="6"/>
  <c r="S9593" i="6" s="1"/>
  <c r="T9593" i="6" s="1"/>
  <c r="Q9594" i="6"/>
  <c r="S9594" i="6" s="1"/>
  <c r="T9594" i="6" s="1"/>
  <c r="Q9595" i="6"/>
  <c r="S9595" i="6" s="1"/>
  <c r="T9595" i="6" s="1"/>
  <c r="Q9596" i="6"/>
  <c r="S9596" i="6" s="1"/>
  <c r="T9596" i="6" s="1"/>
  <c r="Q9597" i="6"/>
  <c r="S9597" i="6" s="1"/>
  <c r="T9597" i="6" s="1"/>
  <c r="Q9598" i="6"/>
  <c r="S9598" i="6" s="1"/>
  <c r="T9598" i="6" s="1"/>
  <c r="Q9599" i="6"/>
  <c r="S9599" i="6" s="1"/>
  <c r="T9599" i="6" s="1"/>
  <c r="Q9600" i="6"/>
  <c r="S9600" i="6" s="1"/>
  <c r="T9600" i="6" s="1"/>
  <c r="Q9601" i="6"/>
  <c r="S9601" i="6" s="1"/>
  <c r="T9601" i="6" s="1"/>
  <c r="Q9602" i="6"/>
  <c r="S9602" i="6" s="1"/>
  <c r="T9602" i="6" s="1"/>
  <c r="Q9603" i="6"/>
  <c r="S9603" i="6" s="1"/>
  <c r="T9603" i="6" s="1"/>
  <c r="Q9604" i="6"/>
  <c r="S9604" i="6" s="1"/>
  <c r="T9604" i="6" s="1"/>
  <c r="Q9605" i="6"/>
  <c r="S9605" i="6" s="1"/>
  <c r="T9605" i="6" s="1"/>
  <c r="Q9606" i="6"/>
  <c r="S9606" i="6" s="1"/>
  <c r="T9606" i="6" s="1"/>
  <c r="Q9607" i="6"/>
  <c r="S9607" i="6" s="1"/>
  <c r="T9607" i="6" s="1"/>
  <c r="Q9608" i="6"/>
  <c r="S9608" i="6" s="1"/>
  <c r="T9608" i="6" s="1"/>
  <c r="Q9609" i="6"/>
  <c r="S9609" i="6" s="1"/>
  <c r="T9609" i="6" s="1"/>
  <c r="Q9610" i="6"/>
  <c r="S9610" i="6" s="1"/>
  <c r="T9610" i="6" s="1"/>
  <c r="Q9611" i="6"/>
  <c r="S9611" i="6" s="1"/>
  <c r="T9611" i="6" s="1"/>
  <c r="Q9612" i="6"/>
  <c r="S9612" i="6" s="1"/>
  <c r="T9612" i="6" s="1"/>
  <c r="Q9613" i="6"/>
  <c r="S9613" i="6" s="1"/>
  <c r="T9613" i="6" s="1"/>
  <c r="Q9614" i="6"/>
  <c r="S9614" i="6" s="1"/>
  <c r="T9614" i="6" s="1"/>
  <c r="Q9615" i="6"/>
  <c r="S9615" i="6" s="1"/>
  <c r="T9615" i="6" s="1"/>
  <c r="Q9616" i="6"/>
  <c r="S9616" i="6" s="1"/>
  <c r="T9616" i="6" s="1"/>
  <c r="Q9617" i="6"/>
  <c r="S9617" i="6" s="1"/>
  <c r="T9617" i="6" s="1"/>
  <c r="Q9618" i="6"/>
  <c r="S9618" i="6" s="1"/>
  <c r="T9618" i="6" s="1"/>
  <c r="Q9619" i="6"/>
  <c r="S9619" i="6" s="1"/>
  <c r="T9619" i="6" s="1"/>
  <c r="Q9620" i="6"/>
  <c r="S9620" i="6" s="1"/>
  <c r="T9620" i="6" s="1"/>
  <c r="Q9621" i="6"/>
  <c r="S9621" i="6" s="1"/>
  <c r="T9621" i="6" s="1"/>
  <c r="Q9622" i="6"/>
  <c r="S9622" i="6" s="1"/>
  <c r="T9622" i="6" s="1"/>
  <c r="Q9623" i="6"/>
  <c r="S9623" i="6" s="1"/>
  <c r="T9623" i="6" s="1"/>
  <c r="Q9624" i="6"/>
  <c r="S9624" i="6" s="1"/>
  <c r="T9624" i="6" s="1"/>
  <c r="Q9625" i="6"/>
  <c r="S9625" i="6" s="1"/>
  <c r="T9625" i="6" s="1"/>
  <c r="Q9626" i="6"/>
  <c r="S9626" i="6" s="1"/>
  <c r="T9626" i="6" s="1"/>
  <c r="Q9627" i="6"/>
  <c r="S9627" i="6" s="1"/>
  <c r="T9627" i="6" s="1"/>
  <c r="Q9628" i="6"/>
  <c r="S9628" i="6" s="1"/>
  <c r="T9628" i="6" s="1"/>
  <c r="Q9629" i="6"/>
  <c r="S9629" i="6" s="1"/>
  <c r="T9629" i="6" s="1"/>
  <c r="Q9630" i="6"/>
  <c r="S9630" i="6" s="1"/>
  <c r="T9630" i="6" s="1"/>
  <c r="Q9631" i="6"/>
  <c r="S9631" i="6" s="1"/>
  <c r="T9631" i="6" s="1"/>
  <c r="Q9632" i="6"/>
  <c r="S9632" i="6" s="1"/>
  <c r="T9632" i="6" s="1"/>
  <c r="Q9633" i="6"/>
  <c r="S9633" i="6" s="1"/>
  <c r="T9633" i="6" s="1"/>
  <c r="Q9634" i="6"/>
  <c r="S9634" i="6" s="1"/>
  <c r="T9634" i="6" s="1"/>
  <c r="Q9635" i="6"/>
  <c r="S9635" i="6" s="1"/>
  <c r="T9635" i="6" s="1"/>
  <c r="Q9636" i="6"/>
  <c r="S9636" i="6" s="1"/>
  <c r="T9636" i="6" s="1"/>
  <c r="Q9637" i="6"/>
  <c r="S9637" i="6" s="1"/>
  <c r="T9637" i="6" s="1"/>
  <c r="Q9638" i="6"/>
  <c r="S9638" i="6" s="1"/>
  <c r="T9638" i="6" s="1"/>
  <c r="Q9639" i="6"/>
  <c r="S9639" i="6" s="1"/>
  <c r="T9639" i="6" s="1"/>
  <c r="Q9640" i="6"/>
  <c r="S9640" i="6" s="1"/>
  <c r="T9640" i="6" s="1"/>
  <c r="Q9641" i="6"/>
  <c r="S9641" i="6" s="1"/>
  <c r="T9641" i="6" s="1"/>
  <c r="Q9642" i="6"/>
  <c r="S9642" i="6" s="1"/>
  <c r="T9642" i="6" s="1"/>
  <c r="Q9643" i="6"/>
  <c r="S9643" i="6" s="1"/>
  <c r="T9643" i="6" s="1"/>
  <c r="Q9644" i="6"/>
  <c r="S9644" i="6" s="1"/>
  <c r="T9644" i="6" s="1"/>
  <c r="Q9645" i="6"/>
  <c r="S9645" i="6" s="1"/>
  <c r="T9645" i="6" s="1"/>
  <c r="Q9646" i="6"/>
  <c r="S9646" i="6" s="1"/>
  <c r="T9646" i="6" s="1"/>
  <c r="Q9647" i="6"/>
  <c r="S9647" i="6" s="1"/>
  <c r="T9647" i="6" s="1"/>
  <c r="Q9648" i="6"/>
  <c r="S9648" i="6" s="1"/>
  <c r="T9648" i="6" s="1"/>
  <c r="Q9649" i="6"/>
  <c r="S9649" i="6" s="1"/>
  <c r="T9649" i="6" s="1"/>
  <c r="Q9650" i="6"/>
  <c r="S9650" i="6" s="1"/>
  <c r="T9650" i="6" s="1"/>
  <c r="Q9651" i="6"/>
  <c r="S9651" i="6" s="1"/>
  <c r="T9651" i="6" s="1"/>
  <c r="Q9652" i="6"/>
  <c r="S9652" i="6" s="1"/>
  <c r="T9652" i="6" s="1"/>
  <c r="Q9653" i="6"/>
  <c r="S9653" i="6" s="1"/>
  <c r="T9653" i="6" s="1"/>
  <c r="Q9654" i="6"/>
  <c r="S9654" i="6" s="1"/>
  <c r="T9654" i="6" s="1"/>
  <c r="Q9655" i="6"/>
  <c r="S9655" i="6" s="1"/>
  <c r="T9655" i="6" s="1"/>
  <c r="Q9656" i="6"/>
  <c r="S9656" i="6" s="1"/>
  <c r="T9656" i="6" s="1"/>
  <c r="Q9657" i="6"/>
  <c r="S9657" i="6" s="1"/>
  <c r="T9657" i="6" s="1"/>
  <c r="Q9658" i="6"/>
  <c r="S9658" i="6" s="1"/>
  <c r="T9658" i="6" s="1"/>
  <c r="Q9659" i="6"/>
  <c r="S9659" i="6" s="1"/>
  <c r="T9659" i="6" s="1"/>
  <c r="Q9660" i="6"/>
  <c r="S9660" i="6" s="1"/>
  <c r="T9660" i="6" s="1"/>
  <c r="Q9661" i="6"/>
  <c r="S9661" i="6" s="1"/>
  <c r="T9661" i="6" s="1"/>
  <c r="Q9662" i="6"/>
  <c r="S9662" i="6" s="1"/>
  <c r="T9662" i="6" s="1"/>
  <c r="Q9663" i="6"/>
  <c r="S9663" i="6" s="1"/>
  <c r="T9663" i="6" s="1"/>
  <c r="Q9664" i="6"/>
  <c r="S9664" i="6" s="1"/>
  <c r="T9664" i="6" s="1"/>
  <c r="Q9665" i="6"/>
  <c r="S9665" i="6" s="1"/>
  <c r="T9665" i="6" s="1"/>
  <c r="Q9666" i="6"/>
  <c r="S9666" i="6" s="1"/>
  <c r="T9666" i="6" s="1"/>
  <c r="Q9667" i="6"/>
  <c r="S9667" i="6" s="1"/>
  <c r="T9667" i="6" s="1"/>
  <c r="Q9668" i="6"/>
  <c r="S9668" i="6" s="1"/>
  <c r="T9668" i="6" s="1"/>
  <c r="Q9669" i="6"/>
  <c r="S9669" i="6" s="1"/>
  <c r="T9669" i="6" s="1"/>
  <c r="Q9670" i="6"/>
  <c r="S9670" i="6" s="1"/>
  <c r="T9670" i="6" s="1"/>
  <c r="Q9671" i="6"/>
  <c r="S9671" i="6" s="1"/>
  <c r="T9671" i="6" s="1"/>
  <c r="Q9672" i="6"/>
  <c r="S9672" i="6" s="1"/>
  <c r="T9672" i="6" s="1"/>
  <c r="Q9673" i="6"/>
  <c r="S9673" i="6" s="1"/>
  <c r="T9673" i="6" s="1"/>
  <c r="Q9674" i="6"/>
  <c r="S9674" i="6" s="1"/>
  <c r="T9674" i="6" s="1"/>
  <c r="Q9675" i="6"/>
  <c r="S9675" i="6" s="1"/>
  <c r="T9675" i="6" s="1"/>
  <c r="Q9676" i="6"/>
  <c r="S9676" i="6" s="1"/>
  <c r="T9676" i="6" s="1"/>
  <c r="Q9677" i="6"/>
  <c r="S9677" i="6" s="1"/>
  <c r="T9677" i="6" s="1"/>
  <c r="Q9678" i="6"/>
  <c r="S9678" i="6" s="1"/>
  <c r="T9678" i="6" s="1"/>
  <c r="Q9679" i="6"/>
  <c r="S9679" i="6" s="1"/>
  <c r="T9679" i="6" s="1"/>
  <c r="Q9680" i="6"/>
  <c r="S9680" i="6" s="1"/>
  <c r="T9680" i="6" s="1"/>
  <c r="Q9681" i="6"/>
  <c r="S9681" i="6" s="1"/>
  <c r="T9681" i="6" s="1"/>
  <c r="Q9682" i="6"/>
  <c r="S9682" i="6" s="1"/>
  <c r="T9682" i="6" s="1"/>
  <c r="Q9683" i="6"/>
  <c r="S9683" i="6" s="1"/>
  <c r="T9683" i="6" s="1"/>
  <c r="Q9684" i="6"/>
  <c r="S9684" i="6" s="1"/>
  <c r="T9684" i="6" s="1"/>
  <c r="Q9685" i="6"/>
  <c r="S9685" i="6" s="1"/>
  <c r="T9685" i="6" s="1"/>
  <c r="Q9686" i="6"/>
  <c r="S9686" i="6" s="1"/>
  <c r="T9686" i="6" s="1"/>
  <c r="Q9687" i="6"/>
  <c r="S9687" i="6" s="1"/>
  <c r="T9687" i="6" s="1"/>
  <c r="Q9688" i="6"/>
  <c r="S9688" i="6" s="1"/>
  <c r="T9688" i="6" s="1"/>
  <c r="Q9689" i="6"/>
  <c r="S9689" i="6" s="1"/>
  <c r="T9689" i="6" s="1"/>
  <c r="Q9690" i="6"/>
  <c r="S9690" i="6" s="1"/>
  <c r="T9690" i="6" s="1"/>
  <c r="Q9691" i="6"/>
  <c r="S9691" i="6" s="1"/>
  <c r="T9691" i="6" s="1"/>
  <c r="Q9692" i="6"/>
  <c r="S9692" i="6" s="1"/>
  <c r="T9692" i="6" s="1"/>
  <c r="Q9693" i="6"/>
  <c r="S9693" i="6" s="1"/>
  <c r="T9693" i="6" s="1"/>
  <c r="Q9694" i="6"/>
  <c r="S9694" i="6" s="1"/>
  <c r="T9694" i="6" s="1"/>
  <c r="Q9695" i="6"/>
  <c r="S9695" i="6" s="1"/>
  <c r="T9695" i="6" s="1"/>
  <c r="Q9696" i="6"/>
  <c r="S9696" i="6" s="1"/>
  <c r="T9696" i="6" s="1"/>
  <c r="Q9697" i="6"/>
  <c r="S9697" i="6" s="1"/>
  <c r="T9697" i="6" s="1"/>
  <c r="Q9698" i="6"/>
  <c r="S9698" i="6" s="1"/>
  <c r="T9698" i="6" s="1"/>
  <c r="Q9699" i="6"/>
  <c r="S9699" i="6" s="1"/>
  <c r="T9699" i="6" s="1"/>
  <c r="Q9700" i="6"/>
  <c r="S9700" i="6" s="1"/>
  <c r="T9700" i="6" s="1"/>
  <c r="Q9701" i="6"/>
  <c r="S9701" i="6" s="1"/>
  <c r="T9701" i="6" s="1"/>
  <c r="Q9702" i="6"/>
  <c r="S9702" i="6" s="1"/>
  <c r="T9702" i="6" s="1"/>
  <c r="Q9703" i="6"/>
  <c r="S9703" i="6" s="1"/>
  <c r="T9703" i="6" s="1"/>
  <c r="Q9704" i="6"/>
  <c r="S9704" i="6" s="1"/>
  <c r="T9704" i="6" s="1"/>
  <c r="Q9705" i="6"/>
  <c r="S9705" i="6" s="1"/>
  <c r="T9705" i="6" s="1"/>
  <c r="Q9706" i="6"/>
  <c r="S9706" i="6" s="1"/>
  <c r="T9706" i="6" s="1"/>
  <c r="Q9707" i="6"/>
  <c r="S9707" i="6" s="1"/>
  <c r="T9707" i="6" s="1"/>
  <c r="Q9708" i="6"/>
  <c r="S9708" i="6" s="1"/>
  <c r="T9708" i="6" s="1"/>
  <c r="Q9709" i="6"/>
  <c r="S9709" i="6" s="1"/>
  <c r="T9709" i="6" s="1"/>
  <c r="Q9710" i="6"/>
  <c r="S9710" i="6" s="1"/>
  <c r="T9710" i="6" s="1"/>
  <c r="Q9711" i="6"/>
  <c r="S9711" i="6" s="1"/>
  <c r="T9711" i="6" s="1"/>
  <c r="Q9712" i="6"/>
  <c r="S9712" i="6" s="1"/>
  <c r="T9712" i="6" s="1"/>
  <c r="Q9713" i="6"/>
  <c r="S9713" i="6" s="1"/>
  <c r="T9713" i="6" s="1"/>
  <c r="Q9714" i="6"/>
  <c r="S9714" i="6" s="1"/>
  <c r="T9714" i="6" s="1"/>
  <c r="Q9715" i="6"/>
  <c r="S9715" i="6" s="1"/>
  <c r="T9715" i="6" s="1"/>
  <c r="Q9716" i="6"/>
  <c r="S9716" i="6" s="1"/>
  <c r="T9716" i="6" s="1"/>
  <c r="Q9717" i="6"/>
  <c r="S9717" i="6" s="1"/>
  <c r="T9717" i="6" s="1"/>
  <c r="Q9718" i="6"/>
  <c r="S9718" i="6" s="1"/>
  <c r="T9718" i="6" s="1"/>
  <c r="Q9719" i="6"/>
  <c r="S9719" i="6" s="1"/>
  <c r="T9719" i="6" s="1"/>
  <c r="Q9720" i="6"/>
  <c r="S9720" i="6" s="1"/>
  <c r="T9720" i="6" s="1"/>
  <c r="Q9721" i="6"/>
  <c r="S9721" i="6" s="1"/>
  <c r="T9721" i="6" s="1"/>
  <c r="Q9722" i="6"/>
  <c r="S9722" i="6" s="1"/>
  <c r="T9722" i="6" s="1"/>
  <c r="Q9723" i="6"/>
  <c r="S9723" i="6" s="1"/>
  <c r="T9723" i="6" s="1"/>
  <c r="Q9724" i="6"/>
  <c r="S9724" i="6" s="1"/>
  <c r="T9724" i="6" s="1"/>
  <c r="Q9725" i="6"/>
  <c r="S9725" i="6" s="1"/>
  <c r="T9725" i="6" s="1"/>
  <c r="Q9726" i="6"/>
  <c r="S9726" i="6" s="1"/>
  <c r="T9726" i="6" s="1"/>
  <c r="Q9727" i="6"/>
  <c r="S9727" i="6" s="1"/>
  <c r="T9727" i="6" s="1"/>
  <c r="Q9728" i="6"/>
  <c r="S9728" i="6" s="1"/>
  <c r="T9728" i="6" s="1"/>
  <c r="Q9729" i="6"/>
  <c r="S9729" i="6" s="1"/>
  <c r="T9729" i="6" s="1"/>
  <c r="Q9730" i="6"/>
  <c r="S9730" i="6" s="1"/>
  <c r="T9730" i="6" s="1"/>
  <c r="Q9731" i="6"/>
  <c r="S9731" i="6" s="1"/>
  <c r="T9731" i="6" s="1"/>
  <c r="Q9732" i="6"/>
  <c r="S9732" i="6" s="1"/>
  <c r="T9732" i="6" s="1"/>
  <c r="Q9733" i="6"/>
  <c r="S9733" i="6" s="1"/>
  <c r="T9733" i="6" s="1"/>
  <c r="Q9734" i="6"/>
  <c r="S9734" i="6" s="1"/>
  <c r="T9734" i="6" s="1"/>
  <c r="Q9735" i="6"/>
  <c r="S9735" i="6" s="1"/>
  <c r="T9735" i="6" s="1"/>
  <c r="Q9736" i="6"/>
  <c r="S9736" i="6" s="1"/>
  <c r="T9736" i="6" s="1"/>
  <c r="Q9737" i="6"/>
  <c r="S9737" i="6" s="1"/>
  <c r="T9737" i="6" s="1"/>
  <c r="Q9738" i="6"/>
  <c r="S9738" i="6" s="1"/>
  <c r="T9738" i="6" s="1"/>
  <c r="Q9739" i="6"/>
  <c r="S9739" i="6" s="1"/>
  <c r="T9739" i="6" s="1"/>
  <c r="Q9740" i="6"/>
  <c r="S9740" i="6" s="1"/>
  <c r="T9740" i="6" s="1"/>
  <c r="Q9741" i="6"/>
  <c r="S9741" i="6" s="1"/>
  <c r="T9741" i="6" s="1"/>
  <c r="Q9742" i="6"/>
  <c r="S9742" i="6" s="1"/>
  <c r="T9742" i="6" s="1"/>
  <c r="Q9743" i="6"/>
  <c r="S9743" i="6" s="1"/>
  <c r="T9743" i="6" s="1"/>
  <c r="Q9744" i="6"/>
  <c r="S9744" i="6" s="1"/>
  <c r="T9744" i="6" s="1"/>
  <c r="Q9745" i="6"/>
  <c r="S9745" i="6" s="1"/>
  <c r="T9745" i="6" s="1"/>
  <c r="Q9746" i="6"/>
  <c r="S9746" i="6" s="1"/>
  <c r="T9746" i="6" s="1"/>
  <c r="Q9747" i="6"/>
  <c r="S9747" i="6" s="1"/>
  <c r="T9747" i="6" s="1"/>
  <c r="Q9748" i="6"/>
  <c r="S9748" i="6" s="1"/>
  <c r="T9748" i="6" s="1"/>
  <c r="Q9749" i="6"/>
  <c r="S9749" i="6" s="1"/>
  <c r="T9749" i="6" s="1"/>
  <c r="Q9750" i="6"/>
  <c r="S9750" i="6" s="1"/>
  <c r="T9750" i="6" s="1"/>
  <c r="Q9751" i="6"/>
  <c r="S9751" i="6" s="1"/>
  <c r="T9751" i="6" s="1"/>
  <c r="Q9752" i="6"/>
  <c r="S9752" i="6" s="1"/>
  <c r="T9752" i="6" s="1"/>
  <c r="Q9753" i="6"/>
  <c r="S9753" i="6" s="1"/>
  <c r="T9753" i="6" s="1"/>
  <c r="Q9754" i="6"/>
  <c r="S9754" i="6" s="1"/>
  <c r="T9754" i="6" s="1"/>
  <c r="Q9755" i="6"/>
  <c r="S9755" i="6" s="1"/>
  <c r="T9755" i="6" s="1"/>
  <c r="Q9756" i="6"/>
  <c r="S9756" i="6" s="1"/>
  <c r="T9756" i="6" s="1"/>
  <c r="Q9757" i="6"/>
  <c r="S9757" i="6" s="1"/>
  <c r="T9757" i="6" s="1"/>
  <c r="Q9758" i="6"/>
  <c r="S9758" i="6" s="1"/>
  <c r="T9758" i="6" s="1"/>
  <c r="Q9759" i="6"/>
  <c r="S9759" i="6" s="1"/>
  <c r="T9759" i="6" s="1"/>
  <c r="Q9760" i="6"/>
  <c r="S9760" i="6" s="1"/>
  <c r="T9760" i="6" s="1"/>
  <c r="Q9761" i="6"/>
  <c r="S9761" i="6" s="1"/>
  <c r="T9761" i="6" s="1"/>
  <c r="Q9762" i="6"/>
  <c r="S9762" i="6" s="1"/>
  <c r="T9762" i="6" s="1"/>
  <c r="Q9763" i="6"/>
  <c r="S9763" i="6" s="1"/>
  <c r="T9763" i="6" s="1"/>
  <c r="Q9764" i="6"/>
  <c r="S9764" i="6" s="1"/>
  <c r="T9764" i="6" s="1"/>
  <c r="Q9765" i="6"/>
  <c r="S9765" i="6" s="1"/>
  <c r="T9765" i="6" s="1"/>
  <c r="Q9766" i="6"/>
  <c r="S9766" i="6" s="1"/>
  <c r="T9766" i="6" s="1"/>
  <c r="Q9767" i="6"/>
  <c r="S9767" i="6" s="1"/>
  <c r="T9767" i="6" s="1"/>
  <c r="Q9768" i="6"/>
  <c r="S9768" i="6" s="1"/>
  <c r="T9768" i="6" s="1"/>
  <c r="Q9769" i="6"/>
  <c r="S9769" i="6" s="1"/>
  <c r="T9769" i="6" s="1"/>
  <c r="Q9770" i="6"/>
  <c r="S9770" i="6" s="1"/>
  <c r="T9770" i="6" s="1"/>
  <c r="Q9771" i="6"/>
  <c r="S9771" i="6" s="1"/>
  <c r="T9771" i="6" s="1"/>
  <c r="Q9772" i="6"/>
  <c r="S9772" i="6" s="1"/>
  <c r="T9772" i="6" s="1"/>
  <c r="Q9773" i="6"/>
  <c r="S9773" i="6" s="1"/>
  <c r="T9773" i="6" s="1"/>
  <c r="Q9774" i="6"/>
  <c r="S9774" i="6" s="1"/>
  <c r="T9774" i="6" s="1"/>
  <c r="Q9775" i="6"/>
  <c r="S9775" i="6" s="1"/>
  <c r="T9775" i="6" s="1"/>
  <c r="Q9776" i="6"/>
  <c r="S9776" i="6" s="1"/>
  <c r="T9776" i="6" s="1"/>
  <c r="Q9777" i="6"/>
  <c r="S9777" i="6" s="1"/>
  <c r="T9777" i="6" s="1"/>
  <c r="Q9778" i="6"/>
  <c r="S9778" i="6" s="1"/>
  <c r="T9778" i="6" s="1"/>
  <c r="Q9779" i="6"/>
  <c r="S9779" i="6" s="1"/>
  <c r="T9779" i="6" s="1"/>
  <c r="Q9780" i="6"/>
  <c r="S9780" i="6" s="1"/>
  <c r="T9780" i="6" s="1"/>
  <c r="Q9781" i="6"/>
  <c r="S9781" i="6" s="1"/>
  <c r="T9781" i="6" s="1"/>
  <c r="Q9782" i="6"/>
  <c r="S9782" i="6" s="1"/>
  <c r="T9782" i="6" s="1"/>
  <c r="Q9783" i="6"/>
  <c r="S9783" i="6" s="1"/>
  <c r="T9783" i="6" s="1"/>
  <c r="Q9784" i="6"/>
  <c r="S9784" i="6" s="1"/>
  <c r="T9784" i="6" s="1"/>
  <c r="Q9785" i="6"/>
  <c r="S9785" i="6" s="1"/>
  <c r="T9785" i="6" s="1"/>
  <c r="Q9786" i="6"/>
  <c r="S9786" i="6" s="1"/>
  <c r="T9786" i="6" s="1"/>
  <c r="Q9787" i="6"/>
  <c r="S9787" i="6" s="1"/>
  <c r="T9787" i="6" s="1"/>
  <c r="Q9788" i="6"/>
  <c r="S9788" i="6" s="1"/>
  <c r="T9788" i="6" s="1"/>
  <c r="Q9789" i="6"/>
  <c r="S9789" i="6" s="1"/>
  <c r="T9789" i="6" s="1"/>
  <c r="Q9790" i="6"/>
  <c r="S9790" i="6" s="1"/>
  <c r="T9790" i="6" s="1"/>
  <c r="Q9791" i="6"/>
  <c r="S9791" i="6" s="1"/>
  <c r="T9791" i="6" s="1"/>
  <c r="Q9792" i="6"/>
  <c r="S9792" i="6" s="1"/>
  <c r="T9792" i="6" s="1"/>
  <c r="Q9793" i="6"/>
  <c r="S9793" i="6" s="1"/>
  <c r="T9793" i="6" s="1"/>
  <c r="Q9794" i="6"/>
  <c r="S9794" i="6" s="1"/>
  <c r="T9794" i="6" s="1"/>
  <c r="Q9795" i="6"/>
  <c r="S9795" i="6" s="1"/>
  <c r="T9795" i="6" s="1"/>
  <c r="Q9796" i="6"/>
  <c r="S9796" i="6" s="1"/>
  <c r="T9796" i="6" s="1"/>
  <c r="Q9797" i="6"/>
  <c r="S9797" i="6" s="1"/>
  <c r="T9797" i="6" s="1"/>
  <c r="Q9798" i="6"/>
  <c r="S9798" i="6" s="1"/>
  <c r="T9798" i="6" s="1"/>
  <c r="Q9799" i="6"/>
  <c r="S9799" i="6" s="1"/>
  <c r="T9799" i="6" s="1"/>
  <c r="Q9800" i="6"/>
  <c r="S9800" i="6" s="1"/>
  <c r="T9800" i="6" s="1"/>
  <c r="Q9801" i="6"/>
  <c r="S9801" i="6" s="1"/>
  <c r="T9801" i="6" s="1"/>
  <c r="Q9802" i="6"/>
  <c r="S9802" i="6" s="1"/>
  <c r="T9802" i="6" s="1"/>
  <c r="Q9803" i="6"/>
  <c r="S9803" i="6" s="1"/>
  <c r="T9803" i="6" s="1"/>
  <c r="Q9804" i="6"/>
  <c r="S9804" i="6" s="1"/>
  <c r="T9804" i="6" s="1"/>
  <c r="Q9805" i="6"/>
  <c r="S9805" i="6" s="1"/>
  <c r="T9805" i="6" s="1"/>
  <c r="Q9806" i="6"/>
  <c r="S9806" i="6" s="1"/>
  <c r="T9806" i="6" s="1"/>
  <c r="Q9807" i="6"/>
  <c r="S9807" i="6" s="1"/>
  <c r="T9807" i="6" s="1"/>
  <c r="Q9808" i="6"/>
  <c r="S9808" i="6" s="1"/>
  <c r="T9808" i="6" s="1"/>
  <c r="Q9809" i="6"/>
  <c r="S9809" i="6" s="1"/>
  <c r="T9809" i="6" s="1"/>
  <c r="Q9810" i="6"/>
  <c r="S9810" i="6" s="1"/>
  <c r="T9810" i="6" s="1"/>
  <c r="Q9811" i="6"/>
  <c r="S9811" i="6" s="1"/>
  <c r="T9811" i="6" s="1"/>
  <c r="Q9812" i="6"/>
  <c r="S9812" i="6" s="1"/>
  <c r="T9812" i="6" s="1"/>
  <c r="Q9813" i="6"/>
  <c r="S9813" i="6" s="1"/>
  <c r="T9813" i="6" s="1"/>
  <c r="Q9814" i="6"/>
  <c r="S9814" i="6" s="1"/>
  <c r="T9814" i="6" s="1"/>
  <c r="Q9815" i="6"/>
  <c r="S9815" i="6" s="1"/>
  <c r="T9815" i="6" s="1"/>
  <c r="Q9816" i="6"/>
  <c r="S9816" i="6" s="1"/>
  <c r="T9816" i="6" s="1"/>
  <c r="Q9817" i="6"/>
  <c r="S9817" i="6" s="1"/>
  <c r="T9817" i="6" s="1"/>
  <c r="Q9818" i="6"/>
  <c r="S9818" i="6" s="1"/>
  <c r="T9818" i="6" s="1"/>
  <c r="Q9819" i="6"/>
  <c r="S9819" i="6" s="1"/>
  <c r="T9819" i="6" s="1"/>
  <c r="Q9820" i="6"/>
  <c r="S9820" i="6" s="1"/>
  <c r="T9820" i="6" s="1"/>
  <c r="Q9821" i="6"/>
  <c r="S9821" i="6" s="1"/>
  <c r="T9821" i="6" s="1"/>
  <c r="Q9822" i="6"/>
  <c r="S9822" i="6" s="1"/>
  <c r="T9822" i="6" s="1"/>
  <c r="Q9823" i="6"/>
  <c r="S9823" i="6" s="1"/>
  <c r="T9823" i="6" s="1"/>
  <c r="Q9824" i="6"/>
  <c r="S9824" i="6" s="1"/>
  <c r="T9824" i="6" s="1"/>
  <c r="Q9825" i="6"/>
  <c r="S9825" i="6" s="1"/>
  <c r="T9825" i="6" s="1"/>
  <c r="Q9826" i="6"/>
  <c r="S9826" i="6" s="1"/>
  <c r="T9826" i="6" s="1"/>
  <c r="Q9827" i="6"/>
  <c r="S9827" i="6" s="1"/>
  <c r="T9827" i="6" s="1"/>
  <c r="Q9828" i="6"/>
  <c r="S9828" i="6" s="1"/>
  <c r="T9828" i="6" s="1"/>
  <c r="Q9829" i="6"/>
  <c r="S9829" i="6" s="1"/>
  <c r="T9829" i="6" s="1"/>
  <c r="Q9830" i="6"/>
  <c r="S9830" i="6" s="1"/>
  <c r="T9830" i="6" s="1"/>
  <c r="Q9831" i="6"/>
  <c r="S9831" i="6" s="1"/>
  <c r="T9831" i="6" s="1"/>
  <c r="Q9832" i="6"/>
  <c r="S9832" i="6" s="1"/>
  <c r="T9832" i="6" s="1"/>
  <c r="Q9833" i="6"/>
  <c r="S9833" i="6" s="1"/>
  <c r="T9833" i="6" s="1"/>
  <c r="Q9834" i="6"/>
  <c r="S9834" i="6" s="1"/>
  <c r="T9834" i="6" s="1"/>
  <c r="Q9835" i="6"/>
  <c r="S9835" i="6" s="1"/>
  <c r="T9835" i="6" s="1"/>
  <c r="Q9836" i="6"/>
  <c r="S9836" i="6" s="1"/>
  <c r="T9836" i="6" s="1"/>
  <c r="Q9837" i="6"/>
  <c r="S9837" i="6" s="1"/>
  <c r="T9837" i="6" s="1"/>
  <c r="Q9838" i="6"/>
  <c r="S9838" i="6" s="1"/>
  <c r="T9838" i="6" s="1"/>
  <c r="Q9839" i="6"/>
  <c r="S9839" i="6" s="1"/>
  <c r="T9839" i="6" s="1"/>
  <c r="Q9840" i="6"/>
  <c r="S9840" i="6" s="1"/>
  <c r="T9840" i="6" s="1"/>
  <c r="Q9841" i="6"/>
  <c r="S9841" i="6" s="1"/>
  <c r="T9841" i="6" s="1"/>
  <c r="Q9842" i="6"/>
  <c r="S9842" i="6" s="1"/>
  <c r="T9842" i="6" s="1"/>
  <c r="Q9843" i="6"/>
  <c r="S9843" i="6" s="1"/>
  <c r="T9843" i="6" s="1"/>
  <c r="Q9844" i="6"/>
  <c r="S9844" i="6" s="1"/>
  <c r="T9844" i="6" s="1"/>
  <c r="Q9845" i="6"/>
  <c r="S9845" i="6" s="1"/>
  <c r="T9845" i="6" s="1"/>
  <c r="Q9846" i="6"/>
  <c r="S9846" i="6" s="1"/>
  <c r="T9846" i="6" s="1"/>
  <c r="Q9847" i="6"/>
  <c r="S9847" i="6" s="1"/>
  <c r="T9847" i="6" s="1"/>
  <c r="Q9848" i="6"/>
  <c r="S9848" i="6" s="1"/>
  <c r="T9848" i="6" s="1"/>
  <c r="Q9849" i="6"/>
  <c r="S9849" i="6" s="1"/>
  <c r="T9849" i="6" s="1"/>
  <c r="Q9850" i="6"/>
  <c r="S9850" i="6" s="1"/>
  <c r="T9850" i="6" s="1"/>
  <c r="Q9851" i="6"/>
  <c r="S9851" i="6" s="1"/>
  <c r="T9851" i="6" s="1"/>
  <c r="Q9852" i="6"/>
  <c r="S9852" i="6" s="1"/>
  <c r="T9852" i="6" s="1"/>
  <c r="Q9853" i="6"/>
  <c r="S9853" i="6" s="1"/>
  <c r="T9853" i="6" s="1"/>
  <c r="Q9854" i="6"/>
  <c r="S9854" i="6" s="1"/>
  <c r="T9854" i="6" s="1"/>
  <c r="Q9855" i="6"/>
  <c r="S9855" i="6" s="1"/>
  <c r="T9855" i="6" s="1"/>
  <c r="Q9856" i="6"/>
  <c r="S9856" i="6" s="1"/>
  <c r="T9856" i="6" s="1"/>
  <c r="Q9857" i="6"/>
  <c r="S9857" i="6" s="1"/>
  <c r="T9857" i="6" s="1"/>
  <c r="Q9858" i="6"/>
  <c r="S9858" i="6" s="1"/>
  <c r="T9858" i="6" s="1"/>
  <c r="Q9859" i="6"/>
  <c r="S9859" i="6" s="1"/>
  <c r="T9859" i="6" s="1"/>
  <c r="Q9860" i="6"/>
  <c r="S9860" i="6" s="1"/>
  <c r="T9860" i="6" s="1"/>
  <c r="Q9861" i="6"/>
  <c r="S9861" i="6" s="1"/>
  <c r="T9861" i="6" s="1"/>
  <c r="Q9862" i="6"/>
  <c r="S9862" i="6" s="1"/>
  <c r="T9862" i="6" s="1"/>
  <c r="Q9863" i="6"/>
  <c r="S9863" i="6" s="1"/>
  <c r="T9863" i="6" s="1"/>
  <c r="Q9864" i="6"/>
  <c r="S9864" i="6" s="1"/>
  <c r="T9864" i="6" s="1"/>
  <c r="Q9865" i="6"/>
  <c r="S9865" i="6" s="1"/>
  <c r="T9865" i="6" s="1"/>
  <c r="Q9866" i="6"/>
  <c r="S9866" i="6" s="1"/>
  <c r="T9866" i="6" s="1"/>
  <c r="Q9867" i="6"/>
  <c r="S9867" i="6" s="1"/>
  <c r="T9867" i="6" s="1"/>
  <c r="Q9868" i="6"/>
  <c r="S9868" i="6" s="1"/>
  <c r="T9868" i="6" s="1"/>
  <c r="Q9869" i="6"/>
  <c r="S9869" i="6" s="1"/>
  <c r="T9869" i="6" s="1"/>
  <c r="Q9870" i="6"/>
  <c r="S9870" i="6" s="1"/>
  <c r="T9870" i="6" s="1"/>
  <c r="Q9871" i="6"/>
  <c r="S9871" i="6" s="1"/>
  <c r="T9871" i="6" s="1"/>
  <c r="Q9872" i="6"/>
  <c r="S9872" i="6" s="1"/>
  <c r="T9872" i="6" s="1"/>
  <c r="Q9873" i="6"/>
  <c r="S9873" i="6" s="1"/>
  <c r="T9873" i="6" s="1"/>
  <c r="Q9874" i="6"/>
  <c r="S9874" i="6" s="1"/>
  <c r="T9874" i="6" s="1"/>
  <c r="Q9875" i="6"/>
  <c r="S9875" i="6" s="1"/>
  <c r="T9875" i="6" s="1"/>
  <c r="Q9876" i="6"/>
  <c r="S9876" i="6" s="1"/>
  <c r="T9876" i="6" s="1"/>
  <c r="Q9877" i="6"/>
  <c r="S9877" i="6" s="1"/>
  <c r="T9877" i="6" s="1"/>
  <c r="Q9878" i="6"/>
  <c r="S9878" i="6" s="1"/>
  <c r="T9878" i="6" s="1"/>
  <c r="Q9879" i="6"/>
  <c r="S9879" i="6" s="1"/>
  <c r="T9879" i="6" s="1"/>
  <c r="Q9880" i="6"/>
  <c r="S9880" i="6" s="1"/>
  <c r="T9880" i="6" s="1"/>
  <c r="Q9881" i="6"/>
  <c r="S9881" i="6" s="1"/>
  <c r="T9881" i="6" s="1"/>
  <c r="Q9882" i="6"/>
  <c r="S9882" i="6" s="1"/>
  <c r="T9882" i="6" s="1"/>
  <c r="Q9883" i="6"/>
  <c r="S9883" i="6" s="1"/>
  <c r="T9883" i="6" s="1"/>
  <c r="Q9884" i="6"/>
  <c r="S9884" i="6" s="1"/>
  <c r="T9884" i="6" s="1"/>
  <c r="Q9885" i="6"/>
  <c r="S9885" i="6" s="1"/>
  <c r="T9885" i="6" s="1"/>
  <c r="Q9886" i="6"/>
  <c r="S9886" i="6" s="1"/>
  <c r="T9886" i="6" s="1"/>
  <c r="Q9887" i="6"/>
  <c r="S9887" i="6" s="1"/>
  <c r="T9887" i="6" s="1"/>
  <c r="Q9888" i="6"/>
  <c r="S9888" i="6" s="1"/>
  <c r="T9888" i="6" s="1"/>
  <c r="Q9889" i="6"/>
  <c r="S9889" i="6" s="1"/>
  <c r="T9889" i="6" s="1"/>
  <c r="Q9890" i="6"/>
  <c r="S9890" i="6" s="1"/>
  <c r="T9890" i="6" s="1"/>
  <c r="Q9891" i="6"/>
  <c r="S9891" i="6" s="1"/>
  <c r="T9891" i="6" s="1"/>
  <c r="Q9892" i="6"/>
  <c r="S9892" i="6" s="1"/>
  <c r="T9892" i="6" s="1"/>
  <c r="Q9893" i="6"/>
  <c r="S9893" i="6" s="1"/>
  <c r="T9893" i="6" s="1"/>
  <c r="Q9894" i="6"/>
  <c r="S9894" i="6" s="1"/>
  <c r="T9894" i="6" s="1"/>
  <c r="Q9895" i="6"/>
  <c r="S9895" i="6" s="1"/>
  <c r="T9895" i="6" s="1"/>
  <c r="Q9896" i="6"/>
  <c r="S9896" i="6" s="1"/>
  <c r="T9896" i="6" s="1"/>
  <c r="Q9897" i="6"/>
  <c r="S9897" i="6" s="1"/>
  <c r="T9897" i="6" s="1"/>
  <c r="Q9898" i="6"/>
  <c r="S9898" i="6" s="1"/>
  <c r="T9898" i="6" s="1"/>
  <c r="Q9899" i="6"/>
  <c r="S9899" i="6" s="1"/>
  <c r="T9899" i="6" s="1"/>
  <c r="Q9900" i="6"/>
  <c r="S9900" i="6" s="1"/>
  <c r="T9900" i="6" s="1"/>
  <c r="Q9901" i="6"/>
  <c r="S9901" i="6" s="1"/>
  <c r="T9901" i="6" s="1"/>
  <c r="Q9902" i="6"/>
  <c r="S9902" i="6" s="1"/>
  <c r="T9902" i="6" s="1"/>
  <c r="Q9903" i="6"/>
  <c r="S9903" i="6" s="1"/>
  <c r="T9903" i="6" s="1"/>
  <c r="Q9904" i="6"/>
  <c r="S9904" i="6" s="1"/>
  <c r="T9904" i="6" s="1"/>
  <c r="Q9905" i="6"/>
  <c r="S9905" i="6" s="1"/>
  <c r="T9905" i="6" s="1"/>
  <c r="Q9906" i="6"/>
  <c r="S9906" i="6" s="1"/>
  <c r="T9906" i="6" s="1"/>
  <c r="Q9907" i="6"/>
  <c r="S9907" i="6" s="1"/>
  <c r="T9907" i="6" s="1"/>
  <c r="Q9908" i="6"/>
  <c r="S9908" i="6" s="1"/>
  <c r="T9908" i="6" s="1"/>
  <c r="Q9909" i="6"/>
  <c r="S9909" i="6" s="1"/>
  <c r="T9909" i="6" s="1"/>
  <c r="Q9910" i="6"/>
  <c r="S9910" i="6" s="1"/>
  <c r="T9910" i="6" s="1"/>
  <c r="Q9911" i="6"/>
  <c r="S9911" i="6" s="1"/>
  <c r="T9911" i="6" s="1"/>
  <c r="Q9912" i="6"/>
  <c r="S9912" i="6" s="1"/>
  <c r="T9912" i="6" s="1"/>
  <c r="Q9913" i="6"/>
  <c r="S9913" i="6" s="1"/>
  <c r="T9913" i="6" s="1"/>
  <c r="Q9914" i="6"/>
  <c r="S9914" i="6" s="1"/>
  <c r="T9914" i="6" s="1"/>
  <c r="Q9915" i="6"/>
  <c r="S9915" i="6" s="1"/>
  <c r="T9915" i="6" s="1"/>
  <c r="Q9916" i="6"/>
  <c r="S9916" i="6" s="1"/>
  <c r="T9916" i="6" s="1"/>
  <c r="Q9917" i="6"/>
  <c r="S9917" i="6" s="1"/>
  <c r="T9917" i="6" s="1"/>
  <c r="Q9918" i="6"/>
  <c r="S9918" i="6" s="1"/>
  <c r="T9918" i="6" s="1"/>
  <c r="Q9919" i="6"/>
  <c r="S9919" i="6" s="1"/>
  <c r="T9919" i="6" s="1"/>
  <c r="Q9920" i="6"/>
  <c r="S9920" i="6" s="1"/>
  <c r="T9920" i="6" s="1"/>
  <c r="Q9921" i="6"/>
  <c r="S9921" i="6" s="1"/>
  <c r="T9921" i="6" s="1"/>
  <c r="Q9922" i="6"/>
  <c r="S9922" i="6" s="1"/>
  <c r="T9922" i="6" s="1"/>
  <c r="Q9923" i="6"/>
  <c r="S9923" i="6" s="1"/>
  <c r="T9923" i="6" s="1"/>
  <c r="Q9924" i="6"/>
  <c r="S9924" i="6" s="1"/>
  <c r="T9924" i="6" s="1"/>
  <c r="Q9925" i="6"/>
  <c r="S9925" i="6" s="1"/>
  <c r="T9925" i="6" s="1"/>
  <c r="Q9926" i="6"/>
  <c r="S9926" i="6" s="1"/>
  <c r="T9926" i="6" s="1"/>
  <c r="Q9927" i="6"/>
  <c r="S9927" i="6" s="1"/>
  <c r="T9927" i="6" s="1"/>
  <c r="Q9928" i="6"/>
  <c r="S9928" i="6" s="1"/>
  <c r="T9928" i="6" s="1"/>
  <c r="Q9929" i="6"/>
  <c r="S9929" i="6" s="1"/>
  <c r="T9929" i="6" s="1"/>
  <c r="Q9930" i="6"/>
  <c r="S9930" i="6" s="1"/>
  <c r="T9930" i="6" s="1"/>
  <c r="Q9931" i="6"/>
  <c r="S9931" i="6" s="1"/>
  <c r="T9931" i="6" s="1"/>
  <c r="Q9932" i="6"/>
  <c r="S9932" i="6" s="1"/>
  <c r="T9932" i="6" s="1"/>
  <c r="Q9933" i="6"/>
  <c r="S9933" i="6" s="1"/>
  <c r="T9933" i="6" s="1"/>
  <c r="Q9934" i="6"/>
  <c r="S9934" i="6" s="1"/>
  <c r="T9934" i="6" s="1"/>
  <c r="Q9935" i="6"/>
  <c r="S9935" i="6" s="1"/>
  <c r="T9935" i="6" s="1"/>
  <c r="Q9936" i="6"/>
  <c r="S9936" i="6" s="1"/>
  <c r="T9936" i="6" s="1"/>
  <c r="Q9937" i="6"/>
  <c r="S9937" i="6" s="1"/>
  <c r="T9937" i="6" s="1"/>
  <c r="Q9938" i="6"/>
  <c r="S9938" i="6" s="1"/>
  <c r="T9938" i="6" s="1"/>
  <c r="Q9939" i="6"/>
  <c r="S9939" i="6" s="1"/>
  <c r="T9939" i="6" s="1"/>
  <c r="Q9940" i="6"/>
  <c r="S9940" i="6" s="1"/>
  <c r="T9940" i="6" s="1"/>
  <c r="Q9941" i="6"/>
  <c r="S9941" i="6" s="1"/>
  <c r="T9941" i="6" s="1"/>
  <c r="Q9942" i="6"/>
  <c r="S9942" i="6" s="1"/>
  <c r="T9942" i="6" s="1"/>
  <c r="Q9943" i="6"/>
  <c r="S9943" i="6" s="1"/>
  <c r="T9943" i="6" s="1"/>
  <c r="Q9944" i="6"/>
  <c r="S9944" i="6" s="1"/>
  <c r="T9944" i="6" s="1"/>
  <c r="Q9945" i="6"/>
  <c r="S9945" i="6" s="1"/>
  <c r="T9945" i="6" s="1"/>
  <c r="Q9946" i="6"/>
  <c r="S9946" i="6" s="1"/>
  <c r="T9946" i="6" s="1"/>
  <c r="Q9947" i="6"/>
  <c r="S9947" i="6" s="1"/>
  <c r="T9947" i="6" s="1"/>
  <c r="Q9948" i="6"/>
  <c r="S9948" i="6" s="1"/>
  <c r="T9948" i="6" s="1"/>
  <c r="Q9949" i="6"/>
  <c r="S9949" i="6" s="1"/>
  <c r="T9949" i="6" s="1"/>
  <c r="Q9950" i="6"/>
  <c r="S9950" i="6" s="1"/>
  <c r="T9950" i="6" s="1"/>
  <c r="Q9951" i="6"/>
  <c r="S9951" i="6" s="1"/>
  <c r="T9951" i="6" s="1"/>
  <c r="Q9952" i="6"/>
  <c r="S9952" i="6" s="1"/>
  <c r="T9952" i="6" s="1"/>
  <c r="Q9953" i="6"/>
  <c r="S9953" i="6" s="1"/>
  <c r="T9953" i="6" s="1"/>
  <c r="Q9954" i="6"/>
  <c r="S9954" i="6" s="1"/>
  <c r="T9954" i="6" s="1"/>
  <c r="Q9955" i="6"/>
  <c r="S9955" i="6" s="1"/>
  <c r="T9955" i="6" s="1"/>
  <c r="Q9956" i="6"/>
  <c r="S9956" i="6" s="1"/>
  <c r="T9956" i="6" s="1"/>
  <c r="Q9957" i="6"/>
  <c r="S9957" i="6" s="1"/>
  <c r="T9957" i="6" s="1"/>
  <c r="Q9958" i="6"/>
  <c r="S9958" i="6" s="1"/>
  <c r="T9958" i="6" s="1"/>
  <c r="Q9959" i="6"/>
  <c r="S9959" i="6" s="1"/>
  <c r="T9959" i="6" s="1"/>
  <c r="Q9960" i="6"/>
  <c r="S9960" i="6" s="1"/>
  <c r="T9960" i="6" s="1"/>
  <c r="Q9961" i="6"/>
  <c r="S9961" i="6" s="1"/>
  <c r="T9961" i="6" s="1"/>
  <c r="Q9962" i="6"/>
  <c r="S9962" i="6" s="1"/>
  <c r="T9962" i="6" s="1"/>
  <c r="Q9963" i="6"/>
  <c r="S9963" i="6" s="1"/>
  <c r="T9963" i="6" s="1"/>
  <c r="Q9964" i="6"/>
  <c r="S9964" i="6" s="1"/>
  <c r="T9964" i="6" s="1"/>
  <c r="Q9965" i="6"/>
  <c r="S9965" i="6" s="1"/>
  <c r="T9965" i="6" s="1"/>
  <c r="Q9966" i="6"/>
  <c r="S9966" i="6" s="1"/>
  <c r="T9966" i="6" s="1"/>
  <c r="Q9967" i="6"/>
  <c r="S9967" i="6" s="1"/>
  <c r="T9967" i="6" s="1"/>
  <c r="Q9968" i="6"/>
  <c r="S9968" i="6" s="1"/>
  <c r="T9968" i="6" s="1"/>
  <c r="Q9969" i="6"/>
  <c r="S9969" i="6" s="1"/>
  <c r="T9969" i="6" s="1"/>
  <c r="Q9970" i="6"/>
  <c r="S9970" i="6" s="1"/>
  <c r="T9970" i="6" s="1"/>
  <c r="Q9971" i="6"/>
  <c r="S9971" i="6" s="1"/>
  <c r="T9971" i="6" s="1"/>
  <c r="Q9972" i="6"/>
  <c r="S9972" i="6" s="1"/>
  <c r="T9972" i="6" s="1"/>
  <c r="Q9973" i="6"/>
  <c r="S9973" i="6" s="1"/>
  <c r="T9973" i="6" s="1"/>
  <c r="Q9974" i="6"/>
  <c r="S9974" i="6" s="1"/>
  <c r="T9974" i="6" s="1"/>
  <c r="Q9975" i="6"/>
  <c r="S9975" i="6" s="1"/>
  <c r="T9975" i="6" s="1"/>
  <c r="Q9976" i="6"/>
  <c r="S9976" i="6" s="1"/>
  <c r="T9976" i="6" s="1"/>
  <c r="Q9977" i="6"/>
  <c r="S9977" i="6" s="1"/>
  <c r="T9977" i="6" s="1"/>
  <c r="Q9978" i="6"/>
  <c r="S9978" i="6" s="1"/>
  <c r="T9978" i="6" s="1"/>
  <c r="Q9979" i="6"/>
  <c r="S9979" i="6" s="1"/>
  <c r="T9979" i="6" s="1"/>
  <c r="Q9980" i="6"/>
  <c r="S9980" i="6" s="1"/>
  <c r="T9980" i="6" s="1"/>
  <c r="Q9981" i="6"/>
  <c r="S9981" i="6" s="1"/>
  <c r="T9981" i="6" s="1"/>
  <c r="Q9982" i="6"/>
  <c r="S9982" i="6" s="1"/>
  <c r="T9982" i="6" s="1"/>
  <c r="Q9983" i="6"/>
  <c r="S9983" i="6" s="1"/>
  <c r="T9983" i="6" s="1"/>
  <c r="Q9984" i="6"/>
  <c r="S9984" i="6" s="1"/>
  <c r="T9984" i="6" s="1"/>
  <c r="Q9985" i="6"/>
  <c r="S9985" i="6" s="1"/>
  <c r="T9985" i="6" s="1"/>
  <c r="Q9986" i="6"/>
  <c r="S9986" i="6" s="1"/>
  <c r="T9986" i="6" s="1"/>
  <c r="Q9987" i="6"/>
  <c r="S9987" i="6" s="1"/>
  <c r="T9987" i="6" s="1"/>
  <c r="Q9988" i="6"/>
  <c r="S9988" i="6" s="1"/>
  <c r="T9988" i="6" s="1"/>
  <c r="Q9989" i="6"/>
  <c r="S9989" i="6" s="1"/>
  <c r="T9989" i="6" s="1"/>
  <c r="Q9990" i="6"/>
  <c r="S9990" i="6" s="1"/>
  <c r="T9990" i="6" s="1"/>
  <c r="Q9991" i="6"/>
  <c r="S9991" i="6" s="1"/>
  <c r="T9991" i="6" s="1"/>
  <c r="Q9992" i="6"/>
  <c r="S9992" i="6" s="1"/>
  <c r="T9992" i="6" s="1"/>
  <c r="Q9993" i="6"/>
  <c r="S9993" i="6" s="1"/>
  <c r="T9993" i="6" s="1"/>
  <c r="Q9994" i="6"/>
  <c r="S9994" i="6" s="1"/>
  <c r="T9994" i="6" s="1"/>
  <c r="Q9995" i="6"/>
  <c r="S9995" i="6" s="1"/>
  <c r="T9995" i="6" s="1"/>
  <c r="Q9996" i="6"/>
  <c r="S9996" i="6" s="1"/>
  <c r="T9996" i="6" s="1"/>
  <c r="Q9997" i="6"/>
  <c r="S9997" i="6" s="1"/>
  <c r="T9997" i="6" s="1"/>
  <c r="Q9998" i="6"/>
  <c r="S9998" i="6" s="1"/>
  <c r="T9998" i="6" s="1"/>
  <c r="Q9999" i="6"/>
  <c r="S9999" i="6" s="1"/>
  <c r="T9999" i="6" s="1"/>
  <c r="Q10000" i="6"/>
  <c r="S10000" i="6" s="1"/>
  <c r="T10000" i="6" s="1"/>
  <c r="Q10001" i="6"/>
  <c r="S10001" i="6" s="1"/>
  <c r="T10001" i="6" s="1"/>
  <c r="Q10002" i="6"/>
  <c r="S10002" i="6" s="1"/>
  <c r="T10002" i="6" s="1"/>
  <c r="Q10003" i="6"/>
  <c r="S10003" i="6" s="1"/>
  <c r="T10003" i="6" s="1"/>
  <c r="Q10004" i="6"/>
  <c r="S10004" i="6" s="1"/>
  <c r="T10004" i="6" s="1"/>
  <c r="Q10005" i="6"/>
  <c r="S10005" i="6" s="1"/>
  <c r="T10005" i="6" s="1"/>
  <c r="Q10006" i="6"/>
  <c r="S10006" i="6" s="1"/>
  <c r="T10006" i="6" s="1"/>
  <c r="Q10007" i="6"/>
  <c r="S10007" i="6" s="1"/>
  <c r="T10007" i="6" s="1"/>
  <c r="Q10008" i="6"/>
  <c r="S10008" i="6" s="1"/>
  <c r="T10008" i="6" s="1"/>
  <c r="P9" i="6" a="1"/>
  <c r="P9" i="6" s="1"/>
  <c r="F110" i="3"/>
  <c r="D77" i="3"/>
  <c r="C69" i="3"/>
  <c r="C67" i="3"/>
  <c r="I13" i="1"/>
  <c r="I12" i="1"/>
  <c r="I15" i="1" s="1"/>
  <c r="D246" i="3"/>
  <c r="D244" i="3"/>
  <c r="D193" i="3"/>
  <c r="E110" i="3"/>
  <c r="C139" i="3"/>
  <c r="I183" i="3"/>
  <c r="F183" i="3"/>
  <c r="I172" i="3"/>
  <c r="C172" i="3"/>
  <c r="F172" i="3"/>
  <c r="C165" i="3"/>
  <c r="C167" i="3" s="1"/>
  <c r="D165" i="3"/>
  <c r="E246" i="3"/>
  <c r="E243" i="3"/>
  <c r="D167" i="3"/>
  <c r="D7" i="11"/>
  <c r="D6" i="11"/>
  <c r="E245" i="3"/>
  <c r="E244" i="3"/>
  <c r="J66" i="10" l="1"/>
  <c r="J67" i="10" s="1"/>
  <c r="O66" i="10"/>
  <c r="O69" i="10" s="1"/>
  <c r="P66" i="10"/>
  <c r="P69" i="10" s="1"/>
  <c r="K66" i="10"/>
  <c r="L19" i="10"/>
  <c r="N66" i="10"/>
  <c r="M66" i="10"/>
  <c r="L66" i="10"/>
  <c r="I66" i="10"/>
  <c r="H66" i="10"/>
  <c r="H67" i="10" s="1"/>
  <c r="L20" i="10"/>
  <c r="E52" i="9"/>
  <c r="J19" i="9" s="1"/>
  <c r="C151" i="3"/>
  <c r="C152" i="3" s="1"/>
  <c r="C149" i="3"/>
  <c r="C148" i="3"/>
  <c r="C147" i="3"/>
  <c r="C143" i="3"/>
  <c r="C141" i="3"/>
  <c r="C134" i="3"/>
  <c r="C121" i="3"/>
  <c r="C120" i="3"/>
  <c r="C119" i="3" a="1"/>
  <c r="C119" i="3" s="1"/>
  <c r="E114" i="3"/>
  <c r="G111" i="3"/>
  <c r="G112" i="3"/>
  <c r="G113" i="3"/>
  <c r="G114" i="3"/>
  <c r="F111" i="3"/>
  <c r="F112" i="3"/>
  <c r="F113" i="3"/>
  <c r="F114" i="3"/>
  <c r="E111" i="3"/>
  <c r="E112" i="3"/>
  <c r="E113" i="3"/>
  <c r="G110" i="3"/>
  <c r="R10" i="6"/>
  <c r="R11" i="6"/>
  <c r="R12" i="6"/>
  <c r="R13" i="6"/>
  <c r="R14" i="6"/>
  <c r="R15" i="6"/>
  <c r="R16" i="6"/>
  <c r="R17" i="6"/>
  <c r="R18" i="6"/>
  <c r="R19" i="6"/>
  <c r="R20" i="6"/>
  <c r="R21" i="6"/>
  <c r="R22" i="6"/>
  <c r="R23" i="6"/>
  <c r="R24" i="6"/>
  <c r="R25" i="6"/>
  <c r="R26" i="6"/>
  <c r="R27" i="6"/>
  <c r="R28" i="6"/>
  <c r="R29" i="6"/>
  <c r="R30" i="6"/>
  <c r="R31" i="6"/>
  <c r="R32" i="6"/>
  <c r="R33" i="6"/>
  <c r="R34" i="6"/>
  <c r="R35" i="6"/>
  <c r="R36" i="6"/>
  <c r="R37" i="6"/>
  <c r="R38" i="6"/>
  <c r="R39" i="6"/>
  <c r="R40" i="6"/>
  <c r="R41" i="6"/>
  <c r="R42" i="6"/>
  <c r="R43" i="6"/>
  <c r="R44" i="6"/>
  <c r="R45" i="6"/>
  <c r="R46" i="6"/>
  <c r="R47" i="6"/>
  <c r="R48" i="6"/>
  <c r="R49" i="6"/>
  <c r="R50" i="6"/>
  <c r="R51" i="6"/>
  <c r="R52" i="6"/>
  <c r="R53" i="6"/>
  <c r="R54" i="6"/>
  <c r="R55" i="6"/>
  <c r="R56" i="6"/>
  <c r="R57" i="6"/>
  <c r="R58" i="6"/>
  <c r="R59" i="6"/>
  <c r="R60" i="6"/>
  <c r="R61" i="6"/>
  <c r="R62" i="6"/>
  <c r="R63" i="6"/>
  <c r="R64" i="6"/>
  <c r="R65" i="6"/>
  <c r="R66" i="6"/>
  <c r="R67" i="6"/>
  <c r="R68" i="6"/>
  <c r="R69" i="6"/>
  <c r="R70" i="6"/>
  <c r="R71" i="6"/>
  <c r="R72" i="6"/>
  <c r="R73" i="6"/>
  <c r="R74" i="6"/>
  <c r="R75" i="6"/>
  <c r="R76" i="6"/>
  <c r="R77" i="6"/>
  <c r="R78" i="6"/>
  <c r="R79" i="6"/>
  <c r="R80" i="6"/>
  <c r="R81" i="6"/>
  <c r="R82" i="6"/>
  <c r="R83" i="6"/>
  <c r="R84" i="6"/>
  <c r="R85" i="6"/>
  <c r="R86" i="6"/>
  <c r="R87" i="6"/>
  <c r="R88" i="6"/>
  <c r="R89" i="6"/>
  <c r="R90" i="6"/>
  <c r="R91" i="6"/>
  <c r="R92" i="6"/>
  <c r="R93" i="6"/>
  <c r="R94" i="6"/>
  <c r="R95" i="6"/>
  <c r="R96" i="6"/>
  <c r="R97" i="6"/>
  <c r="R98" i="6"/>
  <c r="R99" i="6"/>
  <c r="R100" i="6"/>
  <c r="R101" i="6"/>
  <c r="R102" i="6"/>
  <c r="R103" i="6"/>
  <c r="R104" i="6"/>
  <c r="R105" i="6"/>
  <c r="R106" i="6"/>
  <c r="R107" i="6"/>
  <c r="R108" i="6"/>
  <c r="R109" i="6"/>
  <c r="R110" i="6"/>
  <c r="R111" i="6"/>
  <c r="R112" i="6"/>
  <c r="R113" i="6"/>
  <c r="R114" i="6"/>
  <c r="R115" i="6"/>
  <c r="R116" i="6"/>
  <c r="R117" i="6"/>
  <c r="R118" i="6"/>
  <c r="R119" i="6"/>
  <c r="R120" i="6"/>
  <c r="R121" i="6"/>
  <c r="R122" i="6"/>
  <c r="R123" i="6"/>
  <c r="R124" i="6"/>
  <c r="R125" i="6"/>
  <c r="R126" i="6"/>
  <c r="R127" i="6"/>
  <c r="R128" i="6"/>
  <c r="R129" i="6"/>
  <c r="R130" i="6"/>
  <c r="R131" i="6"/>
  <c r="R132" i="6"/>
  <c r="R133" i="6"/>
  <c r="R134" i="6"/>
  <c r="R135" i="6"/>
  <c r="R136" i="6"/>
  <c r="R137" i="6"/>
  <c r="R138" i="6"/>
  <c r="R139" i="6"/>
  <c r="R140" i="6"/>
  <c r="R141" i="6"/>
  <c r="R142" i="6"/>
  <c r="R143" i="6"/>
  <c r="R144" i="6"/>
  <c r="R145" i="6"/>
  <c r="R146" i="6"/>
  <c r="R147" i="6"/>
  <c r="R148" i="6"/>
  <c r="R149" i="6"/>
  <c r="R150" i="6"/>
  <c r="R151" i="6"/>
  <c r="R152" i="6"/>
  <c r="R153" i="6"/>
  <c r="R154" i="6"/>
  <c r="R155" i="6"/>
  <c r="R156" i="6"/>
  <c r="R157" i="6"/>
  <c r="R158" i="6"/>
  <c r="R159" i="6"/>
  <c r="R160" i="6"/>
  <c r="R161" i="6"/>
  <c r="R162" i="6"/>
  <c r="R163" i="6"/>
  <c r="R164" i="6"/>
  <c r="R165" i="6"/>
  <c r="R166" i="6"/>
  <c r="R167" i="6"/>
  <c r="R168" i="6"/>
  <c r="R169" i="6"/>
  <c r="R170" i="6"/>
  <c r="R171" i="6"/>
  <c r="R172" i="6"/>
  <c r="R173" i="6"/>
  <c r="R174" i="6"/>
  <c r="R175" i="6"/>
  <c r="R176" i="6"/>
  <c r="R177" i="6"/>
  <c r="R178" i="6"/>
  <c r="R179" i="6"/>
  <c r="R180" i="6"/>
  <c r="R181" i="6"/>
  <c r="R182" i="6"/>
  <c r="R183" i="6"/>
  <c r="R184" i="6"/>
  <c r="R185" i="6"/>
  <c r="R186" i="6"/>
  <c r="R187" i="6"/>
  <c r="R188" i="6"/>
  <c r="R189" i="6"/>
  <c r="R190" i="6"/>
  <c r="R191" i="6"/>
  <c r="R192" i="6"/>
  <c r="R193" i="6"/>
  <c r="R194" i="6"/>
  <c r="R195" i="6"/>
  <c r="R196" i="6"/>
  <c r="R197" i="6"/>
  <c r="R198" i="6"/>
  <c r="R199" i="6"/>
  <c r="R200" i="6"/>
  <c r="R201" i="6"/>
  <c r="R202" i="6"/>
  <c r="R203" i="6"/>
  <c r="R204" i="6"/>
  <c r="R205" i="6"/>
  <c r="R206" i="6"/>
  <c r="R207" i="6"/>
  <c r="R208" i="6"/>
  <c r="R209" i="6"/>
  <c r="R210" i="6"/>
  <c r="R211" i="6"/>
  <c r="R212" i="6"/>
  <c r="R213" i="6"/>
  <c r="R214" i="6"/>
  <c r="R215" i="6"/>
  <c r="R216" i="6"/>
  <c r="R217" i="6"/>
  <c r="R218" i="6"/>
  <c r="R219" i="6"/>
  <c r="R220" i="6"/>
  <c r="R221" i="6"/>
  <c r="R222" i="6"/>
  <c r="R223" i="6"/>
  <c r="R224" i="6"/>
  <c r="R225" i="6"/>
  <c r="R226" i="6"/>
  <c r="R227" i="6"/>
  <c r="R228" i="6"/>
  <c r="R229" i="6"/>
  <c r="R230" i="6"/>
  <c r="R231" i="6"/>
  <c r="R232" i="6"/>
  <c r="R233" i="6"/>
  <c r="R234" i="6"/>
  <c r="R235" i="6"/>
  <c r="R236" i="6"/>
  <c r="R237" i="6"/>
  <c r="R238" i="6"/>
  <c r="R239" i="6"/>
  <c r="R240" i="6"/>
  <c r="R241" i="6"/>
  <c r="R242" i="6"/>
  <c r="R243" i="6"/>
  <c r="R244" i="6"/>
  <c r="R245" i="6"/>
  <c r="R246" i="6"/>
  <c r="R247" i="6"/>
  <c r="R248" i="6"/>
  <c r="R249" i="6"/>
  <c r="R250" i="6"/>
  <c r="R251" i="6"/>
  <c r="R252" i="6"/>
  <c r="R253" i="6"/>
  <c r="R254" i="6"/>
  <c r="R255" i="6"/>
  <c r="R256" i="6"/>
  <c r="R257" i="6"/>
  <c r="R258" i="6"/>
  <c r="R259" i="6"/>
  <c r="R260" i="6"/>
  <c r="R261" i="6"/>
  <c r="R262" i="6"/>
  <c r="R263" i="6"/>
  <c r="R264" i="6"/>
  <c r="R265" i="6"/>
  <c r="R266" i="6"/>
  <c r="R267" i="6"/>
  <c r="R268" i="6"/>
  <c r="R269" i="6"/>
  <c r="R270" i="6"/>
  <c r="R271" i="6"/>
  <c r="R272" i="6"/>
  <c r="R273" i="6"/>
  <c r="R274" i="6"/>
  <c r="R275" i="6"/>
  <c r="R276" i="6"/>
  <c r="R277" i="6"/>
  <c r="R278" i="6"/>
  <c r="R279" i="6"/>
  <c r="R280" i="6"/>
  <c r="R281" i="6"/>
  <c r="R282" i="6"/>
  <c r="R283" i="6"/>
  <c r="R284" i="6"/>
  <c r="R285" i="6"/>
  <c r="R286" i="6"/>
  <c r="R287" i="6"/>
  <c r="R288" i="6"/>
  <c r="R289" i="6"/>
  <c r="R290" i="6"/>
  <c r="R291" i="6"/>
  <c r="R292" i="6"/>
  <c r="R293" i="6"/>
  <c r="R294" i="6"/>
  <c r="R295" i="6"/>
  <c r="R296" i="6"/>
  <c r="R297" i="6"/>
  <c r="R298" i="6"/>
  <c r="R299" i="6"/>
  <c r="R300" i="6"/>
  <c r="R301" i="6"/>
  <c r="R302" i="6"/>
  <c r="R303" i="6"/>
  <c r="R304" i="6"/>
  <c r="R305" i="6"/>
  <c r="R306" i="6"/>
  <c r="R307" i="6"/>
  <c r="R308" i="6"/>
  <c r="R309" i="6"/>
  <c r="R310" i="6"/>
  <c r="R311" i="6"/>
  <c r="R312" i="6"/>
  <c r="R313" i="6"/>
  <c r="R314" i="6"/>
  <c r="R315" i="6"/>
  <c r="R316" i="6"/>
  <c r="R317" i="6"/>
  <c r="R318" i="6"/>
  <c r="R319" i="6"/>
  <c r="R320" i="6"/>
  <c r="R321" i="6"/>
  <c r="R322" i="6"/>
  <c r="R323" i="6"/>
  <c r="R324" i="6"/>
  <c r="R325" i="6"/>
  <c r="R326" i="6"/>
  <c r="R327" i="6"/>
  <c r="R328" i="6"/>
  <c r="R329" i="6"/>
  <c r="R330" i="6"/>
  <c r="R331" i="6"/>
  <c r="R332" i="6"/>
  <c r="R333" i="6"/>
  <c r="R334" i="6"/>
  <c r="R335" i="6"/>
  <c r="R336" i="6"/>
  <c r="R337" i="6"/>
  <c r="R338" i="6"/>
  <c r="R339" i="6"/>
  <c r="R340" i="6"/>
  <c r="R341" i="6"/>
  <c r="R342" i="6"/>
  <c r="R343" i="6"/>
  <c r="R344" i="6"/>
  <c r="R345" i="6"/>
  <c r="R346" i="6"/>
  <c r="R347" i="6"/>
  <c r="R348" i="6"/>
  <c r="R349" i="6"/>
  <c r="R350" i="6"/>
  <c r="R351" i="6"/>
  <c r="R352" i="6"/>
  <c r="R353" i="6"/>
  <c r="R354" i="6"/>
  <c r="R355" i="6"/>
  <c r="R356" i="6"/>
  <c r="R357" i="6"/>
  <c r="R358" i="6"/>
  <c r="R359" i="6"/>
  <c r="R360" i="6"/>
  <c r="R361" i="6"/>
  <c r="R362" i="6"/>
  <c r="R363" i="6"/>
  <c r="R364" i="6"/>
  <c r="R365" i="6"/>
  <c r="R366" i="6"/>
  <c r="R367" i="6"/>
  <c r="R368" i="6"/>
  <c r="R369" i="6"/>
  <c r="R370" i="6"/>
  <c r="R371" i="6"/>
  <c r="R372" i="6"/>
  <c r="R373" i="6"/>
  <c r="R374" i="6"/>
  <c r="R375" i="6"/>
  <c r="R376" i="6"/>
  <c r="R377" i="6"/>
  <c r="R378" i="6"/>
  <c r="R379" i="6"/>
  <c r="R380" i="6"/>
  <c r="R381" i="6"/>
  <c r="R382" i="6"/>
  <c r="R383" i="6"/>
  <c r="R384" i="6"/>
  <c r="R385" i="6"/>
  <c r="R386" i="6"/>
  <c r="R387" i="6"/>
  <c r="R388" i="6"/>
  <c r="R389" i="6"/>
  <c r="R390" i="6"/>
  <c r="R391" i="6"/>
  <c r="R392" i="6"/>
  <c r="R393" i="6"/>
  <c r="R394" i="6"/>
  <c r="R395" i="6"/>
  <c r="R396" i="6"/>
  <c r="R397" i="6"/>
  <c r="R398" i="6"/>
  <c r="R399" i="6"/>
  <c r="R400" i="6"/>
  <c r="R401" i="6"/>
  <c r="R402" i="6"/>
  <c r="R403" i="6"/>
  <c r="R404" i="6"/>
  <c r="R405" i="6"/>
  <c r="R406" i="6"/>
  <c r="R407" i="6"/>
  <c r="R408" i="6"/>
  <c r="R409" i="6"/>
  <c r="R410" i="6"/>
  <c r="R411" i="6"/>
  <c r="R412" i="6"/>
  <c r="R413" i="6"/>
  <c r="R414" i="6"/>
  <c r="R415" i="6"/>
  <c r="R416" i="6"/>
  <c r="R417" i="6"/>
  <c r="R418" i="6"/>
  <c r="R419" i="6"/>
  <c r="R420" i="6"/>
  <c r="R421" i="6"/>
  <c r="R422" i="6"/>
  <c r="R423" i="6"/>
  <c r="R424" i="6"/>
  <c r="R425" i="6"/>
  <c r="R426" i="6"/>
  <c r="R427" i="6"/>
  <c r="R428" i="6"/>
  <c r="R429" i="6"/>
  <c r="R430" i="6"/>
  <c r="R431" i="6"/>
  <c r="R432" i="6"/>
  <c r="R433" i="6"/>
  <c r="R434" i="6"/>
  <c r="R435" i="6"/>
  <c r="R436" i="6"/>
  <c r="R437" i="6"/>
  <c r="R438" i="6"/>
  <c r="R439" i="6"/>
  <c r="R440" i="6"/>
  <c r="R441" i="6"/>
  <c r="R442" i="6"/>
  <c r="R443" i="6"/>
  <c r="R444" i="6"/>
  <c r="R445" i="6"/>
  <c r="R446" i="6"/>
  <c r="R447" i="6"/>
  <c r="R448" i="6"/>
  <c r="R449" i="6"/>
  <c r="R450" i="6"/>
  <c r="R451" i="6"/>
  <c r="R452" i="6"/>
  <c r="R453" i="6"/>
  <c r="R454" i="6"/>
  <c r="R455" i="6"/>
  <c r="R456" i="6"/>
  <c r="R457" i="6"/>
  <c r="R458" i="6"/>
  <c r="R459" i="6"/>
  <c r="R460" i="6"/>
  <c r="R461" i="6"/>
  <c r="R462" i="6"/>
  <c r="R463" i="6"/>
  <c r="R464" i="6"/>
  <c r="R465" i="6"/>
  <c r="R466" i="6"/>
  <c r="R467" i="6"/>
  <c r="R468" i="6"/>
  <c r="R469" i="6"/>
  <c r="R470" i="6"/>
  <c r="R471" i="6"/>
  <c r="R472" i="6"/>
  <c r="R473" i="6"/>
  <c r="R474" i="6"/>
  <c r="R475" i="6"/>
  <c r="R476" i="6"/>
  <c r="R477" i="6"/>
  <c r="R478" i="6"/>
  <c r="R479" i="6"/>
  <c r="R480" i="6"/>
  <c r="R481" i="6"/>
  <c r="R482" i="6"/>
  <c r="R483" i="6"/>
  <c r="R484" i="6"/>
  <c r="R485" i="6"/>
  <c r="R486" i="6"/>
  <c r="R487" i="6"/>
  <c r="R488" i="6"/>
  <c r="R489" i="6"/>
  <c r="R490" i="6"/>
  <c r="R491" i="6"/>
  <c r="R492" i="6"/>
  <c r="R493" i="6"/>
  <c r="R494" i="6"/>
  <c r="R495" i="6"/>
  <c r="R496" i="6"/>
  <c r="R497" i="6"/>
  <c r="R498" i="6"/>
  <c r="R499" i="6"/>
  <c r="R500" i="6"/>
  <c r="R501" i="6"/>
  <c r="R502" i="6"/>
  <c r="R503" i="6"/>
  <c r="R504" i="6"/>
  <c r="R505" i="6"/>
  <c r="R506" i="6"/>
  <c r="R507" i="6"/>
  <c r="R508" i="6"/>
  <c r="R509" i="6"/>
  <c r="R510" i="6"/>
  <c r="R511" i="6"/>
  <c r="R512" i="6"/>
  <c r="R513" i="6"/>
  <c r="R514" i="6"/>
  <c r="R515" i="6"/>
  <c r="R516" i="6"/>
  <c r="R517" i="6"/>
  <c r="R518" i="6"/>
  <c r="R519" i="6"/>
  <c r="R520" i="6"/>
  <c r="R521" i="6"/>
  <c r="R522" i="6"/>
  <c r="R523" i="6"/>
  <c r="R524" i="6"/>
  <c r="R525" i="6"/>
  <c r="R526" i="6"/>
  <c r="R527" i="6"/>
  <c r="R528" i="6"/>
  <c r="R529" i="6"/>
  <c r="R530" i="6"/>
  <c r="R531" i="6"/>
  <c r="R532" i="6"/>
  <c r="R533" i="6"/>
  <c r="R534" i="6"/>
  <c r="R535" i="6"/>
  <c r="R536" i="6"/>
  <c r="R537" i="6"/>
  <c r="R538" i="6"/>
  <c r="R539" i="6"/>
  <c r="R540" i="6"/>
  <c r="R541" i="6"/>
  <c r="R542" i="6"/>
  <c r="R543" i="6"/>
  <c r="R544" i="6"/>
  <c r="R545" i="6"/>
  <c r="R546" i="6"/>
  <c r="R547" i="6"/>
  <c r="R548" i="6"/>
  <c r="R549" i="6"/>
  <c r="R550" i="6"/>
  <c r="R551" i="6"/>
  <c r="R552" i="6"/>
  <c r="R553" i="6"/>
  <c r="R554" i="6"/>
  <c r="R555" i="6"/>
  <c r="R556" i="6"/>
  <c r="R557" i="6"/>
  <c r="R558" i="6"/>
  <c r="R559" i="6"/>
  <c r="R560" i="6"/>
  <c r="R561" i="6"/>
  <c r="R562" i="6"/>
  <c r="R563" i="6"/>
  <c r="R564" i="6"/>
  <c r="R565" i="6"/>
  <c r="R566" i="6"/>
  <c r="R567" i="6"/>
  <c r="R568" i="6"/>
  <c r="R569" i="6"/>
  <c r="R570" i="6"/>
  <c r="R571" i="6"/>
  <c r="R572" i="6"/>
  <c r="R573" i="6"/>
  <c r="R574" i="6"/>
  <c r="R575" i="6"/>
  <c r="R576" i="6"/>
  <c r="R577" i="6"/>
  <c r="R578" i="6"/>
  <c r="R579" i="6"/>
  <c r="R580" i="6"/>
  <c r="R581" i="6"/>
  <c r="R582" i="6"/>
  <c r="R583" i="6"/>
  <c r="R584" i="6"/>
  <c r="R585" i="6"/>
  <c r="R586" i="6"/>
  <c r="R587" i="6"/>
  <c r="R588" i="6"/>
  <c r="R589" i="6"/>
  <c r="R590" i="6"/>
  <c r="R591" i="6"/>
  <c r="R592" i="6"/>
  <c r="R593" i="6"/>
  <c r="R594" i="6"/>
  <c r="R595" i="6"/>
  <c r="R596" i="6"/>
  <c r="R597" i="6"/>
  <c r="R598" i="6"/>
  <c r="R599" i="6"/>
  <c r="R600" i="6"/>
  <c r="R601" i="6"/>
  <c r="R602" i="6"/>
  <c r="R603" i="6"/>
  <c r="R604" i="6"/>
  <c r="R605" i="6"/>
  <c r="R606" i="6"/>
  <c r="R607" i="6"/>
  <c r="R608" i="6"/>
  <c r="R609" i="6"/>
  <c r="R610" i="6"/>
  <c r="R611" i="6"/>
  <c r="R612" i="6"/>
  <c r="R613" i="6"/>
  <c r="R614" i="6"/>
  <c r="R615" i="6"/>
  <c r="R616" i="6"/>
  <c r="R617" i="6"/>
  <c r="R618" i="6"/>
  <c r="R619" i="6"/>
  <c r="R620" i="6"/>
  <c r="R621" i="6"/>
  <c r="R622" i="6"/>
  <c r="R623" i="6"/>
  <c r="R624" i="6"/>
  <c r="R625" i="6"/>
  <c r="R626" i="6"/>
  <c r="R627" i="6"/>
  <c r="R628" i="6"/>
  <c r="R629" i="6"/>
  <c r="R630" i="6"/>
  <c r="R631" i="6"/>
  <c r="R632" i="6"/>
  <c r="R633" i="6"/>
  <c r="R634" i="6"/>
  <c r="R635" i="6"/>
  <c r="R636" i="6"/>
  <c r="R637" i="6"/>
  <c r="R638" i="6"/>
  <c r="R639" i="6"/>
  <c r="R640" i="6"/>
  <c r="R641" i="6"/>
  <c r="R642" i="6"/>
  <c r="R643" i="6"/>
  <c r="R644" i="6"/>
  <c r="R645" i="6"/>
  <c r="R646" i="6"/>
  <c r="R647" i="6"/>
  <c r="R648" i="6"/>
  <c r="R649" i="6"/>
  <c r="R650" i="6"/>
  <c r="R651" i="6"/>
  <c r="R652" i="6"/>
  <c r="R653" i="6"/>
  <c r="R654" i="6"/>
  <c r="R655" i="6"/>
  <c r="R656" i="6"/>
  <c r="R657" i="6"/>
  <c r="R658" i="6"/>
  <c r="R659" i="6"/>
  <c r="R660" i="6"/>
  <c r="R661" i="6"/>
  <c r="R662" i="6"/>
  <c r="R663" i="6"/>
  <c r="R664" i="6"/>
  <c r="R665" i="6"/>
  <c r="R666" i="6"/>
  <c r="R667" i="6"/>
  <c r="R668" i="6"/>
  <c r="R669" i="6"/>
  <c r="R670" i="6"/>
  <c r="R671" i="6"/>
  <c r="R672" i="6"/>
  <c r="R673" i="6"/>
  <c r="R674" i="6"/>
  <c r="R675" i="6"/>
  <c r="R676" i="6"/>
  <c r="R677" i="6"/>
  <c r="R678" i="6"/>
  <c r="R679" i="6"/>
  <c r="R680" i="6"/>
  <c r="R681" i="6"/>
  <c r="R682" i="6"/>
  <c r="R683" i="6"/>
  <c r="R684" i="6"/>
  <c r="R685" i="6"/>
  <c r="R686" i="6"/>
  <c r="R687" i="6"/>
  <c r="R688" i="6"/>
  <c r="R689" i="6"/>
  <c r="R690" i="6"/>
  <c r="R691" i="6"/>
  <c r="R692" i="6"/>
  <c r="R693" i="6"/>
  <c r="R694" i="6"/>
  <c r="R695" i="6"/>
  <c r="R696" i="6"/>
  <c r="R697" i="6"/>
  <c r="R698" i="6"/>
  <c r="R699" i="6"/>
  <c r="R700" i="6"/>
  <c r="R701" i="6"/>
  <c r="R702" i="6"/>
  <c r="R703" i="6"/>
  <c r="R704" i="6"/>
  <c r="R705" i="6"/>
  <c r="R706" i="6"/>
  <c r="R707" i="6"/>
  <c r="R708" i="6"/>
  <c r="R709" i="6"/>
  <c r="R710" i="6"/>
  <c r="R711" i="6"/>
  <c r="R712" i="6"/>
  <c r="R713" i="6"/>
  <c r="R714" i="6"/>
  <c r="R715" i="6"/>
  <c r="R716" i="6"/>
  <c r="R717" i="6"/>
  <c r="R718" i="6"/>
  <c r="R719" i="6"/>
  <c r="R720" i="6"/>
  <c r="R721" i="6"/>
  <c r="R722" i="6"/>
  <c r="R723" i="6"/>
  <c r="R724" i="6"/>
  <c r="R725" i="6"/>
  <c r="R726" i="6"/>
  <c r="R727" i="6"/>
  <c r="R728" i="6"/>
  <c r="R729" i="6"/>
  <c r="R730" i="6"/>
  <c r="R731" i="6"/>
  <c r="R732" i="6"/>
  <c r="R733" i="6"/>
  <c r="R734" i="6"/>
  <c r="R735" i="6"/>
  <c r="R736" i="6"/>
  <c r="R737" i="6"/>
  <c r="R738" i="6"/>
  <c r="R739" i="6"/>
  <c r="R740" i="6"/>
  <c r="R741" i="6"/>
  <c r="R742" i="6"/>
  <c r="R743" i="6"/>
  <c r="R744" i="6"/>
  <c r="R745" i="6"/>
  <c r="R746" i="6"/>
  <c r="R747" i="6"/>
  <c r="R748" i="6"/>
  <c r="R749" i="6"/>
  <c r="R750" i="6"/>
  <c r="R751" i="6"/>
  <c r="R752" i="6"/>
  <c r="R753" i="6"/>
  <c r="R754" i="6"/>
  <c r="R755" i="6"/>
  <c r="R756" i="6"/>
  <c r="R757" i="6"/>
  <c r="R758" i="6"/>
  <c r="R759" i="6"/>
  <c r="R760" i="6"/>
  <c r="R761" i="6"/>
  <c r="R762" i="6"/>
  <c r="R763" i="6"/>
  <c r="R764" i="6"/>
  <c r="R765" i="6"/>
  <c r="R766" i="6"/>
  <c r="R767" i="6"/>
  <c r="R768" i="6"/>
  <c r="R769" i="6"/>
  <c r="R770" i="6"/>
  <c r="R771" i="6"/>
  <c r="R772" i="6"/>
  <c r="R773" i="6"/>
  <c r="R774" i="6"/>
  <c r="R775" i="6"/>
  <c r="R776" i="6"/>
  <c r="R777" i="6"/>
  <c r="R778" i="6"/>
  <c r="R779" i="6"/>
  <c r="R780" i="6"/>
  <c r="R781" i="6"/>
  <c r="R782" i="6"/>
  <c r="R783" i="6"/>
  <c r="R784" i="6"/>
  <c r="R785" i="6"/>
  <c r="R786" i="6"/>
  <c r="R787" i="6"/>
  <c r="R788" i="6"/>
  <c r="R789" i="6"/>
  <c r="R790" i="6"/>
  <c r="R791" i="6"/>
  <c r="R792" i="6"/>
  <c r="R793" i="6"/>
  <c r="R794" i="6"/>
  <c r="R795" i="6"/>
  <c r="R796" i="6"/>
  <c r="R797" i="6"/>
  <c r="R798" i="6"/>
  <c r="R799" i="6"/>
  <c r="R800" i="6"/>
  <c r="R801" i="6"/>
  <c r="R802" i="6"/>
  <c r="R803" i="6"/>
  <c r="R804" i="6"/>
  <c r="R805" i="6"/>
  <c r="R806" i="6"/>
  <c r="R807" i="6"/>
  <c r="R808" i="6"/>
  <c r="R809" i="6"/>
  <c r="R810" i="6"/>
  <c r="R811" i="6"/>
  <c r="R812" i="6"/>
  <c r="R813" i="6"/>
  <c r="R814" i="6"/>
  <c r="R815" i="6"/>
  <c r="R816" i="6"/>
  <c r="R817" i="6"/>
  <c r="R818" i="6"/>
  <c r="R819" i="6"/>
  <c r="R820" i="6"/>
  <c r="R821" i="6"/>
  <c r="R822" i="6"/>
  <c r="R823" i="6"/>
  <c r="R824" i="6"/>
  <c r="R825" i="6"/>
  <c r="R826" i="6"/>
  <c r="R827" i="6"/>
  <c r="R828" i="6"/>
  <c r="R829" i="6"/>
  <c r="R830" i="6"/>
  <c r="R831" i="6"/>
  <c r="R832" i="6"/>
  <c r="R833" i="6"/>
  <c r="R834" i="6"/>
  <c r="R835" i="6"/>
  <c r="R836" i="6"/>
  <c r="R837" i="6"/>
  <c r="R838" i="6"/>
  <c r="R839" i="6"/>
  <c r="R840" i="6"/>
  <c r="R841" i="6"/>
  <c r="R842" i="6"/>
  <c r="R843" i="6"/>
  <c r="R844" i="6"/>
  <c r="R845" i="6"/>
  <c r="R846" i="6"/>
  <c r="R847" i="6"/>
  <c r="R848" i="6"/>
  <c r="R849" i="6"/>
  <c r="R850" i="6"/>
  <c r="R851" i="6"/>
  <c r="R852" i="6"/>
  <c r="R853" i="6"/>
  <c r="R854" i="6"/>
  <c r="R855" i="6"/>
  <c r="R856" i="6"/>
  <c r="R857" i="6"/>
  <c r="R858" i="6"/>
  <c r="R859" i="6"/>
  <c r="R860" i="6"/>
  <c r="R861" i="6"/>
  <c r="R862" i="6"/>
  <c r="R863" i="6"/>
  <c r="R864" i="6"/>
  <c r="R865" i="6"/>
  <c r="R866" i="6"/>
  <c r="R867" i="6"/>
  <c r="R868" i="6"/>
  <c r="R869" i="6"/>
  <c r="R870" i="6"/>
  <c r="R871" i="6"/>
  <c r="R872" i="6"/>
  <c r="R873" i="6"/>
  <c r="R874" i="6"/>
  <c r="R875" i="6"/>
  <c r="R876" i="6"/>
  <c r="R877" i="6"/>
  <c r="R878" i="6"/>
  <c r="R879" i="6"/>
  <c r="R880" i="6"/>
  <c r="R881" i="6"/>
  <c r="R882" i="6"/>
  <c r="R883" i="6"/>
  <c r="R884" i="6"/>
  <c r="R885" i="6"/>
  <c r="R886" i="6"/>
  <c r="R887" i="6"/>
  <c r="R888" i="6"/>
  <c r="R889" i="6"/>
  <c r="R890" i="6"/>
  <c r="R891" i="6"/>
  <c r="R892" i="6"/>
  <c r="R893" i="6"/>
  <c r="R894" i="6"/>
  <c r="R895" i="6"/>
  <c r="R896" i="6"/>
  <c r="R897" i="6"/>
  <c r="R898" i="6"/>
  <c r="R899" i="6"/>
  <c r="R900" i="6"/>
  <c r="R901" i="6"/>
  <c r="R902" i="6"/>
  <c r="R903" i="6"/>
  <c r="R904" i="6"/>
  <c r="R905" i="6"/>
  <c r="R906" i="6"/>
  <c r="R907" i="6"/>
  <c r="R908" i="6"/>
  <c r="R909" i="6"/>
  <c r="R910" i="6"/>
  <c r="R911" i="6"/>
  <c r="R912" i="6"/>
  <c r="R913" i="6"/>
  <c r="R914" i="6"/>
  <c r="R915" i="6"/>
  <c r="R916" i="6"/>
  <c r="R917" i="6"/>
  <c r="R918" i="6"/>
  <c r="R919" i="6"/>
  <c r="R920" i="6"/>
  <c r="R921" i="6"/>
  <c r="R922" i="6"/>
  <c r="R923" i="6"/>
  <c r="R924" i="6"/>
  <c r="R925" i="6"/>
  <c r="R926" i="6"/>
  <c r="R927" i="6"/>
  <c r="R928" i="6"/>
  <c r="R929" i="6"/>
  <c r="R930" i="6"/>
  <c r="R931" i="6"/>
  <c r="R932" i="6"/>
  <c r="R933" i="6"/>
  <c r="R934" i="6"/>
  <c r="R935" i="6"/>
  <c r="R936" i="6"/>
  <c r="R937" i="6"/>
  <c r="R938" i="6"/>
  <c r="R939" i="6"/>
  <c r="R940" i="6"/>
  <c r="R941" i="6"/>
  <c r="R942" i="6"/>
  <c r="R943" i="6"/>
  <c r="R944" i="6"/>
  <c r="R945" i="6"/>
  <c r="R946" i="6"/>
  <c r="R947" i="6"/>
  <c r="R948" i="6"/>
  <c r="R949" i="6"/>
  <c r="R950" i="6"/>
  <c r="R951" i="6"/>
  <c r="R952" i="6"/>
  <c r="R953" i="6"/>
  <c r="R954" i="6"/>
  <c r="R955" i="6"/>
  <c r="R956" i="6"/>
  <c r="R957" i="6"/>
  <c r="R958" i="6"/>
  <c r="R959" i="6"/>
  <c r="R960" i="6"/>
  <c r="R961" i="6"/>
  <c r="R962" i="6"/>
  <c r="R963" i="6"/>
  <c r="R964" i="6"/>
  <c r="R965" i="6"/>
  <c r="R966" i="6"/>
  <c r="R967" i="6"/>
  <c r="R968" i="6"/>
  <c r="R969" i="6"/>
  <c r="R970" i="6"/>
  <c r="R971" i="6"/>
  <c r="R972" i="6"/>
  <c r="R973" i="6"/>
  <c r="R974" i="6"/>
  <c r="R975" i="6"/>
  <c r="R976" i="6"/>
  <c r="R977" i="6"/>
  <c r="R978" i="6"/>
  <c r="R979" i="6"/>
  <c r="R980" i="6"/>
  <c r="R981" i="6"/>
  <c r="R982" i="6"/>
  <c r="R983" i="6"/>
  <c r="R984" i="6"/>
  <c r="R985" i="6"/>
  <c r="R986" i="6"/>
  <c r="R987" i="6"/>
  <c r="R988" i="6"/>
  <c r="R989" i="6"/>
  <c r="R990" i="6"/>
  <c r="R991" i="6"/>
  <c r="R992" i="6"/>
  <c r="R993" i="6"/>
  <c r="R994" i="6"/>
  <c r="R995" i="6"/>
  <c r="R996" i="6"/>
  <c r="R997" i="6"/>
  <c r="R998" i="6"/>
  <c r="R999" i="6"/>
  <c r="R1000" i="6"/>
  <c r="R1001" i="6"/>
  <c r="R1002" i="6"/>
  <c r="R1003" i="6"/>
  <c r="R1004" i="6"/>
  <c r="R1005" i="6"/>
  <c r="R1006" i="6"/>
  <c r="R1007" i="6"/>
  <c r="R1008" i="6"/>
  <c r="R9" i="6"/>
  <c r="I3" i="6"/>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6" i="8"/>
  <c r="Q10" i="6"/>
  <c r="S10" i="6" s="1"/>
  <c r="T10" i="6" s="1"/>
  <c r="Q11" i="6"/>
  <c r="S11" i="6" s="1"/>
  <c r="T11" i="6" s="1"/>
  <c r="Q12" i="6"/>
  <c r="S12" i="6" s="1"/>
  <c r="T12" i="6" s="1"/>
  <c r="Q13" i="6"/>
  <c r="S13" i="6" s="1"/>
  <c r="T13" i="6" s="1"/>
  <c r="Q14" i="6"/>
  <c r="S14" i="6" s="1"/>
  <c r="T14" i="6" s="1"/>
  <c r="Q15" i="6"/>
  <c r="S15" i="6" s="1"/>
  <c r="T15" i="6" s="1"/>
  <c r="Q16" i="6"/>
  <c r="S16" i="6" s="1"/>
  <c r="T16" i="6" s="1"/>
  <c r="Q17" i="6"/>
  <c r="S17" i="6" s="1"/>
  <c r="T17" i="6" s="1"/>
  <c r="Q18" i="6"/>
  <c r="S18" i="6" s="1"/>
  <c r="T18" i="6" s="1"/>
  <c r="Q19" i="6"/>
  <c r="S19" i="6" s="1"/>
  <c r="T19" i="6" s="1"/>
  <c r="Q20" i="6"/>
  <c r="S20" i="6" s="1"/>
  <c r="T20" i="6" s="1"/>
  <c r="Q21" i="6"/>
  <c r="S21" i="6" s="1"/>
  <c r="T21" i="6" s="1"/>
  <c r="Q22" i="6"/>
  <c r="S22" i="6" s="1"/>
  <c r="T22" i="6" s="1"/>
  <c r="Q23" i="6"/>
  <c r="S23" i="6" s="1"/>
  <c r="T23" i="6" s="1"/>
  <c r="Q24" i="6"/>
  <c r="S24" i="6" s="1"/>
  <c r="T24" i="6" s="1"/>
  <c r="Q25" i="6"/>
  <c r="S25" i="6" s="1"/>
  <c r="T25" i="6" s="1"/>
  <c r="Q26" i="6"/>
  <c r="S26" i="6" s="1"/>
  <c r="T26" i="6" s="1"/>
  <c r="Q27" i="6"/>
  <c r="S27" i="6" s="1"/>
  <c r="T27" i="6" s="1"/>
  <c r="Q28" i="6"/>
  <c r="S28" i="6" s="1"/>
  <c r="T28" i="6" s="1"/>
  <c r="Q29" i="6"/>
  <c r="S29" i="6" s="1"/>
  <c r="T29" i="6" s="1"/>
  <c r="Q30" i="6"/>
  <c r="S30" i="6" s="1"/>
  <c r="T30" i="6" s="1"/>
  <c r="Q31" i="6"/>
  <c r="S31" i="6" s="1"/>
  <c r="T31" i="6" s="1"/>
  <c r="Q32" i="6"/>
  <c r="S32" i="6" s="1"/>
  <c r="T32" i="6" s="1"/>
  <c r="Q33" i="6"/>
  <c r="S33" i="6" s="1"/>
  <c r="T33" i="6" s="1"/>
  <c r="Q34" i="6"/>
  <c r="S34" i="6" s="1"/>
  <c r="T34" i="6" s="1"/>
  <c r="Q35" i="6"/>
  <c r="S35" i="6" s="1"/>
  <c r="T35" i="6" s="1"/>
  <c r="Q36" i="6"/>
  <c r="S36" i="6" s="1"/>
  <c r="T36" i="6" s="1"/>
  <c r="Q37" i="6"/>
  <c r="S37" i="6" s="1"/>
  <c r="T37" i="6" s="1"/>
  <c r="Q38" i="6"/>
  <c r="S38" i="6" s="1"/>
  <c r="T38" i="6" s="1"/>
  <c r="Q39" i="6"/>
  <c r="S39" i="6" s="1"/>
  <c r="T39" i="6" s="1"/>
  <c r="Q40" i="6"/>
  <c r="S40" i="6" s="1"/>
  <c r="T40" i="6" s="1"/>
  <c r="Q41" i="6"/>
  <c r="S41" i="6" s="1"/>
  <c r="T41" i="6" s="1"/>
  <c r="Q42" i="6"/>
  <c r="S42" i="6" s="1"/>
  <c r="T42" i="6" s="1"/>
  <c r="Q43" i="6"/>
  <c r="S43" i="6" s="1"/>
  <c r="T43" i="6" s="1"/>
  <c r="Q44" i="6"/>
  <c r="S44" i="6" s="1"/>
  <c r="T44" i="6" s="1"/>
  <c r="Q45" i="6"/>
  <c r="S45" i="6" s="1"/>
  <c r="T45" i="6" s="1"/>
  <c r="Q46" i="6"/>
  <c r="S46" i="6" s="1"/>
  <c r="T46" i="6" s="1"/>
  <c r="Q47" i="6"/>
  <c r="S47" i="6" s="1"/>
  <c r="T47" i="6" s="1"/>
  <c r="Q48" i="6"/>
  <c r="S48" i="6" s="1"/>
  <c r="T48" i="6" s="1"/>
  <c r="Q49" i="6"/>
  <c r="S49" i="6" s="1"/>
  <c r="T49" i="6" s="1"/>
  <c r="Q50" i="6"/>
  <c r="S50" i="6" s="1"/>
  <c r="T50" i="6" s="1"/>
  <c r="Q51" i="6"/>
  <c r="S51" i="6" s="1"/>
  <c r="T51" i="6" s="1"/>
  <c r="Q52" i="6"/>
  <c r="S52" i="6" s="1"/>
  <c r="T52" i="6" s="1"/>
  <c r="Q53" i="6"/>
  <c r="S53" i="6" s="1"/>
  <c r="T53" i="6" s="1"/>
  <c r="Q54" i="6"/>
  <c r="S54" i="6" s="1"/>
  <c r="T54" i="6" s="1"/>
  <c r="Q55" i="6"/>
  <c r="S55" i="6" s="1"/>
  <c r="T55" i="6" s="1"/>
  <c r="Q56" i="6"/>
  <c r="S56" i="6" s="1"/>
  <c r="T56" i="6" s="1"/>
  <c r="Q57" i="6"/>
  <c r="S57" i="6" s="1"/>
  <c r="T57" i="6" s="1"/>
  <c r="Q58" i="6"/>
  <c r="S58" i="6" s="1"/>
  <c r="T58" i="6" s="1"/>
  <c r="Q59" i="6"/>
  <c r="S59" i="6" s="1"/>
  <c r="T59" i="6" s="1"/>
  <c r="Q60" i="6"/>
  <c r="S60" i="6" s="1"/>
  <c r="T60" i="6" s="1"/>
  <c r="Q61" i="6"/>
  <c r="S61" i="6" s="1"/>
  <c r="T61" i="6" s="1"/>
  <c r="Q62" i="6"/>
  <c r="S62" i="6" s="1"/>
  <c r="T62" i="6" s="1"/>
  <c r="Q63" i="6"/>
  <c r="S63" i="6" s="1"/>
  <c r="T63" i="6" s="1"/>
  <c r="Q64" i="6"/>
  <c r="S64" i="6" s="1"/>
  <c r="T64" i="6" s="1"/>
  <c r="Q65" i="6"/>
  <c r="S65" i="6" s="1"/>
  <c r="T65" i="6" s="1"/>
  <c r="Q66" i="6"/>
  <c r="S66" i="6" s="1"/>
  <c r="T66" i="6" s="1"/>
  <c r="Q67" i="6"/>
  <c r="S67" i="6" s="1"/>
  <c r="T67" i="6" s="1"/>
  <c r="Q68" i="6"/>
  <c r="S68" i="6" s="1"/>
  <c r="T68" i="6" s="1"/>
  <c r="Q69" i="6"/>
  <c r="S69" i="6" s="1"/>
  <c r="T69" i="6" s="1"/>
  <c r="Q70" i="6"/>
  <c r="S70" i="6" s="1"/>
  <c r="T70" i="6" s="1"/>
  <c r="Q71" i="6"/>
  <c r="S71" i="6" s="1"/>
  <c r="T71" i="6" s="1"/>
  <c r="Q72" i="6"/>
  <c r="S72" i="6" s="1"/>
  <c r="T72" i="6" s="1"/>
  <c r="Q73" i="6"/>
  <c r="S73" i="6" s="1"/>
  <c r="T73" i="6" s="1"/>
  <c r="Q74" i="6"/>
  <c r="S74" i="6" s="1"/>
  <c r="T74" i="6" s="1"/>
  <c r="Q75" i="6"/>
  <c r="S75" i="6" s="1"/>
  <c r="T75" i="6" s="1"/>
  <c r="Q76" i="6"/>
  <c r="S76" i="6" s="1"/>
  <c r="T76" i="6" s="1"/>
  <c r="Q77" i="6"/>
  <c r="S77" i="6" s="1"/>
  <c r="T77" i="6" s="1"/>
  <c r="Q78" i="6"/>
  <c r="S78" i="6" s="1"/>
  <c r="T78" i="6" s="1"/>
  <c r="Q79" i="6"/>
  <c r="S79" i="6" s="1"/>
  <c r="T79" i="6" s="1"/>
  <c r="Q80" i="6"/>
  <c r="S80" i="6" s="1"/>
  <c r="T80" i="6" s="1"/>
  <c r="Q81" i="6"/>
  <c r="S81" i="6" s="1"/>
  <c r="T81" i="6" s="1"/>
  <c r="Q82" i="6"/>
  <c r="S82" i="6" s="1"/>
  <c r="T82" i="6" s="1"/>
  <c r="Q83" i="6"/>
  <c r="S83" i="6" s="1"/>
  <c r="T83" i="6" s="1"/>
  <c r="Q84" i="6"/>
  <c r="S84" i="6" s="1"/>
  <c r="T84" i="6" s="1"/>
  <c r="Q85" i="6"/>
  <c r="S85" i="6" s="1"/>
  <c r="T85" i="6" s="1"/>
  <c r="Q86" i="6"/>
  <c r="S86" i="6" s="1"/>
  <c r="T86" i="6" s="1"/>
  <c r="Q87" i="6"/>
  <c r="S87" i="6" s="1"/>
  <c r="T87" i="6" s="1"/>
  <c r="Q88" i="6"/>
  <c r="S88" i="6" s="1"/>
  <c r="T88" i="6" s="1"/>
  <c r="Q89" i="6"/>
  <c r="S89" i="6" s="1"/>
  <c r="T89" i="6" s="1"/>
  <c r="Q90" i="6"/>
  <c r="S90" i="6" s="1"/>
  <c r="T90" i="6" s="1"/>
  <c r="Q91" i="6"/>
  <c r="S91" i="6" s="1"/>
  <c r="T91" i="6" s="1"/>
  <c r="Q92" i="6"/>
  <c r="S92" i="6" s="1"/>
  <c r="T92" i="6" s="1"/>
  <c r="Q93" i="6"/>
  <c r="S93" i="6" s="1"/>
  <c r="T93" i="6" s="1"/>
  <c r="Q94" i="6"/>
  <c r="S94" i="6" s="1"/>
  <c r="T94" i="6" s="1"/>
  <c r="Q95" i="6"/>
  <c r="S95" i="6" s="1"/>
  <c r="T95" i="6" s="1"/>
  <c r="Q96" i="6"/>
  <c r="S96" i="6" s="1"/>
  <c r="T96" i="6" s="1"/>
  <c r="Q97" i="6"/>
  <c r="S97" i="6" s="1"/>
  <c r="T97" i="6" s="1"/>
  <c r="Q98" i="6"/>
  <c r="S98" i="6" s="1"/>
  <c r="T98" i="6" s="1"/>
  <c r="Q99" i="6"/>
  <c r="S99" i="6" s="1"/>
  <c r="T99" i="6" s="1"/>
  <c r="Q100" i="6"/>
  <c r="S100" i="6" s="1"/>
  <c r="T100" i="6" s="1"/>
  <c r="Q101" i="6"/>
  <c r="S101" i="6" s="1"/>
  <c r="T101" i="6" s="1"/>
  <c r="Q102" i="6"/>
  <c r="S102" i="6" s="1"/>
  <c r="T102" i="6" s="1"/>
  <c r="Q103" i="6"/>
  <c r="S103" i="6" s="1"/>
  <c r="T103" i="6" s="1"/>
  <c r="Q104" i="6"/>
  <c r="S104" i="6" s="1"/>
  <c r="T104" i="6" s="1"/>
  <c r="Q105" i="6"/>
  <c r="S105" i="6" s="1"/>
  <c r="T105" i="6" s="1"/>
  <c r="Q106" i="6"/>
  <c r="S106" i="6" s="1"/>
  <c r="T106" i="6" s="1"/>
  <c r="Q107" i="6"/>
  <c r="S107" i="6" s="1"/>
  <c r="T107" i="6" s="1"/>
  <c r="Q108" i="6"/>
  <c r="S108" i="6" s="1"/>
  <c r="T108" i="6" s="1"/>
  <c r="Q109" i="6"/>
  <c r="S109" i="6" s="1"/>
  <c r="T109" i="6" s="1"/>
  <c r="Q110" i="6"/>
  <c r="S110" i="6" s="1"/>
  <c r="T110" i="6" s="1"/>
  <c r="Q111" i="6"/>
  <c r="S111" i="6" s="1"/>
  <c r="T111" i="6" s="1"/>
  <c r="Q112" i="6"/>
  <c r="S112" i="6" s="1"/>
  <c r="T112" i="6" s="1"/>
  <c r="Q113" i="6"/>
  <c r="S113" i="6" s="1"/>
  <c r="T113" i="6" s="1"/>
  <c r="Q114" i="6"/>
  <c r="S114" i="6" s="1"/>
  <c r="T114" i="6" s="1"/>
  <c r="Q115" i="6"/>
  <c r="S115" i="6" s="1"/>
  <c r="T115" i="6" s="1"/>
  <c r="Q116" i="6"/>
  <c r="S116" i="6" s="1"/>
  <c r="T116" i="6" s="1"/>
  <c r="Q117" i="6"/>
  <c r="S117" i="6" s="1"/>
  <c r="T117" i="6" s="1"/>
  <c r="Q118" i="6"/>
  <c r="S118" i="6" s="1"/>
  <c r="T118" i="6" s="1"/>
  <c r="Q119" i="6"/>
  <c r="S119" i="6" s="1"/>
  <c r="T119" i="6" s="1"/>
  <c r="Q120" i="6"/>
  <c r="S120" i="6" s="1"/>
  <c r="T120" i="6" s="1"/>
  <c r="Q121" i="6"/>
  <c r="S121" i="6" s="1"/>
  <c r="T121" i="6" s="1"/>
  <c r="Q122" i="6"/>
  <c r="S122" i="6" s="1"/>
  <c r="T122" i="6" s="1"/>
  <c r="Q123" i="6"/>
  <c r="S123" i="6" s="1"/>
  <c r="T123" i="6" s="1"/>
  <c r="Q124" i="6"/>
  <c r="S124" i="6" s="1"/>
  <c r="T124" i="6" s="1"/>
  <c r="Q125" i="6"/>
  <c r="S125" i="6" s="1"/>
  <c r="T125" i="6" s="1"/>
  <c r="Q126" i="6"/>
  <c r="S126" i="6" s="1"/>
  <c r="T126" i="6" s="1"/>
  <c r="Q127" i="6"/>
  <c r="S127" i="6" s="1"/>
  <c r="T127" i="6" s="1"/>
  <c r="Q128" i="6"/>
  <c r="S128" i="6" s="1"/>
  <c r="T128" i="6" s="1"/>
  <c r="Q129" i="6"/>
  <c r="S129" i="6" s="1"/>
  <c r="T129" i="6" s="1"/>
  <c r="Q130" i="6"/>
  <c r="S130" i="6" s="1"/>
  <c r="T130" i="6" s="1"/>
  <c r="Q131" i="6"/>
  <c r="S131" i="6" s="1"/>
  <c r="T131" i="6" s="1"/>
  <c r="Q132" i="6"/>
  <c r="S132" i="6" s="1"/>
  <c r="T132" i="6" s="1"/>
  <c r="Q133" i="6"/>
  <c r="S133" i="6" s="1"/>
  <c r="T133" i="6" s="1"/>
  <c r="Q134" i="6"/>
  <c r="S134" i="6" s="1"/>
  <c r="T134" i="6" s="1"/>
  <c r="Q135" i="6"/>
  <c r="S135" i="6" s="1"/>
  <c r="T135" i="6" s="1"/>
  <c r="Q136" i="6"/>
  <c r="S136" i="6" s="1"/>
  <c r="T136" i="6" s="1"/>
  <c r="Q137" i="6"/>
  <c r="S137" i="6" s="1"/>
  <c r="T137" i="6" s="1"/>
  <c r="Q138" i="6"/>
  <c r="S138" i="6" s="1"/>
  <c r="T138" i="6" s="1"/>
  <c r="Q139" i="6"/>
  <c r="S139" i="6" s="1"/>
  <c r="T139" i="6" s="1"/>
  <c r="Q140" i="6"/>
  <c r="S140" i="6" s="1"/>
  <c r="T140" i="6" s="1"/>
  <c r="Q141" i="6"/>
  <c r="S141" i="6" s="1"/>
  <c r="T141" i="6" s="1"/>
  <c r="Q142" i="6"/>
  <c r="S142" i="6" s="1"/>
  <c r="T142" i="6" s="1"/>
  <c r="Q143" i="6"/>
  <c r="S143" i="6" s="1"/>
  <c r="T143" i="6" s="1"/>
  <c r="Q144" i="6"/>
  <c r="S144" i="6" s="1"/>
  <c r="T144" i="6" s="1"/>
  <c r="Q145" i="6"/>
  <c r="S145" i="6" s="1"/>
  <c r="T145" i="6" s="1"/>
  <c r="Q146" i="6"/>
  <c r="S146" i="6" s="1"/>
  <c r="T146" i="6" s="1"/>
  <c r="Q147" i="6"/>
  <c r="S147" i="6" s="1"/>
  <c r="T147" i="6" s="1"/>
  <c r="Q148" i="6"/>
  <c r="S148" i="6" s="1"/>
  <c r="T148" i="6" s="1"/>
  <c r="Q149" i="6"/>
  <c r="S149" i="6" s="1"/>
  <c r="T149" i="6" s="1"/>
  <c r="Q150" i="6"/>
  <c r="S150" i="6" s="1"/>
  <c r="T150" i="6" s="1"/>
  <c r="Q151" i="6"/>
  <c r="S151" i="6" s="1"/>
  <c r="T151" i="6" s="1"/>
  <c r="Q152" i="6"/>
  <c r="S152" i="6" s="1"/>
  <c r="T152" i="6" s="1"/>
  <c r="Q153" i="6"/>
  <c r="S153" i="6" s="1"/>
  <c r="T153" i="6" s="1"/>
  <c r="Q154" i="6"/>
  <c r="S154" i="6" s="1"/>
  <c r="T154" i="6" s="1"/>
  <c r="Q155" i="6"/>
  <c r="S155" i="6" s="1"/>
  <c r="T155" i="6" s="1"/>
  <c r="Q156" i="6"/>
  <c r="S156" i="6" s="1"/>
  <c r="T156" i="6" s="1"/>
  <c r="Q157" i="6"/>
  <c r="S157" i="6" s="1"/>
  <c r="T157" i="6" s="1"/>
  <c r="Q158" i="6"/>
  <c r="S158" i="6" s="1"/>
  <c r="T158" i="6" s="1"/>
  <c r="Q159" i="6"/>
  <c r="S159" i="6" s="1"/>
  <c r="T159" i="6" s="1"/>
  <c r="Q160" i="6"/>
  <c r="S160" i="6" s="1"/>
  <c r="T160" i="6" s="1"/>
  <c r="Q161" i="6"/>
  <c r="S161" i="6" s="1"/>
  <c r="T161" i="6" s="1"/>
  <c r="Q162" i="6"/>
  <c r="S162" i="6" s="1"/>
  <c r="T162" i="6" s="1"/>
  <c r="Q163" i="6"/>
  <c r="S163" i="6" s="1"/>
  <c r="T163" i="6" s="1"/>
  <c r="Q164" i="6"/>
  <c r="S164" i="6" s="1"/>
  <c r="T164" i="6" s="1"/>
  <c r="Q165" i="6"/>
  <c r="S165" i="6" s="1"/>
  <c r="T165" i="6" s="1"/>
  <c r="Q166" i="6"/>
  <c r="S166" i="6" s="1"/>
  <c r="T166" i="6" s="1"/>
  <c r="Q167" i="6"/>
  <c r="S167" i="6" s="1"/>
  <c r="T167" i="6" s="1"/>
  <c r="Q168" i="6"/>
  <c r="S168" i="6" s="1"/>
  <c r="T168" i="6" s="1"/>
  <c r="Q169" i="6"/>
  <c r="S169" i="6" s="1"/>
  <c r="T169" i="6" s="1"/>
  <c r="Q170" i="6"/>
  <c r="S170" i="6" s="1"/>
  <c r="T170" i="6" s="1"/>
  <c r="Q171" i="6"/>
  <c r="S171" i="6" s="1"/>
  <c r="T171" i="6" s="1"/>
  <c r="Q172" i="6"/>
  <c r="S172" i="6" s="1"/>
  <c r="T172" i="6" s="1"/>
  <c r="Q173" i="6"/>
  <c r="S173" i="6" s="1"/>
  <c r="T173" i="6" s="1"/>
  <c r="Q174" i="6"/>
  <c r="S174" i="6" s="1"/>
  <c r="T174" i="6" s="1"/>
  <c r="Q175" i="6"/>
  <c r="S175" i="6" s="1"/>
  <c r="T175" i="6" s="1"/>
  <c r="Q176" i="6"/>
  <c r="S176" i="6" s="1"/>
  <c r="T176" i="6" s="1"/>
  <c r="Q177" i="6"/>
  <c r="S177" i="6" s="1"/>
  <c r="T177" i="6" s="1"/>
  <c r="Q178" i="6"/>
  <c r="S178" i="6" s="1"/>
  <c r="T178" i="6" s="1"/>
  <c r="Q179" i="6"/>
  <c r="S179" i="6" s="1"/>
  <c r="T179" i="6" s="1"/>
  <c r="Q180" i="6"/>
  <c r="S180" i="6" s="1"/>
  <c r="T180" i="6" s="1"/>
  <c r="Q181" i="6"/>
  <c r="S181" i="6" s="1"/>
  <c r="T181" i="6" s="1"/>
  <c r="Q182" i="6"/>
  <c r="S182" i="6" s="1"/>
  <c r="T182" i="6" s="1"/>
  <c r="Q183" i="6"/>
  <c r="S183" i="6" s="1"/>
  <c r="T183" i="6" s="1"/>
  <c r="Q184" i="6"/>
  <c r="S184" i="6" s="1"/>
  <c r="T184" i="6" s="1"/>
  <c r="Q185" i="6"/>
  <c r="S185" i="6" s="1"/>
  <c r="T185" i="6" s="1"/>
  <c r="Q186" i="6"/>
  <c r="S186" i="6" s="1"/>
  <c r="T186" i="6" s="1"/>
  <c r="Q187" i="6"/>
  <c r="S187" i="6" s="1"/>
  <c r="T187" i="6" s="1"/>
  <c r="Q188" i="6"/>
  <c r="S188" i="6" s="1"/>
  <c r="T188" i="6" s="1"/>
  <c r="Q189" i="6"/>
  <c r="S189" i="6" s="1"/>
  <c r="T189" i="6" s="1"/>
  <c r="Q190" i="6"/>
  <c r="S190" i="6" s="1"/>
  <c r="T190" i="6" s="1"/>
  <c r="Q191" i="6"/>
  <c r="S191" i="6" s="1"/>
  <c r="T191" i="6" s="1"/>
  <c r="Q192" i="6"/>
  <c r="S192" i="6" s="1"/>
  <c r="T192" i="6" s="1"/>
  <c r="Q193" i="6"/>
  <c r="S193" i="6" s="1"/>
  <c r="T193" i="6" s="1"/>
  <c r="Q194" i="6"/>
  <c r="S194" i="6" s="1"/>
  <c r="T194" i="6" s="1"/>
  <c r="Q195" i="6"/>
  <c r="S195" i="6" s="1"/>
  <c r="T195" i="6" s="1"/>
  <c r="Q196" i="6"/>
  <c r="S196" i="6" s="1"/>
  <c r="T196" i="6" s="1"/>
  <c r="Q197" i="6"/>
  <c r="S197" i="6" s="1"/>
  <c r="T197" i="6" s="1"/>
  <c r="Q198" i="6"/>
  <c r="S198" i="6" s="1"/>
  <c r="T198" i="6" s="1"/>
  <c r="Q199" i="6"/>
  <c r="S199" i="6" s="1"/>
  <c r="T199" i="6" s="1"/>
  <c r="Q200" i="6"/>
  <c r="S200" i="6" s="1"/>
  <c r="T200" i="6" s="1"/>
  <c r="Q201" i="6"/>
  <c r="S201" i="6" s="1"/>
  <c r="T201" i="6" s="1"/>
  <c r="Q202" i="6"/>
  <c r="S202" i="6" s="1"/>
  <c r="T202" i="6" s="1"/>
  <c r="Q203" i="6"/>
  <c r="S203" i="6" s="1"/>
  <c r="T203" i="6" s="1"/>
  <c r="Q204" i="6"/>
  <c r="S204" i="6" s="1"/>
  <c r="T204" i="6" s="1"/>
  <c r="Q205" i="6"/>
  <c r="S205" i="6" s="1"/>
  <c r="T205" i="6" s="1"/>
  <c r="Q206" i="6"/>
  <c r="S206" i="6" s="1"/>
  <c r="T206" i="6" s="1"/>
  <c r="Q207" i="6"/>
  <c r="S207" i="6" s="1"/>
  <c r="T207" i="6" s="1"/>
  <c r="Q208" i="6"/>
  <c r="S208" i="6" s="1"/>
  <c r="T208" i="6" s="1"/>
  <c r="Q209" i="6"/>
  <c r="S209" i="6" s="1"/>
  <c r="T209" i="6" s="1"/>
  <c r="Q210" i="6"/>
  <c r="S210" i="6" s="1"/>
  <c r="T210" i="6" s="1"/>
  <c r="Q211" i="6"/>
  <c r="S211" i="6" s="1"/>
  <c r="T211" i="6" s="1"/>
  <c r="Q212" i="6"/>
  <c r="S212" i="6" s="1"/>
  <c r="T212" i="6" s="1"/>
  <c r="Q213" i="6"/>
  <c r="S213" i="6" s="1"/>
  <c r="T213" i="6" s="1"/>
  <c r="Q214" i="6"/>
  <c r="S214" i="6" s="1"/>
  <c r="T214" i="6" s="1"/>
  <c r="Q215" i="6"/>
  <c r="S215" i="6" s="1"/>
  <c r="T215" i="6" s="1"/>
  <c r="Q216" i="6"/>
  <c r="S216" i="6" s="1"/>
  <c r="T216" i="6" s="1"/>
  <c r="Q217" i="6"/>
  <c r="S217" i="6" s="1"/>
  <c r="T217" i="6" s="1"/>
  <c r="Q218" i="6"/>
  <c r="S218" i="6" s="1"/>
  <c r="T218" i="6" s="1"/>
  <c r="Q219" i="6"/>
  <c r="S219" i="6" s="1"/>
  <c r="T219" i="6" s="1"/>
  <c r="Q220" i="6"/>
  <c r="S220" i="6" s="1"/>
  <c r="T220" i="6" s="1"/>
  <c r="Q221" i="6"/>
  <c r="S221" i="6" s="1"/>
  <c r="T221" i="6" s="1"/>
  <c r="Q222" i="6"/>
  <c r="S222" i="6" s="1"/>
  <c r="T222" i="6" s="1"/>
  <c r="Q223" i="6"/>
  <c r="S223" i="6" s="1"/>
  <c r="T223" i="6" s="1"/>
  <c r="Q224" i="6"/>
  <c r="S224" i="6" s="1"/>
  <c r="T224" i="6" s="1"/>
  <c r="Q225" i="6"/>
  <c r="S225" i="6" s="1"/>
  <c r="T225" i="6" s="1"/>
  <c r="Q226" i="6"/>
  <c r="S226" i="6" s="1"/>
  <c r="T226" i="6" s="1"/>
  <c r="Q227" i="6"/>
  <c r="S227" i="6" s="1"/>
  <c r="T227" i="6" s="1"/>
  <c r="Q228" i="6"/>
  <c r="S228" i="6" s="1"/>
  <c r="T228" i="6" s="1"/>
  <c r="Q229" i="6"/>
  <c r="S229" i="6" s="1"/>
  <c r="T229" i="6" s="1"/>
  <c r="Q230" i="6"/>
  <c r="S230" i="6" s="1"/>
  <c r="T230" i="6" s="1"/>
  <c r="Q231" i="6"/>
  <c r="S231" i="6" s="1"/>
  <c r="T231" i="6" s="1"/>
  <c r="Q232" i="6"/>
  <c r="S232" i="6" s="1"/>
  <c r="T232" i="6" s="1"/>
  <c r="Q233" i="6"/>
  <c r="S233" i="6" s="1"/>
  <c r="T233" i="6" s="1"/>
  <c r="Q234" i="6"/>
  <c r="S234" i="6" s="1"/>
  <c r="T234" i="6" s="1"/>
  <c r="Q235" i="6"/>
  <c r="S235" i="6" s="1"/>
  <c r="T235" i="6" s="1"/>
  <c r="Q236" i="6"/>
  <c r="S236" i="6" s="1"/>
  <c r="T236" i="6" s="1"/>
  <c r="Q237" i="6"/>
  <c r="S237" i="6" s="1"/>
  <c r="T237" i="6" s="1"/>
  <c r="Q238" i="6"/>
  <c r="S238" i="6" s="1"/>
  <c r="T238" i="6" s="1"/>
  <c r="Q239" i="6"/>
  <c r="S239" i="6" s="1"/>
  <c r="T239" i="6" s="1"/>
  <c r="Q240" i="6"/>
  <c r="S240" i="6" s="1"/>
  <c r="T240" i="6" s="1"/>
  <c r="Q241" i="6"/>
  <c r="S241" i="6" s="1"/>
  <c r="T241" i="6" s="1"/>
  <c r="Q242" i="6"/>
  <c r="S242" i="6" s="1"/>
  <c r="T242" i="6" s="1"/>
  <c r="Q243" i="6"/>
  <c r="S243" i="6" s="1"/>
  <c r="T243" i="6" s="1"/>
  <c r="Q244" i="6"/>
  <c r="S244" i="6" s="1"/>
  <c r="T244" i="6" s="1"/>
  <c r="Q245" i="6"/>
  <c r="S245" i="6" s="1"/>
  <c r="T245" i="6" s="1"/>
  <c r="Q246" i="6"/>
  <c r="S246" i="6" s="1"/>
  <c r="T246" i="6" s="1"/>
  <c r="Q247" i="6"/>
  <c r="S247" i="6" s="1"/>
  <c r="T247" i="6" s="1"/>
  <c r="Q248" i="6"/>
  <c r="S248" i="6" s="1"/>
  <c r="T248" i="6" s="1"/>
  <c r="Q249" i="6"/>
  <c r="S249" i="6" s="1"/>
  <c r="T249" i="6" s="1"/>
  <c r="Q250" i="6"/>
  <c r="S250" i="6" s="1"/>
  <c r="T250" i="6" s="1"/>
  <c r="Q251" i="6"/>
  <c r="S251" i="6" s="1"/>
  <c r="T251" i="6" s="1"/>
  <c r="Q252" i="6"/>
  <c r="S252" i="6" s="1"/>
  <c r="T252" i="6" s="1"/>
  <c r="Q253" i="6"/>
  <c r="S253" i="6" s="1"/>
  <c r="T253" i="6" s="1"/>
  <c r="Q254" i="6"/>
  <c r="S254" i="6" s="1"/>
  <c r="T254" i="6" s="1"/>
  <c r="Q255" i="6"/>
  <c r="S255" i="6" s="1"/>
  <c r="T255" i="6" s="1"/>
  <c r="Q256" i="6"/>
  <c r="S256" i="6" s="1"/>
  <c r="T256" i="6" s="1"/>
  <c r="Q257" i="6"/>
  <c r="S257" i="6" s="1"/>
  <c r="T257" i="6" s="1"/>
  <c r="Q258" i="6"/>
  <c r="S258" i="6" s="1"/>
  <c r="T258" i="6" s="1"/>
  <c r="Q259" i="6"/>
  <c r="S259" i="6" s="1"/>
  <c r="T259" i="6" s="1"/>
  <c r="Q260" i="6"/>
  <c r="S260" i="6" s="1"/>
  <c r="T260" i="6" s="1"/>
  <c r="Q261" i="6"/>
  <c r="S261" i="6" s="1"/>
  <c r="T261" i="6" s="1"/>
  <c r="Q262" i="6"/>
  <c r="S262" i="6" s="1"/>
  <c r="T262" i="6" s="1"/>
  <c r="Q263" i="6"/>
  <c r="S263" i="6" s="1"/>
  <c r="T263" i="6" s="1"/>
  <c r="Q264" i="6"/>
  <c r="S264" i="6" s="1"/>
  <c r="T264" i="6" s="1"/>
  <c r="Q265" i="6"/>
  <c r="S265" i="6" s="1"/>
  <c r="T265" i="6" s="1"/>
  <c r="Q266" i="6"/>
  <c r="S266" i="6" s="1"/>
  <c r="T266" i="6" s="1"/>
  <c r="Q267" i="6"/>
  <c r="S267" i="6" s="1"/>
  <c r="T267" i="6" s="1"/>
  <c r="Q268" i="6"/>
  <c r="S268" i="6" s="1"/>
  <c r="T268" i="6" s="1"/>
  <c r="Q269" i="6"/>
  <c r="S269" i="6" s="1"/>
  <c r="T269" i="6" s="1"/>
  <c r="Q270" i="6"/>
  <c r="S270" i="6" s="1"/>
  <c r="T270" i="6" s="1"/>
  <c r="Q271" i="6"/>
  <c r="S271" i="6" s="1"/>
  <c r="T271" i="6" s="1"/>
  <c r="Q272" i="6"/>
  <c r="S272" i="6" s="1"/>
  <c r="T272" i="6" s="1"/>
  <c r="Q273" i="6"/>
  <c r="S273" i="6" s="1"/>
  <c r="T273" i="6" s="1"/>
  <c r="Q274" i="6"/>
  <c r="S274" i="6" s="1"/>
  <c r="T274" i="6" s="1"/>
  <c r="Q275" i="6"/>
  <c r="S275" i="6" s="1"/>
  <c r="T275" i="6" s="1"/>
  <c r="Q276" i="6"/>
  <c r="S276" i="6" s="1"/>
  <c r="T276" i="6" s="1"/>
  <c r="Q277" i="6"/>
  <c r="S277" i="6" s="1"/>
  <c r="T277" i="6" s="1"/>
  <c r="Q278" i="6"/>
  <c r="S278" i="6" s="1"/>
  <c r="T278" i="6" s="1"/>
  <c r="Q279" i="6"/>
  <c r="S279" i="6" s="1"/>
  <c r="T279" i="6" s="1"/>
  <c r="Q280" i="6"/>
  <c r="S280" i="6" s="1"/>
  <c r="T280" i="6" s="1"/>
  <c r="Q281" i="6"/>
  <c r="S281" i="6" s="1"/>
  <c r="T281" i="6" s="1"/>
  <c r="Q282" i="6"/>
  <c r="S282" i="6" s="1"/>
  <c r="T282" i="6" s="1"/>
  <c r="Q283" i="6"/>
  <c r="S283" i="6" s="1"/>
  <c r="T283" i="6" s="1"/>
  <c r="Q284" i="6"/>
  <c r="S284" i="6" s="1"/>
  <c r="T284" i="6" s="1"/>
  <c r="Q285" i="6"/>
  <c r="S285" i="6" s="1"/>
  <c r="T285" i="6" s="1"/>
  <c r="Q286" i="6"/>
  <c r="S286" i="6" s="1"/>
  <c r="T286" i="6" s="1"/>
  <c r="Q287" i="6"/>
  <c r="S287" i="6" s="1"/>
  <c r="T287" i="6" s="1"/>
  <c r="Q288" i="6"/>
  <c r="S288" i="6" s="1"/>
  <c r="T288" i="6" s="1"/>
  <c r="Q289" i="6"/>
  <c r="S289" i="6" s="1"/>
  <c r="T289" i="6" s="1"/>
  <c r="Q290" i="6"/>
  <c r="S290" i="6" s="1"/>
  <c r="T290" i="6" s="1"/>
  <c r="Q291" i="6"/>
  <c r="S291" i="6" s="1"/>
  <c r="T291" i="6" s="1"/>
  <c r="Q292" i="6"/>
  <c r="S292" i="6" s="1"/>
  <c r="T292" i="6" s="1"/>
  <c r="Q293" i="6"/>
  <c r="S293" i="6" s="1"/>
  <c r="T293" i="6" s="1"/>
  <c r="Q294" i="6"/>
  <c r="S294" i="6" s="1"/>
  <c r="T294" i="6" s="1"/>
  <c r="Q295" i="6"/>
  <c r="S295" i="6" s="1"/>
  <c r="T295" i="6" s="1"/>
  <c r="Q296" i="6"/>
  <c r="S296" i="6" s="1"/>
  <c r="T296" i="6" s="1"/>
  <c r="Q297" i="6"/>
  <c r="S297" i="6" s="1"/>
  <c r="T297" i="6" s="1"/>
  <c r="Q298" i="6"/>
  <c r="S298" i="6" s="1"/>
  <c r="T298" i="6" s="1"/>
  <c r="Q299" i="6"/>
  <c r="S299" i="6" s="1"/>
  <c r="T299" i="6" s="1"/>
  <c r="Q300" i="6"/>
  <c r="S300" i="6" s="1"/>
  <c r="T300" i="6" s="1"/>
  <c r="Q301" i="6"/>
  <c r="S301" i="6" s="1"/>
  <c r="T301" i="6" s="1"/>
  <c r="Q302" i="6"/>
  <c r="S302" i="6" s="1"/>
  <c r="T302" i="6" s="1"/>
  <c r="Q303" i="6"/>
  <c r="S303" i="6" s="1"/>
  <c r="T303" i="6" s="1"/>
  <c r="Q304" i="6"/>
  <c r="S304" i="6" s="1"/>
  <c r="T304" i="6" s="1"/>
  <c r="Q305" i="6"/>
  <c r="S305" i="6" s="1"/>
  <c r="T305" i="6" s="1"/>
  <c r="Q306" i="6"/>
  <c r="S306" i="6" s="1"/>
  <c r="T306" i="6" s="1"/>
  <c r="Q307" i="6"/>
  <c r="S307" i="6" s="1"/>
  <c r="T307" i="6" s="1"/>
  <c r="Q308" i="6"/>
  <c r="S308" i="6" s="1"/>
  <c r="T308" i="6" s="1"/>
  <c r="Q309" i="6"/>
  <c r="S309" i="6" s="1"/>
  <c r="T309" i="6" s="1"/>
  <c r="Q310" i="6"/>
  <c r="S310" i="6" s="1"/>
  <c r="T310" i="6" s="1"/>
  <c r="Q311" i="6"/>
  <c r="S311" i="6" s="1"/>
  <c r="T311" i="6" s="1"/>
  <c r="Q312" i="6"/>
  <c r="S312" i="6" s="1"/>
  <c r="T312" i="6" s="1"/>
  <c r="Q313" i="6"/>
  <c r="S313" i="6" s="1"/>
  <c r="T313" i="6" s="1"/>
  <c r="Q314" i="6"/>
  <c r="S314" i="6" s="1"/>
  <c r="T314" i="6" s="1"/>
  <c r="Q315" i="6"/>
  <c r="S315" i="6" s="1"/>
  <c r="T315" i="6" s="1"/>
  <c r="Q316" i="6"/>
  <c r="S316" i="6" s="1"/>
  <c r="T316" i="6" s="1"/>
  <c r="Q317" i="6"/>
  <c r="S317" i="6" s="1"/>
  <c r="T317" i="6" s="1"/>
  <c r="Q318" i="6"/>
  <c r="S318" i="6" s="1"/>
  <c r="T318" i="6" s="1"/>
  <c r="Q319" i="6"/>
  <c r="S319" i="6" s="1"/>
  <c r="T319" i="6" s="1"/>
  <c r="Q320" i="6"/>
  <c r="S320" i="6" s="1"/>
  <c r="T320" i="6" s="1"/>
  <c r="Q321" i="6"/>
  <c r="S321" i="6" s="1"/>
  <c r="T321" i="6" s="1"/>
  <c r="Q322" i="6"/>
  <c r="S322" i="6" s="1"/>
  <c r="T322" i="6" s="1"/>
  <c r="Q323" i="6"/>
  <c r="S323" i="6" s="1"/>
  <c r="T323" i="6" s="1"/>
  <c r="Q324" i="6"/>
  <c r="S324" i="6" s="1"/>
  <c r="T324" i="6" s="1"/>
  <c r="Q325" i="6"/>
  <c r="S325" i="6" s="1"/>
  <c r="T325" i="6" s="1"/>
  <c r="Q326" i="6"/>
  <c r="S326" i="6" s="1"/>
  <c r="T326" i="6" s="1"/>
  <c r="Q327" i="6"/>
  <c r="S327" i="6" s="1"/>
  <c r="T327" i="6" s="1"/>
  <c r="Q328" i="6"/>
  <c r="S328" i="6" s="1"/>
  <c r="T328" i="6" s="1"/>
  <c r="Q329" i="6"/>
  <c r="S329" i="6" s="1"/>
  <c r="T329" i="6" s="1"/>
  <c r="Q330" i="6"/>
  <c r="S330" i="6" s="1"/>
  <c r="T330" i="6" s="1"/>
  <c r="Q331" i="6"/>
  <c r="S331" i="6" s="1"/>
  <c r="T331" i="6" s="1"/>
  <c r="Q332" i="6"/>
  <c r="S332" i="6" s="1"/>
  <c r="T332" i="6" s="1"/>
  <c r="Q333" i="6"/>
  <c r="S333" i="6" s="1"/>
  <c r="T333" i="6" s="1"/>
  <c r="Q334" i="6"/>
  <c r="S334" i="6" s="1"/>
  <c r="T334" i="6" s="1"/>
  <c r="Q335" i="6"/>
  <c r="S335" i="6" s="1"/>
  <c r="T335" i="6" s="1"/>
  <c r="Q336" i="6"/>
  <c r="S336" i="6" s="1"/>
  <c r="T336" i="6" s="1"/>
  <c r="Q337" i="6"/>
  <c r="S337" i="6" s="1"/>
  <c r="T337" i="6" s="1"/>
  <c r="Q338" i="6"/>
  <c r="S338" i="6" s="1"/>
  <c r="T338" i="6" s="1"/>
  <c r="Q339" i="6"/>
  <c r="S339" i="6" s="1"/>
  <c r="T339" i="6" s="1"/>
  <c r="Q340" i="6"/>
  <c r="S340" i="6" s="1"/>
  <c r="T340" i="6" s="1"/>
  <c r="Q341" i="6"/>
  <c r="S341" i="6" s="1"/>
  <c r="T341" i="6" s="1"/>
  <c r="Q342" i="6"/>
  <c r="S342" i="6" s="1"/>
  <c r="T342" i="6" s="1"/>
  <c r="Q343" i="6"/>
  <c r="S343" i="6" s="1"/>
  <c r="T343" i="6" s="1"/>
  <c r="Q344" i="6"/>
  <c r="S344" i="6" s="1"/>
  <c r="T344" i="6" s="1"/>
  <c r="Q345" i="6"/>
  <c r="S345" i="6" s="1"/>
  <c r="T345" i="6" s="1"/>
  <c r="Q346" i="6"/>
  <c r="S346" i="6" s="1"/>
  <c r="T346" i="6" s="1"/>
  <c r="Q347" i="6"/>
  <c r="S347" i="6" s="1"/>
  <c r="T347" i="6" s="1"/>
  <c r="Q348" i="6"/>
  <c r="S348" i="6" s="1"/>
  <c r="T348" i="6" s="1"/>
  <c r="Q349" i="6"/>
  <c r="S349" i="6" s="1"/>
  <c r="T349" i="6" s="1"/>
  <c r="Q350" i="6"/>
  <c r="S350" i="6" s="1"/>
  <c r="T350" i="6" s="1"/>
  <c r="Q351" i="6"/>
  <c r="S351" i="6" s="1"/>
  <c r="T351" i="6" s="1"/>
  <c r="Q352" i="6"/>
  <c r="S352" i="6" s="1"/>
  <c r="T352" i="6" s="1"/>
  <c r="Q353" i="6"/>
  <c r="S353" i="6" s="1"/>
  <c r="T353" i="6" s="1"/>
  <c r="Q354" i="6"/>
  <c r="S354" i="6" s="1"/>
  <c r="T354" i="6" s="1"/>
  <c r="Q355" i="6"/>
  <c r="S355" i="6" s="1"/>
  <c r="T355" i="6" s="1"/>
  <c r="Q356" i="6"/>
  <c r="S356" i="6" s="1"/>
  <c r="T356" i="6" s="1"/>
  <c r="Q357" i="6"/>
  <c r="S357" i="6" s="1"/>
  <c r="T357" i="6" s="1"/>
  <c r="Q358" i="6"/>
  <c r="S358" i="6" s="1"/>
  <c r="T358" i="6" s="1"/>
  <c r="Q359" i="6"/>
  <c r="S359" i="6" s="1"/>
  <c r="T359" i="6" s="1"/>
  <c r="Q360" i="6"/>
  <c r="S360" i="6" s="1"/>
  <c r="T360" i="6" s="1"/>
  <c r="Q361" i="6"/>
  <c r="S361" i="6" s="1"/>
  <c r="T361" i="6" s="1"/>
  <c r="Q362" i="6"/>
  <c r="S362" i="6" s="1"/>
  <c r="T362" i="6" s="1"/>
  <c r="Q363" i="6"/>
  <c r="S363" i="6" s="1"/>
  <c r="T363" i="6" s="1"/>
  <c r="Q364" i="6"/>
  <c r="S364" i="6" s="1"/>
  <c r="T364" i="6" s="1"/>
  <c r="Q365" i="6"/>
  <c r="S365" i="6" s="1"/>
  <c r="T365" i="6" s="1"/>
  <c r="Q366" i="6"/>
  <c r="S366" i="6" s="1"/>
  <c r="T366" i="6" s="1"/>
  <c r="Q367" i="6"/>
  <c r="S367" i="6" s="1"/>
  <c r="T367" i="6" s="1"/>
  <c r="Q368" i="6"/>
  <c r="S368" i="6" s="1"/>
  <c r="T368" i="6" s="1"/>
  <c r="Q369" i="6"/>
  <c r="S369" i="6" s="1"/>
  <c r="T369" i="6" s="1"/>
  <c r="Q370" i="6"/>
  <c r="S370" i="6" s="1"/>
  <c r="T370" i="6" s="1"/>
  <c r="Q371" i="6"/>
  <c r="S371" i="6" s="1"/>
  <c r="T371" i="6" s="1"/>
  <c r="Q372" i="6"/>
  <c r="S372" i="6" s="1"/>
  <c r="T372" i="6" s="1"/>
  <c r="Q373" i="6"/>
  <c r="S373" i="6" s="1"/>
  <c r="T373" i="6" s="1"/>
  <c r="Q374" i="6"/>
  <c r="S374" i="6" s="1"/>
  <c r="T374" i="6" s="1"/>
  <c r="Q375" i="6"/>
  <c r="S375" i="6" s="1"/>
  <c r="T375" i="6" s="1"/>
  <c r="Q376" i="6"/>
  <c r="S376" i="6" s="1"/>
  <c r="T376" i="6" s="1"/>
  <c r="Q377" i="6"/>
  <c r="S377" i="6" s="1"/>
  <c r="T377" i="6" s="1"/>
  <c r="Q378" i="6"/>
  <c r="S378" i="6" s="1"/>
  <c r="T378" i="6" s="1"/>
  <c r="Q379" i="6"/>
  <c r="S379" i="6" s="1"/>
  <c r="T379" i="6" s="1"/>
  <c r="Q380" i="6"/>
  <c r="S380" i="6" s="1"/>
  <c r="T380" i="6" s="1"/>
  <c r="Q381" i="6"/>
  <c r="S381" i="6" s="1"/>
  <c r="T381" i="6" s="1"/>
  <c r="Q382" i="6"/>
  <c r="S382" i="6" s="1"/>
  <c r="T382" i="6" s="1"/>
  <c r="Q383" i="6"/>
  <c r="S383" i="6" s="1"/>
  <c r="T383" i="6" s="1"/>
  <c r="Q384" i="6"/>
  <c r="S384" i="6" s="1"/>
  <c r="T384" i="6" s="1"/>
  <c r="Q385" i="6"/>
  <c r="S385" i="6" s="1"/>
  <c r="T385" i="6" s="1"/>
  <c r="Q386" i="6"/>
  <c r="S386" i="6" s="1"/>
  <c r="T386" i="6" s="1"/>
  <c r="Q387" i="6"/>
  <c r="S387" i="6" s="1"/>
  <c r="T387" i="6" s="1"/>
  <c r="Q388" i="6"/>
  <c r="S388" i="6" s="1"/>
  <c r="T388" i="6" s="1"/>
  <c r="Q389" i="6"/>
  <c r="S389" i="6" s="1"/>
  <c r="T389" i="6" s="1"/>
  <c r="Q390" i="6"/>
  <c r="S390" i="6" s="1"/>
  <c r="T390" i="6" s="1"/>
  <c r="Q391" i="6"/>
  <c r="S391" i="6" s="1"/>
  <c r="T391" i="6" s="1"/>
  <c r="Q392" i="6"/>
  <c r="S392" i="6" s="1"/>
  <c r="T392" i="6" s="1"/>
  <c r="Q393" i="6"/>
  <c r="S393" i="6" s="1"/>
  <c r="T393" i="6" s="1"/>
  <c r="Q394" i="6"/>
  <c r="S394" i="6" s="1"/>
  <c r="T394" i="6" s="1"/>
  <c r="Q395" i="6"/>
  <c r="S395" i="6" s="1"/>
  <c r="T395" i="6" s="1"/>
  <c r="Q396" i="6"/>
  <c r="S396" i="6" s="1"/>
  <c r="T396" i="6" s="1"/>
  <c r="Q397" i="6"/>
  <c r="S397" i="6" s="1"/>
  <c r="T397" i="6" s="1"/>
  <c r="Q398" i="6"/>
  <c r="S398" i="6" s="1"/>
  <c r="T398" i="6" s="1"/>
  <c r="Q399" i="6"/>
  <c r="S399" i="6" s="1"/>
  <c r="T399" i="6" s="1"/>
  <c r="Q400" i="6"/>
  <c r="S400" i="6" s="1"/>
  <c r="T400" i="6" s="1"/>
  <c r="Q401" i="6"/>
  <c r="S401" i="6" s="1"/>
  <c r="T401" i="6" s="1"/>
  <c r="Q402" i="6"/>
  <c r="S402" i="6" s="1"/>
  <c r="T402" i="6" s="1"/>
  <c r="Q403" i="6"/>
  <c r="S403" i="6" s="1"/>
  <c r="T403" i="6" s="1"/>
  <c r="Q404" i="6"/>
  <c r="S404" i="6" s="1"/>
  <c r="T404" i="6" s="1"/>
  <c r="Q405" i="6"/>
  <c r="S405" i="6" s="1"/>
  <c r="T405" i="6" s="1"/>
  <c r="Q406" i="6"/>
  <c r="S406" i="6" s="1"/>
  <c r="T406" i="6" s="1"/>
  <c r="Q407" i="6"/>
  <c r="S407" i="6" s="1"/>
  <c r="T407" i="6" s="1"/>
  <c r="Q408" i="6"/>
  <c r="S408" i="6" s="1"/>
  <c r="T408" i="6" s="1"/>
  <c r="Q409" i="6"/>
  <c r="S409" i="6" s="1"/>
  <c r="T409" i="6" s="1"/>
  <c r="Q410" i="6"/>
  <c r="S410" i="6" s="1"/>
  <c r="T410" i="6" s="1"/>
  <c r="Q411" i="6"/>
  <c r="S411" i="6" s="1"/>
  <c r="T411" i="6" s="1"/>
  <c r="Q412" i="6"/>
  <c r="S412" i="6" s="1"/>
  <c r="T412" i="6" s="1"/>
  <c r="Q413" i="6"/>
  <c r="S413" i="6" s="1"/>
  <c r="T413" i="6" s="1"/>
  <c r="Q414" i="6"/>
  <c r="S414" i="6" s="1"/>
  <c r="T414" i="6" s="1"/>
  <c r="Q415" i="6"/>
  <c r="S415" i="6" s="1"/>
  <c r="T415" i="6" s="1"/>
  <c r="Q416" i="6"/>
  <c r="S416" i="6" s="1"/>
  <c r="T416" i="6" s="1"/>
  <c r="Q417" i="6"/>
  <c r="S417" i="6" s="1"/>
  <c r="T417" i="6" s="1"/>
  <c r="Q418" i="6"/>
  <c r="S418" i="6" s="1"/>
  <c r="T418" i="6" s="1"/>
  <c r="Q419" i="6"/>
  <c r="S419" i="6" s="1"/>
  <c r="T419" i="6" s="1"/>
  <c r="Q420" i="6"/>
  <c r="S420" i="6" s="1"/>
  <c r="T420" i="6" s="1"/>
  <c r="Q421" i="6"/>
  <c r="S421" i="6" s="1"/>
  <c r="T421" i="6" s="1"/>
  <c r="Q422" i="6"/>
  <c r="S422" i="6" s="1"/>
  <c r="T422" i="6" s="1"/>
  <c r="Q423" i="6"/>
  <c r="S423" i="6" s="1"/>
  <c r="T423" i="6" s="1"/>
  <c r="Q424" i="6"/>
  <c r="S424" i="6" s="1"/>
  <c r="T424" i="6" s="1"/>
  <c r="Q425" i="6"/>
  <c r="S425" i="6" s="1"/>
  <c r="T425" i="6" s="1"/>
  <c r="Q426" i="6"/>
  <c r="S426" i="6" s="1"/>
  <c r="T426" i="6" s="1"/>
  <c r="Q427" i="6"/>
  <c r="S427" i="6" s="1"/>
  <c r="T427" i="6" s="1"/>
  <c r="Q428" i="6"/>
  <c r="S428" i="6" s="1"/>
  <c r="T428" i="6" s="1"/>
  <c r="Q429" i="6"/>
  <c r="S429" i="6" s="1"/>
  <c r="T429" i="6" s="1"/>
  <c r="Q430" i="6"/>
  <c r="S430" i="6" s="1"/>
  <c r="T430" i="6" s="1"/>
  <c r="Q431" i="6"/>
  <c r="S431" i="6" s="1"/>
  <c r="T431" i="6" s="1"/>
  <c r="Q432" i="6"/>
  <c r="S432" i="6" s="1"/>
  <c r="T432" i="6" s="1"/>
  <c r="Q433" i="6"/>
  <c r="S433" i="6" s="1"/>
  <c r="T433" i="6" s="1"/>
  <c r="Q434" i="6"/>
  <c r="S434" i="6" s="1"/>
  <c r="T434" i="6" s="1"/>
  <c r="Q435" i="6"/>
  <c r="S435" i="6" s="1"/>
  <c r="T435" i="6" s="1"/>
  <c r="Q436" i="6"/>
  <c r="S436" i="6" s="1"/>
  <c r="T436" i="6" s="1"/>
  <c r="Q437" i="6"/>
  <c r="S437" i="6" s="1"/>
  <c r="T437" i="6" s="1"/>
  <c r="Q438" i="6"/>
  <c r="S438" i="6" s="1"/>
  <c r="T438" i="6" s="1"/>
  <c r="Q439" i="6"/>
  <c r="S439" i="6" s="1"/>
  <c r="T439" i="6" s="1"/>
  <c r="Q440" i="6"/>
  <c r="S440" i="6" s="1"/>
  <c r="T440" i="6" s="1"/>
  <c r="Q441" i="6"/>
  <c r="S441" i="6" s="1"/>
  <c r="T441" i="6" s="1"/>
  <c r="Q442" i="6"/>
  <c r="S442" i="6" s="1"/>
  <c r="T442" i="6" s="1"/>
  <c r="Q443" i="6"/>
  <c r="S443" i="6" s="1"/>
  <c r="T443" i="6" s="1"/>
  <c r="Q444" i="6"/>
  <c r="S444" i="6" s="1"/>
  <c r="T444" i="6" s="1"/>
  <c r="Q445" i="6"/>
  <c r="S445" i="6" s="1"/>
  <c r="T445" i="6" s="1"/>
  <c r="Q446" i="6"/>
  <c r="S446" i="6" s="1"/>
  <c r="T446" i="6" s="1"/>
  <c r="Q447" i="6"/>
  <c r="S447" i="6" s="1"/>
  <c r="T447" i="6" s="1"/>
  <c r="Q448" i="6"/>
  <c r="S448" i="6" s="1"/>
  <c r="T448" i="6" s="1"/>
  <c r="Q449" i="6"/>
  <c r="S449" i="6" s="1"/>
  <c r="T449" i="6" s="1"/>
  <c r="Q450" i="6"/>
  <c r="S450" i="6" s="1"/>
  <c r="T450" i="6" s="1"/>
  <c r="Q451" i="6"/>
  <c r="S451" i="6" s="1"/>
  <c r="T451" i="6" s="1"/>
  <c r="Q452" i="6"/>
  <c r="S452" i="6" s="1"/>
  <c r="T452" i="6" s="1"/>
  <c r="Q453" i="6"/>
  <c r="S453" i="6" s="1"/>
  <c r="T453" i="6" s="1"/>
  <c r="Q454" i="6"/>
  <c r="S454" i="6" s="1"/>
  <c r="T454" i="6" s="1"/>
  <c r="Q455" i="6"/>
  <c r="S455" i="6" s="1"/>
  <c r="T455" i="6" s="1"/>
  <c r="Q456" i="6"/>
  <c r="S456" i="6" s="1"/>
  <c r="T456" i="6" s="1"/>
  <c r="Q457" i="6"/>
  <c r="S457" i="6" s="1"/>
  <c r="T457" i="6" s="1"/>
  <c r="Q458" i="6"/>
  <c r="S458" i="6" s="1"/>
  <c r="T458" i="6" s="1"/>
  <c r="Q459" i="6"/>
  <c r="S459" i="6" s="1"/>
  <c r="T459" i="6" s="1"/>
  <c r="Q460" i="6"/>
  <c r="S460" i="6" s="1"/>
  <c r="T460" i="6" s="1"/>
  <c r="Q461" i="6"/>
  <c r="S461" i="6" s="1"/>
  <c r="T461" i="6" s="1"/>
  <c r="Q462" i="6"/>
  <c r="S462" i="6" s="1"/>
  <c r="T462" i="6" s="1"/>
  <c r="Q463" i="6"/>
  <c r="S463" i="6" s="1"/>
  <c r="T463" i="6" s="1"/>
  <c r="Q464" i="6"/>
  <c r="S464" i="6" s="1"/>
  <c r="T464" i="6" s="1"/>
  <c r="Q465" i="6"/>
  <c r="S465" i="6" s="1"/>
  <c r="T465" i="6" s="1"/>
  <c r="Q466" i="6"/>
  <c r="S466" i="6" s="1"/>
  <c r="T466" i="6" s="1"/>
  <c r="Q467" i="6"/>
  <c r="S467" i="6" s="1"/>
  <c r="T467" i="6" s="1"/>
  <c r="Q468" i="6"/>
  <c r="S468" i="6" s="1"/>
  <c r="T468" i="6" s="1"/>
  <c r="Q469" i="6"/>
  <c r="S469" i="6" s="1"/>
  <c r="T469" i="6" s="1"/>
  <c r="Q470" i="6"/>
  <c r="S470" i="6" s="1"/>
  <c r="T470" i="6" s="1"/>
  <c r="Q471" i="6"/>
  <c r="S471" i="6" s="1"/>
  <c r="T471" i="6" s="1"/>
  <c r="Q472" i="6"/>
  <c r="S472" i="6" s="1"/>
  <c r="T472" i="6" s="1"/>
  <c r="Q473" i="6"/>
  <c r="S473" i="6" s="1"/>
  <c r="T473" i="6" s="1"/>
  <c r="Q474" i="6"/>
  <c r="S474" i="6" s="1"/>
  <c r="T474" i="6" s="1"/>
  <c r="Q475" i="6"/>
  <c r="S475" i="6" s="1"/>
  <c r="T475" i="6" s="1"/>
  <c r="Q476" i="6"/>
  <c r="S476" i="6" s="1"/>
  <c r="T476" i="6" s="1"/>
  <c r="Q477" i="6"/>
  <c r="S477" i="6" s="1"/>
  <c r="T477" i="6" s="1"/>
  <c r="Q478" i="6"/>
  <c r="S478" i="6" s="1"/>
  <c r="T478" i="6" s="1"/>
  <c r="Q479" i="6"/>
  <c r="S479" i="6" s="1"/>
  <c r="T479" i="6" s="1"/>
  <c r="Q480" i="6"/>
  <c r="S480" i="6" s="1"/>
  <c r="T480" i="6" s="1"/>
  <c r="Q481" i="6"/>
  <c r="S481" i="6" s="1"/>
  <c r="T481" i="6" s="1"/>
  <c r="Q482" i="6"/>
  <c r="S482" i="6" s="1"/>
  <c r="T482" i="6" s="1"/>
  <c r="Q483" i="6"/>
  <c r="S483" i="6" s="1"/>
  <c r="T483" i="6" s="1"/>
  <c r="Q484" i="6"/>
  <c r="S484" i="6" s="1"/>
  <c r="T484" i="6" s="1"/>
  <c r="Q485" i="6"/>
  <c r="S485" i="6" s="1"/>
  <c r="T485" i="6" s="1"/>
  <c r="Q486" i="6"/>
  <c r="S486" i="6" s="1"/>
  <c r="T486" i="6" s="1"/>
  <c r="Q487" i="6"/>
  <c r="S487" i="6" s="1"/>
  <c r="T487" i="6" s="1"/>
  <c r="Q488" i="6"/>
  <c r="S488" i="6" s="1"/>
  <c r="T488" i="6" s="1"/>
  <c r="Q489" i="6"/>
  <c r="S489" i="6" s="1"/>
  <c r="T489" i="6" s="1"/>
  <c r="Q490" i="6"/>
  <c r="S490" i="6" s="1"/>
  <c r="T490" i="6" s="1"/>
  <c r="Q491" i="6"/>
  <c r="S491" i="6" s="1"/>
  <c r="T491" i="6" s="1"/>
  <c r="Q492" i="6"/>
  <c r="S492" i="6" s="1"/>
  <c r="T492" i="6" s="1"/>
  <c r="Q493" i="6"/>
  <c r="S493" i="6" s="1"/>
  <c r="T493" i="6" s="1"/>
  <c r="Q494" i="6"/>
  <c r="S494" i="6" s="1"/>
  <c r="T494" i="6" s="1"/>
  <c r="Q495" i="6"/>
  <c r="S495" i="6" s="1"/>
  <c r="T495" i="6" s="1"/>
  <c r="Q496" i="6"/>
  <c r="S496" i="6" s="1"/>
  <c r="T496" i="6" s="1"/>
  <c r="Q497" i="6"/>
  <c r="S497" i="6" s="1"/>
  <c r="T497" i="6" s="1"/>
  <c r="Q498" i="6"/>
  <c r="S498" i="6" s="1"/>
  <c r="T498" i="6" s="1"/>
  <c r="Q499" i="6"/>
  <c r="S499" i="6" s="1"/>
  <c r="T499" i="6" s="1"/>
  <c r="Q500" i="6"/>
  <c r="S500" i="6" s="1"/>
  <c r="T500" i="6" s="1"/>
  <c r="Q501" i="6"/>
  <c r="S501" i="6" s="1"/>
  <c r="T501" i="6" s="1"/>
  <c r="Q502" i="6"/>
  <c r="S502" i="6" s="1"/>
  <c r="T502" i="6" s="1"/>
  <c r="Q503" i="6"/>
  <c r="S503" i="6" s="1"/>
  <c r="T503" i="6" s="1"/>
  <c r="Q504" i="6"/>
  <c r="S504" i="6" s="1"/>
  <c r="T504" i="6" s="1"/>
  <c r="Q505" i="6"/>
  <c r="S505" i="6" s="1"/>
  <c r="T505" i="6" s="1"/>
  <c r="Q506" i="6"/>
  <c r="S506" i="6" s="1"/>
  <c r="T506" i="6" s="1"/>
  <c r="Q507" i="6"/>
  <c r="S507" i="6" s="1"/>
  <c r="T507" i="6" s="1"/>
  <c r="Q508" i="6"/>
  <c r="S508" i="6" s="1"/>
  <c r="T508" i="6" s="1"/>
  <c r="Q509" i="6"/>
  <c r="S509" i="6" s="1"/>
  <c r="T509" i="6" s="1"/>
  <c r="Q510" i="6"/>
  <c r="S510" i="6" s="1"/>
  <c r="T510" i="6" s="1"/>
  <c r="Q511" i="6"/>
  <c r="S511" i="6" s="1"/>
  <c r="T511" i="6" s="1"/>
  <c r="Q512" i="6"/>
  <c r="S512" i="6" s="1"/>
  <c r="T512" i="6" s="1"/>
  <c r="Q513" i="6"/>
  <c r="S513" i="6" s="1"/>
  <c r="T513" i="6" s="1"/>
  <c r="Q514" i="6"/>
  <c r="S514" i="6" s="1"/>
  <c r="T514" i="6" s="1"/>
  <c r="Q515" i="6"/>
  <c r="S515" i="6" s="1"/>
  <c r="T515" i="6" s="1"/>
  <c r="Q516" i="6"/>
  <c r="S516" i="6" s="1"/>
  <c r="T516" i="6" s="1"/>
  <c r="Q517" i="6"/>
  <c r="S517" i="6" s="1"/>
  <c r="T517" i="6" s="1"/>
  <c r="Q518" i="6"/>
  <c r="S518" i="6" s="1"/>
  <c r="T518" i="6" s="1"/>
  <c r="Q519" i="6"/>
  <c r="S519" i="6" s="1"/>
  <c r="T519" i="6" s="1"/>
  <c r="Q520" i="6"/>
  <c r="S520" i="6" s="1"/>
  <c r="T520" i="6" s="1"/>
  <c r="Q521" i="6"/>
  <c r="S521" i="6" s="1"/>
  <c r="T521" i="6" s="1"/>
  <c r="Q522" i="6"/>
  <c r="S522" i="6" s="1"/>
  <c r="T522" i="6" s="1"/>
  <c r="Q523" i="6"/>
  <c r="S523" i="6" s="1"/>
  <c r="T523" i="6" s="1"/>
  <c r="Q524" i="6"/>
  <c r="S524" i="6" s="1"/>
  <c r="T524" i="6" s="1"/>
  <c r="Q525" i="6"/>
  <c r="S525" i="6" s="1"/>
  <c r="T525" i="6" s="1"/>
  <c r="Q526" i="6"/>
  <c r="S526" i="6" s="1"/>
  <c r="T526" i="6" s="1"/>
  <c r="Q527" i="6"/>
  <c r="S527" i="6" s="1"/>
  <c r="T527" i="6" s="1"/>
  <c r="Q528" i="6"/>
  <c r="S528" i="6" s="1"/>
  <c r="T528" i="6" s="1"/>
  <c r="Q529" i="6"/>
  <c r="S529" i="6" s="1"/>
  <c r="T529" i="6" s="1"/>
  <c r="Q530" i="6"/>
  <c r="S530" i="6" s="1"/>
  <c r="T530" i="6" s="1"/>
  <c r="Q531" i="6"/>
  <c r="S531" i="6" s="1"/>
  <c r="T531" i="6" s="1"/>
  <c r="Q532" i="6"/>
  <c r="S532" i="6" s="1"/>
  <c r="T532" i="6" s="1"/>
  <c r="Q533" i="6"/>
  <c r="S533" i="6" s="1"/>
  <c r="T533" i="6" s="1"/>
  <c r="Q534" i="6"/>
  <c r="S534" i="6" s="1"/>
  <c r="T534" i="6" s="1"/>
  <c r="Q535" i="6"/>
  <c r="S535" i="6" s="1"/>
  <c r="T535" i="6" s="1"/>
  <c r="Q536" i="6"/>
  <c r="S536" i="6" s="1"/>
  <c r="T536" i="6" s="1"/>
  <c r="Q537" i="6"/>
  <c r="S537" i="6" s="1"/>
  <c r="T537" i="6" s="1"/>
  <c r="Q538" i="6"/>
  <c r="S538" i="6" s="1"/>
  <c r="T538" i="6" s="1"/>
  <c r="Q539" i="6"/>
  <c r="S539" i="6" s="1"/>
  <c r="T539" i="6" s="1"/>
  <c r="Q540" i="6"/>
  <c r="S540" i="6" s="1"/>
  <c r="T540" i="6" s="1"/>
  <c r="Q541" i="6"/>
  <c r="S541" i="6" s="1"/>
  <c r="T541" i="6" s="1"/>
  <c r="Q542" i="6"/>
  <c r="S542" i="6" s="1"/>
  <c r="T542" i="6" s="1"/>
  <c r="Q543" i="6"/>
  <c r="S543" i="6" s="1"/>
  <c r="T543" i="6" s="1"/>
  <c r="Q544" i="6"/>
  <c r="S544" i="6" s="1"/>
  <c r="T544" i="6" s="1"/>
  <c r="Q545" i="6"/>
  <c r="S545" i="6" s="1"/>
  <c r="T545" i="6" s="1"/>
  <c r="Q546" i="6"/>
  <c r="S546" i="6" s="1"/>
  <c r="T546" i="6" s="1"/>
  <c r="Q547" i="6"/>
  <c r="S547" i="6" s="1"/>
  <c r="T547" i="6" s="1"/>
  <c r="Q548" i="6"/>
  <c r="S548" i="6" s="1"/>
  <c r="T548" i="6" s="1"/>
  <c r="Q549" i="6"/>
  <c r="S549" i="6" s="1"/>
  <c r="T549" i="6" s="1"/>
  <c r="Q550" i="6"/>
  <c r="S550" i="6" s="1"/>
  <c r="T550" i="6" s="1"/>
  <c r="Q551" i="6"/>
  <c r="S551" i="6" s="1"/>
  <c r="T551" i="6" s="1"/>
  <c r="Q552" i="6"/>
  <c r="S552" i="6" s="1"/>
  <c r="T552" i="6" s="1"/>
  <c r="Q553" i="6"/>
  <c r="S553" i="6" s="1"/>
  <c r="T553" i="6" s="1"/>
  <c r="Q554" i="6"/>
  <c r="S554" i="6" s="1"/>
  <c r="T554" i="6" s="1"/>
  <c r="Q555" i="6"/>
  <c r="S555" i="6" s="1"/>
  <c r="T555" i="6" s="1"/>
  <c r="Q556" i="6"/>
  <c r="S556" i="6" s="1"/>
  <c r="T556" i="6" s="1"/>
  <c r="Q557" i="6"/>
  <c r="S557" i="6" s="1"/>
  <c r="T557" i="6" s="1"/>
  <c r="Q558" i="6"/>
  <c r="S558" i="6" s="1"/>
  <c r="T558" i="6" s="1"/>
  <c r="Q559" i="6"/>
  <c r="S559" i="6" s="1"/>
  <c r="T559" i="6" s="1"/>
  <c r="Q560" i="6"/>
  <c r="S560" i="6" s="1"/>
  <c r="T560" i="6" s="1"/>
  <c r="Q561" i="6"/>
  <c r="S561" i="6" s="1"/>
  <c r="T561" i="6" s="1"/>
  <c r="Q562" i="6"/>
  <c r="S562" i="6" s="1"/>
  <c r="T562" i="6" s="1"/>
  <c r="Q563" i="6"/>
  <c r="S563" i="6" s="1"/>
  <c r="T563" i="6" s="1"/>
  <c r="Q564" i="6"/>
  <c r="S564" i="6" s="1"/>
  <c r="T564" i="6" s="1"/>
  <c r="Q565" i="6"/>
  <c r="S565" i="6" s="1"/>
  <c r="T565" i="6" s="1"/>
  <c r="Q566" i="6"/>
  <c r="S566" i="6" s="1"/>
  <c r="T566" i="6" s="1"/>
  <c r="Q567" i="6"/>
  <c r="S567" i="6" s="1"/>
  <c r="T567" i="6" s="1"/>
  <c r="Q568" i="6"/>
  <c r="S568" i="6" s="1"/>
  <c r="T568" i="6" s="1"/>
  <c r="Q569" i="6"/>
  <c r="S569" i="6" s="1"/>
  <c r="T569" i="6" s="1"/>
  <c r="Q570" i="6"/>
  <c r="S570" i="6" s="1"/>
  <c r="T570" i="6" s="1"/>
  <c r="Q571" i="6"/>
  <c r="S571" i="6" s="1"/>
  <c r="T571" i="6" s="1"/>
  <c r="Q572" i="6"/>
  <c r="S572" i="6" s="1"/>
  <c r="T572" i="6" s="1"/>
  <c r="Q573" i="6"/>
  <c r="S573" i="6" s="1"/>
  <c r="T573" i="6" s="1"/>
  <c r="Q574" i="6"/>
  <c r="S574" i="6" s="1"/>
  <c r="T574" i="6" s="1"/>
  <c r="Q575" i="6"/>
  <c r="S575" i="6" s="1"/>
  <c r="T575" i="6" s="1"/>
  <c r="Q576" i="6"/>
  <c r="S576" i="6" s="1"/>
  <c r="T576" i="6" s="1"/>
  <c r="Q577" i="6"/>
  <c r="S577" i="6" s="1"/>
  <c r="T577" i="6" s="1"/>
  <c r="Q578" i="6"/>
  <c r="S578" i="6" s="1"/>
  <c r="T578" i="6" s="1"/>
  <c r="Q579" i="6"/>
  <c r="S579" i="6" s="1"/>
  <c r="T579" i="6" s="1"/>
  <c r="Q580" i="6"/>
  <c r="S580" i="6" s="1"/>
  <c r="T580" i="6" s="1"/>
  <c r="Q581" i="6"/>
  <c r="S581" i="6" s="1"/>
  <c r="T581" i="6" s="1"/>
  <c r="Q582" i="6"/>
  <c r="S582" i="6" s="1"/>
  <c r="T582" i="6" s="1"/>
  <c r="Q583" i="6"/>
  <c r="S583" i="6" s="1"/>
  <c r="T583" i="6" s="1"/>
  <c r="Q584" i="6"/>
  <c r="S584" i="6" s="1"/>
  <c r="T584" i="6" s="1"/>
  <c r="Q585" i="6"/>
  <c r="S585" i="6" s="1"/>
  <c r="T585" i="6" s="1"/>
  <c r="Q586" i="6"/>
  <c r="S586" i="6" s="1"/>
  <c r="T586" i="6" s="1"/>
  <c r="Q587" i="6"/>
  <c r="S587" i="6" s="1"/>
  <c r="T587" i="6" s="1"/>
  <c r="Q588" i="6"/>
  <c r="S588" i="6" s="1"/>
  <c r="T588" i="6" s="1"/>
  <c r="Q589" i="6"/>
  <c r="S589" i="6" s="1"/>
  <c r="T589" i="6" s="1"/>
  <c r="Q590" i="6"/>
  <c r="S590" i="6" s="1"/>
  <c r="T590" i="6" s="1"/>
  <c r="Q591" i="6"/>
  <c r="S591" i="6" s="1"/>
  <c r="T591" i="6" s="1"/>
  <c r="Q592" i="6"/>
  <c r="S592" i="6" s="1"/>
  <c r="T592" i="6" s="1"/>
  <c r="Q593" i="6"/>
  <c r="S593" i="6" s="1"/>
  <c r="T593" i="6" s="1"/>
  <c r="Q594" i="6"/>
  <c r="S594" i="6" s="1"/>
  <c r="T594" i="6" s="1"/>
  <c r="Q595" i="6"/>
  <c r="S595" i="6" s="1"/>
  <c r="T595" i="6" s="1"/>
  <c r="Q596" i="6"/>
  <c r="S596" i="6" s="1"/>
  <c r="T596" i="6" s="1"/>
  <c r="Q597" i="6"/>
  <c r="S597" i="6" s="1"/>
  <c r="T597" i="6" s="1"/>
  <c r="Q598" i="6"/>
  <c r="S598" i="6" s="1"/>
  <c r="T598" i="6" s="1"/>
  <c r="Q599" i="6"/>
  <c r="S599" i="6" s="1"/>
  <c r="T599" i="6" s="1"/>
  <c r="Q600" i="6"/>
  <c r="S600" i="6" s="1"/>
  <c r="T600" i="6" s="1"/>
  <c r="Q601" i="6"/>
  <c r="S601" i="6" s="1"/>
  <c r="T601" i="6" s="1"/>
  <c r="Q602" i="6"/>
  <c r="S602" i="6" s="1"/>
  <c r="T602" i="6" s="1"/>
  <c r="Q603" i="6"/>
  <c r="S603" i="6" s="1"/>
  <c r="T603" i="6" s="1"/>
  <c r="Q604" i="6"/>
  <c r="S604" i="6" s="1"/>
  <c r="T604" i="6" s="1"/>
  <c r="Q605" i="6"/>
  <c r="S605" i="6" s="1"/>
  <c r="T605" i="6" s="1"/>
  <c r="Q606" i="6"/>
  <c r="S606" i="6" s="1"/>
  <c r="T606" i="6" s="1"/>
  <c r="Q607" i="6"/>
  <c r="S607" i="6" s="1"/>
  <c r="T607" i="6" s="1"/>
  <c r="Q608" i="6"/>
  <c r="S608" i="6" s="1"/>
  <c r="T608" i="6" s="1"/>
  <c r="Q609" i="6"/>
  <c r="S609" i="6" s="1"/>
  <c r="T609" i="6" s="1"/>
  <c r="Q610" i="6"/>
  <c r="S610" i="6" s="1"/>
  <c r="T610" i="6" s="1"/>
  <c r="Q611" i="6"/>
  <c r="S611" i="6" s="1"/>
  <c r="T611" i="6" s="1"/>
  <c r="Q612" i="6"/>
  <c r="S612" i="6" s="1"/>
  <c r="T612" i="6" s="1"/>
  <c r="Q613" i="6"/>
  <c r="S613" i="6" s="1"/>
  <c r="T613" i="6" s="1"/>
  <c r="Q614" i="6"/>
  <c r="S614" i="6" s="1"/>
  <c r="T614" i="6" s="1"/>
  <c r="Q615" i="6"/>
  <c r="S615" i="6" s="1"/>
  <c r="T615" i="6" s="1"/>
  <c r="Q616" i="6"/>
  <c r="S616" i="6" s="1"/>
  <c r="T616" i="6" s="1"/>
  <c r="Q617" i="6"/>
  <c r="S617" i="6" s="1"/>
  <c r="T617" i="6" s="1"/>
  <c r="Q618" i="6"/>
  <c r="S618" i="6" s="1"/>
  <c r="T618" i="6" s="1"/>
  <c r="Q619" i="6"/>
  <c r="S619" i="6" s="1"/>
  <c r="T619" i="6" s="1"/>
  <c r="Q620" i="6"/>
  <c r="S620" i="6" s="1"/>
  <c r="T620" i="6" s="1"/>
  <c r="Q621" i="6"/>
  <c r="S621" i="6" s="1"/>
  <c r="T621" i="6" s="1"/>
  <c r="Q622" i="6"/>
  <c r="S622" i="6" s="1"/>
  <c r="T622" i="6" s="1"/>
  <c r="Q623" i="6"/>
  <c r="S623" i="6" s="1"/>
  <c r="T623" i="6" s="1"/>
  <c r="Q624" i="6"/>
  <c r="S624" i="6" s="1"/>
  <c r="T624" i="6" s="1"/>
  <c r="Q625" i="6"/>
  <c r="S625" i="6" s="1"/>
  <c r="T625" i="6" s="1"/>
  <c r="Q626" i="6"/>
  <c r="S626" i="6" s="1"/>
  <c r="T626" i="6" s="1"/>
  <c r="Q627" i="6"/>
  <c r="S627" i="6" s="1"/>
  <c r="T627" i="6" s="1"/>
  <c r="Q628" i="6"/>
  <c r="S628" i="6" s="1"/>
  <c r="T628" i="6" s="1"/>
  <c r="Q629" i="6"/>
  <c r="S629" i="6" s="1"/>
  <c r="T629" i="6" s="1"/>
  <c r="Q630" i="6"/>
  <c r="S630" i="6" s="1"/>
  <c r="T630" i="6" s="1"/>
  <c r="Q631" i="6"/>
  <c r="S631" i="6" s="1"/>
  <c r="T631" i="6" s="1"/>
  <c r="Q632" i="6"/>
  <c r="S632" i="6" s="1"/>
  <c r="T632" i="6" s="1"/>
  <c r="Q633" i="6"/>
  <c r="S633" i="6" s="1"/>
  <c r="T633" i="6" s="1"/>
  <c r="Q634" i="6"/>
  <c r="S634" i="6" s="1"/>
  <c r="T634" i="6" s="1"/>
  <c r="Q635" i="6"/>
  <c r="S635" i="6" s="1"/>
  <c r="T635" i="6" s="1"/>
  <c r="Q636" i="6"/>
  <c r="S636" i="6" s="1"/>
  <c r="T636" i="6" s="1"/>
  <c r="Q637" i="6"/>
  <c r="S637" i="6" s="1"/>
  <c r="T637" i="6" s="1"/>
  <c r="Q638" i="6"/>
  <c r="S638" i="6" s="1"/>
  <c r="T638" i="6" s="1"/>
  <c r="Q639" i="6"/>
  <c r="S639" i="6" s="1"/>
  <c r="T639" i="6" s="1"/>
  <c r="Q640" i="6"/>
  <c r="S640" i="6" s="1"/>
  <c r="T640" i="6" s="1"/>
  <c r="Q641" i="6"/>
  <c r="S641" i="6" s="1"/>
  <c r="T641" i="6" s="1"/>
  <c r="Q642" i="6"/>
  <c r="S642" i="6" s="1"/>
  <c r="T642" i="6" s="1"/>
  <c r="Q643" i="6"/>
  <c r="S643" i="6" s="1"/>
  <c r="T643" i="6" s="1"/>
  <c r="Q644" i="6"/>
  <c r="S644" i="6" s="1"/>
  <c r="T644" i="6" s="1"/>
  <c r="Q645" i="6"/>
  <c r="S645" i="6" s="1"/>
  <c r="T645" i="6" s="1"/>
  <c r="Q646" i="6"/>
  <c r="S646" i="6" s="1"/>
  <c r="T646" i="6" s="1"/>
  <c r="Q647" i="6"/>
  <c r="S647" i="6" s="1"/>
  <c r="T647" i="6" s="1"/>
  <c r="Q648" i="6"/>
  <c r="S648" i="6" s="1"/>
  <c r="T648" i="6" s="1"/>
  <c r="Q649" i="6"/>
  <c r="S649" i="6" s="1"/>
  <c r="T649" i="6" s="1"/>
  <c r="Q650" i="6"/>
  <c r="S650" i="6" s="1"/>
  <c r="T650" i="6" s="1"/>
  <c r="Q651" i="6"/>
  <c r="S651" i="6" s="1"/>
  <c r="T651" i="6" s="1"/>
  <c r="Q652" i="6"/>
  <c r="S652" i="6" s="1"/>
  <c r="T652" i="6" s="1"/>
  <c r="Q653" i="6"/>
  <c r="S653" i="6" s="1"/>
  <c r="T653" i="6" s="1"/>
  <c r="Q654" i="6"/>
  <c r="S654" i="6" s="1"/>
  <c r="T654" i="6" s="1"/>
  <c r="Q655" i="6"/>
  <c r="S655" i="6" s="1"/>
  <c r="T655" i="6" s="1"/>
  <c r="Q656" i="6"/>
  <c r="S656" i="6" s="1"/>
  <c r="T656" i="6" s="1"/>
  <c r="Q657" i="6"/>
  <c r="S657" i="6" s="1"/>
  <c r="T657" i="6" s="1"/>
  <c r="Q658" i="6"/>
  <c r="S658" i="6" s="1"/>
  <c r="T658" i="6" s="1"/>
  <c r="Q659" i="6"/>
  <c r="S659" i="6" s="1"/>
  <c r="T659" i="6" s="1"/>
  <c r="Q660" i="6"/>
  <c r="S660" i="6" s="1"/>
  <c r="T660" i="6" s="1"/>
  <c r="Q661" i="6"/>
  <c r="S661" i="6" s="1"/>
  <c r="T661" i="6" s="1"/>
  <c r="Q662" i="6"/>
  <c r="S662" i="6" s="1"/>
  <c r="T662" i="6" s="1"/>
  <c r="Q663" i="6"/>
  <c r="S663" i="6" s="1"/>
  <c r="T663" i="6" s="1"/>
  <c r="Q664" i="6"/>
  <c r="S664" i="6" s="1"/>
  <c r="T664" i="6" s="1"/>
  <c r="Q665" i="6"/>
  <c r="S665" i="6" s="1"/>
  <c r="T665" i="6" s="1"/>
  <c r="Q666" i="6"/>
  <c r="S666" i="6" s="1"/>
  <c r="T666" i="6" s="1"/>
  <c r="Q667" i="6"/>
  <c r="S667" i="6" s="1"/>
  <c r="T667" i="6" s="1"/>
  <c r="Q668" i="6"/>
  <c r="S668" i="6" s="1"/>
  <c r="T668" i="6" s="1"/>
  <c r="Q669" i="6"/>
  <c r="S669" i="6" s="1"/>
  <c r="T669" i="6" s="1"/>
  <c r="Q670" i="6"/>
  <c r="S670" i="6" s="1"/>
  <c r="T670" i="6" s="1"/>
  <c r="Q671" i="6"/>
  <c r="S671" i="6" s="1"/>
  <c r="T671" i="6" s="1"/>
  <c r="Q672" i="6"/>
  <c r="S672" i="6" s="1"/>
  <c r="T672" i="6" s="1"/>
  <c r="Q673" i="6"/>
  <c r="S673" i="6" s="1"/>
  <c r="T673" i="6" s="1"/>
  <c r="Q674" i="6"/>
  <c r="S674" i="6" s="1"/>
  <c r="T674" i="6" s="1"/>
  <c r="Q675" i="6"/>
  <c r="S675" i="6" s="1"/>
  <c r="T675" i="6" s="1"/>
  <c r="Q676" i="6"/>
  <c r="S676" i="6" s="1"/>
  <c r="T676" i="6" s="1"/>
  <c r="Q677" i="6"/>
  <c r="S677" i="6" s="1"/>
  <c r="T677" i="6" s="1"/>
  <c r="Q678" i="6"/>
  <c r="S678" i="6" s="1"/>
  <c r="T678" i="6" s="1"/>
  <c r="Q679" i="6"/>
  <c r="S679" i="6" s="1"/>
  <c r="T679" i="6" s="1"/>
  <c r="Q680" i="6"/>
  <c r="S680" i="6" s="1"/>
  <c r="T680" i="6" s="1"/>
  <c r="Q681" i="6"/>
  <c r="S681" i="6" s="1"/>
  <c r="T681" i="6" s="1"/>
  <c r="Q682" i="6"/>
  <c r="S682" i="6" s="1"/>
  <c r="T682" i="6" s="1"/>
  <c r="Q683" i="6"/>
  <c r="S683" i="6" s="1"/>
  <c r="T683" i="6" s="1"/>
  <c r="Q684" i="6"/>
  <c r="S684" i="6" s="1"/>
  <c r="T684" i="6" s="1"/>
  <c r="Q685" i="6"/>
  <c r="S685" i="6" s="1"/>
  <c r="T685" i="6" s="1"/>
  <c r="Q686" i="6"/>
  <c r="S686" i="6" s="1"/>
  <c r="T686" i="6" s="1"/>
  <c r="Q687" i="6"/>
  <c r="S687" i="6" s="1"/>
  <c r="T687" i="6" s="1"/>
  <c r="Q688" i="6"/>
  <c r="S688" i="6" s="1"/>
  <c r="T688" i="6" s="1"/>
  <c r="Q689" i="6"/>
  <c r="S689" i="6" s="1"/>
  <c r="T689" i="6" s="1"/>
  <c r="Q690" i="6"/>
  <c r="S690" i="6" s="1"/>
  <c r="T690" i="6" s="1"/>
  <c r="Q691" i="6"/>
  <c r="S691" i="6" s="1"/>
  <c r="T691" i="6" s="1"/>
  <c r="Q692" i="6"/>
  <c r="S692" i="6" s="1"/>
  <c r="T692" i="6" s="1"/>
  <c r="Q693" i="6"/>
  <c r="S693" i="6" s="1"/>
  <c r="T693" i="6" s="1"/>
  <c r="Q694" i="6"/>
  <c r="S694" i="6" s="1"/>
  <c r="T694" i="6" s="1"/>
  <c r="Q695" i="6"/>
  <c r="S695" i="6" s="1"/>
  <c r="T695" i="6" s="1"/>
  <c r="Q696" i="6"/>
  <c r="S696" i="6" s="1"/>
  <c r="T696" i="6" s="1"/>
  <c r="Q697" i="6"/>
  <c r="S697" i="6" s="1"/>
  <c r="T697" i="6" s="1"/>
  <c r="Q698" i="6"/>
  <c r="S698" i="6" s="1"/>
  <c r="T698" i="6" s="1"/>
  <c r="Q699" i="6"/>
  <c r="S699" i="6" s="1"/>
  <c r="T699" i="6" s="1"/>
  <c r="Q700" i="6"/>
  <c r="S700" i="6" s="1"/>
  <c r="T700" i="6" s="1"/>
  <c r="Q701" i="6"/>
  <c r="S701" i="6" s="1"/>
  <c r="T701" i="6" s="1"/>
  <c r="Q702" i="6"/>
  <c r="S702" i="6" s="1"/>
  <c r="T702" i="6" s="1"/>
  <c r="Q703" i="6"/>
  <c r="S703" i="6" s="1"/>
  <c r="T703" i="6" s="1"/>
  <c r="Q704" i="6"/>
  <c r="S704" i="6" s="1"/>
  <c r="T704" i="6" s="1"/>
  <c r="Q705" i="6"/>
  <c r="S705" i="6" s="1"/>
  <c r="T705" i="6" s="1"/>
  <c r="Q706" i="6"/>
  <c r="S706" i="6" s="1"/>
  <c r="T706" i="6" s="1"/>
  <c r="Q707" i="6"/>
  <c r="S707" i="6" s="1"/>
  <c r="T707" i="6" s="1"/>
  <c r="Q708" i="6"/>
  <c r="S708" i="6" s="1"/>
  <c r="T708" i="6" s="1"/>
  <c r="Q709" i="6"/>
  <c r="S709" i="6" s="1"/>
  <c r="T709" i="6" s="1"/>
  <c r="Q710" i="6"/>
  <c r="S710" i="6" s="1"/>
  <c r="T710" i="6" s="1"/>
  <c r="Q711" i="6"/>
  <c r="S711" i="6" s="1"/>
  <c r="T711" i="6" s="1"/>
  <c r="Q712" i="6"/>
  <c r="S712" i="6" s="1"/>
  <c r="T712" i="6" s="1"/>
  <c r="Q713" i="6"/>
  <c r="S713" i="6" s="1"/>
  <c r="T713" i="6" s="1"/>
  <c r="Q714" i="6"/>
  <c r="S714" i="6" s="1"/>
  <c r="T714" i="6" s="1"/>
  <c r="Q715" i="6"/>
  <c r="S715" i="6" s="1"/>
  <c r="T715" i="6" s="1"/>
  <c r="Q716" i="6"/>
  <c r="S716" i="6" s="1"/>
  <c r="T716" i="6" s="1"/>
  <c r="Q717" i="6"/>
  <c r="S717" i="6" s="1"/>
  <c r="T717" i="6" s="1"/>
  <c r="Q718" i="6"/>
  <c r="S718" i="6" s="1"/>
  <c r="T718" i="6" s="1"/>
  <c r="Q719" i="6"/>
  <c r="S719" i="6" s="1"/>
  <c r="T719" i="6" s="1"/>
  <c r="Q720" i="6"/>
  <c r="S720" i="6" s="1"/>
  <c r="T720" i="6" s="1"/>
  <c r="Q721" i="6"/>
  <c r="S721" i="6" s="1"/>
  <c r="T721" i="6" s="1"/>
  <c r="Q722" i="6"/>
  <c r="S722" i="6" s="1"/>
  <c r="T722" i="6" s="1"/>
  <c r="Q723" i="6"/>
  <c r="S723" i="6" s="1"/>
  <c r="T723" i="6" s="1"/>
  <c r="Q724" i="6"/>
  <c r="S724" i="6" s="1"/>
  <c r="T724" i="6" s="1"/>
  <c r="Q725" i="6"/>
  <c r="S725" i="6" s="1"/>
  <c r="T725" i="6" s="1"/>
  <c r="Q726" i="6"/>
  <c r="S726" i="6" s="1"/>
  <c r="T726" i="6" s="1"/>
  <c r="Q727" i="6"/>
  <c r="S727" i="6" s="1"/>
  <c r="T727" i="6" s="1"/>
  <c r="Q728" i="6"/>
  <c r="S728" i="6" s="1"/>
  <c r="T728" i="6" s="1"/>
  <c r="Q729" i="6"/>
  <c r="S729" i="6" s="1"/>
  <c r="T729" i="6" s="1"/>
  <c r="Q730" i="6"/>
  <c r="S730" i="6" s="1"/>
  <c r="T730" i="6" s="1"/>
  <c r="Q731" i="6"/>
  <c r="S731" i="6" s="1"/>
  <c r="T731" i="6" s="1"/>
  <c r="Q732" i="6"/>
  <c r="S732" i="6" s="1"/>
  <c r="T732" i="6" s="1"/>
  <c r="Q733" i="6"/>
  <c r="S733" i="6" s="1"/>
  <c r="T733" i="6" s="1"/>
  <c r="Q734" i="6"/>
  <c r="S734" i="6" s="1"/>
  <c r="T734" i="6" s="1"/>
  <c r="Q735" i="6"/>
  <c r="S735" i="6" s="1"/>
  <c r="T735" i="6" s="1"/>
  <c r="Q736" i="6"/>
  <c r="S736" i="6" s="1"/>
  <c r="T736" i="6" s="1"/>
  <c r="Q737" i="6"/>
  <c r="S737" i="6" s="1"/>
  <c r="T737" i="6" s="1"/>
  <c r="Q738" i="6"/>
  <c r="S738" i="6" s="1"/>
  <c r="T738" i="6" s="1"/>
  <c r="Q739" i="6"/>
  <c r="S739" i="6" s="1"/>
  <c r="T739" i="6" s="1"/>
  <c r="Q740" i="6"/>
  <c r="S740" i="6" s="1"/>
  <c r="T740" i="6" s="1"/>
  <c r="Q741" i="6"/>
  <c r="S741" i="6" s="1"/>
  <c r="T741" i="6" s="1"/>
  <c r="Q742" i="6"/>
  <c r="S742" i="6" s="1"/>
  <c r="T742" i="6" s="1"/>
  <c r="Q743" i="6"/>
  <c r="S743" i="6" s="1"/>
  <c r="T743" i="6" s="1"/>
  <c r="Q744" i="6"/>
  <c r="S744" i="6" s="1"/>
  <c r="T744" i="6" s="1"/>
  <c r="Q745" i="6"/>
  <c r="S745" i="6" s="1"/>
  <c r="T745" i="6" s="1"/>
  <c r="Q746" i="6"/>
  <c r="S746" i="6" s="1"/>
  <c r="T746" i="6" s="1"/>
  <c r="Q747" i="6"/>
  <c r="S747" i="6" s="1"/>
  <c r="T747" i="6" s="1"/>
  <c r="Q748" i="6"/>
  <c r="S748" i="6" s="1"/>
  <c r="T748" i="6" s="1"/>
  <c r="Q749" i="6"/>
  <c r="S749" i="6" s="1"/>
  <c r="T749" i="6" s="1"/>
  <c r="Q750" i="6"/>
  <c r="S750" i="6" s="1"/>
  <c r="T750" i="6" s="1"/>
  <c r="Q751" i="6"/>
  <c r="S751" i="6" s="1"/>
  <c r="T751" i="6" s="1"/>
  <c r="Q752" i="6"/>
  <c r="S752" i="6" s="1"/>
  <c r="T752" i="6" s="1"/>
  <c r="Q753" i="6"/>
  <c r="S753" i="6" s="1"/>
  <c r="T753" i="6" s="1"/>
  <c r="Q754" i="6"/>
  <c r="S754" i="6" s="1"/>
  <c r="T754" i="6" s="1"/>
  <c r="Q755" i="6"/>
  <c r="S755" i="6" s="1"/>
  <c r="T755" i="6" s="1"/>
  <c r="Q756" i="6"/>
  <c r="S756" i="6" s="1"/>
  <c r="T756" i="6" s="1"/>
  <c r="Q757" i="6"/>
  <c r="S757" i="6" s="1"/>
  <c r="T757" i="6" s="1"/>
  <c r="Q758" i="6"/>
  <c r="S758" i="6" s="1"/>
  <c r="T758" i="6" s="1"/>
  <c r="Q759" i="6"/>
  <c r="S759" i="6" s="1"/>
  <c r="T759" i="6" s="1"/>
  <c r="Q760" i="6"/>
  <c r="S760" i="6" s="1"/>
  <c r="T760" i="6" s="1"/>
  <c r="Q761" i="6"/>
  <c r="S761" i="6" s="1"/>
  <c r="T761" i="6" s="1"/>
  <c r="Q762" i="6"/>
  <c r="S762" i="6" s="1"/>
  <c r="T762" i="6" s="1"/>
  <c r="Q763" i="6"/>
  <c r="S763" i="6" s="1"/>
  <c r="T763" i="6" s="1"/>
  <c r="Q764" i="6"/>
  <c r="S764" i="6" s="1"/>
  <c r="T764" i="6" s="1"/>
  <c r="Q765" i="6"/>
  <c r="S765" i="6" s="1"/>
  <c r="T765" i="6" s="1"/>
  <c r="Q766" i="6"/>
  <c r="S766" i="6" s="1"/>
  <c r="T766" i="6" s="1"/>
  <c r="Q767" i="6"/>
  <c r="S767" i="6" s="1"/>
  <c r="T767" i="6" s="1"/>
  <c r="Q768" i="6"/>
  <c r="S768" i="6" s="1"/>
  <c r="T768" i="6" s="1"/>
  <c r="Q769" i="6"/>
  <c r="S769" i="6" s="1"/>
  <c r="T769" i="6" s="1"/>
  <c r="Q770" i="6"/>
  <c r="S770" i="6" s="1"/>
  <c r="T770" i="6" s="1"/>
  <c r="Q771" i="6"/>
  <c r="S771" i="6" s="1"/>
  <c r="T771" i="6" s="1"/>
  <c r="Q772" i="6"/>
  <c r="S772" i="6" s="1"/>
  <c r="T772" i="6" s="1"/>
  <c r="Q773" i="6"/>
  <c r="S773" i="6" s="1"/>
  <c r="T773" i="6" s="1"/>
  <c r="Q774" i="6"/>
  <c r="S774" i="6" s="1"/>
  <c r="T774" i="6" s="1"/>
  <c r="Q775" i="6"/>
  <c r="S775" i="6" s="1"/>
  <c r="T775" i="6" s="1"/>
  <c r="Q776" i="6"/>
  <c r="S776" i="6" s="1"/>
  <c r="T776" i="6" s="1"/>
  <c r="Q777" i="6"/>
  <c r="S777" i="6" s="1"/>
  <c r="T777" i="6" s="1"/>
  <c r="Q778" i="6"/>
  <c r="S778" i="6" s="1"/>
  <c r="T778" i="6" s="1"/>
  <c r="Q779" i="6"/>
  <c r="S779" i="6" s="1"/>
  <c r="T779" i="6" s="1"/>
  <c r="Q780" i="6"/>
  <c r="S780" i="6" s="1"/>
  <c r="T780" i="6" s="1"/>
  <c r="Q781" i="6"/>
  <c r="S781" i="6" s="1"/>
  <c r="T781" i="6" s="1"/>
  <c r="Q782" i="6"/>
  <c r="S782" i="6" s="1"/>
  <c r="T782" i="6" s="1"/>
  <c r="Q783" i="6"/>
  <c r="S783" i="6" s="1"/>
  <c r="T783" i="6" s="1"/>
  <c r="Q784" i="6"/>
  <c r="S784" i="6" s="1"/>
  <c r="T784" i="6" s="1"/>
  <c r="Q785" i="6"/>
  <c r="S785" i="6" s="1"/>
  <c r="T785" i="6" s="1"/>
  <c r="Q786" i="6"/>
  <c r="S786" i="6" s="1"/>
  <c r="T786" i="6" s="1"/>
  <c r="Q787" i="6"/>
  <c r="S787" i="6" s="1"/>
  <c r="T787" i="6" s="1"/>
  <c r="Q788" i="6"/>
  <c r="S788" i="6" s="1"/>
  <c r="T788" i="6" s="1"/>
  <c r="Q789" i="6"/>
  <c r="S789" i="6" s="1"/>
  <c r="T789" i="6" s="1"/>
  <c r="Q790" i="6"/>
  <c r="S790" i="6" s="1"/>
  <c r="T790" i="6" s="1"/>
  <c r="Q791" i="6"/>
  <c r="S791" i="6" s="1"/>
  <c r="T791" i="6" s="1"/>
  <c r="Q792" i="6"/>
  <c r="S792" i="6" s="1"/>
  <c r="T792" i="6" s="1"/>
  <c r="Q793" i="6"/>
  <c r="S793" i="6" s="1"/>
  <c r="T793" i="6" s="1"/>
  <c r="Q794" i="6"/>
  <c r="S794" i="6" s="1"/>
  <c r="T794" i="6" s="1"/>
  <c r="Q795" i="6"/>
  <c r="S795" i="6" s="1"/>
  <c r="T795" i="6" s="1"/>
  <c r="Q796" i="6"/>
  <c r="S796" i="6" s="1"/>
  <c r="T796" i="6" s="1"/>
  <c r="Q797" i="6"/>
  <c r="S797" i="6" s="1"/>
  <c r="T797" i="6" s="1"/>
  <c r="Q798" i="6"/>
  <c r="S798" i="6" s="1"/>
  <c r="T798" i="6" s="1"/>
  <c r="Q799" i="6"/>
  <c r="S799" i="6" s="1"/>
  <c r="T799" i="6" s="1"/>
  <c r="Q800" i="6"/>
  <c r="S800" i="6" s="1"/>
  <c r="T800" i="6" s="1"/>
  <c r="Q801" i="6"/>
  <c r="S801" i="6" s="1"/>
  <c r="T801" i="6" s="1"/>
  <c r="Q802" i="6"/>
  <c r="S802" i="6" s="1"/>
  <c r="T802" i="6" s="1"/>
  <c r="Q803" i="6"/>
  <c r="S803" i="6" s="1"/>
  <c r="T803" i="6" s="1"/>
  <c r="Q804" i="6"/>
  <c r="S804" i="6" s="1"/>
  <c r="T804" i="6" s="1"/>
  <c r="Q805" i="6"/>
  <c r="S805" i="6" s="1"/>
  <c r="T805" i="6" s="1"/>
  <c r="Q806" i="6"/>
  <c r="S806" i="6" s="1"/>
  <c r="T806" i="6" s="1"/>
  <c r="Q807" i="6"/>
  <c r="S807" i="6" s="1"/>
  <c r="T807" i="6" s="1"/>
  <c r="Q808" i="6"/>
  <c r="S808" i="6" s="1"/>
  <c r="T808" i="6" s="1"/>
  <c r="Q809" i="6"/>
  <c r="S809" i="6" s="1"/>
  <c r="T809" i="6" s="1"/>
  <c r="Q810" i="6"/>
  <c r="S810" i="6" s="1"/>
  <c r="T810" i="6" s="1"/>
  <c r="Q811" i="6"/>
  <c r="S811" i="6" s="1"/>
  <c r="T811" i="6" s="1"/>
  <c r="Q812" i="6"/>
  <c r="S812" i="6" s="1"/>
  <c r="T812" i="6" s="1"/>
  <c r="Q813" i="6"/>
  <c r="S813" i="6" s="1"/>
  <c r="T813" i="6" s="1"/>
  <c r="Q814" i="6"/>
  <c r="S814" i="6" s="1"/>
  <c r="T814" i="6" s="1"/>
  <c r="Q815" i="6"/>
  <c r="S815" i="6" s="1"/>
  <c r="T815" i="6" s="1"/>
  <c r="Q816" i="6"/>
  <c r="S816" i="6" s="1"/>
  <c r="T816" i="6" s="1"/>
  <c r="Q817" i="6"/>
  <c r="S817" i="6" s="1"/>
  <c r="T817" i="6" s="1"/>
  <c r="Q818" i="6"/>
  <c r="S818" i="6" s="1"/>
  <c r="T818" i="6" s="1"/>
  <c r="Q819" i="6"/>
  <c r="S819" i="6" s="1"/>
  <c r="T819" i="6" s="1"/>
  <c r="Q820" i="6"/>
  <c r="S820" i="6" s="1"/>
  <c r="T820" i="6" s="1"/>
  <c r="Q821" i="6"/>
  <c r="S821" i="6" s="1"/>
  <c r="T821" i="6" s="1"/>
  <c r="Q822" i="6"/>
  <c r="S822" i="6" s="1"/>
  <c r="T822" i="6" s="1"/>
  <c r="Q823" i="6"/>
  <c r="S823" i="6" s="1"/>
  <c r="T823" i="6" s="1"/>
  <c r="Q824" i="6"/>
  <c r="S824" i="6" s="1"/>
  <c r="T824" i="6" s="1"/>
  <c r="Q825" i="6"/>
  <c r="S825" i="6" s="1"/>
  <c r="T825" i="6" s="1"/>
  <c r="Q826" i="6"/>
  <c r="S826" i="6" s="1"/>
  <c r="T826" i="6" s="1"/>
  <c r="Q827" i="6"/>
  <c r="S827" i="6" s="1"/>
  <c r="T827" i="6" s="1"/>
  <c r="Q828" i="6"/>
  <c r="S828" i="6" s="1"/>
  <c r="T828" i="6" s="1"/>
  <c r="Q829" i="6"/>
  <c r="S829" i="6" s="1"/>
  <c r="T829" i="6" s="1"/>
  <c r="Q830" i="6"/>
  <c r="S830" i="6" s="1"/>
  <c r="T830" i="6" s="1"/>
  <c r="Q831" i="6"/>
  <c r="S831" i="6" s="1"/>
  <c r="T831" i="6" s="1"/>
  <c r="Q832" i="6"/>
  <c r="S832" i="6" s="1"/>
  <c r="T832" i="6" s="1"/>
  <c r="Q833" i="6"/>
  <c r="S833" i="6" s="1"/>
  <c r="T833" i="6" s="1"/>
  <c r="Q834" i="6"/>
  <c r="S834" i="6" s="1"/>
  <c r="T834" i="6" s="1"/>
  <c r="Q835" i="6"/>
  <c r="S835" i="6" s="1"/>
  <c r="T835" i="6" s="1"/>
  <c r="Q836" i="6"/>
  <c r="S836" i="6" s="1"/>
  <c r="T836" i="6" s="1"/>
  <c r="Q837" i="6"/>
  <c r="S837" i="6" s="1"/>
  <c r="T837" i="6" s="1"/>
  <c r="Q838" i="6"/>
  <c r="S838" i="6" s="1"/>
  <c r="T838" i="6" s="1"/>
  <c r="Q839" i="6"/>
  <c r="S839" i="6" s="1"/>
  <c r="T839" i="6" s="1"/>
  <c r="Q840" i="6"/>
  <c r="S840" i="6" s="1"/>
  <c r="T840" i="6" s="1"/>
  <c r="Q841" i="6"/>
  <c r="S841" i="6" s="1"/>
  <c r="T841" i="6" s="1"/>
  <c r="Q842" i="6"/>
  <c r="S842" i="6" s="1"/>
  <c r="T842" i="6" s="1"/>
  <c r="Q843" i="6"/>
  <c r="S843" i="6" s="1"/>
  <c r="T843" i="6" s="1"/>
  <c r="Q844" i="6"/>
  <c r="S844" i="6" s="1"/>
  <c r="T844" i="6" s="1"/>
  <c r="Q845" i="6"/>
  <c r="S845" i="6" s="1"/>
  <c r="T845" i="6" s="1"/>
  <c r="Q846" i="6"/>
  <c r="S846" i="6" s="1"/>
  <c r="T846" i="6" s="1"/>
  <c r="Q847" i="6"/>
  <c r="S847" i="6" s="1"/>
  <c r="T847" i="6" s="1"/>
  <c r="Q848" i="6"/>
  <c r="S848" i="6" s="1"/>
  <c r="T848" i="6" s="1"/>
  <c r="Q849" i="6"/>
  <c r="S849" i="6" s="1"/>
  <c r="T849" i="6" s="1"/>
  <c r="Q850" i="6"/>
  <c r="S850" i="6" s="1"/>
  <c r="T850" i="6" s="1"/>
  <c r="Q851" i="6"/>
  <c r="S851" i="6" s="1"/>
  <c r="T851" i="6" s="1"/>
  <c r="Q852" i="6"/>
  <c r="S852" i="6" s="1"/>
  <c r="T852" i="6" s="1"/>
  <c r="Q853" i="6"/>
  <c r="S853" i="6" s="1"/>
  <c r="T853" i="6" s="1"/>
  <c r="Q854" i="6"/>
  <c r="S854" i="6" s="1"/>
  <c r="T854" i="6" s="1"/>
  <c r="Q855" i="6"/>
  <c r="S855" i="6" s="1"/>
  <c r="T855" i="6" s="1"/>
  <c r="Q856" i="6"/>
  <c r="S856" i="6" s="1"/>
  <c r="T856" i="6" s="1"/>
  <c r="Q857" i="6"/>
  <c r="S857" i="6" s="1"/>
  <c r="T857" i="6" s="1"/>
  <c r="Q858" i="6"/>
  <c r="S858" i="6" s="1"/>
  <c r="T858" i="6" s="1"/>
  <c r="Q859" i="6"/>
  <c r="S859" i="6" s="1"/>
  <c r="T859" i="6" s="1"/>
  <c r="Q860" i="6"/>
  <c r="S860" i="6" s="1"/>
  <c r="T860" i="6" s="1"/>
  <c r="Q861" i="6"/>
  <c r="S861" i="6" s="1"/>
  <c r="T861" i="6" s="1"/>
  <c r="Q862" i="6"/>
  <c r="S862" i="6" s="1"/>
  <c r="T862" i="6" s="1"/>
  <c r="Q863" i="6"/>
  <c r="S863" i="6" s="1"/>
  <c r="T863" i="6" s="1"/>
  <c r="Q864" i="6"/>
  <c r="S864" i="6" s="1"/>
  <c r="T864" i="6" s="1"/>
  <c r="Q865" i="6"/>
  <c r="S865" i="6" s="1"/>
  <c r="T865" i="6" s="1"/>
  <c r="Q866" i="6"/>
  <c r="S866" i="6" s="1"/>
  <c r="T866" i="6" s="1"/>
  <c r="Q867" i="6"/>
  <c r="S867" i="6" s="1"/>
  <c r="T867" i="6" s="1"/>
  <c r="Q868" i="6"/>
  <c r="S868" i="6" s="1"/>
  <c r="T868" i="6" s="1"/>
  <c r="Q869" i="6"/>
  <c r="S869" i="6" s="1"/>
  <c r="T869" i="6" s="1"/>
  <c r="Q870" i="6"/>
  <c r="S870" i="6" s="1"/>
  <c r="T870" i="6" s="1"/>
  <c r="Q871" i="6"/>
  <c r="S871" i="6" s="1"/>
  <c r="T871" i="6" s="1"/>
  <c r="Q872" i="6"/>
  <c r="S872" i="6" s="1"/>
  <c r="T872" i="6" s="1"/>
  <c r="Q873" i="6"/>
  <c r="S873" i="6" s="1"/>
  <c r="T873" i="6" s="1"/>
  <c r="Q874" i="6"/>
  <c r="S874" i="6" s="1"/>
  <c r="T874" i="6" s="1"/>
  <c r="Q875" i="6"/>
  <c r="S875" i="6" s="1"/>
  <c r="T875" i="6" s="1"/>
  <c r="Q876" i="6"/>
  <c r="S876" i="6" s="1"/>
  <c r="T876" i="6" s="1"/>
  <c r="Q877" i="6"/>
  <c r="S877" i="6" s="1"/>
  <c r="T877" i="6" s="1"/>
  <c r="Q878" i="6"/>
  <c r="S878" i="6" s="1"/>
  <c r="T878" i="6" s="1"/>
  <c r="Q879" i="6"/>
  <c r="S879" i="6" s="1"/>
  <c r="T879" i="6" s="1"/>
  <c r="Q880" i="6"/>
  <c r="S880" i="6" s="1"/>
  <c r="T880" i="6" s="1"/>
  <c r="Q881" i="6"/>
  <c r="S881" i="6" s="1"/>
  <c r="T881" i="6" s="1"/>
  <c r="Q882" i="6"/>
  <c r="S882" i="6" s="1"/>
  <c r="T882" i="6" s="1"/>
  <c r="Q883" i="6"/>
  <c r="S883" i="6" s="1"/>
  <c r="T883" i="6" s="1"/>
  <c r="Q884" i="6"/>
  <c r="S884" i="6" s="1"/>
  <c r="T884" i="6" s="1"/>
  <c r="Q885" i="6"/>
  <c r="S885" i="6" s="1"/>
  <c r="T885" i="6" s="1"/>
  <c r="Q886" i="6"/>
  <c r="S886" i="6" s="1"/>
  <c r="T886" i="6" s="1"/>
  <c r="Q887" i="6"/>
  <c r="S887" i="6" s="1"/>
  <c r="T887" i="6" s="1"/>
  <c r="Q888" i="6"/>
  <c r="S888" i="6" s="1"/>
  <c r="T888" i="6" s="1"/>
  <c r="Q889" i="6"/>
  <c r="S889" i="6" s="1"/>
  <c r="T889" i="6" s="1"/>
  <c r="Q890" i="6"/>
  <c r="S890" i="6" s="1"/>
  <c r="T890" i="6" s="1"/>
  <c r="Q891" i="6"/>
  <c r="S891" i="6" s="1"/>
  <c r="T891" i="6" s="1"/>
  <c r="Q892" i="6"/>
  <c r="S892" i="6" s="1"/>
  <c r="T892" i="6" s="1"/>
  <c r="Q893" i="6"/>
  <c r="S893" i="6" s="1"/>
  <c r="T893" i="6" s="1"/>
  <c r="Q894" i="6"/>
  <c r="S894" i="6" s="1"/>
  <c r="T894" i="6" s="1"/>
  <c r="Q895" i="6"/>
  <c r="S895" i="6" s="1"/>
  <c r="T895" i="6" s="1"/>
  <c r="Q896" i="6"/>
  <c r="S896" i="6" s="1"/>
  <c r="T896" i="6" s="1"/>
  <c r="Q897" i="6"/>
  <c r="S897" i="6" s="1"/>
  <c r="T897" i="6" s="1"/>
  <c r="Q898" i="6"/>
  <c r="S898" i="6" s="1"/>
  <c r="T898" i="6" s="1"/>
  <c r="Q899" i="6"/>
  <c r="S899" i="6" s="1"/>
  <c r="T899" i="6" s="1"/>
  <c r="Q900" i="6"/>
  <c r="S900" i="6" s="1"/>
  <c r="T900" i="6" s="1"/>
  <c r="Q901" i="6"/>
  <c r="S901" i="6" s="1"/>
  <c r="T901" i="6" s="1"/>
  <c r="Q902" i="6"/>
  <c r="S902" i="6" s="1"/>
  <c r="T902" i="6" s="1"/>
  <c r="Q903" i="6"/>
  <c r="S903" i="6" s="1"/>
  <c r="T903" i="6" s="1"/>
  <c r="Q904" i="6"/>
  <c r="S904" i="6" s="1"/>
  <c r="T904" i="6" s="1"/>
  <c r="Q905" i="6"/>
  <c r="S905" i="6" s="1"/>
  <c r="T905" i="6" s="1"/>
  <c r="Q906" i="6"/>
  <c r="S906" i="6" s="1"/>
  <c r="T906" i="6" s="1"/>
  <c r="Q907" i="6"/>
  <c r="S907" i="6" s="1"/>
  <c r="T907" i="6" s="1"/>
  <c r="Q908" i="6"/>
  <c r="S908" i="6" s="1"/>
  <c r="T908" i="6" s="1"/>
  <c r="Q909" i="6"/>
  <c r="S909" i="6" s="1"/>
  <c r="T909" i="6" s="1"/>
  <c r="Q910" i="6"/>
  <c r="S910" i="6" s="1"/>
  <c r="T910" i="6" s="1"/>
  <c r="Q911" i="6"/>
  <c r="S911" i="6" s="1"/>
  <c r="T911" i="6" s="1"/>
  <c r="Q912" i="6"/>
  <c r="S912" i="6" s="1"/>
  <c r="T912" i="6" s="1"/>
  <c r="Q913" i="6"/>
  <c r="S913" i="6" s="1"/>
  <c r="T913" i="6" s="1"/>
  <c r="Q914" i="6"/>
  <c r="S914" i="6" s="1"/>
  <c r="T914" i="6" s="1"/>
  <c r="Q915" i="6"/>
  <c r="S915" i="6" s="1"/>
  <c r="T915" i="6" s="1"/>
  <c r="Q916" i="6"/>
  <c r="S916" i="6" s="1"/>
  <c r="T916" i="6" s="1"/>
  <c r="Q917" i="6"/>
  <c r="S917" i="6" s="1"/>
  <c r="T917" i="6" s="1"/>
  <c r="Q918" i="6"/>
  <c r="S918" i="6" s="1"/>
  <c r="T918" i="6" s="1"/>
  <c r="Q919" i="6"/>
  <c r="S919" i="6" s="1"/>
  <c r="T919" i="6" s="1"/>
  <c r="Q920" i="6"/>
  <c r="S920" i="6" s="1"/>
  <c r="T920" i="6" s="1"/>
  <c r="Q921" i="6"/>
  <c r="S921" i="6" s="1"/>
  <c r="T921" i="6" s="1"/>
  <c r="Q922" i="6"/>
  <c r="S922" i="6" s="1"/>
  <c r="T922" i="6" s="1"/>
  <c r="Q923" i="6"/>
  <c r="S923" i="6" s="1"/>
  <c r="T923" i="6" s="1"/>
  <c r="Q924" i="6"/>
  <c r="S924" i="6" s="1"/>
  <c r="T924" i="6" s="1"/>
  <c r="Q925" i="6"/>
  <c r="S925" i="6" s="1"/>
  <c r="T925" i="6" s="1"/>
  <c r="Q926" i="6"/>
  <c r="S926" i="6" s="1"/>
  <c r="T926" i="6" s="1"/>
  <c r="Q927" i="6"/>
  <c r="S927" i="6" s="1"/>
  <c r="T927" i="6" s="1"/>
  <c r="Q928" i="6"/>
  <c r="S928" i="6" s="1"/>
  <c r="T928" i="6" s="1"/>
  <c r="Q929" i="6"/>
  <c r="S929" i="6" s="1"/>
  <c r="T929" i="6" s="1"/>
  <c r="Q930" i="6"/>
  <c r="S930" i="6" s="1"/>
  <c r="T930" i="6" s="1"/>
  <c r="Q931" i="6"/>
  <c r="S931" i="6" s="1"/>
  <c r="T931" i="6" s="1"/>
  <c r="Q932" i="6"/>
  <c r="S932" i="6" s="1"/>
  <c r="T932" i="6" s="1"/>
  <c r="Q933" i="6"/>
  <c r="S933" i="6" s="1"/>
  <c r="T933" i="6" s="1"/>
  <c r="Q934" i="6"/>
  <c r="S934" i="6" s="1"/>
  <c r="T934" i="6" s="1"/>
  <c r="Q935" i="6"/>
  <c r="S935" i="6" s="1"/>
  <c r="T935" i="6" s="1"/>
  <c r="Q936" i="6"/>
  <c r="S936" i="6" s="1"/>
  <c r="T936" i="6" s="1"/>
  <c r="Q937" i="6"/>
  <c r="S937" i="6" s="1"/>
  <c r="T937" i="6" s="1"/>
  <c r="Q938" i="6"/>
  <c r="S938" i="6" s="1"/>
  <c r="T938" i="6" s="1"/>
  <c r="Q939" i="6"/>
  <c r="S939" i="6" s="1"/>
  <c r="T939" i="6" s="1"/>
  <c r="Q940" i="6"/>
  <c r="S940" i="6" s="1"/>
  <c r="T940" i="6" s="1"/>
  <c r="Q941" i="6"/>
  <c r="S941" i="6" s="1"/>
  <c r="T941" i="6" s="1"/>
  <c r="Q942" i="6"/>
  <c r="S942" i="6" s="1"/>
  <c r="T942" i="6" s="1"/>
  <c r="Q943" i="6"/>
  <c r="S943" i="6" s="1"/>
  <c r="T943" i="6" s="1"/>
  <c r="Q944" i="6"/>
  <c r="S944" i="6" s="1"/>
  <c r="T944" i="6" s="1"/>
  <c r="Q945" i="6"/>
  <c r="S945" i="6" s="1"/>
  <c r="T945" i="6" s="1"/>
  <c r="Q946" i="6"/>
  <c r="S946" i="6" s="1"/>
  <c r="T946" i="6" s="1"/>
  <c r="Q947" i="6"/>
  <c r="S947" i="6" s="1"/>
  <c r="T947" i="6" s="1"/>
  <c r="Q948" i="6"/>
  <c r="S948" i="6" s="1"/>
  <c r="T948" i="6" s="1"/>
  <c r="Q949" i="6"/>
  <c r="S949" i="6" s="1"/>
  <c r="T949" i="6" s="1"/>
  <c r="Q950" i="6"/>
  <c r="S950" i="6" s="1"/>
  <c r="T950" i="6" s="1"/>
  <c r="Q951" i="6"/>
  <c r="S951" i="6" s="1"/>
  <c r="T951" i="6" s="1"/>
  <c r="Q952" i="6"/>
  <c r="S952" i="6" s="1"/>
  <c r="T952" i="6" s="1"/>
  <c r="Q953" i="6"/>
  <c r="S953" i="6" s="1"/>
  <c r="T953" i="6" s="1"/>
  <c r="Q954" i="6"/>
  <c r="S954" i="6" s="1"/>
  <c r="T954" i="6" s="1"/>
  <c r="Q955" i="6"/>
  <c r="S955" i="6" s="1"/>
  <c r="T955" i="6" s="1"/>
  <c r="Q956" i="6"/>
  <c r="S956" i="6" s="1"/>
  <c r="T956" i="6" s="1"/>
  <c r="Q957" i="6"/>
  <c r="S957" i="6" s="1"/>
  <c r="T957" i="6" s="1"/>
  <c r="Q958" i="6"/>
  <c r="S958" i="6" s="1"/>
  <c r="T958" i="6" s="1"/>
  <c r="Q959" i="6"/>
  <c r="S959" i="6" s="1"/>
  <c r="T959" i="6" s="1"/>
  <c r="Q960" i="6"/>
  <c r="S960" i="6" s="1"/>
  <c r="T960" i="6" s="1"/>
  <c r="Q961" i="6"/>
  <c r="S961" i="6" s="1"/>
  <c r="T961" i="6" s="1"/>
  <c r="Q962" i="6"/>
  <c r="S962" i="6" s="1"/>
  <c r="T962" i="6" s="1"/>
  <c r="Q963" i="6"/>
  <c r="S963" i="6" s="1"/>
  <c r="T963" i="6" s="1"/>
  <c r="Q964" i="6"/>
  <c r="S964" i="6" s="1"/>
  <c r="T964" i="6" s="1"/>
  <c r="Q965" i="6"/>
  <c r="S965" i="6" s="1"/>
  <c r="T965" i="6" s="1"/>
  <c r="Q966" i="6"/>
  <c r="S966" i="6" s="1"/>
  <c r="T966" i="6" s="1"/>
  <c r="Q967" i="6"/>
  <c r="S967" i="6" s="1"/>
  <c r="T967" i="6" s="1"/>
  <c r="Q968" i="6"/>
  <c r="S968" i="6" s="1"/>
  <c r="T968" i="6" s="1"/>
  <c r="Q969" i="6"/>
  <c r="S969" i="6" s="1"/>
  <c r="T969" i="6" s="1"/>
  <c r="Q970" i="6"/>
  <c r="S970" i="6" s="1"/>
  <c r="T970" i="6" s="1"/>
  <c r="Q971" i="6"/>
  <c r="S971" i="6" s="1"/>
  <c r="T971" i="6" s="1"/>
  <c r="Q972" i="6"/>
  <c r="S972" i="6" s="1"/>
  <c r="T972" i="6" s="1"/>
  <c r="Q973" i="6"/>
  <c r="S973" i="6" s="1"/>
  <c r="T973" i="6" s="1"/>
  <c r="Q974" i="6"/>
  <c r="S974" i="6" s="1"/>
  <c r="T974" i="6" s="1"/>
  <c r="Q975" i="6"/>
  <c r="S975" i="6" s="1"/>
  <c r="T975" i="6" s="1"/>
  <c r="Q976" i="6"/>
  <c r="S976" i="6" s="1"/>
  <c r="T976" i="6" s="1"/>
  <c r="Q977" i="6"/>
  <c r="S977" i="6" s="1"/>
  <c r="T977" i="6" s="1"/>
  <c r="Q978" i="6"/>
  <c r="S978" i="6" s="1"/>
  <c r="T978" i="6" s="1"/>
  <c r="Q979" i="6"/>
  <c r="S979" i="6" s="1"/>
  <c r="T979" i="6" s="1"/>
  <c r="Q980" i="6"/>
  <c r="S980" i="6" s="1"/>
  <c r="T980" i="6" s="1"/>
  <c r="Q981" i="6"/>
  <c r="S981" i="6" s="1"/>
  <c r="T981" i="6" s="1"/>
  <c r="Q982" i="6"/>
  <c r="S982" i="6" s="1"/>
  <c r="T982" i="6" s="1"/>
  <c r="Q983" i="6"/>
  <c r="S983" i="6" s="1"/>
  <c r="T983" i="6" s="1"/>
  <c r="Q984" i="6"/>
  <c r="S984" i="6" s="1"/>
  <c r="T984" i="6" s="1"/>
  <c r="Q985" i="6"/>
  <c r="S985" i="6" s="1"/>
  <c r="T985" i="6" s="1"/>
  <c r="Q986" i="6"/>
  <c r="S986" i="6" s="1"/>
  <c r="T986" i="6" s="1"/>
  <c r="Q987" i="6"/>
  <c r="S987" i="6" s="1"/>
  <c r="T987" i="6" s="1"/>
  <c r="Q988" i="6"/>
  <c r="S988" i="6" s="1"/>
  <c r="T988" i="6" s="1"/>
  <c r="Q989" i="6"/>
  <c r="S989" i="6" s="1"/>
  <c r="T989" i="6" s="1"/>
  <c r="Q990" i="6"/>
  <c r="S990" i="6" s="1"/>
  <c r="T990" i="6" s="1"/>
  <c r="Q991" i="6"/>
  <c r="S991" i="6" s="1"/>
  <c r="T991" i="6" s="1"/>
  <c r="Q992" i="6"/>
  <c r="S992" i="6" s="1"/>
  <c r="T992" i="6" s="1"/>
  <c r="Q993" i="6"/>
  <c r="S993" i="6" s="1"/>
  <c r="T993" i="6" s="1"/>
  <c r="Q994" i="6"/>
  <c r="S994" i="6" s="1"/>
  <c r="T994" i="6" s="1"/>
  <c r="Q995" i="6"/>
  <c r="S995" i="6" s="1"/>
  <c r="T995" i="6" s="1"/>
  <c r="Q996" i="6"/>
  <c r="S996" i="6" s="1"/>
  <c r="T996" i="6" s="1"/>
  <c r="Q997" i="6"/>
  <c r="S997" i="6" s="1"/>
  <c r="T997" i="6" s="1"/>
  <c r="Q998" i="6"/>
  <c r="S998" i="6" s="1"/>
  <c r="T998" i="6" s="1"/>
  <c r="Q999" i="6"/>
  <c r="S999" i="6" s="1"/>
  <c r="T999" i="6" s="1"/>
  <c r="Q1000" i="6"/>
  <c r="S1000" i="6" s="1"/>
  <c r="T1000" i="6" s="1"/>
  <c r="Q1001" i="6"/>
  <c r="S1001" i="6" s="1"/>
  <c r="T1001" i="6" s="1"/>
  <c r="Q1002" i="6"/>
  <c r="S1002" i="6" s="1"/>
  <c r="T1002" i="6" s="1"/>
  <c r="Q1003" i="6"/>
  <c r="S1003" i="6" s="1"/>
  <c r="T1003" i="6" s="1"/>
  <c r="Q1004" i="6"/>
  <c r="S1004" i="6" s="1"/>
  <c r="T1004" i="6" s="1"/>
  <c r="Q1005" i="6"/>
  <c r="S1005" i="6" s="1"/>
  <c r="T1005" i="6" s="1"/>
  <c r="Q1006" i="6"/>
  <c r="S1006" i="6" s="1"/>
  <c r="T1006" i="6" s="1"/>
  <c r="Q1007" i="6"/>
  <c r="S1007" i="6" s="1"/>
  <c r="T1007" i="6" s="1"/>
  <c r="Q1008" i="6"/>
  <c r="S1008" i="6" s="1"/>
  <c r="T1008" i="6" s="1"/>
  <c r="Q9" i="6"/>
  <c r="C1004" i="7"/>
  <c r="C1003" i="7"/>
  <c r="C1002" i="7"/>
  <c r="C1001" i="7"/>
  <c r="C1000" i="7"/>
  <c r="C999" i="7"/>
  <c r="C998" i="7"/>
  <c r="C997" i="7"/>
  <c r="C996" i="7"/>
  <c r="C995" i="7"/>
  <c r="C994" i="7"/>
  <c r="C993" i="7"/>
  <c r="C992" i="7"/>
  <c r="C991" i="7"/>
  <c r="C990" i="7"/>
  <c r="C989" i="7"/>
  <c r="C988" i="7"/>
  <c r="C987" i="7"/>
  <c r="C986" i="7"/>
  <c r="C985" i="7"/>
  <c r="C984" i="7"/>
  <c r="C983" i="7"/>
  <c r="C982" i="7"/>
  <c r="C981" i="7"/>
  <c r="C980" i="7"/>
  <c r="C979" i="7"/>
  <c r="C978" i="7"/>
  <c r="C977" i="7"/>
  <c r="C976" i="7"/>
  <c r="C975" i="7"/>
  <c r="C974" i="7"/>
  <c r="C973" i="7"/>
  <c r="C972" i="7"/>
  <c r="C971" i="7"/>
  <c r="C970" i="7"/>
  <c r="C969" i="7"/>
  <c r="C968" i="7"/>
  <c r="C967" i="7"/>
  <c r="C966" i="7"/>
  <c r="C965" i="7"/>
  <c r="C964" i="7"/>
  <c r="C963" i="7"/>
  <c r="C962" i="7"/>
  <c r="C961" i="7"/>
  <c r="C960" i="7"/>
  <c r="C959" i="7"/>
  <c r="C958" i="7"/>
  <c r="C957" i="7"/>
  <c r="C956" i="7"/>
  <c r="C955" i="7"/>
  <c r="C954" i="7"/>
  <c r="C953" i="7"/>
  <c r="C952" i="7"/>
  <c r="C951" i="7"/>
  <c r="C950" i="7"/>
  <c r="C949" i="7"/>
  <c r="C948" i="7"/>
  <c r="C947" i="7"/>
  <c r="C946" i="7"/>
  <c r="C945" i="7"/>
  <c r="C944" i="7"/>
  <c r="C943" i="7"/>
  <c r="C942" i="7"/>
  <c r="C941" i="7"/>
  <c r="C940" i="7"/>
  <c r="C939" i="7"/>
  <c r="C938" i="7"/>
  <c r="C937" i="7"/>
  <c r="C936" i="7"/>
  <c r="C935" i="7"/>
  <c r="C934" i="7"/>
  <c r="C933" i="7"/>
  <c r="C932" i="7"/>
  <c r="C931" i="7"/>
  <c r="C930" i="7"/>
  <c r="C929" i="7"/>
  <c r="C928" i="7"/>
  <c r="C927" i="7"/>
  <c r="C926" i="7"/>
  <c r="C925" i="7"/>
  <c r="C924" i="7"/>
  <c r="C923" i="7"/>
  <c r="C922" i="7"/>
  <c r="C921" i="7"/>
  <c r="C920" i="7"/>
  <c r="C919" i="7"/>
  <c r="C918" i="7"/>
  <c r="C917" i="7"/>
  <c r="C916" i="7"/>
  <c r="C915" i="7"/>
  <c r="C914" i="7"/>
  <c r="C913" i="7"/>
  <c r="C912" i="7"/>
  <c r="C911" i="7"/>
  <c r="C910" i="7"/>
  <c r="C909" i="7"/>
  <c r="C908" i="7"/>
  <c r="C907" i="7"/>
  <c r="C906" i="7"/>
  <c r="C905" i="7"/>
  <c r="C904" i="7"/>
  <c r="C903" i="7"/>
  <c r="C902" i="7"/>
  <c r="C901" i="7"/>
  <c r="C900" i="7"/>
  <c r="C899" i="7"/>
  <c r="C898" i="7"/>
  <c r="C897" i="7"/>
  <c r="C896" i="7"/>
  <c r="C895" i="7"/>
  <c r="C894" i="7"/>
  <c r="C893" i="7"/>
  <c r="C892" i="7"/>
  <c r="C891" i="7"/>
  <c r="C890" i="7"/>
  <c r="C889" i="7"/>
  <c r="C888" i="7"/>
  <c r="C887" i="7"/>
  <c r="C886" i="7"/>
  <c r="C885" i="7"/>
  <c r="C884" i="7"/>
  <c r="C883" i="7"/>
  <c r="C882" i="7"/>
  <c r="C881" i="7"/>
  <c r="C880" i="7"/>
  <c r="C879" i="7"/>
  <c r="C878" i="7"/>
  <c r="C877" i="7"/>
  <c r="C876" i="7"/>
  <c r="C875" i="7"/>
  <c r="C874" i="7"/>
  <c r="C873" i="7"/>
  <c r="C872" i="7"/>
  <c r="C871" i="7"/>
  <c r="C870" i="7"/>
  <c r="C869" i="7"/>
  <c r="C868" i="7"/>
  <c r="C867" i="7"/>
  <c r="C866" i="7"/>
  <c r="C865" i="7"/>
  <c r="C864" i="7"/>
  <c r="C863" i="7"/>
  <c r="C862" i="7"/>
  <c r="C861" i="7"/>
  <c r="C860" i="7"/>
  <c r="C859" i="7"/>
  <c r="C858" i="7"/>
  <c r="C857" i="7"/>
  <c r="C856" i="7"/>
  <c r="C855" i="7"/>
  <c r="C854" i="7"/>
  <c r="C853" i="7"/>
  <c r="C852" i="7"/>
  <c r="C851" i="7"/>
  <c r="C850" i="7"/>
  <c r="C849" i="7"/>
  <c r="C848" i="7"/>
  <c r="C847" i="7"/>
  <c r="C846" i="7"/>
  <c r="C845" i="7"/>
  <c r="C844" i="7"/>
  <c r="C843" i="7"/>
  <c r="C842" i="7"/>
  <c r="C841" i="7"/>
  <c r="C840" i="7"/>
  <c r="C839" i="7"/>
  <c r="C838" i="7"/>
  <c r="C837" i="7"/>
  <c r="C836" i="7"/>
  <c r="C835" i="7"/>
  <c r="C834" i="7"/>
  <c r="C833" i="7"/>
  <c r="C832" i="7"/>
  <c r="C831" i="7"/>
  <c r="C830" i="7"/>
  <c r="C829" i="7"/>
  <c r="C828" i="7"/>
  <c r="C827" i="7"/>
  <c r="C826" i="7"/>
  <c r="C825" i="7"/>
  <c r="C824" i="7"/>
  <c r="C823" i="7"/>
  <c r="C822" i="7"/>
  <c r="C821" i="7"/>
  <c r="C820" i="7"/>
  <c r="C819" i="7"/>
  <c r="C818" i="7"/>
  <c r="C817" i="7"/>
  <c r="C816" i="7"/>
  <c r="C815" i="7"/>
  <c r="C814" i="7"/>
  <c r="C813" i="7"/>
  <c r="C812" i="7"/>
  <c r="C811" i="7"/>
  <c r="C810" i="7"/>
  <c r="C809" i="7"/>
  <c r="C808" i="7"/>
  <c r="C807" i="7"/>
  <c r="C806" i="7"/>
  <c r="C805" i="7"/>
  <c r="C804" i="7"/>
  <c r="C803" i="7"/>
  <c r="C802" i="7"/>
  <c r="C801" i="7"/>
  <c r="C800" i="7"/>
  <c r="C799" i="7"/>
  <c r="C798" i="7"/>
  <c r="C797" i="7"/>
  <c r="C796" i="7"/>
  <c r="C795" i="7"/>
  <c r="C794" i="7"/>
  <c r="C793" i="7"/>
  <c r="C792" i="7"/>
  <c r="C791" i="7"/>
  <c r="C790" i="7"/>
  <c r="C789" i="7"/>
  <c r="C788" i="7"/>
  <c r="C787" i="7"/>
  <c r="C786" i="7"/>
  <c r="C785" i="7"/>
  <c r="C784" i="7"/>
  <c r="C783" i="7"/>
  <c r="C782" i="7"/>
  <c r="C781" i="7"/>
  <c r="C780" i="7"/>
  <c r="C779" i="7"/>
  <c r="C778" i="7"/>
  <c r="C777" i="7"/>
  <c r="C776" i="7"/>
  <c r="C775" i="7"/>
  <c r="C774" i="7"/>
  <c r="C773" i="7"/>
  <c r="C772" i="7"/>
  <c r="C771" i="7"/>
  <c r="C770" i="7"/>
  <c r="C769" i="7"/>
  <c r="C768" i="7"/>
  <c r="C767" i="7"/>
  <c r="C766" i="7"/>
  <c r="C765" i="7"/>
  <c r="C764" i="7"/>
  <c r="C763" i="7"/>
  <c r="C762" i="7"/>
  <c r="C761" i="7"/>
  <c r="C760" i="7"/>
  <c r="C759" i="7"/>
  <c r="C758" i="7"/>
  <c r="C757" i="7"/>
  <c r="C756" i="7"/>
  <c r="C755" i="7"/>
  <c r="C754" i="7"/>
  <c r="C753" i="7"/>
  <c r="C752" i="7"/>
  <c r="C751" i="7"/>
  <c r="C750" i="7"/>
  <c r="C749" i="7"/>
  <c r="C748" i="7"/>
  <c r="C747" i="7"/>
  <c r="C746" i="7"/>
  <c r="C745" i="7"/>
  <c r="C744" i="7"/>
  <c r="C743" i="7"/>
  <c r="C742" i="7"/>
  <c r="C741" i="7"/>
  <c r="C740" i="7"/>
  <c r="C739" i="7"/>
  <c r="C738" i="7"/>
  <c r="C737" i="7"/>
  <c r="C736" i="7"/>
  <c r="C735" i="7"/>
  <c r="C734" i="7"/>
  <c r="C733" i="7"/>
  <c r="C732" i="7"/>
  <c r="C731" i="7"/>
  <c r="C730" i="7"/>
  <c r="C729" i="7"/>
  <c r="C728" i="7"/>
  <c r="C727" i="7"/>
  <c r="C726" i="7"/>
  <c r="C725" i="7"/>
  <c r="C724" i="7"/>
  <c r="C723" i="7"/>
  <c r="C722" i="7"/>
  <c r="C721" i="7"/>
  <c r="C720" i="7"/>
  <c r="C719" i="7"/>
  <c r="C718" i="7"/>
  <c r="C717" i="7"/>
  <c r="C716" i="7"/>
  <c r="C715" i="7"/>
  <c r="C714" i="7"/>
  <c r="C713" i="7"/>
  <c r="C712" i="7"/>
  <c r="C711" i="7"/>
  <c r="C710" i="7"/>
  <c r="C709" i="7"/>
  <c r="C708" i="7"/>
  <c r="C707" i="7"/>
  <c r="C706" i="7"/>
  <c r="C705" i="7"/>
  <c r="C704" i="7"/>
  <c r="C703" i="7"/>
  <c r="C702" i="7"/>
  <c r="C701" i="7"/>
  <c r="C700" i="7"/>
  <c r="C699" i="7"/>
  <c r="C698" i="7"/>
  <c r="C697" i="7"/>
  <c r="C696" i="7"/>
  <c r="C695" i="7"/>
  <c r="C694" i="7"/>
  <c r="C693" i="7"/>
  <c r="C692" i="7"/>
  <c r="C691" i="7"/>
  <c r="C690" i="7"/>
  <c r="C689" i="7"/>
  <c r="C688" i="7"/>
  <c r="C687" i="7"/>
  <c r="C686" i="7"/>
  <c r="C685" i="7"/>
  <c r="C684" i="7"/>
  <c r="C683" i="7"/>
  <c r="C682" i="7"/>
  <c r="C681" i="7"/>
  <c r="C680" i="7"/>
  <c r="C679" i="7"/>
  <c r="C678" i="7"/>
  <c r="C677" i="7"/>
  <c r="C676" i="7"/>
  <c r="C675" i="7"/>
  <c r="C674" i="7"/>
  <c r="C673" i="7"/>
  <c r="C672" i="7"/>
  <c r="C671" i="7"/>
  <c r="C670" i="7"/>
  <c r="C669" i="7"/>
  <c r="C668" i="7"/>
  <c r="C667" i="7"/>
  <c r="C666" i="7"/>
  <c r="C665" i="7"/>
  <c r="C664" i="7"/>
  <c r="C663" i="7"/>
  <c r="C662" i="7"/>
  <c r="C661" i="7"/>
  <c r="C660" i="7"/>
  <c r="C659" i="7"/>
  <c r="C658" i="7"/>
  <c r="C657" i="7"/>
  <c r="C656" i="7"/>
  <c r="C655" i="7"/>
  <c r="C654" i="7"/>
  <c r="C653" i="7"/>
  <c r="C652" i="7"/>
  <c r="C651" i="7"/>
  <c r="C650" i="7"/>
  <c r="C649" i="7"/>
  <c r="C648" i="7"/>
  <c r="C647" i="7"/>
  <c r="C646" i="7"/>
  <c r="C645" i="7"/>
  <c r="C644" i="7"/>
  <c r="C643" i="7"/>
  <c r="C642" i="7"/>
  <c r="C641" i="7"/>
  <c r="C640" i="7"/>
  <c r="C639" i="7"/>
  <c r="C638" i="7"/>
  <c r="C637" i="7"/>
  <c r="C636" i="7"/>
  <c r="C635" i="7"/>
  <c r="C634" i="7"/>
  <c r="C633" i="7"/>
  <c r="C632" i="7"/>
  <c r="C631" i="7"/>
  <c r="C630" i="7"/>
  <c r="C629" i="7"/>
  <c r="C628" i="7"/>
  <c r="C627" i="7"/>
  <c r="C626" i="7"/>
  <c r="C625" i="7"/>
  <c r="C624" i="7"/>
  <c r="C623" i="7"/>
  <c r="C622" i="7"/>
  <c r="C621" i="7"/>
  <c r="C620" i="7"/>
  <c r="C619" i="7"/>
  <c r="C618" i="7"/>
  <c r="C617" i="7"/>
  <c r="C616" i="7"/>
  <c r="C615" i="7"/>
  <c r="C614" i="7"/>
  <c r="C613" i="7"/>
  <c r="C612" i="7"/>
  <c r="C611" i="7"/>
  <c r="C610" i="7"/>
  <c r="C609" i="7"/>
  <c r="C608" i="7"/>
  <c r="C607" i="7"/>
  <c r="C606" i="7"/>
  <c r="C605" i="7"/>
  <c r="C604" i="7"/>
  <c r="C603" i="7"/>
  <c r="C602" i="7"/>
  <c r="C601" i="7"/>
  <c r="C600" i="7"/>
  <c r="C599" i="7"/>
  <c r="C598" i="7"/>
  <c r="C597" i="7"/>
  <c r="C596" i="7"/>
  <c r="C595" i="7"/>
  <c r="C594" i="7"/>
  <c r="C593" i="7"/>
  <c r="C592" i="7"/>
  <c r="C591" i="7"/>
  <c r="C590" i="7"/>
  <c r="C589" i="7"/>
  <c r="C588" i="7"/>
  <c r="C587" i="7"/>
  <c r="C586" i="7"/>
  <c r="C585" i="7"/>
  <c r="C584" i="7"/>
  <c r="C583" i="7"/>
  <c r="C582" i="7"/>
  <c r="C581" i="7"/>
  <c r="C580" i="7"/>
  <c r="C579" i="7"/>
  <c r="C578" i="7"/>
  <c r="C577" i="7"/>
  <c r="C576" i="7"/>
  <c r="C575" i="7"/>
  <c r="C574" i="7"/>
  <c r="C573" i="7"/>
  <c r="C572" i="7"/>
  <c r="C571" i="7"/>
  <c r="C570" i="7"/>
  <c r="C569" i="7"/>
  <c r="C568" i="7"/>
  <c r="C567" i="7"/>
  <c r="C566" i="7"/>
  <c r="C565" i="7"/>
  <c r="C564" i="7"/>
  <c r="C563" i="7"/>
  <c r="C562" i="7"/>
  <c r="C561" i="7"/>
  <c r="C560" i="7"/>
  <c r="C559" i="7"/>
  <c r="C558" i="7"/>
  <c r="C557" i="7"/>
  <c r="C556" i="7"/>
  <c r="C555" i="7"/>
  <c r="C554" i="7"/>
  <c r="C553" i="7"/>
  <c r="C552" i="7"/>
  <c r="C551" i="7"/>
  <c r="C550" i="7"/>
  <c r="C549" i="7"/>
  <c r="C548" i="7"/>
  <c r="C547" i="7"/>
  <c r="C546" i="7"/>
  <c r="C545" i="7"/>
  <c r="C544" i="7"/>
  <c r="C543" i="7"/>
  <c r="C542" i="7"/>
  <c r="C541" i="7"/>
  <c r="C540" i="7"/>
  <c r="C539" i="7"/>
  <c r="C538" i="7"/>
  <c r="C537" i="7"/>
  <c r="C536" i="7"/>
  <c r="C535" i="7"/>
  <c r="C534" i="7"/>
  <c r="C533" i="7"/>
  <c r="C532" i="7"/>
  <c r="C531" i="7"/>
  <c r="C530" i="7"/>
  <c r="C529" i="7"/>
  <c r="C528" i="7"/>
  <c r="C527" i="7"/>
  <c r="C526" i="7"/>
  <c r="C525" i="7"/>
  <c r="C524" i="7"/>
  <c r="C523" i="7"/>
  <c r="C522" i="7"/>
  <c r="C521" i="7"/>
  <c r="C520" i="7"/>
  <c r="C519" i="7"/>
  <c r="C518" i="7"/>
  <c r="C517" i="7"/>
  <c r="C516" i="7"/>
  <c r="C515" i="7"/>
  <c r="C514" i="7"/>
  <c r="C513" i="7"/>
  <c r="C512" i="7"/>
  <c r="C511" i="7"/>
  <c r="C510" i="7"/>
  <c r="C509" i="7"/>
  <c r="C508" i="7"/>
  <c r="C507" i="7"/>
  <c r="C506" i="7"/>
  <c r="C505" i="7"/>
  <c r="C504" i="7"/>
  <c r="C503" i="7"/>
  <c r="C502" i="7"/>
  <c r="C501" i="7"/>
  <c r="C500" i="7"/>
  <c r="C499" i="7"/>
  <c r="C498" i="7"/>
  <c r="C497" i="7"/>
  <c r="C496" i="7"/>
  <c r="C495" i="7"/>
  <c r="C494" i="7"/>
  <c r="C493" i="7"/>
  <c r="C492" i="7"/>
  <c r="C491" i="7"/>
  <c r="C490" i="7"/>
  <c r="C489" i="7"/>
  <c r="C488" i="7"/>
  <c r="C487" i="7"/>
  <c r="C486" i="7"/>
  <c r="C485" i="7"/>
  <c r="C484" i="7"/>
  <c r="C483" i="7"/>
  <c r="C482" i="7"/>
  <c r="C481" i="7"/>
  <c r="C480" i="7"/>
  <c r="C479" i="7"/>
  <c r="C478" i="7"/>
  <c r="C477" i="7"/>
  <c r="C476" i="7"/>
  <c r="C475" i="7"/>
  <c r="C474" i="7"/>
  <c r="C473" i="7"/>
  <c r="C472" i="7"/>
  <c r="C471" i="7"/>
  <c r="C470" i="7"/>
  <c r="C469" i="7"/>
  <c r="C468" i="7"/>
  <c r="C467" i="7"/>
  <c r="C466" i="7"/>
  <c r="C465" i="7"/>
  <c r="C464" i="7"/>
  <c r="C463" i="7"/>
  <c r="C462" i="7"/>
  <c r="C461" i="7"/>
  <c r="C460" i="7"/>
  <c r="C459" i="7"/>
  <c r="C458" i="7"/>
  <c r="C457" i="7"/>
  <c r="C456" i="7"/>
  <c r="C455" i="7"/>
  <c r="C454" i="7"/>
  <c r="C453" i="7"/>
  <c r="C452" i="7"/>
  <c r="C451" i="7"/>
  <c r="C450" i="7"/>
  <c r="C449" i="7"/>
  <c r="C448" i="7"/>
  <c r="C447" i="7"/>
  <c r="C446" i="7"/>
  <c r="C445" i="7"/>
  <c r="C444" i="7"/>
  <c r="C443" i="7"/>
  <c r="C442" i="7"/>
  <c r="C441" i="7"/>
  <c r="C440" i="7"/>
  <c r="C439" i="7"/>
  <c r="C438" i="7"/>
  <c r="C437" i="7"/>
  <c r="C436" i="7"/>
  <c r="C435" i="7"/>
  <c r="C434" i="7"/>
  <c r="C433" i="7"/>
  <c r="C432" i="7"/>
  <c r="C431" i="7"/>
  <c r="C430" i="7"/>
  <c r="C429" i="7"/>
  <c r="C428" i="7"/>
  <c r="C427" i="7"/>
  <c r="C426" i="7"/>
  <c r="C425" i="7"/>
  <c r="C424" i="7"/>
  <c r="C423" i="7"/>
  <c r="C422" i="7"/>
  <c r="C421" i="7"/>
  <c r="C420" i="7"/>
  <c r="C419" i="7"/>
  <c r="C418" i="7"/>
  <c r="C417" i="7"/>
  <c r="C416" i="7"/>
  <c r="C415" i="7"/>
  <c r="C414" i="7"/>
  <c r="C413" i="7"/>
  <c r="C412" i="7"/>
  <c r="C411" i="7"/>
  <c r="C410" i="7"/>
  <c r="C409" i="7"/>
  <c r="C408" i="7"/>
  <c r="C407" i="7"/>
  <c r="C406" i="7"/>
  <c r="C405" i="7"/>
  <c r="C404" i="7"/>
  <c r="C403" i="7"/>
  <c r="C402" i="7"/>
  <c r="C401" i="7"/>
  <c r="C400" i="7"/>
  <c r="C399" i="7"/>
  <c r="C398" i="7"/>
  <c r="C397" i="7"/>
  <c r="C396" i="7"/>
  <c r="C395" i="7"/>
  <c r="C394" i="7"/>
  <c r="C393" i="7"/>
  <c r="C392" i="7"/>
  <c r="C391" i="7"/>
  <c r="C390" i="7"/>
  <c r="C389" i="7"/>
  <c r="C388" i="7"/>
  <c r="C387" i="7"/>
  <c r="C386" i="7"/>
  <c r="C385" i="7"/>
  <c r="C384" i="7"/>
  <c r="C383" i="7"/>
  <c r="C382" i="7"/>
  <c r="C381" i="7"/>
  <c r="C380" i="7"/>
  <c r="C379" i="7"/>
  <c r="C378" i="7"/>
  <c r="C377" i="7"/>
  <c r="C376" i="7"/>
  <c r="C375" i="7"/>
  <c r="C374" i="7"/>
  <c r="C373" i="7"/>
  <c r="C372" i="7"/>
  <c r="C371" i="7"/>
  <c r="C370" i="7"/>
  <c r="C369" i="7"/>
  <c r="C368" i="7"/>
  <c r="C367" i="7"/>
  <c r="C366" i="7"/>
  <c r="C365" i="7"/>
  <c r="C364" i="7"/>
  <c r="C363" i="7"/>
  <c r="C362" i="7"/>
  <c r="C361" i="7"/>
  <c r="C360" i="7"/>
  <c r="C359" i="7"/>
  <c r="C358" i="7"/>
  <c r="C357" i="7"/>
  <c r="C356" i="7"/>
  <c r="C355" i="7"/>
  <c r="C354" i="7"/>
  <c r="C353" i="7"/>
  <c r="C352" i="7"/>
  <c r="C351" i="7"/>
  <c r="C350" i="7"/>
  <c r="C349" i="7"/>
  <c r="C348" i="7"/>
  <c r="C347" i="7"/>
  <c r="C346" i="7"/>
  <c r="C345" i="7"/>
  <c r="C344" i="7"/>
  <c r="C343" i="7"/>
  <c r="C342" i="7"/>
  <c r="C341" i="7"/>
  <c r="C340" i="7"/>
  <c r="C339" i="7"/>
  <c r="C338" i="7"/>
  <c r="C337" i="7"/>
  <c r="C336" i="7"/>
  <c r="C335" i="7"/>
  <c r="C334" i="7"/>
  <c r="C333" i="7"/>
  <c r="C332" i="7"/>
  <c r="C331" i="7"/>
  <c r="C330" i="7"/>
  <c r="C329" i="7"/>
  <c r="C328" i="7"/>
  <c r="C327" i="7"/>
  <c r="C326" i="7"/>
  <c r="C325" i="7"/>
  <c r="C324" i="7"/>
  <c r="C323" i="7"/>
  <c r="C322" i="7"/>
  <c r="C321" i="7"/>
  <c r="C320" i="7"/>
  <c r="C319" i="7"/>
  <c r="C318" i="7"/>
  <c r="C317" i="7"/>
  <c r="C316" i="7"/>
  <c r="C315" i="7"/>
  <c r="C314" i="7"/>
  <c r="C313" i="7"/>
  <c r="C312" i="7"/>
  <c r="C311" i="7"/>
  <c r="C310" i="7"/>
  <c r="C309" i="7"/>
  <c r="C308" i="7"/>
  <c r="C307" i="7"/>
  <c r="C306" i="7"/>
  <c r="C305" i="7"/>
  <c r="C304" i="7"/>
  <c r="C303" i="7"/>
  <c r="C302" i="7"/>
  <c r="C301" i="7"/>
  <c r="C300" i="7"/>
  <c r="C299" i="7"/>
  <c r="C298" i="7"/>
  <c r="C297" i="7"/>
  <c r="C296" i="7"/>
  <c r="C295" i="7"/>
  <c r="C294" i="7"/>
  <c r="C293" i="7"/>
  <c r="C292" i="7"/>
  <c r="C291" i="7"/>
  <c r="C290" i="7"/>
  <c r="C289" i="7"/>
  <c r="C288" i="7"/>
  <c r="C287" i="7"/>
  <c r="C286" i="7"/>
  <c r="C285" i="7"/>
  <c r="C284" i="7"/>
  <c r="C283" i="7"/>
  <c r="C282" i="7"/>
  <c r="C281" i="7"/>
  <c r="C280" i="7"/>
  <c r="C279" i="7"/>
  <c r="C278" i="7"/>
  <c r="C277" i="7"/>
  <c r="C276" i="7"/>
  <c r="C275" i="7"/>
  <c r="C274" i="7"/>
  <c r="C273" i="7"/>
  <c r="C272" i="7"/>
  <c r="C271" i="7"/>
  <c r="C270" i="7"/>
  <c r="C269" i="7"/>
  <c r="C268" i="7"/>
  <c r="C267" i="7"/>
  <c r="C266" i="7"/>
  <c r="C265" i="7"/>
  <c r="C264" i="7"/>
  <c r="C263" i="7"/>
  <c r="C262" i="7"/>
  <c r="C261" i="7"/>
  <c r="C260" i="7"/>
  <c r="C259" i="7"/>
  <c r="C258" i="7"/>
  <c r="C257" i="7"/>
  <c r="C256" i="7"/>
  <c r="C255" i="7"/>
  <c r="C254" i="7"/>
  <c r="C253" i="7"/>
  <c r="C252" i="7"/>
  <c r="C251" i="7"/>
  <c r="C250" i="7"/>
  <c r="C249" i="7"/>
  <c r="C248" i="7"/>
  <c r="C247" i="7"/>
  <c r="C246" i="7"/>
  <c r="C245" i="7"/>
  <c r="C244" i="7"/>
  <c r="C243" i="7"/>
  <c r="C242" i="7"/>
  <c r="C241" i="7"/>
  <c r="C240" i="7"/>
  <c r="C239" i="7"/>
  <c r="C238" i="7"/>
  <c r="C237" i="7"/>
  <c r="C236" i="7"/>
  <c r="C235" i="7"/>
  <c r="C234" i="7"/>
  <c r="C233" i="7"/>
  <c r="C232" i="7"/>
  <c r="C231" i="7"/>
  <c r="C230" i="7"/>
  <c r="C229" i="7"/>
  <c r="C228" i="7"/>
  <c r="C227" i="7"/>
  <c r="C226" i="7"/>
  <c r="C225" i="7"/>
  <c r="C224" i="7"/>
  <c r="C223" i="7"/>
  <c r="C222" i="7"/>
  <c r="C221" i="7"/>
  <c r="C220" i="7"/>
  <c r="C219" i="7"/>
  <c r="C218" i="7"/>
  <c r="C217" i="7"/>
  <c r="C216" i="7"/>
  <c r="C215" i="7"/>
  <c r="C214" i="7"/>
  <c r="C213" i="7"/>
  <c r="C212" i="7"/>
  <c r="C211" i="7"/>
  <c r="C210" i="7"/>
  <c r="C209" i="7"/>
  <c r="C208" i="7"/>
  <c r="C207" i="7"/>
  <c r="C206" i="7"/>
  <c r="C205" i="7"/>
  <c r="C204" i="7"/>
  <c r="C203" i="7"/>
  <c r="C202" i="7"/>
  <c r="C201" i="7"/>
  <c r="C200" i="7"/>
  <c r="C199" i="7"/>
  <c r="C198" i="7"/>
  <c r="C197" i="7"/>
  <c r="C196" i="7"/>
  <c r="C195" i="7"/>
  <c r="C194" i="7"/>
  <c r="C193" i="7"/>
  <c r="C192" i="7"/>
  <c r="C191" i="7"/>
  <c r="C190" i="7"/>
  <c r="C189" i="7"/>
  <c r="C188" i="7"/>
  <c r="C187" i="7"/>
  <c r="C186" i="7"/>
  <c r="C185" i="7"/>
  <c r="C184" i="7"/>
  <c r="C183" i="7"/>
  <c r="C182" i="7"/>
  <c r="C181" i="7"/>
  <c r="C180" i="7"/>
  <c r="C179" i="7"/>
  <c r="C178" i="7"/>
  <c r="C177" i="7"/>
  <c r="C176" i="7"/>
  <c r="C175" i="7"/>
  <c r="C174" i="7"/>
  <c r="C173" i="7"/>
  <c r="C172" i="7"/>
  <c r="C171" i="7"/>
  <c r="C170" i="7"/>
  <c r="C169" i="7"/>
  <c r="C168" i="7"/>
  <c r="C167" i="7"/>
  <c r="C166" i="7"/>
  <c r="C165" i="7"/>
  <c r="C164" i="7"/>
  <c r="C163" i="7"/>
  <c r="C162" i="7"/>
  <c r="C161" i="7"/>
  <c r="C160" i="7"/>
  <c r="C159" i="7"/>
  <c r="C158" i="7"/>
  <c r="C157" i="7"/>
  <c r="C156" i="7"/>
  <c r="C155" i="7"/>
  <c r="C154" i="7"/>
  <c r="C153" i="7"/>
  <c r="C152" i="7"/>
  <c r="C151" i="7"/>
  <c r="C150" i="7"/>
  <c r="C149" i="7"/>
  <c r="C148" i="7"/>
  <c r="C147" i="7"/>
  <c r="C146" i="7"/>
  <c r="C145" i="7"/>
  <c r="C144" i="7"/>
  <c r="C143" i="7"/>
  <c r="C142" i="7"/>
  <c r="C141" i="7"/>
  <c r="C140" i="7"/>
  <c r="C139" i="7"/>
  <c r="C138" i="7"/>
  <c r="C137" i="7"/>
  <c r="C136" i="7"/>
  <c r="C135" i="7"/>
  <c r="C134" i="7"/>
  <c r="C133" i="7"/>
  <c r="C132" i="7"/>
  <c r="C131" i="7"/>
  <c r="C130" i="7"/>
  <c r="C129" i="7"/>
  <c r="C128" i="7"/>
  <c r="C127" i="7"/>
  <c r="C126" i="7"/>
  <c r="C125" i="7"/>
  <c r="C124" i="7"/>
  <c r="C123" i="7"/>
  <c r="C122" i="7"/>
  <c r="C121" i="7"/>
  <c r="C120" i="7"/>
  <c r="C119" i="7"/>
  <c r="C118" i="7"/>
  <c r="C117" i="7"/>
  <c r="C116" i="7"/>
  <c r="C115" i="7"/>
  <c r="C114" i="7"/>
  <c r="C113" i="7"/>
  <c r="C112" i="7"/>
  <c r="C111" i="7"/>
  <c r="C110" i="7"/>
  <c r="C109" i="7"/>
  <c r="C108" i="7"/>
  <c r="C107" i="7"/>
  <c r="C106" i="7"/>
  <c r="C105" i="7"/>
  <c r="C104" i="7"/>
  <c r="C103" i="7"/>
  <c r="C102" i="7"/>
  <c r="C101" i="7"/>
  <c r="C100" i="7"/>
  <c r="C99" i="7"/>
  <c r="C98" i="7"/>
  <c r="C97" i="7"/>
  <c r="C96" i="7"/>
  <c r="C95" i="7"/>
  <c r="C94" i="7"/>
  <c r="C93" i="7"/>
  <c r="C92" i="7"/>
  <c r="C91" i="7"/>
  <c r="C90" i="7"/>
  <c r="C89" i="7"/>
  <c r="C88" i="7"/>
  <c r="C87" i="7"/>
  <c r="C86" i="7"/>
  <c r="C85" i="7"/>
  <c r="C84" i="7"/>
  <c r="C83" i="7"/>
  <c r="C82" i="7"/>
  <c r="C81" i="7"/>
  <c r="C80" i="7"/>
  <c r="C79" i="7"/>
  <c r="C78" i="7"/>
  <c r="C77" i="7"/>
  <c r="C76" i="7"/>
  <c r="C75" i="7"/>
  <c r="C74" i="7"/>
  <c r="C73" i="7"/>
  <c r="C72" i="7"/>
  <c r="C71" i="7"/>
  <c r="C70" i="7"/>
  <c r="C69" i="7"/>
  <c r="C68" i="7"/>
  <c r="C67" i="7"/>
  <c r="C66" i="7"/>
  <c r="C65" i="7"/>
  <c r="C64" i="7"/>
  <c r="C63" i="7"/>
  <c r="C62" i="7"/>
  <c r="C61" i="7"/>
  <c r="C60" i="7"/>
  <c r="C59" i="7"/>
  <c r="C58" i="7"/>
  <c r="C57" i="7"/>
  <c r="C56" i="7"/>
  <c r="C55" i="7"/>
  <c r="C54" i="7"/>
  <c r="C53" i="7"/>
  <c r="C52" i="7"/>
  <c r="C51" i="7"/>
  <c r="C50" i="7"/>
  <c r="C49" i="7"/>
  <c r="C48" i="7"/>
  <c r="C47" i="7"/>
  <c r="C46" i="7"/>
  <c r="C45" i="7"/>
  <c r="C44" i="7"/>
  <c r="C43" i="7"/>
  <c r="C42" i="7"/>
  <c r="C41" i="7"/>
  <c r="C40" i="7"/>
  <c r="C39" i="7"/>
  <c r="C38" i="7"/>
  <c r="C37" i="7"/>
  <c r="C36" i="7"/>
  <c r="C35" i="7"/>
  <c r="C34" i="7"/>
  <c r="C33" i="7"/>
  <c r="C32" i="7"/>
  <c r="C31" i="7"/>
  <c r="C30" i="7"/>
  <c r="C29" i="7"/>
  <c r="C28" i="7"/>
  <c r="C27" i="7"/>
  <c r="C26" i="7"/>
  <c r="C25" i="7"/>
  <c r="C24" i="7"/>
  <c r="C23" i="7"/>
  <c r="C22" i="7"/>
  <c r="C21" i="7"/>
  <c r="C20" i="7"/>
  <c r="C19" i="7"/>
  <c r="C18" i="7"/>
  <c r="C17" i="7"/>
  <c r="C16" i="7"/>
  <c r="C15" i="7"/>
  <c r="C14" i="7"/>
  <c r="C13" i="7"/>
  <c r="C12" i="7"/>
  <c r="C11" i="7"/>
  <c r="C10" i="7"/>
  <c r="C9" i="7"/>
  <c r="C8" i="7"/>
  <c r="C7" i="7"/>
  <c r="C6" i="7"/>
  <c r="C5" i="7"/>
  <c r="B5" i="7" a="1"/>
  <c r="B5" i="7" s="1"/>
  <c r="C3" i="7"/>
  <c r="D104" i="3"/>
  <c r="D102" i="3"/>
  <c r="C47" i="3"/>
  <c r="C3" i="6"/>
  <c r="G90" i="3" a="1"/>
  <c r="G90" i="3" s="1"/>
  <c r="E8" i="5"/>
  <c r="E10" i="5"/>
  <c r="E6" i="5"/>
  <c r="N75" i="3"/>
  <c r="O75" i="3" s="1"/>
  <c r="N76" i="3"/>
  <c r="P76" i="3" s="1"/>
  <c r="N77" i="3"/>
  <c r="P77" i="3" s="1"/>
  <c r="N78" i="3"/>
  <c r="O78" i="3" s="1"/>
  <c r="N79" i="3"/>
  <c r="O79" i="3" s="1"/>
  <c r="N80" i="3"/>
  <c r="O80" i="3" s="1"/>
  <c r="N81" i="3"/>
  <c r="O81" i="3" s="1"/>
  <c r="N82" i="3"/>
  <c r="P82" i="3" s="1"/>
  <c r="N83" i="3"/>
  <c r="O83" i="3" s="1"/>
  <c r="N84" i="3"/>
  <c r="O84" i="3" s="1"/>
  <c r="N85" i="3"/>
  <c r="P85" i="3" s="1"/>
  <c r="N86" i="3"/>
  <c r="O86" i="3" s="1"/>
  <c r="N74" i="3"/>
  <c r="P74" i="3" s="1"/>
  <c r="M75" i="3"/>
  <c r="M76" i="3"/>
  <c r="M77" i="3"/>
  <c r="M78" i="3"/>
  <c r="M79" i="3"/>
  <c r="M80" i="3"/>
  <c r="M81" i="3"/>
  <c r="M82" i="3"/>
  <c r="M83" i="3"/>
  <c r="M84" i="3"/>
  <c r="M85" i="3"/>
  <c r="M86" i="3"/>
  <c r="M74" i="3"/>
  <c r="E77" i="3"/>
  <c r="D74" i="3"/>
  <c r="D147" i="3"/>
  <c r="D134" i="3"/>
  <c r="D148" i="3"/>
  <c r="D149" i="3"/>
  <c r="J2" i="8"/>
  <c r="K2" i="8"/>
  <c r="D141" i="3"/>
  <c r="D151" i="3" a="1"/>
  <c r="D120" i="3"/>
  <c r="F8" i="5"/>
  <c r="J4" i="8"/>
  <c r="P73" i="3"/>
  <c r="D121" i="3"/>
  <c r="D139" i="3"/>
  <c r="F6" i="5"/>
  <c r="D119" i="3"/>
  <c r="K4" i="8"/>
  <c r="F7" i="7"/>
  <c r="D143" i="3"/>
  <c r="K69" i="10" l="1"/>
  <c r="K67" i="10"/>
  <c r="P67" i="10"/>
  <c r="O67" i="10"/>
  <c r="P68" i="10"/>
  <c r="J69" i="10"/>
  <c r="O68" i="10"/>
  <c r="J68" i="10"/>
  <c r="K68" i="10"/>
  <c r="L21" i="10"/>
  <c r="L22" i="10" s="1"/>
  <c r="J13" i="9"/>
  <c r="E53" i="9"/>
  <c r="J25" i="9"/>
  <c r="J18" i="9"/>
  <c r="J16" i="9"/>
  <c r="J12" i="9"/>
  <c r="J22" i="9"/>
  <c r="J21" i="9"/>
  <c r="J15" i="9"/>
  <c r="J17" i="9"/>
  <c r="J23" i="9"/>
  <c r="J20" i="9"/>
  <c r="J14" i="9"/>
  <c r="J11" i="9"/>
  <c r="J24" i="9"/>
  <c r="M67" i="10"/>
  <c r="M68" i="10"/>
  <c r="M69" i="10"/>
  <c r="N67" i="10"/>
  <c r="N68" i="10"/>
  <c r="N69" i="10"/>
  <c r="H68" i="10"/>
  <c r="H69" i="10"/>
  <c r="I69" i="10"/>
  <c r="I67" i="10"/>
  <c r="I68" i="10"/>
  <c r="L68" i="10"/>
  <c r="L69" i="10"/>
  <c r="L67" i="10"/>
  <c r="Q10" i="9"/>
  <c r="Q11" i="9" s="1"/>
  <c r="C153" i="3"/>
  <c r="P81" i="3"/>
  <c r="P75" i="3"/>
  <c r="P83" i="3"/>
  <c r="O82" i="3"/>
  <c r="P80" i="3"/>
  <c r="D151" i="3"/>
  <c r="O76" i="3"/>
  <c r="P84" i="3"/>
  <c r="O77" i="3"/>
  <c r="O85" i="3"/>
  <c r="P79" i="3"/>
  <c r="P86" i="3"/>
  <c r="P78" i="3"/>
  <c r="S9" i="6"/>
  <c r="T9" i="6" s="1"/>
  <c r="G6" i="8" a="1"/>
  <c r="E7" i="7"/>
  <c r="O74" i="3"/>
  <c r="O19" i="10" l="1"/>
  <c r="O21" i="10"/>
  <c r="O20" i="10"/>
  <c r="U9" i="6"/>
  <c r="U81" i="6"/>
  <c r="U1009" i="6"/>
  <c r="U1017" i="6"/>
  <c r="U1025" i="6"/>
  <c r="U1033" i="6"/>
  <c r="U1041" i="6"/>
  <c r="U1049" i="6"/>
  <c r="U1057" i="6"/>
  <c r="U1065" i="6"/>
  <c r="U1073" i="6"/>
  <c r="U1081" i="6"/>
  <c r="U1089" i="6"/>
  <c r="U1097" i="6"/>
  <c r="U1105" i="6"/>
  <c r="U1113" i="6"/>
  <c r="U1121" i="6"/>
  <c r="U1129" i="6"/>
  <c r="U1137" i="6"/>
  <c r="U1145" i="6"/>
  <c r="U1153" i="6"/>
  <c r="U1161" i="6"/>
  <c r="U1169" i="6"/>
  <c r="U1177" i="6"/>
  <c r="U1185" i="6"/>
  <c r="U1193" i="6"/>
  <c r="U1201" i="6"/>
  <c r="U1209" i="6"/>
  <c r="U1217" i="6"/>
  <c r="U1225" i="6"/>
  <c r="U1233" i="6"/>
  <c r="U1241" i="6"/>
  <c r="U1249" i="6"/>
  <c r="U1257" i="6"/>
  <c r="U1265" i="6"/>
  <c r="U1273" i="6"/>
  <c r="U1281" i="6"/>
  <c r="U1289" i="6"/>
  <c r="U1297" i="6"/>
  <c r="U1305" i="6"/>
  <c r="U1313" i="6"/>
  <c r="U1321" i="6"/>
  <c r="U1329" i="6"/>
  <c r="U1337" i="6"/>
  <c r="U1345" i="6"/>
  <c r="U1353" i="6"/>
  <c r="U1361" i="6"/>
  <c r="U1369" i="6"/>
  <c r="U1377" i="6"/>
  <c r="U1385" i="6"/>
  <c r="U1393" i="6"/>
  <c r="U1401" i="6"/>
  <c r="U1409" i="6"/>
  <c r="U1417" i="6"/>
  <c r="U1425" i="6"/>
  <c r="U1433" i="6"/>
  <c r="U1441" i="6"/>
  <c r="U1449" i="6"/>
  <c r="U1457" i="6"/>
  <c r="U1465" i="6"/>
  <c r="U1473" i="6"/>
  <c r="U1481" i="6"/>
  <c r="U1489" i="6"/>
  <c r="U1497" i="6"/>
  <c r="U1505" i="6"/>
  <c r="U1513" i="6"/>
  <c r="U1521" i="6"/>
  <c r="U1529" i="6"/>
  <c r="U1537" i="6"/>
  <c r="U1545" i="6"/>
  <c r="U1553" i="6"/>
  <c r="U1561" i="6"/>
  <c r="U1569" i="6"/>
  <c r="U1577" i="6"/>
  <c r="U1585" i="6"/>
  <c r="U1593" i="6"/>
  <c r="U1601" i="6"/>
  <c r="U1609" i="6"/>
  <c r="U1617" i="6"/>
  <c r="U1625" i="6"/>
  <c r="U1633" i="6"/>
  <c r="U1641" i="6"/>
  <c r="U1649" i="6"/>
  <c r="U1657" i="6"/>
  <c r="U1665" i="6"/>
  <c r="U1673" i="6"/>
  <c r="U1681" i="6"/>
  <c r="U1010" i="6"/>
  <c r="U1018" i="6"/>
  <c r="U1026" i="6"/>
  <c r="U1034" i="6"/>
  <c r="U1042" i="6"/>
  <c r="U1050" i="6"/>
  <c r="U1058" i="6"/>
  <c r="U1066" i="6"/>
  <c r="U1074" i="6"/>
  <c r="U1082" i="6"/>
  <c r="U1090" i="6"/>
  <c r="U1098" i="6"/>
  <c r="U1106" i="6"/>
  <c r="U1114" i="6"/>
  <c r="U1122" i="6"/>
  <c r="U1130" i="6"/>
  <c r="U1138" i="6"/>
  <c r="U1146" i="6"/>
  <c r="U1154" i="6"/>
  <c r="U1162" i="6"/>
  <c r="U1170" i="6"/>
  <c r="U1178" i="6"/>
  <c r="U1186" i="6"/>
  <c r="U1194" i="6"/>
  <c r="U1202" i="6"/>
  <c r="U1210" i="6"/>
  <c r="U1218" i="6"/>
  <c r="U1226" i="6"/>
  <c r="U1234" i="6"/>
  <c r="U1242" i="6"/>
  <c r="U1250" i="6"/>
  <c r="U1258" i="6"/>
  <c r="U1266" i="6"/>
  <c r="U1274" i="6"/>
  <c r="U1282" i="6"/>
  <c r="U1290" i="6"/>
  <c r="U1298" i="6"/>
  <c r="U1306" i="6"/>
  <c r="U1314" i="6"/>
  <c r="U1322" i="6"/>
  <c r="U1330" i="6"/>
  <c r="U1338" i="6"/>
  <c r="U1346" i="6"/>
  <c r="U1354" i="6"/>
  <c r="U1362" i="6"/>
  <c r="U1370" i="6"/>
  <c r="U1378" i="6"/>
  <c r="U1386" i="6"/>
  <c r="U1394" i="6"/>
  <c r="U1402" i="6"/>
  <c r="U1410" i="6"/>
  <c r="U1418" i="6"/>
  <c r="U1426" i="6"/>
  <c r="U1434" i="6"/>
  <c r="U1442" i="6"/>
  <c r="U1450" i="6"/>
  <c r="U1458" i="6"/>
  <c r="U1466" i="6"/>
  <c r="U1474" i="6"/>
  <c r="U1482" i="6"/>
  <c r="U1490" i="6"/>
  <c r="U1498" i="6"/>
  <c r="U1011" i="6"/>
  <c r="U1019" i="6"/>
  <c r="U1027" i="6"/>
  <c r="U1035" i="6"/>
  <c r="U1043" i="6"/>
  <c r="U1051" i="6"/>
  <c r="U1059" i="6"/>
  <c r="U1067" i="6"/>
  <c r="U1075" i="6"/>
  <c r="U1083" i="6"/>
  <c r="U1091" i="6"/>
  <c r="U1099" i="6"/>
  <c r="U1107" i="6"/>
  <c r="U1115" i="6"/>
  <c r="U1123" i="6"/>
  <c r="U1131" i="6"/>
  <c r="U1139" i="6"/>
  <c r="U1147" i="6"/>
  <c r="U1155" i="6"/>
  <c r="U1163" i="6"/>
  <c r="U1171" i="6"/>
  <c r="U1179" i="6"/>
  <c r="U1187" i="6"/>
  <c r="U1195" i="6"/>
  <c r="U1203" i="6"/>
  <c r="U1211" i="6"/>
  <c r="U1219" i="6"/>
  <c r="U1227" i="6"/>
  <c r="U1235" i="6"/>
  <c r="U1243" i="6"/>
  <c r="U1251" i="6"/>
  <c r="U1259" i="6"/>
  <c r="U1267" i="6"/>
  <c r="U1275" i="6"/>
  <c r="U1283" i="6"/>
  <c r="U1291" i="6"/>
  <c r="U1299" i="6"/>
  <c r="U1307" i="6"/>
  <c r="U1315" i="6"/>
  <c r="U1323" i="6"/>
  <c r="U1331" i="6"/>
  <c r="U1339" i="6"/>
  <c r="U1347" i="6"/>
  <c r="U1355" i="6"/>
  <c r="U1363" i="6"/>
  <c r="U1371" i="6"/>
  <c r="U1379" i="6"/>
  <c r="U1387" i="6"/>
  <c r="U1395" i="6"/>
  <c r="U1403" i="6"/>
  <c r="U1411" i="6"/>
  <c r="U1419" i="6"/>
  <c r="U1427" i="6"/>
  <c r="U1435" i="6"/>
  <c r="U1443" i="6"/>
  <c r="U1451" i="6"/>
  <c r="U1459" i="6"/>
  <c r="U1467" i="6"/>
  <c r="U1475" i="6"/>
  <c r="U1483" i="6"/>
  <c r="U1491" i="6"/>
  <c r="U1016" i="6"/>
  <c r="U1024" i="6"/>
  <c r="U1032" i="6"/>
  <c r="U1040" i="6"/>
  <c r="U1048" i="6"/>
  <c r="U1056" i="6"/>
  <c r="U1064" i="6"/>
  <c r="U1072" i="6"/>
  <c r="U1080" i="6"/>
  <c r="U1088" i="6"/>
  <c r="U1096" i="6"/>
  <c r="U1104" i="6"/>
  <c r="U1112" i="6"/>
  <c r="U1120" i="6"/>
  <c r="U1128" i="6"/>
  <c r="U1136" i="6"/>
  <c r="U1144" i="6"/>
  <c r="U1152" i="6"/>
  <c r="U1160" i="6"/>
  <c r="U1168" i="6"/>
  <c r="U1176" i="6"/>
  <c r="U1184" i="6"/>
  <c r="U1192" i="6"/>
  <c r="U1200" i="6"/>
  <c r="U1208" i="6"/>
  <c r="U1216" i="6"/>
  <c r="U1224" i="6"/>
  <c r="U1232" i="6"/>
  <c r="U1240" i="6"/>
  <c r="U1248" i="6"/>
  <c r="U1256" i="6"/>
  <c r="U1264" i="6"/>
  <c r="U1272" i="6"/>
  <c r="U1280" i="6"/>
  <c r="U1288" i="6"/>
  <c r="U1296" i="6"/>
  <c r="U1304" i="6"/>
  <c r="U1312" i="6"/>
  <c r="U1320" i="6"/>
  <c r="U1328" i="6"/>
  <c r="U1336" i="6"/>
  <c r="U1344" i="6"/>
  <c r="U1352" i="6"/>
  <c r="U1360" i="6"/>
  <c r="U1368" i="6"/>
  <c r="U1376" i="6"/>
  <c r="U1384" i="6"/>
  <c r="U1392" i="6"/>
  <c r="U1400" i="6"/>
  <c r="U1408" i="6"/>
  <c r="U1416" i="6"/>
  <c r="U1424" i="6"/>
  <c r="U1432" i="6"/>
  <c r="U1440" i="6"/>
  <c r="U1448" i="6"/>
  <c r="U1456" i="6"/>
  <c r="U1464" i="6"/>
  <c r="U1472" i="6"/>
  <c r="U1480" i="6"/>
  <c r="U1488" i="6"/>
  <c r="U1496" i="6"/>
  <c r="U1012" i="6"/>
  <c r="U1028" i="6"/>
  <c r="U1044" i="6"/>
  <c r="U1060" i="6"/>
  <c r="U1076" i="6"/>
  <c r="U1092" i="6"/>
  <c r="U1108" i="6"/>
  <c r="U1124" i="6"/>
  <c r="U1140" i="6"/>
  <c r="U1156" i="6"/>
  <c r="U1172" i="6"/>
  <c r="U1188" i="6"/>
  <c r="U1204" i="6"/>
  <c r="U1220" i="6"/>
  <c r="U1236" i="6"/>
  <c r="U1252" i="6"/>
  <c r="U1268" i="6"/>
  <c r="U1284" i="6"/>
  <c r="U1300" i="6"/>
  <c r="U1316" i="6"/>
  <c r="U1332" i="6"/>
  <c r="U1348" i="6"/>
  <c r="U1364" i="6"/>
  <c r="U1380" i="6"/>
  <c r="U1396" i="6"/>
  <c r="U1412" i="6"/>
  <c r="U1428" i="6"/>
  <c r="U1444" i="6"/>
  <c r="U1460" i="6"/>
  <c r="U1476" i="6"/>
  <c r="U1492" i="6"/>
  <c r="U1503" i="6"/>
  <c r="U1512" i="6"/>
  <c r="U1522" i="6"/>
  <c r="U1531" i="6"/>
  <c r="U1540" i="6"/>
  <c r="U1549" i="6"/>
  <c r="U1558" i="6"/>
  <c r="U1567" i="6"/>
  <c r="U1576" i="6"/>
  <c r="U1586" i="6"/>
  <c r="U1595" i="6"/>
  <c r="U1604" i="6"/>
  <c r="U1613" i="6"/>
  <c r="U1622" i="6"/>
  <c r="U1631" i="6"/>
  <c r="U1640" i="6"/>
  <c r="U1650" i="6"/>
  <c r="U1659" i="6"/>
  <c r="U1668" i="6"/>
  <c r="U1677" i="6"/>
  <c r="U1686" i="6"/>
  <c r="U1694" i="6"/>
  <c r="U1702" i="6"/>
  <c r="U1710" i="6"/>
  <c r="U1718" i="6"/>
  <c r="U1726" i="6"/>
  <c r="U1734" i="6"/>
  <c r="U1742" i="6"/>
  <c r="U1750" i="6"/>
  <c r="U1758" i="6"/>
  <c r="U1766" i="6"/>
  <c r="U1774" i="6"/>
  <c r="U1782" i="6"/>
  <c r="U1790" i="6"/>
  <c r="U1798" i="6"/>
  <c r="U1806" i="6"/>
  <c r="U1814" i="6"/>
  <c r="U1822" i="6"/>
  <c r="U1830" i="6"/>
  <c r="U1838" i="6"/>
  <c r="U1846" i="6"/>
  <c r="U1854" i="6"/>
  <c r="U1862" i="6"/>
  <c r="U1870" i="6"/>
  <c r="U1878" i="6"/>
  <c r="U1886" i="6"/>
  <c r="U1894" i="6"/>
  <c r="U1902" i="6"/>
  <c r="U1910" i="6"/>
  <c r="U1918" i="6"/>
  <c r="U1926" i="6"/>
  <c r="U1934" i="6"/>
  <c r="U1942" i="6"/>
  <c r="U1950" i="6"/>
  <c r="U1958" i="6"/>
  <c r="U1966" i="6"/>
  <c r="U1974" i="6"/>
  <c r="U1982" i="6"/>
  <c r="U1990" i="6"/>
  <c r="U1998" i="6"/>
  <c r="U2006" i="6"/>
  <c r="U2014" i="6"/>
  <c r="U2022" i="6"/>
  <c r="U2030" i="6"/>
  <c r="U2038" i="6"/>
  <c r="U2046" i="6"/>
  <c r="U2054" i="6"/>
  <c r="U2062" i="6"/>
  <c r="U2070" i="6"/>
  <c r="U2078" i="6"/>
  <c r="U2086" i="6"/>
  <c r="U2094" i="6"/>
  <c r="U1013" i="6"/>
  <c r="U1029" i="6"/>
  <c r="U1045" i="6"/>
  <c r="U1061" i="6"/>
  <c r="U1077" i="6"/>
  <c r="U1093" i="6"/>
  <c r="U1109" i="6"/>
  <c r="U1125" i="6"/>
  <c r="U1141" i="6"/>
  <c r="U1157" i="6"/>
  <c r="U1173" i="6"/>
  <c r="U1189" i="6"/>
  <c r="U1205" i="6"/>
  <c r="U1221" i="6"/>
  <c r="U1237" i="6"/>
  <c r="U1253" i="6"/>
  <c r="U1269" i="6"/>
  <c r="U1285" i="6"/>
  <c r="U1301" i="6"/>
  <c r="U1317" i="6"/>
  <c r="U1333" i="6"/>
  <c r="U1349" i="6"/>
  <c r="U1365" i="6"/>
  <c r="U1381" i="6"/>
  <c r="U1397" i="6"/>
  <c r="U1413" i="6"/>
  <c r="U1429" i="6"/>
  <c r="U1445" i="6"/>
  <c r="U1461" i="6"/>
  <c r="U1477" i="6"/>
  <c r="U1493" i="6"/>
  <c r="U1504" i="6"/>
  <c r="U1514" i="6"/>
  <c r="U1523" i="6"/>
  <c r="U1532" i="6"/>
  <c r="U1541" i="6"/>
  <c r="U1550" i="6"/>
  <c r="U1559" i="6"/>
  <c r="U1568" i="6"/>
  <c r="U1578" i="6"/>
  <c r="U1587" i="6"/>
  <c r="U1596" i="6"/>
  <c r="U1605" i="6"/>
  <c r="U1614" i="6"/>
  <c r="U1623" i="6"/>
  <c r="U1632" i="6"/>
  <c r="U1642" i="6"/>
  <c r="U1651" i="6"/>
  <c r="U1660" i="6"/>
  <c r="U1669" i="6"/>
  <c r="U1678" i="6"/>
  <c r="U1687" i="6"/>
  <c r="U1695" i="6"/>
  <c r="U1703" i="6"/>
  <c r="U1711" i="6"/>
  <c r="U1719" i="6"/>
  <c r="U1727" i="6"/>
  <c r="U1735" i="6"/>
  <c r="U1743" i="6"/>
  <c r="U1751" i="6"/>
  <c r="U1759" i="6"/>
  <c r="U1767" i="6"/>
  <c r="U1775" i="6"/>
  <c r="U1783" i="6"/>
  <c r="U1791" i="6"/>
  <c r="U1799" i="6"/>
  <c r="U1807" i="6"/>
  <c r="U1815" i="6"/>
  <c r="U1823" i="6"/>
  <c r="U1831" i="6"/>
  <c r="U1839" i="6"/>
  <c r="U1847" i="6"/>
  <c r="U1855" i="6"/>
  <c r="U1863" i="6"/>
  <c r="U1871" i="6"/>
  <c r="U1879" i="6"/>
  <c r="U1887" i="6"/>
  <c r="U1895" i="6"/>
  <c r="U1903" i="6"/>
  <c r="U1911" i="6"/>
  <c r="U1919" i="6"/>
  <c r="U1927" i="6"/>
  <c r="U1935" i="6"/>
  <c r="U1943" i="6"/>
  <c r="U1951" i="6"/>
  <c r="U1014" i="6"/>
  <c r="U1030" i="6"/>
  <c r="U1046" i="6"/>
  <c r="U1062" i="6"/>
  <c r="U1078" i="6"/>
  <c r="U1094" i="6"/>
  <c r="U1110" i="6"/>
  <c r="U1126" i="6"/>
  <c r="U1142" i="6"/>
  <c r="U1158" i="6"/>
  <c r="U1174" i="6"/>
  <c r="U1190" i="6"/>
  <c r="U1206" i="6"/>
  <c r="U1222" i="6"/>
  <c r="U1238" i="6"/>
  <c r="U1254" i="6"/>
  <c r="U1270" i="6"/>
  <c r="U1286" i="6"/>
  <c r="U1302" i="6"/>
  <c r="U1318" i="6"/>
  <c r="U1334" i="6"/>
  <c r="U1350" i="6"/>
  <c r="U1366" i="6"/>
  <c r="U1382" i="6"/>
  <c r="U1398" i="6"/>
  <c r="U1414" i="6"/>
  <c r="U1430" i="6"/>
  <c r="U1446" i="6"/>
  <c r="U1462" i="6"/>
  <c r="U1478" i="6"/>
  <c r="U1494" i="6"/>
  <c r="U1506" i="6"/>
  <c r="U1515" i="6"/>
  <c r="U1524" i="6"/>
  <c r="U1533" i="6"/>
  <c r="U1542" i="6"/>
  <c r="U1551" i="6"/>
  <c r="U1560" i="6"/>
  <c r="U1570" i="6"/>
  <c r="U1579" i="6"/>
  <c r="U1588" i="6"/>
  <c r="U1597" i="6"/>
  <c r="U1606" i="6"/>
  <c r="U1615" i="6"/>
  <c r="U1624" i="6"/>
  <c r="U1634" i="6"/>
  <c r="U1643" i="6"/>
  <c r="U1652" i="6"/>
  <c r="U1661" i="6"/>
  <c r="U1670" i="6"/>
  <c r="U1679" i="6"/>
  <c r="U1688" i="6"/>
  <c r="U1696" i="6"/>
  <c r="U1704" i="6"/>
  <c r="U1712" i="6"/>
  <c r="U1720" i="6"/>
  <c r="U1728" i="6"/>
  <c r="U1736" i="6"/>
  <c r="U1744" i="6"/>
  <c r="U1752" i="6"/>
  <c r="U1760" i="6"/>
  <c r="U1768" i="6"/>
  <c r="U1776" i="6"/>
  <c r="U1784" i="6"/>
  <c r="U1792" i="6"/>
  <c r="U1800" i="6"/>
  <c r="U1808" i="6"/>
  <c r="U1816" i="6"/>
  <c r="U1824" i="6"/>
  <c r="U1023" i="6"/>
  <c r="U1039" i="6"/>
  <c r="U1055" i="6"/>
  <c r="U1071" i="6"/>
  <c r="U1087" i="6"/>
  <c r="U1103" i="6"/>
  <c r="U1119" i="6"/>
  <c r="U1135" i="6"/>
  <c r="U1151" i="6"/>
  <c r="U1167" i="6"/>
  <c r="U1183" i="6"/>
  <c r="U1199" i="6"/>
  <c r="U1215" i="6"/>
  <c r="U1231" i="6"/>
  <c r="U1247" i="6"/>
  <c r="U1263" i="6"/>
  <c r="U1279" i="6"/>
  <c r="U1295" i="6"/>
  <c r="U1311" i="6"/>
  <c r="U1327" i="6"/>
  <c r="U1343" i="6"/>
  <c r="U1359" i="6"/>
  <c r="U1375" i="6"/>
  <c r="U1391" i="6"/>
  <c r="U1407" i="6"/>
  <c r="U1423" i="6"/>
  <c r="U1439" i="6"/>
  <c r="U1455" i="6"/>
  <c r="U1471" i="6"/>
  <c r="U1487" i="6"/>
  <c r="U1502" i="6"/>
  <c r="U1511" i="6"/>
  <c r="U1520" i="6"/>
  <c r="U1530" i="6"/>
  <c r="U1539" i="6"/>
  <c r="U1548" i="6"/>
  <c r="U1557" i="6"/>
  <c r="U1566" i="6"/>
  <c r="U1575" i="6"/>
  <c r="U1584" i="6"/>
  <c r="U1594" i="6"/>
  <c r="U1603" i="6"/>
  <c r="U1612" i="6"/>
  <c r="U1621" i="6"/>
  <c r="U1630" i="6"/>
  <c r="U1639" i="6"/>
  <c r="U1648" i="6"/>
  <c r="U1658" i="6"/>
  <c r="U1667" i="6"/>
  <c r="U1676" i="6"/>
  <c r="U1685" i="6"/>
  <c r="U1693" i="6"/>
  <c r="U1701" i="6"/>
  <c r="U1709" i="6"/>
  <c r="U1717" i="6"/>
  <c r="U1725" i="6"/>
  <c r="U1733" i="6"/>
  <c r="U1741" i="6"/>
  <c r="U1749" i="6"/>
  <c r="U1757" i="6"/>
  <c r="U1765" i="6"/>
  <c r="U1773" i="6"/>
  <c r="U1781" i="6"/>
  <c r="U1789" i="6"/>
  <c r="U1797" i="6"/>
  <c r="U1805" i="6"/>
  <c r="U1813" i="6"/>
  <c r="U1821" i="6"/>
  <c r="U1829" i="6"/>
  <c r="U1837" i="6"/>
  <c r="U1845" i="6"/>
  <c r="U1015" i="6"/>
  <c r="U1047" i="6"/>
  <c r="U1079" i="6"/>
  <c r="U1111" i="6"/>
  <c r="U1143" i="6"/>
  <c r="U1175" i="6"/>
  <c r="U1207" i="6"/>
  <c r="U1239" i="6"/>
  <c r="U1271" i="6"/>
  <c r="U1303" i="6"/>
  <c r="U1335" i="6"/>
  <c r="U1367" i="6"/>
  <c r="U1399" i="6"/>
  <c r="U1431" i="6"/>
  <c r="U1463" i="6"/>
  <c r="U1495" i="6"/>
  <c r="U1516" i="6"/>
  <c r="U1534" i="6"/>
  <c r="U1552" i="6"/>
  <c r="U1571" i="6"/>
  <c r="U1589" i="6"/>
  <c r="U1607" i="6"/>
  <c r="U1626" i="6"/>
  <c r="U1644" i="6"/>
  <c r="U1662" i="6"/>
  <c r="U1680" i="6"/>
  <c r="U1697" i="6"/>
  <c r="U1713" i="6"/>
  <c r="U1729" i="6"/>
  <c r="U1745" i="6"/>
  <c r="U1761" i="6"/>
  <c r="U1777" i="6"/>
  <c r="U1793" i="6"/>
  <c r="U1809" i="6"/>
  <c r="U1825" i="6"/>
  <c r="U1836" i="6"/>
  <c r="U1850" i="6"/>
  <c r="U1860" i="6"/>
  <c r="U1872" i="6"/>
  <c r="U1882" i="6"/>
  <c r="U1892" i="6"/>
  <c r="U1904" i="6"/>
  <c r="U1914" i="6"/>
  <c r="U1924" i="6"/>
  <c r="U1936" i="6"/>
  <c r="U1946" i="6"/>
  <c r="U1956" i="6"/>
  <c r="U1965" i="6"/>
  <c r="U1975" i="6"/>
  <c r="U1984" i="6"/>
  <c r="U1993" i="6"/>
  <c r="U2002" i="6"/>
  <c r="U2011" i="6"/>
  <c r="U2020" i="6"/>
  <c r="U2029" i="6"/>
  <c r="U2039" i="6"/>
  <c r="U2048" i="6"/>
  <c r="U2057" i="6"/>
  <c r="U2066" i="6"/>
  <c r="U2075" i="6"/>
  <c r="U2084" i="6"/>
  <c r="U2093" i="6"/>
  <c r="U2102" i="6"/>
  <c r="U2110" i="6"/>
  <c r="U2118" i="6"/>
  <c r="U2126" i="6"/>
  <c r="U2134" i="6"/>
  <c r="U2142" i="6"/>
  <c r="U2150" i="6"/>
  <c r="U2158" i="6"/>
  <c r="U2166" i="6"/>
  <c r="U2174" i="6"/>
  <c r="U2182" i="6"/>
  <c r="U2190" i="6"/>
  <c r="U2198" i="6"/>
  <c r="U2206" i="6"/>
  <c r="U2214" i="6"/>
  <c r="U2222" i="6"/>
  <c r="U2230" i="6"/>
  <c r="U2238" i="6"/>
  <c r="U2246" i="6"/>
  <c r="U2254" i="6"/>
  <c r="U2262" i="6"/>
  <c r="U2270" i="6"/>
  <c r="U2278" i="6"/>
  <c r="U2286" i="6"/>
  <c r="U2294" i="6"/>
  <c r="U2302" i="6"/>
  <c r="U2310" i="6"/>
  <c r="U2318" i="6"/>
  <c r="U2326" i="6"/>
  <c r="U2334" i="6"/>
  <c r="U2342" i="6"/>
  <c r="U2350" i="6"/>
  <c r="U2358" i="6"/>
  <c r="U2366" i="6"/>
  <c r="U2374" i="6"/>
  <c r="U2382" i="6"/>
  <c r="U2390" i="6"/>
  <c r="U2398" i="6"/>
  <c r="U2406" i="6"/>
  <c r="U2414" i="6"/>
  <c r="U2422" i="6"/>
  <c r="U2430" i="6"/>
  <c r="U2438" i="6"/>
  <c r="U2446" i="6"/>
  <c r="U2454" i="6"/>
  <c r="U2462" i="6"/>
  <c r="U2470" i="6"/>
  <c r="U2478" i="6"/>
  <c r="U2486" i="6"/>
  <c r="U2494" i="6"/>
  <c r="U2502" i="6"/>
  <c r="U2510" i="6"/>
  <c r="U2518" i="6"/>
  <c r="U2526" i="6"/>
  <c r="U2534" i="6"/>
  <c r="U2542" i="6"/>
  <c r="U2550" i="6"/>
  <c r="U1020" i="6"/>
  <c r="U1052" i="6"/>
  <c r="U1084" i="6"/>
  <c r="U1116" i="6"/>
  <c r="U1148" i="6"/>
  <c r="U1180" i="6"/>
  <c r="U1212" i="6"/>
  <c r="U1244" i="6"/>
  <c r="U1276" i="6"/>
  <c r="U1308" i="6"/>
  <c r="U1340" i="6"/>
  <c r="U1372" i="6"/>
  <c r="U1404" i="6"/>
  <c r="U1436" i="6"/>
  <c r="U1468" i="6"/>
  <c r="U1499" i="6"/>
  <c r="U1517" i="6"/>
  <c r="U1535" i="6"/>
  <c r="U1554" i="6"/>
  <c r="U1572" i="6"/>
  <c r="U1590" i="6"/>
  <c r="U1608" i="6"/>
  <c r="U1627" i="6"/>
  <c r="U1645" i="6"/>
  <c r="U1663" i="6"/>
  <c r="U1682" i="6"/>
  <c r="U1698" i="6"/>
  <c r="U1714" i="6"/>
  <c r="U1730" i="6"/>
  <c r="U1746" i="6"/>
  <c r="U1762" i="6"/>
  <c r="U1778" i="6"/>
  <c r="U1794" i="6"/>
  <c r="U1810" i="6"/>
  <c r="U1826" i="6"/>
  <c r="U1840" i="6"/>
  <c r="U1851" i="6"/>
  <c r="U1861" i="6"/>
  <c r="U1873" i="6"/>
  <c r="U1883" i="6"/>
  <c r="U1893" i="6"/>
  <c r="U1905" i="6"/>
  <c r="U1915" i="6"/>
  <c r="U1925" i="6"/>
  <c r="U1937" i="6"/>
  <c r="U1947" i="6"/>
  <c r="U1957" i="6"/>
  <c r="U1967" i="6"/>
  <c r="U1976" i="6"/>
  <c r="U1985" i="6"/>
  <c r="U1994" i="6"/>
  <c r="U2003" i="6"/>
  <c r="U2012" i="6"/>
  <c r="U2021" i="6"/>
  <c r="U2031" i="6"/>
  <c r="U2040" i="6"/>
  <c r="U2049" i="6"/>
  <c r="U2058" i="6"/>
  <c r="U2067" i="6"/>
  <c r="U2076" i="6"/>
  <c r="U2085" i="6"/>
  <c r="U2095" i="6"/>
  <c r="U2103" i="6"/>
  <c r="U2111" i="6"/>
  <c r="U2119" i="6"/>
  <c r="U2127" i="6"/>
  <c r="U2135" i="6"/>
  <c r="U2143" i="6"/>
  <c r="U2151" i="6"/>
  <c r="U2159" i="6"/>
  <c r="U2167" i="6"/>
  <c r="U2175" i="6"/>
  <c r="U2183" i="6"/>
  <c r="U2191" i="6"/>
  <c r="U2199" i="6"/>
  <c r="U2207" i="6"/>
  <c r="U2215" i="6"/>
  <c r="U2223" i="6"/>
  <c r="U2231" i="6"/>
  <c r="U2239" i="6"/>
  <c r="U2247" i="6"/>
  <c r="U2255" i="6"/>
  <c r="U2263" i="6"/>
  <c r="U2271" i="6"/>
  <c r="U2279" i="6"/>
  <c r="U2287" i="6"/>
  <c r="U2295" i="6"/>
  <c r="U2303" i="6"/>
  <c r="U2311" i="6"/>
  <c r="U1021" i="6"/>
  <c r="U1053" i="6"/>
  <c r="U1085" i="6"/>
  <c r="U1117" i="6"/>
  <c r="U1149" i="6"/>
  <c r="U1181" i="6"/>
  <c r="U1213" i="6"/>
  <c r="U1245" i="6"/>
  <c r="U1277" i="6"/>
  <c r="U1309" i="6"/>
  <c r="U1341" i="6"/>
  <c r="U1373" i="6"/>
  <c r="U1405" i="6"/>
  <c r="U1437" i="6"/>
  <c r="U1469" i="6"/>
  <c r="U1500" i="6"/>
  <c r="U1518" i="6"/>
  <c r="U1536" i="6"/>
  <c r="U1555" i="6"/>
  <c r="U1573" i="6"/>
  <c r="U1591" i="6"/>
  <c r="U1610" i="6"/>
  <c r="U1628" i="6"/>
  <c r="U1646" i="6"/>
  <c r="U1664" i="6"/>
  <c r="U1683" i="6"/>
  <c r="U1699" i="6"/>
  <c r="U1715" i="6"/>
  <c r="U1731" i="6"/>
  <c r="U1747" i="6"/>
  <c r="U1763" i="6"/>
  <c r="U1779" i="6"/>
  <c r="U1795" i="6"/>
  <c r="U1811" i="6"/>
  <c r="U1827" i="6"/>
  <c r="U1841" i="6"/>
  <c r="U1852" i="6"/>
  <c r="U1864" i="6"/>
  <c r="U1874" i="6"/>
  <c r="U1884" i="6"/>
  <c r="U1896" i="6"/>
  <c r="U1906" i="6"/>
  <c r="U1916" i="6"/>
  <c r="U1928" i="6"/>
  <c r="U1938" i="6"/>
  <c r="U1948" i="6"/>
  <c r="U1959" i="6"/>
  <c r="U1968" i="6"/>
  <c r="U1977" i="6"/>
  <c r="U1986" i="6"/>
  <c r="U1995" i="6"/>
  <c r="U2004" i="6"/>
  <c r="U2013" i="6"/>
  <c r="U2023" i="6"/>
  <c r="U2032" i="6"/>
  <c r="U2041" i="6"/>
  <c r="U2050" i="6"/>
  <c r="U2059" i="6"/>
  <c r="U2068" i="6"/>
  <c r="U2077" i="6"/>
  <c r="U2087" i="6"/>
  <c r="U2096" i="6"/>
  <c r="U2104" i="6"/>
  <c r="U2112" i="6"/>
  <c r="U2120" i="6"/>
  <c r="U2128" i="6"/>
  <c r="U2136" i="6"/>
  <c r="U2144" i="6"/>
  <c r="U2152" i="6"/>
  <c r="U2160" i="6"/>
  <c r="U2168" i="6"/>
  <c r="U2176" i="6"/>
  <c r="U2184" i="6"/>
  <c r="U2192" i="6"/>
  <c r="U2200" i="6"/>
  <c r="U2208" i="6"/>
  <c r="U2216" i="6"/>
  <c r="U2224" i="6"/>
  <c r="U2232" i="6"/>
  <c r="U2240" i="6"/>
  <c r="U2248" i="6"/>
  <c r="U2256" i="6"/>
  <c r="U2264" i="6"/>
  <c r="U2272" i="6"/>
  <c r="U2280" i="6"/>
  <c r="U1038" i="6"/>
  <c r="U1070" i="6"/>
  <c r="U1102" i="6"/>
  <c r="U1134" i="6"/>
  <c r="U1166" i="6"/>
  <c r="U1198" i="6"/>
  <c r="U1230" i="6"/>
  <c r="U1262" i="6"/>
  <c r="U1294" i="6"/>
  <c r="U1326" i="6"/>
  <c r="U1358" i="6"/>
  <c r="U1390" i="6"/>
  <c r="U1422" i="6"/>
  <c r="U1454" i="6"/>
  <c r="U1486" i="6"/>
  <c r="U1510" i="6"/>
  <c r="U1528" i="6"/>
  <c r="U1547" i="6"/>
  <c r="U1565" i="6"/>
  <c r="U1583" i="6"/>
  <c r="U1602" i="6"/>
  <c r="U1620" i="6"/>
  <c r="U1638" i="6"/>
  <c r="U1656" i="6"/>
  <c r="U1675" i="6"/>
  <c r="U1692" i="6"/>
  <c r="U1708" i="6"/>
  <c r="U1724" i="6"/>
  <c r="U1740" i="6"/>
  <c r="U1756" i="6"/>
  <c r="U1772" i="6"/>
  <c r="U1788" i="6"/>
  <c r="U1804" i="6"/>
  <c r="U1820" i="6"/>
  <c r="U1835" i="6"/>
  <c r="U1849" i="6"/>
  <c r="U1859" i="6"/>
  <c r="U1869" i="6"/>
  <c r="U1881" i="6"/>
  <c r="U1891" i="6"/>
  <c r="U1901" i="6"/>
  <c r="U1913" i="6"/>
  <c r="U1923" i="6"/>
  <c r="U1933" i="6"/>
  <c r="U1945" i="6"/>
  <c r="U1955" i="6"/>
  <c r="U1964" i="6"/>
  <c r="U1973" i="6"/>
  <c r="U1983" i="6"/>
  <c r="U1992" i="6"/>
  <c r="U2001" i="6"/>
  <c r="U2010" i="6"/>
  <c r="U2019" i="6"/>
  <c r="U2028" i="6"/>
  <c r="U2037" i="6"/>
  <c r="U2047" i="6"/>
  <c r="U2056" i="6"/>
  <c r="U2065" i="6"/>
  <c r="U2074" i="6"/>
  <c r="U1022" i="6"/>
  <c r="U1086" i="6"/>
  <c r="U1150" i="6"/>
  <c r="U1214" i="6"/>
  <c r="U1278" i="6"/>
  <c r="U1342" i="6"/>
  <c r="U1406" i="6"/>
  <c r="U1470" i="6"/>
  <c r="U1519" i="6"/>
  <c r="U1556" i="6"/>
  <c r="U1592" i="6"/>
  <c r="U1629" i="6"/>
  <c r="U1666" i="6"/>
  <c r="U1700" i="6"/>
  <c r="U1732" i="6"/>
  <c r="U1764" i="6"/>
  <c r="U1796" i="6"/>
  <c r="U1828" i="6"/>
  <c r="U1853" i="6"/>
  <c r="U1875" i="6"/>
  <c r="U1897" i="6"/>
  <c r="U1917" i="6"/>
  <c r="U1939" i="6"/>
  <c r="U1960" i="6"/>
  <c r="U1978" i="6"/>
  <c r="U1996" i="6"/>
  <c r="U2015" i="6"/>
  <c r="U2033" i="6"/>
  <c r="U2051" i="6"/>
  <c r="U2069" i="6"/>
  <c r="U2083" i="6"/>
  <c r="U2099" i="6"/>
  <c r="U2113" i="6"/>
  <c r="U2124" i="6"/>
  <c r="U2138" i="6"/>
  <c r="U2149" i="6"/>
  <c r="U2163" i="6"/>
  <c r="U2177" i="6"/>
  <c r="U2188" i="6"/>
  <c r="U2202" i="6"/>
  <c r="U2213" i="6"/>
  <c r="U2227" i="6"/>
  <c r="U2241" i="6"/>
  <c r="U2252" i="6"/>
  <c r="U2266" i="6"/>
  <c r="U2277" i="6"/>
  <c r="U2290" i="6"/>
  <c r="U2300" i="6"/>
  <c r="U2312" i="6"/>
  <c r="U2321" i="6"/>
  <c r="U2330" i="6"/>
  <c r="U2339" i="6"/>
  <c r="U2348" i="6"/>
  <c r="U2357" i="6"/>
  <c r="U2367" i="6"/>
  <c r="U2376" i="6"/>
  <c r="U2385" i="6"/>
  <c r="U2394" i="6"/>
  <c r="U2403" i="6"/>
  <c r="U2412" i="6"/>
  <c r="U2421" i="6"/>
  <c r="U2431" i="6"/>
  <c r="U2440" i="6"/>
  <c r="U2449" i="6"/>
  <c r="U2458" i="6"/>
  <c r="U2467" i="6"/>
  <c r="U2476" i="6"/>
  <c r="U2485" i="6"/>
  <c r="U2495" i="6"/>
  <c r="U2504" i="6"/>
  <c r="U2513" i="6"/>
  <c r="U2522" i="6"/>
  <c r="U2531" i="6"/>
  <c r="U2540" i="6"/>
  <c r="U2549" i="6"/>
  <c r="U2558" i="6"/>
  <c r="U2566" i="6"/>
  <c r="U2574" i="6"/>
  <c r="U2582" i="6"/>
  <c r="U2590" i="6"/>
  <c r="U2598" i="6"/>
  <c r="U2606" i="6"/>
  <c r="U2614" i="6"/>
  <c r="U2622" i="6"/>
  <c r="U2630" i="6"/>
  <c r="U2638" i="6"/>
  <c r="U2646" i="6"/>
  <c r="U2654" i="6"/>
  <c r="U2662" i="6"/>
  <c r="U2670" i="6"/>
  <c r="U2678" i="6"/>
  <c r="U2686" i="6"/>
  <c r="U2694" i="6"/>
  <c r="U2702" i="6"/>
  <c r="U2710" i="6"/>
  <c r="U2718" i="6"/>
  <c r="U2726" i="6"/>
  <c r="U2734" i="6"/>
  <c r="U2742" i="6"/>
  <c r="U2750" i="6"/>
  <c r="U2758" i="6"/>
  <c r="U2766" i="6"/>
  <c r="U2774" i="6"/>
  <c r="U2782" i="6"/>
  <c r="U2790" i="6"/>
  <c r="U2798" i="6"/>
  <c r="U2806" i="6"/>
  <c r="U2814" i="6"/>
  <c r="U2822" i="6"/>
  <c r="U2830" i="6"/>
  <c r="U2838" i="6"/>
  <c r="U2846" i="6"/>
  <c r="U2854" i="6"/>
  <c r="U2862" i="6"/>
  <c r="U2870" i="6"/>
  <c r="U2878" i="6"/>
  <c r="U2886" i="6"/>
  <c r="U2894" i="6"/>
  <c r="U2902" i="6"/>
  <c r="U2910" i="6"/>
  <c r="U1031" i="6"/>
  <c r="U1095" i="6"/>
  <c r="U1159" i="6"/>
  <c r="U1223" i="6"/>
  <c r="U1287" i="6"/>
  <c r="U1351" i="6"/>
  <c r="U1415" i="6"/>
  <c r="U1479" i="6"/>
  <c r="U1525" i="6"/>
  <c r="U1562" i="6"/>
  <c r="U1598" i="6"/>
  <c r="U1635" i="6"/>
  <c r="U1671" i="6"/>
  <c r="U1705" i="6"/>
  <c r="U1737" i="6"/>
  <c r="U1769" i="6"/>
  <c r="U1801" i="6"/>
  <c r="U1832" i="6"/>
  <c r="U1856" i="6"/>
  <c r="U1876" i="6"/>
  <c r="U1898" i="6"/>
  <c r="U1920" i="6"/>
  <c r="U1940" i="6"/>
  <c r="U1961" i="6"/>
  <c r="U1979" i="6"/>
  <c r="U1997" i="6"/>
  <c r="U2016" i="6"/>
  <c r="U2034" i="6"/>
  <c r="U2052" i="6"/>
  <c r="U2071" i="6"/>
  <c r="U2088" i="6"/>
  <c r="U2100" i="6"/>
  <c r="U2114" i="6"/>
  <c r="U2125" i="6"/>
  <c r="U2139" i="6"/>
  <c r="U2153" i="6"/>
  <c r="U2164" i="6"/>
  <c r="U2178" i="6"/>
  <c r="U2189" i="6"/>
  <c r="U2203" i="6"/>
  <c r="U2217" i="6"/>
  <c r="U2228" i="6"/>
  <c r="U2242" i="6"/>
  <c r="U2253" i="6"/>
  <c r="U2267" i="6"/>
  <c r="U2281" i="6"/>
  <c r="U2291" i="6"/>
  <c r="U2301" i="6"/>
  <c r="U2313" i="6"/>
  <c r="U2322" i="6"/>
  <c r="U2331" i="6"/>
  <c r="U2340" i="6"/>
  <c r="U2349" i="6"/>
  <c r="U2359" i="6"/>
  <c r="U2368" i="6"/>
  <c r="U2377" i="6"/>
  <c r="U2386" i="6"/>
  <c r="U2395" i="6"/>
  <c r="U2404" i="6"/>
  <c r="U2413" i="6"/>
  <c r="U2423" i="6"/>
  <c r="U2432" i="6"/>
  <c r="U2441" i="6"/>
  <c r="U2450" i="6"/>
  <c r="U2459" i="6"/>
  <c r="U2468" i="6"/>
  <c r="U2477" i="6"/>
  <c r="U2487" i="6"/>
  <c r="U2496" i="6"/>
  <c r="U2505" i="6"/>
  <c r="U2514" i="6"/>
  <c r="U2523" i="6"/>
  <c r="U2532" i="6"/>
  <c r="U2541" i="6"/>
  <c r="U2551" i="6"/>
  <c r="U2559" i="6"/>
  <c r="U2567" i="6"/>
  <c r="U2575" i="6"/>
  <c r="U2583" i="6"/>
  <c r="U2591" i="6"/>
  <c r="U2599" i="6"/>
  <c r="U2607" i="6"/>
  <c r="U2615" i="6"/>
  <c r="U2623" i="6"/>
  <c r="U2631" i="6"/>
  <c r="U2639" i="6"/>
  <c r="U2647" i="6"/>
  <c r="U1036" i="6"/>
  <c r="U1100" i="6"/>
  <c r="U1164" i="6"/>
  <c r="U1228" i="6"/>
  <c r="U1292" i="6"/>
  <c r="U1356" i="6"/>
  <c r="U1420" i="6"/>
  <c r="U1484" i="6"/>
  <c r="U1526" i="6"/>
  <c r="U1563" i="6"/>
  <c r="U1599" i="6"/>
  <c r="U1636" i="6"/>
  <c r="U1672" i="6"/>
  <c r="U1706" i="6"/>
  <c r="U1738" i="6"/>
  <c r="U1770" i="6"/>
  <c r="U1802" i="6"/>
  <c r="U1833" i="6"/>
  <c r="U1857" i="6"/>
  <c r="U1877" i="6"/>
  <c r="U1899" i="6"/>
  <c r="U1921" i="6"/>
  <c r="U1941" i="6"/>
  <c r="U1962" i="6"/>
  <c r="U1980" i="6"/>
  <c r="U1999" i="6"/>
  <c r="U2017" i="6"/>
  <c r="U2035" i="6"/>
  <c r="U2053" i="6"/>
  <c r="U2072" i="6"/>
  <c r="U2089" i="6"/>
  <c r="U2101" i="6"/>
  <c r="U2115" i="6"/>
  <c r="U2129" i="6"/>
  <c r="U2140" i="6"/>
  <c r="U2154" i="6"/>
  <c r="U2165" i="6"/>
  <c r="U2179" i="6"/>
  <c r="U2193" i="6"/>
  <c r="U2204" i="6"/>
  <c r="U2218" i="6"/>
  <c r="U2229" i="6"/>
  <c r="U2243" i="6"/>
  <c r="U2257" i="6"/>
  <c r="U2268" i="6"/>
  <c r="U2282" i="6"/>
  <c r="U2292" i="6"/>
  <c r="U2304" i="6"/>
  <c r="U2314" i="6"/>
  <c r="U2323" i="6"/>
  <c r="U2332" i="6"/>
  <c r="U2341" i="6"/>
  <c r="U2351" i="6"/>
  <c r="U2360" i="6"/>
  <c r="U2369" i="6"/>
  <c r="U2378" i="6"/>
  <c r="U2387" i="6"/>
  <c r="U2396" i="6"/>
  <c r="U2405" i="6"/>
  <c r="U2415" i="6"/>
  <c r="U2424" i="6"/>
  <c r="U2433" i="6"/>
  <c r="U2442" i="6"/>
  <c r="U2451" i="6"/>
  <c r="U2460" i="6"/>
  <c r="U2469" i="6"/>
  <c r="U2479" i="6"/>
  <c r="U2488" i="6"/>
  <c r="U2497" i="6"/>
  <c r="U2506" i="6"/>
  <c r="U2515" i="6"/>
  <c r="U2524" i="6"/>
  <c r="U2533" i="6"/>
  <c r="U2543" i="6"/>
  <c r="U2552" i="6"/>
  <c r="U2560" i="6"/>
  <c r="U2568" i="6"/>
  <c r="U2576" i="6"/>
  <c r="U2584" i="6"/>
  <c r="U2592" i="6"/>
  <c r="U2600" i="6"/>
  <c r="U2608" i="6"/>
  <c r="U2616" i="6"/>
  <c r="U2624" i="6"/>
  <c r="U2632" i="6"/>
  <c r="U2640" i="6"/>
  <c r="U2648" i="6"/>
  <c r="U1069" i="6"/>
  <c r="U1133" i="6"/>
  <c r="U1197" i="6"/>
  <c r="U1261" i="6"/>
  <c r="U1325" i="6"/>
  <c r="U1389" i="6"/>
  <c r="U1453" i="6"/>
  <c r="U1509" i="6"/>
  <c r="U1546" i="6"/>
  <c r="U1582" i="6"/>
  <c r="U1619" i="6"/>
  <c r="U1655" i="6"/>
  <c r="U1691" i="6"/>
  <c r="U1723" i="6"/>
  <c r="U1755" i="6"/>
  <c r="U1787" i="6"/>
  <c r="U1819" i="6"/>
  <c r="U1848" i="6"/>
  <c r="U1868" i="6"/>
  <c r="U1890" i="6"/>
  <c r="U1912" i="6"/>
  <c r="U1932" i="6"/>
  <c r="U1954" i="6"/>
  <c r="U1972" i="6"/>
  <c r="U1991" i="6"/>
  <c r="U2009" i="6"/>
  <c r="U2027" i="6"/>
  <c r="U2045" i="6"/>
  <c r="U2064" i="6"/>
  <c r="U2082" i="6"/>
  <c r="U2098" i="6"/>
  <c r="U2109" i="6"/>
  <c r="U2123" i="6"/>
  <c r="U2137" i="6"/>
  <c r="U2148" i="6"/>
  <c r="U2162" i="6"/>
  <c r="U2173" i="6"/>
  <c r="U2187" i="6"/>
  <c r="U2201" i="6"/>
  <c r="U2212" i="6"/>
  <c r="U2226" i="6"/>
  <c r="U2237" i="6"/>
  <c r="U2251" i="6"/>
  <c r="U2265" i="6"/>
  <c r="U2276" i="6"/>
  <c r="U2289" i="6"/>
  <c r="U2299" i="6"/>
  <c r="U2309" i="6"/>
  <c r="U2320" i="6"/>
  <c r="U2329" i="6"/>
  <c r="U2338" i="6"/>
  <c r="U2347" i="6"/>
  <c r="U2356" i="6"/>
  <c r="U2365" i="6"/>
  <c r="U2375" i="6"/>
  <c r="U2384" i="6"/>
  <c r="U2393" i="6"/>
  <c r="U2402" i="6"/>
  <c r="U2411" i="6"/>
  <c r="U2420" i="6"/>
  <c r="U2429" i="6"/>
  <c r="U2439" i="6"/>
  <c r="U2448" i="6"/>
  <c r="U2457" i="6"/>
  <c r="U2466" i="6"/>
  <c r="U2475" i="6"/>
  <c r="U2484" i="6"/>
  <c r="U2493" i="6"/>
  <c r="U2503" i="6"/>
  <c r="U2512" i="6"/>
  <c r="U2521" i="6"/>
  <c r="U2530" i="6"/>
  <c r="U2539" i="6"/>
  <c r="U2548" i="6"/>
  <c r="U2557" i="6"/>
  <c r="U2565" i="6"/>
  <c r="U2573" i="6"/>
  <c r="U2581" i="6"/>
  <c r="U2589" i="6"/>
  <c r="U2597" i="6"/>
  <c r="U2605" i="6"/>
  <c r="U2613" i="6"/>
  <c r="U2621" i="6"/>
  <c r="U2629" i="6"/>
  <c r="U2637" i="6"/>
  <c r="U1037" i="6"/>
  <c r="U1165" i="6"/>
  <c r="U1293" i="6"/>
  <c r="U1421" i="6"/>
  <c r="U1527" i="6"/>
  <c r="U1600" i="6"/>
  <c r="U1674" i="6"/>
  <c r="U1739" i="6"/>
  <c r="U1803" i="6"/>
  <c r="U1858" i="6"/>
  <c r="U1900" i="6"/>
  <c r="U1944" i="6"/>
  <c r="U1981" i="6"/>
  <c r="U2018" i="6"/>
  <c r="U2055" i="6"/>
  <c r="U2090" i="6"/>
  <c r="U2116" i="6"/>
  <c r="U2141" i="6"/>
  <c r="U2169" i="6"/>
  <c r="U2194" i="6"/>
  <c r="U2219" i="6"/>
  <c r="U2244" i="6"/>
  <c r="U2269" i="6"/>
  <c r="U2293" i="6"/>
  <c r="U2315" i="6"/>
  <c r="U2333" i="6"/>
  <c r="U2352" i="6"/>
  <c r="U2370" i="6"/>
  <c r="U2388" i="6"/>
  <c r="U2407" i="6"/>
  <c r="U2425" i="6"/>
  <c r="U2443" i="6"/>
  <c r="U2461" i="6"/>
  <c r="U2480" i="6"/>
  <c r="U2498" i="6"/>
  <c r="U2516" i="6"/>
  <c r="U2535" i="6"/>
  <c r="U2553" i="6"/>
  <c r="U2569" i="6"/>
  <c r="U2585" i="6"/>
  <c r="U2601" i="6"/>
  <c r="U2617" i="6"/>
  <c r="U2633" i="6"/>
  <c r="U2645" i="6"/>
  <c r="U2657" i="6"/>
  <c r="U2666" i="6"/>
  <c r="U2675" i="6"/>
  <c r="U2684" i="6"/>
  <c r="U2693" i="6"/>
  <c r="U2703" i="6"/>
  <c r="U2712" i="6"/>
  <c r="U2721" i="6"/>
  <c r="U2730" i="6"/>
  <c r="U2739" i="6"/>
  <c r="U2748" i="6"/>
  <c r="U2757" i="6"/>
  <c r="U2767" i="6"/>
  <c r="U2776" i="6"/>
  <c r="U2785" i="6"/>
  <c r="U2794" i="6"/>
  <c r="U2803" i="6"/>
  <c r="U2812" i="6"/>
  <c r="U2821" i="6"/>
  <c r="U2831" i="6"/>
  <c r="U2840" i="6"/>
  <c r="U2849" i="6"/>
  <c r="U2858" i="6"/>
  <c r="U2867" i="6"/>
  <c r="U2876" i="6"/>
  <c r="U2885" i="6"/>
  <c r="U2895" i="6"/>
  <c r="U2904" i="6"/>
  <c r="U2913" i="6"/>
  <c r="U2921" i="6"/>
  <c r="U2929" i="6"/>
  <c r="U2937" i="6"/>
  <c r="U2945" i="6"/>
  <c r="U2953" i="6"/>
  <c r="U2961" i="6"/>
  <c r="U2969" i="6"/>
  <c r="U2977" i="6"/>
  <c r="U2985" i="6"/>
  <c r="U2993" i="6"/>
  <c r="U3001" i="6"/>
  <c r="U3009" i="6"/>
  <c r="U3017" i="6"/>
  <c r="U3025" i="6"/>
  <c r="U3033" i="6"/>
  <c r="U3041" i="6"/>
  <c r="U3049" i="6"/>
  <c r="U3057" i="6"/>
  <c r="U3065" i="6"/>
  <c r="U3073" i="6"/>
  <c r="U3081" i="6"/>
  <c r="U3089" i="6"/>
  <c r="U3097" i="6"/>
  <c r="U3105" i="6"/>
  <c r="U3113" i="6"/>
  <c r="U3121" i="6"/>
  <c r="U3129" i="6"/>
  <c r="U3137" i="6"/>
  <c r="U3145" i="6"/>
  <c r="U3153" i="6"/>
  <c r="U3161" i="6"/>
  <c r="U3169" i="6"/>
  <c r="U3177" i="6"/>
  <c r="U3185" i="6"/>
  <c r="U3193" i="6"/>
  <c r="U3201" i="6"/>
  <c r="U3209" i="6"/>
  <c r="U3217" i="6"/>
  <c r="U3225" i="6"/>
  <c r="U3233" i="6"/>
  <c r="U1054" i="6"/>
  <c r="U1182" i="6"/>
  <c r="U1310" i="6"/>
  <c r="U1438" i="6"/>
  <c r="U1538" i="6"/>
  <c r="U1611" i="6"/>
  <c r="U1684" i="6"/>
  <c r="U1748" i="6"/>
  <c r="U1812" i="6"/>
  <c r="U1865" i="6"/>
  <c r="U1907" i="6"/>
  <c r="U1949" i="6"/>
  <c r="U1987" i="6"/>
  <c r="U2024" i="6"/>
  <c r="U2060" i="6"/>
  <c r="U2091" i="6"/>
  <c r="U2117" i="6"/>
  <c r="U2145" i="6"/>
  <c r="U2170" i="6"/>
  <c r="U2195" i="6"/>
  <c r="U2220" i="6"/>
  <c r="U2245" i="6"/>
  <c r="U2273" i="6"/>
  <c r="U2296" i="6"/>
  <c r="U2316" i="6"/>
  <c r="U2335" i="6"/>
  <c r="U2353" i="6"/>
  <c r="U2371" i="6"/>
  <c r="U2389" i="6"/>
  <c r="U2408" i="6"/>
  <c r="U2426" i="6"/>
  <c r="U2444" i="6"/>
  <c r="U2463" i="6"/>
  <c r="U2481" i="6"/>
  <c r="U2499" i="6"/>
  <c r="U2517" i="6"/>
  <c r="U2536" i="6"/>
  <c r="U2554" i="6"/>
  <c r="U2570" i="6"/>
  <c r="U2586" i="6"/>
  <c r="U2602" i="6"/>
  <c r="U2618" i="6"/>
  <c r="U2634" i="6"/>
  <c r="U2649" i="6"/>
  <c r="U2658" i="6"/>
  <c r="U2667" i="6"/>
  <c r="U2676" i="6"/>
  <c r="U2685" i="6"/>
  <c r="U2695" i="6"/>
  <c r="U2704" i="6"/>
  <c r="U2713" i="6"/>
  <c r="U2722" i="6"/>
  <c r="U2731" i="6"/>
  <c r="U2740" i="6"/>
  <c r="U2749" i="6"/>
  <c r="U2759" i="6"/>
  <c r="U2768" i="6"/>
  <c r="U2777" i="6"/>
  <c r="U2786" i="6"/>
  <c r="U2795" i="6"/>
  <c r="U2804" i="6"/>
  <c r="U2813" i="6"/>
  <c r="U2823" i="6"/>
  <c r="U2832" i="6"/>
  <c r="U2841" i="6"/>
  <c r="U2850" i="6"/>
  <c r="U2859" i="6"/>
  <c r="U2868" i="6"/>
  <c r="U2877" i="6"/>
  <c r="U2887" i="6"/>
  <c r="U2896" i="6"/>
  <c r="U2905" i="6"/>
  <c r="U2914" i="6"/>
  <c r="U2922" i="6"/>
  <c r="U2930" i="6"/>
  <c r="U2938" i="6"/>
  <c r="U2946" i="6"/>
  <c r="U2954" i="6"/>
  <c r="U2962" i="6"/>
  <c r="U2970" i="6"/>
  <c r="U2978" i="6"/>
  <c r="U2986" i="6"/>
  <c r="U2994" i="6"/>
  <c r="U3002" i="6"/>
  <c r="U3010" i="6"/>
  <c r="U3018" i="6"/>
  <c r="U3026" i="6"/>
  <c r="U3034" i="6"/>
  <c r="U3042" i="6"/>
  <c r="U3050" i="6"/>
  <c r="U3058" i="6"/>
  <c r="U3066" i="6"/>
  <c r="U3074" i="6"/>
  <c r="U3082" i="6"/>
  <c r="U3090" i="6"/>
  <c r="U3098" i="6"/>
  <c r="U3106" i="6"/>
  <c r="U1063" i="6"/>
  <c r="U1191" i="6"/>
  <c r="U1319" i="6"/>
  <c r="U1447" i="6"/>
  <c r="U1543" i="6"/>
  <c r="U1616" i="6"/>
  <c r="U1689" i="6"/>
  <c r="U1753" i="6"/>
  <c r="U1817" i="6"/>
  <c r="U1866" i="6"/>
  <c r="U1908" i="6"/>
  <c r="U1952" i="6"/>
  <c r="U1988" i="6"/>
  <c r="U2025" i="6"/>
  <c r="U2061" i="6"/>
  <c r="U2092" i="6"/>
  <c r="U2121" i="6"/>
  <c r="U2146" i="6"/>
  <c r="U2171" i="6"/>
  <c r="U2196" i="6"/>
  <c r="U2221" i="6"/>
  <c r="U2249" i="6"/>
  <c r="U2274" i="6"/>
  <c r="U2297" i="6"/>
  <c r="U2317" i="6"/>
  <c r="U2336" i="6"/>
  <c r="U2354" i="6"/>
  <c r="U2372" i="6"/>
  <c r="U2391" i="6"/>
  <c r="U2409" i="6"/>
  <c r="U2427" i="6"/>
  <c r="U2445" i="6"/>
  <c r="U2464" i="6"/>
  <c r="U2482" i="6"/>
  <c r="U2500" i="6"/>
  <c r="U2519" i="6"/>
  <c r="U2537" i="6"/>
  <c r="U2555" i="6"/>
  <c r="U2571" i="6"/>
  <c r="U2587" i="6"/>
  <c r="U2603" i="6"/>
  <c r="U2619" i="6"/>
  <c r="U2635" i="6"/>
  <c r="U2650" i="6"/>
  <c r="U2659" i="6"/>
  <c r="U2668" i="6"/>
  <c r="U2677" i="6"/>
  <c r="U2687" i="6"/>
  <c r="U2696" i="6"/>
  <c r="U2705" i="6"/>
  <c r="U2714" i="6"/>
  <c r="U2723" i="6"/>
  <c r="U2732" i="6"/>
  <c r="U2741" i="6"/>
  <c r="U2751" i="6"/>
  <c r="U2760" i="6"/>
  <c r="U2769" i="6"/>
  <c r="U2778" i="6"/>
  <c r="U2787" i="6"/>
  <c r="U2796" i="6"/>
  <c r="U2805" i="6"/>
  <c r="U2815" i="6"/>
  <c r="U2824" i="6"/>
  <c r="U2833" i="6"/>
  <c r="U2842" i="6"/>
  <c r="U2851" i="6"/>
  <c r="U2860" i="6"/>
  <c r="U2869" i="6"/>
  <c r="U2879" i="6"/>
  <c r="U2888" i="6"/>
  <c r="U2897" i="6"/>
  <c r="U2906" i="6"/>
  <c r="U2915" i="6"/>
  <c r="U2923" i="6"/>
  <c r="U2931" i="6"/>
  <c r="U2939" i="6"/>
  <c r="U2947" i="6"/>
  <c r="U2955" i="6"/>
  <c r="U2963" i="6"/>
  <c r="U2971" i="6"/>
  <c r="U2979" i="6"/>
  <c r="U2987" i="6"/>
  <c r="U2995" i="6"/>
  <c r="U3003" i="6"/>
  <c r="U3011" i="6"/>
  <c r="U3019" i="6"/>
  <c r="U3027" i="6"/>
  <c r="U3035" i="6"/>
  <c r="U3043" i="6"/>
  <c r="U3051" i="6"/>
  <c r="U3059" i="6"/>
  <c r="U3067" i="6"/>
  <c r="U3075" i="6"/>
  <c r="U3083" i="6"/>
  <c r="U3091" i="6"/>
  <c r="U3099" i="6"/>
  <c r="U3107" i="6"/>
  <c r="U3115" i="6"/>
  <c r="U1101" i="6"/>
  <c r="U1229" i="6"/>
  <c r="U1357" i="6"/>
  <c r="U1485" i="6"/>
  <c r="U1564" i="6"/>
  <c r="U1637" i="6"/>
  <c r="U1707" i="6"/>
  <c r="U1771" i="6"/>
  <c r="U1834" i="6"/>
  <c r="U1880" i="6"/>
  <c r="U1922" i="6"/>
  <c r="U1963" i="6"/>
  <c r="U2000" i="6"/>
  <c r="U2036" i="6"/>
  <c r="U2073" i="6"/>
  <c r="U2105" i="6"/>
  <c r="U2130" i="6"/>
  <c r="U2155" i="6"/>
  <c r="U2180" i="6"/>
  <c r="U2205" i="6"/>
  <c r="U2233" i="6"/>
  <c r="U2258" i="6"/>
  <c r="U2283" i="6"/>
  <c r="U2305" i="6"/>
  <c r="U2324" i="6"/>
  <c r="U2343" i="6"/>
  <c r="U2361" i="6"/>
  <c r="U2379" i="6"/>
  <c r="U2397" i="6"/>
  <c r="U2416" i="6"/>
  <c r="U2434" i="6"/>
  <c r="U2452" i="6"/>
  <c r="U2471" i="6"/>
  <c r="U2489" i="6"/>
  <c r="U2507" i="6"/>
  <c r="U2525" i="6"/>
  <c r="U2544" i="6"/>
  <c r="U2561" i="6"/>
  <c r="U2577" i="6"/>
  <c r="U2593" i="6"/>
  <c r="U2609" i="6"/>
  <c r="U2625" i="6"/>
  <c r="U2641" i="6"/>
  <c r="U2652" i="6"/>
  <c r="U2661" i="6"/>
  <c r="U2671" i="6"/>
  <c r="U2680" i="6"/>
  <c r="U2689" i="6"/>
  <c r="U2698" i="6"/>
  <c r="U2707" i="6"/>
  <c r="U2716" i="6"/>
  <c r="U2725" i="6"/>
  <c r="U2735" i="6"/>
  <c r="U2744" i="6"/>
  <c r="U2753" i="6"/>
  <c r="U2762" i="6"/>
  <c r="U2771" i="6"/>
  <c r="U2780" i="6"/>
  <c r="U2789" i="6"/>
  <c r="U2799" i="6"/>
  <c r="U2808" i="6"/>
  <c r="U2817" i="6"/>
  <c r="U2826" i="6"/>
  <c r="U2835" i="6"/>
  <c r="U2844" i="6"/>
  <c r="U2853" i="6"/>
  <c r="U2863" i="6"/>
  <c r="U2872" i="6"/>
  <c r="U2881" i="6"/>
  <c r="U2890" i="6"/>
  <c r="U2899" i="6"/>
  <c r="U2908" i="6"/>
  <c r="U2917" i="6"/>
  <c r="U2925" i="6"/>
  <c r="U2933" i="6"/>
  <c r="U2941" i="6"/>
  <c r="U2949" i="6"/>
  <c r="U2957" i="6"/>
  <c r="U2965" i="6"/>
  <c r="U2973" i="6"/>
  <c r="U2981" i="6"/>
  <c r="U2989" i="6"/>
  <c r="U2997" i="6"/>
  <c r="U3005" i="6"/>
  <c r="U3013" i="6"/>
  <c r="U1068" i="6"/>
  <c r="U1324" i="6"/>
  <c r="U1544" i="6"/>
  <c r="U1690" i="6"/>
  <c r="U1818" i="6"/>
  <c r="U1909" i="6"/>
  <c r="U1989" i="6"/>
  <c r="U2063" i="6"/>
  <c r="U2122" i="6"/>
  <c r="U2172" i="6"/>
  <c r="U2225" i="6"/>
  <c r="U2275" i="6"/>
  <c r="U2319" i="6"/>
  <c r="U2355" i="6"/>
  <c r="U2392" i="6"/>
  <c r="U2428" i="6"/>
  <c r="U2465" i="6"/>
  <c r="U2501" i="6"/>
  <c r="U2538" i="6"/>
  <c r="U2572" i="6"/>
  <c r="U2604" i="6"/>
  <c r="U2636" i="6"/>
  <c r="U2660" i="6"/>
  <c r="U2679" i="6"/>
  <c r="U2697" i="6"/>
  <c r="U2715" i="6"/>
  <c r="U2733" i="6"/>
  <c r="U2752" i="6"/>
  <c r="U2770" i="6"/>
  <c r="U2788" i="6"/>
  <c r="U2807" i="6"/>
  <c r="U2825" i="6"/>
  <c r="U2843" i="6"/>
  <c r="U2861" i="6"/>
  <c r="U2880" i="6"/>
  <c r="U2898" i="6"/>
  <c r="U2916" i="6"/>
  <c r="U2932" i="6"/>
  <c r="U2948" i="6"/>
  <c r="U2964" i="6"/>
  <c r="U2980" i="6"/>
  <c r="U2996" i="6"/>
  <c r="U3012" i="6"/>
  <c r="U3024" i="6"/>
  <c r="U3038" i="6"/>
  <c r="U3052" i="6"/>
  <c r="U3063" i="6"/>
  <c r="U3077" i="6"/>
  <c r="U3088" i="6"/>
  <c r="U3102" i="6"/>
  <c r="U3114" i="6"/>
  <c r="U3124" i="6"/>
  <c r="U3133" i="6"/>
  <c r="U3142" i="6"/>
  <c r="U3151" i="6"/>
  <c r="U3160" i="6"/>
  <c r="U3170" i="6"/>
  <c r="U3179" i="6"/>
  <c r="U3188" i="6"/>
  <c r="U3197" i="6"/>
  <c r="U3206" i="6"/>
  <c r="U3215" i="6"/>
  <c r="U3224" i="6"/>
  <c r="U3234" i="6"/>
  <c r="U3242" i="6"/>
  <c r="U3250" i="6"/>
  <c r="U3258" i="6"/>
  <c r="U3266" i="6"/>
  <c r="U3274" i="6"/>
  <c r="U3282" i="6"/>
  <c r="U3290" i="6"/>
  <c r="U3298" i="6"/>
  <c r="U3306" i="6"/>
  <c r="U3314" i="6"/>
  <c r="U3322" i="6"/>
  <c r="U3330" i="6"/>
  <c r="U3338" i="6"/>
  <c r="U3346" i="6"/>
  <c r="U3354" i="6"/>
  <c r="U3362" i="6"/>
  <c r="U3370" i="6"/>
  <c r="U3378" i="6"/>
  <c r="U3386" i="6"/>
  <c r="U3394" i="6"/>
  <c r="U3402" i="6"/>
  <c r="U3410" i="6"/>
  <c r="U3418" i="6"/>
  <c r="U3426" i="6"/>
  <c r="U3434" i="6"/>
  <c r="U3442" i="6"/>
  <c r="U3450" i="6"/>
  <c r="U3458" i="6"/>
  <c r="U3466" i="6"/>
  <c r="U3474" i="6"/>
  <c r="U3482" i="6"/>
  <c r="U3490" i="6"/>
  <c r="U3498" i="6"/>
  <c r="U3506" i="6"/>
  <c r="U3514" i="6"/>
  <c r="U3522" i="6"/>
  <c r="U3530" i="6"/>
  <c r="U3538" i="6"/>
  <c r="U3546" i="6"/>
  <c r="U3554" i="6"/>
  <c r="U3562" i="6"/>
  <c r="U3570" i="6"/>
  <c r="U3578" i="6"/>
  <c r="U3586" i="6"/>
  <c r="U3594" i="6"/>
  <c r="U3602" i="6"/>
  <c r="U3610" i="6"/>
  <c r="U3618" i="6"/>
  <c r="U3626" i="6"/>
  <c r="U3634" i="6"/>
  <c r="U3642" i="6"/>
  <c r="U3650" i="6"/>
  <c r="U3658" i="6"/>
  <c r="U3666" i="6"/>
  <c r="U3674" i="6"/>
  <c r="U3682" i="6"/>
  <c r="U3690" i="6"/>
  <c r="U3698" i="6"/>
  <c r="U3706" i="6"/>
  <c r="U3714" i="6"/>
  <c r="U3722" i="6"/>
  <c r="U3730" i="6"/>
  <c r="U3738" i="6"/>
  <c r="U3746" i="6"/>
  <c r="U3754" i="6"/>
  <c r="U3762" i="6"/>
  <c r="U3770" i="6"/>
  <c r="U3778" i="6"/>
  <c r="U3786" i="6"/>
  <c r="U3794" i="6"/>
  <c r="U3802" i="6"/>
  <c r="U3810" i="6"/>
  <c r="U3818" i="6"/>
  <c r="U3826" i="6"/>
  <c r="U3834" i="6"/>
  <c r="U3842" i="6"/>
  <c r="U3850" i="6"/>
  <c r="U3858" i="6"/>
  <c r="U3866" i="6"/>
  <c r="U3874" i="6"/>
  <c r="U3882" i="6"/>
  <c r="U3890" i="6"/>
  <c r="U3898" i="6"/>
  <c r="U3906" i="6"/>
  <c r="U3914" i="6"/>
  <c r="U3922" i="6"/>
  <c r="U3930" i="6"/>
  <c r="U3938" i="6"/>
  <c r="U3946" i="6"/>
  <c r="U3954" i="6"/>
  <c r="U3962" i="6"/>
  <c r="U3970" i="6"/>
  <c r="U3978" i="6"/>
  <c r="U3986" i="6"/>
  <c r="U3994" i="6"/>
  <c r="U4002" i="6"/>
  <c r="U4010" i="6"/>
  <c r="U4018" i="6"/>
  <c r="U4026" i="6"/>
  <c r="U4034" i="6"/>
  <c r="U4042" i="6"/>
  <c r="U4050" i="6"/>
  <c r="U4058" i="6"/>
  <c r="U4066" i="6"/>
  <c r="U4074" i="6"/>
  <c r="U4082" i="6"/>
  <c r="U1118" i="6"/>
  <c r="U1374" i="6"/>
  <c r="U1574" i="6"/>
  <c r="U1716" i="6"/>
  <c r="U1842" i="6"/>
  <c r="U1929" i="6"/>
  <c r="U2005" i="6"/>
  <c r="U2079" i="6"/>
  <c r="U2131" i="6"/>
  <c r="U2181" i="6"/>
  <c r="U2234" i="6"/>
  <c r="U2284" i="6"/>
  <c r="U2325" i="6"/>
  <c r="U2362" i="6"/>
  <c r="U2399" i="6"/>
  <c r="U2435" i="6"/>
  <c r="U2472" i="6"/>
  <c r="U2508" i="6"/>
  <c r="U2545" i="6"/>
  <c r="U2578" i="6"/>
  <c r="U2610" i="6"/>
  <c r="U2642" i="6"/>
  <c r="U2663" i="6"/>
  <c r="U2681" i="6"/>
  <c r="U2699" i="6"/>
  <c r="U2717" i="6"/>
  <c r="U2736" i="6"/>
  <c r="U2754" i="6"/>
  <c r="U2772" i="6"/>
  <c r="U2791" i="6"/>
  <c r="U2809" i="6"/>
  <c r="U2827" i="6"/>
  <c r="U2845" i="6"/>
  <c r="U2864" i="6"/>
  <c r="U2882" i="6"/>
  <c r="U2900" i="6"/>
  <c r="U2918" i="6"/>
  <c r="U2934" i="6"/>
  <c r="U2950" i="6"/>
  <c r="U2966" i="6"/>
  <c r="U2982" i="6"/>
  <c r="U2998" i="6"/>
  <c r="U3014" i="6"/>
  <c r="U3028" i="6"/>
  <c r="U3039" i="6"/>
  <c r="U3053" i="6"/>
  <c r="U3064" i="6"/>
  <c r="U3078" i="6"/>
  <c r="U3092" i="6"/>
  <c r="U3103" i="6"/>
  <c r="U3116" i="6"/>
  <c r="U3125" i="6"/>
  <c r="U3134" i="6"/>
  <c r="U3143" i="6"/>
  <c r="U3152" i="6"/>
  <c r="U3162" i="6"/>
  <c r="U3171" i="6"/>
  <c r="U3180" i="6"/>
  <c r="U3189" i="6"/>
  <c r="U3198" i="6"/>
  <c r="U3207" i="6"/>
  <c r="U3216" i="6"/>
  <c r="U3226" i="6"/>
  <c r="U3235" i="6"/>
  <c r="U3243" i="6"/>
  <c r="U3251" i="6"/>
  <c r="U3259" i="6"/>
  <c r="U3267" i="6"/>
  <c r="U3275" i="6"/>
  <c r="U3283" i="6"/>
  <c r="U3291" i="6"/>
  <c r="U3299" i="6"/>
  <c r="U3307" i="6"/>
  <c r="U3315" i="6"/>
  <c r="U3323" i="6"/>
  <c r="U3331" i="6"/>
  <c r="U3339" i="6"/>
  <c r="U3347" i="6"/>
  <c r="U3355" i="6"/>
  <c r="U3363" i="6"/>
  <c r="U3371" i="6"/>
  <c r="U3379" i="6"/>
  <c r="U3387" i="6"/>
  <c r="U3395" i="6"/>
  <c r="U3403" i="6"/>
  <c r="U3411" i="6"/>
  <c r="U3419" i="6"/>
  <c r="U3427" i="6"/>
  <c r="U3435" i="6"/>
  <c r="U3443" i="6"/>
  <c r="U3451" i="6"/>
  <c r="U3459" i="6"/>
  <c r="U3467" i="6"/>
  <c r="U3475" i="6"/>
  <c r="U3483" i="6"/>
  <c r="U3491" i="6"/>
  <c r="U3499" i="6"/>
  <c r="U3507" i="6"/>
  <c r="U3515" i="6"/>
  <c r="U3523" i="6"/>
  <c r="U3531" i="6"/>
  <c r="U3539" i="6"/>
  <c r="U3547" i="6"/>
  <c r="U3555" i="6"/>
  <c r="U3563" i="6"/>
  <c r="U3571" i="6"/>
  <c r="U3579" i="6"/>
  <c r="U3587" i="6"/>
  <c r="U3595" i="6"/>
  <c r="U3603" i="6"/>
  <c r="U3611" i="6"/>
  <c r="U3619" i="6"/>
  <c r="U3627" i="6"/>
  <c r="U3635" i="6"/>
  <c r="U3643" i="6"/>
  <c r="U3651" i="6"/>
  <c r="U3659" i="6"/>
  <c r="U3667" i="6"/>
  <c r="U3675" i="6"/>
  <c r="U3683" i="6"/>
  <c r="U3691" i="6"/>
  <c r="U1127" i="6"/>
  <c r="U1383" i="6"/>
  <c r="U1580" i="6"/>
  <c r="U1721" i="6"/>
  <c r="U1843" i="6"/>
  <c r="U1930" i="6"/>
  <c r="U2007" i="6"/>
  <c r="U2080" i="6"/>
  <c r="U2132" i="6"/>
  <c r="U2185" i="6"/>
  <c r="U2235" i="6"/>
  <c r="U2285" i="6"/>
  <c r="U2327" i="6"/>
  <c r="U2363" i="6"/>
  <c r="U2400" i="6"/>
  <c r="U2436" i="6"/>
  <c r="U2473" i="6"/>
  <c r="U2509" i="6"/>
  <c r="U2546" i="6"/>
  <c r="U2579" i="6"/>
  <c r="U2611" i="6"/>
  <c r="U2643" i="6"/>
  <c r="U2664" i="6"/>
  <c r="U2682" i="6"/>
  <c r="U2700" i="6"/>
  <c r="U2719" i="6"/>
  <c r="U2737" i="6"/>
  <c r="U2755" i="6"/>
  <c r="U2773" i="6"/>
  <c r="U2792" i="6"/>
  <c r="U2810" i="6"/>
  <c r="U2828" i="6"/>
  <c r="U2847" i="6"/>
  <c r="U2865" i="6"/>
  <c r="U2883" i="6"/>
  <c r="U2901" i="6"/>
  <c r="U2919" i="6"/>
  <c r="U2935" i="6"/>
  <c r="U2951" i="6"/>
  <c r="U2967" i="6"/>
  <c r="U2983" i="6"/>
  <c r="U2999" i="6"/>
  <c r="U3015" i="6"/>
  <c r="U3029" i="6"/>
  <c r="U3040" i="6"/>
  <c r="U3054" i="6"/>
  <c r="U3068" i="6"/>
  <c r="U3079" i="6"/>
  <c r="U3093" i="6"/>
  <c r="U3104" i="6"/>
  <c r="U3117" i="6"/>
  <c r="U3126" i="6"/>
  <c r="U3135" i="6"/>
  <c r="U3144" i="6"/>
  <c r="U3154" i="6"/>
  <c r="U3163" i="6"/>
  <c r="U3172" i="6"/>
  <c r="U3181" i="6"/>
  <c r="U3190" i="6"/>
  <c r="U3199" i="6"/>
  <c r="U3208" i="6"/>
  <c r="U3218" i="6"/>
  <c r="U3227" i="6"/>
  <c r="U3236" i="6"/>
  <c r="U3244" i="6"/>
  <c r="U3252" i="6"/>
  <c r="U3260" i="6"/>
  <c r="U3268" i="6"/>
  <c r="U3276" i="6"/>
  <c r="U3284" i="6"/>
  <c r="U3292" i="6"/>
  <c r="U3300" i="6"/>
  <c r="U3308" i="6"/>
  <c r="U3316" i="6"/>
  <c r="U3324" i="6"/>
  <c r="U3332" i="6"/>
  <c r="U3340" i="6"/>
  <c r="U3348" i="6"/>
  <c r="U3356" i="6"/>
  <c r="U3364" i="6"/>
  <c r="U3372" i="6"/>
  <c r="U3380" i="6"/>
  <c r="U3388" i="6"/>
  <c r="U3396" i="6"/>
  <c r="U3404" i="6"/>
  <c r="U3412" i="6"/>
  <c r="U3420" i="6"/>
  <c r="U3428" i="6"/>
  <c r="U3436" i="6"/>
  <c r="U3444" i="6"/>
  <c r="U3452" i="6"/>
  <c r="U3460" i="6"/>
  <c r="U3468" i="6"/>
  <c r="U3476" i="6"/>
  <c r="U3484" i="6"/>
  <c r="U3492" i="6"/>
  <c r="U3500" i="6"/>
  <c r="U3508" i="6"/>
  <c r="U3516" i="6"/>
  <c r="U3524" i="6"/>
  <c r="U3532" i="6"/>
  <c r="U3540" i="6"/>
  <c r="U3548" i="6"/>
  <c r="U3556" i="6"/>
  <c r="U3564" i="6"/>
  <c r="U3572" i="6"/>
  <c r="U3580" i="6"/>
  <c r="U3588" i="6"/>
  <c r="U3596" i="6"/>
  <c r="U3604" i="6"/>
  <c r="U3612" i="6"/>
  <c r="U3620" i="6"/>
  <c r="U3628" i="6"/>
  <c r="U3636" i="6"/>
  <c r="U3644" i="6"/>
  <c r="U3652" i="6"/>
  <c r="U3660" i="6"/>
  <c r="U3668" i="6"/>
  <c r="U3676" i="6"/>
  <c r="U3684" i="6"/>
  <c r="U1260" i="6"/>
  <c r="U1508" i="6"/>
  <c r="U1654" i="6"/>
  <c r="U1786" i="6"/>
  <c r="U1889" i="6"/>
  <c r="U1971" i="6"/>
  <c r="U2044" i="6"/>
  <c r="U2108" i="6"/>
  <c r="U2161" i="6"/>
  <c r="U2211" i="6"/>
  <c r="U2261" i="6"/>
  <c r="U2308" i="6"/>
  <c r="U2346" i="6"/>
  <c r="U2383" i="6"/>
  <c r="U2419" i="6"/>
  <c r="U2456" i="6"/>
  <c r="U2492" i="6"/>
  <c r="U2529" i="6"/>
  <c r="U2564" i="6"/>
  <c r="U2596" i="6"/>
  <c r="U2628" i="6"/>
  <c r="U2656" i="6"/>
  <c r="U2674" i="6"/>
  <c r="U2692" i="6"/>
  <c r="U2711" i="6"/>
  <c r="U2729" i="6"/>
  <c r="U2747" i="6"/>
  <c r="U2765" i="6"/>
  <c r="U2784" i="6"/>
  <c r="U2802" i="6"/>
  <c r="U2820" i="6"/>
  <c r="U2839" i="6"/>
  <c r="U2857" i="6"/>
  <c r="U2875" i="6"/>
  <c r="U2893" i="6"/>
  <c r="U2912" i="6"/>
  <c r="U2928" i="6"/>
  <c r="U2944" i="6"/>
  <c r="U2960" i="6"/>
  <c r="U2976" i="6"/>
  <c r="U2992" i="6"/>
  <c r="U3008" i="6"/>
  <c r="U3023" i="6"/>
  <c r="U3037" i="6"/>
  <c r="U3048" i="6"/>
  <c r="U3062" i="6"/>
  <c r="U3076" i="6"/>
  <c r="U3087" i="6"/>
  <c r="U3101" i="6"/>
  <c r="U3112" i="6"/>
  <c r="U3123" i="6"/>
  <c r="U3132" i="6"/>
  <c r="U3141" i="6"/>
  <c r="U3150" i="6"/>
  <c r="U3159" i="6"/>
  <c r="U3168" i="6"/>
  <c r="U3178" i="6"/>
  <c r="U3187" i="6"/>
  <c r="U3196" i="6"/>
  <c r="U3205" i="6"/>
  <c r="U3214" i="6"/>
  <c r="U3223" i="6"/>
  <c r="U3232" i="6"/>
  <c r="U3241" i="6"/>
  <c r="U3249" i="6"/>
  <c r="U3257" i="6"/>
  <c r="U3265" i="6"/>
  <c r="U3273" i="6"/>
  <c r="U3281" i="6"/>
  <c r="U3289" i="6"/>
  <c r="U3297" i="6"/>
  <c r="U3305" i="6"/>
  <c r="U3313" i="6"/>
  <c r="U3321" i="6"/>
  <c r="U3329" i="6"/>
  <c r="U3337" i="6"/>
  <c r="U3345" i="6"/>
  <c r="U3353" i="6"/>
  <c r="U3361" i="6"/>
  <c r="U3369" i="6"/>
  <c r="U3377" i="6"/>
  <c r="U3385" i="6"/>
  <c r="U3393" i="6"/>
  <c r="U3401" i="6"/>
  <c r="U3409" i="6"/>
  <c r="U3417" i="6"/>
  <c r="U3425" i="6"/>
  <c r="U3433" i="6"/>
  <c r="U3441" i="6"/>
  <c r="U3449" i="6"/>
  <c r="U3457" i="6"/>
  <c r="U3465" i="6"/>
  <c r="U3473" i="6"/>
  <c r="U3481" i="6"/>
  <c r="U3489" i="6"/>
  <c r="U3497" i="6"/>
  <c r="U3505" i="6"/>
  <c r="U3513" i="6"/>
  <c r="U3521" i="6"/>
  <c r="U3529" i="6"/>
  <c r="U3537" i="6"/>
  <c r="U3545" i="6"/>
  <c r="U3553" i="6"/>
  <c r="U3561" i="6"/>
  <c r="U3569" i="6"/>
  <c r="U3577" i="6"/>
  <c r="U3585" i="6"/>
  <c r="U3593" i="6"/>
  <c r="U3601" i="6"/>
  <c r="U3609" i="6"/>
  <c r="U3617" i="6"/>
  <c r="U3625" i="6"/>
  <c r="U3633" i="6"/>
  <c r="U3641" i="6"/>
  <c r="U3649" i="6"/>
  <c r="U3657" i="6"/>
  <c r="U3665" i="6"/>
  <c r="U3673" i="6"/>
  <c r="U3681" i="6"/>
  <c r="U3689" i="6"/>
  <c r="U1132" i="6"/>
  <c r="U1581" i="6"/>
  <c r="U1844" i="6"/>
  <c r="U2008" i="6"/>
  <c r="U2133" i="6"/>
  <c r="U2236" i="6"/>
  <c r="U2328" i="6"/>
  <c r="U2401" i="6"/>
  <c r="U2474" i="6"/>
  <c r="U2547" i="6"/>
  <c r="U2612" i="6"/>
  <c r="U2665" i="6"/>
  <c r="U2701" i="6"/>
  <c r="U2738" i="6"/>
  <c r="U2775" i="6"/>
  <c r="U2811" i="6"/>
  <c r="U2848" i="6"/>
  <c r="U2884" i="6"/>
  <c r="U2920" i="6"/>
  <c r="U2952" i="6"/>
  <c r="U2984" i="6"/>
  <c r="U3016" i="6"/>
  <c r="U3044" i="6"/>
  <c r="U3069" i="6"/>
  <c r="U3094" i="6"/>
  <c r="U3118" i="6"/>
  <c r="U3136" i="6"/>
  <c r="U3155" i="6"/>
  <c r="U3173" i="6"/>
  <c r="U3191" i="6"/>
  <c r="U3210" i="6"/>
  <c r="U3228" i="6"/>
  <c r="U3245" i="6"/>
  <c r="U3261" i="6"/>
  <c r="U3277" i="6"/>
  <c r="U3293" i="6"/>
  <c r="U3309" i="6"/>
  <c r="U3325" i="6"/>
  <c r="U3341" i="6"/>
  <c r="U3357" i="6"/>
  <c r="U3373" i="6"/>
  <c r="U3389" i="6"/>
  <c r="U3405" i="6"/>
  <c r="U3421" i="6"/>
  <c r="U3437" i="6"/>
  <c r="U3453" i="6"/>
  <c r="U3469" i="6"/>
  <c r="U3485" i="6"/>
  <c r="U3501" i="6"/>
  <c r="U3517" i="6"/>
  <c r="U3533" i="6"/>
  <c r="U3549" i="6"/>
  <c r="U3565" i="6"/>
  <c r="U3581" i="6"/>
  <c r="U3597" i="6"/>
  <c r="U3613" i="6"/>
  <c r="U3629" i="6"/>
  <c r="U3645" i="6"/>
  <c r="U3661" i="6"/>
  <c r="U3677" i="6"/>
  <c r="U3692" i="6"/>
  <c r="U3701" i="6"/>
  <c r="U3710" i="6"/>
  <c r="U3719" i="6"/>
  <c r="U3728" i="6"/>
  <c r="U3737" i="6"/>
  <c r="U3747" i="6"/>
  <c r="U3756" i="6"/>
  <c r="U3765" i="6"/>
  <c r="U3774" i="6"/>
  <c r="U3783" i="6"/>
  <c r="U3792" i="6"/>
  <c r="U3801" i="6"/>
  <c r="U3811" i="6"/>
  <c r="U3820" i="6"/>
  <c r="U3829" i="6"/>
  <c r="U3838" i="6"/>
  <c r="U3847" i="6"/>
  <c r="U3856" i="6"/>
  <c r="U3865" i="6"/>
  <c r="U3875" i="6"/>
  <c r="U3884" i="6"/>
  <c r="U3893" i="6"/>
  <c r="U3902" i="6"/>
  <c r="U3911" i="6"/>
  <c r="U3920" i="6"/>
  <c r="U3929" i="6"/>
  <c r="U3939" i="6"/>
  <c r="U3948" i="6"/>
  <c r="U3957" i="6"/>
  <c r="U3966" i="6"/>
  <c r="U3975" i="6"/>
  <c r="U3984" i="6"/>
  <c r="U3993" i="6"/>
  <c r="U4003" i="6"/>
  <c r="U4012" i="6"/>
  <c r="U4021" i="6"/>
  <c r="U4030" i="6"/>
  <c r="U4039" i="6"/>
  <c r="U4048" i="6"/>
  <c r="U4057" i="6"/>
  <c r="U4067" i="6"/>
  <c r="U4076" i="6"/>
  <c r="U1196" i="6"/>
  <c r="U1618" i="6"/>
  <c r="U1867" i="6"/>
  <c r="U2026" i="6"/>
  <c r="U2147" i="6"/>
  <c r="U2250" i="6"/>
  <c r="U2337" i="6"/>
  <c r="U2410" i="6"/>
  <c r="U2483" i="6"/>
  <c r="U2556" i="6"/>
  <c r="U2620" i="6"/>
  <c r="U2669" i="6"/>
  <c r="U2706" i="6"/>
  <c r="U2743" i="6"/>
  <c r="U2779" i="6"/>
  <c r="U2816" i="6"/>
  <c r="U2852" i="6"/>
  <c r="U2889" i="6"/>
  <c r="U2924" i="6"/>
  <c r="U2956" i="6"/>
  <c r="U2988" i="6"/>
  <c r="U3020" i="6"/>
  <c r="U3045" i="6"/>
  <c r="U3070" i="6"/>
  <c r="U3095" i="6"/>
  <c r="U3119" i="6"/>
  <c r="U3138" i="6"/>
  <c r="U3156" i="6"/>
  <c r="U3174" i="6"/>
  <c r="U3192" i="6"/>
  <c r="U3211" i="6"/>
  <c r="U3229" i="6"/>
  <c r="U3246" i="6"/>
  <c r="U3262" i="6"/>
  <c r="U3278" i="6"/>
  <c r="U3294" i="6"/>
  <c r="U3310" i="6"/>
  <c r="U3326" i="6"/>
  <c r="U3342" i="6"/>
  <c r="U3358" i="6"/>
  <c r="U3374" i="6"/>
  <c r="U3390" i="6"/>
  <c r="U3406" i="6"/>
  <c r="U3422" i="6"/>
  <c r="U3438" i="6"/>
  <c r="U3454" i="6"/>
  <c r="U3470" i="6"/>
  <c r="U3486" i="6"/>
  <c r="U3502" i="6"/>
  <c r="U3518" i="6"/>
  <c r="U3534" i="6"/>
  <c r="U3550" i="6"/>
  <c r="U3566" i="6"/>
  <c r="U3582" i="6"/>
  <c r="U3598" i="6"/>
  <c r="U3614" i="6"/>
  <c r="U3630" i="6"/>
  <c r="U3646" i="6"/>
  <c r="U3662" i="6"/>
  <c r="U3678" i="6"/>
  <c r="U3693" i="6"/>
  <c r="U3702" i="6"/>
  <c r="U3711" i="6"/>
  <c r="U3720" i="6"/>
  <c r="U3729" i="6"/>
  <c r="U3739" i="6"/>
  <c r="U3748" i="6"/>
  <c r="U3757" i="6"/>
  <c r="U3766" i="6"/>
  <c r="U3775" i="6"/>
  <c r="U3784" i="6"/>
  <c r="U3793" i="6"/>
  <c r="U3803" i="6"/>
  <c r="U3812" i="6"/>
  <c r="U3821" i="6"/>
  <c r="U3830" i="6"/>
  <c r="U3839" i="6"/>
  <c r="U3848" i="6"/>
  <c r="U3857" i="6"/>
  <c r="U3867" i="6"/>
  <c r="U3876" i="6"/>
  <c r="U3885" i="6"/>
  <c r="U3894" i="6"/>
  <c r="U3903" i="6"/>
  <c r="U3912" i="6"/>
  <c r="U3921" i="6"/>
  <c r="U3931" i="6"/>
  <c r="U3940" i="6"/>
  <c r="U3949" i="6"/>
  <c r="U3958" i="6"/>
  <c r="U3967" i="6"/>
  <c r="U3976" i="6"/>
  <c r="U3985" i="6"/>
  <c r="U3995" i="6"/>
  <c r="U4004" i="6"/>
  <c r="U4013" i="6"/>
  <c r="U4022" i="6"/>
  <c r="U4031" i="6"/>
  <c r="U4040" i="6"/>
  <c r="U4049" i="6"/>
  <c r="U4059" i="6"/>
  <c r="U4068" i="6"/>
  <c r="U4077" i="6"/>
  <c r="U4086" i="6"/>
  <c r="U4094" i="6"/>
  <c r="U4102" i="6"/>
  <c r="U4110" i="6"/>
  <c r="U4118" i="6"/>
  <c r="U4126" i="6"/>
  <c r="U4134" i="6"/>
  <c r="U4142" i="6"/>
  <c r="U4150" i="6"/>
  <c r="U4158" i="6"/>
  <c r="U4166" i="6"/>
  <c r="U4174" i="6"/>
  <c r="U4182" i="6"/>
  <c r="U4190" i="6"/>
  <c r="U4198" i="6"/>
  <c r="U4206" i="6"/>
  <c r="U4214" i="6"/>
  <c r="U4222" i="6"/>
  <c r="U4230" i="6"/>
  <c r="U4238" i="6"/>
  <c r="U4246" i="6"/>
  <c r="U4254" i="6"/>
  <c r="U4262" i="6"/>
  <c r="U4270" i="6"/>
  <c r="U4278" i="6"/>
  <c r="U4286" i="6"/>
  <c r="U4294" i="6"/>
  <c r="U4302" i="6"/>
  <c r="U4310" i="6"/>
  <c r="U4318" i="6"/>
  <c r="U4326" i="6"/>
  <c r="U4334" i="6"/>
  <c r="U4342" i="6"/>
  <c r="U4350" i="6"/>
  <c r="U4358" i="6"/>
  <c r="U4366" i="6"/>
  <c r="U4374" i="6"/>
  <c r="U4382" i="6"/>
  <c r="U4390" i="6"/>
  <c r="U4398" i="6"/>
  <c r="U4406" i="6"/>
  <c r="U4414" i="6"/>
  <c r="U4422" i="6"/>
  <c r="U4430" i="6"/>
  <c r="U4438" i="6"/>
  <c r="U4446" i="6"/>
  <c r="U4454" i="6"/>
  <c r="U4462" i="6"/>
  <c r="U4470" i="6"/>
  <c r="U4478" i="6"/>
  <c r="U4486" i="6"/>
  <c r="U4494" i="6"/>
  <c r="U4502" i="6"/>
  <c r="U4510" i="6"/>
  <c r="U4518" i="6"/>
  <c r="U4526" i="6"/>
  <c r="U4534" i="6"/>
  <c r="U4542" i="6"/>
  <c r="U4550" i="6"/>
  <c r="U4558" i="6"/>
  <c r="U4566" i="6"/>
  <c r="U4574" i="6"/>
  <c r="U4582" i="6"/>
  <c r="U4590" i="6"/>
  <c r="U4598" i="6"/>
  <c r="U4606" i="6"/>
  <c r="U4614" i="6"/>
  <c r="U1246" i="6"/>
  <c r="U1647" i="6"/>
  <c r="U1885" i="6"/>
  <c r="U2042" i="6"/>
  <c r="U2156" i="6"/>
  <c r="U2259" i="6"/>
  <c r="U2344" i="6"/>
  <c r="U2417" i="6"/>
  <c r="U2490" i="6"/>
  <c r="U2562" i="6"/>
  <c r="U2626" i="6"/>
  <c r="U2672" i="6"/>
  <c r="U2708" i="6"/>
  <c r="U2745" i="6"/>
  <c r="U2781" i="6"/>
  <c r="U2818" i="6"/>
  <c r="U2855" i="6"/>
  <c r="U2891" i="6"/>
  <c r="U2926" i="6"/>
  <c r="U2958" i="6"/>
  <c r="U2990" i="6"/>
  <c r="U3021" i="6"/>
  <c r="U3046" i="6"/>
  <c r="U3071" i="6"/>
  <c r="U3096" i="6"/>
  <c r="U3120" i="6"/>
  <c r="U3139" i="6"/>
  <c r="U3157" i="6"/>
  <c r="U3175" i="6"/>
  <c r="U3194" i="6"/>
  <c r="U3212" i="6"/>
  <c r="U3230" i="6"/>
  <c r="U3247" i="6"/>
  <c r="U3263" i="6"/>
  <c r="U3279" i="6"/>
  <c r="U3295" i="6"/>
  <c r="U3311" i="6"/>
  <c r="U3327" i="6"/>
  <c r="U3343" i="6"/>
  <c r="U3359" i="6"/>
  <c r="U3375" i="6"/>
  <c r="U3391" i="6"/>
  <c r="U3407" i="6"/>
  <c r="U3423" i="6"/>
  <c r="U3439" i="6"/>
  <c r="U3455" i="6"/>
  <c r="U3471" i="6"/>
  <c r="U3487" i="6"/>
  <c r="U3503" i="6"/>
  <c r="U3519" i="6"/>
  <c r="U3535" i="6"/>
  <c r="U3551" i="6"/>
  <c r="U3567" i="6"/>
  <c r="U3583" i="6"/>
  <c r="U3599" i="6"/>
  <c r="U3615" i="6"/>
  <c r="U3631" i="6"/>
  <c r="U3647" i="6"/>
  <c r="U3663" i="6"/>
  <c r="U3679" i="6"/>
  <c r="U3694" i="6"/>
  <c r="U3703" i="6"/>
  <c r="U3712" i="6"/>
  <c r="U3721" i="6"/>
  <c r="U3731" i="6"/>
  <c r="U3740" i="6"/>
  <c r="U3749" i="6"/>
  <c r="U3758" i="6"/>
  <c r="U3767" i="6"/>
  <c r="U3776" i="6"/>
  <c r="U3785" i="6"/>
  <c r="U3795" i="6"/>
  <c r="U3804" i="6"/>
  <c r="U3813" i="6"/>
  <c r="U3822" i="6"/>
  <c r="U3831" i="6"/>
  <c r="U3840" i="6"/>
  <c r="U3849" i="6"/>
  <c r="U3859" i="6"/>
  <c r="U3868" i="6"/>
  <c r="U3877" i="6"/>
  <c r="U3886" i="6"/>
  <c r="U3895" i="6"/>
  <c r="U3904" i="6"/>
  <c r="U3913" i="6"/>
  <c r="U3923" i="6"/>
  <c r="U3932" i="6"/>
  <c r="U3941" i="6"/>
  <c r="U3950" i="6"/>
  <c r="U3959" i="6"/>
  <c r="U3968" i="6"/>
  <c r="U3977" i="6"/>
  <c r="U3987" i="6"/>
  <c r="U3996" i="6"/>
  <c r="U4005" i="6"/>
  <c r="U4014" i="6"/>
  <c r="U4023" i="6"/>
  <c r="U4032" i="6"/>
  <c r="U4041" i="6"/>
  <c r="U4051" i="6"/>
  <c r="U4060" i="6"/>
  <c r="U4069" i="6"/>
  <c r="U4078" i="6"/>
  <c r="U4087" i="6"/>
  <c r="U4095" i="6"/>
  <c r="U4103" i="6"/>
  <c r="U4111" i="6"/>
  <c r="U4119" i="6"/>
  <c r="U4127" i="6"/>
  <c r="U4135" i="6"/>
  <c r="U4143" i="6"/>
  <c r="U4151" i="6"/>
  <c r="U4159" i="6"/>
  <c r="U4167" i="6"/>
  <c r="U4175" i="6"/>
  <c r="U1255" i="6"/>
  <c r="U1653" i="6"/>
  <c r="U1888" i="6"/>
  <c r="U2043" i="6"/>
  <c r="U2157" i="6"/>
  <c r="U2260" i="6"/>
  <c r="U2345" i="6"/>
  <c r="U2418" i="6"/>
  <c r="U2491" i="6"/>
  <c r="U2563" i="6"/>
  <c r="U2627" i="6"/>
  <c r="U2673" i="6"/>
  <c r="U1388" i="6"/>
  <c r="U1722" i="6"/>
  <c r="U1931" i="6"/>
  <c r="U2081" i="6"/>
  <c r="U2186" i="6"/>
  <c r="U2288" i="6"/>
  <c r="U2364" i="6"/>
  <c r="U2437" i="6"/>
  <c r="U2511" i="6"/>
  <c r="U2580" i="6"/>
  <c r="U2644" i="6"/>
  <c r="U2683" i="6"/>
  <c r="U2720" i="6"/>
  <c r="U2756" i="6"/>
  <c r="U2793" i="6"/>
  <c r="U2829" i="6"/>
  <c r="U2866" i="6"/>
  <c r="U2903" i="6"/>
  <c r="U1452" i="6"/>
  <c r="U1754" i="6"/>
  <c r="U1953" i="6"/>
  <c r="U2097" i="6"/>
  <c r="U2197" i="6"/>
  <c r="U2298" i="6"/>
  <c r="U2373" i="6"/>
  <c r="U2447" i="6"/>
  <c r="U2520" i="6"/>
  <c r="U1501" i="6"/>
  <c r="U1780" i="6"/>
  <c r="U1507" i="6"/>
  <c r="U1785" i="6"/>
  <c r="U1970" i="6"/>
  <c r="U2107" i="6"/>
  <c r="U2210" i="6"/>
  <c r="U2307" i="6"/>
  <c r="U2381" i="6"/>
  <c r="U2455" i="6"/>
  <c r="U2528" i="6"/>
  <c r="U2595" i="6"/>
  <c r="U2655" i="6"/>
  <c r="U2691" i="6"/>
  <c r="U2728" i="6"/>
  <c r="U2764" i="6"/>
  <c r="U2801" i="6"/>
  <c r="U2837" i="6"/>
  <c r="U2874" i="6"/>
  <c r="U2911" i="6"/>
  <c r="U2943" i="6"/>
  <c r="U2975" i="6"/>
  <c r="U3007" i="6"/>
  <c r="U3036" i="6"/>
  <c r="U3061" i="6"/>
  <c r="U3086" i="6"/>
  <c r="U3111" i="6"/>
  <c r="U3131" i="6"/>
  <c r="U3149" i="6"/>
  <c r="U3167" i="6"/>
  <c r="U3186" i="6"/>
  <c r="U3204" i="6"/>
  <c r="U3222" i="6"/>
  <c r="U3240" i="6"/>
  <c r="U3256" i="6"/>
  <c r="U3272" i="6"/>
  <c r="U3288" i="6"/>
  <c r="U3304" i="6"/>
  <c r="U3320" i="6"/>
  <c r="U3336" i="6"/>
  <c r="U3352" i="6"/>
  <c r="U3368" i="6"/>
  <c r="U3384" i="6"/>
  <c r="U3400" i="6"/>
  <c r="U3416" i="6"/>
  <c r="U3432" i="6"/>
  <c r="U3448" i="6"/>
  <c r="U3464" i="6"/>
  <c r="U3480" i="6"/>
  <c r="U3496" i="6"/>
  <c r="U3512" i="6"/>
  <c r="U3528" i="6"/>
  <c r="U3544" i="6"/>
  <c r="U3560" i="6"/>
  <c r="U3576" i="6"/>
  <c r="U3592" i="6"/>
  <c r="U3608" i="6"/>
  <c r="U3624" i="6"/>
  <c r="U3640" i="6"/>
  <c r="U3656" i="6"/>
  <c r="U3672" i="6"/>
  <c r="U3688" i="6"/>
  <c r="U3700" i="6"/>
  <c r="U3709" i="6"/>
  <c r="U3718" i="6"/>
  <c r="U3727" i="6"/>
  <c r="U3736" i="6"/>
  <c r="U3745" i="6"/>
  <c r="U3755" i="6"/>
  <c r="U3764" i="6"/>
  <c r="U3773" i="6"/>
  <c r="U3782" i="6"/>
  <c r="U3791" i="6"/>
  <c r="U3800" i="6"/>
  <c r="U3809" i="6"/>
  <c r="U3819" i="6"/>
  <c r="U3828" i="6"/>
  <c r="U3837" i="6"/>
  <c r="U3846" i="6"/>
  <c r="U3855" i="6"/>
  <c r="U3864" i="6"/>
  <c r="U3873" i="6"/>
  <c r="U3883" i="6"/>
  <c r="U3892" i="6"/>
  <c r="U3901" i="6"/>
  <c r="U3910" i="6"/>
  <c r="U3919" i="6"/>
  <c r="U3928" i="6"/>
  <c r="U3937" i="6"/>
  <c r="U3947" i="6"/>
  <c r="U3956" i="6"/>
  <c r="U3965" i="6"/>
  <c r="U3974" i="6"/>
  <c r="U3983" i="6"/>
  <c r="U3992" i="6"/>
  <c r="U4001" i="6"/>
  <c r="U4011" i="6"/>
  <c r="U4020" i="6"/>
  <c r="U4029" i="6"/>
  <c r="U4038" i="6"/>
  <c r="U4047" i="6"/>
  <c r="U4056" i="6"/>
  <c r="U4065" i="6"/>
  <c r="U4075" i="6"/>
  <c r="U1969" i="6"/>
  <c r="U2594" i="6"/>
  <c r="U2746" i="6"/>
  <c r="U2836" i="6"/>
  <c r="U2936" i="6"/>
  <c r="U3000" i="6"/>
  <c r="U3055" i="6"/>
  <c r="U3108" i="6"/>
  <c r="U3146" i="6"/>
  <c r="U3182" i="6"/>
  <c r="U3219" i="6"/>
  <c r="U3253" i="6"/>
  <c r="U3285" i="6"/>
  <c r="U3317" i="6"/>
  <c r="U3349" i="6"/>
  <c r="U3381" i="6"/>
  <c r="U3413" i="6"/>
  <c r="U3445" i="6"/>
  <c r="U3477" i="6"/>
  <c r="U3509" i="6"/>
  <c r="U3541" i="6"/>
  <c r="U3573" i="6"/>
  <c r="U3605" i="6"/>
  <c r="U3637" i="6"/>
  <c r="U3669" i="6"/>
  <c r="U3696" i="6"/>
  <c r="U3715" i="6"/>
  <c r="U3733" i="6"/>
  <c r="U3751" i="6"/>
  <c r="U3769" i="6"/>
  <c r="U3788" i="6"/>
  <c r="U3806" i="6"/>
  <c r="U3824" i="6"/>
  <c r="U3843" i="6"/>
  <c r="U3861" i="6"/>
  <c r="U3879" i="6"/>
  <c r="U3897" i="6"/>
  <c r="U3916" i="6"/>
  <c r="U3934" i="6"/>
  <c r="U3952" i="6"/>
  <c r="U3971" i="6"/>
  <c r="U3989" i="6"/>
  <c r="U4007" i="6"/>
  <c r="U4025" i="6"/>
  <c r="U4044" i="6"/>
  <c r="U4062" i="6"/>
  <c r="U4080" i="6"/>
  <c r="U4091" i="6"/>
  <c r="U4101" i="6"/>
  <c r="U4113" i="6"/>
  <c r="U4123" i="6"/>
  <c r="U4133" i="6"/>
  <c r="U4145" i="6"/>
  <c r="U4155" i="6"/>
  <c r="U4165" i="6"/>
  <c r="U4177" i="6"/>
  <c r="U4186" i="6"/>
  <c r="U4195" i="6"/>
  <c r="U4204" i="6"/>
  <c r="U4213" i="6"/>
  <c r="U4223" i="6"/>
  <c r="U4232" i="6"/>
  <c r="U4241" i="6"/>
  <c r="U4250" i="6"/>
  <c r="U4259" i="6"/>
  <c r="U4268" i="6"/>
  <c r="U4277" i="6"/>
  <c r="U4287" i="6"/>
  <c r="U4296" i="6"/>
  <c r="U4305" i="6"/>
  <c r="U4314" i="6"/>
  <c r="U4323" i="6"/>
  <c r="U4332" i="6"/>
  <c r="U4341" i="6"/>
  <c r="U4351" i="6"/>
  <c r="U4360" i="6"/>
  <c r="U4369" i="6"/>
  <c r="U4378" i="6"/>
  <c r="U4387" i="6"/>
  <c r="U4396" i="6"/>
  <c r="U4405" i="6"/>
  <c r="U4415" i="6"/>
  <c r="U4424" i="6"/>
  <c r="U4433" i="6"/>
  <c r="U4442" i="6"/>
  <c r="U4451" i="6"/>
  <c r="U4460" i="6"/>
  <c r="U4469" i="6"/>
  <c r="U4479" i="6"/>
  <c r="U4488" i="6"/>
  <c r="U4497" i="6"/>
  <c r="U4506" i="6"/>
  <c r="U4515" i="6"/>
  <c r="U4524" i="6"/>
  <c r="U4533" i="6"/>
  <c r="U4543" i="6"/>
  <c r="U4552" i="6"/>
  <c r="U4561" i="6"/>
  <c r="U4570" i="6"/>
  <c r="U4579" i="6"/>
  <c r="U4588" i="6"/>
  <c r="U4597" i="6"/>
  <c r="U4607" i="6"/>
  <c r="U4616" i="6"/>
  <c r="U4624" i="6"/>
  <c r="U4632" i="6"/>
  <c r="U4640" i="6"/>
  <c r="U4648" i="6"/>
  <c r="U4656" i="6"/>
  <c r="U4664" i="6"/>
  <c r="U4672" i="6"/>
  <c r="U4680" i="6"/>
  <c r="U4688" i="6"/>
  <c r="U4696" i="6"/>
  <c r="U4704" i="6"/>
  <c r="U4712" i="6"/>
  <c r="U4720" i="6"/>
  <c r="U4728" i="6"/>
  <c r="U4736" i="6"/>
  <c r="U4744" i="6"/>
  <c r="U4752" i="6"/>
  <c r="U4760" i="6"/>
  <c r="U4768" i="6"/>
  <c r="U4776" i="6"/>
  <c r="U4784" i="6"/>
  <c r="U4792" i="6"/>
  <c r="U4800" i="6"/>
  <c r="U4808" i="6"/>
  <c r="U4816" i="6"/>
  <c r="U4824" i="6"/>
  <c r="U4832" i="6"/>
  <c r="U4840" i="6"/>
  <c r="U4848" i="6"/>
  <c r="U4856" i="6"/>
  <c r="U4864" i="6"/>
  <c r="U4872" i="6"/>
  <c r="U4880" i="6"/>
  <c r="U4888" i="6"/>
  <c r="U4896" i="6"/>
  <c r="U4904" i="6"/>
  <c r="U4912" i="6"/>
  <c r="U4920" i="6"/>
  <c r="U4928" i="6"/>
  <c r="U4936" i="6"/>
  <c r="U4944" i="6"/>
  <c r="U4952" i="6"/>
  <c r="U4960" i="6"/>
  <c r="U4968" i="6"/>
  <c r="U4976" i="6"/>
  <c r="U4984" i="6"/>
  <c r="U2106" i="6"/>
  <c r="U2651" i="6"/>
  <c r="U2761" i="6"/>
  <c r="U2856" i="6"/>
  <c r="U2940" i="6"/>
  <c r="U3004" i="6"/>
  <c r="U3056" i="6"/>
  <c r="U3109" i="6"/>
  <c r="U3147" i="6"/>
  <c r="U3183" i="6"/>
  <c r="U3220" i="6"/>
  <c r="U3254" i="6"/>
  <c r="U3286" i="6"/>
  <c r="U3318" i="6"/>
  <c r="U3350" i="6"/>
  <c r="U3382" i="6"/>
  <c r="U3414" i="6"/>
  <c r="U3446" i="6"/>
  <c r="U3478" i="6"/>
  <c r="U3510" i="6"/>
  <c r="U3542" i="6"/>
  <c r="U3574" i="6"/>
  <c r="U3606" i="6"/>
  <c r="U3638" i="6"/>
  <c r="U3670" i="6"/>
  <c r="U3697" i="6"/>
  <c r="U3716" i="6"/>
  <c r="U3734" i="6"/>
  <c r="U3752" i="6"/>
  <c r="U3771" i="6"/>
  <c r="U3789" i="6"/>
  <c r="U3807" i="6"/>
  <c r="U3825" i="6"/>
  <c r="U3844" i="6"/>
  <c r="U3862" i="6"/>
  <c r="U3880" i="6"/>
  <c r="U3899" i="6"/>
  <c r="U3917" i="6"/>
  <c r="U3935" i="6"/>
  <c r="U3953" i="6"/>
  <c r="U3972" i="6"/>
  <c r="U3990" i="6"/>
  <c r="U4008" i="6"/>
  <c r="U4027" i="6"/>
  <c r="U4045" i="6"/>
  <c r="U4063" i="6"/>
  <c r="U4081" i="6"/>
  <c r="U4092" i="6"/>
  <c r="U4104" i="6"/>
  <c r="U4114" i="6"/>
  <c r="U4124" i="6"/>
  <c r="U4136" i="6"/>
  <c r="U4146" i="6"/>
  <c r="U4156" i="6"/>
  <c r="U4168" i="6"/>
  <c r="U4178" i="6"/>
  <c r="U4187" i="6"/>
  <c r="U4196" i="6"/>
  <c r="U4205" i="6"/>
  <c r="U4215" i="6"/>
  <c r="U4224" i="6"/>
  <c r="U4233" i="6"/>
  <c r="U4242" i="6"/>
  <c r="U4251" i="6"/>
  <c r="U4260" i="6"/>
  <c r="U4269" i="6"/>
  <c r="U4279" i="6"/>
  <c r="U4288" i="6"/>
  <c r="U4297" i="6"/>
  <c r="U4306" i="6"/>
  <c r="U4315" i="6"/>
  <c r="U4324" i="6"/>
  <c r="U4333" i="6"/>
  <c r="U4343" i="6"/>
  <c r="U4352" i="6"/>
  <c r="U4361" i="6"/>
  <c r="U4370" i="6"/>
  <c r="U4379" i="6"/>
  <c r="U4388" i="6"/>
  <c r="U4397" i="6"/>
  <c r="U4407" i="6"/>
  <c r="U4416" i="6"/>
  <c r="U4425" i="6"/>
  <c r="U4434" i="6"/>
  <c r="U4443" i="6"/>
  <c r="U4452" i="6"/>
  <c r="U4461" i="6"/>
  <c r="U4471" i="6"/>
  <c r="U4480" i="6"/>
  <c r="U4489" i="6"/>
  <c r="U4498" i="6"/>
  <c r="U4507" i="6"/>
  <c r="U4516" i="6"/>
  <c r="U4525" i="6"/>
  <c r="U4535" i="6"/>
  <c r="U4544" i="6"/>
  <c r="U4553" i="6"/>
  <c r="U4562" i="6"/>
  <c r="U4571" i="6"/>
  <c r="U4580" i="6"/>
  <c r="U4589" i="6"/>
  <c r="U4599" i="6"/>
  <c r="U4608" i="6"/>
  <c r="U4617" i="6"/>
  <c r="U4625" i="6"/>
  <c r="U4633" i="6"/>
  <c r="U4641" i="6"/>
  <c r="U4649" i="6"/>
  <c r="U4657" i="6"/>
  <c r="U4665" i="6"/>
  <c r="U4673" i="6"/>
  <c r="U4681" i="6"/>
  <c r="U4689" i="6"/>
  <c r="U4697" i="6"/>
  <c r="U4705" i="6"/>
  <c r="U4713" i="6"/>
  <c r="U4721" i="6"/>
  <c r="U4729" i="6"/>
  <c r="U4737" i="6"/>
  <c r="U4745" i="6"/>
  <c r="U4753" i="6"/>
  <c r="U4761" i="6"/>
  <c r="U4769" i="6"/>
  <c r="U4777" i="6"/>
  <c r="U4785" i="6"/>
  <c r="U4793" i="6"/>
  <c r="U4801" i="6"/>
  <c r="U4809" i="6"/>
  <c r="U4817" i="6"/>
  <c r="U4825" i="6"/>
  <c r="U4833" i="6"/>
  <c r="U4841" i="6"/>
  <c r="U4849" i="6"/>
  <c r="U4857" i="6"/>
  <c r="U4865" i="6"/>
  <c r="U4873" i="6"/>
  <c r="U4881" i="6"/>
  <c r="U4889" i="6"/>
  <c r="U4897" i="6"/>
  <c r="U4905" i="6"/>
  <c r="U4913" i="6"/>
  <c r="U4921" i="6"/>
  <c r="U4929" i="6"/>
  <c r="U4937" i="6"/>
  <c r="U4945" i="6"/>
  <c r="U2209" i="6"/>
  <c r="U2653" i="6"/>
  <c r="U2763" i="6"/>
  <c r="U2871" i="6"/>
  <c r="U2942" i="6"/>
  <c r="U3006" i="6"/>
  <c r="U3060" i="6"/>
  <c r="U3110" i="6"/>
  <c r="U3148" i="6"/>
  <c r="U3184" i="6"/>
  <c r="U3221" i="6"/>
  <c r="U3255" i="6"/>
  <c r="U3287" i="6"/>
  <c r="U3319" i="6"/>
  <c r="U3351" i="6"/>
  <c r="U3383" i="6"/>
  <c r="U3415" i="6"/>
  <c r="U3447" i="6"/>
  <c r="U3479" i="6"/>
  <c r="U3511" i="6"/>
  <c r="U3543" i="6"/>
  <c r="U3575" i="6"/>
  <c r="U3607" i="6"/>
  <c r="U3639" i="6"/>
  <c r="U3671" i="6"/>
  <c r="U3699" i="6"/>
  <c r="U3717" i="6"/>
  <c r="U3735" i="6"/>
  <c r="U3753" i="6"/>
  <c r="U3772" i="6"/>
  <c r="U3790" i="6"/>
  <c r="U3808" i="6"/>
  <c r="U3827" i="6"/>
  <c r="U3845" i="6"/>
  <c r="U3863" i="6"/>
  <c r="U3881" i="6"/>
  <c r="U3900" i="6"/>
  <c r="U3918" i="6"/>
  <c r="U3936" i="6"/>
  <c r="U3955" i="6"/>
  <c r="U3973" i="6"/>
  <c r="U3991" i="6"/>
  <c r="U4009" i="6"/>
  <c r="U4028" i="6"/>
  <c r="U4046" i="6"/>
  <c r="U4064" i="6"/>
  <c r="U4083" i="6"/>
  <c r="U4093" i="6"/>
  <c r="U4105" i="6"/>
  <c r="U4115" i="6"/>
  <c r="U4125" i="6"/>
  <c r="U4137" i="6"/>
  <c r="U4147" i="6"/>
  <c r="U4157" i="6"/>
  <c r="U4169" i="6"/>
  <c r="U4179" i="6"/>
  <c r="U4188" i="6"/>
  <c r="U4197" i="6"/>
  <c r="U4207" i="6"/>
  <c r="U4216" i="6"/>
  <c r="U4225" i="6"/>
  <c r="U4234" i="6"/>
  <c r="U4243" i="6"/>
  <c r="U4252" i="6"/>
  <c r="U4261" i="6"/>
  <c r="U4271" i="6"/>
  <c r="U4280" i="6"/>
  <c r="U4289" i="6"/>
  <c r="U4298" i="6"/>
  <c r="U4307" i="6"/>
  <c r="U4316" i="6"/>
  <c r="U4325" i="6"/>
  <c r="U4335" i="6"/>
  <c r="U4344" i="6"/>
  <c r="U4353" i="6"/>
  <c r="U4362" i="6"/>
  <c r="U4371" i="6"/>
  <c r="U4380" i="6"/>
  <c r="U4389" i="6"/>
  <c r="U4399" i="6"/>
  <c r="U4408" i="6"/>
  <c r="U4417" i="6"/>
  <c r="U4426" i="6"/>
  <c r="U4435" i="6"/>
  <c r="U4444" i="6"/>
  <c r="U4453" i="6"/>
  <c r="U4463" i="6"/>
  <c r="U4472" i="6"/>
  <c r="U4481" i="6"/>
  <c r="U4490" i="6"/>
  <c r="U4499" i="6"/>
  <c r="U2453" i="6"/>
  <c r="U2709" i="6"/>
  <c r="U2800" i="6"/>
  <c r="U2907" i="6"/>
  <c r="U2972" i="6"/>
  <c r="U3031" i="6"/>
  <c r="U3084" i="6"/>
  <c r="U3128" i="6"/>
  <c r="U3165" i="6"/>
  <c r="U3202" i="6"/>
  <c r="U3238" i="6"/>
  <c r="U3270" i="6"/>
  <c r="U3302" i="6"/>
  <c r="U3334" i="6"/>
  <c r="U3366" i="6"/>
  <c r="U3398" i="6"/>
  <c r="U3430" i="6"/>
  <c r="U3462" i="6"/>
  <c r="U3494" i="6"/>
  <c r="U3526" i="6"/>
  <c r="U3558" i="6"/>
  <c r="U3590" i="6"/>
  <c r="U3622" i="6"/>
  <c r="U3654" i="6"/>
  <c r="U3686" i="6"/>
  <c r="U3707" i="6"/>
  <c r="U3725" i="6"/>
  <c r="U3743" i="6"/>
  <c r="U3761" i="6"/>
  <c r="U3780" i="6"/>
  <c r="U3798" i="6"/>
  <c r="U3816" i="6"/>
  <c r="U3835" i="6"/>
  <c r="U3853" i="6"/>
  <c r="U3871" i="6"/>
  <c r="U3889" i="6"/>
  <c r="U3908" i="6"/>
  <c r="U3926" i="6"/>
  <c r="U3944" i="6"/>
  <c r="U3963" i="6"/>
  <c r="U3981" i="6"/>
  <c r="U3999" i="6"/>
  <c r="U4017" i="6"/>
  <c r="U4036" i="6"/>
  <c r="U4054" i="6"/>
  <c r="U4072" i="6"/>
  <c r="U4088" i="6"/>
  <c r="U4098" i="6"/>
  <c r="U4108" i="6"/>
  <c r="U4120" i="6"/>
  <c r="U4130" i="6"/>
  <c r="U4140" i="6"/>
  <c r="U4152" i="6"/>
  <c r="U4162" i="6"/>
  <c r="U4172" i="6"/>
  <c r="U4183" i="6"/>
  <c r="U4192" i="6"/>
  <c r="U4201" i="6"/>
  <c r="U4210" i="6"/>
  <c r="U4219" i="6"/>
  <c r="U4228" i="6"/>
  <c r="U4237" i="6"/>
  <c r="U4247" i="6"/>
  <c r="U4256" i="6"/>
  <c r="U4265" i="6"/>
  <c r="U4274" i="6"/>
  <c r="U4283" i="6"/>
  <c r="U4292" i="6"/>
  <c r="U4301" i="6"/>
  <c r="U4311" i="6"/>
  <c r="U4320" i="6"/>
  <c r="U4329" i="6"/>
  <c r="U4338" i="6"/>
  <c r="U4347" i="6"/>
  <c r="U4356" i="6"/>
  <c r="U4365" i="6"/>
  <c r="U4375" i="6"/>
  <c r="U4384" i="6"/>
  <c r="U4393" i="6"/>
  <c r="U4402" i="6"/>
  <c r="U4411" i="6"/>
  <c r="U4420" i="6"/>
  <c r="U4429" i="6"/>
  <c r="U4439" i="6"/>
  <c r="U4448" i="6"/>
  <c r="U2306" i="6"/>
  <c r="U2783" i="6"/>
  <c r="U2959" i="6"/>
  <c r="U3072" i="6"/>
  <c r="U3158" i="6"/>
  <c r="U3231" i="6"/>
  <c r="U3296" i="6"/>
  <c r="U3360" i="6"/>
  <c r="U3424" i="6"/>
  <c r="U3488" i="6"/>
  <c r="U3552" i="6"/>
  <c r="U3616" i="6"/>
  <c r="U3680" i="6"/>
  <c r="U3723" i="6"/>
  <c r="U3759" i="6"/>
  <c r="U3796" i="6"/>
  <c r="U3832" i="6"/>
  <c r="U3869" i="6"/>
  <c r="U3905" i="6"/>
  <c r="U3942" i="6"/>
  <c r="U3979" i="6"/>
  <c r="U4015" i="6"/>
  <c r="U4052" i="6"/>
  <c r="U4084" i="6"/>
  <c r="U4106" i="6"/>
  <c r="U4128" i="6"/>
  <c r="U4148" i="6"/>
  <c r="U4170" i="6"/>
  <c r="U4189" i="6"/>
  <c r="U4208" i="6"/>
  <c r="U4226" i="6"/>
  <c r="U4244" i="6"/>
  <c r="U4263" i="6"/>
  <c r="U4281" i="6"/>
  <c r="U4299" i="6"/>
  <c r="U4317" i="6"/>
  <c r="U4336" i="6"/>
  <c r="U4354" i="6"/>
  <c r="U4372" i="6"/>
  <c r="U4391" i="6"/>
  <c r="U4409" i="6"/>
  <c r="U4427" i="6"/>
  <c r="U4445" i="6"/>
  <c r="U4459" i="6"/>
  <c r="U4475" i="6"/>
  <c r="U4491" i="6"/>
  <c r="U4504" i="6"/>
  <c r="U4517" i="6"/>
  <c r="U4529" i="6"/>
  <c r="U4540" i="6"/>
  <c r="U4554" i="6"/>
  <c r="U4565" i="6"/>
  <c r="U4577" i="6"/>
  <c r="U4591" i="6"/>
  <c r="U4602" i="6"/>
  <c r="U4613" i="6"/>
  <c r="U4626" i="6"/>
  <c r="U4636" i="6"/>
  <c r="U4646" i="6"/>
  <c r="U4658" i="6"/>
  <c r="U4668" i="6"/>
  <c r="U4678" i="6"/>
  <c r="U4690" i="6"/>
  <c r="U4700" i="6"/>
  <c r="U4710" i="6"/>
  <c r="U4722" i="6"/>
  <c r="U4732" i="6"/>
  <c r="U4742" i="6"/>
  <c r="U4754" i="6"/>
  <c r="U4764" i="6"/>
  <c r="U4774" i="6"/>
  <c r="U4786" i="6"/>
  <c r="U4796" i="6"/>
  <c r="U4806" i="6"/>
  <c r="U4818" i="6"/>
  <c r="U4828" i="6"/>
  <c r="U4838" i="6"/>
  <c r="U4850" i="6"/>
  <c r="U4860" i="6"/>
  <c r="U4870" i="6"/>
  <c r="U4882" i="6"/>
  <c r="U4892" i="6"/>
  <c r="U4902" i="6"/>
  <c r="U4914" i="6"/>
  <c r="U4924" i="6"/>
  <c r="U4934" i="6"/>
  <c r="U4946" i="6"/>
  <c r="U4955" i="6"/>
  <c r="U4964" i="6"/>
  <c r="U4973" i="6"/>
  <c r="U4982" i="6"/>
  <c r="U4991" i="6"/>
  <c r="U4999" i="6"/>
  <c r="U5007" i="6"/>
  <c r="U5015" i="6"/>
  <c r="U5023" i="6"/>
  <c r="U5031" i="6"/>
  <c r="U5039" i="6"/>
  <c r="U5047" i="6"/>
  <c r="U5055" i="6"/>
  <c r="U5063" i="6"/>
  <c r="U5071" i="6"/>
  <c r="U5079" i="6"/>
  <c r="U5087" i="6"/>
  <c r="U5095" i="6"/>
  <c r="U5103" i="6"/>
  <c r="U5111" i="6"/>
  <c r="U5119" i="6"/>
  <c r="U5127" i="6"/>
  <c r="U5135" i="6"/>
  <c r="U5143" i="6"/>
  <c r="U5151" i="6"/>
  <c r="U5159" i="6"/>
  <c r="U5167" i="6"/>
  <c r="U5175" i="6"/>
  <c r="U5183" i="6"/>
  <c r="U5191" i="6"/>
  <c r="U5199" i="6"/>
  <c r="U5207" i="6"/>
  <c r="U5215" i="6"/>
  <c r="U5223" i="6"/>
  <c r="U5231" i="6"/>
  <c r="U5239" i="6"/>
  <c r="U5247" i="6"/>
  <c r="U5255" i="6"/>
  <c r="U5263" i="6"/>
  <c r="U5271" i="6"/>
  <c r="U5279" i="6"/>
  <c r="U5287" i="6"/>
  <c r="U5295" i="6"/>
  <c r="U5303" i="6"/>
  <c r="U2380" i="6"/>
  <c r="U2797" i="6"/>
  <c r="U2968" i="6"/>
  <c r="U3080" i="6"/>
  <c r="U3164" i="6"/>
  <c r="U3237" i="6"/>
  <c r="U3301" i="6"/>
  <c r="U3365" i="6"/>
  <c r="U3429" i="6"/>
  <c r="U3493" i="6"/>
  <c r="U3557" i="6"/>
  <c r="U3621" i="6"/>
  <c r="U3685" i="6"/>
  <c r="U3724" i="6"/>
  <c r="U3760" i="6"/>
  <c r="U3797" i="6"/>
  <c r="U3833" i="6"/>
  <c r="U3870" i="6"/>
  <c r="U3907" i="6"/>
  <c r="U3943" i="6"/>
  <c r="U3980" i="6"/>
  <c r="U4016" i="6"/>
  <c r="U4053" i="6"/>
  <c r="U4085" i="6"/>
  <c r="U4107" i="6"/>
  <c r="U4129" i="6"/>
  <c r="U4149" i="6"/>
  <c r="U4171" i="6"/>
  <c r="U4191" i="6"/>
  <c r="U4209" i="6"/>
  <c r="U4227" i="6"/>
  <c r="U4245" i="6"/>
  <c r="U4264" i="6"/>
  <c r="U4282" i="6"/>
  <c r="U4300" i="6"/>
  <c r="U4319" i="6"/>
  <c r="U4337" i="6"/>
  <c r="U4355" i="6"/>
  <c r="U4373" i="6"/>
  <c r="U4392" i="6"/>
  <c r="U4410" i="6"/>
  <c r="U4428" i="6"/>
  <c r="U4447" i="6"/>
  <c r="U4464" i="6"/>
  <c r="U4476" i="6"/>
  <c r="U4492" i="6"/>
  <c r="U4505" i="6"/>
  <c r="U4519" i="6"/>
  <c r="U4530" i="6"/>
  <c r="U4541" i="6"/>
  <c r="U4555" i="6"/>
  <c r="U4567" i="6"/>
  <c r="U4578" i="6"/>
  <c r="U4592" i="6"/>
  <c r="U4603" i="6"/>
  <c r="U4615" i="6"/>
  <c r="U4627" i="6"/>
  <c r="U4637" i="6"/>
  <c r="U4647" i="6"/>
  <c r="U4659" i="6"/>
  <c r="U4669" i="6"/>
  <c r="U4679" i="6"/>
  <c r="U4691" i="6"/>
  <c r="U4701" i="6"/>
  <c r="U4711" i="6"/>
  <c r="U4723" i="6"/>
  <c r="U4733" i="6"/>
  <c r="U4743" i="6"/>
  <c r="U4755" i="6"/>
  <c r="U4765" i="6"/>
  <c r="U4775" i="6"/>
  <c r="U4787" i="6"/>
  <c r="U4797" i="6"/>
  <c r="U4807" i="6"/>
  <c r="U4819" i="6"/>
  <c r="U4829" i="6"/>
  <c r="U4839" i="6"/>
  <c r="U4851" i="6"/>
  <c r="U4861" i="6"/>
  <c r="U4871" i="6"/>
  <c r="U4883" i="6"/>
  <c r="U4893" i="6"/>
  <c r="U4903" i="6"/>
  <c r="U4915" i="6"/>
  <c r="U4925" i="6"/>
  <c r="U4935" i="6"/>
  <c r="U4947" i="6"/>
  <c r="U4956" i="6"/>
  <c r="U4965" i="6"/>
  <c r="U4974" i="6"/>
  <c r="U4983" i="6"/>
  <c r="U4992" i="6"/>
  <c r="U5000" i="6"/>
  <c r="U5008" i="6"/>
  <c r="U5016" i="6"/>
  <c r="U5024" i="6"/>
  <c r="U5032" i="6"/>
  <c r="U5040" i="6"/>
  <c r="U5048" i="6"/>
  <c r="U5056" i="6"/>
  <c r="U5064" i="6"/>
  <c r="U5072" i="6"/>
  <c r="U5080" i="6"/>
  <c r="U5088" i="6"/>
  <c r="U5096" i="6"/>
  <c r="U5104" i="6"/>
  <c r="U5112" i="6"/>
  <c r="U5120" i="6"/>
  <c r="U5128" i="6"/>
  <c r="U5136" i="6"/>
  <c r="U5144" i="6"/>
  <c r="U5152" i="6"/>
  <c r="U5160" i="6"/>
  <c r="U5168" i="6"/>
  <c r="U5176" i="6"/>
  <c r="U5184" i="6"/>
  <c r="U5192" i="6"/>
  <c r="U5200" i="6"/>
  <c r="U5208" i="6"/>
  <c r="U5216" i="6"/>
  <c r="U5224" i="6"/>
  <c r="U5232" i="6"/>
  <c r="U5240" i="6"/>
  <c r="U5248" i="6"/>
  <c r="U5256" i="6"/>
  <c r="U5264" i="6"/>
  <c r="U5272" i="6"/>
  <c r="U5280" i="6"/>
  <c r="U5288" i="6"/>
  <c r="U5296" i="6"/>
  <c r="U5304" i="6"/>
  <c r="U5312" i="6"/>
  <c r="U5320" i="6"/>
  <c r="U5328" i="6"/>
  <c r="U5336" i="6"/>
  <c r="U5344" i="6"/>
  <c r="U5352" i="6"/>
  <c r="U5360" i="6"/>
  <c r="U5368" i="6"/>
  <c r="U5376" i="6"/>
  <c r="U5384" i="6"/>
  <c r="U5392" i="6"/>
  <c r="U5400" i="6"/>
  <c r="U5408" i="6"/>
  <c r="U5416" i="6"/>
  <c r="U2527" i="6"/>
  <c r="U2819" i="6"/>
  <c r="U2974" i="6"/>
  <c r="U3085" i="6"/>
  <c r="U3166" i="6"/>
  <c r="U3239" i="6"/>
  <c r="U3303" i="6"/>
  <c r="U3367" i="6"/>
  <c r="U3431" i="6"/>
  <c r="U3495" i="6"/>
  <c r="U3559" i="6"/>
  <c r="U3623" i="6"/>
  <c r="U3687" i="6"/>
  <c r="U3726" i="6"/>
  <c r="U3763" i="6"/>
  <c r="U3799" i="6"/>
  <c r="U3836" i="6"/>
  <c r="U3872" i="6"/>
  <c r="U3909" i="6"/>
  <c r="U3945" i="6"/>
  <c r="U3982" i="6"/>
  <c r="U4019" i="6"/>
  <c r="U4055" i="6"/>
  <c r="U4089" i="6"/>
  <c r="U4109" i="6"/>
  <c r="U4131" i="6"/>
  <c r="U4153" i="6"/>
  <c r="U4173" i="6"/>
  <c r="U4193" i="6"/>
  <c r="U4211" i="6"/>
  <c r="U4229" i="6"/>
  <c r="U4248" i="6"/>
  <c r="U4266" i="6"/>
  <c r="U4284" i="6"/>
  <c r="U4303" i="6"/>
  <c r="U4321" i="6"/>
  <c r="U4339" i="6"/>
  <c r="U4357" i="6"/>
  <c r="U4376" i="6"/>
  <c r="U4394" i="6"/>
  <c r="U4412" i="6"/>
  <c r="U4431" i="6"/>
  <c r="U4449" i="6"/>
  <c r="U4465" i="6"/>
  <c r="U4477" i="6"/>
  <c r="U4493" i="6"/>
  <c r="U4508" i="6"/>
  <c r="U4520" i="6"/>
  <c r="U4531" i="6"/>
  <c r="U4545" i="6"/>
  <c r="U4556" i="6"/>
  <c r="U4568" i="6"/>
  <c r="U4581" i="6"/>
  <c r="U4593" i="6"/>
  <c r="U4604" i="6"/>
  <c r="U4618" i="6"/>
  <c r="U4628" i="6"/>
  <c r="U4638" i="6"/>
  <c r="U4650" i="6"/>
  <c r="U4660" i="6"/>
  <c r="U4670" i="6"/>
  <c r="U4682" i="6"/>
  <c r="U4692" i="6"/>
  <c r="U4702" i="6"/>
  <c r="U4714" i="6"/>
  <c r="U4724" i="6"/>
  <c r="U4734" i="6"/>
  <c r="U4746" i="6"/>
  <c r="U4756" i="6"/>
  <c r="U4766" i="6"/>
  <c r="U4778" i="6"/>
  <c r="U4788" i="6"/>
  <c r="U4798" i="6"/>
  <c r="U4810" i="6"/>
  <c r="U4820" i="6"/>
  <c r="U4830" i="6"/>
  <c r="U4842" i="6"/>
  <c r="U4852" i="6"/>
  <c r="U4862" i="6"/>
  <c r="U4874" i="6"/>
  <c r="U4884" i="6"/>
  <c r="U4894" i="6"/>
  <c r="U4906" i="6"/>
  <c r="U4916" i="6"/>
  <c r="U4926" i="6"/>
  <c r="U4938" i="6"/>
  <c r="U4948" i="6"/>
  <c r="U4957" i="6"/>
  <c r="U4966" i="6"/>
  <c r="U4975" i="6"/>
  <c r="U4985" i="6"/>
  <c r="U4993" i="6"/>
  <c r="U5001" i="6"/>
  <c r="U5009" i="6"/>
  <c r="U5017" i="6"/>
  <c r="U5025" i="6"/>
  <c r="U5033" i="6"/>
  <c r="U5041" i="6"/>
  <c r="U5049" i="6"/>
  <c r="U5057" i="6"/>
  <c r="U5065" i="6"/>
  <c r="U5073" i="6"/>
  <c r="U5081" i="6"/>
  <c r="U5089" i="6"/>
  <c r="U5097" i="6"/>
  <c r="U5105" i="6"/>
  <c r="U5113" i="6"/>
  <c r="U5121" i="6"/>
  <c r="U5129" i="6"/>
  <c r="U5137" i="6"/>
  <c r="U5145" i="6"/>
  <c r="U5153" i="6"/>
  <c r="U5161" i="6"/>
  <c r="U5169" i="6"/>
  <c r="U5177" i="6"/>
  <c r="U5185" i="6"/>
  <c r="U5193" i="6"/>
  <c r="U5201" i="6"/>
  <c r="U5209" i="6"/>
  <c r="U5217" i="6"/>
  <c r="U5225" i="6"/>
  <c r="U5233" i="6"/>
  <c r="U5241" i="6"/>
  <c r="U5249" i="6"/>
  <c r="U5257" i="6"/>
  <c r="U5265" i="6"/>
  <c r="U5273" i="6"/>
  <c r="U5281" i="6"/>
  <c r="U2588" i="6"/>
  <c r="U2834" i="6"/>
  <c r="U2991" i="6"/>
  <c r="U3100" i="6"/>
  <c r="U3176" i="6"/>
  <c r="U3248" i="6"/>
  <c r="U3312" i="6"/>
  <c r="U3376" i="6"/>
  <c r="U3440" i="6"/>
  <c r="U3504" i="6"/>
  <c r="U3568" i="6"/>
  <c r="U3632" i="6"/>
  <c r="U3695" i="6"/>
  <c r="U3732" i="6"/>
  <c r="U3768" i="6"/>
  <c r="U3805" i="6"/>
  <c r="U3841" i="6"/>
  <c r="U3878" i="6"/>
  <c r="U3915" i="6"/>
  <c r="U2727" i="6"/>
  <c r="U2927" i="6"/>
  <c r="U3047" i="6"/>
  <c r="U3140" i="6"/>
  <c r="U3213" i="6"/>
  <c r="U3280" i="6"/>
  <c r="U3344" i="6"/>
  <c r="U3408" i="6"/>
  <c r="U3472" i="6"/>
  <c r="U3536" i="6"/>
  <c r="U3600" i="6"/>
  <c r="U3664" i="6"/>
  <c r="U3713" i="6"/>
  <c r="U3750" i="6"/>
  <c r="U3787" i="6"/>
  <c r="U3823" i="6"/>
  <c r="U3860" i="6"/>
  <c r="U3896" i="6"/>
  <c r="U3933" i="6"/>
  <c r="U3969" i="6"/>
  <c r="U4006" i="6"/>
  <c r="U4043" i="6"/>
  <c r="U4079" i="6"/>
  <c r="U4100" i="6"/>
  <c r="U4122" i="6"/>
  <c r="U4144" i="6"/>
  <c r="U4164" i="6"/>
  <c r="U4185" i="6"/>
  <c r="U4203" i="6"/>
  <c r="U4221" i="6"/>
  <c r="U4240" i="6"/>
  <c r="U4258" i="6"/>
  <c r="U4276" i="6"/>
  <c r="U4295" i="6"/>
  <c r="U4313" i="6"/>
  <c r="U4331" i="6"/>
  <c r="U4349" i="6"/>
  <c r="U4368" i="6"/>
  <c r="U4386" i="6"/>
  <c r="U4404" i="6"/>
  <c r="U4423" i="6"/>
  <c r="U4441" i="6"/>
  <c r="U4458" i="6"/>
  <c r="U4474" i="6"/>
  <c r="U4487" i="6"/>
  <c r="U4503" i="6"/>
  <c r="U4514" i="6"/>
  <c r="U4528" i="6"/>
  <c r="U4539" i="6"/>
  <c r="U4551" i="6"/>
  <c r="U4564" i="6"/>
  <c r="U4576" i="6"/>
  <c r="U4587" i="6"/>
  <c r="U4601" i="6"/>
  <c r="U4612" i="6"/>
  <c r="U4623" i="6"/>
  <c r="U4635" i="6"/>
  <c r="U4645" i="6"/>
  <c r="U4655" i="6"/>
  <c r="U4667" i="6"/>
  <c r="U4677" i="6"/>
  <c r="U4687" i="6"/>
  <c r="U4699" i="6"/>
  <c r="U4709" i="6"/>
  <c r="U4719" i="6"/>
  <c r="U4731" i="6"/>
  <c r="U4741" i="6"/>
  <c r="U4751" i="6"/>
  <c r="U4763" i="6"/>
  <c r="U4773" i="6"/>
  <c r="U4783" i="6"/>
  <c r="U4795" i="6"/>
  <c r="U4805" i="6"/>
  <c r="U4815" i="6"/>
  <c r="U4827" i="6"/>
  <c r="U4837" i="6"/>
  <c r="U4847" i="6"/>
  <c r="U4859" i="6"/>
  <c r="U4869" i="6"/>
  <c r="U4879" i="6"/>
  <c r="U4891" i="6"/>
  <c r="U4901" i="6"/>
  <c r="U4911" i="6"/>
  <c r="U4923" i="6"/>
  <c r="U4933" i="6"/>
  <c r="U4943" i="6"/>
  <c r="U4954" i="6"/>
  <c r="U4963" i="6"/>
  <c r="U4972" i="6"/>
  <c r="U4981" i="6"/>
  <c r="U4990" i="6"/>
  <c r="U4998" i="6"/>
  <c r="U5006" i="6"/>
  <c r="U5014" i="6"/>
  <c r="U5022" i="6"/>
  <c r="U5030" i="6"/>
  <c r="U5038" i="6"/>
  <c r="U5046" i="6"/>
  <c r="U5054" i="6"/>
  <c r="U5062" i="6"/>
  <c r="U5070" i="6"/>
  <c r="U5078" i="6"/>
  <c r="U5086" i="6"/>
  <c r="U5094" i="6"/>
  <c r="U5102" i="6"/>
  <c r="U5110" i="6"/>
  <c r="U5118" i="6"/>
  <c r="U5126" i="6"/>
  <c r="U5134" i="6"/>
  <c r="U5142" i="6"/>
  <c r="U5150" i="6"/>
  <c r="U5158" i="6"/>
  <c r="U5166" i="6"/>
  <c r="U5174" i="6"/>
  <c r="U5182" i="6"/>
  <c r="U5190" i="6"/>
  <c r="U5198" i="6"/>
  <c r="U5206" i="6"/>
  <c r="U5214" i="6"/>
  <c r="U5222" i="6"/>
  <c r="U5230" i="6"/>
  <c r="U5238" i="6"/>
  <c r="U5246" i="6"/>
  <c r="U5254" i="6"/>
  <c r="U5262" i="6"/>
  <c r="U5270" i="6"/>
  <c r="U5278" i="6"/>
  <c r="U5286" i="6"/>
  <c r="U5294" i="6"/>
  <c r="U5302" i="6"/>
  <c r="U5310" i="6"/>
  <c r="U5318" i="6"/>
  <c r="U5326" i="6"/>
  <c r="U5334" i="6"/>
  <c r="U5342" i="6"/>
  <c r="U5350" i="6"/>
  <c r="U5358" i="6"/>
  <c r="U5366" i="6"/>
  <c r="U5374" i="6"/>
  <c r="U5382" i="6"/>
  <c r="U5390" i="6"/>
  <c r="U5398" i="6"/>
  <c r="U5406" i="6"/>
  <c r="U5414" i="6"/>
  <c r="U5422" i="6"/>
  <c r="U5430" i="6"/>
  <c r="U5438" i="6"/>
  <c r="U5446" i="6"/>
  <c r="U5454" i="6"/>
  <c r="U5462" i="6"/>
  <c r="U5470" i="6"/>
  <c r="U5478" i="6"/>
  <c r="U5486" i="6"/>
  <c r="U5494" i="6"/>
  <c r="U5502" i="6"/>
  <c r="U5510" i="6"/>
  <c r="U5518" i="6"/>
  <c r="U5526" i="6"/>
  <c r="U5534" i="6"/>
  <c r="U5542" i="6"/>
  <c r="U5550" i="6"/>
  <c r="U5558" i="6"/>
  <c r="U5566" i="6"/>
  <c r="U5574" i="6"/>
  <c r="U5582" i="6"/>
  <c r="U5590" i="6"/>
  <c r="U5598" i="6"/>
  <c r="U5606" i="6"/>
  <c r="U5614" i="6"/>
  <c r="U5622" i="6"/>
  <c r="U2688" i="6"/>
  <c r="U3032" i="6"/>
  <c r="U3269" i="6"/>
  <c r="U3456" i="6"/>
  <c r="U3591" i="6"/>
  <c r="U3742" i="6"/>
  <c r="U3851" i="6"/>
  <c r="U3927" i="6"/>
  <c r="U4000" i="6"/>
  <c r="U4073" i="6"/>
  <c r="U4121" i="6"/>
  <c r="U4163" i="6"/>
  <c r="U4202" i="6"/>
  <c r="U4239" i="6"/>
  <c r="U4275" i="6"/>
  <c r="U4312" i="6"/>
  <c r="U4348" i="6"/>
  <c r="U4385" i="6"/>
  <c r="U4421" i="6"/>
  <c r="U4457" i="6"/>
  <c r="U4485" i="6"/>
  <c r="U4513" i="6"/>
  <c r="U4538" i="6"/>
  <c r="U4563" i="6"/>
  <c r="U4586" i="6"/>
  <c r="U4611" i="6"/>
  <c r="U4634" i="6"/>
  <c r="U4654" i="6"/>
  <c r="U4676" i="6"/>
  <c r="U4698" i="6"/>
  <c r="U4718" i="6"/>
  <c r="U4740" i="6"/>
  <c r="U4762" i="6"/>
  <c r="U4782" i="6"/>
  <c r="U4804" i="6"/>
  <c r="U4826" i="6"/>
  <c r="U4846" i="6"/>
  <c r="U4868" i="6"/>
  <c r="U4890" i="6"/>
  <c r="U4910" i="6"/>
  <c r="U4932" i="6"/>
  <c r="U4953" i="6"/>
  <c r="U4971" i="6"/>
  <c r="U4989" i="6"/>
  <c r="U5005" i="6"/>
  <c r="U5021" i="6"/>
  <c r="U5037" i="6"/>
  <c r="U5053" i="6"/>
  <c r="U5069" i="6"/>
  <c r="U5085" i="6"/>
  <c r="U5101" i="6"/>
  <c r="U5117" i="6"/>
  <c r="U5133" i="6"/>
  <c r="U5149" i="6"/>
  <c r="U5165" i="6"/>
  <c r="U5181" i="6"/>
  <c r="U5197" i="6"/>
  <c r="U5213" i="6"/>
  <c r="U5229" i="6"/>
  <c r="U5245" i="6"/>
  <c r="U5261" i="6"/>
  <c r="U5277" i="6"/>
  <c r="U5292" i="6"/>
  <c r="U5306" i="6"/>
  <c r="U5316" i="6"/>
  <c r="U5327" i="6"/>
  <c r="U5338" i="6"/>
  <c r="U5348" i="6"/>
  <c r="U5359" i="6"/>
  <c r="U5370" i="6"/>
  <c r="U5380" i="6"/>
  <c r="U5391" i="6"/>
  <c r="U5402" i="6"/>
  <c r="U5412" i="6"/>
  <c r="U5423" i="6"/>
  <c r="U5432" i="6"/>
  <c r="U5441" i="6"/>
  <c r="U5450" i="6"/>
  <c r="U5459" i="6"/>
  <c r="U5468" i="6"/>
  <c r="U5477" i="6"/>
  <c r="U5487" i="6"/>
  <c r="U5496" i="6"/>
  <c r="U5505" i="6"/>
  <c r="U5514" i="6"/>
  <c r="U5523" i="6"/>
  <c r="U5532" i="6"/>
  <c r="U5541" i="6"/>
  <c r="U5551" i="6"/>
  <c r="U5560" i="6"/>
  <c r="U5569" i="6"/>
  <c r="U5578" i="6"/>
  <c r="U5587" i="6"/>
  <c r="U5596" i="6"/>
  <c r="U5605" i="6"/>
  <c r="U5615" i="6"/>
  <c r="U5624" i="6"/>
  <c r="U5632" i="6"/>
  <c r="U5640" i="6"/>
  <c r="U5648" i="6"/>
  <c r="U5656" i="6"/>
  <c r="U5664" i="6"/>
  <c r="U5672" i="6"/>
  <c r="U5680" i="6"/>
  <c r="U5688" i="6"/>
  <c r="U5696" i="6"/>
  <c r="U5704" i="6"/>
  <c r="U5712" i="6"/>
  <c r="U5720" i="6"/>
  <c r="U5728" i="6"/>
  <c r="U5736" i="6"/>
  <c r="U5744" i="6"/>
  <c r="U5752" i="6"/>
  <c r="U5760" i="6"/>
  <c r="U2690" i="6"/>
  <c r="U3122" i="6"/>
  <c r="U3271" i="6"/>
  <c r="U3461" i="6"/>
  <c r="U3648" i="6"/>
  <c r="U3744" i="6"/>
  <c r="U3852" i="6"/>
  <c r="U3951" i="6"/>
  <c r="U4024" i="6"/>
  <c r="U4090" i="6"/>
  <c r="U4132" i="6"/>
  <c r="U4176" i="6"/>
  <c r="U4212" i="6"/>
  <c r="U4249" i="6"/>
  <c r="U4285" i="6"/>
  <c r="U4322" i="6"/>
  <c r="U4359" i="6"/>
  <c r="U4395" i="6"/>
  <c r="U4432" i="6"/>
  <c r="U4466" i="6"/>
  <c r="U4495" i="6"/>
  <c r="U4521" i="6"/>
  <c r="U4546" i="6"/>
  <c r="U4569" i="6"/>
  <c r="U4594" i="6"/>
  <c r="U4619" i="6"/>
  <c r="U4639" i="6"/>
  <c r="U4661" i="6"/>
  <c r="U4683" i="6"/>
  <c r="U4703" i="6"/>
  <c r="U4725" i="6"/>
  <c r="U4747" i="6"/>
  <c r="U4767" i="6"/>
  <c r="U4789" i="6"/>
  <c r="U4811" i="6"/>
  <c r="U4831" i="6"/>
  <c r="U4853" i="6"/>
  <c r="U4875" i="6"/>
  <c r="U4895" i="6"/>
  <c r="U4917" i="6"/>
  <c r="U4939" i="6"/>
  <c r="U4958" i="6"/>
  <c r="U4977" i="6"/>
  <c r="U4994" i="6"/>
  <c r="U5010" i="6"/>
  <c r="U5026" i="6"/>
  <c r="U5042" i="6"/>
  <c r="U5058" i="6"/>
  <c r="U5074" i="6"/>
  <c r="U5090" i="6"/>
  <c r="U5106" i="6"/>
  <c r="U5122" i="6"/>
  <c r="U5138" i="6"/>
  <c r="U5154" i="6"/>
  <c r="U5170" i="6"/>
  <c r="U5186" i="6"/>
  <c r="U5202" i="6"/>
  <c r="U5218" i="6"/>
  <c r="U5234" i="6"/>
  <c r="U5250" i="6"/>
  <c r="U5266" i="6"/>
  <c r="U5282" i="6"/>
  <c r="U5293" i="6"/>
  <c r="U5307" i="6"/>
  <c r="U5317" i="6"/>
  <c r="U5329" i="6"/>
  <c r="U5339" i="6"/>
  <c r="U5349" i="6"/>
  <c r="U5361" i="6"/>
  <c r="U5371" i="6"/>
  <c r="U5381" i="6"/>
  <c r="U5393" i="6"/>
  <c r="U5403" i="6"/>
  <c r="U5413" i="6"/>
  <c r="U5424" i="6"/>
  <c r="U5433" i="6"/>
  <c r="U5442" i="6"/>
  <c r="U5451" i="6"/>
  <c r="U5460" i="6"/>
  <c r="U5469" i="6"/>
  <c r="U5479" i="6"/>
  <c r="U5488" i="6"/>
  <c r="U5497" i="6"/>
  <c r="U5506" i="6"/>
  <c r="U5515" i="6"/>
  <c r="U5524" i="6"/>
  <c r="U5533" i="6"/>
  <c r="U5543" i="6"/>
  <c r="U5552" i="6"/>
  <c r="U5561" i="6"/>
  <c r="U5570" i="6"/>
  <c r="U5579" i="6"/>
  <c r="U5588" i="6"/>
  <c r="U5597" i="6"/>
  <c r="U5607" i="6"/>
  <c r="U5616" i="6"/>
  <c r="U5625" i="6"/>
  <c r="U5633" i="6"/>
  <c r="U5641" i="6"/>
  <c r="U5649" i="6"/>
  <c r="U5657" i="6"/>
  <c r="U5665" i="6"/>
  <c r="U5673" i="6"/>
  <c r="U5681" i="6"/>
  <c r="U5689" i="6"/>
  <c r="U5697" i="6"/>
  <c r="U5705" i="6"/>
  <c r="U5713" i="6"/>
  <c r="U5721" i="6"/>
  <c r="U2724" i="6"/>
  <c r="U3127" i="6"/>
  <c r="U3328" i="6"/>
  <c r="U3463" i="6"/>
  <c r="U3653" i="6"/>
  <c r="U3777" i="6"/>
  <c r="U3854" i="6"/>
  <c r="U3960" i="6"/>
  <c r="U4033" i="6"/>
  <c r="U4096" i="6"/>
  <c r="U4138" i="6"/>
  <c r="U4180" i="6"/>
  <c r="U4217" i="6"/>
  <c r="U4253" i="6"/>
  <c r="U4290" i="6"/>
  <c r="U4327" i="6"/>
  <c r="U4363" i="6"/>
  <c r="U4400" i="6"/>
  <c r="U4436" i="6"/>
  <c r="U4467" i="6"/>
  <c r="U4496" i="6"/>
  <c r="U4522" i="6"/>
  <c r="U4547" i="6"/>
  <c r="U4572" i="6"/>
  <c r="U4595" i="6"/>
  <c r="U4620" i="6"/>
  <c r="U4642" i="6"/>
  <c r="U4662" i="6"/>
  <c r="U4684" i="6"/>
  <c r="U4706" i="6"/>
  <c r="U4726" i="6"/>
  <c r="U4748" i="6"/>
  <c r="U4770" i="6"/>
  <c r="U4790" i="6"/>
  <c r="U4812" i="6"/>
  <c r="U4834" i="6"/>
  <c r="U4854" i="6"/>
  <c r="U4876" i="6"/>
  <c r="U4898" i="6"/>
  <c r="U4918" i="6"/>
  <c r="U4940" i="6"/>
  <c r="U4959" i="6"/>
  <c r="U4978" i="6"/>
  <c r="U4995" i="6"/>
  <c r="U5011" i="6"/>
  <c r="U5027" i="6"/>
  <c r="U5043" i="6"/>
  <c r="U5059" i="6"/>
  <c r="U5075" i="6"/>
  <c r="U5091" i="6"/>
  <c r="U5107" i="6"/>
  <c r="U5123" i="6"/>
  <c r="U5139" i="6"/>
  <c r="U5155" i="6"/>
  <c r="U5171" i="6"/>
  <c r="U5187" i="6"/>
  <c r="U5203" i="6"/>
  <c r="U5219" i="6"/>
  <c r="U5235" i="6"/>
  <c r="U5251" i="6"/>
  <c r="U5267" i="6"/>
  <c r="U5283" i="6"/>
  <c r="U5297" i="6"/>
  <c r="U5308" i="6"/>
  <c r="U5319" i="6"/>
  <c r="U5330" i="6"/>
  <c r="U5340" i="6"/>
  <c r="U5351" i="6"/>
  <c r="U5362" i="6"/>
  <c r="U5372" i="6"/>
  <c r="U5383" i="6"/>
  <c r="U5394" i="6"/>
  <c r="U5404" i="6"/>
  <c r="U5415" i="6"/>
  <c r="U5425" i="6"/>
  <c r="U5434" i="6"/>
  <c r="U5443" i="6"/>
  <c r="U5452" i="6"/>
  <c r="U5461" i="6"/>
  <c r="U5471" i="6"/>
  <c r="U5480" i="6"/>
  <c r="U5489" i="6"/>
  <c r="U2873" i="6"/>
  <c r="U3130" i="6"/>
  <c r="U3333" i="6"/>
  <c r="U3520" i="6"/>
  <c r="U3655" i="6"/>
  <c r="U3779" i="6"/>
  <c r="U3887" i="6"/>
  <c r="U3961" i="6"/>
  <c r="U4035" i="6"/>
  <c r="U4097" i="6"/>
  <c r="U4139" i="6"/>
  <c r="U4181" i="6"/>
  <c r="U4218" i="6"/>
  <c r="U4255" i="6"/>
  <c r="U4291" i="6"/>
  <c r="U2892" i="6"/>
  <c r="U3195" i="6"/>
  <c r="U3335" i="6"/>
  <c r="U3525" i="6"/>
  <c r="U3704" i="6"/>
  <c r="U3781" i="6"/>
  <c r="U3888" i="6"/>
  <c r="U3964" i="6"/>
  <c r="U4037" i="6"/>
  <c r="U4099" i="6"/>
  <c r="U4141" i="6"/>
  <c r="U4184" i="6"/>
  <c r="U4220" i="6"/>
  <c r="U4257" i="6"/>
  <c r="U4293" i="6"/>
  <c r="U3022" i="6"/>
  <c r="U3203" i="6"/>
  <c r="U3397" i="6"/>
  <c r="U3584" i="6"/>
  <c r="U3708" i="6"/>
  <c r="U3815" i="6"/>
  <c r="U3924" i="6"/>
  <c r="U3997" i="6"/>
  <c r="U4070" i="6"/>
  <c r="U4116" i="6"/>
  <c r="U4160" i="6"/>
  <c r="U4199" i="6"/>
  <c r="U4235" i="6"/>
  <c r="U4272" i="6"/>
  <c r="U4308" i="6"/>
  <c r="U4345" i="6"/>
  <c r="U4381" i="6"/>
  <c r="U4418" i="6"/>
  <c r="U4455" i="6"/>
  <c r="U4483" i="6"/>
  <c r="U4511" i="6"/>
  <c r="U4536" i="6"/>
  <c r="U4559" i="6"/>
  <c r="U4584" i="6"/>
  <c r="U4609" i="6"/>
  <c r="U4630" i="6"/>
  <c r="U4652" i="6"/>
  <c r="U4674" i="6"/>
  <c r="U4694" i="6"/>
  <c r="U4716" i="6"/>
  <c r="U4738" i="6"/>
  <c r="U4758" i="6"/>
  <c r="U4780" i="6"/>
  <c r="U4802" i="6"/>
  <c r="U4822" i="6"/>
  <c r="U4844" i="6"/>
  <c r="U4866" i="6"/>
  <c r="U4886" i="6"/>
  <c r="U4908" i="6"/>
  <c r="U4930" i="6"/>
  <c r="U4950" i="6"/>
  <c r="U4969" i="6"/>
  <c r="U4987" i="6"/>
  <c r="U5003" i="6"/>
  <c r="U5019" i="6"/>
  <c r="U5035" i="6"/>
  <c r="U5051" i="6"/>
  <c r="U5067" i="6"/>
  <c r="U5083" i="6"/>
  <c r="U5099" i="6"/>
  <c r="U5115" i="6"/>
  <c r="U5131" i="6"/>
  <c r="U5147" i="6"/>
  <c r="U5163" i="6"/>
  <c r="U5179" i="6"/>
  <c r="U5195" i="6"/>
  <c r="U5211" i="6"/>
  <c r="U5227" i="6"/>
  <c r="U5243" i="6"/>
  <c r="U5259" i="6"/>
  <c r="U5275" i="6"/>
  <c r="U5290" i="6"/>
  <c r="U5301" i="6"/>
  <c r="U5314" i="6"/>
  <c r="U5324" i="6"/>
  <c r="U5335" i="6"/>
  <c r="U5346" i="6"/>
  <c r="U5356" i="6"/>
  <c r="U5367" i="6"/>
  <c r="U5378" i="6"/>
  <c r="U5388" i="6"/>
  <c r="U5399" i="6"/>
  <c r="U5410" i="6"/>
  <c r="U5420" i="6"/>
  <c r="U5429" i="6"/>
  <c r="U5439" i="6"/>
  <c r="U5448" i="6"/>
  <c r="U5457" i="6"/>
  <c r="U5466" i="6"/>
  <c r="U5475" i="6"/>
  <c r="U5484" i="6"/>
  <c r="U5493" i="6"/>
  <c r="U5503" i="6"/>
  <c r="U5512" i="6"/>
  <c r="U5521" i="6"/>
  <c r="U2909" i="6"/>
  <c r="U3705" i="6"/>
  <c r="U4061" i="6"/>
  <c r="U4231" i="6"/>
  <c r="U4340" i="6"/>
  <c r="U4413" i="6"/>
  <c r="U4482" i="6"/>
  <c r="U4532" i="6"/>
  <c r="U4583" i="6"/>
  <c r="U4629" i="6"/>
  <c r="U4671" i="6"/>
  <c r="U4715" i="6"/>
  <c r="U4757" i="6"/>
  <c r="U4799" i="6"/>
  <c r="U4843" i="6"/>
  <c r="U4885" i="6"/>
  <c r="U4927" i="6"/>
  <c r="U4967" i="6"/>
  <c r="U5002" i="6"/>
  <c r="U5034" i="6"/>
  <c r="U5066" i="6"/>
  <c r="U5098" i="6"/>
  <c r="U5130" i="6"/>
  <c r="U5162" i="6"/>
  <c r="U5194" i="6"/>
  <c r="U5226" i="6"/>
  <c r="U5258" i="6"/>
  <c r="U5289" i="6"/>
  <c r="U5313" i="6"/>
  <c r="U5333" i="6"/>
  <c r="U5355" i="6"/>
  <c r="U5377" i="6"/>
  <c r="U5397" i="6"/>
  <c r="U5419" i="6"/>
  <c r="U5437" i="6"/>
  <c r="U5456" i="6"/>
  <c r="U5474" i="6"/>
  <c r="U5492" i="6"/>
  <c r="U5508" i="6"/>
  <c r="U5522" i="6"/>
  <c r="U5536" i="6"/>
  <c r="U5547" i="6"/>
  <c r="U5559" i="6"/>
  <c r="U5572" i="6"/>
  <c r="U5584" i="6"/>
  <c r="U5595" i="6"/>
  <c r="U5609" i="6"/>
  <c r="U5620" i="6"/>
  <c r="U5631" i="6"/>
  <c r="U5643" i="6"/>
  <c r="U5653" i="6"/>
  <c r="U5663" i="6"/>
  <c r="U5675" i="6"/>
  <c r="U5685" i="6"/>
  <c r="U5695" i="6"/>
  <c r="U5707" i="6"/>
  <c r="U5717" i="6"/>
  <c r="U5727" i="6"/>
  <c r="U5737" i="6"/>
  <c r="U5746" i="6"/>
  <c r="U5755" i="6"/>
  <c r="U5764" i="6"/>
  <c r="U5772" i="6"/>
  <c r="U5780" i="6"/>
  <c r="U5788" i="6"/>
  <c r="U5796" i="6"/>
  <c r="U5804" i="6"/>
  <c r="U5812" i="6"/>
  <c r="U5820" i="6"/>
  <c r="U5828" i="6"/>
  <c r="U5836" i="6"/>
  <c r="U5844" i="6"/>
  <c r="U5852" i="6"/>
  <c r="U5860" i="6"/>
  <c r="U5868" i="6"/>
  <c r="U5876" i="6"/>
  <c r="U5884" i="6"/>
  <c r="U5892" i="6"/>
  <c r="U5900" i="6"/>
  <c r="U5908" i="6"/>
  <c r="U5916" i="6"/>
  <c r="U5924" i="6"/>
  <c r="U5932" i="6"/>
  <c r="U5940" i="6"/>
  <c r="U5948" i="6"/>
  <c r="U5956" i="6"/>
  <c r="U5964" i="6"/>
  <c r="U5972" i="6"/>
  <c r="U5980" i="6"/>
  <c r="U5988" i="6"/>
  <c r="U5996" i="6"/>
  <c r="U6004" i="6"/>
  <c r="U6012" i="6"/>
  <c r="U6020" i="6"/>
  <c r="U6028" i="6"/>
  <c r="U6036" i="6"/>
  <c r="U6044" i="6"/>
  <c r="U6052" i="6"/>
  <c r="U6060" i="6"/>
  <c r="U6068" i="6"/>
  <c r="U6076" i="6"/>
  <c r="U6084" i="6"/>
  <c r="U6092" i="6"/>
  <c r="U6100" i="6"/>
  <c r="U6108" i="6"/>
  <c r="U6116" i="6"/>
  <c r="U6124" i="6"/>
  <c r="U6132" i="6"/>
  <c r="U6140" i="6"/>
  <c r="U6148" i="6"/>
  <c r="U6156" i="6"/>
  <c r="U6164" i="6"/>
  <c r="U6172" i="6"/>
  <c r="U6180" i="6"/>
  <c r="U6188" i="6"/>
  <c r="U6196" i="6"/>
  <c r="U6204" i="6"/>
  <c r="U6212" i="6"/>
  <c r="U6220" i="6"/>
  <c r="U6228" i="6"/>
  <c r="U6236" i="6"/>
  <c r="U6244" i="6"/>
  <c r="U6252" i="6"/>
  <c r="U6260" i="6"/>
  <c r="U6268" i="6"/>
  <c r="U6276" i="6"/>
  <c r="U6284" i="6"/>
  <c r="U6292" i="6"/>
  <c r="U6300" i="6"/>
  <c r="U6308" i="6"/>
  <c r="U6316" i="6"/>
  <c r="U6324" i="6"/>
  <c r="U6332" i="6"/>
  <c r="U6340" i="6"/>
  <c r="U6348" i="6"/>
  <c r="U6356" i="6"/>
  <c r="U6364" i="6"/>
  <c r="U6372" i="6"/>
  <c r="U6380" i="6"/>
  <c r="U6388" i="6"/>
  <c r="U6396" i="6"/>
  <c r="U6404" i="6"/>
  <c r="U6412" i="6"/>
  <c r="U6420" i="6"/>
  <c r="U6428" i="6"/>
  <c r="U6436" i="6"/>
  <c r="U6444" i="6"/>
  <c r="U6452" i="6"/>
  <c r="U6460" i="6"/>
  <c r="U6468" i="6"/>
  <c r="U6476" i="6"/>
  <c r="U6484" i="6"/>
  <c r="U6492" i="6"/>
  <c r="U6500" i="6"/>
  <c r="U6508" i="6"/>
  <c r="U6516" i="6"/>
  <c r="U6524" i="6"/>
  <c r="U6532" i="6"/>
  <c r="U6540" i="6"/>
  <c r="U6548" i="6"/>
  <c r="U6556" i="6"/>
  <c r="U6564" i="6"/>
  <c r="U6572" i="6"/>
  <c r="U6580" i="6"/>
  <c r="U6588" i="6"/>
  <c r="U6596" i="6"/>
  <c r="U6604" i="6"/>
  <c r="U6612" i="6"/>
  <c r="U6620" i="6"/>
  <c r="U6628" i="6"/>
  <c r="U6636" i="6"/>
  <c r="U6644" i="6"/>
  <c r="U6652" i="6"/>
  <c r="U6660" i="6"/>
  <c r="U6668" i="6"/>
  <c r="U6676" i="6"/>
  <c r="U6684" i="6"/>
  <c r="U6692" i="6"/>
  <c r="U6700" i="6"/>
  <c r="U6708" i="6"/>
  <c r="U6716" i="6"/>
  <c r="U6724" i="6"/>
  <c r="U6732" i="6"/>
  <c r="U6740" i="6"/>
  <c r="U6748" i="6"/>
  <c r="U6756" i="6"/>
  <c r="U6764" i="6"/>
  <c r="U6772" i="6"/>
  <c r="U6780" i="6"/>
  <c r="U6788" i="6"/>
  <c r="U6796" i="6"/>
  <c r="U6804" i="6"/>
  <c r="U6812" i="6"/>
  <c r="U6820" i="6"/>
  <c r="U6828" i="6"/>
  <c r="U6836" i="6"/>
  <c r="U6844" i="6"/>
  <c r="U6852" i="6"/>
  <c r="U6860" i="6"/>
  <c r="U6868" i="6"/>
  <c r="U6876" i="6"/>
  <c r="U6884" i="6"/>
  <c r="U6892" i="6"/>
  <c r="U6900" i="6"/>
  <c r="U6908" i="6"/>
  <c r="U6916" i="6"/>
  <c r="U6924" i="6"/>
  <c r="U6932" i="6"/>
  <c r="U6940" i="6"/>
  <c r="U6948" i="6"/>
  <c r="U6956" i="6"/>
  <c r="U3030" i="6"/>
  <c r="U3741" i="6"/>
  <c r="U4071" i="6"/>
  <c r="U4236" i="6"/>
  <c r="U4346" i="6"/>
  <c r="U4419" i="6"/>
  <c r="U4484" i="6"/>
  <c r="U4537" i="6"/>
  <c r="U4585" i="6"/>
  <c r="U4631" i="6"/>
  <c r="U4675" i="6"/>
  <c r="U4717" i="6"/>
  <c r="U4759" i="6"/>
  <c r="U4803" i="6"/>
  <c r="U4845" i="6"/>
  <c r="U4887" i="6"/>
  <c r="U4931" i="6"/>
  <c r="U4970" i="6"/>
  <c r="U5004" i="6"/>
  <c r="U5036" i="6"/>
  <c r="U5068" i="6"/>
  <c r="U5100" i="6"/>
  <c r="U5132" i="6"/>
  <c r="U5164" i="6"/>
  <c r="U5196" i="6"/>
  <c r="U5228" i="6"/>
  <c r="U5260" i="6"/>
  <c r="U5291" i="6"/>
  <c r="U5315" i="6"/>
  <c r="U5337" i="6"/>
  <c r="U5357" i="6"/>
  <c r="U5379" i="6"/>
  <c r="U5401" i="6"/>
  <c r="U5421" i="6"/>
  <c r="U5440" i="6"/>
  <c r="U5458" i="6"/>
  <c r="U5476" i="6"/>
  <c r="U5495" i="6"/>
  <c r="U5509" i="6"/>
  <c r="U5525" i="6"/>
  <c r="U5537" i="6"/>
  <c r="U5548" i="6"/>
  <c r="U5562" i="6"/>
  <c r="U5573" i="6"/>
  <c r="U5585" i="6"/>
  <c r="U5599" i="6"/>
  <c r="U5610" i="6"/>
  <c r="U5621" i="6"/>
  <c r="U5634" i="6"/>
  <c r="U5644" i="6"/>
  <c r="U5654" i="6"/>
  <c r="U5666" i="6"/>
  <c r="U5676" i="6"/>
  <c r="U5686" i="6"/>
  <c r="U5698" i="6"/>
  <c r="U5708" i="6"/>
  <c r="U5718" i="6"/>
  <c r="U5729" i="6"/>
  <c r="U5738" i="6"/>
  <c r="U5747" i="6"/>
  <c r="U5756" i="6"/>
  <c r="U5765" i="6"/>
  <c r="U5773" i="6"/>
  <c r="U5781" i="6"/>
  <c r="U5789" i="6"/>
  <c r="U5797" i="6"/>
  <c r="U5805" i="6"/>
  <c r="U5813" i="6"/>
  <c r="U5821" i="6"/>
  <c r="U5829" i="6"/>
  <c r="U5837" i="6"/>
  <c r="U5845" i="6"/>
  <c r="U5853" i="6"/>
  <c r="U5861" i="6"/>
  <c r="U5869" i="6"/>
  <c r="U5877" i="6"/>
  <c r="U5885" i="6"/>
  <c r="U5893" i="6"/>
  <c r="U5901" i="6"/>
  <c r="U5909" i="6"/>
  <c r="U5917" i="6"/>
  <c r="U5925" i="6"/>
  <c r="U5933" i="6"/>
  <c r="U5941" i="6"/>
  <c r="U5949" i="6"/>
  <c r="U5957" i="6"/>
  <c r="U5965" i="6"/>
  <c r="U5973" i="6"/>
  <c r="U5981" i="6"/>
  <c r="U5989" i="6"/>
  <c r="U5997" i="6"/>
  <c r="U6005" i="6"/>
  <c r="U6013" i="6"/>
  <c r="U6021" i="6"/>
  <c r="U6029" i="6"/>
  <c r="U6037" i="6"/>
  <c r="U6045" i="6"/>
  <c r="U6053" i="6"/>
  <c r="U6061" i="6"/>
  <c r="U6069" i="6"/>
  <c r="U6077" i="6"/>
  <c r="U6085" i="6"/>
  <c r="U6093" i="6"/>
  <c r="U6101" i="6"/>
  <c r="U6109" i="6"/>
  <c r="U6117" i="6"/>
  <c r="U6125" i="6"/>
  <c r="U6133" i="6"/>
  <c r="U6141" i="6"/>
  <c r="U6149" i="6"/>
  <c r="U6157" i="6"/>
  <c r="U6165" i="6"/>
  <c r="U6173" i="6"/>
  <c r="U6181" i="6"/>
  <c r="U6189" i="6"/>
  <c r="U6197" i="6"/>
  <c r="U6205" i="6"/>
  <c r="U6213" i="6"/>
  <c r="U6221" i="6"/>
  <c r="U6229" i="6"/>
  <c r="U6237" i="6"/>
  <c r="U6245" i="6"/>
  <c r="U6253" i="6"/>
  <c r="U6261" i="6"/>
  <c r="U6269" i="6"/>
  <c r="U6277" i="6"/>
  <c r="U6285" i="6"/>
  <c r="U6293" i="6"/>
  <c r="U6301" i="6"/>
  <c r="U6309" i="6"/>
  <c r="U6317" i="6"/>
  <c r="U6325" i="6"/>
  <c r="U6333" i="6"/>
  <c r="U6341" i="6"/>
  <c r="U6349" i="6"/>
  <c r="U6357" i="6"/>
  <c r="U6365" i="6"/>
  <c r="U6373" i="6"/>
  <c r="U6381" i="6"/>
  <c r="U6389" i="6"/>
  <c r="U6397" i="6"/>
  <c r="U6405" i="6"/>
  <c r="U6413" i="6"/>
  <c r="U6421" i="6"/>
  <c r="U6429" i="6"/>
  <c r="U6437" i="6"/>
  <c r="U6445" i="6"/>
  <c r="U6453" i="6"/>
  <c r="U6461" i="6"/>
  <c r="U6469" i="6"/>
  <c r="U6477" i="6"/>
  <c r="U6485" i="6"/>
  <c r="U6493" i="6"/>
  <c r="U6501" i="6"/>
  <c r="U6509" i="6"/>
  <c r="U6517" i="6"/>
  <c r="U6525" i="6"/>
  <c r="U6533" i="6"/>
  <c r="U6541" i="6"/>
  <c r="U6549" i="6"/>
  <c r="U6557" i="6"/>
  <c r="U6565" i="6"/>
  <c r="U6573" i="6"/>
  <c r="U6581" i="6"/>
  <c r="U6589" i="6"/>
  <c r="U6597" i="6"/>
  <c r="U6605" i="6"/>
  <c r="U6613" i="6"/>
  <c r="U6621" i="6"/>
  <c r="U6629" i="6"/>
  <c r="U6637" i="6"/>
  <c r="U3200" i="6"/>
  <c r="U3814" i="6"/>
  <c r="U4112" i="6"/>
  <c r="U4267" i="6"/>
  <c r="U4364" i="6"/>
  <c r="U4437" i="6"/>
  <c r="U4500" i="6"/>
  <c r="U4548" i="6"/>
  <c r="U4596" i="6"/>
  <c r="U4643" i="6"/>
  <c r="U4685" i="6"/>
  <c r="U4727" i="6"/>
  <c r="U4771" i="6"/>
  <c r="U4813" i="6"/>
  <c r="U4855" i="6"/>
  <c r="U4899" i="6"/>
  <c r="U4941" i="6"/>
  <c r="U4979" i="6"/>
  <c r="U5012" i="6"/>
  <c r="U5044" i="6"/>
  <c r="U5076" i="6"/>
  <c r="U5108" i="6"/>
  <c r="U5140" i="6"/>
  <c r="U5172" i="6"/>
  <c r="U5204" i="6"/>
  <c r="U5236" i="6"/>
  <c r="U5268" i="6"/>
  <c r="U5298" i="6"/>
  <c r="U5321" i="6"/>
  <c r="U5341" i="6"/>
  <c r="U5363" i="6"/>
  <c r="U5385" i="6"/>
  <c r="U5405" i="6"/>
  <c r="U5426" i="6"/>
  <c r="U5444" i="6"/>
  <c r="U5463" i="6"/>
  <c r="U5481" i="6"/>
  <c r="U5498" i="6"/>
  <c r="U5511" i="6"/>
  <c r="U5527" i="6"/>
  <c r="U5538" i="6"/>
  <c r="U5549" i="6"/>
  <c r="U5563" i="6"/>
  <c r="U5575" i="6"/>
  <c r="U5586" i="6"/>
  <c r="U5600" i="6"/>
  <c r="U5611" i="6"/>
  <c r="U5623" i="6"/>
  <c r="U5635" i="6"/>
  <c r="U5645" i="6"/>
  <c r="U5655" i="6"/>
  <c r="U5667" i="6"/>
  <c r="U5677" i="6"/>
  <c r="U5687" i="6"/>
  <c r="U5699" i="6"/>
  <c r="U5709" i="6"/>
  <c r="U5719" i="6"/>
  <c r="U5730" i="6"/>
  <c r="U5739" i="6"/>
  <c r="U5748" i="6"/>
  <c r="U5757" i="6"/>
  <c r="U5766" i="6"/>
  <c r="U5774" i="6"/>
  <c r="U5782" i="6"/>
  <c r="U5790" i="6"/>
  <c r="U5798" i="6"/>
  <c r="U5806" i="6"/>
  <c r="U5814" i="6"/>
  <c r="U5822" i="6"/>
  <c r="U5830" i="6"/>
  <c r="U5838" i="6"/>
  <c r="U5846" i="6"/>
  <c r="U5854" i="6"/>
  <c r="U5862" i="6"/>
  <c r="U5870" i="6"/>
  <c r="U5878" i="6"/>
  <c r="U5886" i="6"/>
  <c r="U5894" i="6"/>
  <c r="U5902" i="6"/>
  <c r="U5910" i="6"/>
  <c r="U5918" i="6"/>
  <c r="U5926" i="6"/>
  <c r="U5934" i="6"/>
  <c r="U5942" i="6"/>
  <c r="U5950" i="6"/>
  <c r="U5958" i="6"/>
  <c r="U5966" i="6"/>
  <c r="U5974" i="6"/>
  <c r="U5982" i="6"/>
  <c r="U5990" i="6"/>
  <c r="U5998" i="6"/>
  <c r="U6006" i="6"/>
  <c r="U6014" i="6"/>
  <c r="U6022" i="6"/>
  <c r="U6030" i="6"/>
  <c r="U6038" i="6"/>
  <c r="U6046" i="6"/>
  <c r="U6054" i="6"/>
  <c r="U6062" i="6"/>
  <c r="U6070" i="6"/>
  <c r="U6078" i="6"/>
  <c r="U6086" i="6"/>
  <c r="U6094" i="6"/>
  <c r="U6102" i="6"/>
  <c r="U6110" i="6"/>
  <c r="U6118" i="6"/>
  <c r="U6126" i="6"/>
  <c r="U6134" i="6"/>
  <c r="U6142" i="6"/>
  <c r="U6150" i="6"/>
  <c r="U6158" i="6"/>
  <c r="U6166" i="6"/>
  <c r="U6174" i="6"/>
  <c r="U6182" i="6"/>
  <c r="U6190" i="6"/>
  <c r="U6198" i="6"/>
  <c r="U6206" i="6"/>
  <c r="U6214" i="6"/>
  <c r="U6222" i="6"/>
  <c r="U6230" i="6"/>
  <c r="U6238" i="6"/>
  <c r="U6246" i="6"/>
  <c r="U6254" i="6"/>
  <c r="U6262" i="6"/>
  <c r="U6270" i="6"/>
  <c r="U6278" i="6"/>
  <c r="U6286" i="6"/>
  <c r="U6294" i="6"/>
  <c r="U6302" i="6"/>
  <c r="U6310" i="6"/>
  <c r="U6318" i="6"/>
  <c r="U6326" i="6"/>
  <c r="U6334" i="6"/>
  <c r="U6342" i="6"/>
  <c r="U6350" i="6"/>
  <c r="U6358" i="6"/>
  <c r="U6366" i="6"/>
  <c r="U6374" i="6"/>
  <c r="U6382" i="6"/>
  <c r="U6390" i="6"/>
  <c r="U6398" i="6"/>
  <c r="U6406" i="6"/>
  <c r="U6414" i="6"/>
  <c r="U6422" i="6"/>
  <c r="U6430" i="6"/>
  <c r="U6438" i="6"/>
  <c r="U6446" i="6"/>
  <c r="U6454" i="6"/>
  <c r="U6462" i="6"/>
  <c r="U6470" i="6"/>
  <c r="U6478" i="6"/>
  <c r="U6486" i="6"/>
  <c r="U6494" i="6"/>
  <c r="U6502" i="6"/>
  <c r="U6510" i="6"/>
  <c r="U6518" i="6"/>
  <c r="U6526" i="6"/>
  <c r="U6534" i="6"/>
  <c r="U6542" i="6"/>
  <c r="U6550" i="6"/>
  <c r="U6558" i="6"/>
  <c r="U6566" i="6"/>
  <c r="U6574" i="6"/>
  <c r="U6582" i="6"/>
  <c r="U6590" i="6"/>
  <c r="U6598" i="6"/>
  <c r="U6606" i="6"/>
  <c r="U6614" i="6"/>
  <c r="U6622" i="6"/>
  <c r="U6630" i="6"/>
  <c r="U3264" i="6"/>
  <c r="U3817" i="6"/>
  <c r="U4117" i="6"/>
  <c r="U4273" i="6"/>
  <c r="U4367" i="6"/>
  <c r="U4440" i="6"/>
  <c r="U4501" i="6"/>
  <c r="U4549" i="6"/>
  <c r="U4600" i="6"/>
  <c r="U4644" i="6"/>
  <c r="U4686" i="6"/>
  <c r="U4730" i="6"/>
  <c r="U4772" i="6"/>
  <c r="U4814" i="6"/>
  <c r="U4858" i="6"/>
  <c r="U4900" i="6"/>
  <c r="U4942" i="6"/>
  <c r="U4980" i="6"/>
  <c r="U5013" i="6"/>
  <c r="U5045" i="6"/>
  <c r="U5077" i="6"/>
  <c r="U5109" i="6"/>
  <c r="U5141" i="6"/>
  <c r="U5173" i="6"/>
  <c r="U5205" i="6"/>
  <c r="U5237" i="6"/>
  <c r="U5269" i="6"/>
  <c r="U5299" i="6"/>
  <c r="U5322" i="6"/>
  <c r="U5343" i="6"/>
  <c r="U3392" i="6"/>
  <c r="U3891" i="6"/>
  <c r="U4154" i="6"/>
  <c r="U4304" i="6"/>
  <c r="U4377" i="6"/>
  <c r="U4450" i="6"/>
  <c r="U4509" i="6"/>
  <c r="U4557" i="6"/>
  <c r="U4605" i="6"/>
  <c r="U4651" i="6"/>
  <c r="U4693" i="6"/>
  <c r="U4735" i="6"/>
  <c r="U4779" i="6"/>
  <c r="U4821" i="6"/>
  <c r="U4863" i="6"/>
  <c r="U4907" i="6"/>
  <c r="U4949" i="6"/>
  <c r="U4986" i="6"/>
  <c r="U5018" i="6"/>
  <c r="U5050" i="6"/>
  <c r="U5082" i="6"/>
  <c r="U5114" i="6"/>
  <c r="U5146" i="6"/>
  <c r="U5178" i="6"/>
  <c r="U5210" i="6"/>
  <c r="U5242" i="6"/>
  <c r="U5274" i="6"/>
  <c r="U5300" i="6"/>
  <c r="U5323" i="6"/>
  <c r="U5345" i="6"/>
  <c r="U3399" i="6"/>
  <c r="U3925" i="6"/>
  <c r="U4161" i="6"/>
  <c r="U4309" i="6"/>
  <c r="U4383" i="6"/>
  <c r="U4456" i="6"/>
  <c r="U4512" i="6"/>
  <c r="U4560" i="6"/>
  <c r="U4610" i="6"/>
  <c r="U4653" i="6"/>
  <c r="U4695" i="6"/>
  <c r="U4739" i="6"/>
  <c r="U4781" i="6"/>
  <c r="U4823" i="6"/>
  <c r="U4867" i="6"/>
  <c r="U4909" i="6"/>
  <c r="U4951" i="6"/>
  <c r="U4988" i="6"/>
  <c r="U5020" i="6"/>
  <c r="U5052" i="6"/>
  <c r="U5084" i="6"/>
  <c r="U5116" i="6"/>
  <c r="U5148" i="6"/>
  <c r="U5180" i="6"/>
  <c r="U5212" i="6"/>
  <c r="U5244" i="6"/>
  <c r="U5276" i="6"/>
  <c r="U5305" i="6"/>
  <c r="U5325" i="6"/>
  <c r="U5347" i="6"/>
  <c r="U3589" i="6"/>
  <c r="U3998" i="6"/>
  <c r="U4200" i="6"/>
  <c r="U4330" i="6"/>
  <c r="U4403" i="6"/>
  <c r="U4473" i="6"/>
  <c r="U4527" i="6"/>
  <c r="U4575" i="6"/>
  <c r="U4622" i="6"/>
  <c r="U4666" i="6"/>
  <c r="U4708" i="6"/>
  <c r="U4750" i="6"/>
  <c r="U4794" i="6"/>
  <c r="U4836" i="6"/>
  <c r="U4878" i="6"/>
  <c r="U4922" i="6"/>
  <c r="U4962" i="6"/>
  <c r="U4997" i="6"/>
  <c r="U5029" i="6"/>
  <c r="U5061" i="6"/>
  <c r="U5093" i="6"/>
  <c r="U5125" i="6"/>
  <c r="U5157" i="6"/>
  <c r="U5189" i="6"/>
  <c r="U5221" i="6"/>
  <c r="U5253" i="6"/>
  <c r="U5285" i="6"/>
  <c r="U5311" i="6"/>
  <c r="U5332" i="6"/>
  <c r="U5354" i="6"/>
  <c r="U5375" i="6"/>
  <c r="U5396" i="6"/>
  <c r="U5418" i="6"/>
  <c r="U5436" i="6"/>
  <c r="U5455" i="6"/>
  <c r="U5473" i="6"/>
  <c r="U5491" i="6"/>
  <c r="U5507" i="6"/>
  <c r="U5520" i="6"/>
  <c r="U5535" i="6"/>
  <c r="U5546" i="6"/>
  <c r="U5557" i="6"/>
  <c r="U5571" i="6"/>
  <c r="U5583" i="6"/>
  <c r="U5594" i="6"/>
  <c r="U5608" i="6"/>
  <c r="U5619" i="6"/>
  <c r="U5630" i="6"/>
  <c r="U5642" i="6"/>
  <c r="U5652" i="6"/>
  <c r="U5662" i="6"/>
  <c r="U5674" i="6"/>
  <c r="U5684" i="6"/>
  <c r="U5694" i="6"/>
  <c r="U5706" i="6"/>
  <c r="U5716" i="6"/>
  <c r="U5726" i="6"/>
  <c r="U5735" i="6"/>
  <c r="U5745" i="6"/>
  <c r="U5754" i="6"/>
  <c r="U5763" i="6"/>
  <c r="U5771" i="6"/>
  <c r="U5779" i="6"/>
  <c r="U5787" i="6"/>
  <c r="U5795" i="6"/>
  <c r="U5803" i="6"/>
  <c r="U5811" i="6"/>
  <c r="U5819" i="6"/>
  <c r="U5827" i="6"/>
  <c r="U5835" i="6"/>
  <c r="U5843" i="6"/>
  <c r="U5851" i="6"/>
  <c r="U5859" i="6"/>
  <c r="U5867" i="6"/>
  <c r="U5875" i="6"/>
  <c r="U5883" i="6"/>
  <c r="U5891" i="6"/>
  <c r="U5899" i="6"/>
  <c r="U5907" i="6"/>
  <c r="U5915" i="6"/>
  <c r="U5923" i="6"/>
  <c r="U5931" i="6"/>
  <c r="U5939" i="6"/>
  <c r="U5947" i="6"/>
  <c r="U5955" i="6"/>
  <c r="U5963" i="6"/>
  <c r="U5971" i="6"/>
  <c r="U5979" i="6"/>
  <c r="U5987" i="6"/>
  <c r="U5995" i="6"/>
  <c r="U6003" i="6"/>
  <c r="U6011" i="6"/>
  <c r="U6019" i="6"/>
  <c r="U6027" i="6"/>
  <c r="U6035" i="6"/>
  <c r="U6043" i="6"/>
  <c r="U6051" i="6"/>
  <c r="U6059" i="6"/>
  <c r="U6067" i="6"/>
  <c r="U6075" i="6"/>
  <c r="U6083" i="6"/>
  <c r="U6091" i="6"/>
  <c r="U6099" i="6"/>
  <c r="U6107" i="6"/>
  <c r="U6115" i="6"/>
  <c r="U6123" i="6"/>
  <c r="U6131" i="6"/>
  <c r="U6139" i="6"/>
  <c r="U6147" i="6"/>
  <c r="U6155" i="6"/>
  <c r="U6163" i="6"/>
  <c r="U6171" i="6"/>
  <c r="U6179" i="6"/>
  <c r="U6187" i="6"/>
  <c r="U6195" i="6"/>
  <c r="U6203" i="6"/>
  <c r="U6211" i="6"/>
  <c r="U6219" i="6"/>
  <c r="U6227" i="6"/>
  <c r="U6235" i="6"/>
  <c r="U6243" i="6"/>
  <c r="U6251" i="6"/>
  <c r="U6259" i="6"/>
  <c r="U6267" i="6"/>
  <c r="U6275" i="6"/>
  <c r="U6283" i="6"/>
  <c r="U6291" i="6"/>
  <c r="U6299" i="6"/>
  <c r="U6307" i="6"/>
  <c r="U6315" i="6"/>
  <c r="U6323" i="6"/>
  <c r="U6331" i="6"/>
  <c r="U6339" i="6"/>
  <c r="U6347" i="6"/>
  <c r="U6355" i="6"/>
  <c r="U6363" i="6"/>
  <c r="U6371" i="6"/>
  <c r="U6379" i="6"/>
  <c r="U6387" i="6"/>
  <c r="U6395" i="6"/>
  <c r="U6403" i="6"/>
  <c r="U6411" i="6"/>
  <c r="U6419" i="6"/>
  <c r="U6427" i="6"/>
  <c r="U6435" i="6"/>
  <c r="U6443" i="6"/>
  <c r="U6451" i="6"/>
  <c r="U6459" i="6"/>
  <c r="U6467" i="6"/>
  <c r="U6475" i="6"/>
  <c r="U6483" i="6"/>
  <c r="U6491" i="6"/>
  <c r="U6499" i="6"/>
  <c r="U6507" i="6"/>
  <c r="U6515" i="6"/>
  <c r="U6523" i="6"/>
  <c r="U6531" i="6"/>
  <c r="U6539" i="6"/>
  <c r="U6547" i="6"/>
  <c r="U6555" i="6"/>
  <c r="U6563" i="6"/>
  <c r="U6571" i="6"/>
  <c r="U6579" i="6"/>
  <c r="U6587" i="6"/>
  <c r="U6595" i="6"/>
  <c r="U6603" i="6"/>
  <c r="U6611" i="6"/>
  <c r="U6619" i="6"/>
  <c r="U6627" i="6"/>
  <c r="U6635" i="6"/>
  <c r="U6643" i="6"/>
  <c r="U3527" i="6"/>
  <c r="U4621" i="6"/>
  <c r="U4961" i="6"/>
  <c r="U5220" i="6"/>
  <c r="U5369" i="6"/>
  <c r="U5411" i="6"/>
  <c r="U5449" i="6"/>
  <c r="U5485" i="6"/>
  <c r="U5517" i="6"/>
  <c r="U5544" i="6"/>
  <c r="U5567" i="6"/>
  <c r="U5592" i="6"/>
  <c r="U5617" i="6"/>
  <c r="U5638" i="6"/>
  <c r="U5660" i="6"/>
  <c r="U5682" i="6"/>
  <c r="U5702" i="6"/>
  <c r="U5724" i="6"/>
  <c r="U5742" i="6"/>
  <c r="U5761" i="6"/>
  <c r="U5777" i="6"/>
  <c r="U5793" i="6"/>
  <c r="U5809" i="6"/>
  <c r="U5825" i="6"/>
  <c r="U5841" i="6"/>
  <c r="U5857" i="6"/>
  <c r="U5873" i="6"/>
  <c r="U5889" i="6"/>
  <c r="U5905" i="6"/>
  <c r="U5921" i="6"/>
  <c r="U5937" i="6"/>
  <c r="U5953" i="6"/>
  <c r="U5969" i="6"/>
  <c r="U5985" i="6"/>
  <c r="U6001" i="6"/>
  <c r="U6017" i="6"/>
  <c r="U6033" i="6"/>
  <c r="U6049" i="6"/>
  <c r="U6065" i="6"/>
  <c r="U6081" i="6"/>
  <c r="U6097" i="6"/>
  <c r="U6113" i="6"/>
  <c r="U6129" i="6"/>
  <c r="U6145" i="6"/>
  <c r="U6161" i="6"/>
  <c r="U6177" i="6"/>
  <c r="U6193" i="6"/>
  <c r="U6209" i="6"/>
  <c r="U6225" i="6"/>
  <c r="U6241" i="6"/>
  <c r="U6257" i="6"/>
  <c r="U6273" i="6"/>
  <c r="U6289" i="6"/>
  <c r="U6305" i="6"/>
  <c r="U6321" i="6"/>
  <c r="U6337" i="6"/>
  <c r="U6353" i="6"/>
  <c r="U6369" i="6"/>
  <c r="U6385" i="6"/>
  <c r="U6401" i="6"/>
  <c r="U6417" i="6"/>
  <c r="U6433" i="6"/>
  <c r="U6449" i="6"/>
  <c r="U6465" i="6"/>
  <c r="U6481" i="6"/>
  <c r="U6497" i="6"/>
  <c r="U6513" i="6"/>
  <c r="U6529" i="6"/>
  <c r="U6545" i="6"/>
  <c r="U6561" i="6"/>
  <c r="U6577" i="6"/>
  <c r="U6593" i="6"/>
  <c r="U6609" i="6"/>
  <c r="U6625" i="6"/>
  <c r="U6640" i="6"/>
  <c r="U6650" i="6"/>
  <c r="U6659" i="6"/>
  <c r="U6669" i="6"/>
  <c r="U6678" i="6"/>
  <c r="U6687" i="6"/>
  <c r="U6696" i="6"/>
  <c r="U6705" i="6"/>
  <c r="U6714" i="6"/>
  <c r="U6723" i="6"/>
  <c r="U6733" i="6"/>
  <c r="U6742" i="6"/>
  <c r="U6751" i="6"/>
  <c r="U6760" i="6"/>
  <c r="U6769" i="6"/>
  <c r="U6778" i="6"/>
  <c r="U6787" i="6"/>
  <c r="U6797" i="6"/>
  <c r="U6806" i="6"/>
  <c r="U6815" i="6"/>
  <c r="U6824" i="6"/>
  <c r="U6833" i="6"/>
  <c r="U6842" i="6"/>
  <c r="U6851" i="6"/>
  <c r="U6861" i="6"/>
  <c r="U6870" i="6"/>
  <c r="U6879" i="6"/>
  <c r="U6888" i="6"/>
  <c r="U6897" i="6"/>
  <c r="U6906" i="6"/>
  <c r="U6915" i="6"/>
  <c r="U6925" i="6"/>
  <c r="U6934" i="6"/>
  <c r="U6943" i="6"/>
  <c r="U6952" i="6"/>
  <c r="U6961" i="6"/>
  <c r="U6969" i="6"/>
  <c r="U6977" i="6"/>
  <c r="U6985" i="6"/>
  <c r="U6993" i="6"/>
  <c r="U7001" i="6"/>
  <c r="U7009" i="6"/>
  <c r="U7017" i="6"/>
  <c r="U7025" i="6"/>
  <c r="U7033" i="6"/>
  <c r="U7041" i="6"/>
  <c r="U7049" i="6"/>
  <c r="U7057" i="6"/>
  <c r="U7065" i="6"/>
  <c r="U7073" i="6"/>
  <c r="U7081" i="6"/>
  <c r="U7089" i="6"/>
  <c r="U7097" i="6"/>
  <c r="U7105" i="6"/>
  <c r="U7113" i="6"/>
  <c r="U7121" i="6"/>
  <c r="U7129" i="6"/>
  <c r="U7137" i="6"/>
  <c r="U7145" i="6"/>
  <c r="U7153" i="6"/>
  <c r="U7161" i="6"/>
  <c r="U7169" i="6"/>
  <c r="U7177" i="6"/>
  <c r="U7185" i="6"/>
  <c r="U7193" i="6"/>
  <c r="U7201" i="6"/>
  <c r="U7209" i="6"/>
  <c r="U7217" i="6"/>
  <c r="U7225" i="6"/>
  <c r="U7233" i="6"/>
  <c r="U7241" i="6"/>
  <c r="U7249" i="6"/>
  <c r="U7257" i="6"/>
  <c r="U7265" i="6"/>
  <c r="U7273" i="6"/>
  <c r="U7281" i="6"/>
  <c r="U7289" i="6"/>
  <c r="U7297" i="6"/>
  <c r="U7305" i="6"/>
  <c r="U7313" i="6"/>
  <c r="U7321" i="6"/>
  <c r="U7329" i="6"/>
  <c r="U7337" i="6"/>
  <c r="U7345" i="6"/>
  <c r="U7353" i="6"/>
  <c r="U7361" i="6"/>
  <c r="U7369" i="6"/>
  <c r="U7377" i="6"/>
  <c r="U7385" i="6"/>
  <c r="U7393" i="6"/>
  <c r="U7401" i="6"/>
  <c r="U7409" i="6"/>
  <c r="U7417" i="6"/>
  <c r="U7425" i="6"/>
  <c r="U7433" i="6"/>
  <c r="U7441" i="6"/>
  <c r="U7449" i="6"/>
  <c r="U7457" i="6"/>
  <c r="U7465" i="6"/>
  <c r="U7473" i="6"/>
  <c r="U7481" i="6"/>
  <c r="U7489" i="6"/>
  <c r="U7497" i="6"/>
  <c r="U7505" i="6"/>
  <c r="U7513" i="6"/>
  <c r="U7521" i="6"/>
  <c r="U7529" i="6"/>
  <c r="U7537" i="6"/>
  <c r="U7545" i="6"/>
  <c r="U7553" i="6"/>
  <c r="U7561" i="6"/>
  <c r="U7569" i="6"/>
  <c r="U7577" i="6"/>
  <c r="U7585" i="6"/>
  <c r="U7593" i="6"/>
  <c r="U7601" i="6"/>
  <c r="U7609" i="6"/>
  <c r="U7617" i="6"/>
  <c r="U7625" i="6"/>
  <c r="U7633" i="6"/>
  <c r="U7641" i="6"/>
  <c r="U7649" i="6"/>
  <c r="U7657" i="6"/>
  <c r="U7665" i="6"/>
  <c r="U7673" i="6"/>
  <c r="U7681" i="6"/>
  <c r="U7689" i="6"/>
  <c r="U7697" i="6"/>
  <c r="U7705" i="6"/>
  <c r="U7713" i="6"/>
  <c r="U7721" i="6"/>
  <c r="U7729" i="6"/>
  <c r="U7737" i="6"/>
  <c r="U7745" i="6"/>
  <c r="U7753" i="6"/>
  <c r="U7761" i="6"/>
  <c r="U7769" i="6"/>
  <c r="U7777" i="6"/>
  <c r="U7785" i="6"/>
  <c r="U7793" i="6"/>
  <c r="U7801" i="6"/>
  <c r="U7809" i="6"/>
  <c r="U7817" i="6"/>
  <c r="U7825" i="6"/>
  <c r="U7833" i="6"/>
  <c r="U7841" i="6"/>
  <c r="U7849" i="6"/>
  <c r="U7857" i="6"/>
  <c r="U7865" i="6"/>
  <c r="U7873" i="6"/>
  <c r="U7881" i="6"/>
  <c r="U7889" i="6"/>
  <c r="U7897" i="6"/>
  <c r="U7905" i="6"/>
  <c r="U7913" i="6"/>
  <c r="U7921" i="6"/>
  <c r="U7929" i="6"/>
  <c r="U7937" i="6"/>
  <c r="U7945" i="6"/>
  <c r="U7953" i="6"/>
  <c r="U7961" i="6"/>
  <c r="U7969" i="6"/>
  <c r="U7977" i="6"/>
  <c r="U7985" i="6"/>
  <c r="U7993" i="6"/>
  <c r="U8001" i="6"/>
  <c r="U8009" i="6"/>
  <c r="U8017" i="6"/>
  <c r="U8025" i="6"/>
  <c r="U8033" i="6"/>
  <c r="U8041" i="6"/>
  <c r="U8049" i="6"/>
  <c r="U8057" i="6"/>
  <c r="U8065" i="6"/>
  <c r="U8073" i="6"/>
  <c r="U8081" i="6"/>
  <c r="U8089" i="6"/>
  <c r="U8097" i="6"/>
  <c r="U8105" i="6"/>
  <c r="U8113" i="6"/>
  <c r="U8121" i="6"/>
  <c r="U8129" i="6"/>
  <c r="U8137" i="6"/>
  <c r="U8145" i="6"/>
  <c r="U8153" i="6"/>
  <c r="U8161" i="6"/>
  <c r="U8169" i="6"/>
  <c r="U8177" i="6"/>
  <c r="U8185" i="6"/>
  <c r="U8193" i="6"/>
  <c r="U8201" i="6"/>
  <c r="U8209" i="6"/>
  <c r="U8217" i="6"/>
  <c r="U8225" i="6"/>
  <c r="U8233" i="6"/>
  <c r="U8241" i="6"/>
  <c r="U8249" i="6"/>
  <c r="U8257" i="6"/>
  <c r="U8265" i="6"/>
  <c r="U8273" i="6"/>
  <c r="U8281" i="6"/>
  <c r="U8289" i="6"/>
  <c r="U8297" i="6"/>
  <c r="U8305" i="6"/>
  <c r="U8313" i="6"/>
  <c r="U8321" i="6"/>
  <c r="U8329" i="6"/>
  <c r="U8337" i="6"/>
  <c r="U8345" i="6"/>
  <c r="U8353" i="6"/>
  <c r="U8361" i="6"/>
  <c r="U8369" i="6"/>
  <c r="U8377" i="6"/>
  <c r="U8385" i="6"/>
  <c r="U8393" i="6"/>
  <c r="U8401" i="6"/>
  <c r="U8409" i="6"/>
  <c r="U8417" i="6"/>
  <c r="U8425" i="6"/>
  <c r="U8433" i="6"/>
  <c r="U8441" i="6"/>
  <c r="U8449" i="6"/>
  <c r="U8457" i="6"/>
  <c r="U8465" i="6"/>
  <c r="U8473" i="6"/>
  <c r="U8481" i="6"/>
  <c r="U8489" i="6"/>
  <c r="U8497" i="6"/>
  <c r="U8505" i="6"/>
  <c r="U8513" i="6"/>
  <c r="U8521" i="6"/>
  <c r="U8529" i="6"/>
  <c r="U3988" i="6"/>
  <c r="U4663" i="6"/>
  <c r="U4996" i="6"/>
  <c r="U5252" i="6"/>
  <c r="U5373" i="6"/>
  <c r="U5417" i="6"/>
  <c r="U5453" i="6"/>
  <c r="U5490" i="6"/>
  <c r="U5519" i="6"/>
  <c r="U5545" i="6"/>
  <c r="U5568" i="6"/>
  <c r="U5593" i="6"/>
  <c r="U5618" i="6"/>
  <c r="U5639" i="6"/>
  <c r="U5661" i="6"/>
  <c r="U5683" i="6"/>
  <c r="U5703" i="6"/>
  <c r="U5725" i="6"/>
  <c r="U5743" i="6"/>
  <c r="U5762" i="6"/>
  <c r="U5778" i="6"/>
  <c r="U5794" i="6"/>
  <c r="U5810" i="6"/>
  <c r="U5826" i="6"/>
  <c r="U5842" i="6"/>
  <c r="U5858" i="6"/>
  <c r="U5874" i="6"/>
  <c r="U5890" i="6"/>
  <c r="U5906" i="6"/>
  <c r="U5922" i="6"/>
  <c r="U5938" i="6"/>
  <c r="U5954" i="6"/>
  <c r="U5970" i="6"/>
  <c r="U5986" i="6"/>
  <c r="U6002" i="6"/>
  <c r="U6018" i="6"/>
  <c r="U6034" i="6"/>
  <c r="U6050" i="6"/>
  <c r="U6066" i="6"/>
  <c r="U6082" i="6"/>
  <c r="U6098" i="6"/>
  <c r="U6114" i="6"/>
  <c r="U6130" i="6"/>
  <c r="U6146" i="6"/>
  <c r="U6162" i="6"/>
  <c r="U6178" i="6"/>
  <c r="U6194" i="6"/>
  <c r="U6210" i="6"/>
  <c r="U6226" i="6"/>
  <c r="U6242" i="6"/>
  <c r="U6258" i="6"/>
  <c r="U6274" i="6"/>
  <c r="U6290" i="6"/>
  <c r="U6306" i="6"/>
  <c r="U6322" i="6"/>
  <c r="U6338" i="6"/>
  <c r="U6354" i="6"/>
  <c r="U6370" i="6"/>
  <c r="U6386" i="6"/>
  <c r="U6402" i="6"/>
  <c r="U6418" i="6"/>
  <c r="U6434" i="6"/>
  <c r="U6450" i="6"/>
  <c r="U6466" i="6"/>
  <c r="U6482" i="6"/>
  <c r="U6498" i="6"/>
  <c r="U6514" i="6"/>
  <c r="U6530" i="6"/>
  <c r="U6546" i="6"/>
  <c r="U6562" i="6"/>
  <c r="U6578" i="6"/>
  <c r="U6594" i="6"/>
  <c r="U6610" i="6"/>
  <c r="U6626" i="6"/>
  <c r="U6641" i="6"/>
  <c r="U6651" i="6"/>
  <c r="U6661" i="6"/>
  <c r="U6670" i="6"/>
  <c r="U6679" i="6"/>
  <c r="U6688" i="6"/>
  <c r="U6697" i="6"/>
  <c r="U6706" i="6"/>
  <c r="U6715" i="6"/>
  <c r="U6725" i="6"/>
  <c r="U6734" i="6"/>
  <c r="U6743" i="6"/>
  <c r="U6752" i="6"/>
  <c r="U6761" i="6"/>
  <c r="U6770" i="6"/>
  <c r="U6779" i="6"/>
  <c r="U6789" i="6"/>
  <c r="U6798" i="6"/>
  <c r="U6807" i="6"/>
  <c r="U6816" i="6"/>
  <c r="U6825" i="6"/>
  <c r="U6834" i="6"/>
  <c r="U6843" i="6"/>
  <c r="U6853" i="6"/>
  <c r="U6862" i="6"/>
  <c r="U6871" i="6"/>
  <c r="U6880" i="6"/>
  <c r="U6889" i="6"/>
  <c r="U6898" i="6"/>
  <c r="U6907" i="6"/>
  <c r="U6917" i="6"/>
  <c r="U6926" i="6"/>
  <c r="U6935" i="6"/>
  <c r="U6944" i="6"/>
  <c r="U6953" i="6"/>
  <c r="U6962" i="6"/>
  <c r="U6970" i="6"/>
  <c r="U6978" i="6"/>
  <c r="U6986" i="6"/>
  <c r="U6994" i="6"/>
  <c r="U7002" i="6"/>
  <c r="U7010" i="6"/>
  <c r="U7018" i="6"/>
  <c r="U7026" i="6"/>
  <c r="U7034" i="6"/>
  <c r="U7042" i="6"/>
  <c r="U7050" i="6"/>
  <c r="U7058" i="6"/>
  <c r="U7066" i="6"/>
  <c r="U7074" i="6"/>
  <c r="U7082" i="6"/>
  <c r="U7090" i="6"/>
  <c r="U7098" i="6"/>
  <c r="U7106" i="6"/>
  <c r="U7114" i="6"/>
  <c r="U7122" i="6"/>
  <c r="U7130" i="6"/>
  <c r="U7138" i="6"/>
  <c r="U7146" i="6"/>
  <c r="U7154" i="6"/>
  <c r="U7162" i="6"/>
  <c r="U7170" i="6"/>
  <c r="U7178" i="6"/>
  <c r="U7186" i="6"/>
  <c r="U7194" i="6"/>
  <c r="U7202" i="6"/>
  <c r="U7210" i="6"/>
  <c r="U7218" i="6"/>
  <c r="U7226" i="6"/>
  <c r="U7234" i="6"/>
  <c r="U7242" i="6"/>
  <c r="U7250" i="6"/>
  <c r="U7258" i="6"/>
  <c r="U7266" i="6"/>
  <c r="U7274" i="6"/>
  <c r="U7282" i="6"/>
  <c r="U7290" i="6"/>
  <c r="U7298" i="6"/>
  <c r="U7306" i="6"/>
  <c r="U7314" i="6"/>
  <c r="U7322" i="6"/>
  <c r="U7330" i="6"/>
  <c r="U7338" i="6"/>
  <c r="U7346" i="6"/>
  <c r="U7354" i="6"/>
  <c r="U7362" i="6"/>
  <c r="U7370" i="6"/>
  <c r="U7378" i="6"/>
  <c r="U7386" i="6"/>
  <c r="U7394" i="6"/>
  <c r="U7402" i="6"/>
  <c r="U7410" i="6"/>
  <c r="U7418" i="6"/>
  <c r="U7426" i="6"/>
  <c r="U7434" i="6"/>
  <c r="U7442" i="6"/>
  <c r="U7450" i="6"/>
  <c r="U7458" i="6"/>
  <c r="U7466" i="6"/>
  <c r="U7474" i="6"/>
  <c r="U7482" i="6"/>
  <c r="U7490" i="6"/>
  <c r="U7498" i="6"/>
  <c r="U7506" i="6"/>
  <c r="U7514" i="6"/>
  <c r="U7522" i="6"/>
  <c r="U7530" i="6"/>
  <c r="U7538" i="6"/>
  <c r="U7546" i="6"/>
  <c r="U7554" i="6"/>
  <c r="U7562" i="6"/>
  <c r="U7570" i="6"/>
  <c r="U7578" i="6"/>
  <c r="U7586" i="6"/>
  <c r="U7594" i="6"/>
  <c r="U7602" i="6"/>
  <c r="U7610" i="6"/>
  <c r="U7618" i="6"/>
  <c r="U7626" i="6"/>
  <c r="U7634" i="6"/>
  <c r="U7642" i="6"/>
  <c r="U7650" i="6"/>
  <c r="U7658" i="6"/>
  <c r="U7666" i="6"/>
  <c r="U7674" i="6"/>
  <c r="U7682" i="6"/>
  <c r="U7690" i="6"/>
  <c r="U7698" i="6"/>
  <c r="U7706" i="6"/>
  <c r="U7714" i="6"/>
  <c r="U7722" i="6"/>
  <c r="U7730" i="6"/>
  <c r="U7738" i="6"/>
  <c r="U7746" i="6"/>
  <c r="U7754" i="6"/>
  <c r="U7762" i="6"/>
  <c r="U7770" i="6"/>
  <c r="U7778" i="6"/>
  <c r="U7786" i="6"/>
  <c r="U7794" i="6"/>
  <c r="U7802" i="6"/>
  <c r="U7810" i="6"/>
  <c r="U7818" i="6"/>
  <c r="U7826" i="6"/>
  <c r="U7834" i="6"/>
  <c r="U7842" i="6"/>
  <c r="U7850" i="6"/>
  <c r="U7858" i="6"/>
  <c r="U7866" i="6"/>
  <c r="U7874" i="6"/>
  <c r="U7882" i="6"/>
  <c r="U7890" i="6"/>
  <c r="U7898" i="6"/>
  <c r="U7906" i="6"/>
  <c r="U7914" i="6"/>
  <c r="U7922" i="6"/>
  <c r="U7930" i="6"/>
  <c r="U7938" i="6"/>
  <c r="U7946" i="6"/>
  <c r="U7954" i="6"/>
  <c r="U7962" i="6"/>
  <c r="U7970" i="6"/>
  <c r="U7978" i="6"/>
  <c r="U7986" i="6"/>
  <c r="U7994" i="6"/>
  <c r="U8002" i="6"/>
  <c r="U8010" i="6"/>
  <c r="U8018" i="6"/>
  <c r="U8026" i="6"/>
  <c r="U8034" i="6"/>
  <c r="U8042" i="6"/>
  <c r="U8050" i="6"/>
  <c r="U8058" i="6"/>
  <c r="U8066" i="6"/>
  <c r="U8074" i="6"/>
  <c r="U8082" i="6"/>
  <c r="U8090" i="6"/>
  <c r="U8098" i="6"/>
  <c r="U8106" i="6"/>
  <c r="U8114" i="6"/>
  <c r="U8122" i="6"/>
  <c r="U8130" i="6"/>
  <c r="U8138" i="6"/>
  <c r="U8146" i="6"/>
  <c r="U8154" i="6"/>
  <c r="U8162" i="6"/>
  <c r="U8170" i="6"/>
  <c r="U8178" i="6"/>
  <c r="U8186" i="6"/>
  <c r="U8194" i="6"/>
  <c r="U8202" i="6"/>
  <c r="U8210" i="6"/>
  <c r="U8218" i="6"/>
  <c r="U8226" i="6"/>
  <c r="U8234" i="6"/>
  <c r="U8242" i="6"/>
  <c r="U8250" i="6"/>
  <c r="U8258" i="6"/>
  <c r="U8266" i="6"/>
  <c r="U8274" i="6"/>
  <c r="U8282" i="6"/>
  <c r="U8290" i="6"/>
  <c r="U8298" i="6"/>
  <c r="U8306" i="6"/>
  <c r="U8314" i="6"/>
  <c r="U8322" i="6"/>
  <c r="U8330" i="6"/>
  <c r="U8338" i="6"/>
  <c r="U8346" i="6"/>
  <c r="U8354" i="6"/>
  <c r="U8362" i="6"/>
  <c r="U8370" i="6"/>
  <c r="U8378" i="6"/>
  <c r="U8386" i="6"/>
  <c r="U8394" i="6"/>
  <c r="U8402" i="6"/>
  <c r="U8410" i="6"/>
  <c r="U8418" i="6"/>
  <c r="U8426" i="6"/>
  <c r="U8434" i="6"/>
  <c r="U8442" i="6"/>
  <c r="U8450" i="6"/>
  <c r="U8458" i="6"/>
  <c r="U8466" i="6"/>
  <c r="U8474" i="6"/>
  <c r="U8482" i="6"/>
  <c r="U8490" i="6"/>
  <c r="U8498" i="6"/>
  <c r="U8506" i="6"/>
  <c r="U8514" i="6"/>
  <c r="U8522" i="6"/>
  <c r="U8530" i="6"/>
  <c r="U8538" i="6"/>
  <c r="U8546" i="6"/>
  <c r="U8554" i="6"/>
  <c r="U8562" i="6"/>
  <c r="U8570" i="6"/>
  <c r="U8578" i="6"/>
  <c r="U8586" i="6"/>
  <c r="U8594" i="6"/>
  <c r="U8602" i="6"/>
  <c r="U8610" i="6"/>
  <c r="U8618" i="6"/>
  <c r="U8626" i="6"/>
  <c r="U8634" i="6"/>
  <c r="U8642" i="6"/>
  <c r="U8650" i="6"/>
  <c r="U8658" i="6"/>
  <c r="U8666" i="6"/>
  <c r="U8674" i="6"/>
  <c r="U8682" i="6"/>
  <c r="U8690" i="6"/>
  <c r="U8698" i="6"/>
  <c r="U8706" i="6"/>
  <c r="U8714" i="6"/>
  <c r="U8722" i="6"/>
  <c r="U8730" i="6"/>
  <c r="U8738" i="6"/>
  <c r="U8746" i="6"/>
  <c r="U8754" i="6"/>
  <c r="U8762" i="6"/>
  <c r="U8770" i="6"/>
  <c r="U8778" i="6"/>
  <c r="U8786" i="6"/>
  <c r="U8794" i="6"/>
  <c r="U8802" i="6"/>
  <c r="U8810" i="6"/>
  <c r="U4194" i="6"/>
  <c r="U4707" i="6"/>
  <c r="U5028" i="6"/>
  <c r="U5284" i="6"/>
  <c r="U5386" i="6"/>
  <c r="U5427" i="6"/>
  <c r="U5464" i="6"/>
  <c r="U5499" i="6"/>
  <c r="U5528" i="6"/>
  <c r="U5553" i="6"/>
  <c r="U5576" i="6"/>
  <c r="U5601" i="6"/>
  <c r="U5626" i="6"/>
  <c r="U5646" i="6"/>
  <c r="U5668" i="6"/>
  <c r="U5690" i="6"/>
  <c r="U5710" i="6"/>
  <c r="U5731" i="6"/>
  <c r="U5749" i="6"/>
  <c r="U5767" i="6"/>
  <c r="U5783" i="6"/>
  <c r="U5799" i="6"/>
  <c r="U5815" i="6"/>
  <c r="U5831" i="6"/>
  <c r="U5847" i="6"/>
  <c r="U5863" i="6"/>
  <c r="U5879" i="6"/>
  <c r="U5895" i="6"/>
  <c r="U5911" i="6"/>
  <c r="U5927" i="6"/>
  <c r="U5943" i="6"/>
  <c r="U5959" i="6"/>
  <c r="U5975" i="6"/>
  <c r="U5991" i="6"/>
  <c r="U6007" i="6"/>
  <c r="U6023" i="6"/>
  <c r="U6039" i="6"/>
  <c r="U6055" i="6"/>
  <c r="U6071" i="6"/>
  <c r="U6087" i="6"/>
  <c r="U6103" i="6"/>
  <c r="U6119" i="6"/>
  <c r="U6135" i="6"/>
  <c r="U6151" i="6"/>
  <c r="U6167" i="6"/>
  <c r="U6183" i="6"/>
  <c r="U6199" i="6"/>
  <c r="U6215" i="6"/>
  <c r="U6231" i="6"/>
  <c r="U6247" i="6"/>
  <c r="U6263" i="6"/>
  <c r="U6279" i="6"/>
  <c r="U6295" i="6"/>
  <c r="U6311" i="6"/>
  <c r="U6327" i="6"/>
  <c r="U6343" i="6"/>
  <c r="U6359" i="6"/>
  <c r="U6375" i="6"/>
  <c r="U6391" i="6"/>
  <c r="U6407" i="6"/>
  <c r="U6423" i="6"/>
  <c r="U6439" i="6"/>
  <c r="U6455" i="6"/>
  <c r="U6471" i="6"/>
  <c r="U6487" i="6"/>
  <c r="U6503" i="6"/>
  <c r="U6519" i="6"/>
  <c r="U6535" i="6"/>
  <c r="U6551" i="6"/>
  <c r="U6567" i="6"/>
  <c r="U6583" i="6"/>
  <c r="U6599" i="6"/>
  <c r="U6615" i="6"/>
  <c r="U6631" i="6"/>
  <c r="U6642" i="6"/>
  <c r="U6653" i="6"/>
  <c r="U6662" i="6"/>
  <c r="U6671" i="6"/>
  <c r="U6680" i="6"/>
  <c r="U6689" i="6"/>
  <c r="U6698" i="6"/>
  <c r="U6707" i="6"/>
  <c r="U6717" i="6"/>
  <c r="U6726" i="6"/>
  <c r="U6735" i="6"/>
  <c r="U6744" i="6"/>
  <c r="U6753" i="6"/>
  <c r="U6762" i="6"/>
  <c r="U6771" i="6"/>
  <c r="U6781" i="6"/>
  <c r="U6790" i="6"/>
  <c r="U6799" i="6"/>
  <c r="U6808" i="6"/>
  <c r="U6817" i="6"/>
  <c r="U6826" i="6"/>
  <c r="U6835" i="6"/>
  <c r="U6845" i="6"/>
  <c r="U6854" i="6"/>
  <c r="U6863" i="6"/>
  <c r="U6872" i="6"/>
  <c r="U6881" i="6"/>
  <c r="U6890" i="6"/>
  <c r="U6899" i="6"/>
  <c r="U6909" i="6"/>
  <c r="U6918" i="6"/>
  <c r="U6927" i="6"/>
  <c r="U6936" i="6"/>
  <c r="U6945" i="6"/>
  <c r="U6954" i="6"/>
  <c r="U6963" i="6"/>
  <c r="U6971" i="6"/>
  <c r="U6979" i="6"/>
  <c r="U6987" i="6"/>
  <c r="U6995" i="6"/>
  <c r="U7003" i="6"/>
  <c r="U7011" i="6"/>
  <c r="U7019" i="6"/>
  <c r="U7027" i="6"/>
  <c r="U7035" i="6"/>
  <c r="U7043" i="6"/>
  <c r="U7051" i="6"/>
  <c r="U7059" i="6"/>
  <c r="U7067" i="6"/>
  <c r="U7075" i="6"/>
  <c r="U7083" i="6"/>
  <c r="U7091" i="6"/>
  <c r="U7099" i="6"/>
  <c r="U7107" i="6"/>
  <c r="U7115" i="6"/>
  <c r="U7123" i="6"/>
  <c r="U7131" i="6"/>
  <c r="U7139" i="6"/>
  <c r="U7147" i="6"/>
  <c r="U7155" i="6"/>
  <c r="U7163" i="6"/>
  <c r="U7171" i="6"/>
  <c r="U7179" i="6"/>
  <c r="U7187" i="6"/>
  <c r="U7195" i="6"/>
  <c r="U7203" i="6"/>
  <c r="U7211" i="6"/>
  <c r="U7219" i="6"/>
  <c r="U7227" i="6"/>
  <c r="U7235" i="6"/>
  <c r="U7243" i="6"/>
  <c r="U7251" i="6"/>
  <c r="U7259" i="6"/>
  <c r="U7267" i="6"/>
  <c r="U7275" i="6"/>
  <c r="U7283" i="6"/>
  <c r="U7291" i="6"/>
  <c r="U7299" i="6"/>
  <c r="U7307" i="6"/>
  <c r="U7315" i="6"/>
  <c r="U7323" i="6"/>
  <c r="U7331" i="6"/>
  <c r="U7339" i="6"/>
  <c r="U7347" i="6"/>
  <c r="U7355" i="6"/>
  <c r="U7363" i="6"/>
  <c r="U7371" i="6"/>
  <c r="U7379" i="6"/>
  <c r="U7387" i="6"/>
  <c r="U7395" i="6"/>
  <c r="U7403" i="6"/>
  <c r="U7411" i="6"/>
  <c r="U7419" i="6"/>
  <c r="U7427" i="6"/>
  <c r="U7435" i="6"/>
  <c r="U7443" i="6"/>
  <c r="U7451" i="6"/>
  <c r="U7459" i="6"/>
  <c r="U7467" i="6"/>
  <c r="U7475" i="6"/>
  <c r="U7483" i="6"/>
  <c r="U7491" i="6"/>
  <c r="U7499" i="6"/>
  <c r="U7507" i="6"/>
  <c r="U7515" i="6"/>
  <c r="U7523" i="6"/>
  <c r="U7531" i="6"/>
  <c r="U7539" i="6"/>
  <c r="U7547" i="6"/>
  <c r="U7555" i="6"/>
  <c r="U7563" i="6"/>
  <c r="U7571" i="6"/>
  <c r="U7579" i="6"/>
  <c r="U7587" i="6"/>
  <c r="U7595" i="6"/>
  <c r="U7603" i="6"/>
  <c r="U7611" i="6"/>
  <c r="U7619" i="6"/>
  <c r="U7627" i="6"/>
  <c r="U7635" i="6"/>
  <c r="U7643" i="6"/>
  <c r="U7651" i="6"/>
  <c r="U7659" i="6"/>
  <c r="U7667" i="6"/>
  <c r="U7675" i="6"/>
  <c r="U7683" i="6"/>
  <c r="U7691" i="6"/>
  <c r="U7699" i="6"/>
  <c r="U7707" i="6"/>
  <c r="U7715" i="6"/>
  <c r="U7723" i="6"/>
  <c r="U7731" i="6"/>
  <c r="U7739" i="6"/>
  <c r="U7747" i="6"/>
  <c r="U7755" i="6"/>
  <c r="U7763" i="6"/>
  <c r="U7771" i="6"/>
  <c r="U7779" i="6"/>
  <c r="U7787" i="6"/>
  <c r="U7795" i="6"/>
  <c r="U7803" i="6"/>
  <c r="U7811" i="6"/>
  <c r="U7819" i="6"/>
  <c r="U7827" i="6"/>
  <c r="U7835" i="6"/>
  <c r="U7843" i="6"/>
  <c r="U7851" i="6"/>
  <c r="U7859" i="6"/>
  <c r="U7867" i="6"/>
  <c r="U7875" i="6"/>
  <c r="U7883" i="6"/>
  <c r="U7891" i="6"/>
  <c r="U7899" i="6"/>
  <c r="U7907" i="6"/>
  <c r="U7915" i="6"/>
  <c r="U7923" i="6"/>
  <c r="U7931" i="6"/>
  <c r="U7939" i="6"/>
  <c r="U7947" i="6"/>
  <c r="U7955" i="6"/>
  <c r="U7963" i="6"/>
  <c r="U7971" i="6"/>
  <c r="U7979" i="6"/>
  <c r="U7987" i="6"/>
  <c r="U7995" i="6"/>
  <c r="U8003" i="6"/>
  <c r="U8011" i="6"/>
  <c r="U8019" i="6"/>
  <c r="U8027" i="6"/>
  <c r="U8035" i="6"/>
  <c r="U8043" i="6"/>
  <c r="U8051" i="6"/>
  <c r="U8059" i="6"/>
  <c r="U8067" i="6"/>
  <c r="U8075" i="6"/>
  <c r="U8083" i="6"/>
  <c r="U8091" i="6"/>
  <c r="U8099" i="6"/>
  <c r="U8107" i="6"/>
  <c r="U8115" i="6"/>
  <c r="U8123" i="6"/>
  <c r="U8131" i="6"/>
  <c r="U8139" i="6"/>
  <c r="U8147" i="6"/>
  <c r="U8155" i="6"/>
  <c r="U8163" i="6"/>
  <c r="U8171" i="6"/>
  <c r="U8179" i="6"/>
  <c r="U8187" i="6"/>
  <c r="U8195" i="6"/>
  <c r="U8203" i="6"/>
  <c r="U8211" i="6"/>
  <c r="U8219" i="6"/>
  <c r="U8227" i="6"/>
  <c r="U8235" i="6"/>
  <c r="U8243" i="6"/>
  <c r="U8251" i="6"/>
  <c r="U8259" i="6"/>
  <c r="U8267" i="6"/>
  <c r="U8275" i="6"/>
  <c r="U8283" i="6"/>
  <c r="U8291" i="6"/>
  <c r="U8299" i="6"/>
  <c r="U8307" i="6"/>
  <c r="U8315" i="6"/>
  <c r="U8323" i="6"/>
  <c r="U8331" i="6"/>
  <c r="U8339" i="6"/>
  <c r="U8347" i="6"/>
  <c r="U8355" i="6"/>
  <c r="U8363" i="6"/>
  <c r="U8371" i="6"/>
  <c r="U8379" i="6"/>
  <c r="U8387" i="6"/>
  <c r="U8395" i="6"/>
  <c r="U8403" i="6"/>
  <c r="U8411" i="6"/>
  <c r="U8419" i="6"/>
  <c r="U8427" i="6"/>
  <c r="U8435" i="6"/>
  <c r="U8443" i="6"/>
  <c r="U8451" i="6"/>
  <c r="U8459" i="6"/>
  <c r="U8467" i="6"/>
  <c r="U8475" i="6"/>
  <c r="U8483" i="6"/>
  <c r="U8491" i="6"/>
  <c r="U8499" i="6"/>
  <c r="U8507" i="6"/>
  <c r="U8515" i="6"/>
  <c r="U8523" i="6"/>
  <c r="U8531" i="6"/>
  <c r="U4328" i="6"/>
  <c r="U4749" i="6"/>
  <c r="U5060" i="6"/>
  <c r="U5309" i="6"/>
  <c r="U5387" i="6"/>
  <c r="U5428" i="6"/>
  <c r="U5465" i="6"/>
  <c r="U5500" i="6"/>
  <c r="U5529" i="6"/>
  <c r="U5554" i="6"/>
  <c r="U5577" i="6"/>
  <c r="U5602" i="6"/>
  <c r="U5627" i="6"/>
  <c r="U5647" i="6"/>
  <c r="U5669" i="6"/>
  <c r="U5691" i="6"/>
  <c r="U5711" i="6"/>
  <c r="U5732" i="6"/>
  <c r="U5750" i="6"/>
  <c r="U5768" i="6"/>
  <c r="U5784" i="6"/>
  <c r="U5800" i="6"/>
  <c r="U5816" i="6"/>
  <c r="U5832" i="6"/>
  <c r="U5848" i="6"/>
  <c r="U5864" i="6"/>
  <c r="U5880" i="6"/>
  <c r="U5896" i="6"/>
  <c r="U5912" i="6"/>
  <c r="U5928" i="6"/>
  <c r="U5944" i="6"/>
  <c r="U5960" i="6"/>
  <c r="U5976" i="6"/>
  <c r="U5992" i="6"/>
  <c r="U6008" i="6"/>
  <c r="U6024" i="6"/>
  <c r="U6040" i="6"/>
  <c r="U6056" i="6"/>
  <c r="U6072" i="6"/>
  <c r="U6088" i="6"/>
  <c r="U6104" i="6"/>
  <c r="U6120" i="6"/>
  <c r="U6136" i="6"/>
  <c r="U6152" i="6"/>
  <c r="U6168" i="6"/>
  <c r="U6184" i="6"/>
  <c r="U6200" i="6"/>
  <c r="U6216" i="6"/>
  <c r="U6232" i="6"/>
  <c r="U6248" i="6"/>
  <c r="U4401" i="6"/>
  <c r="U4791" i="6"/>
  <c r="U5092" i="6"/>
  <c r="U5331" i="6"/>
  <c r="U5389" i="6"/>
  <c r="U5431" i="6"/>
  <c r="U5467" i="6"/>
  <c r="U5501" i="6"/>
  <c r="U5530" i="6"/>
  <c r="U5555" i="6"/>
  <c r="U5580" i="6"/>
  <c r="U5603" i="6"/>
  <c r="U5628" i="6"/>
  <c r="U5650" i="6"/>
  <c r="U5670" i="6"/>
  <c r="U5692" i="6"/>
  <c r="U5714" i="6"/>
  <c r="U5733" i="6"/>
  <c r="U5751" i="6"/>
  <c r="U5769" i="6"/>
  <c r="U5785" i="6"/>
  <c r="U5801" i="6"/>
  <c r="U5817" i="6"/>
  <c r="U5833" i="6"/>
  <c r="U5849" i="6"/>
  <c r="U5865" i="6"/>
  <c r="U5881" i="6"/>
  <c r="U5897" i="6"/>
  <c r="U5913" i="6"/>
  <c r="U5929" i="6"/>
  <c r="U5945" i="6"/>
  <c r="U5961" i="6"/>
  <c r="U5977" i="6"/>
  <c r="U5993" i="6"/>
  <c r="U6009" i="6"/>
  <c r="U6025" i="6"/>
  <c r="U6041" i="6"/>
  <c r="U6057" i="6"/>
  <c r="U6073" i="6"/>
  <c r="U6089" i="6"/>
  <c r="U6105" i="6"/>
  <c r="U6121" i="6"/>
  <c r="U6137" i="6"/>
  <c r="U6153" i="6"/>
  <c r="U6169" i="6"/>
  <c r="U6185" i="6"/>
  <c r="U6201" i="6"/>
  <c r="U6217" i="6"/>
  <c r="U6233" i="6"/>
  <c r="U6249" i="6"/>
  <c r="U4468" i="6"/>
  <c r="U4835" i="6"/>
  <c r="U5124" i="6"/>
  <c r="U5353" i="6"/>
  <c r="U5395" i="6"/>
  <c r="U5435" i="6"/>
  <c r="U5472" i="6"/>
  <c r="U5504" i="6"/>
  <c r="U5531" i="6"/>
  <c r="U5556" i="6"/>
  <c r="U5581" i="6"/>
  <c r="U5604" i="6"/>
  <c r="U5629" i="6"/>
  <c r="U5651" i="6"/>
  <c r="U5671" i="6"/>
  <c r="U5693" i="6"/>
  <c r="U5715" i="6"/>
  <c r="U5734" i="6"/>
  <c r="U5753" i="6"/>
  <c r="U5770" i="6"/>
  <c r="U5786" i="6"/>
  <c r="U5802" i="6"/>
  <c r="U5818" i="6"/>
  <c r="U5834" i="6"/>
  <c r="U5850" i="6"/>
  <c r="U5866" i="6"/>
  <c r="U5882" i="6"/>
  <c r="U5898" i="6"/>
  <c r="U5914" i="6"/>
  <c r="U5930" i="6"/>
  <c r="U5946" i="6"/>
  <c r="U5962" i="6"/>
  <c r="U5978" i="6"/>
  <c r="U5994" i="6"/>
  <c r="U6010" i="6"/>
  <c r="U6026" i="6"/>
  <c r="U6042" i="6"/>
  <c r="U6058" i="6"/>
  <c r="U6074" i="6"/>
  <c r="U6090" i="6"/>
  <c r="U6106" i="6"/>
  <c r="U6122" i="6"/>
  <c r="U6138" i="6"/>
  <c r="U6154" i="6"/>
  <c r="U6170" i="6"/>
  <c r="U6186" i="6"/>
  <c r="U6202" i="6"/>
  <c r="U6218" i="6"/>
  <c r="U6234" i="6"/>
  <c r="U6250" i="6"/>
  <c r="U4523" i="6"/>
  <c r="U4877" i="6"/>
  <c r="U5156" i="6"/>
  <c r="U5364" i="6"/>
  <c r="U5407" i="6"/>
  <c r="U5445" i="6"/>
  <c r="U5482" i="6"/>
  <c r="U5513" i="6"/>
  <c r="U5539" i="6"/>
  <c r="U5564" i="6"/>
  <c r="U5589" i="6"/>
  <c r="U5612" i="6"/>
  <c r="U5636" i="6"/>
  <c r="U5658" i="6"/>
  <c r="U5678" i="6"/>
  <c r="U5700" i="6"/>
  <c r="U5722" i="6"/>
  <c r="U5740" i="6"/>
  <c r="U5758" i="6"/>
  <c r="U5775" i="6"/>
  <c r="U5791" i="6"/>
  <c r="U5807" i="6"/>
  <c r="U4573" i="6"/>
  <c r="U4919" i="6"/>
  <c r="U5188" i="6"/>
  <c r="U5365" i="6"/>
  <c r="U5409" i="6"/>
  <c r="U5447" i="6"/>
  <c r="U5483" i="6"/>
  <c r="U5516" i="6"/>
  <c r="U5540" i="6"/>
  <c r="U5565" i="6"/>
  <c r="U5591" i="6"/>
  <c r="U5613" i="6"/>
  <c r="U5637" i="6"/>
  <c r="U5659" i="6"/>
  <c r="U5679" i="6"/>
  <c r="U5701" i="6"/>
  <c r="U5723" i="6"/>
  <c r="U5741" i="6"/>
  <c r="U5759" i="6"/>
  <c r="U5776" i="6"/>
  <c r="U5792" i="6"/>
  <c r="U5808" i="6"/>
  <c r="U5824" i="6"/>
  <c r="U5840" i="6"/>
  <c r="U5856" i="6"/>
  <c r="U5872" i="6"/>
  <c r="U5888" i="6"/>
  <c r="U5904" i="6"/>
  <c r="U5920" i="6"/>
  <c r="U5936" i="6"/>
  <c r="U5952" i="6"/>
  <c r="U5968" i="6"/>
  <c r="U5984" i="6"/>
  <c r="U6000" i="6"/>
  <c r="U6016" i="6"/>
  <c r="U6032" i="6"/>
  <c r="U6048" i="6"/>
  <c r="U6064" i="6"/>
  <c r="U6080" i="6"/>
  <c r="U6096" i="6"/>
  <c r="U6112" i="6"/>
  <c r="U6128" i="6"/>
  <c r="U6144" i="6"/>
  <c r="U6160" i="6"/>
  <c r="U6176" i="6"/>
  <c r="U6192" i="6"/>
  <c r="U6208" i="6"/>
  <c r="U6224" i="6"/>
  <c r="U6240" i="6"/>
  <c r="U6256" i="6"/>
  <c r="U6272" i="6"/>
  <c r="U6288" i="6"/>
  <c r="U6304" i="6"/>
  <c r="U6320" i="6"/>
  <c r="U6336" i="6"/>
  <c r="U6352" i="6"/>
  <c r="U6368" i="6"/>
  <c r="U6384" i="6"/>
  <c r="U6400" i="6"/>
  <c r="U6416" i="6"/>
  <c r="U6432" i="6"/>
  <c r="U6448" i="6"/>
  <c r="U6464" i="6"/>
  <c r="U6480" i="6"/>
  <c r="U6496" i="6"/>
  <c r="U6512" i="6"/>
  <c r="U6528" i="6"/>
  <c r="U6544" i="6"/>
  <c r="U6560" i="6"/>
  <c r="U6576" i="6"/>
  <c r="U6592" i="6"/>
  <c r="U6608" i="6"/>
  <c r="U6624" i="6"/>
  <c r="U6639" i="6"/>
  <c r="U6649" i="6"/>
  <c r="U6658" i="6"/>
  <c r="U6667" i="6"/>
  <c r="U6677" i="6"/>
  <c r="U6686" i="6"/>
  <c r="U6695" i="6"/>
  <c r="U6704" i="6"/>
  <c r="U6713" i="6"/>
  <c r="U6722" i="6"/>
  <c r="U6731" i="6"/>
  <c r="U6741" i="6"/>
  <c r="U6750" i="6"/>
  <c r="U6759" i="6"/>
  <c r="U6768" i="6"/>
  <c r="U6777" i="6"/>
  <c r="U6786" i="6"/>
  <c r="U6795" i="6"/>
  <c r="U6805" i="6"/>
  <c r="U6814" i="6"/>
  <c r="U6823" i="6"/>
  <c r="U6832" i="6"/>
  <c r="U6841" i="6"/>
  <c r="U6850" i="6"/>
  <c r="U6859" i="6"/>
  <c r="U6869" i="6"/>
  <c r="U6878" i="6"/>
  <c r="U6887" i="6"/>
  <c r="U6896" i="6"/>
  <c r="U6905" i="6"/>
  <c r="U6914" i="6"/>
  <c r="U6923" i="6"/>
  <c r="U6933" i="6"/>
  <c r="U6942" i="6"/>
  <c r="U6951" i="6"/>
  <c r="U6960" i="6"/>
  <c r="U6968" i="6"/>
  <c r="U6976" i="6"/>
  <c r="U6984" i="6"/>
  <c r="U6992" i="6"/>
  <c r="U7000" i="6"/>
  <c r="U7008" i="6"/>
  <c r="U7016" i="6"/>
  <c r="U7024" i="6"/>
  <c r="U7032" i="6"/>
  <c r="U7040" i="6"/>
  <c r="U7048" i="6"/>
  <c r="U7056" i="6"/>
  <c r="U7064" i="6"/>
  <c r="U7072" i="6"/>
  <c r="U7080" i="6"/>
  <c r="U7088" i="6"/>
  <c r="U7096" i="6"/>
  <c r="U7104" i="6"/>
  <c r="U7112" i="6"/>
  <c r="U7120" i="6"/>
  <c r="U7128" i="6"/>
  <c r="U7136" i="6"/>
  <c r="U7144" i="6"/>
  <c r="U7152" i="6"/>
  <c r="U7160" i="6"/>
  <c r="U7168" i="6"/>
  <c r="U7176" i="6"/>
  <c r="U7184" i="6"/>
  <c r="U7192" i="6"/>
  <c r="U7200" i="6"/>
  <c r="U7208" i="6"/>
  <c r="U7216" i="6"/>
  <c r="U7224" i="6"/>
  <c r="U7232" i="6"/>
  <c r="U7240" i="6"/>
  <c r="U7248" i="6"/>
  <c r="U7256" i="6"/>
  <c r="U7264" i="6"/>
  <c r="U7272" i="6"/>
  <c r="U7280" i="6"/>
  <c r="U7288" i="6"/>
  <c r="U7296" i="6"/>
  <c r="U7304" i="6"/>
  <c r="U7312" i="6"/>
  <c r="U7320" i="6"/>
  <c r="U7328" i="6"/>
  <c r="U7336" i="6"/>
  <c r="U7344" i="6"/>
  <c r="U7352" i="6"/>
  <c r="U7360" i="6"/>
  <c r="U7368" i="6"/>
  <c r="U7376" i="6"/>
  <c r="U7384" i="6"/>
  <c r="U7392" i="6"/>
  <c r="U7400" i="6"/>
  <c r="U7408" i="6"/>
  <c r="U7416" i="6"/>
  <c r="U7424" i="6"/>
  <c r="U7432" i="6"/>
  <c r="U7440" i="6"/>
  <c r="U7448" i="6"/>
  <c r="U7456" i="6"/>
  <c r="U7464" i="6"/>
  <c r="U7472" i="6"/>
  <c r="U7480" i="6"/>
  <c r="U7488" i="6"/>
  <c r="U7496" i="6"/>
  <c r="U7504" i="6"/>
  <c r="U7512" i="6"/>
  <c r="U7520" i="6"/>
  <c r="U7528" i="6"/>
  <c r="U7536" i="6"/>
  <c r="U7544" i="6"/>
  <c r="U7552" i="6"/>
  <c r="U7560" i="6"/>
  <c r="U7568" i="6"/>
  <c r="U7576" i="6"/>
  <c r="U7584" i="6"/>
  <c r="U7592" i="6"/>
  <c r="U7600" i="6"/>
  <c r="U7608" i="6"/>
  <c r="U7616" i="6"/>
  <c r="U7624" i="6"/>
  <c r="U7632" i="6"/>
  <c r="U7640" i="6"/>
  <c r="U7648" i="6"/>
  <c r="U7656" i="6"/>
  <c r="U7664" i="6"/>
  <c r="U7672" i="6"/>
  <c r="U7680" i="6"/>
  <c r="U7688" i="6"/>
  <c r="U7696" i="6"/>
  <c r="U7704" i="6"/>
  <c r="U7712" i="6"/>
  <c r="U7720" i="6"/>
  <c r="U7728" i="6"/>
  <c r="U7736" i="6"/>
  <c r="U7744" i="6"/>
  <c r="U7752" i="6"/>
  <c r="U7760" i="6"/>
  <c r="U7768" i="6"/>
  <c r="U7776" i="6"/>
  <c r="U7784" i="6"/>
  <c r="U7792" i="6"/>
  <c r="U7800" i="6"/>
  <c r="U7808" i="6"/>
  <c r="U7816" i="6"/>
  <c r="U7824" i="6"/>
  <c r="U7832" i="6"/>
  <c r="U7840" i="6"/>
  <c r="U7848" i="6"/>
  <c r="U7856" i="6"/>
  <c r="U7864" i="6"/>
  <c r="U7872" i="6"/>
  <c r="U7880" i="6"/>
  <c r="U7888" i="6"/>
  <c r="U7896" i="6"/>
  <c r="U7904" i="6"/>
  <c r="U7912" i="6"/>
  <c r="U7920" i="6"/>
  <c r="U7928" i="6"/>
  <c r="U7936" i="6"/>
  <c r="U7944" i="6"/>
  <c r="U7952" i="6"/>
  <c r="U7960" i="6"/>
  <c r="U7968" i="6"/>
  <c r="U7976" i="6"/>
  <c r="U7984" i="6"/>
  <c r="U7992" i="6"/>
  <c r="U8000" i="6"/>
  <c r="U8008" i="6"/>
  <c r="U8016" i="6"/>
  <c r="U8024" i="6"/>
  <c r="U8032" i="6"/>
  <c r="U8040" i="6"/>
  <c r="U8048" i="6"/>
  <c r="U8056" i="6"/>
  <c r="U8064" i="6"/>
  <c r="U8072" i="6"/>
  <c r="U8080" i="6"/>
  <c r="U8088" i="6"/>
  <c r="U8096" i="6"/>
  <c r="U8104" i="6"/>
  <c r="U8112" i="6"/>
  <c r="U8120" i="6"/>
  <c r="U8128" i="6"/>
  <c r="U8136" i="6"/>
  <c r="U8144" i="6"/>
  <c r="U8152" i="6"/>
  <c r="U8160" i="6"/>
  <c r="U8168" i="6"/>
  <c r="U8176" i="6"/>
  <c r="U8184" i="6"/>
  <c r="U8192" i="6"/>
  <c r="U8200" i="6"/>
  <c r="U8208" i="6"/>
  <c r="U8216" i="6"/>
  <c r="U8224" i="6"/>
  <c r="U8232" i="6"/>
  <c r="U8240" i="6"/>
  <c r="U8248" i="6"/>
  <c r="U8256" i="6"/>
  <c r="U8264" i="6"/>
  <c r="U8272" i="6"/>
  <c r="U8280" i="6"/>
  <c r="U8288" i="6"/>
  <c r="U8296" i="6"/>
  <c r="U8304" i="6"/>
  <c r="U8312" i="6"/>
  <c r="U8320" i="6"/>
  <c r="U8328" i="6"/>
  <c r="U8336" i="6"/>
  <c r="U8344" i="6"/>
  <c r="U8352" i="6"/>
  <c r="U8360" i="6"/>
  <c r="U8368" i="6"/>
  <c r="U8376" i="6"/>
  <c r="U8384" i="6"/>
  <c r="U8392" i="6"/>
  <c r="U8400" i="6"/>
  <c r="U8408" i="6"/>
  <c r="U8416" i="6"/>
  <c r="U8424" i="6"/>
  <c r="U8432" i="6"/>
  <c r="U8440" i="6"/>
  <c r="U8448" i="6"/>
  <c r="U8456" i="6"/>
  <c r="U8464" i="6"/>
  <c r="U8472" i="6"/>
  <c r="U8480" i="6"/>
  <c r="U8488" i="6"/>
  <c r="U8496" i="6"/>
  <c r="U8504" i="6"/>
  <c r="U8512" i="6"/>
  <c r="U8520" i="6"/>
  <c r="U8528" i="6"/>
  <c r="U5823" i="6"/>
  <c r="U5951" i="6"/>
  <c r="U6079" i="6"/>
  <c r="U6207" i="6"/>
  <c r="U6280" i="6"/>
  <c r="U6312" i="6"/>
  <c r="U6344" i="6"/>
  <c r="U6376" i="6"/>
  <c r="U6408" i="6"/>
  <c r="U6440" i="6"/>
  <c r="U6472" i="6"/>
  <c r="U6504" i="6"/>
  <c r="U6536" i="6"/>
  <c r="U6568" i="6"/>
  <c r="U6600" i="6"/>
  <c r="U6632" i="6"/>
  <c r="U6654" i="6"/>
  <c r="U6672" i="6"/>
  <c r="U6690" i="6"/>
  <c r="U6709" i="6"/>
  <c r="U6727" i="6"/>
  <c r="U6745" i="6"/>
  <c r="U6763" i="6"/>
  <c r="U6782" i="6"/>
  <c r="U6800" i="6"/>
  <c r="U6818" i="6"/>
  <c r="U6837" i="6"/>
  <c r="U6855" i="6"/>
  <c r="U6873" i="6"/>
  <c r="U6891" i="6"/>
  <c r="U6910" i="6"/>
  <c r="U6928" i="6"/>
  <c r="U6946" i="6"/>
  <c r="U6964" i="6"/>
  <c r="U6980" i="6"/>
  <c r="U6996" i="6"/>
  <c r="U7012" i="6"/>
  <c r="U7028" i="6"/>
  <c r="U7044" i="6"/>
  <c r="U7060" i="6"/>
  <c r="U7076" i="6"/>
  <c r="U7092" i="6"/>
  <c r="U7108" i="6"/>
  <c r="U7124" i="6"/>
  <c r="U7140" i="6"/>
  <c r="U7156" i="6"/>
  <c r="U7172" i="6"/>
  <c r="U7188" i="6"/>
  <c r="U7204" i="6"/>
  <c r="U7220" i="6"/>
  <c r="U7236" i="6"/>
  <c r="U7252" i="6"/>
  <c r="U7268" i="6"/>
  <c r="U7284" i="6"/>
  <c r="U7300" i="6"/>
  <c r="U7316" i="6"/>
  <c r="U7332" i="6"/>
  <c r="U7348" i="6"/>
  <c r="U7364" i="6"/>
  <c r="U7380" i="6"/>
  <c r="U7396" i="6"/>
  <c r="U7412" i="6"/>
  <c r="U7428" i="6"/>
  <c r="U7444" i="6"/>
  <c r="U7460" i="6"/>
  <c r="U7476" i="6"/>
  <c r="U7492" i="6"/>
  <c r="U7508" i="6"/>
  <c r="U7524" i="6"/>
  <c r="U7540" i="6"/>
  <c r="U7556" i="6"/>
  <c r="U7572" i="6"/>
  <c r="U7588" i="6"/>
  <c r="U7604" i="6"/>
  <c r="U7620" i="6"/>
  <c r="U7636" i="6"/>
  <c r="U7652" i="6"/>
  <c r="U7668" i="6"/>
  <c r="U7684" i="6"/>
  <c r="U7700" i="6"/>
  <c r="U7716" i="6"/>
  <c r="U7732" i="6"/>
  <c r="U7748" i="6"/>
  <c r="U7764" i="6"/>
  <c r="U7780" i="6"/>
  <c r="U7796" i="6"/>
  <c r="U7812" i="6"/>
  <c r="U7828" i="6"/>
  <c r="U7844" i="6"/>
  <c r="U7860" i="6"/>
  <c r="U7876" i="6"/>
  <c r="U7892" i="6"/>
  <c r="U7908" i="6"/>
  <c r="U7924" i="6"/>
  <c r="U7940" i="6"/>
  <c r="U7956" i="6"/>
  <c r="U7972" i="6"/>
  <c r="U7988" i="6"/>
  <c r="U8004" i="6"/>
  <c r="U8020" i="6"/>
  <c r="U8036" i="6"/>
  <c r="U8052" i="6"/>
  <c r="U8068" i="6"/>
  <c r="U8084" i="6"/>
  <c r="U8100" i="6"/>
  <c r="U8116" i="6"/>
  <c r="U8132" i="6"/>
  <c r="U8148" i="6"/>
  <c r="U8164" i="6"/>
  <c r="U8180" i="6"/>
  <c r="U8196" i="6"/>
  <c r="U8212" i="6"/>
  <c r="U8228" i="6"/>
  <c r="U8244" i="6"/>
  <c r="U8260" i="6"/>
  <c r="U8276" i="6"/>
  <c r="U8292" i="6"/>
  <c r="U8308" i="6"/>
  <c r="U8324" i="6"/>
  <c r="U8340" i="6"/>
  <c r="U8356" i="6"/>
  <c r="U8372" i="6"/>
  <c r="U8388" i="6"/>
  <c r="U8404" i="6"/>
  <c r="U8420" i="6"/>
  <c r="U8436" i="6"/>
  <c r="U8452" i="6"/>
  <c r="U8468" i="6"/>
  <c r="U8484" i="6"/>
  <c r="U8500" i="6"/>
  <c r="U8516" i="6"/>
  <c r="U8532" i="6"/>
  <c r="U8541" i="6"/>
  <c r="U8550" i="6"/>
  <c r="U8559" i="6"/>
  <c r="U8568" i="6"/>
  <c r="U8577" i="6"/>
  <c r="U8587" i="6"/>
  <c r="U8596" i="6"/>
  <c r="U8605" i="6"/>
  <c r="U8614" i="6"/>
  <c r="U8623" i="6"/>
  <c r="U8632" i="6"/>
  <c r="U8641" i="6"/>
  <c r="U8651" i="6"/>
  <c r="U8660" i="6"/>
  <c r="U8669" i="6"/>
  <c r="U8678" i="6"/>
  <c r="U8687" i="6"/>
  <c r="U8696" i="6"/>
  <c r="U8705" i="6"/>
  <c r="U8715" i="6"/>
  <c r="U8724" i="6"/>
  <c r="U8733" i="6"/>
  <c r="U8742" i="6"/>
  <c r="U8751" i="6"/>
  <c r="U8760" i="6"/>
  <c r="U8769" i="6"/>
  <c r="U8779" i="6"/>
  <c r="U8788" i="6"/>
  <c r="U8797" i="6"/>
  <c r="U8806" i="6"/>
  <c r="U8815" i="6"/>
  <c r="U8823" i="6"/>
  <c r="U8831" i="6"/>
  <c r="U8839" i="6"/>
  <c r="U8847" i="6"/>
  <c r="U8855" i="6"/>
  <c r="U8863" i="6"/>
  <c r="U8871" i="6"/>
  <c r="U8879" i="6"/>
  <c r="U8887" i="6"/>
  <c r="U8895" i="6"/>
  <c r="U8903" i="6"/>
  <c r="U8911" i="6"/>
  <c r="U8919" i="6"/>
  <c r="U8927" i="6"/>
  <c r="U8935" i="6"/>
  <c r="U8943" i="6"/>
  <c r="U8951" i="6"/>
  <c r="U8959" i="6"/>
  <c r="U8967" i="6"/>
  <c r="U8975" i="6"/>
  <c r="U8983" i="6"/>
  <c r="U8991" i="6"/>
  <c r="U8999" i="6"/>
  <c r="U9007" i="6"/>
  <c r="U9015" i="6"/>
  <c r="U9023" i="6"/>
  <c r="U9031" i="6"/>
  <c r="U9039" i="6"/>
  <c r="U9047" i="6"/>
  <c r="U9055" i="6"/>
  <c r="U9063" i="6"/>
  <c r="U9071" i="6"/>
  <c r="U9079" i="6"/>
  <c r="U9087" i="6"/>
  <c r="U9095" i="6"/>
  <c r="U9103" i="6"/>
  <c r="U9111" i="6"/>
  <c r="U9119" i="6"/>
  <c r="U9127" i="6"/>
  <c r="U9135" i="6"/>
  <c r="U9143" i="6"/>
  <c r="U9151" i="6"/>
  <c r="U9159" i="6"/>
  <c r="U9167" i="6"/>
  <c r="U9175" i="6"/>
  <c r="U9183" i="6"/>
  <c r="U9191" i="6"/>
  <c r="U9199" i="6"/>
  <c r="U9207" i="6"/>
  <c r="U9215" i="6"/>
  <c r="U9223" i="6"/>
  <c r="U9231" i="6"/>
  <c r="U9239" i="6"/>
  <c r="U9247" i="6"/>
  <c r="U9255" i="6"/>
  <c r="U9263" i="6"/>
  <c r="U9271" i="6"/>
  <c r="U9279" i="6"/>
  <c r="U9287" i="6"/>
  <c r="U9295" i="6"/>
  <c r="U9303" i="6"/>
  <c r="U9311" i="6"/>
  <c r="U9319" i="6"/>
  <c r="U9327" i="6"/>
  <c r="U9335" i="6"/>
  <c r="U9343" i="6"/>
  <c r="U9351" i="6"/>
  <c r="U9359" i="6"/>
  <c r="U9367" i="6"/>
  <c r="U9375" i="6"/>
  <c r="U9383" i="6"/>
  <c r="U9391" i="6"/>
  <c r="U9399" i="6"/>
  <c r="U9407" i="6"/>
  <c r="U9415" i="6"/>
  <c r="U9423" i="6"/>
  <c r="U9431" i="6"/>
  <c r="U9439" i="6"/>
  <c r="U9447" i="6"/>
  <c r="U9455" i="6"/>
  <c r="U9463" i="6"/>
  <c r="U9471" i="6"/>
  <c r="U9479" i="6"/>
  <c r="U9487" i="6"/>
  <c r="U9495" i="6"/>
  <c r="U9503" i="6"/>
  <c r="U9511" i="6"/>
  <c r="U9519" i="6"/>
  <c r="U9527" i="6"/>
  <c r="U9535" i="6"/>
  <c r="U9543" i="6"/>
  <c r="U9551" i="6"/>
  <c r="U9559" i="6"/>
  <c r="U9567" i="6"/>
  <c r="U9575" i="6"/>
  <c r="U9583" i="6"/>
  <c r="U9591" i="6"/>
  <c r="U9599" i="6"/>
  <c r="U9607" i="6"/>
  <c r="U9615" i="6"/>
  <c r="U9623" i="6"/>
  <c r="U9631" i="6"/>
  <c r="U9639" i="6"/>
  <c r="U9647" i="6"/>
  <c r="U9655" i="6"/>
  <c r="U9663" i="6"/>
  <c r="U9671" i="6"/>
  <c r="U9679" i="6"/>
  <c r="U9687" i="6"/>
  <c r="U9695" i="6"/>
  <c r="U9703" i="6"/>
  <c r="U9711" i="6"/>
  <c r="U9719" i="6"/>
  <c r="U9727" i="6"/>
  <c r="U9735" i="6"/>
  <c r="U9743" i="6"/>
  <c r="U9751" i="6"/>
  <c r="U9759" i="6"/>
  <c r="U9767" i="6"/>
  <c r="U9775" i="6"/>
  <c r="U9783" i="6"/>
  <c r="U9791" i="6"/>
  <c r="U9799" i="6"/>
  <c r="U9807" i="6"/>
  <c r="U9815" i="6"/>
  <c r="U9823" i="6"/>
  <c r="U9831" i="6"/>
  <c r="U9839" i="6"/>
  <c r="U9847" i="6"/>
  <c r="U9855" i="6"/>
  <c r="U9863" i="6"/>
  <c r="U9871" i="6"/>
  <c r="U9879" i="6"/>
  <c r="U9887" i="6"/>
  <c r="U9895" i="6"/>
  <c r="U9903" i="6"/>
  <c r="U9911" i="6"/>
  <c r="U9919" i="6"/>
  <c r="U9927" i="6"/>
  <c r="U9935" i="6"/>
  <c r="U9943" i="6"/>
  <c r="U9951" i="6"/>
  <c r="U9959" i="6"/>
  <c r="U9967" i="6"/>
  <c r="U9975" i="6"/>
  <c r="U9983" i="6"/>
  <c r="U9991" i="6"/>
  <c r="U9999" i="6"/>
  <c r="U10007" i="6"/>
  <c r="U5839" i="6"/>
  <c r="U5967" i="6"/>
  <c r="U6095" i="6"/>
  <c r="U6223" i="6"/>
  <c r="U6281" i="6"/>
  <c r="U6313" i="6"/>
  <c r="U6345" i="6"/>
  <c r="U6377" i="6"/>
  <c r="U6409" i="6"/>
  <c r="U6441" i="6"/>
  <c r="U6473" i="6"/>
  <c r="U6505" i="6"/>
  <c r="U6537" i="6"/>
  <c r="U6569" i="6"/>
  <c r="U6601" i="6"/>
  <c r="U6633" i="6"/>
  <c r="U6655" i="6"/>
  <c r="U6673" i="6"/>
  <c r="U6691" i="6"/>
  <c r="U6710" i="6"/>
  <c r="U6728" i="6"/>
  <c r="U6746" i="6"/>
  <c r="U6765" i="6"/>
  <c r="U6783" i="6"/>
  <c r="U6801" i="6"/>
  <c r="U6819" i="6"/>
  <c r="U6838" i="6"/>
  <c r="U6856" i="6"/>
  <c r="U6874" i="6"/>
  <c r="U6893" i="6"/>
  <c r="U6911" i="6"/>
  <c r="U6929" i="6"/>
  <c r="U6947" i="6"/>
  <c r="U6965" i="6"/>
  <c r="U6981" i="6"/>
  <c r="U6997" i="6"/>
  <c r="U7013" i="6"/>
  <c r="U7029" i="6"/>
  <c r="U7045" i="6"/>
  <c r="U7061" i="6"/>
  <c r="U7077" i="6"/>
  <c r="U7093" i="6"/>
  <c r="U7109" i="6"/>
  <c r="U7125" i="6"/>
  <c r="U7141" i="6"/>
  <c r="U7157" i="6"/>
  <c r="U7173" i="6"/>
  <c r="U7189" i="6"/>
  <c r="U7205" i="6"/>
  <c r="U7221" i="6"/>
  <c r="U7237" i="6"/>
  <c r="U7253" i="6"/>
  <c r="U7269" i="6"/>
  <c r="U7285" i="6"/>
  <c r="U7301" i="6"/>
  <c r="U7317" i="6"/>
  <c r="U7333" i="6"/>
  <c r="U7349" i="6"/>
  <c r="U7365" i="6"/>
  <c r="U7381" i="6"/>
  <c r="U7397" i="6"/>
  <c r="U7413" i="6"/>
  <c r="U7429" i="6"/>
  <c r="U7445" i="6"/>
  <c r="U7461" i="6"/>
  <c r="U7477" i="6"/>
  <c r="U7493" i="6"/>
  <c r="U7509" i="6"/>
  <c r="U7525" i="6"/>
  <c r="U7541" i="6"/>
  <c r="U7557" i="6"/>
  <c r="U7573" i="6"/>
  <c r="U7589" i="6"/>
  <c r="U7605" i="6"/>
  <c r="U7621" i="6"/>
  <c r="U7637" i="6"/>
  <c r="U7653" i="6"/>
  <c r="U7669" i="6"/>
  <c r="U7685" i="6"/>
  <c r="U7701" i="6"/>
  <c r="U7717" i="6"/>
  <c r="U7733" i="6"/>
  <c r="U7749" i="6"/>
  <c r="U7765" i="6"/>
  <c r="U7781" i="6"/>
  <c r="U7797" i="6"/>
  <c r="U7813" i="6"/>
  <c r="U7829" i="6"/>
  <c r="U7845" i="6"/>
  <c r="U7861" i="6"/>
  <c r="U7877" i="6"/>
  <c r="U7893" i="6"/>
  <c r="U7909" i="6"/>
  <c r="U7925" i="6"/>
  <c r="U7941" i="6"/>
  <c r="U7957" i="6"/>
  <c r="U7973" i="6"/>
  <c r="U7989" i="6"/>
  <c r="U8005" i="6"/>
  <c r="U8021" i="6"/>
  <c r="U8037" i="6"/>
  <c r="U8053" i="6"/>
  <c r="U8069" i="6"/>
  <c r="U8085" i="6"/>
  <c r="U8101" i="6"/>
  <c r="U8117" i="6"/>
  <c r="U8133" i="6"/>
  <c r="U8149" i="6"/>
  <c r="U8165" i="6"/>
  <c r="U8181" i="6"/>
  <c r="U8197" i="6"/>
  <c r="U8213" i="6"/>
  <c r="U8229" i="6"/>
  <c r="U8245" i="6"/>
  <c r="U8261" i="6"/>
  <c r="U8277" i="6"/>
  <c r="U8293" i="6"/>
  <c r="U8309" i="6"/>
  <c r="U8325" i="6"/>
  <c r="U8341" i="6"/>
  <c r="U8357" i="6"/>
  <c r="U8373" i="6"/>
  <c r="U8389" i="6"/>
  <c r="U8405" i="6"/>
  <c r="U8421" i="6"/>
  <c r="U8437" i="6"/>
  <c r="U8453" i="6"/>
  <c r="U8469" i="6"/>
  <c r="U8485" i="6"/>
  <c r="U8501" i="6"/>
  <c r="U8517" i="6"/>
  <c r="U8533" i="6"/>
  <c r="U8542" i="6"/>
  <c r="U8551" i="6"/>
  <c r="U8560" i="6"/>
  <c r="U8569" i="6"/>
  <c r="U8579" i="6"/>
  <c r="U8588" i="6"/>
  <c r="U8597" i="6"/>
  <c r="U8606" i="6"/>
  <c r="U8615" i="6"/>
  <c r="U8624" i="6"/>
  <c r="U8633" i="6"/>
  <c r="U8643" i="6"/>
  <c r="U8652" i="6"/>
  <c r="U8661" i="6"/>
  <c r="U8670" i="6"/>
  <c r="U8679" i="6"/>
  <c r="U8688" i="6"/>
  <c r="U8697" i="6"/>
  <c r="U8707" i="6"/>
  <c r="U8716" i="6"/>
  <c r="U8725" i="6"/>
  <c r="U8734" i="6"/>
  <c r="U8743" i="6"/>
  <c r="U8752" i="6"/>
  <c r="U8761" i="6"/>
  <c r="U8771" i="6"/>
  <c r="U8780" i="6"/>
  <c r="U8789" i="6"/>
  <c r="U8798" i="6"/>
  <c r="U8807" i="6"/>
  <c r="U8816" i="6"/>
  <c r="U8824" i="6"/>
  <c r="U8832" i="6"/>
  <c r="U8840" i="6"/>
  <c r="U8848" i="6"/>
  <c r="U8856" i="6"/>
  <c r="U8864" i="6"/>
  <c r="U8872" i="6"/>
  <c r="U8880" i="6"/>
  <c r="U8888" i="6"/>
  <c r="U8896" i="6"/>
  <c r="U8904" i="6"/>
  <c r="U8912" i="6"/>
  <c r="U8920" i="6"/>
  <c r="U8928" i="6"/>
  <c r="U8936" i="6"/>
  <c r="U8944" i="6"/>
  <c r="U8952" i="6"/>
  <c r="U8960" i="6"/>
  <c r="U8968" i="6"/>
  <c r="U8976" i="6"/>
  <c r="U8984" i="6"/>
  <c r="U8992" i="6"/>
  <c r="U9000" i="6"/>
  <c r="U9008" i="6"/>
  <c r="U9016" i="6"/>
  <c r="U9024" i="6"/>
  <c r="U9032" i="6"/>
  <c r="U9040" i="6"/>
  <c r="U9048" i="6"/>
  <c r="U9056" i="6"/>
  <c r="U9064" i="6"/>
  <c r="U9072" i="6"/>
  <c r="U9080" i="6"/>
  <c r="U9088" i="6"/>
  <c r="U9096" i="6"/>
  <c r="U9104" i="6"/>
  <c r="U9112" i="6"/>
  <c r="U9120" i="6"/>
  <c r="U9128" i="6"/>
  <c r="U9136" i="6"/>
  <c r="U9144" i="6"/>
  <c r="U9152" i="6"/>
  <c r="U9160" i="6"/>
  <c r="U9168" i="6"/>
  <c r="U9176" i="6"/>
  <c r="U9184" i="6"/>
  <c r="U9192" i="6"/>
  <c r="U9200" i="6"/>
  <c r="U9208" i="6"/>
  <c r="U9216" i="6"/>
  <c r="U9224" i="6"/>
  <c r="U9232" i="6"/>
  <c r="U9240" i="6"/>
  <c r="U9248" i="6"/>
  <c r="U9256" i="6"/>
  <c r="U9264" i="6"/>
  <c r="U9272" i="6"/>
  <c r="U9280" i="6"/>
  <c r="U9288" i="6"/>
  <c r="U9296" i="6"/>
  <c r="U9304" i="6"/>
  <c r="U9312" i="6"/>
  <c r="U9320" i="6"/>
  <c r="U9328" i="6"/>
  <c r="U9336" i="6"/>
  <c r="U9344" i="6"/>
  <c r="U9352" i="6"/>
  <c r="U9360" i="6"/>
  <c r="U9368" i="6"/>
  <c r="U9376" i="6"/>
  <c r="U9384" i="6"/>
  <c r="U9392" i="6"/>
  <c r="U9400" i="6"/>
  <c r="U9408" i="6"/>
  <c r="U9416" i="6"/>
  <c r="U9424" i="6"/>
  <c r="U9432" i="6"/>
  <c r="U9440" i="6"/>
  <c r="U9448" i="6"/>
  <c r="U9456" i="6"/>
  <c r="U9464" i="6"/>
  <c r="U9472" i="6"/>
  <c r="U9480" i="6"/>
  <c r="U9488" i="6"/>
  <c r="U9496" i="6"/>
  <c r="U9504" i="6"/>
  <c r="U9512" i="6"/>
  <c r="U9520" i="6"/>
  <c r="U9528" i="6"/>
  <c r="U9536" i="6"/>
  <c r="U9544" i="6"/>
  <c r="U9552" i="6"/>
  <c r="U9560" i="6"/>
  <c r="U9568" i="6"/>
  <c r="U9576" i="6"/>
  <c r="U9584" i="6"/>
  <c r="U9592" i="6"/>
  <c r="U9600" i="6"/>
  <c r="U9608" i="6"/>
  <c r="U9616" i="6"/>
  <c r="U9624" i="6"/>
  <c r="U9632" i="6"/>
  <c r="U9640" i="6"/>
  <c r="U9648" i="6"/>
  <c r="U9656" i="6"/>
  <c r="U9664" i="6"/>
  <c r="U9672" i="6"/>
  <c r="U9680" i="6"/>
  <c r="U9688" i="6"/>
  <c r="U9696" i="6"/>
  <c r="U9704" i="6"/>
  <c r="U9712" i="6"/>
  <c r="U9720" i="6"/>
  <c r="U9728" i="6"/>
  <c r="U9736" i="6"/>
  <c r="U9744" i="6"/>
  <c r="U9752" i="6"/>
  <c r="U9760" i="6"/>
  <c r="U9768" i="6"/>
  <c r="U9776" i="6"/>
  <c r="U9784" i="6"/>
  <c r="U9792" i="6"/>
  <c r="U9800" i="6"/>
  <c r="U9808" i="6"/>
  <c r="U9816" i="6"/>
  <c r="U9824" i="6"/>
  <c r="U9832" i="6"/>
  <c r="U9840" i="6"/>
  <c r="U9848" i="6"/>
  <c r="U9856" i="6"/>
  <c r="U9864" i="6"/>
  <c r="U9872" i="6"/>
  <c r="U9880" i="6"/>
  <c r="U9888" i="6"/>
  <c r="U9896" i="6"/>
  <c r="U9904" i="6"/>
  <c r="U9912" i="6"/>
  <c r="U9920" i="6"/>
  <c r="U9928" i="6"/>
  <c r="U9936" i="6"/>
  <c r="U9944" i="6"/>
  <c r="U9952" i="6"/>
  <c r="U9960" i="6"/>
  <c r="U9968" i="6"/>
  <c r="U9976" i="6"/>
  <c r="U9984" i="6"/>
  <c r="U9992" i="6"/>
  <c r="U10000" i="6"/>
  <c r="U10008" i="6"/>
  <c r="Q12" i="9" s="1"/>
  <c r="Q13" i="9" s="1"/>
  <c r="U5855" i="6"/>
  <c r="U5983" i="6"/>
  <c r="U6111" i="6"/>
  <c r="U6239" i="6"/>
  <c r="U6282" i="6"/>
  <c r="U6314" i="6"/>
  <c r="U6346" i="6"/>
  <c r="U6378" i="6"/>
  <c r="U6410" i="6"/>
  <c r="U6442" i="6"/>
  <c r="U6474" i="6"/>
  <c r="U6506" i="6"/>
  <c r="U6538" i="6"/>
  <c r="U6570" i="6"/>
  <c r="U6602" i="6"/>
  <c r="U6634" i="6"/>
  <c r="U6656" i="6"/>
  <c r="U6674" i="6"/>
  <c r="U6693" i="6"/>
  <c r="U6711" i="6"/>
  <c r="U6729" i="6"/>
  <c r="U6747" i="6"/>
  <c r="U6766" i="6"/>
  <c r="U6784" i="6"/>
  <c r="U6802" i="6"/>
  <c r="U6821" i="6"/>
  <c r="U6839" i="6"/>
  <c r="U6857" i="6"/>
  <c r="U6875" i="6"/>
  <c r="U6894" i="6"/>
  <c r="U6912" i="6"/>
  <c r="U6930" i="6"/>
  <c r="U6949" i="6"/>
  <c r="U6966" i="6"/>
  <c r="U6982" i="6"/>
  <c r="U6998" i="6"/>
  <c r="U7014" i="6"/>
  <c r="U7030" i="6"/>
  <c r="U7046" i="6"/>
  <c r="U7062" i="6"/>
  <c r="U7078" i="6"/>
  <c r="U7094" i="6"/>
  <c r="U7110" i="6"/>
  <c r="U7126" i="6"/>
  <c r="U7142" i="6"/>
  <c r="U7158" i="6"/>
  <c r="U7174" i="6"/>
  <c r="U7190" i="6"/>
  <c r="U7206" i="6"/>
  <c r="U7222" i="6"/>
  <c r="U7238" i="6"/>
  <c r="U7254" i="6"/>
  <c r="U7270" i="6"/>
  <c r="U7286" i="6"/>
  <c r="U7302" i="6"/>
  <c r="U7318" i="6"/>
  <c r="U7334" i="6"/>
  <c r="U7350" i="6"/>
  <c r="U7366" i="6"/>
  <c r="U7382" i="6"/>
  <c r="U7398" i="6"/>
  <c r="U7414" i="6"/>
  <c r="U7430" i="6"/>
  <c r="U7446" i="6"/>
  <c r="U7462" i="6"/>
  <c r="U7478" i="6"/>
  <c r="U7494" i="6"/>
  <c r="U7510" i="6"/>
  <c r="U7526" i="6"/>
  <c r="U7542" i="6"/>
  <c r="U7558" i="6"/>
  <c r="U7574" i="6"/>
  <c r="U7590" i="6"/>
  <c r="U7606" i="6"/>
  <c r="U7622" i="6"/>
  <c r="U7638" i="6"/>
  <c r="U7654" i="6"/>
  <c r="U7670" i="6"/>
  <c r="U7686" i="6"/>
  <c r="U7702" i="6"/>
  <c r="U7718" i="6"/>
  <c r="U7734" i="6"/>
  <c r="U7750" i="6"/>
  <c r="U7766" i="6"/>
  <c r="U7782" i="6"/>
  <c r="U7798" i="6"/>
  <c r="U7814" i="6"/>
  <c r="U7830" i="6"/>
  <c r="U7846" i="6"/>
  <c r="U7862" i="6"/>
  <c r="U7878" i="6"/>
  <c r="U7894" i="6"/>
  <c r="U7910" i="6"/>
  <c r="U7926" i="6"/>
  <c r="U7942" i="6"/>
  <c r="U7958" i="6"/>
  <c r="U7974" i="6"/>
  <c r="U7990" i="6"/>
  <c r="U8006" i="6"/>
  <c r="U8022" i="6"/>
  <c r="U8038" i="6"/>
  <c r="U8054" i="6"/>
  <c r="U8070" i="6"/>
  <c r="U8086" i="6"/>
  <c r="U8102" i="6"/>
  <c r="U8118" i="6"/>
  <c r="U8134" i="6"/>
  <c r="U8150" i="6"/>
  <c r="U8166" i="6"/>
  <c r="U8182" i="6"/>
  <c r="U8198" i="6"/>
  <c r="U8214" i="6"/>
  <c r="U8230" i="6"/>
  <c r="U8246" i="6"/>
  <c r="U8262" i="6"/>
  <c r="U8278" i="6"/>
  <c r="U8294" i="6"/>
  <c r="U8310" i="6"/>
  <c r="U8326" i="6"/>
  <c r="U8342" i="6"/>
  <c r="U8358" i="6"/>
  <c r="U8374" i="6"/>
  <c r="U8390" i="6"/>
  <c r="U8406" i="6"/>
  <c r="U8422" i="6"/>
  <c r="U8438" i="6"/>
  <c r="U8454" i="6"/>
  <c r="U8470" i="6"/>
  <c r="U8486" i="6"/>
  <c r="U8502" i="6"/>
  <c r="U8518" i="6"/>
  <c r="U8534" i="6"/>
  <c r="U8543" i="6"/>
  <c r="U8552" i="6"/>
  <c r="U8561" i="6"/>
  <c r="U8571" i="6"/>
  <c r="U8580" i="6"/>
  <c r="U8589" i="6"/>
  <c r="U8598" i="6"/>
  <c r="U8607" i="6"/>
  <c r="U8616" i="6"/>
  <c r="U8625" i="6"/>
  <c r="U8635" i="6"/>
  <c r="U8644" i="6"/>
  <c r="U8653" i="6"/>
  <c r="U8662" i="6"/>
  <c r="U8671" i="6"/>
  <c r="U8680" i="6"/>
  <c r="U8689" i="6"/>
  <c r="U8699" i="6"/>
  <c r="U8708" i="6"/>
  <c r="U8717" i="6"/>
  <c r="U8726" i="6"/>
  <c r="U8735" i="6"/>
  <c r="U8744" i="6"/>
  <c r="U8753" i="6"/>
  <c r="U8763" i="6"/>
  <c r="U8772" i="6"/>
  <c r="U8781" i="6"/>
  <c r="U8790" i="6"/>
  <c r="U8799" i="6"/>
  <c r="U8808" i="6"/>
  <c r="U8817" i="6"/>
  <c r="U8825" i="6"/>
  <c r="U8833" i="6"/>
  <c r="U8841" i="6"/>
  <c r="U8849" i="6"/>
  <c r="U8857" i="6"/>
  <c r="U8865" i="6"/>
  <c r="U8873" i="6"/>
  <c r="U8881" i="6"/>
  <c r="U8889" i="6"/>
  <c r="U8897" i="6"/>
  <c r="U8905" i="6"/>
  <c r="U8913" i="6"/>
  <c r="U8921" i="6"/>
  <c r="U8929" i="6"/>
  <c r="U8937" i="6"/>
  <c r="U8945" i="6"/>
  <c r="U8953" i="6"/>
  <c r="U8961" i="6"/>
  <c r="U8969" i="6"/>
  <c r="U8977" i="6"/>
  <c r="U8985" i="6"/>
  <c r="U8993" i="6"/>
  <c r="U9001" i="6"/>
  <c r="U9009" i="6"/>
  <c r="U9017" i="6"/>
  <c r="U9025" i="6"/>
  <c r="U9033" i="6"/>
  <c r="U9041" i="6"/>
  <c r="U9049" i="6"/>
  <c r="U9057" i="6"/>
  <c r="U9065" i="6"/>
  <c r="U9073" i="6"/>
  <c r="U9081" i="6"/>
  <c r="U9089" i="6"/>
  <c r="U9097" i="6"/>
  <c r="U9105" i="6"/>
  <c r="U9113" i="6"/>
  <c r="U9121" i="6"/>
  <c r="U9129" i="6"/>
  <c r="U9137" i="6"/>
  <c r="U9145" i="6"/>
  <c r="U9153" i="6"/>
  <c r="U9161" i="6"/>
  <c r="U9169" i="6"/>
  <c r="U9177" i="6"/>
  <c r="U9185" i="6"/>
  <c r="U9193" i="6"/>
  <c r="U9201" i="6"/>
  <c r="U9209" i="6"/>
  <c r="U9217" i="6"/>
  <c r="U9225" i="6"/>
  <c r="U9233" i="6"/>
  <c r="U9241" i="6"/>
  <c r="U9249" i="6"/>
  <c r="U9257" i="6"/>
  <c r="U9265" i="6"/>
  <c r="U9273" i="6"/>
  <c r="U9281" i="6"/>
  <c r="U9289" i="6"/>
  <c r="U9297" i="6"/>
  <c r="U9305" i="6"/>
  <c r="U9313" i="6"/>
  <c r="U9321" i="6"/>
  <c r="U9329" i="6"/>
  <c r="U9337" i="6"/>
  <c r="U9345" i="6"/>
  <c r="U9353" i="6"/>
  <c r="U9361" i="6"/>
  <c r="U9369" i="6"/>
  <c r="U9377" i="6"/>
  <c r="U9385" i="6"/>
  <c r="U9393" i="6"/>
  <c r="U9401" i="6"/>
  <c r="U9409" i="6"/>
  <c r="U9417" i="6"/>
  <c r="U9425" i="6"/>
  <c r="U9433" i="6"/>
  <c r="U9441" i="6"/>
  <c r="U9449" i="6"/>
  <c r="U9457" i="6"/>
  <c r="U9465" i="6"/>
  <c r="U9473" i="6"/>
  <c r="U9481" i="6"/>
  <c r="U9489" i="6"/>
  <c r="U9497" i="6"/>
  <c r="U9505" i="6"/>
  <c r="U9513" i="6"/>
  <c r="U9521" i="6"/>
  <c r="U9529" i="6"/>
  <c r="U9537" i="6"/>
  <c r="U9545" i="6"/>
  <c r="U9553" i="6"/>
  <c r="U9561" i="6"/>
  <c r="U9569" i="6"/>
  <c r="U9577" i="6"/>
  <c r="U9585" i="6"/>
  <c r="U9593" i="6"/>
  <c r="U9601" i="6"/>
  <c r="U9609" i="6"/>
  <c r="U9617" i="6"/>
  <c r="U9625" i="6"/>
  <c r="U9633" i="6"/>
  <c r="U9641" i="6"/>
  <c r="U9649" i="6"/>
  <c r="U9657" i="6"/>
  <c r="U9665" i="6"/>
  <c r="U9673" i="6"/>
  <c r="U9681" i="6"/>
  <c r="U9689" i="6"/>
  <c r="U9697" i="6"/>
  <c r="U9705" i="6"/>
  <c r="U9713" i="6"/>
  <c r="U9721" i="6"/>
  <c r="U9729" i="6"/>
  <c r="U9737" i="6"/>
  <c r="U9745" i="6"/>
  <c r="U9753" i="6"/>
  <c r="U9761" i="6"/>
  <c r="U9769" i="6"/>
  <c r="U9777" i="6"/>
  <c r="U9785" i="6"/>
  <c r="U9793" i="6"/>
  <c r="U9801" i="6"/>
  <c r="U9809" i="6"/>
  <c r="U9817" i="6"/>
  <c r="U9825" i="6"/>
  <c r="U9833" i="6"/>
  <c r="U9841" i="6"/>
  <c r="U9849" i="6"/>
  <c r="U9857" i="6"/>
  <c r="U9865" i="6"/>
  <c r="U9873" i="6"/>
  <c r="U9881" i="6"/>
  <c r="U9889" i="6"/>
  <c r="U9897" i="6"/>
  <c r="U9905" i="6"/>
  <c r="U9913" i="6"/>
  <c r="U9921" i="6"/>
  <c r="U9929" i="6"/>
  <c r="U9937" i="6"/>
  <c r="U9945" i="6"/>
  <c r="U9953" i="6"/>
  <c r="U9961" i="6"/>
  <c r="U9969" i="6"/>
  <c r="U9977" i="6"/>
  <c r="U9985" i="6"/>
  <c r="U9993" i="6"/>
  <c r="U10001" i="6"/>
  <c r="U5871" i="6"/>
  <c r="U5999" i="6"/>
  <c r="U6127" i="6"/>
  <c r="U6255" i="6"/>
  <c r="U6287" i="6"/>
  <c r="U6319" i="6"/>
  <c r="U6351" i="6"/>
  <c r="U6383" i="6"/>
  <c r="U6415" i="6"/>
  <c r="U6447" i="6"/>
  <c r="U6479" i="6"/>
  <c r="U6511" i="6"/>
  <c r="U6543" i="6"/>
  <c r="U6575" i="6"/>
  <c r="U6607" i="6"/>
  <c r="U6638" i="6"/>
  <c r="U6657" i="6"/>
  <c r="U6675" i="6"/>
  <c r="U6694" i="6"/>
  <c r="U6712" i="6"/>
  <c r="U6730" i="6"/>
  <c r="U6749" i="6"/>
  <c r="U6767" i="6"/>
  <c r="U6785" i="6"/>
  <c r="U6803" i="6"/>
  <c r="U6822" i="6"/>
  <c r="U6840" i="6"/>
  <c r="U6858" i="6"/>
  <c r="U6877" i="6"/>
  <c r="U6895" i="6"/>
  <c r="U6913" i="6"/>
  <c r="U6931" i="6"/>
  <c r="U6950" i="6"/>
  <c r="U6967" i="6"/>
  <c r="U6983" i="6"/>
  <c r="U6999" i="6"/>
  <c r="U7015" i="6"/>
  <c r="U7031" i="6"/>
  <c r="U7047" i="6"/>
  <c r="U7063" i="6"/>
  <c r="U7079" i="6"/>
  <c r="U7095" i="6"/>
  <c r="U7111" i="6"/>
  <c r="U7127" i="6"/>
  <c r="U7143" i="6"/>
  <c r="U7159" i="6"/>
  <c r="U7175" i="6"/>
  <c r="U7191" i="6"/>
  <c r="U7207" i="6"/>
  <c r="U7223" i="6"/>
  <c r="U7239" i="6"/>
  <c r="U7255" i="6"/>
  <c r="U7271" i="6"/>
  <c r="U7287" i="6"/>
  <c r="U7303" i="6"/>
  <c r="U7319" i="6"/>
  <c r="U7335" i="6"/>
  <c r="U7351" i="6"/>
  <c r="U7367" i="6"/>
  <c r="U7383" i="6"/>
  <c r="U7399" i="6"/>
  <c r="U7415" i="6"/>
  <c r="U7431" i="6"/>
  <c r="U7447" i="6"/>
  <c r="U7463" i="6"/>
  <c r="U7479" i="6"/>
  <c r="U7495" i="6"/>
  <c r="U7511" i="6"/>
  <c r="U7527" i="6"/>
  <c r="U7543" i="6"/>
  <c r="U7559" i="6"/>
  <c r="U7575" i="6"/>
  <c r="U7591" i="6"/>
  <c r="U7607" i="6"/>
  <c r="U7623" i="6"/>
  <c r="U7639" i="6"/>
  <c r="U7655" i="6"/>
  <c r="U7671" i="6"/>
  <c r="U7687" i="6"/>
  <c r="U7703" i="6"/>
  <c r="U7719" i="6"/>
  <c r="U7735" i="6"/>
  <c r="U7751" i="6"/>
  <c r="U7767" i="6"/>
  <c r="U7783" i="6"/>
  <c r="U5887" i="6"/>
  <c r="U6015" i="6"/>
  <c r="U6143" i="6"/>
  <c r="U6264" i="6"/>
  <c r="U6296" i="6"/>
  <c r="U6328" i="6"/>
  <c r="U6360" i="6"/>
  <c r="U6392" i="6"/>
  <c r="U6424" i="6"/>
  <c r="U6456" i="6"/>
  <c r="U6488" i="6"/>
  <c r="U6520" i="6"/>
  <c r="U6552" i="6"/>
  <c r="U6584" i="6"/>
  <c r="U6616" i="6"/>
  <c r="U6645" i="6"/>
  <c r="U6663" i="6"/>
  <c r="U6681" i="6"/>
  <c r="U6699" i="6"/>
  <c r="U6718" i="6"/>
  <c r="U6736" i="6"/>
  <c r="U6754" i="6"/>
  <c r="U6773" i="6"/>
  <c r="U6791" i="6"/>
  <c r="U6809" i="6"/>
  <c r="U6827" i="6"/>
  <c r="U6846" i="6"/>
  <c r="U6864" i="6"/>
  <c r="U6882" i="6"/>
  <c r="U6901" i="6"/>
  <c r="U6919" i="6"/>
  <c r="U6937" i="6"/>
  <c r="U6955" i="6"/>
  <c r="U6972" i="6"/>
  <c r="U6988" i="6"/>
  <c r="U7004" i="6"/>
  <c r="U7020" i="6"/>
  <c r="U7036" i="6"/>
  <c r="U7052" i="6"/>
  <c r="U7068" i="6"/>
  <c r="U7084" i="6"/>
  <c r="U7100" i="6"/>
  <c r="U7116" i="6"/>
  <c r="U7132" i="6"/>
  <c r="U7148" i="6"/>
  <c r="U7164" i="6"/>
  <c r="U7180" i="6"/>
  <c r="U7196" i="6"/>
  <c r="U7212" i="6"/>
  <c r="U7228" i="6"/>
  <c r="U7244" i="6"/>
  <c r="U7260" i="6"/>
  <c r="U7276" i="6"/>
  <c r="U7292" i="6"/>
  <c r="U7308" i="6"/>
  <c r="U7324" i="6"/>
  <c r="U7340" i="6"/>
  <c r="U7356" i="6"/>
  <c r="U7372" i="6"/>
  <c r="U7388" i="6"/>
  <c r="U7404" i="6"/>
  <c r="U7420" i="6"/>
  <c r="U7436" i="6"/>
  <c r="U7452" i="6"/>
  <c r="U7468" i="6"/>
  <c r="U7484" i="6"/>
  <c r="U7500" i="6"/>
  <c r="U7516" i="6"/>
  <c r="U7532" i="6"/>
  <c r="U7548" i="6"/>
  <c r="U7564" i="6"/>
  <c r="U7580" i="6"/>
  <c r="U7596" i="6"/>
  <c r="U7612" i="6"/>
  <c r="U7628" i="6"/>
  <c r="U7644" i="6"/>
  <c r="U7660" i="6"/>
  <c r="U7676" i="6"/>
  <c r="U7692" i="6"/>
  <c r="U7708" i="6"/>
  <c r="U7724" i="6"/>
  <c r="U7740" i="6"/>
  <c r="U7756" i="6"/>
  <c r="U7772" i="6"/>
  <c r="U7788" i="6"/>
  <c r="U7804" i="6"/>
  <c r="U7820" i="6"/>
  <c r="U5903" i="6"/>
  <c r="U6031" i="6"/>
  <c r="U6159" i="6"/>
  <c r="U6265" i="6"/>
  <c r="U6297" i="6"/>
  <c r="U6329" i="6"/>
  <c r="U6361" i="6"/>
  <c r="U6393" i="6"/>
  <c r="U6425" i="6"/>
  <c r="U6457" i="6"/>
  <c r="U6489" i="6"/>
  <c r="U6521" i="6"/>
  <c r="U6553" i="6"/>
  <c r="U6585" i="6"/>
  <c r="U6617" i="6"/>
  <c r="U6646" i="6"/>
  <c r="U6664" i="6"/>
  <c r="U6682" i="6"/>
  <c r="U6701" i="6"/>
  <c r="U6719" i="6"/>
  <c r="U6737" i="6"/>
  <c r="U6755" i="6"/>
  <c r="U6774" i="6"/>
  <c r="U6792" i="6"/>
  <c r="U6810" i="6"/>
  <c r="U6829" i="6"/>
  <c r="U6847" i="6"/>
  <c r="U6865" i="6"/>
  <c r="U6883" i="6"/>
  <c r="U6902" i="6"/>
  <c r="U6920" i="6"/>
  <c r="U6938" i="6"/>
  <c r="U6957" i="6"/>
  <c r="U6973" i="6"/>
  <c r="U6989" i="6"/>
  <c r="U7005" i="6"/>
  <c r="U7021" i="6"/>
  <c r="U7037" i="6"/>
  <c r="U7053" i="6"/>
  <c r="U7069" i="6"/>
  <c r="U7085" i="6"/>
  <c r="U7101" i="6"/>
  <c r="U7117" i="6"/>
  <c r="U7133" i="6"/>
  <c r="U7149" i="6"/>
  <c r="U7165" i="6"/>
  <c r="U7181" i="6"/>
  <c r="U7197" i="6"/>
  <c r="U7213" i="6"/>
  <c r="U7229" i="6"/>
  <c r="U7245" i="6"/>
  <c r="U7261" i="6"/>
  <c r="U7277" i="6"/>
  <c r="U7293" i="6"/>
  <c r="U7309" i="6"/>
  <c r="U7325" i="6"/>
  <c r="U7341" i="6"/>
  <c r="U7357" i="6"/>
  <c r="U7373" i="6"/>
  <c r="U7389" i="6"/>
  <c r="U7405" i="6"/>
  <c r="U7421" i="6"/>
  <c r="U7437" i="6"/>
  <c r="U7453" i="6"/>
  <c r="U7469" i="6"/>
  <c r="U7485" i="6"/>
  <c r="U7501" i="6"/>
  <c r="U7517" i="6"/>
  <c r="U7533" i="6"/>
  <c r="U7549" i="6"/>
  <c r="U7565" i="6"/>
  <c r="U7581" i="6"/>
  <c r="U7597" i="6"/>
  <c r="U7613" i="6"/>
  <c r="U7629" i="6"/>
  <c r="U7645" i="6"/>
  <c r="U7661" i="6"/>
  <c r="U7677" i="6"/>
  <c r="U7693" i="6"/>
  <c r="U7709" i="6"/>
  <c r="U7725" i="6"/>
  <c r="U7741" i="6"/>
  <c r="U7757" i="6"/>
  <c r="U7773" i="6"/>
  <c r="U7789" i="6"/>
  <c r="U7805" i="6"/>
  <c r="U7821" i="6"/>
  <c r="U5919" i="6"/>
  <c r="U6047" i="6"/>
  <c r="U6175" i="6"/>
  <c r="U6266" i="6"/>
  <c r="U6298" i="6"/>
  <c r="U6330" i="6"/>
  <c r="U6362" i="6"/>
  <c r="U6394" i="6"/>
  <c r="U6426" i="6"/>
  <c r="U6458" i="6"/>
  <c r="U6490" i="6"/>
  <c r="U6522" i="6"/>
  <c r="U6554" i="6"/>
  <c r="U6586" i="6"/>
  <c r="U6618" i="6"/>
  <c r="U6647" i="6"/>
  <c r="U6665" i="6"/>
  <c r="U6683" i="6"/>
  <c r="U6702" i="6"/>
  <c r="U6720" i="6"/>
  <c r="U6738" i="6"/>
  <c r="U6757" i="6"/>
  <c r="U6775" i="6"/>
  <c r="U6793" i="6"/>
  <c r="U6811" i="6"/>
  <c r="U6830" i="6"/>
  <c r="U6848" i="6"/>
  <c r="U6866" i="6"/>
  <c r="U6885" i="6"/>
  <c r="U6903" i="6"/>
  <c r="U6921" i="6"/>
  <c r="U6939" i="6"/>
  <c r="U6958" i="6"/>
  <c r="U6974" i="6"/>
  <c r="U6990" i="6"/>
  <c r="U7006" i="6"/>
  <c r="U7022" i="6"/>
  <c r="U7038" i="6"/>
  <c r="U7054" i="6"/>
  <c r="U7070" i="6"/>
  <c r="U7086" i="6"/>
  <c r="U7102" i="6"/>
  <c r="U7118" i="6"/>
  <c r="U7134" i="6"/>
  <c r="U7150" i="6"/>
  <c r="U7166" i="6"/>
  <c r="U7182" i="6"/>
  <c r="U7198" i="6"/>
  <c r="U7214" i="6"/>
  <c r="U7230" i="6"/>
  <c r="U7246" i="6"/>
  <c r="U7262" i="6"/>
  <c r="U7278" i="6"/>
  <c r="U7294" i="6"/>
  <c r="U7310" i="6"/>
  <c r="U7326" i="6"/>
  <c r="U7342" i="6"/>
  <c r="U7358" i="6"/>
  <c r="U7374" i="6"/>
  <c r="U7390" i="6"/>
  <c r="U7406" i="6"/>
  <c r="U7422" i="6"/>
  <c r="U7438" i="6"/>
  <c r="U7454" i="6"/>
  <c r="U7470" i="6"/>
  <c r="U7486" i="6"/>
  <c r="U7502" i="6"/>
  <c r="U7518" i="6"/>
  <c r="U7534" i="6"/>
  <c r="U7550" i="6"/>
  <c r="U7566" i="6"/>
  <c r="U7582" i="6"/>
  <c r="U7598" i="6"/>
  <c r="U7614" i="6"/>
  <c r="U7630" i="6"/>
  <c r="U7646" i="6"/>
  <c r="U7662" i="6"/>
  <c r="U7678" i="6"/>
  <c r="U7694" i="6"/>
  <c r="U7710" i="6"/>
  <c r="U7726" i="6"/>
  <c r="U5935" i="6"/>
  <c r="U6063" i="6"/>
  <c r="U6191" i="6"/>
  <c r="U6271" i="6"/>
  <c r="U6303" i="6"/>
  <c r="U6335" i="6"/>
  <c r="U6367" i="6"/>
  <c r="U6399" i="6"/>
  <c r="U6431" i="6"/>
  <c r="U6463" i="6"/>
  <c r="U6495" i="6"/>
  <c r="U6527" i="6"/>
  <c r="U6559" i="6"/>
  <c r="U6591" i="6"/>
  <c r="U6623" i="6"/>
  <c r="U6648" i="6"/>
  <c r="U6666" i="6"/>
  <c r="U6685" i="6"/>
  <c r="U6703" i="6"/>
  <c r="U6721" i="6"/>
  <c r="U6739" i="6"/>
  <c r="U6758" i="6"/>
  <c r="U6776" i="6"/>
  <c r="U6794" i="6"/>
  <c r="U6813" i="6"/>
  <c r="U6831" i="6"/>
  <c r="U6849" i="6"/>
  <c r="U6867" i="6"/>
  <c r="U6886" i="6"/>
  <c r="U6904" i="6"/>
  <c r="U6922" i="6"/>
  <c r="U6941" i="6"/>
  <c r="U6959" i="6"/>
  <c r="U6975" i="6"/>
  <c r="U6991" i="6"/>
  <c r="U7007" i="6"/>
  <c r="U7023" i="6"/>
  <c r="U7039" i="6"/>
  <c r="U7055" i="6"/>
  <c r="U7071" i="6"/>
  <c r="U7087" i="6"/>
  <c r="U7103" i="6"/>
  <c r="U7119" i="6"/>
  <c r="U7135" i="6"/>
  <c r="U7151" i="6"/>
  <c r="U7167" i="6"/>
  <c r="U7183" i="6"/>
  <c r="U7199" i="6"/>
  <c r="U7215" i="6"/>
  <c r="U7231" i="6"/>
  <c r="U7247" i="6"/>
  <c r="U7263" i="6"/>
  <c r="U7279" i="6"/>
  <c r="U7295" i="6"/>
  <c r="U7311" i="6"/>
  <c r="U7327" i="6"/>
  <c r="U7343" i="6"/>
  <c r="U7359" i="6"/>
  <c r="U7375" i="6"/>
  <c r="U7391" i="6"/>
  <c r="U7407" i="6"/>
  <c r="U7423" i="6"/>
  <c r="U7439" i="6"/>
  <c r="U7455" i="6"/>
  <c r="U7471" i="6"/>
  <c r="U7487" i="6"/>
  <c r="U7503" i="6"/>
  <c r="U7519" i="6"/>
  <c r="U7535" i="6"/>
  <c r="U7551" i="6"/>
  <c r="U7567" i="6"/>
  <c r="U7583" i="6"/>
  <c r="U7599" i="6"/>
  <c r="U7615" i="6"/>
  <c r="U7631" i="6"/>
  <c r="U7647" i="6"/>
  <c r="U7663" i="6"/>
  <c r="U7679" i="6"/>
  <c r="U7695" i="6"/>
  <c r="U7711" i="6"/>
  <c r="U7727" i="6"/>
  <c r="U7743" i="6"/>
  <c r="U7759" i="6"/>
  <c r="U7775" i="6"/>
  <c r="U7791" i="6"/>
  <c r="U7807" i="6"/>
  <c r="U7823" i="6"/>
  <c r="U7839" i="6"/>
  <c r="U7855" i="6"/>
  <c r="U7871" i="6"/>
  <c r="U7887" i="6"/>
  <c r="U7903" i="6"/>
  <c r="U7919" i="6"/>
  <c r="U7935" i="6"/>
  <c r="U7951" i="6"/>
  <c r="U7967" i="6"/>
  <c r="U7983" i="6"/>
  <c r="U7999" i="6"/>
  <c r="U8015" i="6"/>
  <c r="U8031" i="6"/>
  <c r="U8047" i="6"/>
  <c r="U8063" i="6"/>
  <c r="U8079" i="6"/>
  <c r="U8095" i="6"/>
  <c r="U8111" i="6"/>
  <c r="U8127" i="6"/>
  <c r="U8143" i="6"/>
  <c r="U8159" i="6"/>
  <c r="U8175" i="6"/>
  <c r="U8191" i="6"/>
  <c r="U8207" i="6"/>
  <c r="U8223" i="6"/>
  <c r="U8239" i="6"/>
  <c r="U8255" i="6"/>
  <c r="U8271" i="6"/>
  <c r="U8287" i="6"/>
  <c r="U8303" i="6"/>
  <c r="U8319" i="6"/>
  <c r="U8335" i="6"/>
  <c r="U8351" i="6"/>
  <c r="U8367" i="6"/>
  <c r="U8383" i="6"/>
  <c r="U8399" i="6"/>
  <c r="U8415" i="6"/>
  <c r="U8431" i="6"/>
  <c r="U8447" i="6"/>
  <c r="U8463" i="6"/>
  <c r="U8479" i="6"/>
  <c r="U8495" i="6"/>
  <c r="U8511" i="6"/>
  <c r="U8527" i="6"/>
  <c r="U8540" i="6"/>
  <c r="U8549" i="6"/>
  <c r="U8558" i="6"/>
  <c r="U8567" i="6"/>
  <c r="U8576" i="6"/>
  <c r="U8585" i="6"/>
  <c r="U8595" i="6"/>
  <c r="U8604" i="6"/>
  <c r="U8613" i="6"/>
  <c r="U8622" i="6"/>
  <c r="U8631" i="6"/>
  <c r="U8640" i="6"/>
  <c r="U8649" i="6"/>
  <c r="U8659" i="6"/>
  <c r="U8668" i="6"/>
  <c r="U8677" i="6"/>
  <c r="U8686" i="6"/>
  <c r="U8695" i="6"/>
  <c r="U8704" i="6"/>
  <c r="U8713" i="6"/>
  <c r="U8723" i="6"/>
  <c r="U8732" i="6"/>
  <c r="U8741" i="6"/>
  <c r="U8750" i="6"/>
  <c r="U8759" i="6"/>
  <c r="U8768" i="6"/>
  <c r="U8777" i="6"/>
  <c r="U8787" i="6"/>
  <c r="U8796" i="6"/>
  <c r="U8805" i="6"/>
  <c r="U8814" i="6"/>
  <c r="U8822" i="6"/>
  <c r="U8830" i="6"/>
  <c r="U8838" i="6"/>
  <c r="U8846" i="6"/>
  <c r="U8854" i="6"/>
  <c r="U8862" i="6"/>
  <c r="U8870" i="6"/>
  <c r="U8878" i="6"/>
  <c r="U8886" i="6"/>
  <c r="U8894" i="6"/>
  <c r="U8902" i="6"/>
  <c r="U8910" i="6"/>
  <c r="U8918" i="6"/>
  <c r="U8926" i="6"/>
  <c r="U8934" i="6"/>
  <c r="U8942" i="6"/>
  <c r="U8950" i="6"/>
  <c r="U8958" i="6"/>
  <c r="U8966" i="6"/>
  <c r="U8974" i="6"/>
  <c r="U8982" i="6"/>
  <c r="U8990" i="6"/>
  <c r="U8998" i="6"/>
  <c r="U9006" i="6"/>
  <c r="U9014" i="6"/>
  <c r="U9022" i="6"/>
  <c r="U9030" i="6"/>
  <c r="U9038" i="6"/>
  <c r="U9046" i="6"/>
  <c r="U9054" i="6"/>
  <c r="U9062" i="6"/>
  <c r="U9070" i="6"/>
  <c r="U9078" i="6"/>
  <c r="U9086" i="6"/>
  <c r="U9094" i="6"/>
  <c r="U9102" i="6"/>
  <c r="U9110" i="6"/>
  <c r="U9118" i="6"/>
  <c r="U9126" i="6"/>
  <c r="U9134" i="6"/>
  <c r="U9142" i="6"/>
  <c r="U9150" i="6"/>
  <c r="U9158" i="6"/>
  <c r="U9166" i="6"/>
  <c r="U9174" i="6"/>
  <c r="U9182" i="6"/>
  <c r="U9190" i="6"/>
  <c r="U9198" i="6"/>
  <c r="U9206" i="6"/>
  <c r="U9214" i="6"/>
  <c r="U9222" i="6"/>
  <c r="U9230" i="6"/>
  <c r="U9238" i="6"/>
  <c r="U9246" i="6"/>
  <c r="U9254" i="6"/>
  <c r="U9262" i="6"/>
  <c r="U9270" i="6"/>
  <c r="U9278" i="6"/>
  <c r="U9286" i="6"/>
  <c r="U9294" i="6"/>
  <c r="U9302" i="6"/>
  <c r="U9310" i="6"/>
  <c r="U9318" i="6"/>
  <c r="U9326" i="6"/>
  <c r="U9334" i="6"/>
  <c r="U9342" i="6"/>
  <c r="U9350" i="6"/>
  <c r="U9358" i="6"/>
  <c r="U9366" i="6"/>
  <c r="U9374" i="6"/>
  <c r="U9382" i="6"/>
  <c r="U9390" i="6"/>
  <c r="U9398" i="6"/>
  <c r="U9406" i="6"/>
  <c r="U9414" i="6"/>
  <c r="U9422" i="6"/>
  <c r="U9430" i="6"/>
  <c r="U9438" i="6"/>
  <c r="U9446" i="6"/>
  <c r="U9454" i="6"/>
  <c r="U9462" i="6"/>
  <c r="U9470" i="6"/>
  <c r="U9478" i="6"/>
  <c r="U9486" i="6"/>
  <c r="U9494" i="6"/>
  <c r="U9502" i="6"/>
  <c r="U9510" i="6"/>
  <c r="U9518" i="6"/>
  <c r="U9526" i="6"/>
  <c r="U9534" i="6"/>
  <c r="U9542" i="6"/>
  <c r="U9550" i="6"/>
  <c r="U9558" i="6"/>
  <c r="U9566" i="6"/>
  <c r="U9574" i="6"/>
  <c r="U9582" i="6"/>
  <c r="U9590" i="6"/>
  <c r="U9598" i="6"/>
  <c r="U9606" i="6"/>
  <c r="U9614" i="6"/>
  <c r="U9622" i="6"/>
  <c r="U9630" i="6"/>
  <c r="U9638" i="6"/>
  <c r="U9646" i="6"/>
  <c r="U9654" i="6"/>
  <c r="U9662" i="6"/>
  <c r="U9670" i="6"/>
  <c r="U9678" i="6"/>
  <c r="U9686" i="6"/>
  <c r="U9694" i="6"/>
  <c r="U9702" i="6"/>
  <c r="U9710" i="6"/>
  <c r="U9718" i="6"/>
  <c r="U9726" i="6"/>
  <c r="U9734" i="6"/>
  <c r="U9742" i="6"/>
  <c r="U9750" i="6"/>
  <c r="U9758" i="6"/>
  <c r="U9766" i="6"/>
  <c r="U9774" i="6"/>
  <c r="U9782" i="6"/>
  <c r="U9790" i="6"/>
  <c r="U9798" i="6"/>
  <c r="U9806" i="6"/>
  <c r="U9814" i="6"/>
  <c r="U9822" i="6"/>
  <c r="U9830" i="6"/>
  <c r="U9838" i="6"/>
  <c r="U9846" i="6"/>
  <c r="U9854" i="6"/>
  <c r="U9862" i="6"/>
  <c r="U9870" i="6"/>
  <c r="U9878" i="6"/>
  <c r="U9886" i="6"/>
  <c r="U9894" i="6"/>
  <c r="U9902" i="6"/>
  <c r="U9910" i="6"/>
  <c r="U9918" i="6"/>
  <c r="U9926" i="6"/>
  <c r="U9934" i="6"/>
  <c r="U9942" i="6"/>
  <c r="U9950" i="6"/>
  <c r="U9958" i="6"/>
  <c r="U9966" i="6"/>
  <c r="U9974" i="6"/>
  <c r="U9982" i="6"/>
  <c r="U9990" i="6"/>
  <c r="U9998" i="6"/>
  <c r="U10006" i="6"/>
  <c r="U7742" i="6"/>
  <c r="U7831" i="6"/>
  <c r="U7863" i="6"/>
  <c r="U7895" i="6"/>
  <c r="U7927" i="6"/>
  <c r="U7959" i="6"/>
  <c r="U7991" i="6"/>
  <c r="U8023" i="6"/>
  <c r="U8055" i="6"/>
  <c r="U8087" i="6"/>
  <c r="U8119" i="6"/>
  <c r="U8151" i="6"/>
  <c r="U8183" i="6"/>
  <c r="U8215" i="6"/>
  <c r="U8247" i="6"/>
  <c r="U8279" i="6"/>
  <c r="U8311" i="6"/>
  <c r="U8343" i="6"/>
  <c r="U8375" i="6"/>
  <c r="U8407" i="6"/>
  <c r="U8439" i="6"/>
  <c r="U8471" i="6"/>
  <c r="U8503" i="6"/>
  <c r="U8535" i="6"/>
  <c r="U8553" i="6"/>
  <c r="U8572" i="6"/>
  <c r="U8590" i="6"/>
  <c r="U8608" i="6"/>
  <c r="U8627" i="6"/>
  <c r="U8645" i="6"/>
  <c r="U8663" i="6"/>
  <c r="U8681" i="6"/>
  <c r="U8700" i="6"/>
  <c r="U8718" i="6"/>
  <c r="U8736" i="6"/>
  <c r="U8755" i="6"/>
  <c r="U8773" i="6"/>
  <c r="U8791" i="6"/>
  <c r="U8809" i="6"/>
  <c r="U8826" i="6"/>
  <c r="U8842" i="6"/>
  <c r="U8858" i="6"/>
  <c r="U8874" i="6"/>
  <c r="U8890" i="6"/>
  <c r="U8906" i="6"/>
  <c r="U8922" i="6"/>
  <c r="U8938" i="6"/>
  <c r="U8954" i="6"/>
  <c r="U8970" i="6"/>
  <c r="U8986" i="6"/>
  <c r="U9002" i="6"/>
  <c r="U9018" i="6"/>
  <c r="U9034" i="6"/>
  <c r="U9050" i="6"/>
  <c r="U9066" i="6"/>
  <c r="U9082" i="6"/>
  <c r="U9098" i="6"/>
  <c r="U9114" i="6"/>
  <c r="U9130" i="6"/>
  <c r="U9146" i="6"/>
  <c r="U9162" i="6"/>
  <c r="U9178" i="6"/>
  <c r="U9194" i="6"/>
  <c r="U9210" i="6"/>
  <c r="U9226" i="6"/>
  <c r="U9242" i="6"/>
  <c r="U9258" i="6"/>
  <c r="U9274" i="6"/>
  <c r="U9290" i="6"/>
  <c r="U9306" i="6"/>
  <c r="U9322" i="6"/>
  <c r="U9338" i="6"/>
  <c r="U9354" i="6"/>
  <c r="U9370" i="6"/>
  <c r="U9386" i="6"/>
  <c r="U9402" i="6"/>
  <c r="U9418" i="6"/>
  <c r="U9434" i="6"/>
  <c r="U9450" i="6"/>
  <c r="U9466" i="6"/>
  <c r="U9482" i="6"/>
  <c r="U9498" i="6"/>
  <c r="U9514" i="6"/>
  <c r="U9530" i="6"/>
  <c r="U9546" i="6"/>
  <c r="U9562" i="6"/>
  <c r="U9578" i="6"/>
  <c r="U9594" i="6"/>
  <c r="U9610" i="6"/>
  <c r="U9626" i="6"/>
  <c r="U9642" i="6"/>
  <c r="U9658" i="6"/>
  <c r="U9674" i="6"/>
  <c r="U9690" i="6"/>
  <c r="U9706" i="6"/>
  <c r="U9722" i="6"/>
  <c r="U9738" i="6"/>
  <c r="U9754" i="6"/>
  <c r="U9770" i="6"/>
  <c r="U9786" i="6"/>
  <c r="U9802" i="6"/>
  <c r="U9818" i="6"/>
  <c r="U9834" i="6"/>
  <c r="U9850" i="6"/>
  <c r="U9866" i="6"/>
  <c r="U9882" i="6"/>
  <c r="U9898" i="6"/>
  <c r="U9914" i="6"/>
  <c r="U9930" i="6"/>
  <c r="U9946" i="6"/>
  <c r="U9962" i="6"/>
  <c r="U9978" i="6"/>
  <c r="U9994" i="6"/>
  <c r="U7758" i="6"/>
  <c r="U7836" i="6"/>
  <c r="U7868" i="6"/>
  <c r="U7900" i="6"/>
  <c r="U7932" i="6"/>
  <c r="U7964" i="6"/>
  <c r="U7996" i="6"/>
  <c r="U8028" i="6"/>
  <c r="U8060" i="6"/>
  <c r="U8092" i="6"/>
  <c r="U8124" i="6"/>
  <c r="U8156" i="6"/>
  <c r="U8188" i="6"/>
  <c r="U8220" i="6"/>
  <c r="U8252" i="6"/>
  <c r="U8284" i="6"/>
  <c r="U8316" i="6"/>
  <c r="U8348" i="6"/>
  <c r="U8380" i="6"/>
  <c r="U8412" i="6"/>
  <c r="U8444" i="6"/>
  <c r="U8476" i="6"/>
  <c r="U8508" i="6"/>
  <c r="U8536" i="6"/>
  <c r="U8555" i="6"/>
  <c r="U8573" i="6"/>
  <c r="U8591" i="6"/>
  <c r="U8609" i="6"/>
  <c r="U8628" i="6"/>
  <c r="U8646" i="6"/>
  <c r="U8664" i="6"/>
  <c r="U8683" i="6"/>
  <c r="U8701" i="6"/>
  <c r="U8719" i="6"/>
  <c r="U8737" i="6"/>
  <c r="U8756" i="6"/>
  <c r="U8774" i="6"/>
  <c r="U8792" i="6"/>
  <c r="U8811" i="6"/>
  <c r="U8827" i="6"/>
  <c r="U8843" i="6"/>
  <c r="U8859" i="6"/>
  <c r="U8875" i="6"/>
  <c r="U8891" i="6"/>
  <c r="U8907" i="6"/>
  <c r="U8923" i="6"/>
  <c r="U8939" i="6"/>
  <c r="U8955" i="6"/>
  <c r="U8971" i="6"/>
  <c r="U8987" i="6"/>
  <c r="U9003" i="6"/>
  <c r="U9019" i="6"/>
  <c r="U9035" i="6"/>
  <c r="U9051" i="6"/>
  <c r="U9067" i="6"/>
  <c r="U9083" i="6"/>
  <c r="U9099" i="6"/>
  <c r="U9115" i="6"/>
  <c r="U9131" i="6"/>
  <c r="U9147" i="6"/>
  <c r="U9163" i="6"/>
  <c r="U9179" i="6"/>
  <c r="U9195" i="6"/>
  <c r="U9211" i="6"/>
  <c r="U9227" i="6"/>
  <c r="U9243" i="6"/>
  <c r="U9259" i="6"/>
  <c r="U9275" i="6"/>
  <c r="U9291" i="6"/>
  <c r="U9307" i="6"/>
  <c r="U9323" i="6"/>
  <c r="U9339" i="6"/>
  <c r="U9355" i="6"/>
  <c r="U9371" i="6"/>
  <c r="U9387" i="6"/>
  <c r="U9403" i="6"/>
  <c r="U9419" i="6"/>
  <c r="U9435" i="6"/>
  <c r="U9451" i="6"/>
  <c r="U9467" i="6"/>
  <c r="U9483" i="6"/>
  <c r="U9499" i="6"/>
  <c r="U9515" i="6"/>
  <c r="U9531" i="6"/>
  <c r="U9547" i="6"/>
  <c r="U9563" i="6"/>
  <c r="U9579" i="6"/>
  <c r="U9595" i="6"/>
  <c r="U9611" i="6"/>
  <c r="U9627" i="6"/>
  <c r="U9643" i="6"/>
  <c r="U9659" i="6"/>
  <c r="U9675" i="6"/>
  <c r="U9691" i="6"/>
  <c r="U9707" i="6"/>
  <c r="U9723" i="6"/>
  <c r="U9739" i="6"/>
  <c r="U9755" i="6"/>
  <c r="U9771" i="6"/>
  <c r="U9787" i="6"/>
  <c r="U9803" i="6"/>
  <c r="U9819" i="6"/>
  <c r="U9835" i="6"/>
  <c r="U9851" i="6"/>
  <c r="U9867" i="6"/>
  <c r="U9883" i="6"/>
  <c r="U9899" i="6"/>
  <c r="U9915" i="6"/>
  <c r="U9931" i="6"/>
  <c r="U9947" i="6"/>
  <c r="U9963" i="6"/>
  <c r="U9979" i="6"/>
  <c r="U9995" i="6"/>
  <c r="U7774" i="6"/>
  <c r="U7837" i="6"/>
  <c r="U7869" i="6"/>
  <c r="U7901" i="6"/>
  <c r="U7933" i="6"/>
  <c r="U7965" i="6"/>
  <c r="U7997" i="6"/>
  <c r="U8029" i="6"/>
  <c r="U8061" i="6"/>
  <c r="U8093" i="6"/>
  <c r="U8125" i="6"/>
  <c r="U8157" i="6"/>
  <c r="U8189" i="6"/>
  <c r="U8221" i="6"/>
  <c r="U8253" i="6"/>
  <c r="U8285" i="6"/>
  <c r="U8317" i="6"/>
  <c r="U8349" i="6"/>
  <c r="U8381" i="6"/>
  <c r="U8413" i="6"/>
  <c r="U8445" i="6"/>
  <c r="U8477" i="6"/>
  <c r="U8509" i="6"/>
  <c r="U8537" i="6"/>
  <c r="U8556" i="6"/>
  <c r="U8574" i="6"/>
  <c r="U8592" i="6"/>
  <c r="U8611" i="6"/>
  <c r="U8629" i="6"/>
  <c r="U8647" i="6"/>
  <c r="U8665" i="6"/>
  <c r="U8684" i="6"/>
  <c r="U8702" i="6"/>
  <c r="U8720" i="6"/>
  <c r="U8739" i="6"/>
  <c r="U8757" i="6"/>
  <c r="U8775" i="6"/>
  <c r="U8793" i="6"/>
  <c r="U8812" i="6"/>
  <c r="U8828" i="6"/>
  <c r="U8844" i="6"/>
  <c r="U8860" i="6"/>
  <c r="U8876" i="6"/>
  <c r="U8892" i="6"/>
  <c r="U8908" i="6"/>
  <c r="U8924" i="6"/>
  <c r="U8940" i="6"/>
  <c r="U8956" i="6"/>
  <c r="U8972" i="6"/>
  <c r="U8988" i="6"/>
  <c r="U9004" i="6"/>
  <c r="U9020" i="6"/>
  <c r="U9036" i="6"/>
  <c r="U9052" i="6"/>
  <c r="U9068" i="6"/>
  <c r="U9084" i="6"/>
  <c r="U9100" i="6"/>
  <c r="U9116" i="6"/>
  <c r="U9132" i="6"/>
  <c r="U9148" i="6"/>
  <c r="U9164" i="6"/>
  <c r="U9180" i="6"/>
  <c r="U9196" i="6"/>
  <c r="U9212" i="6"/>
  <c r="U9228" i="6"/>
  <c r="U9244" i="6"/>
  <c r="U9260" i="6"/>
  <c r="U9276" i="6"/>
  <c r="U9292" i="6"/>
  <c r="U9308" i="6"/>
  <c r="U9324" i="6"/>
  <c r="U9340" i="6"/>
  <c r="U9356" i="6"/>
  <c r="U9372" i="6"/>
  <c r="U9388" i="6"/>
  <c r="U9404" i="6"/>
  <c r="U9420" i="6"/>
  <c r="U9436" i="6"/>
  <c r="U9452" i="6"/>
  <c r="U9468" i="6"/>
  <c r="U9484" i="6"/>
  <c r="U9500" i="6"/>
  <c r="U9516" i="6"/>
  <c r="U9532" i="6"/>
  <c r="U9548" i="6"/>
  <c r="U9564" i="6"/>
  <c r="U9580" i="6"/>
  <c r="U9596" i="6"/>
  <c r="U9612" i="6"/>
  <c r="U9628" i="6"/>
  <c r="U9644" i="6"/>
  <c r="U9660" i="6"/>
  <c r="U9676" i="6"/>
  <c r="U9692" i="6"/>
  <c r="U9708" i="6"/>
  <c r="U9724" i="6"/>
  <c r="U9740" i="6"/>
  <c r="U9756" i="6"/>
  <c r="U9772" i="6"/>
  <c r="U9788" i="6"/>
  <c r="U9804" i="6"/>
  <c r="U9820" i="6"/>
  <c r="U9836" i="6"/>
  <c r="U9852" i="6"/>
  <c r="U9868" i="6"/>
  <c r="U9884" i="6"/>
  <c r="U9900" i="6"/>
  <c r="U9916" i="6"/>
  <c r="U9932" i="6"/>
  <c r="U9948" i="6"/>
  <c r="U9964" i="6"/>
  <c r="U9980" i="6"/>
  <c r="U9996" i="6"/>
  <c r="U7790" i="6"/>
  <c r="U7838" i="6"/>
  <c r="U7870" i="6"/>
  <c r="U7902" i="6"/>
  <c r="U7934" i="6"/>
  <c r="U7966" i="6"/>
  <c r="U7998" i="6"/>
  <c r="U8030" i="6"/>
  <c r="U8062" i="6"/>
  <c r="U8094" i="6"/>
  <c r="U8126" i="6"/>
  <c r="U8158" i="6"/>
  <c r="U8190" i="6"/>
  <c r="U8222" i="6"/>
  <c r="U8254" i="6"/>
  <c r="U8286" i="6"/>
  <c r="U8318" i="6"/>
  <c r="U8350" i="6"/>
  <c r="U8382" i="6"/>
  <c r="U8414" i="6"/>
  <c r="U8446" i="6"/>
  <c r="U8478" i="6"/>
  <c r="U8510" i="6"/>
  <c r="U8539" i="6"/>
  <c r="U8557" i="6"/>
  <c r="U8575" i="6"/>
  <c r="U8593" i="6"/>
  <c r="U8612" i="6"/>
  <c r="U8630" i="6"/>
  <c r="U8648" i="6"/>
  <c r="U8667" i="6"/>
  <c r="U8685" i="6"/>
  <c r="U8703" i="6"/>
  <c r="U8721" i="6"/>
  <c r="U8740" i="6"/>
  <c r="U8758" i="6"/>
  <c r="U8776" i="6"/>
  <c r="U8795" i="6"/>
  <c r="U8813" i="6"/>
  <c r="U8829" i="6"/>
  <c r="U8845" i="6"/>
  <c r="U8861" i="6"/>
  <c r="U8877" i="6"/>
  <c r="U8893" i="6"/>
  <c r="U8909" i="6"/>
  <c r="U8925" i="6"/>
  <c r="U8941" i="6"/>
  <c r="U8957" i="6"/>
  <c r="U8973" i="6"/>
  <c r="U8989" i="6"/>
  <c r="U9005" i="6"/>
  <c r="U9021" i="6"/>
  <c r="U9037" i="6"/>
  <c r="U9053" i="6"/>
  <c r="U9069" i="6"/>
  <c r="U9085" i="6"/>
  <c r="U9101" i="6"/>
  <c r="U9117" i="6"/>
  <c r="U9133" i="6"/>
  <c r="U9149" i="6"/>
  <c r="U9165" i="6"/>
  <c r="U9181" i="6"/>
  <c r="U9197" i="6"/>
  <c r="U9213" i="6"/>
  <c r="U9229" i="6"/>
  <c r="U9245" i="6"/>
  <c r="U9261" i="6"/>
  <c r="U9277" i="6"/>
  <c r="U9293" i="6"/>
  <c r="U9309" i="6"/>
  <c r="U9325" i="6"/>
  <c r="U9341" i="6"/>
  <c r="U9357" i="6"/>
  <c r="U9373" i="6"/>
  <c r="U9389" i="6"/>
  <c r="U9405" i="6"/>
  <c r="U9421" i="6"/>
  <c r="U9437" i="6"/>
  <c r="U9453" i="6"/>
  <c r="U9469" i="6"/>
  <c r="U9485" i="6"/>
  <c r="U9501" i="6"/>
  <c r="U9517" i="6"/>
  <c r="U9533" i="6"/>
  <c r="U9549" i="6"/>
  <c r="U9565" i="6"/>
  <c r="U9581" i="6"/>
  <c r="U9597" i="6"/>
  <c r="U9613" i="6"/>
  <c r="U9629" i="6"/>
  <c r="U9645" i="6"/>
  <c r="U9661" i="6"/>
  <c r="U9677" i="6"/>
  <c r="U9693" i="6"/>
  <c r="U9709" i="6"/>
  <c r="U9725" i="6"/>
  <c r="U9741" i="6"/>
  <c r="U9757" i="6"/>
  <c r="U9773" i="6"/>
  <c r="U9789" i="6"/>
  <c r="U9805" i="6"/>
  <c r="U9821" i="6"/>
  <c r="U9837" i="6"/>
  <c r="U9853" i="6"/>
  <c r="U9869" i="6"/>
  <c r="U9885" i="6"/>
  <c r="U9901" i="6"/>
  <c r="U9917" i="6"/>
  <c r="U9933" i="6"/>
  <c r="U9949" i="6"/>
  <c r="U9965" i="6"/>
  <c r="U9981" i="6"/>
  <c r="U9997" i="6"/>
  <c r="U7799" i="6"/>
  <c r="U7847" i="6"/>
  <c r="U7879" i="6"/>
  <c r="U7911" i="6"/>
  <c r="U7943" i="6"/>
  <c r="U7975" i="6"/>
  <c r="U8007" i="6"/>
  <c r="U8039" i="6"/>
  <c r="U8071" i="6"/>
  <c r="U8103" i="6"/>
  <c r="U8135" i="6"/>
  <c r="U8167" i="6"/>
  <c r="U8199" i="6"/>
  <c r="U8231" i="6"/>
  <c r="U8263" i="6"/>
  <c r="U8295" i="6"/>
  <c r="U8327" i="6"/>
  <c r="U8359" i="6"/>
  <c r="U8391" i="6"/>
  <c r="U8423" i="6"/>
  <c r="U8455" i="6"/>
  <c r="U8487" i="6"/>
  <c r="U8519" i="6"/>
  <c r="U8544" i="6"/>
  <c r="U8563" i="6"/>
  <c r="U8581" i="6"/>
  <c r="U8599" i="6"/>
  <c r="U8617" i="6"/>
  <c r="U8636" i="6"/>
  <c r="U8654" i="6"/>
  <c r="U8672" i="6"/>
  <c r="U8691" i="6"/>
  <c r="U8709" i="6"/>
  <c r="U8727" i="6"/>
  <c r="U8745" i="6"/>
  <c r="U8764" i="6"/>
  <c r="U8782" i="6"/>
  <c r="U8800" i="6"/>
  <c r="U8818" i="6"/>
  <c r="U8834" i="6"/>
  <c r="U8850" i="6"/>
  <c r="U8866" i="6"/>
  <c r="U8882" i="6"/>
  <c r="U8898" i="6"/>
  <c r="U8914" i="6"/>
  <c r="U8930" i="6"/>
  <c r="U8946" i="6"/>
  <c r="U8962" i="6"/>
  <c r="U8978" i="6"/>
  <c r="U8994" i="6"/>
  <c r="U9010" i="6"/>
  <c r="U9026" i="6"/>
  <c r="U9042" i="6"/>
  <c r="U9058" i="6"/>
  <c r="U9074" i="6"/>
  <c r="U9090" i="6"/>
  <c r="U9106" i="6"/>
  <c r="U9122" i="6"/>
  <c r="U9138" i="6"/>
  <c r="U9154" i="6"/>
  <c r="U9170" i="6"/>
  <c r="U9186" i="6"/>
  <c r="U9202" i="6"/>
  <c r="U9218" i="6"/>
  <c r="U9234" i="6"/>
  <c r="U9250" i="6"/>
  <c r="U9266" i="6"/>
  <c r="U9282" i="6"/>
  <c r="U9298" i="6"/>
  <c r="U9314" i="6"/>
  <c r="U9330" i="6"/>
  <c r="U9346" i="6"/>
  <c r="U9362" i="6"/>
  <c r="U9378" i="6"/>
  <c r="U9394" i="6"/>
  <c r="U9410" i="6"/>
  <c r="U9426" i="6"/>
  <c r="U9442" i="6"/>
  <c r="U9458" i="6"/>
  <c r="U9474" i="6"/>
  <c r="U9490" i="6"/>
  <c r="U9506" i="6"/>
  <c r="U9522" i="6"/>
  <c r="U9538" i="6"/>
  <c r="U9554" i="6"/>
  <c r="U9570" i="6"/>
  <c r="U9586" i="6"/>
  <c r="U9602" i="6"/>
  <c r="U9618" i="6"/>
  <c r="U9634" i="6"/>
  <c r="U9650" i="6"/>
  <c r="U9666" i="6"/>
  <c r="U9682" i="6"/>
  <c r="U9698" i="6"/>
  <c r="U9714" i="6"/>
  <c r="U9730" i="6"/>
  <c r="U9746" i="6"/>
  <c r="U9762" i="6"/>
  <c r="U9778" i="6"/>
  <c r="U9794" i="6"/>
  <c r="U9810" i="6"/>
  <c r="U9826" i="6"/>
  <c r="U9842" i="6"/>
  <c r="U9858" i="6"/>
  <c r="U9874" i="6"/>
  <c r="U9890" i="6"/>
  <c r="U9906" i="6"/>
  <c r="U9922" i="6"/>
  <c r="U9938" i="6"/>
  <c r="U9954" i="6"/>
  <c r="U9970" i="6"/>
  <c r="U9986" i="6"/>
  <c r="U10002" i="6"/>
  <c r="U7806" i="6"/>
  <c r="U7852" i="6"/>
  <c r="U7884" i="6"/>
  <c r="U7916" i="6"/>
  <c r="U7948" i="6"/>
  <c r="U7980" i="6"/>
  <c r="U8012" i="6"/>
  <c r="U8044" i="6"/>
  <c r="U8076" i="6"/>
  <c r="U8108" i="6"/>
  <c r="U8140" i="6"/>
  <c r="U8172" i="6"/>
  <c r="U8204" i="6"/>
  <c r="U8236" i="6"/>
  <c r="U8268" i="6"/>
  <c r="U8300" i="6"/>
  <c r="U8332" i="6"/>
  <c r="U8364" i="6"/>
  <c r="U8396" i="6"/>
  <c r="U8428" i="6"/>
  <c r="U8460" i="6"/>
  <c r="U8492" i="6"/>
  <c r="U8524" i="6"/>
  <c r="U8545" i="6"/>
  <c r="U8564" i="6"/>
  <c r="U8582" i="6"/>
  <c r="U8600" i="6"/>
  <c r="U8619" i="6"/>
  <c r="U8637" i="6"/>
  <c r="U8655" i="6"/>
  <c r="U8673" i="6"/>
  <c r="U8692" i="6"/>
  <c r="U8710" i="6"/>
  <c r="U8728" i="6"/>
  <c r="U8747" i="6"/>
  <c r="U8765" i="6"/>
  <c r="U8783" i="6"/>
  <c r="U8801" i="6"/>
  <c r="U8819" i="6"/>
  <c r="U8835" i="6"/>
  <c r="U8851" i="6"/>
  <c r="U8867" i="6"/>
  <c r="U8883" i="6"/>
  <c r="U8899" i="6"/>
  <c r="U8915" i="6"/>
  <c r="U8931" i="6"/>
  <c r="U8947" i="6"/>
  <c r="U8963" i="6"/>
  <c r="U8979" i="6"/>
  <c r="U8995" i="6"/>
  <c r="U9011" i="6"/>
  <c r="U9027" i="6"/>
  <c r="U9043" i="6"/>
  <c r="U9059" i="6"/>
  <c r="U9075" i="6"/>
  <c r="U9091" i="6"/>
  <c r="U9107" i="6"/>
  <c r="U9123" i="6"/>
  <c r="U9139" i="6"/>
  <c r="U9155" i="6"/>
  <c r="U9171" i="6"/>
  <c r="U9187" i="6"/>
  <c r="U9203" i="6"/>
  <c r="U9219" i="6"/>
  <c r="U9235" i="6"/>
  <c r="U9251" i="6"/>
  <c r="U9267" i="6"/>
  <c r="U9283" i="6"/>
  <c r="U9299" i="6"/>
  <c r="U9315" i="6"/>
  <c r="U9331" i="6"/>
  <c r="U9347" i="6"/>
  <c r="U9363" i="6"/>
  <c r="U9379" i="6"/>
  <c r="U9395" i="6"/>
  <c r="U9411" i="6"/>
  <c r="U9427" i="6"/>
  <c r="U9443" i="6"/>
  <c r="U9459" i="6"/>
  <c r="U9475" i="6"/>
  <c r="U9491" i="6"/>
  <c r="U9507" i="6"/>
  <c r="U9523" i="6"/>
  <c r="U9539" i="6"/>
  <c r="U9555" i="6"/>
  <c r="U9571" i="6"/>
  <c r="U9587" i="6"/>
  <c r="U9603" i="6"/>
  <c r="U9619" i="6"/>
  <c r="U9635" i="6"/>
  <c r="U9651" i="6"/>
  <c r="U9667" i="6"/>
  <c r="U9683" i="6"/>
  <c r="U9699" i="6"/>
  <c r="U9715" i="6"/>
  <c r="U9731" i="6"/>
  <c r="U9747" i="6"/>
  <c r="U9763" i="6"/>
  <c r="U9779" i="6"/>
  <c r="U9795" i="6"/>
  <c r="U9811" i="6"/>
  <c r="U9827" i="6"/>
  <c r="U9843" i="6"/>
  <c r="U9859" i="6"/>
  <c r="U9875" i="6"/>
  <c r="U9891" i="6"/>
  <c r="U9907" i="6"/>
  <c r="U9923" i="6"/>
  <c r="U9939" i="6"/>
  <c r="U9955" i="6"/>
  <c r="U9971" i="6"/>
  <c r="U9987" i="6"/>
  <c r="U10003" i="6"/>
  <c r="U7815" i="6"/>
  <c r="U7853" i="6"/>
  <c r="U7885" i="6"/>
  <c r="U7917" i="6"/>
  <c r="U7949" i="6"/>
  <c r="U7981" i="6"/>
  <c r="U8013" i="6"/>
  <c r="U8045" i="6"/>
  <c r="U8077" i="6"/>
  <c r="U8109" i="6"/>
  <c r="U8141" i="6"/>
  <c r="U8173" i="6"/>
  <c r="U8205" i="6"/>
  <c r="U8237" i="6"/>
  <c r="U8269" i="6"/>
  <c r="U8301" i="6"/>
  <c r="U8333" i="6"/>
  <c r="U8365" i="6"/>
  <c r="U8397" i="6"/>
  <c r="U8429" i="6"/>
  <c r="U8461" i="6"/>
  <c r="U8493" i="6"/>
  <c r="U8525" i="6"/>
  <c r="U8547" i="6"/>
  <c r="U8565" i="6"/>
  <c r="U8583" i="6"/>
  <c r="U8601" i="6"/>
  <c r="U8620" i="6"/>
  <c r="U8638" i="6"/>
  <c r="U8656" i="6"/>
  <c r="U8675" i="6"/>
  <c r="U8693" i="6"/>
  <c r="U8711" i="6"/>
  <c r="U8729" i="6"/>
  <c r="U8748" i="6"/>
  <c r="U8766" i="6"/>
  <c r="U8784" i="6"/>
  <c r="U8803" i="6"/>
  <c r="U8820" i="6"/>
  <c r="U8836" i="6"/>
  <c r="U8852" i="6"/>
  <c r="U8868" i="6"/>
  <c r="U8884" i="6"/>
  <c r="U8900" i="6"/>
  <c r="U8916" i="6"/>
  <c r="U8932" i="6"/>
  <c r="U8948" i="6"/>
  <c r="U8964" i="6"/>
  <c r="U8980" i="6"/>
  <c r="U8996" i="6"/>
  <c r="U9012" i="6"/>
  <c r="U9028" i="6"/>
  <c r="U9044" i="6"/>
  <c r="U9060" i="6"/>
  <c r="U9076" i="6"/>
  <c r="U9092" i="6"/>
  <c r="U9108" i="6"/>
  <c r="U9124" i="6"/>
  <c r="U9140" i="6"/>
  <c r="U9156" i="6"/>
  <c r="U9172" i="6"/>
  <c r="U9188" i="6"/>
  <c r="U9204" i="6"/>
  <c r="U9220" i="6"/>
  <c r="U9236" i="6"/>
  <c r="U9252" i="6"/>
  <c r="U9268" i="6"/>
  <c r="U9284" i="6"/>
  <c r="U9300" i="6"/>
  <c r="U9316" i="6"/>
  <c r="U9332" i="6"/>
  <c r="U9348" i="6"/>
  <c r="U9364" i="6"/>
  <c r="U9380" i="6"/>
  <c r="U9396" i="6"/>
  <c r="U9412" i="6"/>
  <c r="U9428" i="6"/>
  <c r="U9444" i="6"/>
  <c r="U9460" i="6"/>
  <c r="U9476" i="6"/>
  <c r="U9492" i="6"/>
  <c r="U9508" i="6"/>
  <c r="U9524" i="6"/>
  <c r="U9540" i="6"/>
  <c r="U9556" i="6"/>
  <c r="U9572" i="6"/>
  <c r="U9588" i="6"/>
  <c r="U9604" i="6"/>
  <c r="U9620" i="6"/>
  <c r="U9636" i="6"/>
  <c r="U9652" i="6"/>
  <c r="U9668" i="6"/>
  <c r="U9684" i="6"/>
  <c r="U9700" i="6"/>
  <c r="U9716" i="6"/>
  <c r="U9732" i="6"/>
  <c r="U9748" i="6"/>
  <c r="U9764" i="6"/>
  <c r="U9780" i="6"/>
  <c r="U9796" i="6"/>
  <c r="U9812" i="6"/>
  <c r="U9828" i="6"/>
  <c r="U9844" i="6"/>
  <c r="U9860" i="6"/>
  <c r="U9876" i="6"/>
  <c r="U9892" i="6"/>
  <c r="U9908" i="6"/>
  <c r="U9924" i="6"/>
  <c r="U9940" i="6"/>
  <c r="U9956" i="6"/>
  <c r="U9972" i="6"/>
  <c r="U9988" i="6"/>
  <c r="U10004" i="6"/>
  <c r="U7822" i="6"/>
  <c r="U7854" i="6"/>
  <c r="U7886" i="6"/>
  <c r="U7918" i="6"/>
  <c r="U7950" i="6"/>
  <c r="U7982" i="6"/>
  <c r="U8014" i="6"/>
  <c r="U8046" i="6"/>
  <c r="U8078" i="6"/>
  <c r="U8110" i="6"/>
  <c r="U8142" i="6"/>
  <c r="U8174" i="6"/>
  <c r="U8206" i="6"/>
  <c r="U8238" i="6"/>
  <c r="U8270" i="6"/>
  <c r="U8302" i="6"/>
  <c r="U8334" i="6"/>
  <c r="U8366" i="6"/>
  <c r="U8398" i="6"/>
  <c r="U8430" i="6"/>
  <c r="U8462" i="6"/>
  <c r="U8494" i="6"/>
  <c r="U8526" i="6"/>
  <c r="U8548" i="6"/>
  <c r="U8566" i="6"/>
  <c r="U8584" i="6"/>
  <c r="U8603" i="6"/>
  <c r="U8621" i="6"/>
  <c r="U8639" i="6"/>
  <c r="U8657" i="6"/>
  <c r="U8676" i="6"/>
  <c r="U8694" i="6"/>
  <c r="U8712" i="6"/>
  <c r="U8731" i="6"/>
  <c r="U8749" i="6"/>
  <c r="U8767" i="6"/>
  <c r="U8785" i="6"/>
  <c r="U8804" i="6"/>
  <c r="U8821" i="6"/>
  <c r="U8837" i="6"/>
  <c r="U8853" i="6"/>
  <c r="U8869" i="6"/>
  <c r="U8885" i="6"/>
  <c r="U8901" i="6"/>
  <c r="U8917" i="6"/>
  <c r="U8933" i="6"/>
  <c r="U8949" i="6"/>
  <c r="U8965" i="6"/>
  <c r="U8981" i="6"/>
  <c r="U8997" i="6"/>
  <c r="U9013" i="6"/>
  <c r="U9029" i="6"/>
  <c r="U9045" i="6"/>
  <c r="U9061" i="6"/>
  <c r="U9077" i="6"/>
  <c r="U9093" i="6"/>
  <c r="U9109" i="6"/>
  <c r="U9125" i="6"/>
  <c r="U9141" i="6"/>
  <c r="U9157" i="6"/>
  <c r="U9173" i="6"/>
  <c r="U9189" i="6"/>
  <c r="U9205" i="6"/>
  <c r="U9221" i="6"/>
  <c r="U9237" i="6"/>
  <c r="U9253" i="6"/>
  <c r="U9269" i="6"/>
  <c r="U9285" i="6"/>
  <c r="U9301" i="6"/>
  <c r="U9317" i="6"/>
  <c r="U9333" i="6"/>
  <c r="U9349" i="6"/>
  <c r="U9365" i="6"/>
  <c r="U9381" i="6"/>
  <c r="U9397" i="6"/>
  <c r="U9413" i="6"/>
  <c r="U9429" i="6"/>
  <c r="U9445" i="6"/>
  <c r="U9461" i="6"/>
  <c r="U9477" i="6"/>
  <c r="U9493" i="6"/>
  <c r="U9509" i="6"/>
  <c r="U9525" i="6"/>
  <c r="U9541" i="6"/>
  <c r="U9557" i="6"/>
  <c r="U9573" i="6"/>
  <c r="U9589" i="6"/>
  <c r="U9605" i="6"/>
  <c r="U9621" i="6"/>
  <c r="U9637" i="6"/>
  <c r="U9653" i="6"/>
  <c r="U9669" i="6"/>
  <c r="U9685" i="6"/>
  <c r="U9701" i="6"/>
  <c r="U9717" i="6"/>
  <c r="U9733" i="6"/>
  <c r="U9749" i="6"/>
  <c r="U9765" i="6"/>
  <c r="U9781" i="6"/>
  <c r="U9797" i="6"/>
  <c r="U9813" i="6"/>
  <c r="U9829" i="6"/>
  <c r="U9845" i="6"/>
  <c r="U9861" i="6"/>
  <c r="U9877" i="6"/>
  <c r="U9893" i="6"/>
  <c r="U9909" i="6"/>
  <c r="U9925" i="6"/>
  <c r="U9941" i="6"/>
  <c r="U9957" i="6"/>
  <c r="U9973" i="6"/>
  <c r="U9989" i="6"/>
  <c r="U10005" i="6"/>
  <c r="U497" i="6"/>
  <c r="U250" i="6"/>
  <c r="U685" i="6"/>
  <c r="U1000" i="6"/>
  <c r="U817" i="6"/>
  <c r="U917" i="6"/>
  <c r="U345" i="6"/>
  <c r="U613" i="6"/>
  <c r="U737" i="6"/>
  <c r="U780" i="6"/>
  <c r="U538" i="6"/>
  <c r="U926" i="6"/>
  <c r="U649" i="6"/>
  <c r="U401" i="6"/>
  <c r="U344" i="6"/>
  <c r="U845" i="6"/>
  <c r="U398" i="6"/>
  <c r="U689" i="6"/>
  <c r="U90" i="6"/>
  <c r="U369" i="6"/>
  <c r="U575" i="6"/>
  <c r="U733" i="6"/>
  <c r="U856" i="6"/>
  <c r="U944" i="6"/>
  <c r="U94" i="6"/>
  <c r="U448" i="6"/>
  <c r="U734" i="6"/>
  <c r="U918" i="6"/>
  <c r="U625" i="6"/>
  <c r="U242" i="6"/>
  <c r="U619" i="6"/>
  <c r="U546" i="6"/>
  <c r="U846" i="6"/>
  <c r="U454" i="6"/>
  <c r="U282" i="6"/>
  <c r="U831" i="6"/>
  <c r="U370" i="6"/>
  <c r="U729" i="6"/>
  <c r="U26" i="6"/>
  <c r="U717" i="6"/>
  <c r="U30" i="6"/>
  <c r="U686" i="6"/>
  <c r="U362" i="6"/>
  <c r="U122" i="6"/>
  <c r="U593" i="6"/>
  <c r="U952" i="6"/>
  <c r="U473" i="6"/>
  <c r="U927" i="6"/>
  <c r="U178" i="6"/>
  <c r="U422" i="6"/>
  <c r="U765" i="6"/>
  <c r="U968" i="6"/>
  <c r="U558" i="6"/>
  <c r="U969" i="6"/>
  <c r="U482" i="6"/>
  <c r="U186" i="6"/>
  <c r="U447" i="6"/>
  <c r="U630" i="6"/>
  <c r="U781" i="6"/>
  <c r="U899" i="6"/>
  <c r="U976" i="6"/>
  <c r="U190" i="6"/>
  <c r="U576" i="6"/>
  <c r="U782" i="6"/>
  <c r="U985" i="6"/>
  <c r="U525" i="6"/>
  <c r="U66" i="6"/>
  <c r="U233" i="6"/>
  <c r="U701" i="6"/>
  <c r="U1008" i="6"/>
  <c r="U870" i="6"/>
  <c r="U748" i="6"/>
  <c r="U557" i="6"/>
  <c r="U935" i="6"/>
  <c r="U891" i="6"/>
  <c r="U683" i="6"/>
  <c r="U394" i="6"/>
  <c r="U749" i="6"/>
  <c r="U869" i="6"/>
  <c r="U126" i="6"/>
  <c r="U750" i="6"/>
  <c r="U616" i="6"/>
  <c r="U154" i="6"/>
  <c r="U611" i="6"/>
  <c r="U879" i="6"/>
  <c r="U158" i="6"/>
  <c r="U766" i="6"/>
  <c r="U598" i="6"/>
  <c r="U114" i="6"/>
  <c r="U218" i="6"/>
  <c r="U472" i="6"/>
  <c r="U648" i="6"/>
  <c r="U806" i="6"/>
  <c r="U908" i="6"/>
  <c r="U984" i="6"/>
  <c r="U254" i="6"/>
  <c r="U594" i="6"/>
  <c r="U821" i="6"/>
  <c r="U753" i="6"/>
  <c r="U465" i="6"/>
  <c r="U804" i="6"/>
  <c r="U105" i="6"/>
  <c r="U528" i="6"/>
  <c r="U859" i="6"/>
  <c r="U819" i="6"/>
  <c r="U313" i="6"/>
  <c r="U739" i="6"/>
  <c r="U618" i="6"/>
  <c r="U761" i="6"/>
  <c r="U579" i="6"/>
  <c r="U162" i="6"/>
  <c r="U610" i="6"/>
  <c r="U827" i="6"/>
  <c r="U554" i="6"/>
  <c r="U151" i="6"/>
  <c r="U495" i="6"/>
  <c r="U456" i="6"/>
  <c r="U231" i="6"/>
  <c r="U322" i="6"/>
  <c r="U772" i="6"/>
  <c r="U329" i="6"/>
  <c r="U787" i="6"/>
  <c r="U199" i="6"/>
  <c r="U265" i="6"/>
  <c r="U646" i="6"/>
  <c r="U135" i="6"/>
  <c r="U778" i="6"/>
  <c r="U938" i="6"/>
  <c r="U672" i="6"/>
  <c r="U714" i="6"/>
  <c r="U663" i="6"/>
  <c r="U377" i="6"/>
  <c r="U22" i="6"/>
  <c r="U198" i="6"/>
  <c r="U168" i="6"/>
  <c r="U176" i="6"/>
  <c r="U317" i="6"/>
  <c r="U80" i="6"/>
  <c r="U253" i="6"/>
  <c r="U245" i="6"/>
  <c r="U109" i="6"/>
  <c r="U252" i="6"/>
  <c r="U423" i="6"/>
  <c r="U631" i="6"/>
  <c r="U807" i="6"/>
  <c r="U936" i="6"/>
  <c r="U697" i="6"/>
  <c r="U543" i="6"/>
  <c r="U351" i="6"/>
  <c r="U98" i="6"/>
  <c r="U692" i="6"/>
  <c r="U496" i="6"/>
  <c r="U185" i="6"/>
  <c r="U755" i="6"/>
  <c r="U470" i="6"/>
  <c r="U55" i="6"/>
  <c r="U441" i="6"/>
  <c r="U128" i="6"/>
  <c r="U61" i="6"/>
  <c r="U662" i="6"/>
  <c r="U515" i="6"/>
  <c r="U306" i="6"/>
  <c r="U820" i="6"/>
  <c r="U674" i="6"/>
  <c r="U457" i="6"/>
  <c r="U41" i="6"/>
  <c r="U673" i="6"/>
  <c r="U431" i="6"/>
  <c r="U826" i="6"/>
  <c r="U338" i="6"/>
  <c r="U445" i="6"/>
  <c r="U204" i="6"/>
  <c r="U992" i="6"/>
  <c r="U222" i="6"/>
  <c r="U498" i="6"/>
  <c r="U718" i="6"/>
  <c r="U857" i="6"/>
  <c r="U993" i="6"/>
  <c r="U653" i="6"/>
  <c r="U504" i="6"/>
  <c r="U290" i="6"/>
  <c r="U812" i="6"/>
  <c r="U638" i="6"/>
  <c r="U432" i="6"/>
  <c r="U25" i="6"/>
  <c r="U664" i="6"/>
  <c r="U378" i="6"/>
  <c r="U794" i="6"/>
  <c r="U246" i="6"/>
  <c r="U437" i="6"/>
  <c r="U459" i="6"/>
  <c r="U124" i="6"/>
  <c r="U147" i="6"/>
  <c r="U596" i="6"/>
  <c r="U267" i="6"/>
  <c r="U123" i="6"/>
  <c r="U452" i="6"/>
  <c r="U11" i="6"/>
  <c r="U236" i="6"/>
  <c r="U669" i="6"/>
  <c r="U287" i="6"/>
  <c r="U50" i="6"/>
  <c r="U740" i="6"/>
  <c r="U574" i="6"/>
  <c r="U393" i="6"/>
  <c r="U89" i="6"/>
  <c r="U779" i="6"/>
  <c r="U600" i="6"/>
  <c r="U327" i="6"/>
  <c r="U898" i="6"/>
  <c r="U581" i="6"/>
  <c r="U288" i="6"/>
  <c r="U405" i="6"/>
  <c r="U572" i="6"/>
  <c r="U411" i="6"/>
  <c r="U847" i="6"/>
  <c r="U844" i="6"/>
  <c r="U708" i="6"/>
  <c r="U565" i="6"/>
  <c r="U343" i="6"/>
  <c r="U57" i="6"/>
  <c r="U763" i="6"/>
  <c r="U573" i="6"/>
  <c r="U311" i="6"/>
  <c r="U850" i="6"/>
  <c r="U562" i="6"/>
  <c r="U280" i="6"/>
  <c r="U325" i="6"/>
  <c r="U556" i="6"/>
  <c r="U307" i="6"/>
  <c r="U928" i="6"/>
  <c r="U321" i="6"/>
  <c r="U881" i="6"/>
  <c r="U668" i="6"/>
  <c r="U132" i="6"/>
  <c r="U19" i="6"/>
  <c r="U670" i="6"/>
  <c r="U542" i="6"/>
  <c r="U286" i="6"/>
  <c r="U539" i="6"/>
  <c r="U702" i="6"/>
  <c r="U832" i="6"/>
  <c r="U961" i="6"/>
  <c r="U721" i="6"/>
  <c r="U589" i="6"/>
  <c r="U426" i="6"/>
  <c r="U194" i="6"/>
  <c r="U836" i="6"/>
  <c r="U716" i="6"/>
  <c r="U601" i="6"/>
  <c r="U446" i="6"/>
  <c r="U201" i="6"/>
  <c r="U851" i="6"/>
  <c r="U699" i="6"/>
  <c r="U518" i="6"/>
  <c r="U279" i="6"/>
  <c r="U890" i="6"/>
  <c r="U635" i="6"/>
  <c r="U182" i="6"/>
  <c r="U14" i="6"/>
  <c r="U149" i="6"/>
  <c r="U348" i="6"/>
  <c r="U339" i="6"/>
  <c r="U632" i="6"/>
  <c r="U688" i="6"/>
  <c r="U58" i="6"/>
  <c r="U314" i="6"/>
  <c r="U520" i="6"/>
  <c r="U666" i="6"/>
  <c r="U792" i="6"/>
  <c r="U889" i="6"/>
  <c r="U960" i="6"/>
  <c r="U62" i="6"/>
  <c r="U318" i="6"/>
  <c r="U521" i="6"/>
  <c r="U667" i="6"/>
  <c r="U793" i="6"/>
  <c r="U900" i="6"/>
  <c r="U1001" i="6"/>
  <c r="U671" i="6"/>
  <c r="U552" i="6"/>
  <c r="U415" i="6"/>
  <c r="U226" i="6"/>
  <c r="U34" i="6"/>
  <c r="U756" i="6"/>
  <c r="U647" i="6"/>
  <c r="U537" i="6"/>
  <c r="U382" i="6"/>
  <c r="U169" i="6"/>
  <c r="U835" i="6"/>
  <c r="U707" i="6"/>
  <c r="U563" i="6"/>
  <c r="U367" i="6"/>
  <c r="U119" i="6"/>
  <c r="U786" i="6"/>
  <c r="U535" i="6"/>
  <c r="U296" i="6"/>
  <c r="U509" i="6"/>
  <c r="U157" i="6"/>
  <c r="U460" i="6"/>
  <c r="U475" i="6"/>
  <c r="U75" i="6"/>
  <c r="U919" i="6"/>
  <c r="U893" i="6"/>
  <c r="U911" i="6"/>
  <c r="U37" i="6"/>
  <c r="U388" i="6"/>
  <c r="U84" i="6"/>
  <c r="U259" i="6"/>
  <c r="U319" i="6"/>
  <c r="U970" i="6"/>
  <c r="U939" i="6"/>
  <c r="U922" i="6"/>
  <c r="U722" i="6"/>
  <c r="U466" i="6"/>
  <c r="U320" i="6"/>
  <c r="U64" i="6"/>
  <c r="U285" i="6"/>
  <c r="U676" i="6"/>
  <c r="U380" i="6"/>
  <c r="U28" i="6"/>
  <c r="U243" i="6"/>
  <c r="U614" i="6"/>
  <c r="U193" i="6"/>
  <c r="U1003" i="6"/>
  <c r="U909" i="6"/>
  <c r="U977" i="6"/>
  <c r="U745" i="6"/>
  <c r="U680" i="6"/>
  <c r="U607" i="6"/>
  <c r="U534" i="6"/>
  <c r="U440" i="6"/>
  <c r="U337" i="6"/>
  <c r="U210" i="6"/>
  <c r="U82" i="6"/>
  <c r="U828" i="6"/>
  <c r="U764" i="6"/>
  <c r="U700" i="6"/>
  <c r="U629" i="6"/>
  <c r="U555" i="6"/>
  <c r="U471" i="6"/>
  <c r="U354" i="6"/>
  <c r="U217" i="6"/>
  <c r="U73" i="6"/>
  <c r="U843" i="6"/>
  <c r="U771" i="6"/>
  <c r="U691" i="6"/>
  <c r="U591" i="6"/>
  <c r="U481" i="6"/>
  <c r="U353" i="6"/>
  <c r="U183" i="6"/>
  <c r="U930" i="6"/>
  <c r="U810" i="6"/>
  <c r="U706" i="6"/>
  <c r="U553" i="6"/>
  <c r="U262" i="6"/>
  <c r="U312" i="6"/>
  <c r="U152" i="6"/>
  <c r="U469" i="6"/>
  <c r="U293" i="6"/>
  <c r="U133" i="6"/>
  <c r="U604" i="6"/>
  <c r="U420" i="6"/>
  <c r="U228" i="6"/>
  <c r="U483" i="6"/>
  <c r="U291" i="6"/>
  <c r="U115" i="6"/>
  <c r="U502" i="6"/>
  <c r="U892" i="6"/>
  <c r="U450" i="6"/>
  <c r="U929" i="6"/>
  <c r="U170" i="6"/>
  <c r="U945" i="6"/>
  <c r="U777" i="6"/>
  <c r="U713" i="6"/>
  <c r="U643" i="6"/>
  <c r="U570" i="6"/>
  <c r="U490" i="6"/>
  <c r="U390" i="6"/>
  <c r="U274" i="6"/>
  <c r="U146" i="6"/>
  <c r="U860" i="6"/>
  <c r="U796" i="6"/>
  <c r="U732" i="6"/>
  <c r="U665" i="6"/>
  <c r="U592" i="6"/>
  <c r="U519" i="6"/>
  <c r="U418" i="6"/>
  <c r="U297" i="6"/>
  <c r="U153" i="6"/>
  <c r="U883" i="6"/>
  <c r="U803" i="6"/>
  <c r="U731" i="6"/>
  <c r="U637" i="6"/>
  <c r="U545" i="6"/>
  <c r="U417" i="6"/>
  <c r="U263" i="6"/>
  <c r="U103" i="6"/>
  <c r="U866" i="6"/>
  <c r="U746" i="6"/>
  <c r="U626" i="6"/>
  <c r="U430" i="6"/>
  <c r="U166" i="6"/>
  <c r="U216" i="6"/>
  <c r="U56" i="6"/>
  <c r="U389" i="6"/>
  <c r="U213" i="6"/>
  <c r="U29" i="6"/>
  <c r="U540" i="6"/>
  <c r="U316" i="6"/>
  <c r="U100" i="6"/>
  <c r="U403" i="6"/>
  <c r="U163" i="6"/>
  <c r="U10" i="6"/>
  <c r="U687" i="6"/>
  <c r="U33" i="6"/>
  <c r="U704" i="6"/>
  <c r="U266" i="6"/>
  <c r="U880" i="6"/>
  <c r="U953" i="6"/>
  <c r="U769" i="6"/>
  <c r="U705" i="6"/>
  <c r="U634" i="6"/>
  <c r="U561" i="6"/>
  <c r="U479" i="6"/>
  <c r="U376" i="6"/>
  <c r="U258" i="6"/>
  <c r="U130" i="6"/>
  <c r="U852" i="6"/>
  <c r="U788" i="6"/>
  <c r="U724" i="6"/>
  <c r="U656" i="6"/>
  <c r="U583" i="6"/>
  <c r="U510" i="6"/>
  <c r="U407" i="6"/>
  <c r="U281" i="6"/>
  <c r="U137" i="6"/>
  <c r="U867" i="6"/>
  <c r="U795" i="6"/>
  <c r="U715" i="6"/>
  <c r="U627" i="6"/>
  <c r="U527" i="6"/>
  <c r="U392" i="6"/>
  <c r="U247" i="6"/>
  <c r="U71" i="6"/>
  <c r="U858" i="6"/>
  <c r="U738" i="6"/>
  <c r="U590" i="6"/>
  <c r="U391" i="6"/>
  <c r="U118" i="6"/>
  <c r="U208" i="6"/>
  <c r="U32" i="6"/>
  <c r="U373" i="6"/>
  <c r="U173" i="6"/>
  <c r="U684" i="6"/>
  <c r="U492" i="6"/>
  <c r="U268" i="6"/>
  <c r="U92" i="6"/>
  <c r="U387" i="6"/>
  <c r="U155" i="6"/>
  <c r="U255" i="6"/>
  <c r="U719" i="6"/>
  <c r="U129" i="6"/>
  <c r="U784" i="6"/>
  <c r="U639" i="6"/>
  <c r="U298" i="6"/>
  <c r="U785" i="6"/>
  <c r="U603" i="6"/>
  <c r="U964" i="6"/>
  <c r="U434" i="6"/>
  <c r="U640" i="6"/>
  <c r="U965" i="6"/>
  <c r="U425" i="6"/>
  <c r="U768" i="6"/>
  <c r="U963" i="6"/>
  <c r="U773" i="6"/>
  <c r="U774" i="6"/>
  <c r="U645" i="6"/>
  <c r="U505" i="6"/>
  <c r="U326" i="6"/>
  <c r="U86" i="6"/>
  <c r="U240" i="6"/>
  <c r="U104" i="6"/>
  <c r="U501" i="6"/>
  <c r="U365" i="6"/>
  <c r="U229" i="6"/>
  <c r="U101" i="6"/>
  <c r="U644" i="6"/>
  <c r="U484" i="6"/>
  <c r="U340" i="6"/>
  <c r="U196" i="6"/>
  <c r="U20" i="6"/>
  <c r="U379" i="6"/>
  <c r="U227" i="6"/>
  <c r="U51" i="6"/>
  <c r="U424" i="6"/>
  <c r="U767" i="6"/>
  <c r="U994" i="6"/>
  <c r="U503" i="6"/>
  <c r="U809" i="6"/>
  <c r="U42" i="6"/>
  <c r="U885" i="6"/>
  <c r="U175" i="6"/>
  <c r="U494" i="6"/>
  <c r="U310" i="6"/>
  <c r="U38" i="6"/>
  <c r="U224" i="6"/>
  <c r="U96" i="6"/>
  <c r="U477" i="6"/>
  <c r="U357" i="6"/>
  <c r="U221" i="6"/>
  <c r="U85" i="6"/>
  <c r="U612" i="6"/>
  <c r="U468" i="6"/>
  <c r="U324" i="6"/>
  <c r="U156" i="6"/>
  <c r="U12" i="6"/>
  <c r="U371" i="6"/>
  <c r="U187" i="6"/>
  <c r="U35" i="6"/>
  <c r="U449" i="6"/>
  <c r="U833" i="6"/>
  <c r="U1002" i="6"/>
  <c r="U523" i="6"/>
  <c r="U884" i="6"/>
  <c r="U138" i="6"/>
  <c r="U894" i="6"/>
  <c r="U410" i="6"/>
  <c r="U895" i="6"/>
  <c r="U623" i="6"/>
  <c r="U759" i="6"/>
  <c r="U790" i="6"/>
  <c r="U887" i="6"/>
  <c r="U532" i="6"/>
  <c r="U412" i="6"/>
  <c r="U300" i="6"/>
  <c r="U172" i="6"/>
  <c r="U60" i="6"/>
  <c r="U451" i="6"/>
  <c r="U331" i="6"/>
  <c r="U219" i="6"/>
  <c r="U91" i="6"/>
  <c r="U159" i="6"/>
  <c r="U522" i="6"/>
  <c r="U783" i="6"/>
  <c r="U937" i="6"/>
  <c r="U257" i="6"/>
  <c r="U615" i="6"/>
  <c r="U823" i="6"/>
  <c r="U971" i="6"/>
  <c r="U330" i="6"/>
  <c r="U174" i="6"/>
  <c r="U973" i="6"/>
  <c r="U896" i="6"/>
  <c r="U54" i="6"/>
  <c r="U248" i="6"/>
  <c r="U144" i="6"/>
  <c r="U24" i="6"/>
  <c r="U429" i="6"/>
  <c r="U301" i="6"/>
  <c r="U181" i="6"/>
  <c r="U69" i="6"/>
  <c r="U636" i="6"/>
  <c r="U524" i="6"/>
  <c r="U396" i="6"/>
  <c r="U276" i="6"/>
  <c r="U164" i="6"/>
  <c r="U44" i="6"/>
  <c r="U443" i="6"/>
  <c r="U315" i="6"/>
  <c r="U195" i="6"/>
  <c r="U83" i="6"/>
  <c r="U191" i="6"/>
  <c r="U541" i="6"/>
  <c r="U808" i="6"/>
  <c r="U962" i="6"/>
  <c r="U289" i="6"/>
  <c r="U633" i="6"/>
  <c r="U848" i="6"/>
  <c r="U995" i="6"/>
  <c r="U408" i="6"/>
  <c r="U409" i="6"/>
  <c r="U143" i="6"/>
  <c r="U966" i="6"/>
  <c r="U967" i="6"/>
  <c r="U897" i="6"/>
  <c r="U458" i="6"/>
  <c r="U972" i="6"/>
  <c r="U789" i="6"/>
  <c r="U438" i="6"/>
  <c r="U974" i="6"/>
  <c r="U621" i="6"/>
  <c r="U142" i="6"/>
  <c r="U886" i="6"/>
  <c r="U605" i="6"/>
  <c r="U1007" i="6"/>
  <c r="U959" i="6"/>
  <c r="U464" i="6"/>
  <c r="U712" i="6"/>
  <c r="U439" i="6"/>
  <c r="J7" i="8"/>
  <c r="J15" i="8"/>
  <c r="J23" i="8"/>
  <c r="J31" i="8"/>
  <c r="J39" i="8"/>
  <c r="J47" i="8"/>
  <c r="J55" i="8"/>
  <c r="J8" i="8"/>
  <c r="J16" i="8"/>
  <c r="J24" i="8"/>
  <c r="J32" i="8"/>
  <c r="J40" i="8"/>
  <c r="J48" i="8"/>
  <c r="J56" i="8"/>
  <c r="J9" i="8"/>
  <c r="J17" i="8"/>
  <c r="J25" i="8"/>
  <c r="J33" i="8"/>
  <c r="J41" i="8"/>
  <c r="J49" i="8"/>
  <c r="J57" i="8"/>
  <c r="J10" i="8"/>
  <c r="J18" i="8"/>
  <c r="J26" i="8"/>
  <c r="J34" i="8"/>
  <c r="J42" i="8"/>
  <c r="J50" i="8"/>
  <c r="J11" i="8"/>
  <c r="J19" i="8"/>
  <c r="J27" i="8"/>
  <c r="J35" i="8"/>
  <c r="J43" i="8"/>
  <c r="J51" i="8"/>
  <c r="J12" i="8"/>
  <c r="J20" i="8"/>
  <c r="J28" i="8"/>
  <c r="J36" i="8"/>
  <c r="J44" i="8"/>
  <c r="J52" i="8"/>
  <c r="J13" i="8"/>
  <c r="J21" i="8"/>
  <c r="J29" i="8"/>
  <c r="J37" i="8"/>
  <c r="J45" i="8"/>
  <c r="J53" i="8"/>
  <c r="J14" i="8"/>
  <c r="J22" i="8"/>
  <c r="J30" i="8"/>
  <c r="J38" i="8"/>
  <c r="J46" i="8"/>
  <c r="J54" i="8"/>
  <c r="U744" i="6"/>
  <c r="U723" i="6"/>
  <c r="U655" i="6"/>
  <c r="U582" i="6"/>
  <c r="U506" i="6"/>
  <c r="U406" i="6"/>
  <c r="U295" i="6"/>
  <c r="U167" i="6"/>
  <c r="U39" i="6"/>
  <c r="U874" i="6"/>
  <c r="U802" i="6"/>
  <c r="U730" i="6"/>
  <c r="U654" i="6"/>
  <c r="U571" i="6"/>
  <c r="U480" i="6"/>
  <c r="U366" i="6"/>
  <c r="U214" i="6"/>
  <c r="U70" i="6"/>
  <c r="U304" i="6"/>
  <c r="U232" i="6"/>
  <c r="U160" i="6"/>
  <c r="U88" i="6"/>
  <c r="U16" i="6"/>
  <c r="U453" i="6"/>
  <c r="U381" i="6"/>
  <c r="U309" i="6"/>
  <c r="U237" i="6"/>
  <c r="U165" i="6"/>
  <c r="U93" i="6"/>
  <c r="U21" i="6"/>
  <c r="U620" i="6"/>
  <c r="U548" i="6"/>
  <c r="U476" i="6"/>
  <c r="U404" i="6"/>
  <c r="U332" i="6"/>
  <c r="U260" i="6"/>
  <c r="U188" i="6"/>
  <c r="U108" i="6"/>
  <c r="U36" i="6"/>
  <c r="U467" i="6"/>
  <c r="U395" i="6"/>
  <c r="U323" i="6"/>
  <c r="U251" i="6"/>
  <c r="U179" i="6"/>
  <c r="U99" i="6"/>
  <c r="U27" i="6"/>
  <c r="U223" i="6"/>
  <c r="U474" i="6"/>
  <c r="U650" i="6"/>
  <c r="U797" i="6"/>
  <c r="U901" i="6"/>
  <c r="U986" i="6"/>
  <c r="U225" i="6"/>
  <c r="U478" i="6"/>
  <c r="U651" i="6"/>
  <c r="U798" i="6"/>
  <c r="U902" i="6"/>
  <c r="U979" i="6"/>
  <c r="U234" i="6"/>
  <c r="U486" i="6"/>
  <c r="U657" i="6"/>
  <c r="U799" i="6"/>
  <c r="U903" i="6"/>
  <c r="U980" i="6"/>
  <c r="U206" i="6"/>
  <c r="U487" i="6"/>
  <c r="U658" i="6"/>
  <c r="U800" i="6"/>
  <c r="U904" i="6"/>
  <c r="U981" i="6"/>
  <c r="U207" i="6"/>
  <c r="U463" i="6"/>
  <c r="U659" i="6"/>
  <c r="U801" i="6"/>
  <c r="U905" i="6"/>
  <c r="U982" i="6"/>
  <c r="U776" i="6"/>
  <c r="U830" i="6"/>
  <c r="U679" i="6"/>
  <c r="U414" i="6"/>
  <c r="U511" i="6"/>
  <c r="U675" i="6"/>
  <c r="U813" i="6"/>
  <c r="U912" i="6"/>
  <c r="U988" i="6"/>
  <c r="U270" i="6"/>
  <c r="U512" i="6"/>
  <c r="U677" i="6"/>
  <c r="U814" i="6"/>
  <c r="U913" i="6"/>
  <c r="U989" i="6"/>
  <c r="U239" i="6"/>
  <c r="U513" i="6"/>
  <c r="U678" i="6"/>
  <c r="U815" i="6"/>
  <c r="U915" i="6"/>
  <c r="U990" i="6"/>
  <c r="U878" i="6"/>
  <c r="U841" i="6"/>
  <c r="U642" i="6"/>
  <c r="U386" i="6"/>
  <c r="U529" i="6"/>
  <c r="U693" i="6"/>
  <c r="U824" i="6"/>
  <c r="U921" i="6"/>
  <c r="U1004" i="6"/>
  <c r="U302" i="6"/>
  <c r="U530" i="6"/>
  <c r="U694" i="6"/>
  <c r="U825" i="6"/>
  <c r="U923" i="6"/>
  <c r="U997" i="6"/>
  <c r="U303" i="6"/>
  <c r="U531" i="6"/>
  <c r="U695" i="6"/>
  <c r="U829" i="6"/>
  <c r="U924" i="6"/>
  <c r="U998" i="6"/>
  <c r="U951" i="6"/>
  <c r="U991" i="6"/>
  <c r="U624" i="6"/>
  <c r="U361" i="6"/>
  <c r="U547" i="6"/>
  <c r="U709" i="6"/>
  <c r="U838" i="6"/>
  <c r="U940" i="6"/>
  <c r="U46" i="6"/>
  <c r="U334" i="6"/>
  <c r="U549" i="6"/>
  <c r="U710" i="6"/>
  <c r="U839" i="6"/>
  <c r="U932" i="6"/>
  <c r="U47" i="6"/>
  <c r="U335" i="6"/>
  <c r="U550" i="6"/>
  <c r="U711" i="6"/>
  <c r="U840" i="6"/>
  <c r="U933" i="6"/>
  <c r="U1006" i="6"/>
  <c r="U805" i="6"/>
  <c r="U855" i="6"/>
  <c r="U606" i="6"/>
  <c r="U209" i="6"/>
  <c r="U914" i="6"/>
  <c r="U842" i="6"/>
  <c r="U770" i="6"/>
  <c r="U698" i="6"/>
  <c r="U608" i="6"/>
  <c r="U526" i="6"/>
  <c r="U416" i="6"/>
  <c r="U294" i="6"/>
  <c r="U150" i="6"/>
  <c r="U18" i="6"/>
  <c r="U272" i="6"/>
  <c r="U192" i="6"/>
  <c r="U120" i="6"/>
  <c r="U48" i="6"/>
  <c r="U493" i="6"/>
  <c r="U421" i="6"/>
  <c r="U349" i="6"/>
  <c r="U277" i="6"/>
  <c r="U197" i="6"/>
  <c r="U125" i="6"/>
  <c r="U53" i="6"/>
  <c r="U660" i="6"/>
  <c r="U588" i="6"/>
  <c r="U516" i="6"/>
  <c r="U444" i="6"/>
  <c r="U364" i="6"/>
  <c r="U292" i="6"/>
  <c r="U220" i="6"/>
  <c r="U148" i="6"/>
  <c r="U76" i="6"/>
  <c r="U507" i="6"/>
  <c r="U435" i="6"/>
  <c r="U355" i="6"/>
  <c r="U283" i="6"/>
  <c r="U211" i="6"/>
  <c r="U139" i="6"/>
  <c r="U67" i="6"/>
  <c r="U63" i="6"/>
  <c r="U346" i="6"/>
  <c r="U577" i="6"/>
  <c r="U735" i="6"/>
  <c r="U861" i="6"/>
  <c r="U946" i="6"/>
  <c r="U65" i="6"/>
  <c r="U350" i="6"/>
  <c r="U560" i="6"/>
  <c r="U736" i="6"/>
  <c r="U862" i="6"/>
  <c r="U947" i="6"/>
  <c r="U74" i="6"/>
  <c r="U358" i="6"/>
  <c r="U566" i="6"/>
  <c r="U725" i="6"/>
  <c r="U863" i="6"/>
  <c r="U948" i="6"/>
  <c r="U78" i="6"/>
  <c r="U359" i="6"/>
  <c r="U567" i="6"/>
  <c r="U726" i="6"/>
  <c r="U853" i="6"/>
  <c r="U949" i="6"/>
  <c r="U79" i="6"/>
  <c r="U360" i="6"/>
  <c r="U568" i="6"/>
  <c r="U727" i="6"/>
  <c r="U854" i="6"/>
  <c r="U942" i="6"/>
  <c r="U868" i="6"/>
  <c r="U791" i="6"/>
  <c r="U934" i="6"/>
  <c r="U587" i="6"/>
  <c r="U177" i="6"/>
  <c r="U368" i="6"/>
  <c r="U249" i="6"/>
  <c r="U121" i="6"/>
  <c r="U875" i="6"/>
  <c r="U811" i="6"/>
  <c r="U747" i="6"/>
  <c r="U682" i="6"/>
  <c r="U609" i="6"/>
  <c r="U536" i="6"/>
  <c r="U442" i="6"/>
  <c r="U342" i="6"/>
  <c r="U215" i="6"/>
  <c r="U87" i="6"/>
  <c r="U906" i="6"/>
  <c r="U834" i="6"/>
  <c r="U762" i="6"/>
  <c r="U681" i="6"/>
  <c r="U599" i="6"/>
  <c r="U517" i="6"/>
  <c r="U402" i="6"/>
  <c r="U278" i="6"/>
  <c r="U134" i="6"/>
  <c r="U17" i="6"/>
  <c r="U256" i="6"/>
  <c r="U184" i="6"/>
  <c r="U112" i="6"/>
  <c r="U40" i="6"/>
  <c r="U485" i="6"/>
  <c r="U413" i="6"/>
  <c r="U341" i="6"/>
  <c r="U261" i="6"/>
  <c r="U189" i="6"/>
  <c r="U117" i="6"/>
  <c r="U45" i="6"/>
  <c r="U652" i="6"/>
  <c r="U580" i="6"/>
  <c r="U508" i="6"/>
  <c r="U428" i="6"/>
  <c r="U356" i="6"/>
  <c r="U284" i="6"/>
  <c r="U212" i="6"/>
  <c r="U140" i="6"/>
  <c r="U68" i="6"/>
  <c r="U499" i="6"/>
  <c r="U419" i="6"/>
  <c r="U347" i="6"/>
  <c r="U275" i="6"/>
  <c r="U203" i="6"/>
  <c r="U131" i="6"/>
  <c r="U59" i="6"/>
  <c r="U95" i="6"/>
  <c r="U399" i="6"/>
  <c r="U595" i="6"/>
  <c r="U751" i="6"/>
  <c r="U871" i="6"/>
  <c r="U954" i="6"/>
  <c r="U97" i="6"/>
  <c r="U375" i="6"/>
  <c r="U597" i="6"/>
  <c r="U752" i="6"/>
  <c r="U872" i="6"/>
  <c r="U955" i="6"/>
  <c r="U106" i="6"/>
  <c r="U383" i="6"/>
  <c r="U584" i="6"/>
  <c r="U757" i="6"/>
  <c r="U873" i="6"/>
  <c r="U956" i="6"/>
  <c r="U110" i="6"/>
  <c r="U384" i="6"/>
  <c r="U585" i="6"/>
  <c r="U742" i="6"/>
  <c r="U876" i="6"/>
  <c r="U957" i="6"/>
  <c r="U111" i="6"/>
  <c r="U385" i="6"/>
  <c r="U586" i="6"/>
  <c r="U743" i="6"/>
  <c r="U865" i="6"/>
  <c r="U958" i="6"/>
  <c r="U943" i="6"/>
  <c r="U888" i="6"/>
  <c r="U999" i="6"/>
  <c r="U489" i="6"/>
  <c r="U145" i="6"/>
  <c r="G6" i="8"/>
  <c r="J6" i="8" s="1"/>
  <c r="U273" i="6"/>
  <c r="U533" i="6"/>
  <c r="U696" i="6"/>
  <c r="U925" i="6"/>
  <c r="U31" i="6"/>
  <c r="U760" i="6"/>
  <c r="U950" i="6"/>
  <c r="U877" i="6"/>
  <c r="U775" i="6"/>
  <c r="U641" i="6"/>
  <c r="U488" i="6"/>
  <c r="U271" i="6"/>
  <c r="U1005" i="6"/>
  <c r="U941" i="6"/>
  <c r="U864" i="6"/>
  <c r="U758" i="6"/>
  <c r="U622" i="6"/>
  <c r="U462" i="6"/>
  <c r="U238" i="6"/>
  <c r="U996" i="6"/>
  <c r="U931" i="6"/>
  <c r="U849" i="6"/>
  <c r="U741" i="6"/>
  <c r="U602" i="6"/>
  <c r="U433" i="6"/>
  <c r="U202" i="6"/>
  <c r="U987" i="6"/>
  <c r="U920" i="6"/>
  <c r="U837" i="6"/>
  <c r="U720" i="6"/>
  <c r="U578" i="6"/>
  <c r="U400" i="6"/>
  <c r="U161" i="6"/>
  <c r="U978" i="6"/>
  <c r="U910" i="6"/>
  <c r="U822" i="6"/>
  <c r="U703" i="6"/>
  <c r="U559" i="6"/>
  <c r="U374" i="6"/>
  <c r="U127" i="6"/>
  <c r="U43" i="6"/>
  <c r="U107" i="6"/>
  <c r="U171" i="6"/>
  <c r="U235" i="6"/>
  <c r="U299" i="6"/>
  <c r="U363" i="6"/>
  <c r="U427" i="6"/>
  <c r="U491" i="6"/>
  <c r="U52" i="6"/>
  <c r="U116" i="6"/>
  <c r="U180" i="6"/>
  <c r="U244" i="6"/>
  <c r="U308" i="6"/>
  <c r="U372" i="6"/>
  <c r="U436" i="6"/>
  <c r="U500" i="6"/>
  <c r="U564" i="6"/>
  <c r="U628" i="6"/>
  <c r="U13" i="6"/>
  <c r="U77" i="6"/>
  <c r="U141" i="6"/>
  <c r="U205" i="6"/>
  <c r="U269" i="6"/>
  <c r="U333" i="6"/>
  <c r="U397" i="6"/>
  <c r="U461" i="6"/>
  <c r="U15" i="6"/>
  <c r="U72" i="6"/>
  <c r="U136" i="6"/>
  <c r="U200" i="6"/>
  <c r="U264" i="6"/>
  <c r="U328" i="6"/>
  <c r="U102" i="6"/>
  <c r="U230" i="6"/>
  <c r="U352" i="6"/>
  <c r="U455" i="6"/>
  <c r="U544" i="6"/>
  <c r="U617" i="6"/>
  <c r="U690" i="6"/>
  <c r="U754" i="6"/>
  <c r="U818" i="6"/>
  <c r="U882" i="6"/>
  <c r="U23" i="6"/>
  <c r="U569" i="6"/>
  <c r="U336" i="6"/>
  <c r="U728" i="6"/>
  <c r="U551" i="6"/>
  <c r="U241" i="6"/>
  <c r="U907" i="6"/>
  <c r="U975" i="6"/>
  <c r="U816" i="6"/>
  <c r="U113" i="6"/>
  <c r="U983" i="6"/>
  <c r="U916" i="6"/>
  <c r="U661" i="6"/>
  <c r="U514" i="6"/>
  <c r="U305" i="6"/>
  <c r="U49" i="6"/>
  <c r="C30" i="3"/>
  <c r="C34" i="3"/>
  <c r="C32" i="3"/>
  <c r="C18" i="3"/>
  <c r="C16" i="3"/>
  <c r="C14" i="3"/>
  <c r="C12" i="3"/>
  <c r="H54" i="2"/>
  <c r="H55" i="2"/>
  <c r="F66" i="2" s="1"/>
  <c r="H57" i="2"/>
  <c r="J61" i="2" s="1"/>
  <c r="H53" i="2"/>
  <c r="I53" i="2" s="1"/>
  <c r="G54" i="2"/>
  <c r="G55" i="2"/>
  <c r="G56" i="2"/>
  <c r="I56" i="2" s="1"/>
  <c r="F15" i="1"/>
  <c r="C31" i="1"/>
  <c r="F29" i="1"/>
  <c r="F28" i="1"/>
  <c r="F31" i="1" s="1"/>
  <c r="F13" i="1"/>
  <c r="F12" i="1"/>
  <c r="C28" i="1"/>
  <c r="C12" i="1"/>
  <c r="C13" i="1"/>
  <c r="C29" i="1"/>
  <c r="C15" i="1"/>
  <c r="D69" i="3"/>
  <c r="D12" i="3"/>
  <c r="D49" i="3"/>
  <c r="D30" i="3"/>
  <c r="D67" i="3"/>
  <c r="D47" i="3"/>
  <c r="D14" i="3"/>
  <c r="I54" i="2" l="1"/>
  <c r="J53" i="2"/>
  <c r="E66" i="2"/>
  <c r="J64" i="2" s="1"/>
  <c r="J67" i="2" s="1"/>
  <c r="C15" i="2" s="1"/>
  <c r="I55" i="2"/>
  <c r="J56" i="2"/>
  <c r="I57" i="2"/>
  <c r="J3" i="8"/>
  <c r="K33" i="8"/>
  <c r="K56" i="8"/>
  <c r="K9" i="8"/>
  <c r="K48" i="8"/>
  <c r="K31" i="8"/>
  <c r="K14" i="8"/>
  <c r="K44" i="8"/>
  <c r="K27" i="8"/>
  <c r="K10" i="8"/>
  <c r="K40" i="8"/>
  <c r="K23" i="8"/>
  <c r="K53" i="8"/>
  <c r="K36" i="8"/>
  <c r="K19" i="8"/>
  <c r="K57" i="8"/>
  <c r="K32" i="8"/>
  <c r="K15" i="8"/>
  <c r="K45" i="8"/>
  <c r="K28" i="8"/>
  <c r="K11" i="8"/>
  <c r="K49" i="8"/>
  <c r="K24" i="8"/>
  <c r="K54" i="8"/>
  <c r="K37" i="8"/>
  <c r="K20" i="8"/>
  <c r="K50" i="8"/>
  <c r="K41" i="8"/>
  <c r="K16" i="8"/>
  <c r="K46" i="8"/>
  <c r="K29" i="8"/>
  <c r="K12" i="8"/>
  <c r="K42" i="8"/>
  <c r="K55" i="8"/>
  <c r="K38" i="8"/>
  <c r="K21" i="8"/>
  <c r="K51" i="8"/>
  <c r="K34" i="8"/>
  <c r="K25" i="8"/>
  <c r="K47" i="8"/>
  <c r="K30" i="8"/>
  <c r="K13" i="8"/>
  <c r="K43" i="8"/>
  <c r="K26" i="8"/>
  <c r="K17" i="8"/>
  <c r="K39" i="8"/>
  <c r="K22" i="8"/>
  <c r="K52" i="8"/>
  <c r="K35" i="8"/>
  <c r="K18" i="8"/>
  <c r="K8" i="8"/>
  <c r="J55" i="2" l="1"/>
  <c r="G66" i="2" s="1"/>
  <c r="J63" i="2"/>
  <c r="J54" i="2"/>
  <c r="K3"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C11" authorId="0" shapeId="0" xr:uid="{4C011DA2-A9E3-8242-B4DA-B75F6A34F78A}">
      <text>
        <r>
          <rPr>
            <b/>
            <sz val="10"/>
            <color rgb="FF000000"/>
            <rFont val="Tahoma"/>
            <family val="2"/>
          </rPr>
          <t xml:space="preserve">Jalen Broxie:
</t>
        </r>
        <r>
          <rPr>
            <sz val="10"/>
            <color rgb="FF000000"/>
            <rFont val="Tahoma"/>
            <family val="2"/>
          </rPr>
          <t xml:space="preserve">
</t>
        </r>
        <r>
          <rPr>
            <sz val="10"/>
            <color rgb="FF000000"/>
            <rFont val="Tahoma"/>
            <family val="2"/>
          </rPr>
          <t xml:space="preserve">You can change the inital tenor with the dropdown
</t>
        </r>
      </text>
    </comment>
    <comment ref="E13" authorId="0" shapeId="0" xr:uid="{54A08479-E554-2F49-9C1F-9248AC361336}">
      <text>
        <r>
          <rPr>
            <b/>
            <sz val="10"/>
            <color rgb="FF000000"/>
            <rFont val="Tahoma"/>
            <family val="2"/>
          </rPr>
          <t xml:space="preserve">Jalen Broxie:
</t>
        </r>
        <r>
          <rPr>
            <sz val="10"/>
            <color rgb="FF000000"/>
            <rFont val="Tahoma"/>
            <family val="2"/>
          </rPr>
          <t xml:space="preserve">
</t>
        </r>
        <r>
          <rPr>
            <sz val="10"/>
            <color rgb="FF000000"/>
            <rFont val="Tahoma"/>
            <family val="34"/>
          </rPr>
          <t>This chart shows the rate you’d have to reinvest at after the first CD matures to match the total return of a 5-year CD</t>
        </r>
      </text>
    </comment>
    <comment ref="C15" authorId="0" shapeId="0" xr:uid="{9164E2C1-C6B9-5D4B-B478-5D34606998BB}">
      <text>
        <r>
          <rPr>
            <b/>
            <sz val="10"/>
            <color rgb="FF000000"/>
            <rFont val="Tahoma"/>
            <family val="2"/>
          </rPr>
          <t xml:space="preserve">Jalen Broxie:
</t>
        </r>
        <r>
          <rPr>
            <sz val="10"/>
            <color rgb="FF000000"/>
            <rFont val="Tahoma"/>
            <family val="34"/>
          </rPr>
          <t xml:space="preserve">3.25% = Required reinvestment rate for years 4–5 to equal the 5-year CD.
</t>
        </r>
      </text>
    </comment>
    <comment ref="E23" authorId="0" shapeId="0" xr:uid="{B0EBCED1-F493-8742-B091-B1CEE7132CD3}">
      <text>
        <r>
          <rPr>
            <b/>
            <sz val="10"/>
            <color rgb="FF000000"/>
            <rFont val="Tahoma"/>
            <family val="2"/>
          </rPr>
          <t xml:space="preserve">Jalen Broxie:
</t>
        </r>
        <r>
          <rPr>
            <sz val="10"/>
            <color rgb="FF000000"/>
            <rFont val="Tahoma"/>
            <family val="2"/>
          </rPr>
          <t xml:space="preserve">
</t>
        </r>
        <r>
          <rPr>
            <sz val="10"/>
            <color rgb="FF000000"/>
            <rFont val="Tahoma"/>
            <family val="34"/>
          </rPr>
          <t>Interest rates decline slightly for longer CDs, showing less yield but lower reinvestment risk.</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J11" authorId="0" shapeId="0" xr:uid="{9D41184E-C07C-CF41-ACD3-4A7D23760F9C}">
      <text>
        <r>
          <rPr>
            <b/>
            <sz val="10"/>
            <color rgb="FF000000"/>
            <rFont val="Tahoma"/>
            <family val="2"/>
          </rPr>
          <t xml:space="preserve">Jalen Broxie:
</t>
        </r>
        <r>
          <rPr>
            <sz val="10"/>
            <color rgb="FF000000"/>
            <rFont val="Aptos Narrow"/>
            <scheme val="minor"/>
          </rPr>
          <t>This table calculates how much the casino earns or loses for different payout amounts using expected profit per player.</t>
        </r>
        <r>
          <rPr>
            <sz val="10"/>
            <color rgb="FF000000"/>
            <rFont val="Tahoma"/>
            <family val="2"/>
          </rPr>
          <t xml:space="preserve">
</t>
        </r>
      </text>
    </comment>
    <comment ref="Q12" authorId="0" shapeId="0" xr:uid="{9328EF88-E67B-8345-9829-BA6288326A3A}">
      <text>
        <r>
          <rPr>
            <b/>
            <sz val="10"/>
            <color rgb="FF000000"/>
            <rFont val="Tahoma"/>
            <family val="2"/>
          </rPr>
          <t xml:space="preserve">Jalen Broxie:
</t>
        </r>
        <r>
          <rPr>
            <b/>
            <sz val="10"/>
            <color rgb="FF000000"/>
            <rFont val="Tahoma"/>
            <family val="2"/>
          </rPr>
          <t xml:space="preserve">
</t>
        </r>
        <r>
          <rPr>
            <sz val="10"/>
            <color rgb="FF000000"/>
            <rFont val="Tahoma"/>
            <family val="2"/>
          </rPr>
          <t xml:space="preserve">The casino is consistently losing a lot of money, no matter the simulation
</t>
        </r>
      </text>
    </comment>
    <comment ref="C16" authorId="0" shapeId="0" xr:uid="{9AD77737-D305-1244-A0C0-A4D86239A5F6}">
      <text>
        <r>
          <rPr>
            <b/>
            <sz val="10"/>
            <color rgb="FF000000"/>
            <rFont val="Aptos Narrow"/>
          </rPr>
          <t xml:space="preserve">Jalen Broxie:
</t>
        </r>
        <r>
          <rPr>
            <sz val="10"/>
            <color rgb="FF000000"/>
            <rFont val="Aptos Narrow"/>
          </rPr>
          <t xml:space="preserve">
</t>
        </r>
        <r>
          <rPr>
            <sz val="10"/>
            <color rgb="FF000000"/>
            <rFont val="Tahoma"/>
            <family val="34"/>
          </rPr>
          <t xml:space="preserve">This section sets up the game rules and simulation. Each player pays $10 for a chance to win $1,000 </t>
        </r>
      </text>
    </comment>
    <comment ref="F16" authorId="0" shapeId="0" xr:uid="{B92982E2-8C33-E549-B06B-83D17C3D9A30}">
      <text>
        <r>
          <rPr>
            <sz val="10"/>
            <color rgb="FF000000"/>
            <rFont val="Tahoma"/>
            <family val="34"/>
          </rPr>
          <t xml:space="preserve">Jalen Broxie:
</t>
        </r>
        <r>
          <rPr>
            <sz val="10"/>
            <color rgb="FF000000"/>
            <rFont val="Aptos Narrow"/>
          </rPr>
          <t xml:space="preserve">
</t>
        </r>
        <r>
          <rPr>
            <sz val="10"/>
            <color rgb="FF000000"/>
            <rFont val="Tahoma"/>
            <family val="34"/>
          </rPr>
          <t xml:space="preserve">The win probability is only about 3.66%, which already makes the game risky.
</t>
        </r>
      </text>
    </comment>
    <comment ref="K26" authorId="0" shapeId="0" xr:uid="{3736F1C7-53BD-8442-8FB5-9378544B199C}">
      <text>
        <r>
          <rPr>
            <b/>
            <sz val="10"/>
            <color rgb="FF000000"/>
            <rFont val="Tahoma"/>
            <family val="2"/>
          </rPr>
          <t xml:space="preserve">Jalen Broxie:
</t>
        </r>
        <r>
          <rPr>
            <sz val="10"/>
            <color rgb="FF000000"/>
            <rFont val="Aptos Narrow"/>
            <scheme val="minor"/>
          </rPr>
          <t>The break-even point would be around a $350 payout.</t>
        </r>
        <r>
          <rPr>
            <sz val="10"/>
            <color rgb="FF000000"/>
            <rFont val="Tahoma"/>
            <family val="2"/>
          </rPr>
          <t xml:space="preserve">
</t>
        </r>
      </text>
    </comment>
    <comment ref="B27" authorId="0" shapeId="0" xr:uid="{751D3FEF-46D2-F744-BB5F-949BA73C1887}">
      <text>
        <r>
          <rPr>
            <b/>
            <sz val="10"/>
            <color rgb="FF000000"/>
            <rFont val="Tahoma"/>
            <family val="2"/>
          </rPr>
          <t xml:space="preserve">Jalen Broxie:
</t>
        </r>
        <r>
          <rPr>
            <b/>
            <sz val="10"/>
            <color rgb="FF000000"/>
            <rFont val="Tahoma"/>
            <family val="2"/>
          </rPr>
          <t xml:space="preserve">
</t>
        </r>
        <r>
          <rPr>
            <sz val="10"/>
            <color rgb="FF000000"/>
            <rFont val="Tahoma"/>
            <family val="34"/>
          </rPr>
          <t xml:space="preserve">The line shows how total cash flow changes over 10,000 plays. It drops consistently, proving the casino loses money almost every round.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N9" authorId="0" shapeId="0" xr:uid="{8069CC87-675E-8A41-BA4F-15ACCDB2CE9E}">
      <text>
        <r>
          <rPr>
            <b/>
            <sz val="10"/>
            <color rgb="FF000000"/>
            <rFont val="Tahoma"/>
            <family val="2"/>
          </rPr>
          <t xml:space="preserve">Jalen Broxie:
</t>
        </r>
        <r>
          <rPr>
            <b/>
            <sz val="10"/>
            <color rgb="FF000000"/>
            <rFont val="Tahoma"/>
            <family val="2"/>
          </rPr>
          <t xml:space="preserve">
</t>
        </r>
        <r>
          <rPr>
            <sz val="10"/>
            <color rgb="FF000000"/>
            <rFont val="Tahoma"/>
            <family val="34"/>
          </rPr>
          <t xml:space="preserve">These blocks create scheduling conflicts with afternoon labs.
</t>
        </r>
      </text>
    </comment>
    <comment ref="J14" authorId="0" shapeId="0" xr:uid="{1EE579E1-C663-854C-B53B-21FCAA804B75}">
      <text>
        <r>
          <rPr>
            <b/>
            <sz val="10"/>
            <color rgb="FF000000"/>
            <rFont val="Tahoma"/>
            <family val="2"/>
          </rPr>
          <t xml:space="preserve">Jalen Broxie:
</t>
        </r>
        <r>
          <rPr>
            <sz val="10"/>
            <color rgb="FF000000"/>
            <rFont val="Tahoma"/>
            <family val="34"/>
          </rPr>
          <t xml:space="preserve">This paragraph covers the Student Insight section of the rubric. It connects seat capacity and scheduling to real campus issues.
</t>
        </r>
      </text>
    </comment>
    <comment ref="O21" authorId="0" shapeId="0" xr:uid="{281F8881-7E20-A348-9527-F700AE9C8410}">
      <text>
        <r>
          <rPr>
            <b/>
            <sz val="10"/>
            <color rgb="FF000000"/>
            <rFont val="Tahoma"/>
            <family val="2"/>
          </rPr>
          <t xml:space="preserve">Jalen Broxie:
</t>
        </r>
        <r>
          <rPr>
            <b/>
            <sz val="10"/>
            <color rgb="FF000000"/>
            <rFont val="Tahoma"/>
            <family val="2"/>
          </rPr>
          <t xml:space="preserve">
</t>
        </r>
        <r>
          <rPr>
            <sz val="10"/>
            <color rgb="FF000000"/>
            <rFont val="Tahoma"/>
            <family val="2"/>
          </rPr>
          <t xml:space="preserve">Shows the disparity between the number of seats. Also highlight the low numvers for a growing school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F9" authorId="0" shapeId="0" xr:uid="{6930506E-2D1A-784D-9A75-EBB7B7C32C65}">
      <text>
        <r>
          <rPr>
            <b/>
            <sz val="10"/>
            <color rgb="FF000000"/>
            <rFont val="Tahoma"/>
            <family val="2"/>
          </rPr>
          <t xml:space="preserve">Jalen Broxie:
</t>
        </r>
        <r>
          <rPr>
            <b/>
            <sz val="10"/>
            <color rgb="FF000000"/>
            <rFont val="Tahoma"/>
            <family val="2"/>
          </rPr>
          <t xml:space="preserve">
</t>
        </r>
        <r>
          <rPr>
            <b/>
            <sz val="10"/>
            <color rgb="FF000000"/>
            <rFont val="Tahoma"/>
            <family val="2"/>
          </rPr>
          <t>Use notes</t>
        </r>
        <r>
          <rPr>
            <sz val="10"/>
            <color rgb="FF000000"/>
            <rFont val="Tahoma"/>
            <family val="2"/>
          </rPr>
          <t xml:space="preserve">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<sst xmlns="http://schemas.openxmlformats.org/spreadsheetml/2006/main" count="16071" uniqueCount="2282">
  <si>
    <t>FV</t>
  </si>
  <si>
    <t>NPER</t>
  </si>
  <si>
    <t>RATE</t>
  </si>
  <si>
    <t>PMT</t>
  </si>
  <si>
    <t>PV</t>
  </si>
  <si>
    <t>Time Adj</t>
  </si>
  <si>
    <t>Time Adj Rate</t>
  </si>
  <si>
    <t>Time Adj NPER</t>
  </si>
  <si>
    <t>make sure you have 5 blocks and they are cleaned up</t>
  </si>
  <si>
    <t>Tenor (yrs)</t>
  </si>
  <si>
    <t>Rate (apr)</t>
  </si>
  <si>
    <t>Tadj Rates</t>
  </si>
  <si>
    <t>Tadj NPER</t>
  </si>
  <si>
    <t>Value of Initial Investment after 5 years</t>
  </si>
  <si>
    <t>//////////////////</t>
  </si>
  <si>
    <t>Residual Rate Needed</t>
  </si>
  <si>
    <t>Initial Investmmnet</t>
  </si>
  <si>
    <t>Initial Tenor (yrs)</t>
  </si>
  <si>
    <t>Time Adjustment</t>
  </si>
  <si>
    <t>Investmentment decision</t>
  </si>
  <si>
    <t>initial investment</t>
  </si>
  <si>
    <t>answer to the question (make sure it is detailed, so you can restate the problem)</t>
  </si>
  <si>
    <t>graph over here</t>
  </si>
  <si>
    <t>crate a lst for initial tenor</t>
  </si>
  <si>
    <t>pmt could be off th page</t>
  </si>
  <si>
    <t>make sure you annotate and explain</t>
  </si>
  <si>
    <t>IF with AND</t>
  </si>
  <si>
    <t>Data Cell</t>
  </si>
  <si>
    <t>Condition 1</t>
  </si>
  <si>
    <t>&gt;=</t>
  </si>
  <si>
    <t>Condition 2</t>
  </si>
  <si>
    <t>&lt;=</t>
  </si>
  <si>
    <t>Result if True</t>
  </si>
  <si>
    <t>Result if False</t>
  </si>
  <si>
    <t>Live Formula</t>
  </si>
  <si>
    <t>Alternative Formula</t>
  </si>
  <si>
    <t>Simple If 1</t>
  </si>
  <si>
    <t>Simple If 2</t>
  </si>
  <si>
    <t>IF with OR</t>
  </si>
  <si>
    <t>OFFSET combined with SUM</t>
  </si>
  <si>
    <t>Offset Column Input</t>
  </si>
  <si>
    <t>Offset Row Input</t>
  </si>
  <si>
    <t>Numbers to Sum</t>
  </si>
  <si>
    <t>Simple Sum</t>
  </si>
  <si>
    <t>Offset Sum</t>
  </si>
  <si>
    <t>OFFSET combined with Average</t>
  </si>
  <si>
    <t xml:space="preserve">Simple Average </t>
  </si>
  <si>
    <t>Offset Average</t>
  </si>
  <si>
    <t>On test</t>
  </si>
  <si>
    <t>John</t>
  </si>
  <si>
    <t>LEN and TRIM</t>
  </si>
  <si>
    <t>How Many Characters Here</t>
  </si>
  <si>
    <t xml:space="preserve">    This Text    </t>
  </si>
  <si>
    <t>Tim</t>
  </si>
  <si>
    <t>Bob</t>
  </si>
  <si>
    <t>Mary</t>
  </si>
  <si>
    <t xml:space="preserve">    This Text</t>
  </si>
  <si>
    <t>Larry</t>
  </si>
  <si>
    <t>Lou</t>
  </si>
  <si>
    <t>Beth</t>
  </si>
  <si>
    <t>Katie</t>
  </si>
  <si>
    <t>Mike</t>
  </si>
  <si>
    <t>Ron</t>
  </si>
  <si>
    <t>Cyn</t>
  </si>
  <si>
    <t>SORTBY</t>
  </si>
  <si>
    <t>Chris</t>
  </si>
  <si>
    <t>Madeline</t>
  </si>
  <si>
    <t>Sort These</t>
  </si>
  <si>
    <t>By These</t>
  </si>
  <si>
    <t>As1, De-1</t>
  </si>
  <si>
    <t>Jean</t>
  </si>
  <si>
    <t>Gloria</t>
  </si>
  <si>
    <t>Concatenate</t>
  </si>
  <si>
    <t>MID and RIGHT</t>
  </si>
  <si>
    <t>Phone Numbers</t>
  </si>
  <si>
    <t>start</t>
  </si>
  <si>
    <t>#char.</t>
  </si>
  <si>
    <t>Middle</t>
  </si>
  <si>
    <t>Right</t>
  </si>
  <si>
    <t>Left</t>
  </si>
  <si>
    <t>Jalen M Broxie</t>
  </si>
  <si>
    <t>CELL</t>
  </si>
  <si>
    <t>Year</t>
  </si>
  <si>
    <t>Additional Months</t>
  </si>
  <si>
    <t>Month</t>
  </si>
  <si>
    <t>Day</t>
  </si>
  <si>
    <t>Date</t>
  </si>
  <si>
    <t>date</t>
  </si>
  <si>
    <t>months forward</t>
  </si>
  <si>
    <t>eomonth</t>
  </si>
  <si>
    <t>today</t>
  </si>
  <si>
    <t>year</t>
  </si>
  <si>
    <t>christmas</t>
  </si>
  <si>
    <t>Actual</t>
  </si>
  <si>
    <t>30/360</t>
  </si>
  <si>
    <t>actual/360</t>
  </si>
  <si>
    <t>Duration, Yield</t>
  </si>
  <si>
    <t>Settlement date</t>
  </si>
  <si>
    <t>Maturity date</t>
  </si>
  <si>
    <t>Rate of Interest</t>
  </si>
  <si>
    <t>Price per $100 FV</t>
  </si>
  <si>
    <t>Redemption Value</t>
  </si>
  <si>
    <t>Pay Terms</t>
  </si>
  <si>
    <t>Yield</t>
  </si>
  <si>
    <t>Duration</t>
  </si>
  <si>
    <t>American Odds</t>
  </si>
  <si>
    <t>P</t>
  </si>
  <si>
    <t>Amount to play</t>
  </si>
  <si>
    <t>Payout Ratio</t>
  </si>
  <si>
    <t>1-P</t>
  </si>
  <si>
    <t>Paid to Winner</t>
  </si>
  <si>
    <t>Paid to Loser</t>
  </si>
  <si>
    <t>Game #</t>
  </si>
  <si>
    <t>Result</t>
  </si>
  <si>
    <t>Cash received</t>
  </si>
  <si>
    <t>Cash Paid</t>
  </si>
  <si>
    <t>Total CF</t>
  </si>
  <si>
    <t>H</t>
  </si>
  <si>
    <t>Simulations</t>
  </si>
  <si>
    <t>Call Order</t>
  </si>
  <si>
    <t>Deck Cards</t>
  </si>
  <si>
    <t>Random</t>
  </si>
  <si>
    <t>Shuffled Deck</t>
  </si>
  <si>
    <t>Rand Sorted</t>
  </si>
  <si>
    <t>Solitaire Check</t>
  </si>
  <si>
    <t>3 in a Row Check</t>
  </si>
  <si>
    <t>XNIPV &amp; XIRR</t>
  </si>
  <si>
    <t>XNPV</t>
  </si>
  <si>
    <t>XIRR</t>
  </si>
  <si>
    <t>Hurdle Rate</t>
  </si>
  <si>
    <t>Sum</t>
  </si>
  <si>
    <t>The higher the XIRR, the better the investment, so the one on the left is better</t>
  </si>
  <si>
    <t>When hurdle rate = XIRR, XNPV = 0</t>
  </si>
  <si>
    <t>When XIRR is &lt; Hurdle Rate, XNPV will be negative</t>
  </si>
  <si>
    <t>Fixed at issuance</t>
  </si>
  <si>
    <t>Moving in time as you trade</t>
  </si>
  <si>
    <t>Changing all the time with the market</t>
  </si>
  <si>
    <t>Recognize the duration, but you don’t have to memorize it</t>
  </si>
  <si>
    <t>DATE, EOMONTH, TODAY, YEAR, YEARFRAC</t>
  </si>
  <si>
    <t>Know how bonds work</t>
  </si>
  <si>
    <t>fraction of a year</t>
  </si>
  <si>
    <t>Or</t>
  </si>
  <si>
    <t>Data 1</t>
  </si>
  <si>
    <t>Data 2</t>
  </si>
  <si>
    <t>Formula</t>
  </si>
  <si>
    <t>CHOOSE</t>
  </si>
  <si>
    <t>IFERROR</t>
  </si>
  <si>
    <t>Item</t>
  </si>
  <si>
    <t>Apple</t>
  </si>
  <si>
    <t>Mango</t>
  </si>
  <si>
    <t>Pineapple</t>
  </si>
  <si>
    <t>Avacado</t>
  </si>
  <si>
    <t>Total amt Price per Unit</t>
  </si>
  <si>
    <t>INDEX</t>
  </si>
  <si>
    <t>Syracuse</t>
  </si>
  <si>
    <t>Tacoma</t>
  </si>
  <si>
    <t>Pittsburgh</t>
  </si>
  <si>
    <t>Columbus</t>
  </si>
  <si>
    <t>Atlanta</t>
  </si>
  <si>
    <t>SyraCuse</t>
  </si>
  <si>
    <t>From City</t>
  </si>
  <si>
    <t>To City</t>
  </si>
  <si>
    <t>goes into properties and makes sure its yours</t>
  </si>
  <si>
    <t>you can right click on a tab and do move or copy then move it to your workbook</t>
  </si>
  <si>
    <t>formatting is very important shouldn't have numbers keyed into functions</t>
  </si>
  <si>
    <t>clean up things like the axis in the course catalouge file</t>
  </si>
  <si>
    <t>try a 3D way to present the schedule to where you could see evertything</t>
  </si>
  <si>
    <t>the question is: how can we visualize the problem in the best way</t>
  </si>
  <si>
    <t>Don’t lead with the calculations, just have them at the bottom of the sheet</t>
  </si>
  <si>
    <t>make sure to tell a story, make it up if you need to (best way to filter and look at the data)</t>
  </si>
  <si>
    <t>When XIRR is &gt; Hurdle Rate, XNPV will be Positive</t>
  </si>
  <si>
    <t>Phase 1</t>
  </si>
  <si>
    <t>Entry Fee</t>
  </si>
  <si>
    <t>Payout</t>
  </si>
  <si>
    <t>Players This Run</t>
  </si>
  <si>
    <t>Win Probability</t>
  </si>
  <si>
    <t xml:space="preserve">Loss Probability </t>
  </si>
  <si>
    <t>Phase 2</t>
  </si>
  <si>
    <t>win probability</t>
  </si>
  <si>
    <t>EV (per player)</t>
  </si>
  <si>
    <t>break even point</t>
  </si>
  <si>
    <t>payout</t>
  </si>
  <si>
    <t>Phase 3</t>
  </si>
  <si>
    <t>Total plays</t>
  </si>
  <si>
    <t>Total wins</t>
  </si>
  <si>
    <t>Total profit</t>
  </si>
  <si>
    <t>Per-play cash flow</t>
  </si>
  <si>
    <t>Total losses</t>
  </si>
  <si>
    <t>Roll number</t>
  </si>
  <si>
    <t>Marks in Eco</t>
  </si>
  <si>
    <t>Marks in Business studies</t>
  </si>
  <si>
    <t>option 2</t>
  </si>
  <si>
    <t>option 3</t>
  </si>
  <si>
    <t>option 1</t>
  </si>
  <si>
    <t>selection</t>
  </si>
  <si>
    <t>Total quantity</t>
  </si>
  <si>
    <t>HLOOKUP</t>
  </si>
  <si>
    <t>Student roll no</t>
  </si>
  <si>
    <t>Amy</t>
  </si>
  <si>
    <t>Brian</t>
  </si>
  <si>
    <t>Cathy</t>
  </si>
  <si>
    <t>Donald</t>
  </si>
  <si>
    <t>Ela</t>
  </si>
  <si>
    <t>Accounting</t>
  </si>
  <si>
    <t>Economics</t>
  </si>
  <si>
    <t>Management</t>
  </si>
  <si>
    <t>Mathematics</t>
  </si>
  <si>
    <t>Fetch Marks of D in Management</t>
  </si>
  <si>
    <t>Row index number</t>
  </si>
  <si>
    <t>IPMT</t>
  </si>
  <si>
    <t>Annual Rate</t>
  </si>
  <si>
    <t>Periods</t>
  </si>
  <si>
    <t>Loan Amount</t>
  </si>
  <si>
    <t>Payment per period</t>
  </si>
  <si>
    <t>CORREL</t>
  </si>
  <si>
    <t>Week</t>
  </si>
  <si>
    <t>Stock A % Change</t>
  </si>
  <si>
    <t>S&amp;P 500 weekly change</t>
  </si>
  <si>
    <t>Correlation</t>
  </si>
  <si>
    <t>COUNTA</t>
  </si>
  <si>
    <t>Country</t>
  </si>
  <si>
    <t>Population</t>
  </si>
  <si>
    <t>Poland</t>
  </si>
  <si>
    <t>Haiti</t>
  </si>
  <si>
    <t>America</t>
  </si>
  <si>
    <t>Ireland</t>
  </si>
  <si>
    <t>Kuwait</t>
  </si>
  <si>
    <t>China</t>
  </si>
  <si>
    <t>Belarus</t>
  </si>
  <si>
    <t>Saint Barthelemy</t>
  </si>
  <si>
    <t>Singapore</t>
  </si>
  <si>
    <t>South Aftica</t>
  </si>
  <si>
    <t>Sint Maaten</t>
  </si>
  <si>
    <t>Turkey</t>
  </si>
  <si>
    <t>Greenland</t>
  </si>
  <si>
    <t>text</t>
  </si>
  <si>
    <t>RANK</t>
  </si>
  <si>
    <t>Name of Employee</t>
  </si>
  <si>
    <t>Mathew</t>
  </si>
  <si>
    <t>Tom</t>
  </si>
  <si>
    <t>Mark</t>
  </si>
  <si>
    <t>Lily</t>
  </si>
  <si>
    <t>Marc</t>
  </si>
  <si>
    <t>Medical Reimbursement expense</t>
  </si>
  <si>
    <t>Ranks</t>
  </si>
  <si>
    <t>SMALL</t>
  </si>
  <si>
    <t>Name</t>
  </si>
  <si>
    <t>Start</t>
  </si>
  <si>
    <t>Finish</t>
  </si>
  <si>
    <t>Time</t>
  </si>
  <si>
    <t>Sean</t>
  </si>
  <si>
    <t>Justin</t>
  </si>
  <si>
    <t>Linda</t>
  </si>
  <si>
    <t>William</t>
  </si>
  <si>
    <t>Winner</t>
  </si>
  <si>
    <t>1st Runner up</t>
  </si>
  <si>
    <t>2nd Runner up</t>
  </si>
  <si>
    <t>Initial Investment</t>
  </si>
  <si>
    <t>Initial Tenor</t>
  </si>
  <si>
    <t>ECN</t>
  </si>
  <si>
    <t>Other</t>
  </si>
  <si>
    <t>BIO</t>
  </si>
  <si>
    <t>CIS</t>
  </si>
  <si>
    <t>W</t>
  </si>
  <si>
    <t>Human Anat &amp; Physiology I Lab</t>
  </si>
  <si>
    <t>103L</t>
  </si>
  <si>
    <t>2024FAL</t>
  </si>
  <si>
    <t>Foundations in Bio CMB Lab</t>
  </si>
  <si>
    <t>121L</t>
  </si>
  <si>
    <t>could put the sum ifs here</t>
  </si>
  <si>
    <t>T</t>
  </si>
  <si>
    <t xml:space="preserve">sum of capacity </t>
  </si>
  <si>
    <t>rows lables</t>
  </si>
  <si>
    <t>Foundations in Bio EBD Lab</t>
  </si>
  <si>
    <t>111L</t>
  </si>
  <si>
    <t>mwf</t>
  </si>
  <si>
    <t>days</t>
  </si>
  <si>
    <t>TR</t>
  </si>
  <si>
    <t>fal</t>
  </si>
  <si>
    <t>term</t>
  </si>
  <si>
    <t>R</t>
  </si>
  <si>
    <t>this is what the pivot table should look like</t>
  </si>
  <si>
    <t>Intro to Bioinformatics - Lab</t>
  </si>
  <si>
    <t>100L</t>
  </si>
  <si>
    <t>wants to see a sumifs function and a pivot table that does the same thing as the sumifs</t>
  </si>
  <si>
    <t>conflict?</t>
  </si>
  <si>
    <t>End Time</t>
  </si>
  <si>
    <t>Start Time</t>
  </si>
  <si>
    <t>Lab Meeing Day</t>
  </si>
  <si>
    <t>Short Title</t>
  </si>
  <si>
    <t>Course Number</t>
  </si>
  <si>
    <t>Subject</t>
  </si>
  <si>
    <t>Term</t>
  </si>
  <si>
    <t>Story needs to be in the top left</t>
  </si>
  <si>
    <t>Color cordinate it</t>
  </si>
  <si>
    <t>MWF</t>
  </si>
  <si>
    <t>just want to show the connection and how hard it is for an athlete to get the classes they want</t>
  </si>
  <si>
    <t>they are going to be a freshman in their spring semester</t>
  </si>
  <si>
    <t>I want to create a story of an athlete who is a cis major and is looking at some of the most common minors</t>
  </si>
  <si>
    <t>Meeting Days</t>
  </si>
  <si>
    <t>Subject 3</t>
  </si>
  <si>
    <t>Subject 2</t>
  </si>
  <si>
    <t>Subject 1</t>
  </si>
  <si>
    <t>Percentage of Conflicts</t>
  </si>
  <si>
    <t>Total Labs</t>
  </si>
  <si>
    <t>Labs that Don’t Conflict</t>
  </si>
  <si>
    <t>Labs that Conflict</t>
  </si>
  <si>
    <t>F</t>
  </si>
  <si>
    <t>M</t>
  </si>
  <si>
    <t>Days</t>
  </si>
  <si>
    <t>s</t>
  </si>
  <si>
    <t>Grand Total</t>
  </si>
  <si>
    <t>SumIf Function used</t>
  </si>
  <si>
    <t>Sum of Capacity</t>
  </si>
  <si>
    <t>Row Labels</t>
  </si>
  <si>
    <t>average profit per play</t>
  </si>
  <si>
    <t/>
  </si>
  <si>
    <t>SolovievaOlga</t>
  </si>
  <si>
    <t>Olga</t>
  </si>
  <si>
    <t>Solovieva</t>
  </si>
  <si>
    <t>Independent Study</t>
  </si>
  <si>
    <t>01</t>
  </si>
  <si>
    <t>REL</t>
  </si>
  <si>
    <t>2025SPG</t>
  </si>
  <si>
    <t>01/13/25 05/05/25 TBA  TBA      LEC  TBATBA</t>
  </si>
  <si>
    <t>BennettElizabeth</t>
  </si>
  <si>
    <t>Elizabeth</t>
  </si>
  <si>
    <t>Bennett</t>
  </si>
  <si>
    <t>Guided Research in Psychology</t>
  </si>
  <si>
    <t>02</t>
  </si>
  <si>
    <t>PSY</t>
  </si>
  <si>
    <t>CoyneSean</t>
  </si>
  <si>
    <t>Coyne</t>
  </si>
  <si>
    <t>McDonaldRebecca</t>
  </si>
  <si>
    <t>Rebecca</t>
  </si>
  <si>
    <t>McDonald</t>
  </si>
  <si>
    <t>Internship</t>
  </si>
  <si>
    <t>03</t>
  </si>
  <si>
    <t>KlitzTimothy</t>
  </si>
  <si>
    <t>Timothy</t>
  </si>
  <si>
    <t>Klitz</t>
  </si>
  <si>
    <t>CrabtreeMichael</t>
  </si>
  <si>
    <t>Michael</t>
  </si>
  <si>
    <t>Crabtree</t>
  </si>
  <si>
    <t>GaiZheya</t>
  </si>
  <si>
    <t>Zheya</t>
  </si>
  <si>
    <t>Gai</t>
  </si>
  <si>
    <t>POL</t>
  </si>
  <si>
    <t>KerstingJoel</t>
  </si>
  <si>
    <t>Joel</t>
  </si>
  <si>
    <t>Kersting</t>
  </si>
  <si>
    <t>RyanMary</t>
  </si>
  <si>
    <t>Ryan</t>
  </si>
  <si>
    <t>MisawaBuba</t>
  </si>
  <si>
    <t>Buba</t>
  </si>
  <si>
    <t>Misawa</t>
  </si>
  <si>
    <t>ChamberlinSara</t>
  </si>
  <si>
    <t>Sara</t>
  </si>
  <si>
    <t>Chamberlin</t>
  </si>
  <si>
    <t>PHY</t>
  </si>
  <si>
    <t>01/13/25 05/05/25 TBA  TBA      LAB  TBATBA</t>
  </si>
  <si>
    <t>Senior Research II</t>
  </si>
  <si>
    <t>GlockCarol</t>
  </si>
  <si>
    <t>Carol</t>
  </si>
  <si>
    <t>Glock</t>
  </si>
  <si>
    <t>PHW</t>
  </si>
  <si>
    <t>01/13/25 05/05/25 TBA  TBA      LEC  TBA     TBA</t>
  </si>
  <si>
    <t>DeRubboJanena</t>
  </si>
  <si>
    <t>Janena</t>
  </si>
  <si>
    <t>DeRubbo</t>
  </si>
  <si>
    <t>Health, Wellness &amp; PE in Elem</t>
  </si>
  <si>
    <t>OsborneGregg</t>
  </si>
  <si>
    <t>Gregg</t>
  </si>
  <si>
    <t>Osborne</t>
  </si>
  <si>
    <t>PHL</t>
  </si>
  <si>
    <t>WolfMichael</t>
  </si>
  <si>
    <t>Wolf</t>
  </si>
  <si>
    <t>Tutorial in Philosophy</t>
  </si>
  <si>
    <t>PHA</t>
  </si>
  <si>
    <t>ClarkKara</t>
  </si>
  <si>
    <t>Kara</t>
  </si>
  <si>
    <t>Clark</t>
  </si>
  <si>
    <t>Varsity Sport</t>
  </si>
  <si>
    <t>SwiftMark</t>
  </si>
  <si>
    <t>Swift</t>
  </si>
  <si>
    <t>Music Seminar</t>
  </si>
  <si>
    <t>MUS</t>
  </si>
  <si>
    <t>01/13/25 05/05/25 TBA  TBA      APP  TBA     TBA</t>
  </si>
  <si>
    <t>KahleMichael</t>
  </si>
  <si>
    <t>Kahle</t>
  </si>
  <si>
    <t>Composition</t>
  </si>
  <si>
    <t>MUA</t>
  </si>
  <si>
    <t>Snyder KahleAnita</t>
  </si>
  <si>
    <t>Anita</t>
  </si>
  <si>
    <t>Snyder Kahle</t>
  </si>
  <si>
    <t>Chamber Music Ensemble</t>
  </si>
  <si>
    <t>LeriniAlbert</t>
  </si>
  <si>
    <t>Albert</t>
  </si>
  <si>
    <t>Lerini</t>
  </si>
  <si>
    <t>Applied Percussion: Drum Set</t>
  </si>
  <si>
    <t>ShefferRobert</t>
  </si>
  <si>
    <t>Robert</t>
  </si>
  <si>
    <t>Sheffer</t>
  </si>
  <si>
    <t>Applied Guitar</t>
  </si>
  <si>
    <t>Staff</t>
  </si>
  <si>
    <t>Applied String Bass</t>
  </si>
  <si>
    <t>KohanskiElisa</t>
  </si>
  <si>
    <t>Elisa</t>
  </si>
  <si>
    <t>Kohanski</t>
  </si>
  <si>
    <t>Applied Cello</t>
  </si>
  <si>
    <t>Applied Viola</t>
  </si>
  <si>
    <t>Applied Violin</t>
  </si>
  <si>
    <t>FultonBrian</t>
  </si>
  <si>
    <t>Fulton</t>
  </si>
  <si>
    <t>Applied French Horn</t>
  </si>
  <si>
    <t>JanssenAdam</t>
  </si>
  <si>
    <t>Adam</t>
  </si>
  <si>
    <t>Janssen</t>
  </si>
  <si>
    <t>Applied Euphonium/Tuba</t>
  </si>
  <si>
    <t>Applied Trombone</t>
  </si>
  <si>
    <t>Applied Trumpet</t>
  </si>
  <si>
    <t>Applied Bassoon</t>
  </si>
  <si>
    <t>ShearerKaylyn</t>
  </si>
  <si>
    <t>Kaylyn</t>
  </si>
  <si>
    <t>Shearer</t>
  </si>
  <si>
    <t>Applied Oboe</t>
  </si>
  <si>
    <t>Applied Clarinet</t>
  </si>
  <si>
    <t>McGoughJulie</t>
  </si>
  <si>
    <t>Julie</t>
  </si>
  <si>
    <t>McGough</t>
  </si>
  <si>
    <t>Applied Flute</t>
  </si>
  <si>
    <t>Applied Saxophone</t>
  </si>
  <si>
    <t>KlimcheckNancy</t>
  </si>
  <si>
    <t>Nancy</t>
  </si>
  <si>
    <t>Klimcheck</t>
  </si>
  <si>
    <t>Applied Voice</t>
  </si>
  <si>
    <t>AdkinsCorinne</t>
  </si>
  <si>
    <t>Corinne</t>
  </si>
  <si>
    <t>Adkins</t>
  </si>
  <si>
    <t>Applied Piano</t>
  </si>
  <si>
    <t>TsaiHsing-Yi</t>
  </si>
  <si>
    <t>Hsing-Yi</t>
  </si>
  <si>
    <t>Tsai</t>
  </si>
  <si>
    <t>Appl Perc: Drum Set (1/2 Hour)</t>
  </si>
  <si>
    <t>072</t>
  </si>
  <si>
    <t>Applied Concert Perc (1/2 Hr)</t>
  </si>
  <si>
    <t>071</t>
  </si>
  <si>
    <t>Applied Guitar (1/2 Course)</t>
  </si>
  <si>
    <t>065</t>
  </si>
  <si>
    <t>Applied String Bass (1/2 Hour)</t>
  </si>
  <si>
    <t>064</t>
  </si>
  <si>
    <t>Applied Cello (1/2 Hour)</t>
  </si>
  <si>
    <t>063</t>
  </si>
  <si>
    <t>Applied Viola (1/2 Course)</t>
  </si>
  <si>
    <t>062</t>
  </si>
  <si>
    <t>Applied Violin (1/2 Course)</t>
  </si>
  <si>
    <t>061</t>
  </si>
  <si>
    <t>Applied French Horn (1/2 Hour)</t>
  </si>
  <si>
    <t>054</t>
  </si>
  <si>
    <t>Applied Euph/Tuba (1/2 Hour)</t>
  </si>
  <si>
    <t>053</t>
  </si>
  <si>
    <t>Applied Trombone (1/2 Course)</t>
  </si>
  <si>
    <t>052</t>
  </si>
  <si>
    <t>Applied Trumpet (1/2 Hour)</t>
  </si>
  <si>
    <t>051</t>
  </si>
  <si>
    <t>Applied Bassoon (1/2 Hour)</t>
  </si>
  <si>
    <t>045</t>
  </si>
  <si>
    <t>Applied Oboe (1/2 Hour)</t>
  </si>
  <si>
    <t>044</t>
  </si>
  <si>
    <t>Applied Clarinet (1/2 Hour)</t>
  </si>
  <si>
    <t>043</t>
  </si>
  <si>
    <t>Applied Flute (1/2 Hour)</t>
  </si>
  <si>
    <t>042</t>
  </si>
  <si>
    <t>Applied Saxophone (1/2 Hour)</t>
  </si>
  <si>
    <t>041</t>
  </si>
  <si>
    <t>Applied Voice (1/2 Hour)</t>
  </si>
  <si>
    <t>031</t>
  </si>
  <si>
    <t>Applied Piano (1/2 Hour)</t>
  </si>
  <si>
    <t>021</t>
  </si>
  <si>
    <t>01/13/25 05/05/25 TBA  TBA      SEM  TBA     TBA</t>
  </si>
  <si>
    <t>DohertyFaun</t>
  </si>
  <si>
    <t>Faun</t>
  </si>
  <si>
    <t>Doherty</t>
  </si>
  <si>
    <t>Senior MathTalk</t>
  </si>
  <si>
    <t>MTH</t>
  </si>
  <si>
    <t>Junior MathTalk</t>
  </si>
  <si>
    <t>IST</t>
  </si>
  <si>
    <t>LanzillottiIan</t>
  </si>
  <si>
    <t>Ian</t>
  </si>
  <si>
    <t>Lanzillotti</t>
  </si>
  <si>
    <t>HIS</t>
  </si>
  <si>
    <t>JohnsonMatthew</t>
  </si>
  <si>
    <t>Matthew</t>
  </si>
  <si>
    <t>Johnson</t>
  </si>
  <si>
    <t>Senior Seminar</t>
  </si>
  <si>
    <t>ShaughnessyChristy</t>
  </si>
  <si>
    <t>Christy</t>
  </si>
  <si>
    <t>Shaughnessy</t>
  </si>
  <si>
    <t>GWS</t>
  </si>
  <si>
    <t>PodgurskiMary Jo</t>
  </si>
  <si>
    <t>Mary Jo</t>
  </si>
  <si>
    <t>Podgurski</t>
  </si>
  <si>
    <t>LewisMichael</t>
  </si>
  <si>
    <t>Lewis</t>
  </si>
  <si>
    <t>AtzlerJudith</t>
  </si>
  <si>
    <t>Judith</t>
  </si>
  <si>
    <t>Atzler</t>
  </si>
  <si>
    <t>GER</t>
  </si>
  <si>
    <t>EVS</t>
  </si>
  <si>
    <t>OlmsteadChristopher</t>
  </si>
  <si>
    <t>Christopher</t>
  </si>
  <si>
    <t>Olmstead</t>
  </si>
  <si>
    <t>ENT</t>
  </si>
  <si>
    <t>MillerMax</t>
  </si>
  <si>
    <t>Max</t>
  </si>
  <si>
    <t>Miller</t>
  </si>
  <si>
    <t>WagnerTimothy</t>
  </si>
  <si>
    <t>Wagner</t>
  </si>
  <si>
    <t>Capstone Internship</t>
  </si>
  <si>
    <t>EDU</t>
  </si>
  <si>
    <t>HalasSusannah</t>
  </si>
  <si>
    <t>BuntingDavid</t>
  </si>
  <si>
    <t>Susannah</t>
  </si>
  <si>
    <t>Halas</t>
  </si>
  <si>
    <t>David</t>
  </si>
  <si>
    <t>Bunting</t>
  </si>
  <si>
    <t>Student Teaching</t>
  </si>
  <si>
    <t>DunnRobert</t>
  </si>
  <si>
    <t>Dunn</t>
  </si>
  <si>
    <t>DunnLeslie</t>
  </si>
  <si>
    <t>Leslie</t>
  </si>
  <si>
    <t>GottschallTiffani</t>
  </si>
  <si>
    <t>Tiffani</t>
  </si>
  <si>
    <t>Gottschall</t>
  </si>
  <si>
    <t>ShawC</t>
  </si>
  <si>
    <t>C</t>
  </si>
  <si>
    <t>Shaw</t>
  </si>
  <si>
    <t>Theatre Performance or Produc</t>
  </si>
  <si>
    <t>COM</t>
  </si>
  <si>
    <t>CookMelissa</t>
  </si>
  <si>
    <t>Melissa</t>
  </si>
  <si>
    <t>Cook</t>
  </si>
  <si>
    <t>BerberickStevie</t>
  </si>
  <si>
    <t>Stevie</t>
  </si>
  <si>
    <t>Berberick</t>
  </si>
  <si>
    <t>LaddJohn</t>
  </si>
  <si>
    <t>Ladd</t>
  </si>
  <si>
    <t>HannonCharles</t>
  </si>
  <si>
    <t>Charles</t>
  </si>
  <si>
    <t>Hannon</t>
  </si>
  <si>
    <t>Tutorial Service Lrng Proj</t>
  </si>
  <si>
    <t>IuliucciRobbie</t>
  </si>
  <si>
    <t>Robbie</t>
  </si>
  <si>
    <t>Iuliucci</t>
  </si>
  <si>
    <t>Tutorial: Enhancing NMR Cryst</t>
  </si>
  <si>
    <t>CHM</t>
  </si>
  <si>
    <t>BUS</t>
  </si>
  <si>
    <t>KuoHsiao-Ching</t>
  </si>
  <si>
    <t>Hsiao-Ching</t>
  </si>
  <si>
    <t>Kuo</t>
  </si>
  <si>
    <t>LitchfieldRobert</t>
  </si>
  <si>
    <t>Litchfield</t>
  </si>
  <si>
    <t>WeixelKelly</t>
  </si>
  <si>
    <t>Kelly</t>
  </si>
  <si>
    <t>Weixel</t>
  </si>
  <si>
    <t>MarchJames</t>
  </si>
  <si>
    <t>James</t>
  </si>
  <si>
    <t>March</t>
  </si>
  <si>
    <t>Biology Tutorial</t>
  </si>
  <si>
    <t>DeBerryCandy</t>
  </si>
  <si>
    <t>Candy</t>
  </si>
  <si>
    <t>DeBerry</t>
  </si>
  <si>
    <t>MialkiDana</t>
  </si>
  <si>
    <t>Dana</t>
  </si>
  <si>
    <t>Mialki</t>
  </si>
  <si>
    <t>Income Tax Asst Com Svc</t>
  </si>
  <si>
    <t>ACC</t>
  </si>
  <si>
    <t>01/13/25 05/05/25 SWA  201      LAB  W  02:20PM 05:35PM, 01/13/25 05/05/25 SWA  208      LAB  W  02:20PM 05:35PM, 01/13/25 05/05/25 SWA  210      LAB  W  02:20PM 05:35PM</t>
  </si>
  <si>
    <t>201, 208, 210</t>
  </si>
  <si>
    <t>SWA, SWA, SWA</t>
  </si>
  <si>
    <t>02:20PM - 05:35PM</t>
  </si>
  <si>
    <t>W, W, W</t>
  </si>
  <si>
    <t>MatsunoNobunaka</t>
  </si>
  <si>
    <t>Nobunaka</t>
  </si>
  <si>
    <t>Matsuno</t>
  </si>
  <si>
    <t>Biophysical Chemistry - Lab</t>
  </si>
  <si>
    <t>320L</t>
  </si>
  <si>
    <t>BCH</t>
  </si>
  <si>
    <t>01/13/25 05/05/25 SWA  305      LAB  W  02:20PM 05:35PM, 01/13/25 05/05/25 SWA  307      LAB  W  02:20PM 05:35PM</t>
  </si>
  <si>
    <t>305, 307</t>
  </si>
  <si>
    <t>SWA, SWA</t>
  </si>
  <si>
    <t>W, W</t>
  </si>
  <si>
    <t>PolvaniDeborah</t>
  </si>
  <si>
    <t>Deborah</t>
  </si>
  <si>
    <t>Polvani</t>
  </si>
  <si>
    <t>Organic Chem Lab</t>
  </si>
  <si>
    <t>170L</t>
  </si>
  <si>
    <t>01/13/25 05/05/25 D-P  106      LEC  W       07:40AM 08:50AM</t>
  </si>
  <si>
    <t>D-P</t>
  </si>
  <si>
    <t>07:40AM - 08:50AM</t>
  </si>
  <si>
    <t>Edwards-DoeLinda</t>
  </si>
  <si>
    <t>Edwards-Doe</t>
  </si>
  <si>
    <t>Pre-Nursing Seminar II</t>
  </si>
  <si>
    <t>NUR</t>
  </si>
  <si>
    <t>01/13/25 05/05/25 TEK  221      SEM  W       06:00PM 08:00PM</t>
  </si>
  <si>
    <t>TEK</t>
  </si>
  <si>
    <t>06:00PM - 08:00PM</t>
  </si>
  <si>
    <t>Bishop-GainesLyasha</t>
  </si>
  <si>
    <t>McEvoyKathleen</t>
  </si>
  <si>
    <t>Lyasha</t>
  </si>
  <si>
    <t>Bishop-Gaines</t>
  </si>
  <si>
    <t>Kathleen</t>
  </si>
  <si>
    <t>McEvoy</t>
  </si>
  <si>
    <t>Writing for Nonprofits</t>
  </si>
  <si>
    <t>ENG</t>
  </si>
  <si>
    <t>01/13/25 05/05/25 D-P  300      LAB  W  03:40PM 05:25PM</t>
  </si>
  <si>
    <t>03:40PM - 05:25PM</t>
  </si>
  <si>
    <t>Experimental Psychology Lab</t>
  </si>
  <si>
    <t>215L</t>
  </si>
  <si>
    <t>01/13/25 05/05/25 D-P  311      LAB  W  02:20PM 05:35PM</t>
  </si>
  <si>
    <t>HansenCasey</t>
  </si>
  <si>
    <t>Casey</t>
  </si>
  <si>
    <t>Hansen</t>
  </si>
  <si>
    <t>Science Comm. &amp; Media Lab</t>
  </si>
  <si>
    <t>SCI</t>
  </si>
  <si>
    <t>01/13/25 05/05/25 SWA  110      LAB  W  02:20PM 05:35PM</t>
  </si>
  <si>
    <t>SWA</t>
  </si>
  <si>
    <t>Electronics Lab</t>
  </si>
  <si>
    <t>322L</t>
  </si>
  <si>
    <t>01/13/25 05/05/25 SWA  112      LAB  W       02:20PM 05:35PM</t>
  </si>
  <si>
    <t>McMichaelKirsten</t>
  </si>
  <si>
    <t>Kirsten</t>
  </si>
  <si>
    <t>McMichael</t>
  </si>
  <si>
    <t>Introduction to Physics Lab</t>
  </si>
  <si>
    <t>01/13/25 05/05/25 D-P  209      LAB  W  02:20PM 05:35PM</t>
  </si>
  <si>
    <t>BaylineRonald</t>
  </si>
  <si>
    <t>Ronald</t>
  </si>
  <si>
    <t>Bayline</t>
  </si>
  <si>
    <t>Neuroscience Lab</t>
  </si>
  <si>
    <t>300L</t>
  </si>
  <si>
    <t>NSC</t>
  </si>
  <si>
    <t>01/13/25 05/05/25 D-P  109      LAB  W  02:20PM 05:35PM</t>
  </si>
  <si>
    <t>Ecology - Lab</t>
  </si>
  <si>
    <t>01/13/25 05/05/25 D-P  009      LAB  W  02:20PM 05:35PM</t>
  </si>
  <si>
    <t>009</t>
  </si>
  <si>
    <t>EmersonKyle</t>
  </si>
  <si>
    <t>Kyle</t>
  </si>
  <si>
    <t>Emerson</t>
  </si>
  <si>
    <t>Found in Bio Organismal Lab</t>
  </si>
  <si>
    <t>131L</t>
  </si>
  <si>
    <t>01/13/25 05/05/25 D-P  211      LAB  W  02:20PM 05:35PM</t>
  </si>
  <si>
    <t>MiloAmy</t>
  </si>
  <si>
    <t>Milo</t>
  </si>
  <si>
    <t>Microbiol Nursing &amp; Allied Lab</t>
  </si>
  <si>
    <t>115L</t>
  </si>
  <si>
    <t>01/13/25 05/05/25 SWA  207      LAB  W  02:20PM 05:35PM</t>
  </si>
  <si>
    <t>Biochemistry - Lab</t>
  </si>
  <si>
    <t>333L</t>
  </si>
  <si>
    <t>01/13/25 05/05/25 MAI  409      DSC  TR 12:50PM 02:35PM, 01/13/25 05/05/25 MAI  B   DSC  TR 12:50PM 02:35PM</t>
  </si>
  <si>
    <t>409, B</t>
  </si>
  <si>
    <t>MAI, MAI</t>
  </si>
  <si>
    <t>12:50PM - 02:35PM</t>
  </si>
  <si>
    <t>T, R, T, R</t>
  </si>
  <si>
    <t>KimHanna</t>
  </si>
  <si>
    <t>Hanna</t>
  </si>
  <si>
    <t>Kim</t>
  </si>
  <si>
    <t>Intro to Philosophy</t>
  </si>
  <si>
    <t>01/13/25 05/05/25 BUR  107      LEC  TR      12:50PM 02:35PM, 01/13/25 05/05/25 BUR  311      LEC  TR 12:50PM 02:35PM</t>
  </si>
  <si>
    <t>107, 311</t>
  </si>
  <si>
    <t>BUR, BUR</t>
  </si>
  <si>
    <t>Econometrics</t>
  </si>
  <si>
    <t>01/13/25 05/05/25 MAI  409      DSC  TR 10:55AM 12:40PM, 01/13/25 05/05/25 MAI  B   DSC  TR 10:55AM 12:40PM</t>
  </si>
  <si>
    <t>10:55AM - 12:40PM</t>
  </si>
  <si>
    <t>Intro to Logic</t>
  </si>
  <si>
    <t>01/13/25 05/05/25 SWA  201      LAB  TR      01:00PM 04:15PM, 01/13/25 05/05/25 SWA  208      LAB  TR      01:00PM 04:15PM</t>
  </si>
  <si>
    <t>201, 208</t>
  </si>
  <si>
    <t>01:00PM - 04:15PM</t>
  </si>
  <si>
    <t>MalinakSteven</t>
  </si>
  <si>
    <t>Steven</t>
  </si>
  <si>
    <t>Malinak</t>
  </si>
  <si>
    <t>Advanced Lab: Synthesis</t>
  </si>
  <si>
    <t>01/13/25 05/05/25 TEK  214      DSC  TR 12:50PM 02:35PM, 01/13/25 05/05/25 TEK  103A     DSC  T  12:50PM 02:35PM, 01/13/25 05/05/25 TEK  103A     DSC  R  12:50PM 01:59PM</t>
  </si>
  <si>
    <t>214, 103A, 103A</t>
  </si>
  <si>
    <t>TEK, TEK, TEK</t>
  </si>
  <si>
    <t>FeeTara</t>
  </si>
  <si>
    <t>Tara</t>
  </si>
  <si>
    <t>Fee</t>
  </si>
  <si>
    <t>01/13/25 05/05/25 SWA  308      LAB  T  09:00AM 12:15PM, 01/13/25 05/05/25 SWA  307      LAB  T  09:00AM 12:15PM</t>
  </si>
  <si>
    <t>308, 307</t>
  </si>
  <si>
    <t>09:00AM - 12:15PM</t>
  </si>
  <si>
    <t>T, T</t>
  </si>
  <si>
    <t>LeonardMichael</t>
  </si>
  <si>
    <t>Leonard</t>
  </si>
  <si>
    <t>01/13/25 05/05/25 SWA  207      LEC  T       09:00AM 12:00PM, 01/13/25 05/05/25 SWA  208      LEC  T       09:00AM 12:00PM</t>
  </si>
  <si>
    <t>207, 208</t>
  </si>
  <si>
    <t>09:00AM - 12:00PM</t>
  </si>
  <si>
    <t>BaylineJennifer</t>
  </si>
  <si>
    <t>Jennifer</t>
  </si>
  <si>
    <t>Artisanal Chemistry</t>
  </si>
  <si>
    <t>01/13/25 05/05/25 SWA  308      LAB  T  01:00PM 04:15PM, 01/13/25 05/05/25 SWA  309      LAB  T  01:00PM 04:15PM</t>
  </si>
  <si>
    <t>308, 309</t>
  </si>
  <si>
    <t>Analytical Chem Lab</t>
  </si>
  <si>
    <t>270L</t>
  </si>
  <si>
    <t>01/13/25 05/05/25 OLN  117      STU  TR 12:50PM 03:50PM</t>
  </si>
  <si>
    <t>OLN</t>
  </si>
  <si>
    <t>12:50PM - 03:50PM</t>
  </si>
  <si>
    <t>T, R</t>
  </si>
  <si>
    <t>McGlumphyDouglas</t>
  </si>
  <si>
    <t>Douglas</t>
  </si>
  <si>
    <t>McGlumphy</t>
  </si>
  <si>
    <t>Sculpture Studio II</t>
  </si>
  <si>
    <t>ART</t>
  </si>
  <si>
    <t>Sculpture Studio I</t>
  </si>
  <si>
    <t>01/13/25 05/05/25 OLN  219      STU  TR 12:50PM 03:50PM</t>
  </si>
  <si>
    <t>AlamillaCarolina</t>
  </si>
  <si>
    <t>Carolina</t>
  </si>
  <si>
    <t>Alamilla</t>
  </si>
  <si>
    <t>Beginning Drawing</t>
  </si>
  <si>
    <t>01/13/25 05/05/25 BUR  213      DSC  TR      12:50PM 02:35PM</t>
  </si>
  <si>
    <t>BUR</t>
  </si>
  <si>
    <t>Riot Girls Erly 20th Cen Spain</t>
  </si>
  <si>
    <t>SPN</t>
  </si>
  <si>
    <t>01/13/25 05/05/25 MAI  206      DSC  TR 12:50PM 02:35PM</t>
  </si>
  <si>
    <t>MAI</t>
  </si>
  <si>
    <t>WallsCraig</t>
  </si>
  <si>
    <t>Craig</t>
  </si>
  <si>
    <t>Walls</t>
  </si>
  <si>
    <t>Religion in America</t>
  </si>
  <si>
    <t>01/13/25 05/05/25 D-P  200      LEC  TR 12:50PM 02:35PM</t>
  </si>
  <si>
    <t>LeckieRegina</t>
  </si>
  <si>
    <t>Regina</t>
  </si>
  <si>
    <t>Leckie</t>
  </si>
  <si>
    <t>Lifespan Development</t>
  </si>
  <si>
    <t>01/13/25 05/05/25 D-P  202      LEC  TR 12:50PM 02:35PM</t>
  </si>
  <si>
    <t>MintonDaria</t>
  </si>
  <si>
    <t>Daria</t>
  </si>
  <si>
    <t>Minton</t>
  </si>
  <si>
    <t>Elementary Psychology II</t>
  </si>
  <si>
    <t>01/13/25 05/05/25 MAI  203      LEC  TR 12:50PM 02:35PM</t>
  </si>
  <si>
    <t>Political Behavior</t>
  </si>
  <si>
    <t>01/13/25 05/05/25 MAI  306      LEC  TR 12:50PM 02:35PM</t>
  </si>
  <si>
    <t>Public Administration</t>
  </si>
  <si>
    <t>01/13/25 05/05/25 OLN  213      LEC  TR 12:50PM 02:35PM</t>
  </si>
  <si>
    <t>Digital Audio Record &amp; Manipul</t>
  </si>
  <si>
    <t>01/13/25 05/05/25 BUR  302      LEC  TR      12:50PM 02:35PM</t>
  </si>
  <si>
    <t>Thinking Historically</t>
  </si>
  <si>
    <t>01/13/25 05/05/25 MAI  304      LEC  TR 12:50PM 02:35PM</t>
  </si>
  <si>
    <t>BernierJulia</t>
  </si>
  <si>
    <t>Julia</t>
  </si>
  <si>
    <t>Bernier</t>
  </si>
  <si>
    <t>Civil War and Reconstruction</t>
  </si>
  <si>
    <t>01/13/25 05/05/25 BUR  209      DSC  TR 12:50PM 02:35PM</t>
  </si>
  <si>
    <t>Topics Germ Cult: Art Cosmos</t>
  </si>
  <si>
    <t>01/13/25 05/05/25 MAI  207      DSC  TR      12:50PM 02:35PM</t>
  </si>
  <si>
    <t>ShillerStaff-Dr. Dana</t>
  </si>
  <si>
    <t>ShillerDana</t>
  </si>
  <si>
    <t>Staff-Dr. Dana</t>
  </si>
  <si>
    <t>Shiller</t>
  </si>
  <si>
    <t>Contemporary Brit Novel</t>
  </si>
  <si>
    <t>01/13/25 05/05/25 MAI  201      DSC  TR 12:50PM 02:35PM</t>
  </si>
  <si>
    <t>KylerCarolyn</t>
  </si>
  <si>
    <t>Carolyn</t>
  </si>
  <si>
    <t>Kyler</t>
  </si>
  <si>
    <t>American Lit 2</t>
  </si>
  <si>
    <t>01/13/25 05/05/25 TEK  221      DSC  TR 12:50PM 02:35PM</t>
  </si>
  <si>
    <t>Professional Writing</t>
  </si>
  <si>
    <t>01/13/25 05/05/25 BUR  103      DSC  TR 12:50PM 02:35PM</t>
  </si>
  <si>
    <t>OndriezekSarah</t>
  </si>
  <si>
    <t>Sarah</t>
  </si>
  <si>
    <t>Ondriezek</t>
  </si>
  <si>
    <t>08</t>
  </si>
  <si>
    <t>01/13/25 05/05/25 BUR  109      DSC  TR 12:50PM 02:35PM</t>
  </si>
  <si>
    <t>EakinsJarrett</t>
  </si>
  <si>
    <t>Jarrett</t>
  </si>
  <si>
    <t>Eakins</t>
  </si>
  <si>
    <t>07</t>
  </si>
  <si>
    <t>01/13/25 05/05/25 OLN  102      LEC  TR      12:50PM 02:35PM</t>
  </si>
  <si>
    <t>Film in Context: Allegory</t>
  </si>
  <si>
    <t>01/13/25 05/05/25 TEK  215      LEC  TR      12:50PM 02:35PM</t>
  </si>
  <si>
    <t>Advanced Web Development</t>
  </si>
  <si>
    <t>01/13/25 05/05/25 TEK  222      LEC  TR      12:50PM 02:35PM</t>
  </si>
  <si>
    <t>RappRebecca</t>
  </si>
  <si>
    <t>Rapp</t>
  </si>
  <si>
    <t>Introduction to Data Science</t>
  </si>
  <si>
    <t>01/13/25 05/05/25 BUR  016      DSC  TR 12:50PM 02:35PM</t>
  </si>
  <si>
    <t>016</t>
  </si>
  <si>
    <t>HanYe</t>
  </si>
  <si>
    <t>Ye</t>
  </si>
  <si>
    <t>Han</t>
  </si>
  <si>
    <t>Intermediate Chinese II</t>
  </si>
  <si>
    <t>CHN</t>
  </si>
  <si>
    <t>01/13/25 05/05/25 BUR  307      LEC  TR      12:50PM 02:35PM</t>
  </si>
  <si>
    <t>Strategic Management</t>
  </si>
  <si>
    <t>01/13/25 05/05/25 BUR  303      LEC  TR 12:50PM 02:35PM</t>
  </si>
  <si>
    <t>HeggenAlexander</t>
  </si>
  <si>
    <t>Alexander</t>
  </si>
  <si>
    <t>Heggen</t>
  </si>
  <si>
    <t>Governmental &amp; Non-Profit Acc</t>
  </si>
  <si>
    <t>01/13/25 05/05/25 BUR  213      DSC  TR      10:55AM 12:40PM</t>
  </si>
  <si>
    <t>TernesKatherine</t>
  </si>
  <si>
    <t>Katherine</t>
  </si>
  <si>
    <t>Ternes</t>
  </si>
  <si>
    <t>Revolucion, Cul. Arte de Mex</t>
  </si>
  <si>
    <t>01/13/25 05/05/25 BUR  015      DSC  TR 10:55AM 12:40PM</t>
  </si>
  <si>
    <t>015</t>
  </si>
  <si>
    <t>VdovichenkoSusan</t>
  </si>
  <si>
    <t>Susan</t>
  </si>
  <si>
    <t>Vdovichenko</t>
  </si>
  <si>
    <t>Advanced Russian II</t>
  </si>
  <si>
    <t>RUS</t>
  </si>
  <si>
    <t>01/13/25 05/05/25 MAI  407      DSC  TR 10:55AM 12:40PM</t>
  </si>
  <si>
    <t>Religion, the Body &amp; Sexuality</t>
  </si>
  <si>
    <t>01/13/25 05/05/25 D-P  200      LEC  TR 10:55AM 12:40PM</t>
  </si>
  <si>
    <t>01/13/25 05/05/25 D-P  106      LEC  TR      10:55AM 12:40PM</t>
  </si>
  <si>
    <t>HeathJacqueline</t>
  </si>
  <si>
    <t>Jacqueline</t>
  </si>
  <si>
    <t>Heath</t>
  </si>
  <si>
    <t>Theories of Personality</t>
  </si>
  <si>
    <t>01/13/25 05/05/25 D-P  202      LEC  TR 10:55AM 12:40PM</t>
  </si>
  <si>
    <t>01/13/25 05/05/25 D-P  208      LEC  TR 10:55AM 12:40PM</t>
  </si>
  <si>
    <t>Elementary Psychology I</t>
  </si>
  <si>
    <t>01/13/25 05/05/25 SWA  004      LEC  TR 10:55AM 12:40PM</t>
  </si>
  <si>
    <t>004</t>
  </si>
  <si>
    <t>World Politics</t>
  </si>
  <si>
    <t>01/13/25 05/05/25 MAI  203      LEC  TR      10:55AM 12:40PM</t>
  </si>
  <si>
    <t>McCrackenMichael</t>
  </si>
  <si>
    <t>McCracken</t>
  </si>
  <si>
    <t>Electricity and Magnetism</t>
  </si>
  <si>
    <t>01/13/25 05/05/25 MAI  404      DSC  TR 10:55AM 12:40PM</t>
  </si>
  <si>
    <t>Philosophy of Science</t>
  </si>
  <si>
    <t>01/13/25 05/05/25 D-P  209      LEC  TR      10:55AM 12:40PM</t>
  </si>
  <si>
    <t>Experimental Neuroscience</t>
  </si>
  <si>
    <t>01/13/25 05/05/25 OLN  213      LEC  TR 10:55AM 12:40PM</t>
  </si>
  <si>
    <t>Musc and the Natural Environme</t>
  </si>
  <si>
    <t>Music and Natural Environment</t>
  </si>
  <si>
    <t>01/13/25 05/05/25 MAI  309      LEC  TR      10:55AM 12:40PM</t>
  </si>
  <si>
    <t>ZimmermanJohn</t>
  </si>
  <si>
    <t>Zimmerman</t>
  </si>
  <si>
    <t>Number Theory</t>
  </si>
  <si>
    <t>01/13/25 05/05/25 MAI  306      LEC  TR 10:55AM 12:40PM</t>
  </si>
  <si>
    <t>HardingJanet</t>
  </si>
  <si>
    <t>Janet</t>
  </si>
  <si>
    <t>Harding</t>
  </si>
  <si>
    <t>Introductory Statistics</t>
  </si>
  <si>
    <t>01/13/25 05/05/25 MAI  304      LEC  TR      10:55AM 12:40PM</t>
  </si>
  <si>
    <t>Archiving Dispossession</t>
  </si>
  <si>
    <t>01/13/25 05/05/25 BUR  114      LEC  TR 10:55AM 12:40PM</t>
  </si>
  <si>
    <t>U.S. History &amp; Cult Since 1877</t>
  </si>
  <si>
    <t>01/13/25 05/05/25 TEK  221      DSC  TR      10:55AM 12:40PM</t>
  </si>
  <si>
    <t>MayerLauryn</t>
  </si>
  <si>
    <t>Lauryn</t>
  </si>
  <si>
    <t>Mayer</t>
  </si>
  <si>
    <t>Intro-Gender &amp; Women's Studies</t>
  </si>
  <si>
    <t>01/13/25 05/05/25 BUR  209      DSC  TR 10:55AM 12:40PM</t>
  </si>
  <si>
    <t>German Fairy Tales</t>
  </si>
  <si>
    <t>01/13/25 05/05/25 BUR  102      DSC  TR 10:55AM 12:40PM</t>
  </si>
  <si>
    <t>LeetElizabeth</t>
  </si>
  <si>
    <t>Leet</t>
  </si>
  <si>
    <t>Sex &amp; Space</t>
  </si>
  <si>
    <t>FRN</t>
  </si>
  <si>
    <t>01/13/25 05/05/25 MAI  305      DSC  TR 10:55AM 12:40PM</t>
  </si>
  <si>
    <t>ClarkGeorge</t>
  </si>
  <si>
    <t>George</t>
  </si>
  <si>
    <t>Adv. Creative Writing: Fiction</t>
  </si>
  <si>
    <t>01/13/25 05/05/25 BUR  003      DSC  TR 10:55AM 12:40PM</t>
  </si>
  <si>
    <t>003</t>
  </si>
  <si>
    <t>Asian Amer Literature</t>
  </si>
  <si>
    <t>01/13/25 05/05/25 TEK  214      DSC  TR 10:55AM 12:40PM</t>
  </si>
  <si>
    <t>Drew-Bear LutherAnnette</t>
  </si>
  <si>
    <t>Annette</t>
  </si>
  <si>
    <t>Drew-Bear Luther</t>
  </si>
  <si>
    <t>Honors Composition</t>
  </si>
  <si>
    <t>04</t>
  </si>
  <si>
    <t>01/13/25 05/05/25 BUR  109      DSC  TR 10:55AM 12:40PM</t>
  </si>
  <si>
    <t>06</t>
  </si>
  <si>
    <t>01/13/25 05/05/25 BUR  311      LEC  TR 10:55AM 12:40PM</t>
  </si>
  <si>
    <t>Economic Development</t>
  </si>
  <si>
    <t>01/13/25 05/05/25 MAI  201      LEC  TR      10:55AM 12:40PM</t>
  </si>
  <si>
    <t>GibsonLisa</t>
  </si>
  <si>
    <t>Lisa</t>
  </si>
  <si>
    <t>Gibson</t>
  </si>
  <si>
    <t>Conflict Transform &amp; Peacebuil</t>
  </si>
  <si>
    <t>CRS</t>
  </si>
  <si>
    <t>01/13/25 05/05/25 TEK  215      LEC  TR 10:55AM 12:40PM</t>
  </si>
  <si>
    <t>MariamMajd</t>
  </si>
  <si>
    <t>Majd</t>
  </si>
  <si>
    <t>Mariam</t>
  </si>
  <si>
    <t>Social Media</t>
  </si>
  <si>
    <t>01/13/25 05/05/25 BUR  016      LEC  TR      10:55AM 12:40PM</t>
  </si>
  <si>
    <t>StantonSamuel</t>
  </si>
  <si>
    <t>Samuel</t>
  </si>
  <si>
    <t>Stanton</t>
  </si>
  <si>
    <t>Children and Cinema</t>
  </si>
  <si>
    <t>01/13/25 05/05/25 BUR  303      LEC  TR      10:55AM 12:40PM</t>
  </si>
  <si>
    <t>Operations &amp; Supply Chain Mgt</t>
  </si>
  <si>
    <t>01/13/25 05/05/25 D-P  109      LEC  TR      10:55AM 12:40PM</t>
  </si>
  <si>
    <t>Ecology</t>
  </si>
  <si>
    <t>01/13/25 05/05/25 SWA  305      SEM  TR      10:55AM 12:40PM</t>
  </si>
  <si>
    <t>HarrisMark</t>
  </si>
  <si>
    <t>Harris</t>
  </si>
  <si>
    <t>Biochemistry Seminar</t>
  </si>
  <si>
    <t>01/13/25 05/05/25 BUR  307      LEC  TR 10:55AM 12:40PM</t>
  </si>
  <si>
    <t>Taxation of Individuals</t>
  </si>
  <si>
    <t>01/13/25 05/05/25 BUR  103      LEC  TR 10:55AM 12:40PM</t>
  </si>
  <si>
    <t>Managerial Accounting</t>
  </si>
  <si>
    <t>01/13/25 05/05/25 OLN  222      STU  TR 09:00AM 12:00PM</t>
  </si>
  <si>
    <t>SchmidtPatrick</t>
  </si>
  <si>
    <t>Patrick</t>
  </si>
  <si>
    <t>Schmidt</t>
  </si>
  <si>
    <t>Painting Studio II</t>
  </si>
  <si>
    <t>Painting Studio I</t>
  </si>
  <si>
    <t>01/13/25 05/05/25 OLN  220      STU  TR 09:00AM 12:00PM</t>
  </si>
  <si>
    <t>2-D &amp; 3-D Design</t>
  </si>
  <si>
    <t>01/13/25 05/05/25 MAI  206      LEC  TR      09:00AM 10:45AM</t>
  </si>
  <si>
    <t>09:00AM - 10:45AM</t>
  </si>
  <si>
    <t>MillerStuart</t>
  </si>
  <si>
    <t>Stuart</t>
  </si>
  <si>
    <t>SOC</t>
  </si>
  <si>
    <t>01/13/25 05/05/25 TEK  103A     LEC  TR      09:00AM 10:45AM</t>
  </si>
  <si>
    <t>103A</t>
  </si>
  <si>
    <t>YoungCorey</t>
  </si>
  <si>
    <t>Corey</t>
  </si>
  <si>
    <t>Young</t>
  </si>
  <si>
    <t>Pop. &amp; Demography</t>
  </si>
  <si>
    <t>01/13/25 05/05/25 MAI  205      LEC  TR 09:00AM 10:45AM</t>
  </si>
  <si>
    <t>KrolJohn</t>
  </si>
  <si>
    <t>Krol</t>
  </si>
  <si>
    <t>The Sociological Tradition</t>
  </si>
  <si>
    <t>01/13/25 05/05/25 MAI  207      DSC  TR 09:00AM 10:45AM</t>
  </si>
  <si>
    <t>The New Testament in Context</t>
  </si>
  <si>
    <t>01/13/25 05/05/25 D-P  106      LEC  TR      09:00AM 10:45AM</t>
  </si>
  <si>
    <t>Psychopathology</t>
  </si>
  <si>
    <t>01/13/25 05/05/25 D-P  208      LEC  TR 09:00AM 10:45AM</t>
  </si>
  <si>
    <t>01/13/25 05/05/25 MAI  203      LEC  TR 09:00AM 10:45AM</t>
  </si>
  <si>
    <t>Processes of American Govt.</t>
  </si>
  <si>
    <t>01/13/25 05/05/25 SWA  301      DSC  TR 09:00AM 10:45AM</t>
  </si>
  <si>
    <t>Kant</t>
  </si>
  <si>
    <t>01/13/25 05/05/25 MAI  407      LEC  TR      09:00AM 10:45AM</t>
  </si>
  <si>
    <t>KlineJeannette</t>
  </si>
  <si>
    <t>Jeannette</t>
  </si>
  <si>
    <t>Kline</t>
  </si>
  <si>
    <t>Differential Equations</t>
  </si>
  <si>
    <t>01/13/25 05/05/25 MAI  306      LEC  TR 09:00AM 10:45AM</t>
  </si>
  <si>
    <t>WongRoman</t>
  </si>
  <si>
    <t>Roman</t>
  </si>
  <si>
    <t>Wong</t>
  </si>
  <si>
    <t>01/13/25 05/05/25 MAI  304      LEC  TR 09:00AM 10:45AM</t>
  </si>
  <si>
    <t>Underground Railroad His &amp; Cul</t>
  </si>
  <si>
    <t>01/13/25 05/05/25 BUR  209      DSC  TR      09:00AM 10:45AM</t>
  </si>
  <si>
    <t>Intermediate German II</t>
  </si>
  <si>
    <t>01/13/25 05/05/25 SWA  004      SEM  TR 09:00AM 10:45AM</t>
  </si>
  <si>
    <t>EastRobert</t>
  </si>
  <si>
    <t>East</t>
  </si>
  <si>
    <t>Women, Gender, &amp; Environment</t>
  </si>
  <si>
    <t>01/13/25 05/05/25 BUR  203      LEC  TR 09:00AM 10:45AM</t>
  </si>
  <si>
    <t>New Venture Busn Plan Develop</t>
  </si>
  <si>
    <t>01/13/25 05/05/25 BUR  016      DSC  TR      09:00AM 10:45AM</t>
  </si>
  <si>
    <t>VerdunTodd</t>
  </si>
  <si>
    <t>Todd</t>
  </si>
  <si>
    <t>Verdun</t>
  </si>
  <si>
    <t>Faith in Poetry</t>
  </si>
  <si>
    <t>01/13/25 05/05/25 MAI  305      DSC  TR      09:00AM 10:45AM</t>
  </si>
  <si>
    <t>Creative Writing</t>
  </si>
  <si>
    <t>01/13/25 05/05/25 TEK  215      DSC  TR 09:00AM 10:45AM</t>
  </si>
  <si>
    <t>01/13/25 05/05/25 BUR  213      DSC  TR 09:00AM 10:45AM</t>
  </si>
  <si>
    <t>05</t>
  </si>
  <si>
    <t>01/13/25 05/05/25 BUR  307      LEC  TR 09:00AM 10:45AM</t>
  </si>
  <si>
    <t>Principles of Macroeconomics</t>
  </si>
  <si>
    <t>01/13/25 05/05/25 MAI  201      LEC  TR      09:00AM 10:45AM</t>
  </si>
  <si>
    <t>Dispute Resolution</t>
  </si>
  <si>
    <t>01/13/25 05/05/25 BUR  003      LEC  TR      09:00AM 10:45AM</t>
  </si>
  <si>
    <t>Intro to Rhetoric and Com</t>
  </si>
  <si>
    <t>01/13/25 05/05/25 TEK  214      LEC  TR      09:00AM 10:45AM</t>
  </si>
  <si>
    <t>Service Learning Project Mgt.</t>
  </si>
  <si>
    <t>01/13/25 05/05/25 TEK  222      LEC  TR      09:00AM 10:45AM</t>
  </si>
  <si>
    <t>01/13/25 05/05/25 BUR  109      LEC  TR 09:00AM 10:45AM</t>
  </si>
  <si>
    <t>Org Behavior &amp; Mgt</t>
  </si>
  <si>
    <t>01/13/25 05/05/25 BUR  103      LEC  TR 09:00AM 10:45AM</t>
  </si>
  <si>
    <t>Accounting Information Systems</t>
  </si>
  <si>
    <t>01/13/25 05/05/25 BUR  303      LEC  TR      09:00AM 10:45AM</t>
  </si>
  <si>
    <t>CPA Exam Prep</t>
  </si>
  <si>
    <t>01/13/25 05/05/25 REC  304      ACT  TR 09:00AM 10:00AM</t>
  </si>
  <si>
    <t>REC</t>
  </si>
  <si>
    <t>09:00AM - 10:00AM</t>
  </si>
  <si>
    <t>SpadaroPatricia</t>
  </si>
  <si>
    <t>Patricia</t>
  </si>
  <si>
    <t>Spadaro</t>
  </si>
  <si>
    <t>Yoga and Meditation</t>
  </si>
  <si>
    <t>01/13/25 05/05/25 REC  EFC      ACT  TR 09:00AM 10:00AM</t>
  </si>
  <si>
    <t>EFC</t>
  </si>
  <si>
    <t>BobichPhillip</t>
  </si>
  <si>
    <t>Phillip</t>
  </si>
  <si>
    <t>Bobich</t>
  </si>
  <si>
    <t>Weight Training</t>
  </si>
  <si>
    <t>01/13/25 05/05/25 WSH  KUNGFU   ACT  TR      08:00PM 09:00PM</t>
  </si>
  <si>
    <t>KUNGFU</t>
  </si>
  <si>
    <t>WSH</t>
  </si>
  <si>
    <t>08:00PM - 09:00PM</t>
  </si>
  <si>
    <t>MastascusaMark</t>
  </si>
  <si>
    <t>Mastascusa</t>
  </si>
  <si>
    <t>Tai Chi for Healthy Body Mind</t>
  </si>
  <si>
    <t>01/13/25 05/05/25 OLN  211      APP  TR      05:00PM 06:30PM</t>
  </si>
  <si>
    <t>05:00PM - 06:30PM</t>
  </si>
  <si>
    <t>Marimba Ensemble</t>
  </si>
  <si>
    <t>01/13/25 05/05/25 BUR  023      LEC  TR 04:40PM 06:25PM</t>
  </si>
  <si>
    <t>023</t>
  </si>
  <si>
    <t>04:40PM - 06:25PM</t>
  </si>
  <si>
    <t>Capstone Seminar W/ Certificat</t>
  </si>
  <si>
    <t>01/13/25 05/05/25 MAI  407      DSC  TR 02:45PM 04:30PM</t>
  </si>
  <si>
    <t>02:45PM - 04:30PM</t>
  </si>
  <si>
    <t>Religion and Film</t>
  </si>
  <si>
    <t>01/13/25 05/05/25 D-P  202      LEC  TR      02:45PM 04:30PM</t>
  </si>
  <si>
    <t>Interpersonal Relationships</t>
  </si>
  <si>
    <t>01/13/25 05/05/25 D-P  106      LEC  TR 02:45PM 04:30PM</t>
  </si>
  <si>
    <t>01/13/25 05/05/25 MAI  306      LEC  TR      02:45PM 04:30PM</t>
  </si>
  <si>
    <t>Policy Analysis Seminar</t>
  </si>
  <si>
    <t>PPL</t>
  </si>
  <si>
    <t>01/13/25 05/05/25 TEK  214      LEC  TR 02:45PM 04:30PM</t>
  </si>
  <si>
    <t>International Political Econ.</t>
  </si>
  <si>
    <t>01/13/25 05/05/25 MAI  404      DSC  TR 02:45PM 04:30PM</t>
  </si>
  <si>
    <t>KeyserJason</t>
  </si>
  <si>
    <t>Jason</t>
  </si>
  <si>
    <t>Keyser</t>
  </si>
  <si>
    <t>Liberty, Politics and Morality</t>
  </si>
  <si>
    <t>01/13/25 05/05/25 BUR  302      LEC  TR 02:45PM 04:30PM</t>
  </si>
  <si>
    <t>History of the 1970S in the Us</t>
  </si>
  <si>
    <t>01/13/25 05/05/25 BUR  103      DSC  TR 02:45PM 04:30PM</t>
  </si>
  <si>
    <t>09</t>
  </si>
  <si>
    <t>01/13/25 05/05/25 MAI  201      LEC  TR      02:45PM 04:30PM</t>
  </si>
  <si>
    <t>Global Terrorism</t>
  </si>
  <si>
    <t>01/13/25 05/05/25 BUR  102      LEC  TR      02:45PM 04:30PM</t>
  </si>
  <si>
    <t>MaradinNicholas</t>
  </si>
  <si>
    <t>Nicholas</t>
  </si>
  <si>
    <t>Maradin</t>
  </si>
  <si>
    <t>Senior Capstone</t>
  </si>
  <si>
    <t>01/13/25 05/05/25 TEK  215      LEC  TR 02:45PM 04:30PM</t>
  </si>
  <si>
    <t>Information Visualization</t>
  </si>
  <si>
    <t>01/13/25 05/05/25 BUR  109      LEC  TR 02:45PM 04:30PM</t>
  </si>
  <si>
    <t>YongoEdward</t>
  </si>
  <si>
    <t>Edward</t>
  </si>
  <si>
    <t>Yongo</t>
  </si>
  <si>
    <t>International Business Environ</t>
  </si>
  <si>
    <t>01/13/25 05/05/25 BUR  203      LEC  TR 02:45PM 04:30PM</t>
  </si>
  <si>
    <t>01/13/25 05/05/25 BUR  114      ACT  T  12:50PM 02:35PM</t>
  </si>
  <si>
    <t>AlbidressLiza</t>
  </si>
  <si>
    <t>Liza</t>
  </si>
  <si>
    <t>Albidress</t>
  </si>
  <si>
    <t>Nutrition for Health &amp; Fitness</t>
  </si>
  <si>
    <t>01/13/25 05/05/25 REC  304      ACT  T       10:55AM 12:40PM</t>
  </si>
  <si>
    <t>Mental Edge-In Season Athletes</t>
  </si>
  <si>
    <t>01/13/25 05/05/25 BUR  203      LAB  T  10:55AM 12:40PM</t>
  </si>
  <si>
    <t>CarlisleLogan</t>
  </si>
  <si>
    <t>Logan</t>
  </si>
  <si>
    <t>Carlisle</t>
  </si>
  <si>
    <t>Intermediate Accounting 2 Lab</t>
  </si>
  <si>
    <t>332L</t>
  </si>
  <si>
    <t>01/13/25 05/05/25 D-P  102      LEC  T       09:00AM 12:15PM</t>
  </si>
  <si>
    <t>Intro to Forensic Science</t>
  </si>
  <si>
    <t>FOR</t>
  </si>
  <si>
    <t>01/13/25 05/05/25 D-P  305      LEC  T       09:00AM 12:15PM</t>
  </si>
  <si>
    <t>ContrerasThomas</t>
  </si>
  <si>
    <t>Thomas</t>
  </si>
  <si>
    <t>Contreras</t>
  </si>
  <si>
    <t>Exp Biology-Avian Biology</t>
  </si>
  <si>
    <t>01/13/25 05/05/25 D-P  009      LAB  T  09:00AM 12:15PM</t>
  </si>
  <si>
    <t>01/13/25 05/05/25 D-P  013      LAB  T  09:00AM 12:15PM</t>
  </si>
  <si>
    <t>013</t>
  </si>
  <si>
    <t>Human Anat &amp; Physiology II Lab</t>
  </si>
  <si>
    <t>104L</t>
  </si>
  <si>
    <t>01/13/25 05/05/25 OLN  211      APP  T       07:00PM 09:00PM</t>
  </si>
  <si>
    <t>07:00PM - 09:00PM</t>
  </si>
  <si>
    <t>Chmbr Mus Ensemble: Wash Symph</t>
  </si>
  <si>
    <t>01/13/25 02/28/25 SWA  005      LEC  T       06:00PM 09:15PM</t>
  </si>
  <si>
    <t>005</t>
  </si>
  <si>
    <t>06:00PM - 09:15PM</t>
  </si>
  <si>
    <t>Q1: Literary Editing Practicum</t>
  </si>
  <si>
    <t>01/13/25 05/05/25 TEK  221      SEM  T       06:00PM 08:00PM</t>
  </si>
  <si>
    <t>Advertising &amp; Marketing</t>
  </si>
  <si>
    <t>01/13/25 05/05/25 BUR  015      LEC  T       04:30PM 08:10PM</t>
  </si>
  <si>
    <t>04:30PM - 08:10PM</t>
  </si>
  <si>
    <t>Capstone Seminar</t>
  </si>
  <si>
    <t>01/13/25 05/05/25 BUR  018      LEC  T  04:30PM 08:10PM</t>
  </si>
  <si>
    <t>018</t>
  </si>
  <si>
    <t>Teach &amp; Deal Human Sexuality</t>
  </si>
  <si>
    <t>01/13/25 05/05/25 TBA  TBA      TUT  T       02:45PM 06:15PM</t>
  </si>
  <si>
    <t>02:45PM - 06:15PM</t>
  </si>
  <si>
    <t>Adv German Ii-Tutorial</t>
  </si>
  <si>
    <t>01/13/25 05/05/25 REC  304      ACT  T  02:45PM 04:30PM</t>
  </si>
  <si>
    <t>Eff. Ways Handle Stress &amp; Anx</t>
  </si>
  <si>
    <t>01/13/25 05/05/25 D-P  306      LEC  T       02:00PM 05:15PM</t>
  </si>
  <si>
    <t>02:00PM - 05:15PM</t>
  </si>
  <si>
    <t>Psychology Practicum</t>
  </si>
  <si>
    <t>01/13/25 05/05/25 SWA  112      LAB  T       02:00PM 05:15PM</t>
  </si>
  <si>
    <t>01/13/25 05/05/25 D-P  311      LAB  T       02:00PM 05:15PM</t>
  </si>
  <si>
    <t>KilgoreJason</t>
  </si>
  <si>
    <t>Kilgore</t>
  </si>
  <si>
    <t>01/13/25 05/05/25 D-P  013      LAB  T  02:00PM 05:15PM</t>
  </si>
  <si>
    <t>01/13/25 05/05/25 D-P  300      LAB  T  01:00PM 04:15PM</t>
  </si>
  <si>
    <t>Adv Lab Behavioral Neuroscienc</t>
  </si>
  <si>
    <t>485L</t>
  </si>
  <si>
    <t>01/13/25 05/05/25 D-P  209      LAB  T  01:00PM 04:15PM</t>
  </si>
  <si>
    <t>01/13/25 05/05/25 D-P  211      LAB  T  01:00PM 04:15PM</t>
  </si>
  <si>
    <t>ShanmuganathanAnupama</t>
  </si>
  <si>
    <t>Anupama</t>
  </si>
  <si>
    <t>Shanmuganathan</t>
  </si>
  <si>
    <t>Microbiology - Lab</t>
  </si>
  <si>
    <t>01/13/25 05/05/25 SWA  207      LAB  T  01:00PM 04:15PM</t>
  </si>
  <si>
    <t>01/13/25 05/05/25 SWA  308      LAB  R  09:00AM 12:15PM, 01/13/25 05/05/25 SWA  309      LAB  R  09:00AM 12:15PM</t>
  </si>
  <si>
    <t>R, R</t>
  </si>
  <si>
    <t>01/13/25 05/05/25 SWA  207      LAB  R  09:00AM 12:00PM, 01/13/25 05/05/25 SWA  208      LAB  R  09:00AM 12:00PM</t>
  </si>
  <si>
    <t>Artisanal Chemistry Lab</t>
  </si>
  <si>
    <t>147L</t>
  </si>
  <si>
    <t>01/13/25 05/05/25 SWA  308      LAB  R  01:00PM 04:15PM, 01/13/25 05/05/25 SWA  307      LAB  R  01:00PM 04:15PM</t>
  </si>
  <si>
    <t>01/13/25 05/05/25 SWA  112      LAB  R       09:00AM 12:15PM</t>
  </si>
  <si>
    <t>01/13/25 05/05/25 D-P  102      LAB  R       09:00AM 12:15PM</t>
  </si>
  <si>
    <t>Introduction to Forensics Lab</t>
  </si>
  <si>
    <t>01/13/25 05/05/25 D-P  305      LAB  R  09:00AM 12:15PM</t>
  </si>
  <si>
    <t>Experimental Biology - Lab</t>
  </si>
  <si>
    <t>412L</t>
  </si>
  <si>
    <t>01/13/25 05/05/25 D-P  009      LAB  R  09:00AM 12:15PM</t>
  </si>
  <si>
    <t>01/13/25 05/05/25 D-P  010      LEC  R       02:45PM 04:45PM</t>
  </si>
  <si>
    <t>010</t>
  </si>
  <si>
    <t>02:45PM - 04:45PM</t>
  </si>
  <si>
    <t>Biology Seminar</t>
  </si>
  <si>
    <t>01/13/25 05/05/25 D-P  300      LAB  R  02:45PM 04:30PM</t>
  </si>
  <si>
    <t>01/13/25 05/05/25 TEK  103A     LEC  R       02:00PM 05:15PM</t>
  </si>
  <si>
    <t>Intro Computation for Physical</t>
  </si>
  <si>
    <t>01/13/25 05/05/25 D-P  109      LAB  R       02:00PM 05:15PM</t>
  </si>
  <si>
    <t>Environmental Studies Lab</t>
  </si>
  <si>
    <t>101L</t>
  </si>
  <si>
    <t>01/13/25 05/05/25 D-P  211      LAB  R  02:00PM 05:15PM</t>
  </si>
  <si>
    <t>01/13/25 05/05/25 D-P  311      LAB  R       02:00PM 05:15PM</t>
  </si>
  <si>
    <t>01/13/25 05/05/25 SWA  204      LAB  R  01:00PM 04:15PM</t>
  </si>
  <si>
    <t>Quantum Mechanics Lab</t>
  </si>
  <si>
    <t>370L</t>
  </si>
  <si>
    <t>01/13/25 05/05/25 D-P  305      LAB  R  01:00PM 04:15PM</t>
  </si>
  <si>
    <t>Vertebrate Anatomy - Lab</t>
  </si>
  <si>
    <t>209L</t>
  </si>
  <si>
    <t>01/13/25 05/05/25 D-P  009      LAB  R  01:00PM 04:15PM</t>
  </si>
  <si>
    <t>01/13/25 05/05/25 SWA  207      LAB  R  01:00PM 04:15PM</t>
  </si>
  <si>
    <t>01/13/25 05/05/25 MAI  404      LEC  MWF11:40AM 12:50PM, 01/13/25 05/05/25 MAI  CHAPEL   LEC  MWF     11:40AM 12:50PM</t>
  </si>
  <si>
    <t>404, CHAPEL</t>
  </si>
  <si>
    <t>11:40AM - 12:50PM</t>
  </si>
  <si>
    <t>M, W, F, M, W, F</t>
  </si>
  <si>
    <t>Moral Theory</t>
  </si>
  <si>
    <t>01/13/25 05/05/25 MAI  304      LEC  MWF     11:40AM 12:50PM, 01/13/25 05/05/25 MAI  B   LEC  MWF     11:40AM 12:50PM</t>
  </si>
  <si>
    <t>304, B</t>
  </si>
  <si>
    <t>Nature of Math: Stats &amp; Geom.</t>
  </si>
  <si>
    <t>01/13/25 05/05/25 BUR  114      DSC  MWF     11:40AM 12:50PM, 01/13/25 05/05/25 BUR  311      DSC  MWF     11:40AM 12:50PM</t>
  </si>
  <si>
    <t>114, 311</t>
  </si>
  <si>
    <t>Global Queer Lit</t>
  </si>
  <si>
    <t>01/13/25 05/05/25 MAI  409      LEC  MWF11:40AM 12:50PM, 01/13/25 05/05/25 MAI  E   LEC  MWF     11:40AM 12:50PM</t>
  </si>
  <si>
    <t>409, E</t>
  </si>
  <si>
    <t>Intro Conflict and Resolution</t>
  </si>
  <si>
    <t>01/13/25 05/05/25 MAI  207      LEC  MWF10:20AM 11:30AM, 01/13/25 05/05/25 MAI  B   LEC  MWF     10:20AM 11:30AM</t>
  </si>
  <si>
    <t>207, B</t>
  </si>
  <si>
    <t>10:20AM - 11:30AM</t>
  </si>
  <si>
    <t>Research and Writing</t>
  </si>
  <si>
    <t>01/13/25 05/05/25 MAI  404      DSC  MWF10:20AM 11:30AM, 01/13/25 05/05/25 MAI  CHAPEL   DSC  MWF     10:20AM 11:30AM</t>
  </si>
  <si>
    <t>Philosophy &amp; Race</t>
  </si>
  <si>
    <t>01/13/25 05/05/25 MAI  206      DSC  MWF     10:20AM 11:30AM, 04/21/25 05/05/25 MAI  E        DSC  MWF     10:20AM 11:30AM</t>
  </si>
  <si>
    <t>206, E</t>
  </si>
  <si>
    <t>African Amer Poetry</t>
  </si>
  <si>
    <t>01/13/25 05/05/25 MAI  407      DSC  MWF10:20AM 11:30AM, 01/13/25 04/17/25 MAI  E   DSC  MWF     10:20AM 11:30AM</t>
  </si>
  <si>
    <t>407, E</t>
  </si>
  <si>
    <t>01/13/25 05/05/25 MAI  409      DSC  MWF09:00AM 10:10AM, 01/13/25 05/05/25 MAI  B   DSC  MWF     09:00AM 10:10AM</t>
  </si>
  <si>
    <t>09:00AM - 10:10AM</t>
  </si>
  <si>
    <t>Intro to Ethical Reasoning</t>
  </si>
  <si>
    <t>01/13/25 05/05/25 MAI  407      DSC  MWF09:00AM 10:10AM, 01/13/25 05/05/25 MAI  E   DSC  MWF     09:00AM 10:10AM</t>
  </si>
  <si>
    <t>01/13/25 05/05/25 MAI  409      DSC  MWF01:00PM 02:10PM, 01/13/25 05/05/25 MAI  E   DSC  MWF     01:00PM 02:10PM</t>
  </si>
  <si>
    <t>01:00PM - 02:10PM</t>
  </si>
  <si>
    <t>Social &amp; Political Philosophy</t>
  </si>
  <si>
    <t>01/13/25 05/05/25 MAI  404      LEC  MWF01:00PM 02:10PM, 01/13/25 05/05/25 TEK  214      LEC  MWF     01:00PM 02:10PM</t>
  </si>
  <si>
    <t>404, 214</t>
  </si>
  <si>
    <t>MAI, TEK</t>
  </si>
  <si>
    <t>Calculus I</t>
  </si>
  <si>
    <t>01/13/25 05/05/25 MAI  306      LEC  MWF01:00PM 02:10PM, 01/13/25 05/05/25 MAI  B   LEC  MWF     01:00PM 02:10PM</t>
  </si>
  <si>
    <t>306, B</t>
  </si>
  <si>
    <t>01/13/25 05/05/25 BUR  114      DSC  MWF01:00PM 02:10PM, 01/13/25 05/05/25 BUR  302      LEC  MWF     01:00PM 02:10PM</t>
  </si>
  <si>
    <t>114, 302</t>
  </si>
  <si>
    <t>Queer Studies</t>
  </si>
  <si>
    <t>01/13/25 05/05/25 SWA  101      DSC  MWF01:00PM 02:10PM, 01/13/25 05/05/25 MAI  201      DSC  MWF     01:00PM 02:10PM</t>
  </si>
  <si>
    <t>101, 201</t>
  </si>
  <si>
    <t>SWA, MAI</t>
  </si>
  <si>
    <t>01/13/25 05/05/25 MAI  407      LEC  MW 02:20PM 04:05PM, 01/13/25 05/05/25 MAI  E   LEC  MW 02:20PM 04:05PM</t>
  </si>
  <si>
    <t>02:20PM - 04:05PM</t>
  </si>
  <si>
    <t>M, W, M, W</t>
  </si>
  <si>
    <t>Moral Psychology</t>
  </si>
  <si>
    <t>01/13/25 05/05/25 MAI  404      LEC  MW 02:20PM 04:05PM, 01/13/25 05/05/25 TEK  214      LEC  MW 02:20PM 04:05PM</t>
  </si>
  <si>
    <t>01/13/25 05/05/25 BUR  015      DSC  MWF     11:40AM 12:50PM</t>
  </si>
  <si>
    <t>M, W, F</t>
  </si>
  <si>
    <t>ManzariMaribel</t>
  </si>
  <si>
    <t>Maribel</t>
  </si>
  <si>
    <t>Manzari</t>
  </si>
  <si>
    <t>Spanish for Healthcare Profess</t>
  </si>
  <si>
    <t>01/13/25 05/05/25 BUR  209      DSC  MWF11:40AM 12:50PM</t>
  </si>
  <si>
    <t>Advanced Spanish II</t>
  </si>
  <si>
    <t>01/13/25 05/05/25 BUR  003      DSC  MWF11:40AM 12:50PM</t>
  </si>
  <si>
    <t>ManzariH.</t>
  </si>
  <si>
    <t>H.</t>
  </si>
  <si>
    <t>Elementary Spanish I</t>
  </si>
  <si>
    <t>01/13/25 05/05/25 MAI  203      LEC  MWF     11:40AM 12:50PM</t>
  </si>
  <si>
    <t>Sociology of Wealth &amp; Power</t>
  </si>
  <si>
    <t>01/13/25 05/05/25 BUR  107      DSC  MWF11:40AM 12:50PM</t>
  </si>
  <si>
    <t>Intermediate Russian II</t>
  </si>
  <si>
    <t>01/13/25 05/05/25 D-P  300      LEC  MWF     11:40AM 12:50PM</t>
  </si>
  <si>
    <t>Psychology of Stress</t>
  </si>
  <si>
    <t>01/13/25 05/05/25 D-P  200      LEC  MWF     11:40AM 12:50PM</t>
  </si>
  <si>
    <t>Cognitive Psychology</t>
  </si>
  <si>
    <t>01/13/25 05/05/25 OLN  213      LEC  MWF11:40AM 12:50PM</t>
  </si>
  <si>
    <t>PalfyCora</t>
  </si>
  <si>
    <t>Cora</t>
  </si>
  <si>
    <t>Palfy</t>
  </si>
  <si>
    <t>Music Modern Post-Modern Era</t>
  </si>
  <si>
    <t>01/13/25 05/05/25 MAI  309      LEC  MWF     11:40AM 12:50PM</t>
  </si>
  <si>
    <t>EvansCharles</t>
  </si>
  <si>
    <t>Evans</t>
  </si>
  <si>
    <t>Linear Algebra</t>
  </si>
  <si>
    <t>01/13/25 05/05/25 MAI  201      LEC  MWF     11:40AM 12:50PM</t>
  </si>
  <si>
    <t>Making of the Islamic World</t>
  </si>
  <si>
    <t>01/13/25 05/05/25 BUR  213      DSC  MWF     11:40AM 12:50PM</t>
  </si>
  <si>
    <t>Advanced French II</t>
  </si>
  <si>
    <t>01/13/25 05/05/25 D-P  109      LEC  MWF     11:40AM 12:50PM</t>
  </si>
  <si>
    <t>Environmental Studies</t>
  </si>
  <si>
    <t>01/13/25 05/05/25 D-P  202      DSC  MWF     11:40AM 12:50PM</t>
  </si>
  <si>
    <t>TroostLinda</t>
  </si>
  <si>
    <t>Troost</t>
  </si>
  <si>
    <t>17th Century Poetry</t>
  </si>
  <si>
    <t>01/13/25 05/05/25 TEK  214      DSC  MWF     11:40AM 12:50PM</t>
  </si>
  <si>
    <t>Modern Drama</t>
  </si>
  <si>
    <t>01/13/25 05/05/25 BUR  103      DSC  MWF11:40AM 12:50PM</t>
  </si>
  <si>
    <t>01/13/25 05/05/25 BUR  109      DSC  MWF11:40AM 12:50PM</t>
  </si>
  <si>
    <t>01/13/25 05/05/25 BUR  303      LEC  MWF     11:40AM 12:50PM</t>
  </si>
  <si>
    <t>KlingensmithJames</t>
  </si>
  <si>
    <t>Klingensmith</t>
  </si>
  <si>
    <t>Mathematical Economics</t>
  </si>
  <si>
    <t>01/13/25 05/05/25 BUR  307      LEC  MWF11:40AM 12:50PM</t>
  </si>
  <si>
    <t>Principles of Microeconomics</t>
  </si>
  <si>
    <t>01/13/25 05/05/25 BUR  016      DSC  MWF     11:40AM 12:50PM</t>
  </si>
  <si>
    <t>GreenwoodEvin</t>
  </si>
  <si>
    <t>Evin</t>
  </si>
  <si>
    <t>Greenwood</t>
  </si>
  <si>
    <t>Public Speaking</t>
  </si>
  <si>
    <t>01/13/25 05/05/25 TEK  222      LEC  MWF     11:40AM 12:50PM</t>
  </si>
  <si>
    <t>Database Concepts</t>
  </si>
  <si>
    <t>01/13/25 05/05/25 SWA  305      LEC  MWF     11:40AM 12:50PM</t>
  </si>
  <si>
    <t>Materials Chemistry</t>
  </si>
  <si>
    <t>01/13/25 05/05/25 D-P  100      LEC  MWF11:40AM 12:50PM</t>
  </si>
  <si>
    <t>Found. in Biology: Organismal</t>
  </si>
  <si>
    <t>01/13/25 05/05/25 D-P  106      LEC  MWF     11:40AM 12:50PM</t>
  </si>
  <si>
    <t>Biochemistry</t>
  </si>
  <si>
    <t>01/13/25 05/05/25 OLN  115      LEC  MWF11:40AM 12:50PM</t>
  </si>
  <si>
    <t>LambertsonJohn</t>
  </si>
  <si>
    <t>Lambertson</t>
  </si>
  <si>
    <t>World Art II</t>
  </si>
  <si>
    <t>ARH</t>
  </si>
  <si>
    <t>01/13/25 05/05/25 BUR  203      LEC  MWF     11:40AM 12:50PM</t>
  </si>
  <si>
    <t>Intermediate Accounting II</t>
  </si>
  <si>
    <t>01/13/25 05/05/25 BUR  302      DSC  MWF10:20AM 11:30AM</t>
  </si>
  <si>
    <t>Advanced Spanish I</t>
  </si>
  <si>
    <t>01/13/25 05/05/25 BUR  102      DSC  MWF10:20AM 11:30AM</t>
  </si>
  <si>
    <t>AlpanesMaria</t>
  </si>
  <si>
    <t>Maria</t>
  </si>
  <si>
    <t>Alpanes</t>
  </si>
  <si>
    <t>Intermediate Spanish II</t>
  </si>
  <si>
    <t>01/13/25 05/05/25 TEK  221      DSC  MWF     10:20AM 11:30AM</t>
  </si>
  <si>
    <t>Intermediate Spanish I</t>
  </si>
  <si>
    <t>01/13/25 05/05/25 BUR  209      DSC  MWF     10:20AM 11:30AM</t>
  </si>
  <si>
    <t>MartinezCarmen</t>
  </si>
  <si>
    <t>Carmen</t>
  </si>
  <si>
    <t>Martinez</t>
  </si>
  <si>
    <t>Elementary Spanish II</t>
  </si>
  <si>
    <t>01/13/25 05/05/25 BUR  015      DSC  MWF10:20AM 11:30AM</t>
  </si>
  <si>
    <t>01/13/25 05/05/25 BUR  003      DSC  MWF10:20AM 11:30AM</t>
  </si>
  <si>
    <t>01/13/25 05/05/25 TEK  103A     DSC  MWF10:20AM 11:30AM</t>
  </si>
  <si>
    <t>Elementary Russian II</t>
  </si>
  <si>
    <t>01/13/25 05/05/25 D-P  300      LEC  MWF10:20AM 11:30AM</t>
  </si>
  <si>
    <t>Adv. Lab in Social Cognition</t>
  </si>
  <si>
    <t>01/13/25 05/05/25 D-P  200      LEC  MWF10:20AM 11:30AM</t>
  </si>
  <si>
    <t>01/13/25 05/05/25 MAI  203      LEC  MWF10:20AM 11:30AM</t>
  </si>
  <si>
    <t>Political Thought: Modern</t>
  </si>
  <si>
    <t>01/13/25 05/05/25 SWA  110      LEC  MWF     10:20AM 11:30AM</t>
  </si>
  <si>
    <t>BalasubramanianRama</t>
  </si>
  <si>
    <t>Rama</t>
  </si>
  <si>
    <t>Balasubramanian</t>
  </si>
  <si>
    <t>General Physics</t>
  </si>
  <si>
    <t>01/13/25 05/05/25 SWA  004      LEC  MWF10:20AM 11:30AM</t>
  </si>
  <si>
    <t>Introductory Physics II</t>
  </si>
  <si>
    <t>01/13/25 05/05/25 OLN  213      LEC  MWF     10:20AM 11:30AM</t>
  </si>
  <si>
    <t>Intro Global Music Listening</t>
  </si>
  <si>
    <t>01/13/25 05/05/25 MAI  306      LEC  MWF10:20AM 11:30AM</t>
  </si>
  <si>
    <t>HigginbottomRyan</t>
  </si>
  <si>
    <t>Higginbottom</t>
  </si>
  <si>
    <t>01/13/25 05/05/25 MAI  304      LEC  MWF10:20AM 11:30AM</t>
  </si>
  <si>
    <t>ElderWalter</t>
  </si>
  <si>
    <t>Walter</t>
  </si>
  <si>
    <t>Elder</t>
  </si>
  <si>
    <t>Mathematics in Our World</t>
  </si>
  <si>
    <t>01/13/25 05/05/25 MAI  205      LEC  MWF10:20AM 11:30AM</t>
  </si>
  <si>
    <t>ListVictoria</t>
  </si>
  <si>
    <t>DodgeRobert</t>
  </si>
  <si>
    <t>Victoria</t>
  </si>
  <si>
    <t>List</t>
  </si>
  <si>
    <t>Dodge</t>
  </si>
  <si>
    <t>European Civilization II</t>
  </si>
  <si>
    <t>01/13/25 05/05/25 MAI  201      DSC  MWF     10:20AM 11:30AM</t>
  </si>
  <si>
    <t>01/13/25 05/05/25 BUR  016      DSC  MWF     10:20AM 11:30AM</t>
  </si>
  <si>
    <t>AltmeyerCathy</t>
  </si>
  <si>
    <t>Altmeyer</t>
  </si>
  <si>
    <t>Elementary German II</t>
  </si>
  <si>
    <t>01/13/25 05/05/25 BUR  213      DSC  MWF     10:20AM 11:30AM</t>
  </si>
  <si>
    <t>Elementary French II</t>
  </si>
  <si>
    <t>01/13/25 05/05/25 BUR  107      DSC  MWF     10:20AM 11:30AM</t>
  </si>
  <si>
    <t>TaylorSharon</t>
  </si>
  <si>
    <t>Sharon</t>
  </si>
  <si>
    <t>Taylor</t>
  </si>
  <si>
    <t>01/13/25 05/05/25 BUR  109      LEC  MWF10:20AM 11:30AM</t>
  </si>
  <si>
    <t>ParkKeun Jae</t>
  </si>
  <si>
    <t>Keun Jae</t>
  </si>
  <si>
    <t>Park</t>
  </si>
  <si>
    <t>Investments &amp; Portfolio Theory</t>
  </si>
  <si>
    <t>FIN</t>
  </si>
  <si>
    <t>01/13/25 05/05/25 BUR  103      LEC  MWF10:20AM 11:30AM</t>
  </si>
  <si>
    <t>New Venture Finance &amp; Law</t>
  </si>
  <si>
    <t>01/13/25 05/05/25 TEK  214      DSC  MWF     10:20AM 11:30AM</t>
  </si>
  <si>
    <t>Shakespeare for Everyone</t>
  </si>
  <si>
    <t>01/13/25 05/05/25 D-P  202      DSC  MWF10:20AM 11:30AM</t>
  </si>
  <si>
    <t>HardingJennifer</t>
  </si>
  <si>
    <t>01/13/25 05/05/25 BUR  023      LEC  MWF     10:20AM 11:30AM</t>
  </si>
  <si>
    <t>AbdellatifHaya</t>
  </si>
  <si>
    <t>Haya</t>
  </si>
  <si>
    <t>Abdellatif</t>
  </si>
  <si>
    <t>Teach Stu W/ Mild Disability</t>
  </si>
  <si>
    <t>01/13/25 05/05/25 BUR  309      LEC  MWF     10:20AM 11:30AM</t>
  </si>
  <si>
    <t>Intermediate Microeconomics</t>
  </si>
  <si>
    <t>01/13/25 05/05/25 BUR  303      LEC  MWF10:20AM 11:30AM</t>
  </si>
  <si>
    <t>01/13/25 05/05/25 BUR  311      LEC  MWF10:20AM 11:30AM</t>
  </si>
  <si>
    <t>01/13/25 05/05/25 TEK  215      LEC  MWF10:20AM 11:30AM</t>
  </si>
  <si>
    <t>Digital Storytelling</t>
  </si>
  <si>
    <t>01/13/25 05/05/25 OLN  102      LEC  MWF     10:20AM 11:30AM</t>
  </si>
  <si>
    <t>MareshKarin</t>
  </si>
  <si>
    <t>Karin</t>
  </si>
  <si>
    <t>Maresh</t>
  </si>
  <si>
    <t>Intro to Theatre</t>
  </si>
  <si>
    <t>01/13/25 05/05/25 TEK  222      LEC  MWF10:20AM 11:30AM</t>
  </si>
  <si>
    <t>Holland-MinkleyAmanda</t>
  </si>
  <si>
    <t>Amanda</t>
  </si>
  <si>
    <t>Holland-Minkley</t>
  </si>
  <si>
    <t>Data Structures</t>
  </si>
  <si>
    <t>01/13/25 05/05/25 BUR  207      LEC  MWF10:20AM 11:30AM</t>
  </si>
  <si>
    <t>Elementary Chinese II</t>
  </si>
  <si>
    <t>01/13/25 05/05/25 SWA  005      LEC  MWF     10:20AM 11:30AM</t>
  </si>
  <si>
    <t>Advanced Organic Chemistry</t>
  </si>
  <si>
    <t>01/13/25 05/05/25 SWA  305      LEC  MWF     10:20AM 11:30AM</t>
  </si>
  <si>
    <t>Analytical Chemistry</t>
  </si>
  <si>
    <t>01/13/25 05/05/25 BUR  114      LEC  MWF10:20AM 11:30AM</t>
  </si>
  <si>
    <t>Bus, Entrepreneurship &amp; Societ</t>
  </si>
  <si>
    <t>01/13/25 05/05/25 D-P  311      LEC  MWF     10:20AM 11:30AM</t>
  </si>
  <si>
    <t>Systems Modeling</t>
  </si>
  <si>
    <t>01/13/25 05/05/25 D-P  106      LEC  MWF     10:20AM 11:30AM</t>
  </si>
  <si>
    <t>Microbiology</t>
  </si>
  <si>
    <t>01/13/25 05/05/25 D-P  100      LEC  MWF10:20AM 11:30AM</t>
  </si>
  <si>
    <t>01/13/25 05/05/25 BUR  203      LEC  MWF     10:20AM 11:30AM</t>
  </si>
  <si>
    <t>01/13/25 05/05/25 BUR  307      LEC  MWF10:20AM 11:30AM</t>
  </si>
  <si>
    <t>Financial Accounting</t>
  </si>
  <si>
    <t>01/13/25 05/05/25 BUR  209      DSC  MWF     09:00AM 10:10AM</t>
  </si>
  <si>
    <t>01/13/25 05/05/25 MAI  207      LEC  MWF09:00AM 10:10AM</t>
  </si>
  <si>
    <t>Introduction to Sociology</t>
  </si>
  <si>
    <t>01/13/25 05/05/25 D-P  300      LEC  MWF     09:00AM 10:10AM</t>
  </si>
  <si>
    <t>Adv. Lab in Neuroscience</t>
  </si>
  <si>
    <t>01/13/25 05/05/25 D-P  200      LEC  MWF     09:00AM 10:10AM</t>
  </si>
  <si>
    <t>Experimental Psychology</t>
  </si>
  <si>
    <t>01/13/25 05/05/25 MAI  203      LEC  MWF09:00AM 10:10AM</t>
  </si>
  <si>
    <t>01/13/25 05/05/25 D-P  202      LEC  MWF     09:00AM 10:10AM</t>
  </si>
  <si>
    <t>Electronics</t>
  </si>
  <si>
    <t>01/13/25 05/05/25 SWA  004      LEC  MWF09:00AM 10:10AM</t>
  </si>
  <si>
    <t>27743, 27745</t>
  </si>
  <si>
    <t>01/13/25 05/05/25 TEK  221      LEC  MWF     09:00AM 10:10AM</t>
  </si>
  <si>
    <t>Applied Stats for Life Sci.</t>
  </si>
  <si>
    <t>01/13/25 05/05/25 MAI  309      LEC  MWF     09:00AM 10:10AM</t>
  </si>
  <si>
    <t>Foundations of Higher Math</t>
  </si>
  <si>
    <t>01/13/25 05/05/25 MAI  306      LEC  MWF09:00AM 10:10AM</t>
  </si>
  <si>
    <t>01/13/25 05/05/25 MAI  304      LEC  MWF     09:00AM 10:10AM</t>
  </si>
  <si>
    <t>Precalculus Mathematics</t>
  </si>
  <si>
    <t>01/13/25 05/05/25 MAI  201      LEC  MWF09:00AM 10:10AM</t>
  </si>
  <si>
    <t>Europe's Long 20th Century</t>
  </si>
  <si>
    <t>01/13/25 05/05/25 BUR  016      DSC  MWF     09:00AM 10:10AM</t>
  </si>
  <si>
    <t>01/13/25 05/05/25 BUR  003      DSC  MWF     09:00AM 10:10AM</t>
  </si>
  <si>
    <t>01/13/25 05/05/25 BUR  109      LEC  MWF     09:00AM 10:10AM</t>
  </si>
  <si>
    <t>Principles of Finance</t>
  </si>
  <si>
    <t>01/13/25 05/05/25 SWA  308      LEC  MWF09:00AM 10:10AM</t>
  </si>
  <si>
    <t>Intro Environmental Studies</t>
  </si>
  <si>
    <t>01/13/25 05/05/25 D-P  208      DSC  MWF09:00AM 10:10AM</t>
  </si>
  <si>
    <t>01/13/25 05/05/25 BUR  023      LEC  MWF     09:00AM 10:10AM</t>
  </si>
  <si>
    <t>Teach Stu W/ Severe Disability</t>
  </si>
  <si>
    <t>01/13/25 05/05/25 BUR  307      LEC  MWF09:00AM 10:10AM</t>
  </si>
  <si>
    <t>Money, Banking, Fin Markets</t>
  </si>
  <si>
    <t>01/13/25 05/05/25 TEK  215      LEC  MWF     09:00AM 10:10AM</t>
  </si>
  <si>
    <t>Web Design and Development</t>
  </si>
  <si>
    <t>01/13/25 05/05/25 TEK  222      LEC  MWF     09:00AM 10:10AM</t>
  </si>
  <si>
    <t>Object-Oriented Programming</t>
  </si>
  <si>
    <t>01/13/25 05/05/25 SWA  305      LEC  MWF     09:00AM 10:10AM</t>
  </si>
  <si>
    <t>01/13/25 05/05/25 SWA  005      LEC  MWF     09:00AM 10:10AM</t>
  </si>
  <si>
    <t>Org Chem: Reactions&amp;Synthesis</t>
  </si>
  <si>
    <t>01/13/25 05/05/25 BUR  103      LEC  MWF09:00AM 10:10AM</t>
  </si>
  <si>
    <t>Marketing Research</t>
  </si>
  <si>
    <t>01/13/25 05/05/25 BUR  114      LEC  MWF09:00AM 10:10AM</t>
  </si>
  <si>
    <t>01/13/25 05/05/25 D-P  106      LEC  MWF     09:00AM 10:10AM</t>
  </si>
  <si>
    <t>Vertebrate Anatomy</t>
  </si>
  <si>
    <t>01/13/25 05/05/25 D-P  100      LEC  MWF     09:00AM 10:10AM</t>
  </si>
  <si>
    <t>Human Anatomy &amp; Physiology II</t>
  </si>
  <si>
    <t>01/13/25 05/05/25 OLN  115      LEC  MWF     09:00AM 10:10AM</t>
  </si>
  <si>
    <t>World Art I</t>
  </si>
  <si>
    <t>01/13/25 05/05/25 BUR  203      LEC  MWF09:00AM 10:10AM</t>
  </si>
  <si>
    <t>Advanced Financial Accounting</t>
  </si>
  <si>
    <t>01/13/25 05/05/25 REC  TMR      LEC  MWF     09:00AM 10:00AM</t>
  </si>
  <si>
    <t>TMR</t>
  </si>
  <si>
    <t>01/13/25 05/05/25 BUR  209      DSC  MWF     03:40PM 04:50PM</t>
  </si>
  <si>
    <t>03:40PM - 04:50PM</t>
  </si>
  <si>
    <t>OrsattiSilvina</t>
  </si>
  <si>
    <t>Silvina</t>
  </si>
  <si>
    <t>Orsatti</t>
  </si>
  <si>
    <t>01/13/25 05/05/25 BUR  016      DSC  MWF02:20PM 03:30PM</t>
  </si>
  <si>
    <t>02:20PM - 03:30PM</t>
  </si>
  <si>
    <t>01/13/25 05/05/25 BUR  209      DSC  MWF02:20PM 03:30PM</t>
  </si>
  <si>
    <t>01/13/25 05/05/25 OLN  213      LEC  MWF     02:20PM 03:30PM</t>
  </si>
  <si>
    <t>Music Theory Fundamentals</t>
  </si>
  <si>
    <t>01/13/25 05/05/25 OLN  211      APP  MWF02:20PM 03:30PM</t>
  </si>
  <si>
    <t>MedleySusan</t>
  </si>
  <si>
    <t>Medley</t>
  </si>
  <si>
    <t>W&amp;J Choir</t>
  </si>
  <si>
    <t>01/13/25 05/05/25 MAI  309      LEC  MWF     02:20PM 03:30PM</t>
  </si>
  <si>
    <t>Multivariable Calculus</t>
  </si>
  <si>
    <t>01/13/25 05/05/25 MAI  304      LEC  MWF     02:20PM 03:30PM</t>
  </si>
  <si>
    <t>Calculus II</t>
  </si>
  <si>
    <t>01/13/25 05/05/25 BUR  207      DSC  MWF02:20PM 03:30PM</t>
  </si>
  <si>
    <t>Machismo &amp; Other Latinx Sterot</t>
  </si>
  <si>
    <t>01/13/25 05/05/25 BUR  023      LEC  MWF02:20PM 03:30PM</t>
  </si>
  <si>
    <t>Exceptional Learner</t>
  </si>
  <si>
    <t>01/13/25 05/05/25 OLN  THEATER  DSC  MWF     02:20PM 03:30PM</t>
  </si>
  <si>
    <t>THEATER</t>
  </si>
  <si>
    <t>Stagecraft: Theatre Prod &amp; Des</t>
  </si>
  <si>
    <t>01/13/25 05/05/25 BUR  309      DSC  MWF     01:00PM 02:10PM</t>
  </si>
  <si>
    <t>01/13/25 05/05/25 BUR  109      DSC  MWF     01:00PM 02:10PM</t>
  </si>
  <si>
    <t>01/13/25 05/05/25 BUR  209      DSC  MWF     01:00PM 02:10PM</t>
  </si>
  <si>
    <t>01/13/25 05/05/25 BUR  016      DSC  MWF01:00PM 02:10PM</t>
  </si>
  <si>
    <t>01/13/25 05/05/25 MAI  207      LEC  MWF01:00PM 02:10PM</t>
  </si>
  <si>
    <t>01/13/25 05/05/25 D-P  311      LEC  MWF     01:00PM 02:10PM</t>
  </si>
  <si>
    <t>Science Communication &amp; Media</t>
  </si>
  <si>
    <t>01/13/25 05/05/25 D-P  202      LEC  MWF     01:00PM 02:10PM</t>
  </si>
  <si>
    <t>Developmental Psychology</t>
  </si>
  <si>
    <t>01/13/25 05/05/25 MAI  203      LEC  MWF     01:00PM 02:10PM</t>
  </si>
  <si>
    <t>Gender and Sexuality Politics</t>
  </si>
  <si>
    <t>01/13/25 05/05/25 SWA  305      LEC  MWF     01:00PM 02:10PM</t>
  </si>
  <si>
    <t>Math. Methods for Physical Sci</t>
  </si>
  <si>
    <t>01/13/25 05/05/25 D-P  200      LEC  MWF01:00PM 02:10PM</t>
  </si>
  <si>
    <t>Adv. Topics in Neuroscience</t>
  </si>
  <si>
    <t>01/13/25 05/05/25 OLN  211      LEC  MWF     01:00PM 02:10PM</t>
  </si>
  <si>
    <t>Popular Music Analysis</t>
  </si>
  <si>
    <t>01/13/25 05/05/25 OLN  213      LEC  MWF01:00PM 02:10PM</t>
  </si>
  <si>
    <t>Music Theory II</t>
  </si>
  <si>
    <t>01/13/25 05/05/25 MAI  309      LEC  MWF01:00PM 02:10PM</t>
  </si>
  <si>
    <t>Introduction to Topology</t>
  </si>
  <si>
    <t>01/13/25 05/05/25 MAI  304      LEC  MWF01:00PM 02:10PM</t>
  </si>
  <si>
    <t>Intro to Applied Mathematics</t>
  </si>
  <si>
    <t>01/13/25 05/05/25 MAI  205      LEC  MWF     01:00PM 02:10PM</t>
  </si>
  <si>
    <t>Medieval Civilization</t>
  </si>
  <si>
    <t>01/13/25 05/05/25 BUR  203      DSC  MWF     01:00PM 02:10PM</t>
  </si>
  <si>
    <t>01/13/25 05/05/25 BUR  102      DSC  MWF     01:00PM 02:10PM</t>
  </si>
  <si>
    <t>Intermediate French II</t>
  </si>
  <si>
    <t>01/13/25 05/05/25 SWA  004      LEC  MWF01:00PM 02:10PM</t>
  </si>
  <si>
    <t>Global Environmental Issues</t>
  </si>
  <si>
    <t>01/13/25 05/05/25 BUR  003      DSC  MWF     01:00PM 02:10PM</t>
  </si>
  <si>
    <t>Environmental Lit</t>
  </si>
  <si>
    <t>01/13/25 05/05/25 BUR  015      LEC  MWF     01:00PM 02:10PM</t>
  </si>
  <si>
    <t>Greek Tragedy</t>
  </si>
  <si>
    <t>01/13/25 05/05/25 MAI  206      DSC  MWF01:00PM 02:10PM</t>
  </si>
  <si>
    <t>01/13/25 05/05/25 D-P  208      DSC  MWF01:00PM 02:10PM</t>
  </si>
  <si>
    <t>01/13/25 05/05/25 BUR  303      LEC  MWF     01:00PM 02:10PM</t>
  </si>
  <si>
    <t>Health Economics</t>
  </si>
  <si>
    <t>01/13/25 05/05/25 BUR  311      LEC  MWF01:00PM 02:10PM</t>
  </si>
  <si>
    <t>01/13/25 05/05/25 TEK  215      LEC  MWF01:00PM 02:10PM</t>
  </si>
  <si>
    <t>01/13/25 05/05/25 OLN  102      LEC  MWF     01:00PM 02:10PM</t>
  </si>
  <si>
    <t>Historical Studies in Comm Art</t>
  </si>
  <si>
    <t>01/13/25 05/05/25 TEK  221      LEC  MWF     01:00PM 02:10PM</t>
  </si>
  <si>
    <t>Information Tech &amp; Society</t>
  </si>
  <si>
    <t>01/13/25 05/05/25 BUR  213      DSC  MWF01:00PM 02:10PM</t>
  </si>
  <si>
    <t>Advanced Chinese II</t>
  </si>
  <si>
    <t>01/13/25 05/05/25 SWA  308      LEC  MWF     01:00PM 02:10PM</t>
  </si>
  <si>
    <t>Quantum Mechanics</t>
  </si>
  <si>
    <t>01/13/25 05/05/25 SWA  005      LEC  MWF     01:00PM 02:10PM</t>
  </si>
  <si>
    <t>01/13/25 05/05/25 BUR  103      LEC  MWF01:00PM 02:10PM</t>
  </si>
  <si>
    <t>Business Analytics</t>
  </si>
  <si>
    <t>01/13/25 05/05/25 D-P  100      LEC  MWF     01:00PM 02:10PM</t>
  </si>
  <si>
    <t>Microbiol Nursing &amp; Allied Hlt</t>
  </si>
  <si>
    <t>01/13/25 05/05/25 D-P  106      LEC  MWF     01:00PM 02:10PM</t>
  </si>
  <si>
    <t>Foundations in Biology - EBD</t>
  </si>
  <si>
    <t>01/13/25 05/05/25 SWA  207      LEC  MWF     01:00PM 02:10PM</t>
  </si>
  <si>
    <t>Biophysical Chemistry</t>
  </si>
  <si>
    <t>01/13/25 05/05/25 BUR  307      LEC  MWF01:00PM 02:10PM</t>
  </si>
  <si>
    <t>01/13/25 05/05/25 REC  304      ACT  MW 10:20AM 11:20AM</t>
  </si>
  <si>
    <t>10:20AM - 11:20AM</t>
  </si>
  <si>
    <t>M, W</t>
  </si>
  <si>
    <t>01/13/25 05/05/25 WSH  KUNGFU   ACT  MW      10:20AM 11:20AM</t>
  </si>
  <si>
    <t>Pract Self Def Martial Arts</t>
  </si>
  <si>
    <t>01/13/25 05/05/25 OLN  219      STU  MW 09:00AM 11:30AM</t>
  </si>
  <si>
    <t>09:00AM - 11:30AM</t>
  </si>
  <si>
    <t>01/13/25 05/05/25 REC  304      ACT  MW 09:00AM 10:00AM</t>
  </si>
  <si>
    <t>Introduction to Yoga</t>
  </si>
  <si>
    <t>01/13/25 05/05/25 REC  EFC      ACT  MW 09:00AM 10:00AM</t>
  </si>
  <si>
    <t>LesakoMichael</t>
  </si>
  <si>
    <t>Lesako</t>
  </si>
  <si>
    <t>Fitness</t>
  </si>
  <si>
    <t>01/13/25 05/05/25 OLN  211      APP  MW 07:10PM 08:30PM</t>
  </si>
  <si>
    <t>07:10PM - 08:30PM</t>
  </si>
  <si>
    <t>Wind Ensemble</t>
  </si>
  <si>
    <t>01/13/25 05/05/25 OLN  211      APP  MW      05:45PM 07:00PM</t>
  </si>
  <si>
    <t>05:45PM - 07:00PM</t>
  </si>
  <si>
    <t>Jazz Ensemble</t>
  </si>
  <si>
    <t>01/13/25 05/05/25 OLN  211      APP  MW      04:00PM 05:25PM</t>
  </si>
  <si>
    <t>04:00PM - 05:25PM</t>
  </si>
  <si>
    <t>Camerata Singers</t>
  </si>
  <si>
    <t>01/13/25 05/05/25 TEK  215      LEC  MW      03:40PM 05:25PM</t>
  </si>
  <si>
    <t>ThomaCory</t>
  </si>
  <si>
    <t>Cory</t>
  </si>
  <si>
    <t>Thoma</t>
  </si>
  <si>
    <t>Scripting Languages</t>
  </si>
  <si>
    <t>01/13/25 05/05/25 MAI  LAW      LEC  MW 02:20PM 04:10PM</t>
  </si>
  <si>
    <t>LAW</t>
  </si>
  <si>
    <t>02:20PM - 04:10PM</t>
  </si>
  <si>
    <t>Field Experience</t>
  </si>
  <si>
    <t>01/13/25 05/05/25 MAI  409      DSC  MW      02:20PM 04:05PM</t>
  </si>
  <si>
    <t>Ancient Greek &amp; Graeco Roman R</t>
  </si>
  <si>
    <t>01/13/25 05/05/25 D-P  200      LEC  MW 02:20PM 04:05PM</t>
  </si>
  <si>
    <t>01/13/25 05/05/25 TEK  221      LEC  MW 02:20PM 04:05PM</t>
  </si>
  <si>
    <t>Politics of China</t>
  </si>
  <si>
    <t>01/13/25 05/05/25 BUR  302      DSC  MW      02:20PM 04:05PM</t>
  </si>
  <si>
    <t>Nations &amp; Nationalism in Europ</t>
  </si>
  <si>
    <t>01/13/25 05/05/25 BUR  109      LEC  MW 02:20PM 04:05PM</t>
  </si>
  <si>
    <t>Finance Seminar</t>
  </si>
  <si>
    <t>01/13/25 05/05/25 TEK  103A     DSC  MW 02:20PM 04:05PM</t>
  </si>
  <si>
    <t>Gutierrez-NealPax</t>
  </si>
  <si>
    <t>Pax</t>
  </si>
  <si>
    <t>Gutierrez-Neal</t>
  </si>
  <si>
    <t>01/13/25 05/05/25 OLN  102      LEC  MW      02:20PM 04:05PM</t>
  </si>
  <si>
    <t>Cultural Studies in Comm Arts</t>
  </si>
  <si>
    <t>01/13/25 05/05/25 BUR  003      LEC  MW      02:20PM 04:05PM</t>
  </si>
  <si>
    <t>Introduction to Media Studies</t>
  </si>
  <si>
    <t>01/13/25 05/05/25 SWA  301      LEC  MW      02:20PM 03:30PM</t>
  </si>
  <si>
    <t>Chemistry Seminar</t>
  </si>
  <si>
    <t>01/13/25 05/05/25 OLN  120      STU  MW 01:00PM 04:00PM</t>
  </si>
  <si>
    <t>01:00PM - 04:00PM</t>
  </si>
  <si>
    <t>Ceramics Studio II</t>
  </si>
  <si>
    <t>Ceramics Studio I</t>
  </si>
  <si>
    <t>01/13/25 05/05/25 OLN  220      STU  MW 01:00PM 04:00PM</t>
  </si>
  <si>
    <t>01/13/25 05/05/25 REC  304      ACT  MW 01:00PM 02:00PM</t>
  </si>
  <si>
    <t>01:00PM - 02:00PM</t>
  </si>
  <si>
    <t>Mindfulness in Music</t>
  </si>
  <si>
    <t>01/13/25 05/05/25 HEN  POOL     ACT  MW 01:00PM 02:00PM</t>
  </si>
  <si>
    <t>POOL</t>
  </si>
  <si>
    <t>HEN</t>
  </si>
  <si>
    <t>RochnaMatthew</t>
  </si>
  <si>
    <t>Rochna</t>
  </si>
  <si>
    <t>Aquatics</t>
  </si>
  <si>
    <t>01/13/25 05/05/25 SWA  308      LAB  M  02:20PM 05:35PM, 01/13/25 05/05/25 SWA  309      LAB  M  02:20PM 05:35PM</t>
  </si>
  <si>
    <t>M, M</t>
  </si>
  <si>
    <t>01/13/25 05/05/25 REM  INST     LEC  M       04:30PM 08:10PM</t>
  </si>
  <si>
    <t>INST</t>
  </si>
  <si>
    <t>REM</t>
  </si>
  <si>
    <t>NelsonKristin</t>
  </si>
  <si>
    <t>Kristin</t>
  </si>
  <si>
    <t>Nelson</t>
  </si>
  <si>
    <t>Children's Literature</t>
  </si>
  <si>
    <t>01/13/25 05/05/25 BUR  003      LEC  M  04:15PM 05:15PM</t>
  </si>
  <si>
    <t>04:15PM - 05:15PM</t>
  </si>
  <si>
    <t>Radio Performance or Product</t>
  </si>
  <si>
    <t>01/13/25 05/05/25 BUR  023      LEC  M  04:00PM 07:00PM</t>
  </si>
  <si>
    <t>04:00PM - 07:00PM</t>
  </si>
  <si>
    <t>Role of Geography Conflict Res</t>
  </si>
  <si>
    <t>01/13/25 05/05/25 D-P  202      ACT  M       03:00PM 05:00PM</t>
  </si>
  <si>
    <t>03:00PM - 05:00PM</t>
  </si>
  <si>
    <t>Hiking</t>
  </si>
  <si>
    <t>01/13/25 05/05/25 D-P  109      ACT  M       02:35PM 04:30PM</t>
  </si>
  <si>
    <t>02:35PM - 04:30PM</t>
  </si>
  <si>
    <t>Fly Fishing</t>
  </si>
  <si>
    <t>01/13/25 05/05/25 SWA  112      LAB  M       02:20PM 05:35PM</t>
  </si>
  <si>
    <t>01/13/25 05/05/25 D-P  311      LAB  M  02:20PM 05:35PM</t>
  </si>
  <si>
    <t>Systems Modeling Lab</t>
  </si>
  <si>
    <t>247L</t>
  </si>
  <si>
    <t>01/13/25 05/05/25 D-P  211      LAB  M  02:20PM 05:35PM</t>
  </si>
  <si>
    <t>01/13/25 05/05/25 D-P  009      LAB  M  02:20PM 05:35PM</t>
  </si>
  <si>
    <t>Systems Modeling - Lab</t>
  </si>
  <si>
    <t>01/13/25 05/05/25 D-P  300      LAB  M  01:00PM 04:15PM</t>
  </si>
  <si>
    <t>Adv Lab Social Cognition</t>
  </si>
  <si>
    <t>427L</t>
  </si>
  <si>
    <t>Ind Study-Valencia Unveiled</t>
  </si>
  <si>
    <t>Advanced Russian I</t>
  </si>
  <si>
    <t>08/27/24 12/16/24 TBA  TBA      INT  TBATBA</t>
  </si>
  <si>
    <t>08/27/24 12/16/24 TBA  TBA      LEC  TBATBA</t>
  </si>
  <si>
    <t>08/27/24 12/16/24 TBA  TBA      LAB  TBATBA</t>
  </si>
  <si>
    <t>Senior Research I</t>
  </si>
  <si>
    <t>08/27/24 12/16/24 TBA  TBA      APP  TBA     TBA</t>
  </si>
  <si>
    <t>Applied Concert Percussion</t>
  </si>
  <si>
    <t>RothermelRebecca</t>
  </si>
  <si>
    <t>Rothermel</t>
  </si>
  <si>
    <t>Ind Study - Actuary Probabilit</t>
  </si>
  <si>
    <t>08/27/24 12/16/24 TBA  TBA      SEM  TBA     TBA</t>
  </si>
  <si>
    <t>Adv German I-Tutorial</t>
  </si>
  <si>
    <t>08/27/24 12/16/24 TBA  TBA      LEC  TBA     TBA</t>
  </si>
  <si>
    <t>Tutorial - Optimizing Western</t>
  </si>
  <si>
    <t>08/27/24 12/16/24 SWA  207      LAB  W  02:20PM 05:35PM, 08/27/24 12/16/24 SWA  208      LAB  W  02:20PM 05:35PM, 08/27/24 12/16/24 SWA  210      LAB  W  02:20PM 05:35PM</t>
  </si>
  <si>
    <t>207, 208, 210</t>
  </si>
  <si>
    <t>Thermodynamics &amp; Kinetics Lab</t>
  </si>
  <si>
    <t>360L</t>
  </si>
  <si>
    <t>08/27/24 12/16/24 SWA  305      LAB  W  02:20PM 05:35PM, 08/27/24 12/16/24 SWA  309      LAB  W  02:20PM 05:35PM</t>
  </si>
  <si>
    <t>305, 309</t>
  </si>
  <si>
    <t>Inorganic Lab</t>
  </si>
  <si>
    <t>260L</t>
  </si>
  <si>
    <t>08/27/24 12/16/24 SWA  308      LAB  W  02:20PM 05:35PM, 08/27/24 12/16/24 SWA  307      LAB  W  02:20PM 05:35PM</t>
  </si>
  <si>
    <t>Organic Chemistry Lab</t>
  </si>
  <si>
    <t>160L</t>
  </si>
  <si>
    <t>08/27/24 12/16/24 D-P  013      LAB  W  08:00AM 11:15AM</t>
  </si>
  <si>
    <t>08:00AM - 11:15AM</t>
  </si>
  <si>
    <t>08/27/24 12/16/24 TEK  221      SEM  W       06:00PM 08:00PM</t>
  </si>
  <si>
    <t>Research in Professional Write</t>
  </si>
  <si>
    <t>08/27/24 12/16/24 D-P  300      LAB  W  03:40PM 05:25PM</t>
  </si>
  <si>
    <t>08/27/24 12/16/24 D-P  311      LAB  W       02:20PM 05:35PM</t>
  </si>
  <si>
    <t>Science Comm and Media Lab</t>
  </si>
  <si>
    <t>08/27/24 12/16/24 SWA  112      LAB  W       02:20PM 05:35PM</t>
  </si>
  <si>
    <t>08/27/24 12/16/24 D-P  102      LAB  W  02:20PM 05:35PM</t>
  </si>
  <si>
    <t>LohrKelly</t>
  </si>
  <si>
    <t>Lohr</t>
  </si>
  <si>
    <t>Molecular Biology - Lab</t>
  </si>
  <si>
    <t>311L</t>
  </si>
  <si>
    <t>08/27/24 12/16/24 D-P  209      LAB  W  02:20PM 05:35PM</t>
  </si>
  <si>
    <t>Animal Physiology - Lab</t>
  </si>
  <si>
    <t>235L</t>
  </si>
  <si>
    <t>08/27/24 12/16/24 D-P  109      LAB  W  02:20PM 05:35PM</t>
  </si>
  <si>
    <t>Invertebrate Zoology - Lab</t>
  </si>
  <si>
    <t>205L</t>
  </si>
  <si>
    <t>08/27/24 12/16/24 D-P  009      LAB  W  02:20PM 05:35PM</t>
  </si>
  <si>
    <t>08/27/24 12/16/24 BUR  102      DSC  W       01:00PM 04:30PM</t>
  </si>
  <si>
    <t>01:00PM - 04:30PM</t>
  </si>
  <si>
    <t>August Wilson's Pittsburgh</t>
  </si>
  <si>
    <t>08/27/24 12/16/24 SWA  204      LEC  TR      01:00PM 04:15PM, 08/27/24 12/16/24 SWA  207      LEC  TR      01:00PM 04:15PM, 08/27/24 12/16/24 SWA  208      LEC  TR      01:00PM 04:15PM</t>
  </si>
  <si>
    <t>204, 207, 208</t>
  </si>
  <si>
    <t>T, R, T, R, T, R</t>
  </si>
  <si>
    <t>Chemical Measurements Lab</t>
  </si>
  <si>
    <t>08/27/24 12/16/24 MAI  B        DSC  TR 10:55AM 12:40PM, 08/27/24 12/16/24 MAI  407      DSC  TR 10:55AM 12:40PM</t>
  </si>
  <si>
    <t>B, 407</t>
  </si>
  <si>
    <t>World Religions</t>
  </si>
  <si>
    <t>08/27/24 12/16/24 MAI  407      DSC  TR 02:45PM 04:30PM, 08/27/24 12/16/24 MAI  E   DSC  TR 02:45PM 04:30PM</t>
  </si>
  <si>
    <t>Death and Immortality</t>
  </si>
  <si>
    <t>08/27/24 12/16/24 SWA  305      LAB  T  09:00AM 12:15PM, 08/27/24 12/16/24 SWA  309      LAB  T  09:00AM 12:15PM</t>
  </si>
  <si>
    <t>08/27/24 12/16/24 SWA  308      LAB  T  09:00AM 12:15PM, 08/27/24 12/16/24 SWA  307      LAB  T  09:00AM 12:15PM</t>
  </si>
  <si>
    <t>08/27/24 12/16/24 SWA  308      LAB  T  01:00PM 04:15PM, 08/27/24 12/16/24 SWA  307      LAB  T  01:00PM 04:15PM</t>
  </si>
  <si>
    <t>08/27/24 12/16/24 OLN  117      STU  TR 12:50PM 03:50PM</t>
  </si>
  <si>
    <t>08/27/24 12/16/24 OLN  219      STU  TR 12:50PM 03:50PM</t>
  </si>
  <si>
    <t>08/27/24 12/16/24 BUR  102      DSC  TR      12:50PM 02:35PM</t>
  </si>
  <si>
    <t>Border Crossings: Spain</t>
  </si>
  <si>
    <t>08/27/24 12/16/24 MAI  207      LEC  TR      12:50PM 02:35PM</t>
  </si>
  <si>
    <t>Contemporary Social Theory</t>
  </si>
  <si>
    <t>08/27/24 12/16/24 D-P  202      LEC  TR 12:50PM 02:35PM</t>
  </si>
  <si>
    <t>08/27/24 12/16/24 D-P  200      LEC  TR 12:50PM 02:35PM</t>
  </si>
  <si>
    <t>08/27/24 12/16/24 MAI  203      LEC  TR 12:50PM 02:35PM</t>
  </si>
  <si>
    <t>Legislative Process</t>
  </si>
  <si>
    <t>08/27/24 12/16/24 MAI  404      DSC  TR      12:50PM 02:35PM</t>
  </si>
  <si>
    <t>Classical Philosophy</t>
  </si>
  <si>
    <t>08/27/24 12/16/24 MAI  409      DSC  TR 12:50PM 02:35PM</t>
  </si>
  <si>
    <t>08/27/24 12/16/24 OLN  213      LEC  TR      12:50PM 02:35PM</t>
  </si>
  <si>
    <t>Music in the Age of Technology</t>
  </si>
  <si>
    <t>08/27/24 12/16/24 MAI  LAW      LEC  TR 12:50PM 02:35PM</t>
  </si>
  <si>
    <t>U.S.Constitutional History</t>
  </si>
  <si>
    <t>08/27/24 12/16/24 BUR  203      DSC  TR      12:50PM 02:35PM</t>
  </si>
  <si>
    <t>Advanced German I</t>
  </si>
  <si>
    <t>08/27/24 12/16/24 BUR  209      LEC  TR      12:50PM 02:35PM</t>
  </si>
  <si>
    <t>German Film-Beauties &amp; Bitches</t>
  </si>
  <si>
    <t>08/27/24 12/16/24 BUR  015      DSC  TR      12:50PM 02:35PM</t>
  </si>
  <si>
    <t>FYS</t>
  </si>
  <si>
    <t>08/27/24 12/16/24 SWA  005      DSC  TR      12:50PM 02:35PM</t>
  </si>
  <si>
    <t>Star Wars: Exp a Modern Myth</t>
  </si>
  <si>
    <t>08/27/24 12/16/24 OLN  115      DSC  TR      12:50PM 02:35PM</t>
  </si>
  <si>
    <t>BarberRichard</t>
  </si>
  <si>
    <t>Richard</t>
  </si>
  <si>
    <t>Barber</t>
  </si>
  <si>
    <t>Protest, Provocation, Perfom</t>
  </si>
  <si>
    <t>08/27/24 12/16/24 MAI  206      DSC  TR      12:50PM 02:35PM</t>
  </si>
  <si>
    <t>FiccoDanielle</t>
  </si>
  <si>
    <t>Danielle</t>
  </si>
  <si>
    <t>Ficco</t>
  </si>
  <si>
    <t>Princesses and Villains</t>
  </si>
  <si>
    <t>08/27/24 12/16/24 MAI  306      DSC  TR      12:50PM 02:35PM</t>
  </si>
  <si>
    <t>Protest</t>
  </si>
  <si>
    <t>08/27/24 12/16/24 SWA  004      DSC  TR      12:50PM 02:35PM</t>
  </si>
  <si>
    <t>Content Creation Anime-Fanatic</t>
  </si>
  <si>
    <t>08/27/24 12/16/24 BUR  303      DSC  TR      12:50PM 02:35PM</t>
  </si>
  <si>
    <t>Drag Queens</t>
  </si>
  <si>
    <t>08/27/24 12/16/24 BUR  003      DSC  TR      12:50PM 02:35PM</t>
  </si>
  <si>
    <t>Historical Fiction</t>
  </si>
  <si>
    <t>08/27/24 12/16/24 MAI  B        DSC  TR      12:50PM 02:35PM</t>
  </si>
  <si>
    <t>B</t>
  </si>
  <si>
    <t>Graphic Memoir</t>
  </si>
  <si>
    <t>08/27/24 12/16/24 TEK  221      DSC  TR      12:50PM 02:35PM</t>
  </si>
  <si>
    <t>08/27/24 12/16/24 BUR  109      LEC  TR      12:50PM 02:35PM</t>
  </si>
  <si>
    <t>Literary Pathways-Neo-Gothic</t>
  </si>
  <si>
    <t>08/27/24 12/16/24 BUR  307      DSC  TR 12:50PM 02:35PM</t>
  </si>
  <si>
    <t>08/27/24 12/16/24 BUR  309      DSC  TR 12:50PM 02:35PM</t>
  </si>
  <si>
    <t>08/27/24 12/16/24 BUR  311      LEC  TR 12:50PM 02:35PM</t>
  </si>
  <si>
    <t>08/27/24 12/16/24 MAI  201      LEC  TR      12:50PM 02:35PM</t>
  </si>
  <si>
    <t>08/27/24 12/16/24 TEK  222      LEC  TR      12:50PM 02:35PM</t>
  </si>
  <si>
    <t>Game Design and Development</t>
  </si>
  <si>
    <t>08/27/24 12/16/24 BUR  213      LEC  TR 12:50PM 02:35PM</t>
  </si>
  <si>
    <t>Topics Chinese Lit Culture</t>
  </si>
  <si>
    <t>08/27/24 12/16/24 BUR  103      LEC  TR 12:50PM 02:35PM</t>
  </si>
  <si>
    <t>Human Resource Management</t>
  </si>
  <si>
    <t>08/27/24 12/16/24 MAI  E   LEC  TR 12:50PM 02:35PM</t>
  </si>
  <si>
    <t>E</t>
  </si>
  <si>
    <t>Intro African Amer Studies</t>
  </si>
  <si>
    <t>AAS</t>
  </si>
  <si>
    <t>08/27/24 12/16/24 BUR  103      DSC  TR      10:55AM 12:40PM</t>
  </si>
  <si>
    <t>Africa Espanola</t>
  </si>
  <si>
    <t>08/27/24 12/16/24 MAI  206      LEC  TR      10:55AM 12:40PM</t>
  </si>
  <si>
    <t>Sociology of Sexuality</t>
  </si>
  <si>
    <t>08/27/24 12/16/24 MAI  E        LEC  TR      10:55AM 12:40PM</t>
  </si>
  <si>
    <t>Criminology</t>
  </si>
  <si>
    <t>08/27/24 12/16/24 D-P  202      LEC  TR      10:55AM 12:40PM</t>
  </si>
  <si>
    <t>Sports Psychology</t>
  </si>
  <si>
    <t>08/27/24 12/16/24 D-P  106      LEC  TR      10:55AM 12:40PM</t>
  </si>
  <si>
    <t>08/27/24 12/16/24 D-P  200      LEC  TR 10:55AM 12:40PM</t>
  </si>
  <si>
    <t>08/27/24 12/16/24 MAI  LAW      LEC  TR 10:55AM 12:40PM</t>
  </si>
  <si>
    <t>McCuneJames</t>
  </si>
  <si>
    <t>McCune</t>
  </si>
  <si>
    <t>Pennsylvania Courts</t>
  </si>
  <si>
    <t>08/27/24 12/16/24 MAI  207      DSC  TR 10:55AM 12:40PM</t>
  </si>
  <si>
    <t>Bioethics</t>
  </si>
  <si>
    <t>08/27/24 12/16/24 OLN  213      LEC  TR      10:55AM 12:40PM</t>
  </si>
  <si>
    <t>African Pop</t>
  </si>
  <si>
    <t>08/27/24 12/16/24 MAI  309      LEC  TR      10:55AM 12:40PM</t>
  </si>
  <si>
    <t>Real Analysis</t>
  </si>
  <si>
    <t>08/27/24 12/16/24 MAI  305      LEC  TR      10:55AM 12:40PM</t>
  </si>
  <si>
    <t>Applied Linear Algebra</t>
  </si>
  <si>
    <t>08/27/24 12/16/24 MAI  306      LEC  TR 10:55AM 12:40PM</t>
  </si>
  <si>
    <t>08/27/24 12/16/24 MAI  201      LEC  TR      10:55AM 12:40PM</t>
  </si>
  <si>
    <t>08/27/24 12/16/24 BUR  209      DSC  TR 10:55AM 12:40PM</t>
  </si>
  <si>
    <t>Elementary German I</t>
  </si>
  <si>
    <t>08/27/24 12/16/24 BUR  114      DSC  TR      10:55AM 12:40PM</t>
  </si>
  <si>
    <t>Pushing to the Limit. &amp; Beyond</t>
  </si>
  <si>
    <t>08/27/24 12/16/24 MAI  409      DSC  TR      10:55AM 12:40PM</t>
  </si>
  <si>
    <t>Philosophy &amp; Ethics of Ai &amp; Vr</t>
  </si>
  <si>
    <t>08/27/24 12/16/24 MAI  404      DSC  TR      10:55AM 12:40PM</t>
  </si>
  <si>
    <t>Death</t>
  </si>
  <si>
    <t>08/27/24 12/16/24 BUR  303      DSC  TR      10:55AM 12:40PM</t>
  </si>
  <si>
    <t>The Choice Is Mine?</t>
  </si>
  <si>
    <t>08/27/24 12/16/24 BUR  107      DSC  TR      10:55AM 12:40PM</t>
  </si>
  <si>
    <t>4000 Weeks</t>
  </si>
  <si>
    <t>08/27/24 12/16/24 BUR  213      DSC  TR 10:55AM 12:40PM</t>
  </si>
  <si>
    <t>The Fantastic</t>
  </si>
  <si>
    <t>08/27/24 12/16/24 BUR  102      DSC  TR      10:55AM 12:40PM</t>
  </si>
  <si>
    <t>Outlaws and Outcasts</t>
  </si>
  <si>
    <t>08/27/24 12/16/24 MAI  203      DSC  TR      10:55AM 12:40PM</t>
  </si>
  <si>
    <t>Writing Creative Non-Fiction</t>
  </si>
  <si>
    <t>08/27/24 12/16/24 TEK  221      DSC  TR      10:55AM 12:40PM</t>
  </si>
  <si>
    <t>Science Writing</t>
  </si>
  <si>
    <t>08/27/24 12/16/24 TEK  214      DSC  TR 10:55AM 12:40PM</t>
  </si>
  <si>
    <t>08/27/24 12/16/24 BUR  309      DSC  TR 10:55AM 12:40PM</t>
  </si>
  <si>
    <t>08/27/24 12/16/24 TEK  215      DSC  TR 10:55AM 12:40PM</t>
  </si>
  <si>
    <t>08/27/24 12/16/24 BUR  016      LEC  TR      10:55AM 12:40PM</t>
  </si>
  <si>
    <t>DayDiane</t>
  </si>
  <si>
    <t>Diane</t>
  </si>
  <si>
    <t>Elementary Content Area Teach</t>
  </si>
  <si>
    <t>08/27/24 12/16/24 BUR  023      LEC  TR 10:55AM 12:40PM</t>
  </si>
  <si>
    <t>Educational Psychology</t>
  </si>
  <si>
    <t>08/27/24 12/16/24 BUR  311      LEC  TR 10:55AM 12:40PM</t>
  </si>
  <si>
    <t>Industrial Organization &amp; Mgt</t>
  </si>
  <si>
    <t>08/27/24 12/16/24 SWA  005      LEC  TR 10:55AM 12:40PM</t>
  </si>
  <si>
    <t>Environmental Conflict Mgmt</t>
  </si>
  <si>
    <t>08/27/24 12/16/24 BUR  015      DSC  TR 10:55AM 12:40PM</t>
  </si>
  <si>
    <t>Journalism</t>
  </si>
  <si>
    <t>08/27/24 12/16/24 BUR  109      DSC  TR      10:55AM 12:40PM</t>
  </si>
  <si>
    <t>08/27/24 12/16/24 BUR  003      LEC  TR      10:55AM 12:40PM</t>
  </si>
  <si>
    <t>08/27/24 12/16/24 TEK  222      LEC  TR      10:55AM 12:40PM</t>
  </si>
  <si>
    <t>08/27/24 12/16/24 SWA  004      LEC  TR      10:55AM 12:40PM</t>
  </si>
  <si>
    <t>Biological Chemistry</t>
  </si>
  <si>
    <t>08/27/24 12/16/24 BUR  203      LEC  TR 10:55AM 12:40PM</t>
  </si>
  <si>
    <t>08/27/24 12/16/24 D-P  107      LAB  TR 10:55AM 12:40PM</t>
  </si>
  <si>
    <t>08/27/24 12/16/24 OLN  115      LEC  TR 10:55AM 12:40PM</t>
  </si>
  <si>
    <t>WheelerElizabeth</t>
  </si>
  <si>
    <t>Wheeler</t>
  </si>
  <si>
    <t>08/27/24 12/16/24 OLN  222      STU  TR 09:00AM 12:00PM</t>
  </si>
  <si>
    <t>08/27/24 12/16/24 OLN  219      STU  TR 09:00AM 12:00PM</t>
  </si>
  <si>
    <t>08/27/24 12/16/24 OLN  220      STU  TR 09:00AM 12:00PM</t>
  </si>
  <si>
    <t>08/27/24 12/16/24 BUR  213      DSC  TR      09:00AM 10:45AM</t>
  </si>
  <si>
    <t>08/27/24 12/16/24 MAI  207      LEC  TR 09:00AM 10:45AM</t>
  </si>
  <si>
    <t>08/27/24 12/16/24 BUR  015      DSC  TR 09:00AM 10:45AM</t>
  </si>
  <si>
    <t>08/27/24 12/16/24 MAI  407      DSC  TR 09:00AM 10:45AM</t>
  </si>
  <si>
    <t>SomesTheodore</t>
  </si>
  <si>
    <t>Theodore</t>
  </si>
  <si>
    <t>Somes</t>
  </si>
  <si>
    <t>Introduction to Christianity</t>
  </si>
  <si>
    <t>08/27/24 12/16/24 D-P  106      LEC  TR      09:00AM 10:45AM</t>
  </si>
  <si>
    <t>Health Psychology</t>
  </si>
  <si>
    <t>08/27/24 12/16/24 BUR  303      LEC  TR 09:00AM 10:45AM</t>
  </si>
  <si>
    <t>Introduction to Public Health</t>
  </si>
  <si>
    <t>08/27/24 12/16/24 MAI  206      LEC  TR 09:00AM 10:45AM</t>
  </si>
  <si>
    <t>DuryeaScott</t>
  </si>
  <si>
    <t>Scott</t>
  </si>
  <si>
    <t>Duryea</t>
  </si>
  <si>
    <t>08/27/24 12/16/24 MAI  B   LEC  TR 09:00AM 10:45AM</t>
  </si>
  <si>
    <t>08/27/24 12/16/24 MAI  404      LEC  TR 09:00AM 10:45AM</t>
  </si>
  <si>
    <t>Philosophy and Gender</t>
  </si>
  <si>
    <t>08/27/24 12/16/24 MAI  306      LEC  TR 09:00AM 10:45AM</t>
  </si>
  <si>
    <t>08/27/24 12/16/24 MAI  E   LEC  TR 09:00AM 10:45AM</t>
  </si>
  <si>
    <t>U.S. History &amp; Culture to 1877</t>
  </si>
  <si>
    <t>08/27/24 12/16/24 BUR  203      DSC  TR 09:00AM 10:45AM</t>
  </si>
  <si>
    <t>Gender in Germany in 1920'S</t>
  </si>
  <si>
    <t>08/27/24 12/16/24 BUR  209      DSC  TR 09:00AM 10:45AM</t>
  </si>
  <si>
    <t>08/27/24 12/16/24 SWA  207      DSC  TR      09:00AM 10:45AM</t>
  </si>
  <si>
    <t>Science &amp; Art</t>
  </si>
  <si>
    <t>08/27/24 12/16/24 SWA  007      LEC  TR 09:00AM 10:45AM</t>
  </si>
  <si>
    <t>007</t>
  </si>
  <si>
    <t>Regional Issues: Africa</t>
  </si>
  <si>
    <t>08/27/24 12/16/24 BUR  102      DSC  TR      09:00AM 10:45AM</t>
  </si>
  <si>
    <t>Romantic Mythologies</t>
  </si>
  <si>
    <t>08/27/24 12/16/24 MAI  203      DSC  TR      09:00AM 10:45AM</t>
  </si>
  <si>
    <t>08/27/24 12/16/24 TEK  215      DSC  TR      09:00AM 10:45AM</t>
  </si>
  <si>
    <t>08/27/24 12/16/24 BUR  309      DSC  TR 09:00AM 10:45AM</t>
  </si>
  <si>
    <t>08/27/24 12/16/24 BUR  016      LEC  TR      09:00AM 10:45AM</t>
  </si>
  <si>
    <t>Teaching Reading &amp; Writing</t>
  </si>
  <si>
    <t>08/27/24 12/16/24 BUR  302      LEC  TR 09:00AM 10:45AM</t>
  </si>
  <si>
    <t>History of Economic Thought</t>
  </si>
  <si>
    <t>08/27/24 12/16/24 BUR  311      LEC  TR 09:00AM 10:45AM</t>
  </si>
  <si>
    <t>08/27/24 12/16/24 MAI  201      LEC  TR      09:00AM 10:45AM</t>
  </si>
  <si>
    <t>08/27/24 12/16/24 BUR  109      LEC  TR      09:00AM 10:45AM</t>
  </si>
  <si>
    <t>08/27/24 12/16/24 TEK  222      LEC  TR 09:00AM 10:45AM</t>
  </si>
  <si>
    <t>Adv Data Analysis: Simulations</t>
  </si>
  <si>
    <t>08/27/24 12/16/24 BUR  307      LEC  TR      09:00AM 10:45AM</t>
  </si>
  <si>
    <t>08/27/24 12/16/24 BUR  103      LEC  TR 09:00AM 10:45AM</t>
  </si>
  <si>
    <t>08/27/24 12/16/24 D-P  209      LEC  TR      09:00AM 10:45AM</t>
  </si>
  <si>
    <t>Exp Bio: Biological Models</t>
  </si>
  <si>
    <t>08/27/24 12/16/24 D-P  010      LAB  TR 09:00AM 10:45AM</t>
  </si>
  <si>
    <t>Immunology - Lab</t>
  </si>
  <si>
    <t>314L</t>
  </si>
  <si>
    <t>08/27/24 12/16/24 D-P  305      LEC  TR      09:00AM 10:45AM</t>
  </si>
  <si>
    <t>Animal Behavior</t>
  </si>
  <si>
    <t>08/27/24 12/16/24 OLN  115      LEC  TR 09:00AM 10:45AM</t>
  </si>
  <si>
    <t>08/27/24 12/16/24 D-P  200      DSC  TR      09:00AM 10:10AM</t>
  </si>
  <si>
    <t>Holocaust Lit</t>
  </si>
  <si>
    <t>08/27/24 12/16/24 REC  304      ACT  TR 09:00AM 10:00AM</t>
  </si>
  <si>
    <t>10/15/24 12/16/24 HEN  307      ACT  TR      09:00AM 10:00AM</t>
  </si>
  <si>
    <t>KluckMatthew</t>
  </si>
  <si>
    <t>Kluck</t>
  </si>
  <si>
    <t>Q2: Beginning Golf</t>
  </si>
  <si>
    <t>08/27/24 12/16/24 WSH  KUNGFU   ACT  TR      08:00PM 09:00PM</t>
  </si>
  <si>
    <t>08/27/24 12/16/24 D-P  311      LEC  TR      08:00AM 09:45AM</t>
  </si>
  <si>
    <t>08:00AM - 09:45AM</t>
  </si>
  <si>
    <t>Field Biology</t>
  </si>
  <si>
    <t>08/27/24 12/16/24 OLN  115      APP  TR 05:30PM 08:30PM</t>
  </si>
  <si>
    <t>05:30PM - 08:30PM</t>
  </si>
  <si>
    <t>08/27/24 12/16/24 OLN  211      APP  TR 05:00PM 06:30PM</t>
  </si>
  <si>
    <t>08/27/24 10/15/24 SWA  004      LEC  TR      04:40PM 06:25PM</t>
  </si>
  <si>
    <t>Research Methods</t>
  </si>
  <si>
    <t>08/27/24 12/16/24 D-P  202      LEC  TR      02:45PM 04:30PM</t>
  </si>
  <si>
    <t>08/27/24 12/16/24 D-P  106      LEC  TR 02:45PM 04:30PM</t>
  </si>
  <si>
    <t>08/27/24 12/16/24 MAI  B   LEC  TR 02:45PM 04:30PM</t>
  </si>
  <si>
    <t>Public Policy</t>
  </si>
  <si>
    <t>08/27/24 12/16/24 SWA  005      DSC  TR      02:45PM 04:30PM</t>
  </si>
  <si>
    <t>Good News</t>
  </si>
  <si>
    <t>08/27/24 12/16/24 BUR  307      DSC  TR 02:45PM 04:30PM</t>
  </si>
  <si>
    <t>08/27/24 12/16/24 BUR  023      LEC  TR      02:45PM 04:30PM</t>
  </si>
  <si>
    <t>Culturally Responsive Teaching</t>
  </si>
  <si>
    <t>08/27/24 12/16/24 BUR  003      LEC  TR 02:45PM 04:30PM</t>
  </si>
  <si>
    <t>Political Economy of Media</t>
  </si>
  <si>
    <t>08/27/24 12/16/24 BUR  016      LEC  TR 02:45PM 04:30PM</t>
  </si>
  <si>
    <t>Research Methods in Com Arts</t>
  </si>
  <si>
    <t>08/27/24 12/16/24 TEK  221      LEC  TR      02:45PM 04:30PM</t>
  </si>
  <si>
    <t>Human-Computer Interaction</t>
  </si>
  <si>
    <t>08/27/24 12/16/24 BUR  203      LEC  TR 02:45PM 04:30PM</t>
  </si>
  <si>
    <t>08/27/24 12/16/24 REC  304      ACT  T  12:50PM 02:35PM</t>
  </si>
  <si>
    <t>08/27/24 12/16/24 BUR  016      ACT  T  12:50PM 02:35PM</t>
  </si>
  <si>
    <t>08/27/24 12/16/24 REC  304      ACT  T       10:55AM 12:40PM</t>
  </si>
  <si>
    <t>08/27/24 12/16/24 BUR  307      LAB  T  10:55AM 12:40PM</t>
  </si>
  <si>
    <t>Auditing Lab</t>
  </si>
  <si>
    <t>471L</t>
  </si>
  <si>
    <t>08/27/24 12/16/24 SWA  112      LAB  T       09:00AM 12:15PM</t>
  </si>
  <si>
    <t>08/27/24 12/16/24 D-P  009      LAB  T  09:00AM 12:15PM</t>
  </si>
  <si>
    <t>08/27/24 12/16/24 D-P  109      LAB  T  08:00AM 11:15AM</t>
  </si>
  <si>
    <t>08/27/24 12/16/24 TEK  221      SEM  T       06:00PM 08:00PM</t>
  </si>
  <si>
    <t>Professional Writing &amp; Editing</t>
  </si>
  <si>
    <t>08/27/24 12/16/24 D-P  109      ACT  T  02:45PM 04:45PM</t>
  </si>
  <si>
    <t>Connecting Nature and Wellness</t>
  </si>
  <si>
    <t>08/27/24 12/16/24 SWA  112      LAB  T       02:00PM 05:15PM</t>
  </si>
  <si>
    <t>08/27/24 12/16/24 D-P  311      LAB  T  02:00PM 05:15PM</t>
  </si>
  <si>
    <t>Field Biology Lab</t>
  </si>
  <si>
    <t>219L</t>
  </si>
  <si>
    <t>08/27/24 12/16/24 D-P  013      LAB  T  02:00PM 05:15PM</t>
  </si>
  <si>
    <t>08/27/24 12/16/24 D-P  300      LAB  T  01:00PM 04:15PM</t>
  </si>
  <si>
    <t>Adv Lab Developmental Psyc</t>
  </si>
  <si>
    <t>465L</t>
  </si>
  <si>
    <t>08/27/24 12/16/24 D-P  209      LAB  T  01:00PM 04:15PM</t>
  </si>
  <si>
    <t>08/27/24 12/16/24 D-P  102      LAB  T  01:00PM 04:15PM</t>
  </si>
  <si>
    <t>Cell Biology - Lab</t>
  </si>
  <si>
    <t>212L</t>
  </si>
  <si>
    <t>08/27/24 12/16/24 D-P  009      LAB  T  01:00PM 04:15PM</t>
  </si>
  <si>
    <t>08/27/24 12/16/24 D-P  305      LAB  T  01:00PM 04:15PM</t>
  </si>
  <si>
    <t>08/27/24 12/16/24 SWA  308      LAB  R  09:00AM 12:15PM, 08/27/24 12/16/24 SWA  307      LAB  R  09:00AM 12:15PM</t>
  </si>
  <si>
    <t>08/27/24 12/16/24 SWA  305      LAB  R  01:00PM 04:15PM, 08/27/24 12/16/24 SWA  309      LAB  R  01:00PM 04:15PM</t>
  </si>
  <si>
    <t>08/27/24 12/16/24 BUR  307      LAB  R  10:55AM 12:40PM</t>
  </si>
  <si>
    <t>Intermediate Accounting Lab</t>
  </si>
  <si>
    <t>331L</t>
  </si>
  <si>
    <t>08/27/24 12/16/24 SWA  112      LAB  R       09:00AM 12:15PM</t>
  </si>
  <si>
    <t>ChristensonCory</t>
  </si>
  <si>
    <t>Christenson</t>
  </si>
  <si>
    <t>08/27/24 12/16/24 D-P  009      LAB  R  09:00AM 12:15PM</t>
  </si>
  <si>
    <t>08/27/24 12/16/24 D-P  300      LAB  R  02:45PM 04:30PM</t>
  </si>
  <si>
    <t>08/27/24 12/16/24 SWA  110      LEC  R  02:00PM 05:15PM</t>
  </si>
  <si>
    <t>Intro Experimental Techniques</t>
  </si>
  <si>
    <t>08/27/24 12/16/24 D-P  013      LAB  R  02:00PM 05:15PM</t>
  </si>
  <si>
    <t>08/27/24 12/16/24 D-P  010      LEC  R       02:00PM 04:00PM</t>
  </si>
  <si>
    <t>02:00PM - 04:00PM</t>
  </si>
  <si>
    <t>08/27/24 12/16/24 D-P  305      LAB  R  01:00PM 04:15PM</t>
  </si>
  <si>
    <t>Animal Behavior Lab</t>
  </si>
  <si>
    <t>306L</t>
  </si>
  <si>
    <t>08/27/24 12/16/24 D-P  311      LAB  R       01:00PM 04:15PM</t>
  </si>
  <si>
    <t>Intro to Bioinformatics Lab</t>
  </si>
  <si>
    <t>08/27/24 12/16/24 D-P  009      LAB  R  01:00PM 04:15PM</t>
  </si>
  <si>
    <t>08/27/24 12/16/24 TEK  214      DSC  MWF     11:40AM 12:50PM, 08/27/24 12/16/24 BUR  213      DSC  MWF     11:40AM 12:50PM</t>
  </si>
  <si>
    <t>214, 213</t>
  </si>
  <si>
    <t>TEK, BUR</t>
  </si>
  <si>
    <t>Borders, Boundaries, Barriers</t>
  </si>
  <si>
    <t>08/27/24 12/16/24 MAI  201      DSC  MWF     10:20AM 11:30AM, 08/27/24 12/16/24 D-P  208      DSC  MWF     10:20AM 11:30AM</t>
  </si>
  <si>
    <t>MAI, D-P</t>
  </si>
  <si>
    <t>Home and Exile</t>
  </si>
  <si>
    <t>08/27/24 12/16/24 MAI  203      LEC  MWF01:00PM 02:10PM, 08/27/24 12/16/24 BUR  107      LEC  MWF     01:00PM 02:10PM</t>
  </si>
  <si>
    <t>203, 107</t>
  </si>
  <si>
    <t>MAI, BUR</t>
  </si>
  <si>
    <t>Political Parties</t>
  </si>
  <si>
    <t>08/27/24 12/16/24 MAI  E   LEC  MW 02:20PM 04:05PM, 08/27/24 12/16/24 MAI  203      LEC  MW 02:20PM 04:05PM</t>
  </si>
  <si>
    <t>E, 203</t>
  </si>
  <si>
    <t>Race, Liberation, &amp; Public Pol</t>
  </si>
  <si>
    <t>08/27/24 12/16/24 BUR  309      DSC  MWF     11:40AM 12:50PM</t>
  </si>
  <si>
    <t>08/27/24 12/16/24 BUR  003      DSC  MWF11:40AM 12:50PM</t>
  </si>
  <si>
    <t>08/27/24 12/16/24 MAI  203      LEC  MWF11:40AM 12:50PM</t>
  </si>
  <si>
    <t>Environment &amp; Society</t>
  </si>
  <si>
    <t>08/27/24 12/16/24 MAI  206      LEC  MWF11:40AM 12:50PM</t>
  </si>
  <si>
    <t>08/27/24 12/16/24 D-P  311      LEC  MWF11:40AM 12:50PM</t>
  </si>
  <si>
    <t>Science Comm and Media</t>
  </si>
  <si>
    <t>08/27/24 12/16/24 BUR  015      DSC  MWF11:40AM 12:50PM</t>
  </si>
  <si>
    <t>Intermediate Russian I</t>
  </si>
  <si>
    <t>08/27/24 12/16/24 SWA  308      LEC  MWF11:40AM 12:50PM</t>
  </si>
  <si>
    <t>Thermal Physics</t>
  </si>
  <si>
    <t>08/27/24 12/16/24 MAI  B   LEC  MWF11:40AM 12:50PM</t>
  </si>
  <si>
    <t>Environmental Ethics</t>
  </si>
  <si>
    <t>08/27/24 12/16/24 D-P  200      LEC  MWF     11:40AM 12:50PM</t>
  </si>
  <si>
    <t>Introduction to Neuroscience</t>
  </si>
  <si>
    <t>08/27/24 12/16/24 OLN  213      LEC  MWF     11:40AM 12:50PM</t>
  </si>
  <si>
    <t>Survey Western Music History</t>
  </si>
  <si>
    <t>08/27/24 12/16/24 MAI  404      LEC  MWF11:40AM 12:50PM</t>
  </si>
  <si>
    <t>08/27/24 12/16/24 MAI  304      LEC  MWF11:40AM 12:50PM</t>
  </si>
  <si>
    <t>08/27/24 12/16/24 MAI  E        LEC  MWF     11:40AM 12:50PM</t>
  </si>
  <si>
    <t>Nature of Math: Number Sys.</t>
  </si>
  <si>
    <t>08/27/24 12/16/24 MAI  306      LEC  MWF     11:40AM 12:50PM</t>
  </si>
  <si>
    <t>08/27/24 12/16/24 BUR  209      LEC  MWF11:40AM 12:50PM</t>
  </si>
  <si>
    <t>Revolution Euro At Barricades</t>
  </si>
  <si>
    <t>08/27/24 12/16/24 BUR  016      DSC  MWF     11:40AM 12:50PM</t>
  </si>
  <si>
    <t>Bullsh!t</t>
  </si>
  <si>
    <t>08/27/24 12/16/24 D-P  300      DSC  MWF     11:40AM 12:50PM</t>
  </si>
  <si>
    <t>Outsmart Your Brain</t>
  </si>
  <si>
    <t>08/27/24 12/16/24 BUR  102      DSC  MWF     11:40AM 12:50PM</t>
  </si>
  <si>
    <t>Advanced French I</t>
  </si>
  <si>
    <t>08/27/24 12/16/24 BUR  303      LEC  MWF11:40AM 12:50PM</t>
  </si>
  <si>
    <t>Corporate Finance</t>
  </si>
  <si>
    <t>08/27/24 12/16/24 OLN  115      DSC  MWF     11:40AM 12:50PM</t>
  </si>
  <si>
    <t>Studies in Shakespeare</t>
  </si>
  <si>
    <t>08/27/24 12/16/24 D-P  208      DSC  MWF     11:40AM 12:50PM</t>
  </si>
  <si>
    <t>Allegory</t>
  </si>
  <si>
    <t>08/27/24 12/16/24 MAI  407      DSC  MWF11:40AM 12:50PM</t>
  </si>
  <si>
    <t>08/27/24 12/16/24 BUR  023      LEC  MWF11:40AM 12:50PM</t>
  </si>
  <si>
    <t>School Law</t>
  </si>
  <si>
    <t>08/27/24 12/16/24 BUR  307      LEC  MWF     11:40AM 12:50PM</t>
  </si>
  <si>
    <t>Intermediate Macroeconomics</t>
  </si>
  <si>
    <t>08/27/24 12/16/24 BUR  311      LEC  MWF11:40AM 12:50PM</t>
  </si>
  <si>
    <t>08/27/24 12/16/24 SWA  305      LEC  MWF     11:40AM 12:50PM</t>
  </si>
  <si>
    <t>Intermediate Organic Chemistry</t>
  </si>
  <si>
    <t>08/27/24 12/16/24 SWA  005      LEC  MWF11:40AM 12:50PM</t>
  </si>
  <si>
    <t>Organic Chem: Struct. &amp; Fund.</t>
  </si>
  <si>
    <t>08/27/24 12/16/24 BUR  103      LEC  MWF11:40AM 12:50PM</t>
  </si>
  <si>
    <t>Principles of Marketing</t>
  </si>
  <si>
    <t>08/27/24 12/16/24 D-P  010      LEC  MWF     11:40AM 12:50PM</t>
  </si>
  <si>
    <t>Immunology</t>
  </si>
  <si>
    <t>08/27/24 12/16/24 D-P  106      LEC  MWF11:40AM 12:50PM</t>
  </si>
  <si>
    <t>08/27/24 12/16/24 BUR  203      LEC  MWF11:40AM 12:50PM</t>
  </si>
  <si>
    <t>Intermediate Financial Acct I</t>
  </si>
  <si>
    <t>08/27/24 12/16/24 BUR  016      DSC  MWF10:20AM 11:30AM</t>
  </si>
  <si>
    <t>08/27/24 12/16/24 BUR  309      DSC  MWF     10:20AM 11:30AM</t>
  </si>
  <si>
    <t>08/27/24 12/16/24 BUR  209      DSC  MWF     10:20AM 11:30AM</t>
  </si>
  <si>
    <t>08/27/24 12/16/24 BUR  003      DSC  MWF10:20AM 11:30AM</t>
  </si>
  <si>
    <t>08/27/24 12/16/24 MAI  E   LEC  MWF10:20AM 11:30AM</t>
  </si>
  <si>
    <t>Sociology of Gender</t>
  </si>
  <si>
    <t>08/27/24 12/16/24 BUR  015      DSC  MWF10:20AM 11:30AM</t>
  </si>
  <si>
    <t>Elementary Russian I</t>
  </si>
  <si>
    <t>08/27/24 12/16/24 D-P  202      LEC  MWF     10:20AM 11:30AM</t>
  </si>
  <si>
    <t>08/27/24 12/16/24 MAI  206      LEC  MWF10:20AM 11:30AM</t>
  </si>
  <si>
    <t>International Law</t>
  </si>
  <si>
    <t>08/27/24 12/16/24 D-P  200      LEC  MWF     10:20AM 11:30AM</t>
  </si>
  <si>
    <t>08/27/24 12/16/24 SWA  004      LEC  MWF10:20AM 11:30AM</t>
  </si>
  <si>
    <t>Introductory Physics</t>
  </si>
  <si>
    <t>08/27/24 12/16/24 MAI  B   DSC  MWF10:20AM 11:30AM</t>
  </si>
  <si>
    <t>08/27/24 12/16/24 OLN  213      LEC  MWF     10:20AM 11:30AM</t>
  </si>
  <si>
    <t>08/27/24 12/16/24 MAI  309      LEC  MWF     10:20AM 11:30AM</t>
  </si>
  <si>
    <t>08/27/24 12/16/24 MAI  404      LEC  MWF     10:20AM 11:30AM</t>
  </si>
  <si>
    <t>Probability &amp; Statistics</t>
  </si>
  <si>
    <t>08/27/24 12/16/24 MAI  306      LEC  MWF10:20AM 11:30AM</t>
  </si>
  <si>
    <t>08/27/24 12/16/24 BUR  302      LEC  MWF10:20AM 11:30AM</t>
  </si>
  <si>
    <t>Hist Amer Mod Conservatism</t>
  </si>
  <si>
    <t>08/27/24 12/16/24 MAI  205      LEC  MWF10:20AM 11:30AM</t>
  </si>
  <si>
    <t>08/27/24 12/16/24 MAI  203      DSC  MWF     10:20AM 11:30AM</t>
  </si>
  <si>
    <t>Equity in Public Health Matter</t>
  </si>
  <si>
    <t>08/27/24 12/16/24 D-P  109      DSC  MWF     10:20AM 11:30AM</t>
  </si>
  <si>
    <t>Personal Journey of Discovery</t>
  </si>
  <si>
    <t>08/27/24 12/16/24 BUR  213      DSC  MWF     10:20AM 11:30AM</t>
  </si>
  <si>
    <t>Intermediate French I</t>
  </si>
  <si>
    <t>08/27/24 12/16/24 BUR  114      DSC  MWF10:20AM 11:30AM</t>
  </si>
  <si>
    <t>Elementary French I</t>
  </si>
  <si>
    <t>08/27/24 12/16/24 BUR  109      LEC  MWF     10:20AM 11:30AM</t>
  </si>
  <si>
    <t>08/27/24 12/16/24 TEK  222      LEC  MWF10:20AM 11:30AM</t>
  </si>
  <si>
    <t>Global Food Production Systems</t>
  </si>
  <si>
    <t>08/27/24 12/16/24 OLN  115      DSC  MWF     10:20AM 11:30AM</t>
  </si>
  <si>
    <t>08/27/24 12/16/24 MAI  407      LEC  MWF     10:20AM 11:30AM</t>
  </si>
  <si>
    <t>Literary Pathways-Nature</t>
  </si>
  <si>
    <t>08/27/24 12/16/24 MAI  207      DSC  MWF10:20AM 11:30AM</t>
  </si>
  <si>
    <t>08/27/24 12/16/24 BUR  107      LEC  MWF     10:20AM 11:30AM</t>
  </si>
  <si>
    <t>Senior Thesis</t>
  </si>
  <si>
    <t>08/27/24 12/16/24 BUR  311      LEC  MWF10:20AM 11:30AM</t>
  </si>
  <si>
    <t>08/27/24 12/16/24 TEK  215      LEC  MWF10:20AM 11:30AM</t>
  </si>
  <si>
    <t>08/27/24 12/16/24 OLN  102      LEC  MWF     10:20AM 11:30AM</t>
  </si>
  <si>
    <t>08/27/24 12/16/24 TEK  214      LEC  MWF     10:20AM 11:30AM</t>
  </si>
  <si>
    <t>Systems Analysis</t>
  </si>
  <si>
    <t>08/27/24 12/16/24 TEK  221      LEC  MWF     10:20AM 11:30AM</t>
  </si>
  <si>
    <t>08/27/24 12/16/24 BUR  207      LEC  MWF10:20AM 11:30AM</t>
  </si>
  <si>
    <t>Elementary Chinese I</t>
  </si>
  <si>
    <t>08/27/24 12/16/24 SWA  305      LEC  MWF     10:20AM 11:30AM</t>
  </si>
  <si>
    <t>Chemical Principles</t>
  </si>
  <si>
    <t>08/27/24 12/16/24 SWA  005      LEC  MWF10:20AM 11:30AM</t>
  </si>
  <si>
    <t>08/27/24 12/16/24 BUR  103      LEC  MWF10:20AM 11:30AM</t>
  </si>
  <si>
    <t>08/27/24 12/16/24 D-P  106      LEC  MWF     10:20AM 11:30AM</t>
  </si>
  <si>
    <t>Animal Physiology</t>
  </si>
  <si>
    <t>08/27/24 12/16/24 D-P  100      LEC  MWF10:20AM 11:30AM</t>
  </si>
  <si>
    <t>Foundations in Biology - CMB</t>
  </si>
  <si>
    <t>08/27/24 12/16/24 BUR  307      LEC  MWF10:20AM 11:30AM</t>
  </si>
  <si>
    <t>Auditing &amp; Assurance Services</t>
  </si>
  <si>
    <t>08/27/24 12/16/24 BUR  203      LEC  MWF10:20AM 11:30AM</t>
  </si>
  <si>
    <t>08/27/24 12/16/24 BUR  303      LEC  MWF10:20AM 11:30AM</t>
  </si>
  <si>
    <t>08/27/24 12/16/24 BUR  209      DSC  MWF     09:00AM 10:10AM</t>
  </si>
  <si>
    <t>08/27/24 12/16/24 MAI  207      LEC  MWF     09:00AM 10:10AM</t>
  </si>
  <si>
    <t>08/27/24 12/16/24 MAI  E   LEC  MWF09:00AM 10:10AM</t>
  </si>
  <si>
    <t>08/27/24 12/16/24 D-P  300      LEC  MWF     09:00AM 10:10AM</t>
  </si>
  <si>
    <t>08/27/24 12/16/24 D-P  202      LEC  MWF     09:00AM 10:10AM</t>
  </si>
  <si>
    <t>Social Psychology</t>
  </si>
  <si>
    <t>08/27/24 12/16/24 D-P  200      LEC  MWF     09:00AM 10:10AM</t>
  </si>
  <si>
    <t>08/27/24 12/16/24 MAI  206      LEC  MWF09:00AM 10:10AM</t>
  </si>
  <si>
    <t>08/27/24 12/16/24 SWA  308      LEC  MWF09:00AM 10:10AM</t>
  </si>
  <si>
    <t>Modern Physics</t>
  </si>
  <si>
    <t>08/27/24 12/16/24 MAI  B        DSC  MWF     09:00AM 10:10AM</t>
  </si>
  <si>
    <t>Faith and Reason</t>
  </si>
  <si>
    <t>08/27/24 12/16/24 MAI  309      LEC  MWF     09:00AM 10:10AM</t>
  </si>
  <si>
    <t>08/27/24 12/16/24 MAI  304      LEC  MWF09:00AM 10:10AM</t>
  </si>
  <si>
    <t>08/27/24 12/16/24 BUR  309      LEC  MWF09:00AM 10:10AM</t>
  </si>
  <si>
    <t>Filming US History</t>
  </si>
  <si>
    <t>08/27/24 12/16/24 MAI  201      LEC  MWF09:00AM 10:10AM</t>
  </si>
  <si>
    <t>Making Modern Europe</t>
  </si>
  <si>
    <t>08/27/24 12/16/24 MAI  305      DSC  MWF     09:00AM 10:10AM</t>
  </si>
  <si>
    <t>Space: The Final Frontier</t>
  </si>
  <si>
    <t>08/27/24 12/16/24 BUR  003      DSC  MWF09:00AM 10:10AM</t>
  </si>
  <si>
    <t>08/27/24 12/16/24 BUR  109      LEC  MWF     09:00AM 10:10AM</t>
  </si>
  <si>
    <t>08/27/24 12/16/24 D-P  311      LEC  MWF09:00AM 10:10AM</t>
  </si>
  <si>
    <t>Water Resources</t>
  </si>
  <si>
    <t>08/27/24 12/16/24 SWA  004      DSC  MWF09:00AM 10:10AM</t>
  </si>
  <si>
    <t>08/27/24 12/16/24 BUR  023      LEC  MWF     09:00AM 10:10AM</t>
  </si>
  <si>
    <t>Foundations of Education</t>
  </si>
  <si>
    <t>08/27/24 12/16/24 BUR  107      LEC  MWF     09:00AM 10:10AM</t>
  </si>
  <si>
    <t>08/27/24 12/16/24 BUR  311      LEC  MWF09:00AM 10:10AM</t>
  </si>
  <si>
    <t>08/27/24 12/16/24 TEK  215      LEC  MWF     09:00AM 10:10AM</t>
  </si>
  <si>
    <t>08/27/24 12/16/24 TEK  222      LEC  MWF     09:00AM 10:10AM</t>
  </si>
  <si>
    <t>08/27/24 12/16/24 BUR  213      DSC  MWF09:00AM 10:10AM</t>
  </si>
  <si>
    <t>Intermediate Chinese I</t>
  </si>
  <si>
    <t>08/27/24 12/16/24 SWA  201      LEC  MWF     09:00AM 10:10AM</t>
  </si>
  <si>
    <t>Thermodynamics &amp; Kinetics</t>
  </si>
  <si>
    <t>08/27/24 12/16/24 SWA  305      LEC  MWF     09:00AM 10:10AM</t>
  </si>
  <si>
    <t>08/27/24 12/16/24 SWA  005      LEC  MWF09:00AM 10:10AM</t>
  </si>
  <si>
    <t>08/27/24 12/16/24 BUR  307      LEC  MWF09:00AM 10:10AM</t>
  </si>
  <si>
    <t>Legal Env &amp; Business Law</t>
  </si>
  <si>
    <t>08/27/24 12/16/24 BUR  103      LEC  MWF09:00AM 10:10AM</t>
  </si>
  <si>
    <t>Consumer Behavior</t>
  </si>
  <si>
    <t>08/27/24 12/16/24 BUR  114      LEC  MWF09:00AM 10:10AM</t>
  </si>
  <si>
    <t>08/27/24 12/16/24 D-P  106      LEC  MWF     09:00AM 10:10AM</t>
  </si>
  <si>
    <t>Cell Biology</t>
  </si>
  <si>
    <t>08/27/24 12/16/24 D-P  100      LEC  MWF09:00AM 10:10AM</t>
  </si>
  <si>
    <t>08/27/24 12/16/24 BUR  303      LEC  MWF09:00AM 10:10AM</t>
  </si>
  <si>
    <t>08/27/24 12/16/24 BUR  203      LEC  MWF09:00AM 10:10AM</t>
  </si>
  <si>
    <t>08/27/24 12/16/24 BUR  203      DSC  MWF     03:40PM 04:50PM</t>
  </si>
  <si>
    <t>08/27/24 12/16/24 BUR  209      DSC  MWF02:20PM 03:30PM</t>
  </si>
  <si>
    <t>08/27/24 12/16/24 BUR  203      DSC  MWF02:20PM 03:30PM</t>
  </si>
  <si>
    <t>08/27/24 12/16/24 D-P  106      LEC  MWF     02:20PM 03:30PM</t>
  </si>
  <si>
    <t>Intro Psychology for Nursing</t>
  </si>
  <si>
    <t>08/27/24 12/16/24 OLN  213      LEC  MWF02:20PM 03:30PM</t>
  </si>
  <si>
    <t>Music Theory III</t>
  </si>
  <si>
    <t>08/27/24 12/16/24 OLN  211      APP  MWF02:20PM 03:30PM</t>
  </si>
  <si>
    <t>08/27/24 12/16/24 MAI  309      LEC  MWF     02:20PM 03:30PM</t>
  </si>
  <si>
    <t>Combinatorics</t>
  </si>
  <si>
    <t>08/27/24 12/16/24 BUR  207      LEC  MWF02:20PM 03:30PM</t>
  </si>
  <si>
    <t>Found in Latin Amer Studies</t>
  </si>
  <si>
    <t>LAS</t>
  </si>
  <si>
    <t>08/27/24 12/16/24 D-P  202      DSC  MWF02:20PM 03:30PM</t>
  </si>
  <si>
    <t>08/27/24 12/16/24 SWA  004      DSC  MWF02:20PM 03:30PM</t>
  </si>
  <si>
    <t>British Lit 1</t>
  </si>
  <si>
    <t>08/27/24 12/16/24 BUR  023      LEC  MWF02:20PM 03:30PM</t>
  </si>
  <si>
    <t>Spec Edu Mld/Mod Teach Interns</t>
  </si>
  <si>
    <t>08/27/24 12/16/24 OLN  THEATER  DSC  MWF     02:20PM 03:30PM</t>
  </si>
  <si>
    <t>08/27/24 12/16/24 BUR  209      DSC  MWF01:00PM 02:10PM</t>
  </si>
  <si>
    <t>08/27/24 12/16/24 BUR  015      DSC  MWF01:00PM 02:10PM</t>
  </si>
  <si>
    <t>08/27/24 12/16/24 BUR  309      DSC  MWF     01:00PM 02:10PM</t>
  </si>
  <si>
    <t>08/27/24 12/16/24 BUR  103      DSC  MWF     01:00PM 02:10PM</t>
  </si>
  <si>
    <t>08/27/24 12/16/24 BUR  203      DSC  MWF01:00PM 02:10PM</t>
  </si>
  <si>
    <t>08/27/24 12/16/24 D-P  300      LEC  MWF01:00PM 02:10PM</t>
  </si>
  <si>
    <t>Adv Lab Developmental Psych</t>
  </si>
  <si>
    <t>08/27/24 12/16/24 D-P  200      LEC  MWF01:00PM 02:10PM</t>
  </si>
  <si>
    <t>08/27/24 12/16/24 MAI  206      LEC  MWF01:00PM 02:10PM</t>
  </si>
  <si>
    <t>Politics of the Middle East</t>
  </si>
  <si>
    <t>08/27/24 12/16/24 SWA  004      LEC  MWF01:00PM 02:10PM</t>
  </si>
  <si>
    <t>08/27/24 12/16/24 OLN  211      LEC  MWF     01:00PM 02:10PM</t>
  </si>
  <si>
    <t>Music and the Brain</t>
  </si>
  <si>
    <t>08/27/24 12/16/24 OLN  213      LEC  MWF01:00PM 02:10PM</t>
  </si>
  <si>
    <t>Music Theory I</t>
  </si>
  <si>
    <t>08/27/24 12/16/24 MAI  B        LEC  MWF     01:00PM 02:10PM</t>
  </si>
  <si>
    <t>Mathematical Statistics</t>
  </si>
  <si>
    <t>08/27/24 12/16/24 MAI  306      LEC  MWF     01:00PM 02:10PM</t>
  </si>
  <si>
    <t>08/27/24 12/16/24 MAI  304      LEC  MWF01:00PM 02:10PM</t>
  </si>
  <si>
    <t>08/27/24 12/16/24 BUR  003      LEC  MWF01:00PM 02:10PM</t>
  </si>
  <si>
    <t>Latin Amer. His.- Ind. - Pres.</t>
  </si>
  <si>
    <t>08/27/24 12/16/24 MAI  205      LEC  MWF01:00PM 02:10PM</t>
  </si>
  <si>
    <t>Ancient Civilization</t>
  </si>
  <si>
    <t>08/27/24 12/16/24 BUR  109      DSC  MWF01:00PM 02:10PM</t>
  </si>
  <si>
    <t>08/27/24 12/16/24 BUR  016      DSC  MWF     01:00PM 02:10PM</t>
  </si>
  <si>
    <t>Intermediate German I</t>
  </si>
  <si>
    <t>08/27/24 12/16/24 OLN  THEATER  DSC  MWF     01:00PM 02:10PM</t>
  </si>
  <si>
    <t>Children's Theatre &amp; Other Amu</t>
  </si>
  <si>
    <t>08/27/24 12/16/24 D-P  202      SEM  MWF     01:00PM 02:10PM</t>
  </si>
  <si>
    <t>Seminar</t>
  </si>
  <si>
    <t>08/27/24 12/16/24 MAI  E   DSC  MWF01:00PM 02:10PM</t>
  </si>
  <si>
    <t>American Lit 1</t>
  </si>
  <si>
    <t>08/27/24 12/16/24 MAI  201      LEC  MWF     01:00PM 02:10PM</t>
  </si>
  <si>
    <t>Literary Pathways-Detective Fi</t>
  </si>
  <si>
    <t>08/27/24 12/16/24 BUR  311      LEC  MWF01:00PM 02:10PM</t>
  </si>
  <si>
    <t>Economics of the Public Sector</t>
  </si>
  <si>
    <t>08/27/24 12/16/24 TEK  215      LEC  MWF01:00PM 02:10PM</t>
  </si>
  <si>
    <t>Advertising and Digital Media</t>
  </si>
  <si>
    <t>08/27/24 12/16/24 OLN  102      DSC  MWF01:00PM 02:10PM</t>
  </si>
  <si>
    <t>Acting: Improv, Perf &amp; Analys</t>
  </si>
  <si>
    <t>08/27/24 12/16/24 TEK  221      LEC  MWF     01:00PM 02:10PM</t>
  </si>
  <si>
    <t>Artificial Intelligence</t>
  </si>
  <si>
    <t>08/27/24 12/16/24 TEK  214      LEC  MWF     01:00PM 02:10PM</t>
  </si>
  <si>
    <t>08/27/24 12/16/24 TEK  222      LEC  MWF     01:00PM 02:10PM</t>
  </si>
  <si>
    <t>08/27/24 12/16/24 BUR  213      DSC  MWF01:00PM 02:10PM</t>
  </si>
  <si>
    <t>Advanced Chinese</t>
  </si>
  <si>
    <t>08/27/24 12/16/24 SWA  305      LEC  MWF     01:00PM 02:10PM</t>
  </si>
  <si>
    <t>Chemistry of Brewing</t>
  </si>
  <si>
    <t>08/27/24 12/16/24 BUR  114      LEC  MWF01:00PM 02:10PM</t>
  </si>
  <si>
    <t>08/27/24 12/16/24 D-P  106      LEC  MWF     01:00PM 02:10PM</t>
  </si>
  <si>
    <t>Molecular Biology</t>
  </si>
  <si>
    <t>27483, 27484</t>
  </si>
  <si>
    <t>08/27/24 12/16/24 D-P  311      LEC  MWF     01:00PM 02:10PM</t>
  </si>
  <si>
    <t>Intro to Bioinformatics</t>
  </si>
  <si>
    <t>08/27/24 12/16/24 D-P  100      LEC  MWF     01:00PM 02:10PM</t>
  </si>
  <si>
    <t>Human Anatomy &amp; Physiology I</t>
  </si>
  <si>
    <t>08/27/24 12/16/24 BUR  303      LEC  MWF01:00PM 02:10PM</t>
  </si>
  <si>
    <t>Cost &amp; Adv Managerial Acct</t>
  </si>
  <si>
    <t>08/27/24 12/16/24 BUR  307      LEC  MWF01:00PM 02:10PM</t>
  </si>
  <si>
    <t>08/27/24 12/16/24 REC  304      ACT  MW 10:20AM 11:20AM</t>
  </si>
  <si>
    <t>08/27/24 12/16/24 WSH  KUNGFU   ACT  MW 10:20AM 11:20AM</t>
  </si>
  <si>
    <t>08/27/24 12/16/24 OLN  219      STU  MW 09:00AM 11:30AM</t>
  </si>
  <si>
    <t>08/27/24 12/16/24 REC  304      ACT  MW 09:00AM 10:00AM</t>
  </si>
  <si>
    <t>08/27/24 12/16/24 OGM  WELLCTR  ACT  MW 09:00AM 10:00AM</t>
  </si>
  <si>
    <t>WELLCTR</t>
  </si>
  <si>
    <t>OGM</t>
  </si>
  <si>
    <t>LesakoMark</t>
  </si>
  <si>
    <t>08/27/24 12/16/24 OLN  211      APP  MW 07:10PM 08:30PM</t>
  </si>
  <si>
    <t>08/27/24 12/16/24 OLN  211      APP  MW      05:45PM 07:00PM</t>
  </si>
  <si>
    <t>08/27/24 12/16/24 OLN  211      APP  MW      04:00PM 05:25PM</t>
  </si>
  <si>
    <t>08/27/24 12/16/24 MAI  404      SEM  MW 03:40PM 05:25PM</t>
  </si>
  <si>
    <t>Research Seminar in Philosophy</t>
  </si>
  <si>
    <t>08/27/24 12/16/24 TEK  215      LEC  MW      03:40PM 05:25PM</t>
  </si>
  <si>
    <t>08/27/24 12/16/24 MAI  407      DSC  MW 02:20PM 04:05PM</t>
  </si>
  <si>
    <t>Intro to Buddhism</t>
  </si>
  <si>
    <t>08/27/24 12/16/24 D-P  200      LEC  MW 02:20PM 04:05PM</t>
  </si>
  <si>
    <t>08/27/24 12/16/24 MAI  B   DSC  MW 02:20PM 04:05PM</t>
  </si>
  <si>
    <t>Argument Mapping</t>
  </si>
  <si>
    <t>08/27/24 12/16/24 BUR  302      DSC  MW      02:20PM 04:05PM</t>
  </si>
  <si>
    <t>Fighting Over the Past</t>
  </si>
  <si>
    <t>08/27/24 12/16/24 BUR  109      LEC  MW 02:20PM 04:05PM</t>
  </si>
  <si>
    <t>Security Analysis &amp; Valuation</t>
  </si>
  <si>
    <t>08/27/24 12/16/24 TEK  103A     DSC  MW 02:20PM 04:05PM</t>
  </si>
  <si>
    <t>08/27/24 12/16/24 BUR  311      LEC  MW 02:20PM 04:05PM</t>
  </si>
  <si>
    <t>Economics of Poverty &amp; Discrim</t>
  </si>
  <si>
    <t>08/27/24 12/16/24 BUR  003      LEC  MW 02:20PM 04:05PM</t>
  </si>
  <si>
    <t>08/27/24 12/16/24 BUR  016      LEC  MW      02:20PM 04:05PM</t>
  </si>
  <si>
    <t>08/27/24 12/16/24 BUR  307      LEC  MW 02:20PM 04:05PM</t>
  </si>
  <si>
    <t>Taxation of Business Entities</t>
  </si>
  <si>
    <t>08/27/24 12/16/24 OLN  120      STU  MW 01:00PM 04:00PM</t>
  </si>
  <si>
    <t>08/27/24 12/16/24 OLN  220      STU  MW 01:00PM 04:00PM</t>
  </si>
  <si>
    <t>08/27/24 12/16/24 REC  304      ACT  MW 01:00PM 02:00PM</t>
  </si>
  <si>
    <t>08/27/24 12/16/24 SWA  308      LAB  M  02:20PM 05:35PM, 08/27/24 12/16/24 SWA  307      LAB  M  02:20PM 05:35PM</t>
  </si>
  <si>
    <t>08/27/24 12/16/24 SWA  207      LAB  M  02:20PM 05:35PM, 08/27/24 12/16/24 SWA  208      LAB  M  02:20PM 05:35PM</t>
  </si>
  <si>
    <t>Chemistry of Brewing Lab</t>
  </si>
  <si>
    <t>102L</t>
  </si>
  <si>
    <t>08/27/24 12/16/24 D-P  106      LEC  M       07:40AM 08:50AM</t>
  </si>
  <si>
    <t>Pre-Nursing Seminar I</t>
  </si>
  <si>
    <t>050</t>
  </si>
  <si>
    <t>08/27/24 12/16/24 BUR  023      LEC  M       04:30PM 08:10PM</t>
  </si>
  <si>
    <t>Teaching Multilingual Learner</t>
  </si>
  <si>
    <t>08/27/24 12/16/24 BUR  003      LEC  M  04:15PM 05:15PM</t>
  </si>
  <si>
    <t>08/27/24 12/16/24 SWA  112      LAB  M       02:20PM 05:35PM</t>
  </si>
  <si>
    <t>08/27/24 12/16/24 D-P  102      LAB  M  02:20PM 05:35PM</t>
  </si>
  <si>
    <t>08/27/24 12/16/24 D-P  109      LEC  M       02:20PM 05:35PM</t>
  </si>
  <si>
    <t>Invertebrate Zoology</t>
  </si>
  <si>
    <t>Lab or not</t>
  </si>
  <si>
    <t>Cross-Listed Course Sections</t>
  </si>
  <si>
    <t>Active Student Count</t>
  </si>
  <si>
    <t>Capacity</t>
  </si>
  <si>
    <t>Start/End Date Bldg Room Meth Days Start/End time</t>
  </si>
  <si>
    <t>ROOM</t>
  </si>
  <si>
    <t>Building</t>
  </si>
  <si>
    <t>Sec Meeting Info Time</t>
  </si>
  <si>
    <t>2nd Fac</t>
  </si>
  <si>
    <t>1st Fac</t>
  </si>
  <si>
    <t>Second Faculty First Name</t>
  </si>
  <si>
    <t>Second Faculty Last Name</t>
  </si>
  <si>
    <t>First Faculty First Name</t>
  </si>
  <si>
    <t>First Faculty Last Name</t>
  </si>
  <si>
    <t>Sec Min Cred</t>
  </si>
  <si>
    <t>Section</t>
  </si>
  <si>
    <t>Estimated Grade: 94/100</t>
  </si>
  <si>
    <t>Expected Profit (per player)</t>
  </si>
  <si>
    <t>Unique</t>
  </si>
  <si>
    <t>Course name</t>
  </si>
  <si>
    <t>bio</t>
  </si>
  <si>
    <t>cis</t>
  </si>
  <si>
    <t>ecn</t>
  </si>
  <si>
    <t>bus</t>
  </si>
  <si>
    <t>chm</t>
  </si>
  <si>
    <t>Unique list</t>
  </si>
  <si>
    <t>BIO 100</t>
  </si>
  <si>
    <t>CIS 110</t>
  </si>
  <si>
    <t>ECN 101</t>
  </si>
  <si>
    <t>MTH 151</t>
  </si>
  <si>
    <t>BIO Lab A</t>
  </si>
  <si>
    <t>BIO Lab B</t>
  </si>
  <si>
    <t>BIO Lab C</t>
  </si>
  <si>
    <t>CIS 110 Lab</t>
  </si>
  <si>
    <t>BIO Lab D</t>
  </si>
  <si>
    <t>BIO 100 Lab E</t>
  </si>
  <si>
    <t>CIS 245</t>
  </si>
  <si>
    <t>Mon 3:30 PM</t>
  </si>
  <si>
    <t>Tue 9:00 AM</t>
  </si>
  <si>
    <t>Wed 4:00 PM</t>
  </si>
  <si>
    <t>Thu 8:00 AM</t>
  </si>
  <si>
    <t>Mon 2:00 PM</t>
  </si>
  <si>
    <t>Fri 3:15 PM</t>
  </si>
  <si>
    <t>Tue 1:00 PM</t>
  </si>
  <si>
    <t>Thu 3:30 PM</t>
  </si>
  <si>
    <t>Fri 10:00 AM</t>
  </si>
  <si>
    <t>no</t>
  </si>
  <si>
    <t>yes</t>
  </si>
  <si>
    <t>BIO 101</t>
  </si>
  <si>
    <t>BIO 201</t>
  </si>
  <si>
    <t>Class</t>
  </si>
  <si>
    <t>Lab</t>
  </si>
  <si>
    <t>Have</t>
  </si>
  <si>
    <t>Filtered</t>
  </si>
  <si>
    <t>FILTER, SEQUENCE, XMATCH, LET</t>
  </si>
  <si>
    <t>nums</t>
  </si>
  <si>
    <t>match</t>
  </si>
  <si>
    <t>let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</si>
</sst>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6" formatCode="&quot;$&quot;#,##0_);[Red]\(&quot;$&quot;#,##0\)"/>
    <numFmt numFmtId="8" formatCode="&quot;$&quot;#,##0.00_);[Red]\(&quot;$&quot;#,##0.00\)"/>
    <numFmt numFmtId="44" formatCode="_(&quot;$&quot;* #,##0.00_);_(&quot;$&quot;* \(#,##0.00\);_(&quot;$&quot;* &quot;-&quot;??_);_(@_)"/>
    <numFmt numFmtId="43" formatCode="_(* #,##0.00_);_(* \(#,##0.00\);_(* &quot;-&quot;??_);_(@_)"/>
    <numFmt numFmtId="164" formatCode="0.0%"/>
    <numFmt numFmtId="165" formatCode="0.000%"/>
    <numFmt numFmtId="166" formatCode="0.00000000%"/>
    <numFmt numFmtId="167" formatCode="&quot;$&quot;#,##0.00"/>
    <numFmt numFmtId="168" formatCode="[$-F400]h:mm:ss\ AM/PM"/>
    <numFmt numFmtId="169" formatCode="[$-409]h:mm\ AM/PM;@"/>
  </numFmts>
  <fonts count="32" x14ac:knownFonts="1">
    <font>
      <sz val="12"/>
      <color theme="1"/>
      <name val="Aptos Narrow"/>
      <family val="2"/>
      <scheme val="minor"/>
    </font>
    <font>
      <sz val="12"/>
      <color rgb="FF000000"/>
      <name val="Aptos Narrow"/>
      <family val="2"/>
      <scheme val="minor"/>
    </font>
    <font>
      <sz val="12"/>
      <color theme="4" tint="0.39997558519241921"/>
      <name val="Aptos Narrow"/>
      <family val="2"/>
      <scheme val="minor"/>
    </font>
    <font>
      <b/>
      <sz val="12"/>
      <color theme="1"/>
      <name val="Aptos Narrow"/>
      <scheme val="minor"/>
    </font>
    <font>
      <b/>
      <sz val="12"/>
      <color theme="4" tint="0.39997558519241921"/>
      <name val="Aptos Narrow"/>
      <scheme val="minor"/>
    </font>
    <font>
      <b/>
      <sz val="12"/>
      <color rgb="FF000000"/>
      <name val="Aptos Narrow"/>
      <scheme val="minor"/>
    </font>
    <font>
      <sz val="12"/>
      <color rgb="FF92D050"/>
      <name val="Aptos Narrow"/>
      <family val="2"/>
      <scheme val="minor"/>
    </font>
    <font>
      <sz val="10"/>
      <color rgb="FF000000"/>
      <name val="Tahoma"/>
      <family val="2"/>
    </font>
    <font>
      <b/>
      <sz val="10"/>
      <color rgb="FF000000"/>
      <name val="Tahoma"/>
      <family val="2"/>
    </font>
    <font>
      <sz val="12"/>
      <color rgb="FF000000"/>
      <name val="Aptos Narrow"/>
    </font>
    <font>
      <b/>
      <sz val="18"/>
      <color theme="1"/>
      <name val="Aptos Narrow"/>
      <scheme val="minor"/>
    </font>
    <font>
      <sz val="18"/>
      <color theme="1"/>
      <name val="Aptos Narrow"/>
      <scheme val="minor"/>
    </font>
    <font>
      <sz val="10"/>
      <color rgb="FF000000"/>
      <name val="Aptos Narrow"/>
      <scheme val="minor"/>
    </font>
    <font>
      <sz val="11"/>
      <color theme="1"/>
      <name val="Aptos Narrow"/>
      <family val="2"/>
      <scheme val="minor"/>
    </font>
    <font>
      <b/>
      <sz val="11"/>
      <color theme="1"/>
      <name val="Aptos Narrow"/>
      <family val="2"/>
      <scheme val="minor"/>
    </font>
    <font>
      <b/>
      <sz val="11"/>
      <color theme="1"/>
      <name val="Aptos Narrow"/>
      <scheme val="minor"/>
    </font>
    <font>
      <sz val="14"/>
      <color theme="1"/>
      <name val="Aptos Narrow"/>
      <scheme val="minor"/>
    </font>
    <font>
      <sz val="14"/>
      <color theme="1"/>
      <name val="Aptos Narrow"/>
      <family val="2"/>
      <scheme val="minor"/>
    </font>
    <font>
      <sz val="20"/>
      <color theme="1"/>
      <name val="Aptos Narrow"/>
      <family val="2"/>
      <scheme val="minor"/>
    </font>
    <font>
      <sz val="12"/>
      <color theme="9" tint="0.39997558519241921"/>
      <name val="Aptos Narrow"/>
      <family val="2"/>
      <scheme val="minor"/>
    </font>
    <font>
      <b/>
      <sz val="36"/>
      <color theme="9" tint="0.39997558519241921"/>
      <name val="Aptos Narrow"/>
      <scheme val="minor"/>
    </font>
    <font>
      <b/>
      <sz val="14"/>
      <color theme="1"/>
      <name val="Aptos Narrow"/>
      <scheme val="minor"/>
    </font>
    <font>
      <b/>
      <sz val="16"/>
      <color theme="1"/>
      <name val="Aptos Narrow"/>
      <scheme val="minor"/>
    </font>
    <font>
      <sz val="16"/>
      <color theme="1"/>
      <name val="Aptos Narrow"/>
      <scheme val="minor"/>
    </font>
    <font>
      <b/>
      <sz val="16"/>
      <color theme="1"/>
      <name val="Aptos Narrow"/>
      <family val="2"/>
      <scheme val="minor"/>
    </font>
    <font>
      <sz val="16"/>
      <color theme="1"/>
      <name val="Aptos Narrow"/>
      <family val="2"/>
      <scheme val="minor"/>
    </font>
    <font>
      <sz val="16"/>
      <color theme="4" tint="0.39997558519241921"/>
      <name val="Aptos Narrow"/>
      <scheme val="minor"/>
    </font>
    <font>
      <sz val="14"/>
      <color theme="4" tint="0.39997558519241921"/>
      <name val="Aptos Narrow"/>
      <scheme val="minor"/>
    </font>
    <font>
      <b/>
      <sz val="14"/>
      <color theme="4" tint="0.39997558519241921"/>
      <name val="Aptos Narrow"/>
      <scheme val="minor"/>
    </font>
    <font>
      <sz val="10"/>
      <color rgb="FF000000"/>
      <name val="Aptos Narrow"/>
    </font>
    <font>
      <sz val="10"/>
      <color rgb="FF000000"/>
      <name val="Tahoma"/>
      <family val="34"/>
    </font>
    <font>
      <b/>
      <sz val="10"/>
      <color rgb="FF000000"/>
      <name val="Aptos Narrow"/>
    </font>
  </fonts>
  <fills count="15">
    <fill>
      <patternFill patternType="none"/>
    </fill>
    <fill>
      <patternFill patternType="gray125"/>
    </fill>
    <fill>
      <patternFill patternType="solid">
        <fgColor theme="7" tint="0.7999816888943144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2" tint="-0.499984740745262"/>
        <bgColor indexed="64"/>
      </patternFill>
    </fill>
    <fill>
      <patternFill patternType="solid">
        <fgColor theme="9" tint="0.59999389629810485"/>
        <bgColor indexed="64"/>
      </patternFill>
    </fill>
    <fill>
      <patternFill patternType="solid">
        <fgColor theme="2" tint="-9.9978637043366805E-2"/>
        <bgColor indexed="64"/>
      </patternFill>
    </fill>
    <fill>
      <patternFill patternType="solid">
        <fgColor rgb="FFFFFF00"/>
        <bgColor indexed="64"/>
      </patternFill>
    </fill>
    <fill>
      <patternFill patternType="solid">
        <fgColor rgb="FFFFF3CC"/>
        <bgColor indexed="64"/>
      </patternFill>
    </fill>
    <fill>
      <patternFill patternType="solid">
        <fgColor theme="2" tint="-0.249977111117893"/>
        <bgColor indexed="64"/>
      </patternFill>
    </fill>
    <fill>
      <patternFill patternType="solid">
        <fgColor theme="1" tint="0.34998626667073579"/>
        <bgColor indexed="64"/>
      </patternFill>
    </fill>
    <fill>
      <patternFill patternType="solid">
        <fgColor theme="3" tint="0.89999084444715716"/>
        <bgColor indexed="64"/>
      </patternFill>
    </fill>
    <fill>
      <patternFill patternType="solid">
        <fgColor theme="5" tint="0.59999389629810485"/>
        <bgColor indexed="64"/>
      </patternFill>
    </fill>
    <fill>
      <patternFill patternType="solid">
        <fgColor theme="0" tint="-0.34998626667073579"/>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diagonal/>
    </border>
  </borders>
  <cellStyleXfs count="3">
    <xf numFmtId="0" fontId="0" fillId="0" borderId="0"/>
    <xf numFmtId="0" fontId="13" fillId="0" borderId="0"/>
    <xf numFmtId="43" fontId="13" fillId="0" borderId="0" applyFont="0" applyFill="0" applyBorder="0" applyAlignment="0" applyProtection="0"/>
  </cellStyleXfs>
  <cellXfs count="144">
    <xf numFmtId="0" fontId="0" fillId="0" borderId="0" xfId="0"/>
    <xf numFmtId="0" fontId="1" fillId="0" borderId="0" xfId="0" applyFont="1"/>
    <xf numFmtId="10" fontId="1" fillId="0" borderId="0" xfId="0" applyNumberFormat="1" applyFont="1"/>
    <xf numFmtId="0" fontId="0" fillId="0" borderId="3" xfId="0" applyBorder="1"/>
    <xf numFmtId="0" fontId="0" fillId="0" borderId="2" xfId="0" applyBorder="1"/>
    <xf numFmtId="10" fontId="0" fillId="2" borderId="5" xfId="0" applyNumberFormat="1" applyFill="1" applyBorder="1"/>
    <xf numFmtId="0" fontId="0" fillId="2" borderId="5" xfId="0" applyFill="1" applyBorder="1"/>
    <xf numFmtId="44" fontId="0" fillId="2" borderId="5" xfId="0" applyNumberFormat="1" applyFill="1" applyBorder="1"/>
    <xf numFmtId="10" fontId="2" fillId="0" borderId="3" xfId="0" applyNumberFormat="1" applyFont="1" applyBorder="1"/>
    <xf numFmtId="0" fontId="2" fillId="0" borderId="3" xfId="0" applyFont="1" applyBorder="1"/>
    <xf numFmtId="44" fontId="4" fillId="0" borderId="5" xfId="0" applyNumberFormat="1" applyFont="1" applyBorder="1"/>
    <xf numFmtId="0" fontId="3" fillId="0" borderId="2" xfId="0" applyFont="1" applyBorder="1" applyAlignment="1">
      <alignment horizontal="right"/>
    </xf>
    <xf numFmtId="0" fontId="3" fillId="0" borderId="2" xfId="0" applyFont="1" applyBorder="1"/>
    <xf numFmtId="0" fontId="3" fillId="0" borderId="4" xfId="0" applyFont="1" applyBorder="1" applyAlignment="1">
      <alignment horizontal="right"/>
    </xf>
    <xf numFmtId="0" fontId="0" fillId="2" borderId="1" xfId="0" applyFill="1" applyBorder="1"/>
    <xf numFmtId="9" fontId="4" fillId="0" borderId="1" xfId="0" applyNumberFormat="1" applyFont="1" applyBorder="1"/>
    <xf numFmtId="4" fontId="0" fillId="2" borderId="5" xfId="0" applyNumberFormat="1" applyFill="1" applyBorder="1"/>
    <xf numFmtId="0" fontId="0" fillId="2" borderId="1" xfId="0" applyFill="1" applyBorder="1" applyAlignment="1">
      <alignment horizontal="center"/>
    </xf>
    <xf numFmtId="0" fontId="3" fillId="0" borderId="0" xfId="0" applyFont="1"/>
    <xf numFmtId="0" fontId="3" fillId="0" borderId="0" xfId="0" applyFont="1" applyAlignment="1">
      <alignment horizontal="right"/>
    </xf>
    <xf numFmtId="10" fontId="2" fillId="0" borderId="1" xfId="0" applyNumberFormat="1" applyFont="1" applyBorder="1" applyAlignment="1">
      <alignment horizontal="center"/>
    </xf>
    <xf numFmtId="0" fontId="2" fillId="0" borderId="1" xfId="0" applyFont="1" applyBorder="1" applyAlignment="1">
      <alignment horizontal="center"/>
    </xf>
    <xf numFmtId="8" fontId="0" fillId="2" borderId="1" xfId="0" applyNumberFormat="1" applyFill="1" applyBorder="1" applyAlignment="1">
      <alignment horizontal="center"/>
    </xf>
    <xf numFmtId="8" fontId="4" fillId="0" borderId="1" xfId="0" applyNumberFormat="1" applyFont="1" applyBorder="1"/>
    <xf numFmtId="10" fontId="4" fillId="0" borderId="1" xfId="0" applyNumberFormat="1" applyFont="1" applyBorder="1" applyAlignment="1">
      <alignment horizontal="center"/>
    </xf>
    <xf numFmtId="0" fontId="4" fillId="0" borderId="1" xfId="0" applyFont="1" applyBorder="1" applyAlignment="1">
      <alignment horizontal="center"/>
    </xf>
    <xf numFmtId="0" fontId="2" fillId="0" borderId="1" xfId="0" applyFont="1" applyBorder="1"/>
    <xf numFmtId="10" fontId="4" fillId="4" borderId="1" xfId="0" applyNumberFormat="1" applyFont="1" applyFill="1" applyBorder="1"/>
    <xf numFmtId="8" fontId="2" fillId="0" borderId="1" xfId="0" applyNumberFormat="1" applyFont="1" applyBorder="1" applyAlignment="1">
      <alignment horizontal="center"/>
    </xf>
    <xf numFmtId="0" fontId="0" fillId="5" borderId="0" xfId="0" applyFill="1"/>
    <xf numFmtId="0" fontId="6" fillId="0" borderId="1" xfId="0" applyFont="1" applyBorder="1" applyAlignment="1">
      <alignment horizontal="center"/>
    </xf>
    <xf numFmtId="10" fontId="6" fillId="0" borderId="1" xfId="0" applyNumberFormat="1" applyFont="1" applyBorder="1"/>
    <xf numFmtId="10" fontId="4" fillId="4" borderId="1" xfId="0" applyNumberFormat="1" applyFont="1" applyFill="1" applyBorder="1" applyAlignment="1">
      <alignment horizontal="center"/>
    </xf>
    <xf numFmtId="0" fontId="3" fillId="0" borderId="0" xfId="0" applyFont="1" applyAlignment="1">
      <alignment horizontal="center"/>
    </xf>
    <xf numFmtId="164" fontId="2" fillId="0" borderId="1" xfId="0" applyNumberFormat="1" applyFont="1" applyBorder="1" applyAlignment="1">
      <alignment horizontal="center"/>
    </xf>
    <xf numFmtId="164" fontId="4" fillId="0" borderId="1" xfId="0" applyNumberFormat="1" applyFont="1" applyBorder="1" applyAlignment="1">
      <alignment horizontal="center"/>
    </xf>
    <xf numFmtId="0" fontId="2" fillId="0" borderId="0" xfId="0" applyFont="1"/>
    <xf numFmtId="0" fontId="0" fillId="0" borderId="0" xfId="0" applyAlignment="1">
      <alignment horizontal="center"/>
    </xf>
    <xf numFmtId="44" fontId="0" fillId="0" borderId="0" xfId="0" applyNumberFormat="1"/>
    <xf numFmtId="0" fontId="3" fillId="0" borderId="0" xfId="0" applyFont="1" applyAlignment="1">
      <alignment wrapText="1"/>
    </xf>
    <xf numFmtId="44" fontId="0" fillId="2" borderId="1" xfId="0" applyNumberFormat="1" applyFill="1" applyBorder="1"/>
    <xf numFmtId="1" fontId="2" fillId="0" borderId="0" xfId="0" applyNumberFormat="1" applyFont="1"/>
    <xf numFmtId="1" fontId="2" fillId="0" borderId="0" xfId="0" applyNumberFormat="1" applyFont="1" applyAlignment="1">
      <alignment horizontal="center"/>
    </xf>
    <xf numFmtId="1" fontId="2" fillId="6" borderId="0" xfId="0" applyNumberFormat="1" applyFont="1" applyFill="1" applyAlignment="1">
      <alignment horizontal="center"/>
    </xf>
    <xf numFmtId="0" fontId="0" fillId="7" borderId="1" xfId="0" applyFill="1" applyBorder="1"/>
    <xf numFmtId="0" fontId="0" fillId="0" borderId="1" xfId="0" applyBorder="1"/>
    <xf numFmtId="14" fontId="2" fillId="0" borderId="1" xfId="0" applyNumberFormat="1" applyFont="1" applyBorder="1"/>
    <xf numFmtId="0" fontId="0" fillId="2" borderId="1" xfId="0" applyFill="1" applyBorder="1" applyAlignment="1">
      <alignment horizontal="right"/>
    </xf>
    <xf numFmtId="14" fontId="0" fillId="2" borderId="1" xfId="0" applyNumberFormat="1" applyFill="1" applyBorder="1" applyAlignment="1">
      <alignment horizontal="right"/>
    </xf>
    <xf numFmtId="0" fontId="4" fillId="0" borderId="1" xfId="0" applyFont="1" applyBorder="1"/>
    <xf numFmtId="44" fontId="2" fillId="0" borderId="1" xfId="0" applyNumberFormat="1" applyFont="1" applyBorder="1"/>
    <xf numFmtId="14" fontId="0" fillId="2" borderId="1" xfId="0" applyNumberFormat="1" applyFill="1" applyBorder="1"/>
    <xf numFmtId="9" fontId="0" fillId="2" borderId="1" xfId="0" applyNumberFormat="1" applyFill="1" applyBorder="1"/>
    <xf numFmtId="6" fontId="0" fillId="2" borderId="1" xfId="0" applyNumberFormat="1" applyFill="1" applyBorder="1"/>
    <xf numFmtId="10" fontId="2" fillId="0" borderId="1" xfId="0" applyNumberFormat="1" applyFont="1" applyBorder="1"/>
    <xf numFmtId="14" fontId="0" fillId="0" borderId="0" xfId="0" applyNumberFormat="1"/>
    <xf numFmtId="10" fontId="0" fillId="2" borderId="1" xfId="0" applyNumberFormat="1" applyFill="1" applyBorder="1"/>
    <xf numFmtId="14" fontId="0" fillId="2" borderId="8" xfId="0" applyNumberFormat="1" applyFill="1" applyBorder="1"/>
    <xf numFmtId="44" fontId="0" fillId="2" borderId="8" xfId="0" applyNumberFormat="1" applyFill="1" applyBorder="1"/>
    <xf numFmtId="8" fontId="0" fillId="2" borderId="1" xfId="0" applyNumberFormat="1" applyFill="1" applyBorder="1"/>
    <xf numFmtId="2" fontId="4" fillId="0" borderId="1" xfId="0" applyNumberFormat="1" applyFont="1" applyBorder="1"/>
    <xf numFmtId="166" fontId="2" fillId="0" borderId="8" xfId="0" applyNumberFormat="1" applyFont="1" applyBorder="1"/>
    <xf numFmtId="44" fontId="2" fillId="0" borderId="8" xfId="0" applyNumberFormat="1" applyFont="1" applyBorder="1"/>
    <xf numFmtId="165" fontId="0" fillId="2" borderId="1" xfId="0" applyNumberFormat="1" applyFill="1" applyBorder="1"/>
    <xf numFmtId="0" fontId="0" fillId="0" borderId="0" xfId="0" applyAlignment="1">
      <alignment horizontal="right"/>
    </xf>
    <xf numFmtId="0" fontId="0" fillId="2" borderId="6" xfId="0" applyFill="1" applyBorder="1" applyAlignment="1">
      <alignment horizontal="right"/>
    </xf>
    <xf numFmtId="0" fontId="5" fillId="3" borderId="0" xfId="0" applyFont="1" applyFill="1"/>
    <xf numFmtId="10" fontId="4" fillId="0" borderId="1" xfId="0" applyNumberFormat="1" applyFont="1" applyBorder="1"/>
    <xf numFmtId="167" fontId="0" fillId="2" borderId="1" xfId="0" applyNumberFormat="1" applyFill="1" applyBorder="1"/>
    <xf numFmtId="0" fontId="0" fillId="0" borderId="4" xfId="0" applyBorder="1"/>
    <xf numFmtId="0" fontId="0" fillId="0" borderId="10" xfId="0" applyBorder="1"/>
    <xf numFmtId="0" fontId="0" fillId="0" borderId="11" xfId="0" applyBorder="1"/>
    <xf numFmtId="44" fontId="4" fillId="0" borderId="1" xfId="0" applyNumberFormat="1" applyFont="1" applyBorder="1"/>
    <xf numFmtId="1" fontId="0" fillId="2" borderId="1" xfId="0" applyNumberFormat="1" applyFill="1" applyBorder="1"/>
    <xf numFmtId="0" fontId="0" fillId="0" borderId="15" xfId="0" applyBorder="1"/>
    <xf numFmtId="0" fontId="0" fillId="9" borderId="1" xfId="0" applyFill="1" applyBorder="1"/>
    <xf numFmtId="3" fontId="0" fillId="2" borderId="1" xfId="0" applyNumberFormat="1" applyFill="1" applyBorder="1"/>
    <xf numFmtId="8" fontId="2" fillId="0" borderId="1" xfId="0" applyNumberFormat="1" applyFont="1" applyBorder="1"/>
    <xf numFmtId="0" fontId="0" fillId="2" borderId="16" xfId="0" applyFill="1" applyBorder="1"/>
    <xf numFmtId="0" fontId="3" fillId="0" borderId="9" xfId="0" applyFont="1" applyBorder="1" applyAlignment="1">
      <alignment horizontal="right"/>
    </xf>
    <xf numFmtId="19" fontId="2" fillId="0" borderId="1" xfId="0" applyNumberFormat="1" applyFont="1" applyBorder="1"/>
    <xf numFmtId="168" fontId="4" fillId="0" borderId="1" xfId="0" applyNumberFormat="1" applyFont="1" applyBorder="1"/>
    <xf numFmtId="19" fontId="0" fillId="2" borderId="1" xfId="0" applyNumberFormat="1" applyFill="1" applyBorder="1"/>
    <xf numFmtId="0" fontId="11" fillId="2" borderId="1" xfId="0" applyFont="1" applyFill="1" applyBorder="1" applyAlignment="1">
      <alignment horizontal="center"/>
    </xf>
    <xf numFmtId="10" fontId="11" fillId="2" borderId="1" xfId="0" applyNumberFormat="1" applyFont="1" applyFill="1" applyBorder="1" applyAlignment="1">
      <alignment horizontal="center"/>
    </xf>
    <xf numFmtId="6" fontId="11" fillId="2" borderId="1" xfId="0" applyNumberFormat="1" applyFont="1" applyFill="1" applyBorder="1"/>
    <xf numFmtId="0" fontId="11" fillId="2" borderId="1" xfId="0" applyFont="1" applyFill="1" applyBorder="1"/>
    <xf numFmtId="0" fontId="0" fillId="11" borderId="0" xfId="0" applyFill="1"/>
    <xf numFmtId="0" fontId="10" fillId="11" borderId="0" xfId="0" applyFont="1" applyFill="1" applyAlignment="1">
      <alignment horizontal="right" wrapText="1"/>
    </xf>
    <xf numFmtId="0" fontId="10" fillId="11" borderId="0" xfId="0" applyFont="1" applyFill="1"/>
    <xf numFmtId="10" fontId="0" fillId="11" borderId="0" xfId="0" applyNumberFormat="1" applyFill="1"/>
    <xf numFmtId="9" fontId="0" fillId="11" borderId="0" xfId="0" applyNumberFormat="1" applyFill="1"/>
    <xf numFmtId="0" fontId="13" fillId="0" borderId="0" xfId="1"/>
    <xf numFmtId="169" fontId="0" fillId="0" borderId="0" xfId="2" applyNumberFormat="1" applyFont="1"/>
    <xf numFmtId="18" fontId="13" fillId="9" borderId="1" xfId="1" applyNumberFormat="1" applyFill="1" applyBorder="1"/>
    <xf numFmtId="0" fontId="13" fillId="0" borderId="0" xfId="1" quotePrefix="1"/>
    <xf numFmtId="0" fontId="13" fillId="2" borderId="1" xfId="1" applyFill="1" applyBorder="1" applyAlignment="1">
      <alignment horizontal="center"/>
    </xf>
    <xf numFmtId="0" fontId="14" fillId="0" borderId="0" xfId="1" applyFont="1" applyAlignment="1">
      <alignment horizontal="right"/>
    </xf>
    <xf numFmtId="0" fontId="14" fillId="0" borderId="0" xfId="1" applyFont="1" applyAlignment="1">
      <alignment wrapText="1"/>
    </xf>
    <xf numFmtId="0" fontId="14" fillId="0" borderId="0" xfId="1" applyFont="1" applyAlignment="1">
      <alignment horizontal="center" wrapText="1"/>
    </xf>
    <xf numFmtId="0" fontId="14" fillId="0" borderId="0" xfId="1" applyFont="1"/>
    <xf numFmtId="0" fontId="14" fillId="0" borderId="0" xfId="1" applyFont="1" applyAlignment="1">
      <alignment horizontal="center"/>
    </xf>
    <xf numFmtId="0" fontId="15" fillId="0" borderId="0" xfId="1" applyFont="1"/>
    <xf numFmtId="0" fontId="18" fillId="0" borderId="0" xfId="1" applyFont="1"/>
    <xf numFmtId="0" fontId="17" fillId="0" borderId="0" xfId="1" quotePrefix="1" applyFont="1"/>
    <xf numFmtId="0" fontId="13" fillId="0" borderId="0" xfId="1" applyAlignment="1">
      <alignment horizontal="left"/>
    </xf>
    <xf numFmtId="0" fontId="13" fillId="0" borderId="0" xfId="1" pivotButton="1"/>
    <xf numFmtId="0" fontId="3" fillId="5" borderId="12" xfId="0" applyFont="1" applyFill="1" applyBorder="1" applyAlignment="1">
      <alignment horizontal="center" vertical="center"/>
    </xf>
    <xf numFmtId="0" fontId="19" fillId="0" borderId="1" xfId="0" applyFont="1" applyBorder="1"/>
    <xf numFmtId="10" fontId="20" fillId="11" borderId="1" xfId="0" applyNumberFormat="1" applyFont="1" applyFill="1" applyBorder="1"/>
    <xf numFmtId="0" fontId="17" fillId="0" borderId="0" xfId="1" applyFont="1" applyAlignment="1">
      <alignment horizontal="center"/>
    </xf>
    <xf numFmtId="0" fontId="16" fillId="0" borderId="0" xfId="1" applyFont="1" applyAlignment="1">
      <alignment horizontal="center"/>
    </xf>
    <xf numFmtId="0" fontId="23" fillId="9" borderId="1" xfId="1" applyFont="1" applyFill="1" applyBorder="1"/>
    <xf numFmtId="169" fontId="23" fillId="9" borderId="1" xfId="2" applyNumberFormat="1" applyFont="1" applyFill="1" applyBorder="1"/>
    <xf numFmtId="0" fontId="25" fillId="2" borderId="1" xfId="1" applyFont="1" applyFill="1" applyBorder="1" applyAlignment="1">
      <alignment horizontal="center"/>
    </xf>
    <xf numFmtId="0" fontId="22" fillId="10" borderId="0" xfId="1" applyFont="1" applyFill="1"/>
    <xf numFmtId="0" fontId="13" fillId="8" borderId="0" xfId="1" applyFill="1"/>
    <xf numFmtId="0" fontId="13" fillId="8" borderId="0" xfId="1" quotePrefix="1" applyFill="1"/>
    <xf numFmtId="169" fontId="0" fillId="6" borderId="0" xfId="2" applyNumberFormat="1" applyFont="1" applyFill="1"/>
    <xf numFmtId="169" fontId="0" fillId="12" borderId="0" xfId="2" applyNumberFormat="1" applyFont="1" applyFill="1"/>
    <xf numFmtId="0" fontId="13" fillId="13" borderId="0" xfId="1" applyFill="1"/>
    <xf numFmtId="0" fontId="13" fillId="7" borderId="0" xfId="1" applyFill="1"/>
    <xf numFmtId="0" fontId="26" fillId="0" borderId="1" xfId="1" applyFont="1" applyBorder="1"/>
    <xf numFmtId="0" fontId="27" fillId="0" borderId="1" xfId="1" applyFont="1" applyBorder="1"/>
    <xf numFmtId="0" fontId="28" fillId="0" borderId="1" xfId="1" applyFont="1" applyBorder="1"/>
    <xf numFmtId="10" fontId="28" fillId="0" borderId="1" xfId="1" applyNumberFormat="1" applyFont="1" applyBorder="1"/>
    <xf numFmtId="0" fontId="13" fillId="14" borderId="0" xfId="1" applyFill="1"/>
    <xf numFmtId="0" fontId="16" fillId="14" borderId="0" xfId="1" applyFont="1" applyFill="1"/>
    <xf numFmtId="169" fontId="0" fillId="14" borderId="0" xfId="2" applyNumberFormat="1" applyFont="1" applyFill="1"/>
    <xf numFmtId="0" fontId="24" fillId="14" borderId="0" xfId="1" applyFont="1" applyFill="1" applyAlignment="1">
      <alignment horizontal="right"/>
    </xf>
    <xf numFmtId="0" fontId="25" fillId="14" borderId="0" xfId="1" applyFont="1" applyFill="1"/>
    <xf numFmtId="0" fontId="17" fillId="14" borderId="0" xfId="1" applyFont="1" applyFill="1" applyAlignment="1">
      <alignment horizontal="center"/>
    </xf>
    <xf numFmtId="0" fontId="16" fillId="14" borderId="0" xfId="1" applyFont="1" applyFill="1" applyAlignment="1">
      <alignment horizontal="center"/>
    </xf>
    <xf numFmtId="0" fontId="23" fillId="14" borderId="0" xfId="1" applyFont="1" applyFill="1"/>
    <xf numFmtId="0" fontId="21" fillId="14" borderId="0" xfId="1" applyFont="1" applyFill="1"/>
    <xf numFmtId="0" fontId="21" fillId="14" borderId="0" xfId="1" applyFont="1" applyFill="1" applyAlignment="1">
      <alignment wrapText="1"/>
    </xf>
    <xf numFmtId="0" fontId="5" fillId="3" borderId="0" xfId="0" applyFont="1" applyFill="1"/>
    <xf numFmtId="0" fontId="3" fillId="0" borderId="0" xfId="0" applyFont="1"/>
    <xf numFmtId="0" fontId="3" fillId="5" borderId="12" xfId="0" applyFont="1" applyFill="1" applyBorder="1" applyAlignment="1">
      <alignment horizontal="center" vertical="center"/>
    </xf>
    <xf numFmtId="0" fontId="3" fillId="5" borderId="13" xfId="0" applyFont="1" applyFill="1" applyBorder="1" applyAlignment="1">
      <alignment horizontal="center" vertical="center"/>
    </xf>
    <xf numFmtId="0" fontId="3" fillId="5" borderId="14" xfId="0" applyFont="1" applyFill="1" applyBorder="1" applyAlignment="1">
      <alignment horizontal="center" vertical="center"/>
    </xf>
    <xf numFmtId="0" fontId="5" fillId="3" borderId="6" xfId="0" applyFont="1" applyFill="1" applyBorder="1"/>
    <xf numFmtId="0" fontId="5" fillId="3" borderId="7" xfId="0" applyFont="1" applyFill="1" applyBorder="1"/>
    <xf numFmtId="0" fontId="0" fillId="0" borderId="0" xfId="0" applyFill="1"/>
  </cellXfs>
  <cellStyles count="3">
    <cellStyle name="Comma 2" xfId="2" xr:uid="{ADEBAB09-47BC-8A4B-80A3-1098D0981977}"/>
    <cellStyle name="Normal" xfId="0" builtinId="0"/>
    <cellStyle name="Normal 2" xfId="1" xr:uid="{18B9EC4A-CE9A-EC45-844F-336A591BF236}"/>
  </cellStyles>
  <dxfs count="0"/>
  <tableStyles count="0" defaultTableStyle="TableStyleMedium2" defaultPivotStyle="PivotStyleLight16"/>
  <colors>
    <mruColors>
      <color rgb="FF000000"/>
      <color rgb="FFAA3339"/>
      <color rgb="FFD40100"/>
      <color rgb="FFB3102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lotArea>
      <c:layout/>
      <c:lineChart>
        <c:grouping val="standard"/>
        <c:varyColors val="0"/>
        <c:ser>
          <c:idx val="0"/>
          <c:order val="0"/>
          <c:tx>
            <c:strRef>
              <c:f>'Investment Decision'!$D$52</c:f>
              <c:strCache>
                <c:ptCount val="1"/>
                <c:pt idx="0">
                  <c:v>Residual Rate Needed</c:v>
                </c:pt>
              </c:strCache>
            </c:strRef>
          </c:tx>
          <c:spPr>
            <a:ln w="28575" cap="rnd">
              <a:solidFill>
                <a:srgbClr val="D40100"/>
              </a:solidFill>
              <a:round/>
            </a:ln>
            <a:effectLst/>
          </c:spPr>
          <c:marker>
            <c:symbol val="none"/>
          </c:marker>
          <c:cat>
            <c:numRef>
              <c:f>'Investment Decision'!$C$53:$C$56</c:f>
              <c:numCache>
                <c:formatCode>General</c:formatCode>
                <c:ptCount val="4"/>
                <c:pt idx="0">
                  <c:v>1</c:v>
                </c:pt>
                <c:pt idx="1">
                  <c:v>2</c:v>
                </c:pt>
                <c:pt idx="2">
                  <c:v>3</c:v>
                </c:pt>
                <c:pt idx="3">
                  <c:v>4</c:v>
                </c:pt>
              </c:numCache>
            </c:numRef>
          </c:cat>
          <c:val>
            <c:numRef>
              <c:f>'Investment Decision'!$D$53:$D$56</c:f>
              <c:numCache>
                <c:formatCode>0.00%</c:formatCode>
                <c:ptCount val="4"/>
                <c:pt idx="0">
                  <c:v>3.8100000000000002E-2</c:v>
                </c:pt>
                <c:pt idx="1">
                  <c:v>3.6700000000000003E-2</c:v>
                </c:pt>
                <c:pt idx="2">
                  <c:v>3.2500000000000001E-2</c:v>
                </c:pt>
                <c:pt idx="3">
                  <c:v>0.03</c:v>
                </c:pt>
              </c:numCache>
            </c:numRef>
          </c:val>
          <c:smooth val="0"/>
          <c:extLst>
            <c:ext xmlns:c16="http://schemas.microsoft.com/office/drawing/2014/chart" uri="{C3380CC4-5D6E-409C-BE32-E72D297353CC}">
              <c16:uniqueId val="{00000000-5095-384D-947D-9C7525D49EA0}"/>
            </c:ext>
          </c:extLst>
        </c:ser>
        <c:dLbls>
          <c:showLegendKey val="0"/>
          <c:showVal val="0"/>
          <c:showCatName val="0"/>
          <c:showSerName val="0"/>
          <c:showPercent val="0"/>
          <c:showBubbleSize val="0"/>
        </c:dLbls>
        <c:smooth val="0"/>
        <c:axId val="1446932575"/>
        <c:axId val="1446865503"/>
      </c:lineChart>
      <c:catAx>
        <c:axId val="14469325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46865503"/>
        <c:crosses val="autoZero"/>
        <c:auto val="1"/>
        <c:lblAlgn val="ctr"/>
        <c:lblOffset val="100"/>
        <c:noMultiLvlLbl val="0"/>
      </c:catAx>
      <c:valAx>
        <c:axId val="1446865503"/>
        <c:scaling>
          <c:orientation val="minMax"/>
          <c:min val="2.5000000000000001E-2"/>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t>Rates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46932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65000"/>
        <a:lumOff val="35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Interest Rates per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lotArea>
      <c:layout/>
      <c:barChart>
        <c:barDir val="col"/>
        <c:grouping val="clustered"/>
        <c:varyColors val="0"/>
        <c:ser>
          <c:idx val="0"/>
          <c:order val="0"/>
          <c:tx>
            <c:strRef>
              <c:f>'Investment Decision'!$C$18</c:f>
              <c:strCache>
                <c:ptCount val="1"/>
                <c:pt idx="0">
                  <c:v>Rate (apr)</c:v>
                </c:pt>
              </c:strCache>
            </c:strRef>
          </c:tx>
          <c:spPr>
            <a:solidFill>
              <a:srgbClr val="D40100"/>
            </a:solidFill>
            <a:ln>
              <a:solidFill>
                <a:srgbClr val="D40100"/>
              </a:solidFill>
            </a:ln>
            <a:effectLst/>
          </c:spPr>
          <c:invertIfNegative val="0"/>
          <c:cat>
            <c:numRef>
              <c:f>'Investment Decision'!$B$19:$B$23</c:f>
              <c:numCache>
                <c:formatCode>General</c:formatCode>
                <c:ptCount val="5"/>
                <c:pt idx="0">
                  <c:v>1</c:v>
                </c:pt>
                <c:pt idx="1">
                  <c:v>2</c:v>
                </c:pt>
                <c:pt idx="2">
                  <c:v>3</c:v>
                </c:pt>
                <c:pt idx="3">
                  <c:v>4</c:v>
                </c:pt>
                <c:pt idx="4">
                  <c:v>5</c:v>
                </c:pt>
              </c:numCache>
            </c:numRef>
          </c:cat>
          <c:val>
            <c:numRef>
              <c:f>'Investment Decision'!$C$19:$C$23</c:f>
              <c:numCache>
                <c:formatCode>0.00%</c:formatCode>
                <c:ptCount val="5"/>
                <c:pt idx="0">
                  <c:v>4.7500000000000001E-2</c:v>
                </c:pt>
                <c:pt idx="1">
                  <c:v>4.4999999999999998E-2</c:v>
                </c:pt>
                <c:pt idx="2">
                  <c:v>4.4999999999999998E-2</c:v>
                </c:pt>
                <c:pt idx="3">
                  <c:v>4.2500000000000003E-2</c:v>
                </c:pt>
                <c:pt idx="4">
                  <c:v>0.04</c:v>
                </c:pt>
              </c:numCache>
            </c:numRef>
          </c:val>
          <c:extLst>
            <c:ext xmlns:c16="http://schemas.microsoft.com/office/drawing/2014/chart" uri="{C3380CC4-5D6E-409C-BE32-E72D297353CC}">
              <c16:uniqueId val="{00000000-E067-C046-8644-A86EB26754AC}"/>
            </c:ext>
          </c:extLst>
        </c:ser>
        <c:dLbls>
          <c:showLegendKey val="0"/>
          <c:showVal val="0"/>
          <c:showCatName val="0"/>
          <c:showSerName val="0"/>
          <c:showPercent val="0"/>
          <c:showBubbleSize val="0"/>
        </c:dLbls>
        <c:gapWidth val="219"/>
        <c:overlap val="-27"/>
        <c:axId val="1604357600"/>
        <c:axId val="2111031807"/>
      </c:barChart>
      <c:catAx>
        <c:axId val="16043576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11031807"/>
        <c:crosses val="autoZero"/>
        <c:auto val="1"/>
        <c:lblAlgn val="ctr"/>
        <c:lblOffset val="100"/>
        <c:noMultiLvlLbl val="0"/>
      </c:catAx>
      <c:valAx>
        <c:axId val="21110318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t>Rate (APR)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04357600"/>
        <c:crosses val="autoZero"/>
        <c:crossBetween val="between"/>
      </c:valAx>
      <c:spPr>
        <a:noFill/>
        <a:ln>
          <a:noFill/>
        </a:ln>
        <a:effectLst/>
      </c:spPr>
    </c:plotArea>
    <c:plotVisOnly val="1"/>
    <c:dispBlanksAs val="gap"/>
    <c:showDLblsOverMax val="0"/>
  </c:chart>
  <c:spPr>
    <a:solidFill>
      <a:schemeClr val="tx1">
        <a:lumMod val="65000"/>
        <a:lumOff val="35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 Cumualtive Cash Flow</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rgbClr val="D40100"/>
              </a:solidFill>
              <a:round/>
            </a:ln>
            <a:effectLst/>
          </c:spPr>
          <c:marker>
            <c:symbol val="none"/>
          </c:marker>
          <c:val>
            <c:numRef>
              <c:f>'Coin Flip'!$U$9:$U$10008</c:f>
              <c:numCache>
                <c:formatCode>_("$"* #,##0.00_);_("$"* \(#,##0.00\);_("$"* "-"??_);_(@_)</c:formatCode>
                <c:ptCount val="10000"/>
                <c:pt idx="0">
                  <c:v>10</c:v>
                </c:pt>
                <c:pt idx="1">
                  <c:v>20</c:v>
                </c:pt>
                <c:pt idx="2">
                  <c:v>30</c:v>
                </c:pt>
                <c:pt idx="3">
                  <c:v>40</c:v>
                </c:pt>
                <c:pt idx="4">
                  <c:v>50</c:v>
                </c:pt>
                <c:pt idx="5">
                  <c:v>60</c:v>
                </c:pt>
                <c:pt idx="6">
                  <c:v>-930</c:v>
                </c:pt>
                <c:pt idx="7">
                  <c:v>-920</c:v>
                </c:pt>
                <c:pt idx="8">
                  <c:v>-910</c:v>
                </c:pt>
                <c:pt idx="9">
                  <c:v>-900</c:v>
                </c:pt>
                <c:pt idx="10">
                  <c:v>-890</c:v>
                </c:pt>
                <c:pt idx="11">
                  <c:v>-880</c:v>
                </c:pt>
                <c:pt idx="12">
                  <c:v>-870</c:v>
                </c:pt>
                <c:pt idx="13">
                  <c:v>-860</c:v>
                </c:pt>
                <c:pt idx="14">
                  <c:v>-850</c:v>
                </c:pt>
                <c:pt idx="15">
                  <c:v>-840</c:v>
                </c:pt>
                <c:pt idx="16">
                  <c:v>-830</c:v>
                </c:pt>
                <c:pt idx="17">
                  <c:v>-820</c:v>
                </c:pt>
                <c:pt idx="18">
                  <c:v>-810</c:v>
                </c:pt>
                <c:pt idx="19">
                  <c:v>-800</c:v>
                </c:pt>
                <c:pt idx="20">
                  <c:v>-1790</c:v>
                </c:pt>
                <c:pt idx="21">
                  <c:v>-1780</c:v>
                </c:pt>
                <c:pt idx="22">
                  <c:v>-1770</c:v>
                </c:pt>
                <c:pt idx="23">
                  <c:v>-1760</c:v>
                </c:pt>
                <c:pt idx="24">
                  <c:v>-1750</c:v>
                </c:pt>
                <c:pt idx="25">
                  <c:v>-1740</c:v>
                </c:pt>
                <c:pt idx="26">
                  <c:v>-1730</c:v>
                </c:pt>
                <c:pt idx="27">
                  <c:v>-1720</c:v>
                </c:pt>
                <c:pt idx="28">
                  <c:v>-1710</c:v>
                </c:pt>
                <c:pt idx="29">
                  <c:v>-1700</c:v>
                </c:pt>
                <c:pt idx="30">
                  <c:v>-1690</c:v>
                </c:pt>
                <c:pt idx="31">
                  <c:v>-1680</c:v>
                </c:pt>
                <c:pt idx="32">
                  <c:v>-1670</c:v>
                </c:pt>
                <c:pt idx="33">
                  <c:v>-1660</c:v>
                </c:pt>
                <c:pt idx="34">
                  <c:v>-1650</c:v>
                </c:pt>
                <c:pt idx="35">
                  <c:v>-1640</c:v>
                </c:pt>
                <c:pt idx="36">
                  <c:v>-1630</c:v>
                </c:pt>
                <c:pt idx="37">
                  <c:v>-1620</c:v>
                </c:pt>
                <c:pt idx="38">
                  <c:v>-1610</c:v>
                </c:pt>
                <c:pt idx="39">
                  <c:v>-1600</c:v>
                </c:pt>
                <c:pt idx="40">
                  <c:v>-1590</c:v>
                </c:pt>
                <c:pt idx="41">
                  <c:v>-1580</c:v>
                </c:pt>
                <c:pt idx="42">
                  <c:v>-1570</c:v>
                </c:pt>
                <c:pt idx="43">
                  <c:v>-1560</c:v>
                </c:pt>
                <c:pt idx="44">
                  <c:v>-1550</c:v>
                </c:pt>
                <c:pt idx="45">
                  <c:v>-1540</c:v>
                </c:pt>
                <c:pt idx="46">
                  <c:v>-1530</c:v>
                </c:pt>
                <c:pt idx="47">
                  <c:v>-1520</c:v>
                </c:pt>
                <c:pt idx="48">
                  <c:v>-1510</c:v>
                </c:pt>
                <c:pt idx="49">
                  <c:v>-1500</c:v>
                </c:pt>
                <c:pt idx="50">
                  <c:v>-1490</c:v>
                </c:pt>
                <c:pt idx="51">
                  <c:v>-1480</c:v>
                </c:pt>
                <c:pt idx="52">
                  <c:v>-1470</c:v>
                </c:pt>
                <c:pt idx="53">
                  <c:v>-1460</c:v>
                </c:pt>
                <c:pt idx="54">
                  <c:v>-1450</c:v>
                </c:pt>
                <c:pt idx="55">
                  <c:v>-1440</c:v>
                </c:pt>
                <c:pt idx="56">
                  <c:v>-1430</c:v>
                </c:pt>
                <c:pt idx="57">
                  <c:v>-1420</c:v>
                </c:pt>
                <c:pt idx="58">
                  <c:v>-1410</c:v>
                </c:pt>
                <c:pt idx="59">
                  <c:v>-1400</c:v>
                </c:pt>
                <c:pt idx="60">
                  <c:v>-1390</c:v>
                </c:pt>
                <c:pt idx="61">
                  <c:v>-1380</c:v>
                </c:pt>
                <c:pt idx="62">
                  <c:v>-1370</c:v>
                </c:pt>
                <c:pt idx="63">
                  <c:v>-1360</c:v>
                </c:pt>
                <c:pt idx="64">
                  <c:v>-1350</c:v>
                </c:pt>
                <c:pt idx="65">
                  <c:v>-1340</c:v>
                </c:pt>
                <c:pt idx="66">
                  <c:v>-1330</c:v>
                </c:pt>
                <c:pt idx="67">
                  <c:v>-1320</c:v>
                </c:pt>
                <c:pt idx="68">
                  <c:v>-1310</c:v>
                </c:pt>
                <c:pt idx="69">
                  <c:v>-1300</c:v>
                </c:pt>
                <c:pt idx="70">
                  <c:v>-1290</c:v>
                </c:pt>
                <c:pt idx="71">
                  <c:v>-1280</c:v>
                </c:pt>
                <c:pt idx="72">
                  <c:v>-1270</c:v>
                </c:pt>
                <c:pt idx="73">
                  <c:v>-1260</c:v>
                </c:pt>
                <c:pt idx="74">
                  <c:v>-1250</c:v>
                </c:pt>
                <c:pt idx="75">
                  <c:v>-1240</c:v>
                </c:pt>
                <c:pt idx="76">
                  <c:v>-1230</c:v>
                </c:pt>
                <c:pt idx="77">
                  <c:v>-1220</c:v>
                </c:pt>
                <c:pt idx="78">
                  <c:v>-1210</c:v>
                </c:pt>
                <c:pt idx="79">
                  <c:v>-1200</c:v>
                </c:pt>
                <c:pt idx="80">
                  <c:v>-1190</c:v>
                </c:pt>
                <c:pt idx="81">
                  <c:v>-2180</c:v>
                </c:pt>
                <c:pt idx="82">
                  <c:v>-2170</c:v>
                </c:pt>
                <c:pt idx="83">
                  <c:v>-2160</c:v>
                </c:pt>
                <c:pt idx="84">
                  <c:v>-2150</c:v>
                </c:pt>
                <c:pt idx="85">
                  <c:v>-3140</c:v>
                </c:pt>
                <c:pt idx="86">
                  <c:v>-3130</c:v>
                </c:pt>
                <c:pt idx="87">
                  <c:v>-3120</c:v>
                </c:pt>
                <c:pt idx="88">
                  <c:v>-3110</c:v>
                </c:pt>
                <c:pt idx="89">
                  <c:v>-3100</c:v>
                </c:pt>
                <c:pt idx="90">
                  <c:v>-3090</c:v>
                </c:pt>
                <c:pt idx="91">
                  <c:v>-3080</c:v>
                </c:pt>
                <c:pt idx="92">
                  <c:v>-3070</c:v>
                </c:pt>
                <c:pt idx="93">
                  <c:v>-3060</c:v>
                </c:pt>
                <c:pt idx="94">
                  <c:v>-4050</c:v>
                </c:pt>
                <c:pt idx="95">
                  <c:v>-4040</c:v>
                </c:pt>
                <c:pt idx="96">
                  <c:v>-5030</c:v>
                </c:pt>
                <c:pt idx="97">
                  <c:v>-5020</c:v>
                </c:pt>
                <c:pt idx="98">
                  <c:v>-5010</c:v>
                </c:pt>
                <c:pt idx="99">
                  <c:v>-5000</c:v>
                </c:pt>
                <c:pt idx="100">
                  <c:v>-4990</c:v>
                </c:pt>
                <c:pt idx="101">
                  <c:v>-4980</c:v>
                </c:pt>
                <c:pt idx="102">
                  <c:v>-4970</c:v>
                </c:pt>
                <c:pt idx="103">
                  <c:v>-4960</c:v>
                </c:pt>
                <c:pt idx="104">
                  <c:v>-4950</c:v>
                </c:pt>
                <c:pt idx="105">
                  <c:v>-4940</c:v>
                </c:pt>
                <c:pt idx="106">
                  <c:v>-4930</c:v>
                </c:pt>
                <c:pt idx="107">
                  <c:v>-4920</c:v>
                </c:pt>
                <c:pt idx="108">
                  <c:v>-4910</c:v>
                </c:pt>
                <c:pt idx="109">
                  <c:v>-4900</c:v>
                </c:pt>
                <c:pt idx="110">
                  <c:v>-4890</c:v>
                </c:pt>
                <c:pt idx="111">
                  <c:v>-4880</c:v>
                </c:pt>
                <c:pt idx="112">
                  <c:v>-4870</c:v>
                </c:pt>
                <c:pt idx="113">
                  <c:v>-4860</c:v>
                </c:pt>
                <c:pt idx="114">
                  <c:v>-4850</c:v>
                </c:pt>
                <c:pt idx="115">
                  <c:v>-4840</c:v>
                </c:pt>
                <c:pt idx="116">
                  <c:v>-4830</c:v>
                </c:pt>
                <c:pt idx="117">
                  <c:v>-4820</c:v>
                </c:pt>
                <c:pt idx="118">
                  <c:v>-4810</c:v>
                </c:pt>
                <c:pt idx="119">
                  <c:v>-4800</c:v>
                </c:pt>
                <c:pt idx="120">
                  <c:v>-4790</c:v>
                </c:pt>
                <c:pt idx="121">
                  <c:v>-4780</c:v>
                </c:pt>
                <c:pt idx="122">
                  <c:v>-4770</c:v>
                </c:pt>
                <c:pt idx="123">
                  <c:v>-4760</c:v>
                </c:pt>
                <c:pt idx="124">
                  <c:v>-4750</c:v>
                </c:pt>
                <c:pt idx="125">
                  <c:v>-4740</c:v>
                </c:pt>
                <c:pt idx="126">
                  <c:v>-4730</c:v>
                </c:pt>
                <c:pt idx="127">
                  <c:v>-4720</c:v>
                </c:pt>
                <c:pt idx="128">
                  <c:v>-4710</c:v>
                </c:pt>
                <c:pt idx="129">
                  <c:v>-4700</c:v>
                </c:pt>
                <c:pt idx="130">
                  <c:v>-4690</c:v>
                </c:pt>
                <c:pt idx="131">
                  <c:v>-4680</c:v>
                </c:pt>
                <c:pt idx="132">
                  <c:v>-4670</c:v>
                </c:pt>
                <c:pt idx="133">
                  <c:v>-4660</c:v>
                </c:pt>
                <c:pt idx="134">
                  <c:v>-4650</c:v>
                </c:pt>
                <c:pt idx="135">
                  <c:v>-4640</c:v>
                </c:pt>
                <c:pt idx="136">
                  <c:v>-4630</c:v>
                </c:pt>
                <c:pt idx="137">
                  <c:v>-4620</c:v>
                </c:pt>
                <c:pt idx="138">
                  <c:v>-4610</c:v>
                </c:pt>
                <c:pt idx="139">
                  <c:v>-4600</c:v>
                </c:pt>
                <c:pt idx="140">
                  <c:v>-4590</c:v>
                </c:pt>
                <c:pt idx="141">
                  <c:v>-4580</c:v>
                </c:pt>
                <c:pt idx="142">
                  <c:v>-4570</c:v>
                </c:pt>
                <c:pt idx="143">
                  <c:v>-4560</c:v>
                </c:pt>
                <c:pt idx="144">
                  <c:v>-4550</c:v>
                </c:pt>
                <c:pt idx="145">
                  <c:v>-4540</c:v>
                </c:pt>
                <c:pt idx="146">
                  <c:v>-4530</c:v>
                </c:pt>
                <c:pt idx="147">
                  <c:v>-4520</c:v>
                </c:pt>
                <c:pt idx="148">
                  <c:v>-4510</c:v>
                </c:pt>
                <c:pt idx="149">
                  <c:v>-4500</c:v>
                </c:pt>
                <c:pt idx="150">
                  <c:v>-4490</c:v>
                </c:pt>
                <c:pt idx="151">
                  <c:v>-4480</c:v>
                </c:pt>
                <c:pt idx="152">
                  <c:v>-4470</c:v>
                </c:pt>
                <c:pt idx="153">
                  <c:v>-4460</c:v>
                </c:pt>
                <c:pt idx="154">
                  <c:v>-4450</c:v>
                </c:pt>
                <c:pt idx="155">
                  <c:v>-4440</c:v>
                </c:pt>
                <c:pt idx="156">
                  <c:v>-4430</c:v>
                </c:pt>
                <c:pt idx="157">
                  <c:v>-4420</c:v>
                </c:pt>
                <c:pt idx="158">
                  <c:v>-4410</c:v>
                </c:pt>
                <c:pt idx="159">
                  <c:v>-4400</c:v>
                </c:pt>
                <c:pt idx="160">
                  <c:v>-4390</c:v>
                </c:pt>
                <c:pt idx="161">
                  <c:v>-4380</c:v>
                </c:pt>
                <c:pt idx="162">
                  <c:v>-4370</c:v>
                </c:pt>
                <c:pt idx="163">
                  <c:v>-4360</c:v>
                </c:pt>
                <c:pt idx="164">
                  <c:v>-4350</c:v>
                </c:pt>
                <c:pt idx="165">
                  <c:v>-4340</c:v>
                </c:pt>
                <c:pt idx="166">
                  <c:v>-4330</c:v>
                </c:pt>
                <c:pt idx="167">
                  <c:v>-4320</c:v>
                </c:pt>
                <c:pt idx="168">
                  <c:v>-4310</c:v>
                </c:pt>
                <c:pt idx="169">
                  <c:v>-4300</c:v>
                </c:pt>
                <c:pt idx="170">
                  <c:v>-4290</c:v>
                </c:pt>
                <c:pt idx="171">
                  <c:v>-4280</c:v>
                </c:pt>
                <c:pt idx="172">
                  <c:v>-4270</c:v>
                </c:pt>
                <c:pt idx="173">
                  <c:v>-4260</c:v>
                </c:pt>
                <c:pt idx="174">
                  <c:v>-4250</c:v>
                </c:pt>
                <c:pt idx="175">
                  <c:v>-4240</c:v>
                </c:pt>
                <c:pt idx="176">
                  <c:v>-4230</c:v>
                </c:pt>
                <c:pt idx="177">
                  <c:v>-4220</c:v>
                </c:pt>
                <c:pt idx="178">
                  <c:v>-4210</c:v>
                </c:pt>
                <c:pt idx="179">
                  <c:v>-4200</c:v>
                </c:pt>
                <c:pt idx="180">
                  <c:v>-4190</c:v>
                </c:pt>
                <c:pt idx="181">
                  <c:v>-4180</c:v>
                </c:pt>
                <c:pt idx="182">
                  <c:v>-4170</c:v>
                </c:pt>
                <c:pt idx="183">
                  <c:v>-4160</c:v>
                </c:pt>
                <c:pt idx="184">
                  <c:v>-4150</c:v>
                </c:pt>
                <c:pt idx="185">
                  <c:v>-4140</c:v>
                </c:pt>
                <c:pt idx="186">
                  <c:v>-4130</c:v>
                </c:pt>
                <c:pt idx="187">
                  <c:v>-4120</c:v>
                </c:pt>
                <c:pt idx="188">
                  <c:v>-4110</c:v>
                </c:pt>
                <c:pt idx="189">
                  <c:v>-4100</c:v>
                </c:pt>
                <c:pt idx="190">
                  <c:v>-4090</c:v>
                </c:pt>
                <c:pt idx="191">
                  <c:v>-4080</c:v>
                </c:pt>
                <c:pt idx="192">
                  <c:v>-4070</c:v>
                </c:pt>
                <c:pt idx="193">
                  <c:v>-4060</c:v>
                </c:pt>
                <c:pt idx="194">
                  <c:v>-4050</c:v>
                </c:pt>
                <c:pt idx="195">
                  <c:v>-4040</c:v>
                </c:pt>
                <c:pt idx="196">
                  <c:v>-5030</c:v>
                </c:pt>
                <c:pt idx="197">
                  <c:v>-5020</c:v>
                </c:pt>
                <c:pt idx="198">
                  <c:v>-5010</c:v>
                </c:pt>
                <c:pt idx="199">
                  <c:v>-5000</c:v>
                </c:pt>
                <c:pt idx="200">
                  <c:v>-4990</c:v>
                </c:pt>
                <c:pt idx="201">
                  <c:v>-4980</c:v>
                </c:pt>
                <c:pt idx="202">
                  <c:v>-4970</c:v>
                </c:pt>
                <c:pt idx="203">
                  <c:v>-4960</c:v>
                </c:pt>
                <c:pt idx="204">
                  <c:v>-4950</c:v>
                </c:pt>
                <c:pt idx="205">
                  <c:v>-4940</c:v>
                </c:pt>
                <c:pt idx="206">
                  <c:v>-4930</c:v>
                </c:pt>
                <c:pt idx="207">
                  <c:v>-4920</c:v>
                </c:pt>
                <c:pt idx="208">
                  <c:v>-4910</c:v>
                </c:pt>
                <c:pt idx="209">
                  <c:v>-4900</c:v>
                </c:pt>
                <c:pt idx="210">
                  <c:v>-4890</c:v>
                </c:pt>
                <c:pt idx="211">
                  <c:v>-4880</c:v>
                </c:pt>
                <c:pt idx="212">
                  <c:v>-4870</c:v>
                </c:pt>
                <c:pt idx="213">
                  <c:v>-4860</c:v>
                </c:pt>
                <c:pt idx="214">
                  <c:v>-4850</c:v>
                </c:pt>
                <c:pt idx="215">
                  <c:v>-4840</c:v>
                </c:pt>
                <c:pt idx="216">
                  <c:v>-4830</c:v>
                </c:pt>
                <c:pt idx="217">
                  <c:v>-4820</c:v>
                </c:pt>
                <c:pt idx="218">
                  <c:v>-4810</c:v>
                </c:pt>
                <c:pt idx="219">
                  <c:v>-4800</c:v>
                </c:pt>
                <c:pt idx="220">
                  <c:v>-4790</c:v>
                </c:pt>
                <c:pt idx="221">
                  <c:v>-4780</c:v>
                </c:pt>
                <c:pt idx="222">
                  <c:v>-4770</c:v>
                </c:pt>
                <c:pt idx="223">
                  <c:v>-4760</c:v>
                </c:pt>
                <c:pt idx="224">
                  <c:v>-4750</c:v>
                </c:pt>
                <c:pt idx="225">
                  <c:v>-4740</c:v>
                </c:pt>
                <c:pt idx="226">
                  <c:v>-4730</c:v>
                </c:pt>
                <c:pt idx="227">
                  <c:v>-4720</c:v>
                </c:pt>
                <c:pt idx="228">
                  <c:v>-4710</c:v>
                </c:pt>
                <c:pt idx="229">
                  <c:v>-4700</c:v>
                </c:pt>
                <c:pt idx="230">
                  <c:v>-4690</c:v>
                </c:pt>
                <c:pt idx="231">
                  <c:v>-5680</c:v>
                </c:pt>
                <c:pt idx="232">
                  <c:v>-5670</c:v>
                </c:pt>
                <c:pt idx="233">
                  <c:v>-5660</c:v>
                </c:pt>
                <c:pt idx="234">
                  <c:v>-5650</c:v>
                </c:pt>
                <c:pt idx="235">
                  <c:v>-6640</c:v>
                </c:pt>
                <c:pt idx="236">
                  <c:v>-6630</c:v>
                </c:pt>
                <c:pt idx="237">
                  <c:v>-6620</c:v>
                </c:pt>
                <c:pt idx="238">
                  <c:v>-6610</c:v>
                </c:pt>
                <c:pt idx="239">
                  <c:v>-6600</c:v>
                </c:pt>
                <c:pt idx="240">
                  <c:v>-6590</c:v>
                </c:pt>
                <c:pt idx="241">
                  <c:v>-6580</c:v>
                </c:pt>
                <c:pt idx="242">
                  <c:v>-6570</c:v>
                </c:pt>
                <c:pt idx="243">
                  <c:v>-6560</c:v>
                </c:pt>
                <c:pt idx="244">
                  <c:v>-6550</c:v>
                </c:pt>
                <c:pt idx="245">
                  <c:v>-6540</c:v>
                </c:pt>
                <c:pt idx="246">
                  <c:v>-6530</c:v>
                </c:pt>
                <c:pt idx="247">
                  <c:v>-6520</c:v>
                </c:pt>
                <c:pt idx="248">
                  <c:v>-6510</c:v>
                </c:pt>
                <c:pt idx="249">
                  <c:v>-6500</c:v>
                </c:pt>
                <c:pt idx="250">
                  <c:v>-6490</c:v>
                </c:pt>
                <c:pt idx="251">
                  <c:v>-6480</c:v>
                </c:pt>
                <c:pt idx="252">
                  <c:v>-6470</c:v>
                </c:pt>
                <c:pt idx="253">
                  <c:v>-6460</c:v>
                </c:pt>
                <c:pt idx="254">
                  <c:v>-6450</c:v>
                </c:pt>
                <c:pt idx="255">
                  <c:v>-6440</c:v>
                </c:pt>
                <c:pt idx="256">
                  <c:v>-6430</c:v>
                </c:pt>
                <c:pt idx="257">
                  <c:v>-6420</c:v>
                </c:pt>
                <c:pt idx="258">
                  <c:v>-6410</c:v>
                </c:pt>
                <c:pt idx="259">
                  <c:v>-6400</c:v>
                </c:pt>
                <c:pt idx="260">
                  <c:v>-6390</c:v>
                </c:pt>
                <c:pt idx="261">
                  <c:v>-6380</c:v>
                </c:pt>
                <c:pt idx="262">
                  <c:v>-6370</c:v>
                </c:pt>
                <c:pt idx="263">
                  <c:v>-6360</c:v>
                </c:pt>
                <c:pt idx="264">
                  <c:v>-6350</c:v>
                </c:pt>
                <c:pt idx="265">
                  <c:v>-6340</c:v>
                </c:pt>
                <c:pt idx="266">
                  <c:v>-6330</c:v>
                </c:pt>
                <c:pt idx="267">
                  <c:v>-6320</c:v>
                </c:pt>
                <c:pt idx="268">
                  <c:v>-6310</c:v>
                </c:pt>
                <c:pt idx="269">
                  <c:v>-6300</c:v>
                </c:pt>
                <c:pt idx="270">
                  <c:v>-6290</c:v>
                </c:pt>
                <c:pt idx="271">
                  <c:v>-6280</c:v>
                </c:pt>
                <c:pt idx="272">
                  <c:v>-6270</c:v>
                </c:pt>
                <c:pt idx="273">
                  <c:v>-6260</c:v>
                </c:pt>
                <c:pt idx="274">
                  <c:v>-6250</c:v>
                </c:pt>
                <c:pt idx="275">
                  <c:v>-6240</c:v>
                </c:pt>
                <c:pt idx="276">
                  <c:v>-6230</c:v>
                </c:pt>
                <c:pt idx="277">
                  <c:v>-6220</c:v>
                </c:pt>
                <c:pt idx="278">
                  <c:v>-6210</c:v>
                </c:pt>
                <c:pt idx="279">
                  <c:v>-6200</c:v>
                </c:pt>
                <c:pt idx="280">
                  <c:v>-6190</c:v>
                </c:pt>
                <c:pt idx="281">
                  <c:v>-6180</c:v>
                </c:pt>
                <c:pt idx="282">
                  <c:v>-6170</c:v>
                </c:pt>
                <c:pt idx="283">
                  <c:v>-6160</c:v>
                </c:pt>
                <c:pt idx="284">
                  <c:v>-6150</c:v>
                </c:pt>
                <c:pt idx="285">
                  <c:v>-6140</c:v>
                </c:pt>
                <c:pt idx="286">
                  <c:v>-6130</c:v>
                </c:pt>
                <c:pt idx="287">
                  <c:v>-6120</c:v>
                </c:pt>
                <c:pt idx="288">
                  <c:v>-6110</c:v>
                </c:pt>
                <c:pt idx="289">
                  <c:v>-6100</c:v>
                </c:pt>
                <c:pt idx="290">
                  <c:v>-6090</c:v>
                </c:pt>
                <c:pt idx="291">
                  <c:v>-6080</c:v>
                </c:pt>
                <c:pt idx="292">
                  <c:v>-6070</c:v>
                </c:pt>
                <c:pt idx="293">
                  <c:v>-6060</c:v>
                </c:pt>
                <c:pt idx="294">
                  <c:v>-6050</c:v>
                </c:pt>
                <c:pt idx="295">
                  <c:v>-6040</c:v>
                </c:pt>
                <c:pt idx="296">
                  <c:v>-6030</c:v>
                </c:pt>
                <c:pt idx="297">
                  <c:v>-6020</c:v>
                </c:pt>
                <c:pt idx="298">
                  <c:v>-6010</c:v>
                </c:pt>
                <c:pt idx="299">
                  <c:v>-6000</c:v>
                </c:pt>
                <c:pt idx="300">
                  <c:v>-5990</c:v>
                </c:pt>
                <c:pt idx="301">
                  <c:v>-5980</c:v>
                </c:pt>
                <c:pt idx="302">
                  <c:v>-5970</c:v>
                </c:pt>
                <c:pt idx="303">
                  <c:v>-5960</c:v>
                </c:pt>
                <c:pt idx="304">
                  <c:v>-5950</c:v>
                </c:pt>
                <c:pt idx="305">
                  <c:v>-5940</c:v>
                </c:pt>
                <c:pt idx="306">
                  <c:v>-5930</c:v>
                </c:pt>
                <c:pt idx="307">
                  <c:v>-5920</c:v>
                </c:pt>
                <c:pt idx="308">
                  <c:v>-5910</c:v>
                </c:pt>
                <c:pt idx="309">
                  <c:v>-5900</c:v>
                </c:pt>
                <c:pt idx="310">
                  <c:v>-5890</c:v>
                </c:pt>
                <c:pt idx="311">
                  <c:v>-5880</c:v>
                </c:pt>
                <c:pt idx="312">
                  <c:v>-5870</c:v>
                </c:pt>
                <c:pt idx="313">
                  <c:v>-6860</c:v>
                </c:pt>
                <c:pt idx="314">
                  <c:v>-6850</c:v>
                </c:pt>
                <c:pt idx="315">
                  <c:v>-6840</c:v>
                </c:pt>
                <c:pt idx="316">
                  <c:v>-7830</c:v>
                </c:pt>
                <c:pt idx="317">
                  <c:v>-7820</c:v>
                </c:pt>
                <c:pt idx="318">
                  <c:v>-7810</c:v>
                </c:pt>
                <c:pt idx="319">
                  <c:v>-7800</c:v>
                </c:pt>
                <c:pt idx="320">
                  <c:v>-7790</c:v>
                </c:pt>
                <c:pt idx="321">
                  <c:v>-7780</c:v>
                </c:pt>
                <c:pt idx="322">
                  <c:v>-7770</c:v>
                </c:pt>
                <c:pt idx="323">
                  <c:v>-7760</c:v>
                </c:pt>
                <c:pt idx="324">
                  <c:v>-7750</c:v>
                </c:pt>
                <c:pt idx="325">
                  <c:v>-7740</c:v>
                </c:pt>
                <c:pt idx="326">
                  <c:v>-8730</c:v>
                </c:pt>
                <c:pt idx="327">
                  <c:v>-8720</c:v>
                </c:pt>
                <c:pt idx="328">
                  <c:v>-8710</c:v>
                </c:pt>
                <c:pt idx="329">
                  <c:v>-8700</c:v>
                </c:pt>
                <c:pt idx="330">
                  <c:v>-8690</c:v>
                </c:pt>
                <c:pt idx="331">
                  <c:v>-8680</c:v>
                </c:pt>
                <c:pt idx="332">
                  <c:v>-8670</c:v>
                </c:pt>
                <c:pt idx="333">
                  <c:v>-8660</c:v>
                </c:pt>
                <c:pt idx="334">
                  <c:v>-8650</c:v>
                </c:pt>
                <c:pt idx="335">
                  <c:v>-8640</c:v>
                </c:pt>
                <c:pt idx="336">
                  <c:v>-8630</c:v>
                </c:pt>
                <c:pt idx="337">
                  <c:v>-8620</c:v>
                </c:pt>
                <c:pt idx="338">
                  <c:v>-8610</c:v>
                </c:pt>
                <c:pt idx="339">
                  <c:v>-8600</c:v>
                </c:pt>
                <c:pt idx="340">
                  <c:v>-8590</c:v>
                </c:pt>
                <c:pt idx="341">
                  <c:v>-8580</c:v>
                </c:pt>
                <c:pt idx="342">
                  <c:v>-8570</c:v>
                </c:pt>
                <c:pt idx="343">
                  <c:v>-8560</c:v>
                </c:pt>
                <c:pt idx="344">
                  <c:v>-8550</c:v>
                </c:pt>
                <c:pt idx="345">
                  <c:v>-8540</c:v>
                </c:pt>
                <c:pt idx="346">
                  <c:v>-8530</c:v>
                </c:pt>
                <c:pt idx="347">
                  <c:v>-8520</c:v>
                </c:pt>
                <c:pt idx="348">
                  <c:v>-8510</c:v>
                </c:pt>
                <c:pt idx="349">
                  <c:v>-8500</c:v>
                </c:pt>
                <c:pt idx="350">
                  <c:v>-8490</c:v>
                </c:pt>
                <c:pt idx="351">
                  <c:v>-8480</c:v>
                </c:pt>
                <c:pt idx="352">
                  <c:v>-8470</c:v>
                </c:pt>
                <c:pt idx="353">
                  <c:v>-8460</c:v>
                </c:pt>
                <c:pt idx="354">
                  <c:v>-8450</c:v>
                </c:pt>
                <c:pt idx="355">
                  <c:v>-9440</c:v>
                </c:pt>
                <c:pt idx="356">
                  <c:v>-9430</c:v>
                </c:pt>
                <c:pt idx="357">
                  <c:v>-9420</c:v>
                </c:pt>
                <c:pt idx="358">
                  <c:v>-9410</c:v>
                </c:pt>
                <c:pt idx="359">
                  <c:v>-9400</c:v>
                </c:pt>
                <c:pt idx="360">
                  <c:v>-10390</c:v>
                </c:pt>
                <c:pt idx="361">
                  <c:v>-10380</c:v>
                </c:pt>
                <c:pt idx="362">
                  <c:v>-10370</c:v>
                </c:pt>
                <c:pt idx="363">
                  <c:v>-10360</c:v>
                </c:pt>
                <c:pt idx="364">
                  <c:v>-10350</c:v>
                </c:pt>
                <c:pt idx="365">
                  <c:v>-10340</c:v>
                </c:pt>
                <c:pt idx="366">
                  <c:v>-10330</c:v>
                </c:pt>
                <c:pt idx="367">
                  <c:v>-10320</c:v>
                </c:pt>
                <c:pt idx="368">
                  <c:v>-10310</c:v>
                </c:pt>
                <c:pt idx="369">
                  <c:v>-10300</c:v>
                </c:pt>
                <c:pt idx="370">
                  <c:v>-10290</c:v>
                </c:pt>
                <c:pt idx="371">
                  <c:v>-10280</c:v>
                </c:pt>
                <c:pt idx="372">
                  <c:v>-10270</c:v>
                </c:pt>
                <c:pt idx="373">
                  <c:v>-10260</c:v>
                </c:pt>
                <c:pt idx="374">
                  <c:v>-10250</c:v>
                </c:pt>
                <c:pt idx="375">
                  <c:v>-10240</c:v>
                </c:pt>
                <c:pt idx="376">
                  <c:v>-10230</c:v>
                </c:pt>
                <c:pt idx="377">
                  <c:v>-10220</c:v>
                </c:pt>
                <c:pt idx="378">
                  <c:v>-10210</c:v>
                </c:pt>
                <c:pt idx="379">
                  <c:v>-10200</c:v>
                </c:pt>
                <c:pt idx="380">
                  <c:v>-10190</c:v>
                </c:pt>
                <c:pt idx="381">
                  <c:v>-10180</c:v>
                </c:pt>
                <c:pt idx="382">
                  <c:v>-10170</c:v>
                </c:pt>
                <c:pt idx="383">
                  <c:v>-10160</c:v>
                </c:pt>
                <c:pt idx="384">
                  <c:v>-10150</c:v>
                </c:pt>
                <c:pt idx="385">
                  <c:v>-10140</c:v>
                </c:pt>
                <c:pt idx="386">
                  <c:v>-10130</c:v>
                </c:pt>
                <c:pt idx="387">
                  <c:v>-10120</c:v>
                </c:pt>
                <c:pt idx="388">
                  <c:v>-10110</c:v>
                </c:pt>
                <c:pt idx="389">
                  <c:v>-10100</c:v>
                </c:pt>
                <c:pt idx="390">
                  <c:v>-10090</c:v>
                </c:pt>
                <c:pt idx="391">
                  <c:v>-10080</c:v>
                </c:pt>
                <c:pt idx="392">
                  <c:v>-10070</c:v>
                </c:pt>
                <c:pt idx="393">
                  <c:v>-10060</c:v>
                </c:pt>
                <c:pt idx="394">
                  <c:v>-10050</c:v>
                </c:pt>
                <c:pt idx="395">
                  <c:v>-10040</c:v>
                </c:pt>
                <c:pt idx="396">
                  <c:v>-10030</c:v>
                </c:pt>
                <c:pt idx="397">
                  <c:v>-10020</c:v>
                </c:pt>
                <c:pt idx="398">
                  <c:v>-10010</c:v>
                </c:pt>
                <c:pt idx="399">
                  <c:v>-10000</c:v>
                </c:pt>
                <c:pt idx="400">
                  <c:v>-9990</c:v>
                </c:pt>
                <c:pt idx="401">
                  <c:v>-9980</c:v>
                </c:pt>
                <c:pt idx="402">
                  <c:v>-9970</c:v>
                </c:pt>
                <c:pt idx="403">
                  <c:v>-9960</c:v>
                </c:pt>
                <c:pt idx="404">
                  <c:v>-9950</c:v>
                </c:pt>
                <c:pt idx="405">
                  <c:v>-9940</c:v>
                </c:pt>
                <c:pt idx="406">
                  <c:v>-9930</c:v>
                </c:pt>
                <c:pt idx="407">
                  <c:v>-9920</c:v>
                </c:pt>
                <c:pt idx="408">
                  <c:v>-9910</c:v>
                </c:pt>
                <c:pt idx="409">
                  <c:v>-9900</c:v>
                </c:pt>
                <c:pt idx="410">
                  <c:v>-9890</c:v>
                </c:pt>
                <c:pt idx="411">
                  <c:v>-9880</c:v>
                </c:pt>
                <c:pt idx="412">
                  <c:v>-9870</c:v>
                </c:pt>
                <c:pt idx="413">
                  <c:v>-9860</c:v>
                </c:pt>
                <c:pt idx="414">
                  <c:v>-10850</c:v>
                </c:pt>
                <c:pt idx="415">
                  <c:v>-10840</c:v>
                </c:pt>
                <c:pt idx="416">
                  <c:v>-10830</c:v>
                </c:pt>
                <c:pt idx="417">
                  <c:v>-10820</c:v>
                </c:pt>
                <c:pt idx="418">
                  <c:v>-10810</c:v>
                </c:pt>
                <c:pt idx="419">
                  <c:v>-10800</c:v>
                </c:pt>
                <c:pt idx="420">
                  <c:v>-10790</c:v>
                </c:pt>
                <c:pt idx="421">
                  <c:v>-10780</c:v>
                </c:pt>
                <c:pt idx="422">
                  <c:v>-10770</c:v>
                </c:pt>
                <c:pt idx="423">
                  <c:v>-10760</c:v>
                </c:pt>
                <c:pt idx="424">
                  <c:v>-10750</c:v>
                </c:pt>
                <c:pt idx="425">
                  <c:v>-10740</c:v>
                </c:pt>
                <c:pt idx="426">
                  <c:v>-10730</c:v>
                </c:pt>
                <c:pt idx="427">
                  <c:v>-10720</c:v>
                </c:pt>
                <c:pt idx="428">
                  <c:v>-10710</c:v>
                </c:pt>
                <c:pt idx="429">
                  <c:v>-10700</c:v>
                </c:pt>
                <c:pt idx="430">
                  <c:v>-10690</c:v>
                </c:pt>
                <c:pt idx="431">
                  <c:v>-10680</c:v>
                </c:pt>
                <c:pt idx="432">
                  <c:v>-10670</c:v>
                </c:pt>
                <c:pt idx="433">
                  <c:v>-10660</c:v>
                </c:pt>
                <c:pt idx="434">
                  <c:v>-10650</c:v>
                </c:pt>
                <c:pt idx="435">
                  <c:v>-10640</c:v>
                </c:pt>
                <c:pt idx="436">
                  <c:v>-10630</c:v>
                </c:pt>
                <c:pt idx="437">
                  <c:v>-10620</c:v>
                </c:pt>
                <c:pt idx="438">
                  <c:v>-10610</c:v>
                </c:pt>
                <c:pt idx="439">
                  <c:v>-10600</c:v>
                </c:pt>
                <c:pt idx="440">
                  <c:v>-10590</c:v>
                </c:pt>
                <c:pt idx="441">
                  <c:v>-10580</c:v>
                </c:pt>
                <c:pt idx="442">
                  <c:v>-10570</c:v>
                </c:pt>
                <c:pt idx="443">
                  <c:v>-10560</c:v>
                </c:pt>
                <c:pt idx="444">
                  <c:v>-10550</c:v>
                </c:pt>
                <c:pt idx="445">
                  <c:v>-10540</c:v>
                </c:pt>
                <c:pt idx="446">
                  <c:v>-10530</c:v>
                </c:pt>
                <c:pt idx="447">
                  <c:v>-10520</c:v>
                </c:pt>
                <c:pt idx="448">
                  <c:v>-10510</c:v>
                </c:pt>
                <c:pt idx="449">
                  <c:v>-10500</c:v>
                </c:pt>
                <c:pt idx="450">
                  <c:v>-10490</c:v>
                </c:pt>
                <c:pt idx="451">
                  <c:v>-10480</c:v>
                </c:pt>
                <c:pt idx="452">
                  <c:v>-10470</c:v>
                </c:pt>
                <c:pt idx="453">
                  <c:v>-10460</c:v>
                </c:pt>
                <c:pt idx="454">
                  <c:v>-10450</c:v>
                </c:pt>
                <c:pt idx="455">
                  <c:v>-10440</c:v>
                </c:pt>
                <c:pt idx="456">
                  <c:v>-10430</c:v>
                </c:pt>
                <c:pt idx="457">
                  <c:v>-10420</c:v>
                </c:pt>
                <c:pt idx="458">
                  <c:v>-10410</c:v>
                </c:pt>
                <c:pt idx="459">
                  <c:v>-10400</c:v>
                </c:pt>
                <c:pt idx="460">
                  <c:v>-10390</c:v>
                </c:pt>
                <c:pt idx="461">
                  <c:v>-10380</c:v>
                </c:pt>
                <c:pt idx="462">
                  <c:v>-10370</c:v>
                </c:pt>
                <c:pt idx="463">
                  <c:v>-10360</c:v>
                </c:pt>
                <c:pt idx="464">
                  <c:v>-10350</c:v>
                </c:pt>
                <c:pt idx="465">
                  <c:v>-10340</c:v>
                </c:pt>
                <c:pt idx="466">
                  <c:v>-10330</c:v>
                </c:pt>
                <c:pt idx="467">
                  <c:v>-10320</c:v>
                </c:pt>
                <c:pt idx="468">
                  <c:v>-10310</c:v>
                </c:pt>
                <c:pt idx="469">
                  <c:v>-10300</c:v>
                </c:pt>
                <c:pt idx="470">
                  <c:v>-10290</c:v>
                </c:pt>
                <c:pt idx="471">
                  <c:v>-10280</c:v>
                </c:pt>
                <c:pt idx="472">
                  <c:v>-10270</c:v>
                </c:pt>
                <c:pt idx="473">
                  <c:v>-10260</c:v>
                </c:pt>
                <c:pt idx="474">
                  <c:v>-10250</c:v>
                </c:pt>
                <c:pt idx="475">
                  <c:v>-10240</c:v>
                </c:pt>
                <c:pt idx="476">
                  <c:v>-10230</c:v>
                </c:pt>
                <c:pt idx="477">
                  <c:v>-10220</c:v>
                </c:pt>
                <c:pt idx="478">
                  <c:v>-10210</c:v>
                </c:pt>
                <c:pt idx="479">
                  <c:v>-10200</c:v>
                </c:pt>
                <c:pt idx="480">
                  <c:v>-10190</c:v>
                </c:pt>
                <c:pt idx="481">
                  <c:v>-10180</c:v>
                </c:pt>
                <c:pt idx="482">
                  <c:v>-10170</c:v>
                </c:pt>
                <c:pt idx="483">
                  <c:v>-10160</c:v>
                </c:pt>
                <c:pt idx="484">
                  <c:v>-10150</c:v>
                </c:pt>
                <c:pt idx="485">
                  <c:v>-10140</c:v>
                </c:pt>
                <c:pt idx="486">
                  <c:v>-10130</c:v>
                </c:pt>
                <c:pt idx="487">
                  <c:v>-10120</c:v>
                </c:pt>
                <c:pt idx="488">
                  <c:v>-10110</c:v>
                </c:pt>
                <c:pt idx="489">
                  <c:v>-10100</c:v>
                </c:pt>
                <c:pt idx="490">
                  <c:v>-10090</c:v>
                </c:pt>
                <c:pt idx="491">
                  <c:v>-10080</c:v>
                </c:pt>
                <c:pt idx="492">
                  <c:v>-10070</c:v>
                </c:pt>
                <c:pt idx="493">
                  <c:v>-11060</c:v>
                </c:pt>
                <c:pt idx="494">
                  <c:v>-11050</c:v>
                </c:pt>
                <c:pt idx="495">
                  <c:v>-11040</c:v>
                </c:pt>
                <c:pt idx="496">
                  <c:v>-11030</c:v>
                </c:pt>
                <c:pt idx="497">
                  <c:v>-11020</c:v>
                </c:pt>
                <c:pt idx="498">
                  <c:v>-11010</c:v>
                </c:pt>
                <c:pt idx="499">
                  <c:v>-11000</c:v>
                </c:pt>
                <c:pt idx="500">
                  <c:v>-10990</c:v>
                </c:pt>
                <c:pt idx="501">
                  <c:v>-10980</c:v>
                </c:pt>
                <c:pt idx="502">
                  <c:v>-10970</c:v>
                </c:pt>
                <c:pt idx="503">
                  <c:v>-10960</c:v>
                </c:pt>
                <c:pt idx="504">
                  <c:v>-11950</c:v>
                </c:pt>
                <c:pt idx="505">
                  <c:v>-11940</c:v>
                </c:pt>
                <c:pt idx="506">
                  <c:v>-11930</c:v>
                </c:pt>
                <c:pt idx="507">
                  <c:v>-11920</c:v>
                </c:pt>
                <c:pt idx="508">
                  <c:v>-11910</c:v>
                </c:pt>
                <c:pt idx="509">
                  <c:v>-11900</c:v>
                </c:pt>
                <c:pt idx="510">
                  <c:v>-11890</c:v>
                </c:pt>
                <c:pt idx="511">
                  <c:v>-11880</c:v>
                </c:pt>
                <c:pt idx="512">
                  <c:v>-11870</c:v>
                </c:pt>
                <c:pt idx="513">
                  <c:v>-11860</c:v>
                </c:pt>
                <c:pt idx="514">
                  <c:v>-12850</c:v>
                </c:pt>
                <c:pt idx="515">
                  <c:v>-12840</c:v>
                </c:pt>
                <c:pt idx="516">
                  <c:v>-12830</c:v>
                </c:pt>
                <c:pt idx="517">
                  <c:v>-12820</c:v>
                </c:pt>
                <c:pt idx="518">
                  <c:v>-13810</c:v>
                </c:pt>
                <c:pt idx="519">
                  <c:v>-13800</c:v>
                </c:pt>
                <c:pt idx="520">
                  <c:v>-13790</c:v>
                </c:pt>
                <c:pt idx="521">
                  <c:v>-14780</c:v>
                </c:pt>
                <c:pt idx="522">
                  <c:v>-14770</c:v>
                </c:pt>
                <c:pt idx="523">
                  <c:v>-15760</c:v>
                </c:pt>
                <c:pt idx="524">
                  <c:v>-15750</c:v>
                </c:pt>
                <c:pt idx="525">
                  <c:v>-15740</c:v>
                </c:pt>
                <c:pt idx="526">
                  <c:v>-15730</c:v>
                </c:pt>
                <c:pt idx="527">
                  <c:v>-15720</c:v>
                </c:pt>
                <c:pt idx="528">
                  <c:v>-15710</c:v>
                </c:pt>
                <c:pt idx="529">
                  <c:v>-15700</c:v>
                </c:pt>
                <c:pt idx="530">
                  <c:v>-15690</c:v>
                </c:pt>
                <c:pt idx="531">
                  <c:v>-15680</c:v>
                </c:pt>
                <c:pt idx="532">
                  <c:v>-15670</c:v>
                </c:pt>
                <c:pt idx="533">
                  <c:v>-15660</c:v>
                </c:pt>
                <c:pt idx="534">
                  <c:v>-15650</c:v>
                </c:pt>
                <c:pt idx="535">
                  <c:v>-15640</c:v>
                </c:pt>
                <c:pt idx="536">
                  <c:v>-15630</c:v>
                </c:pt>
                <c:pt idx="537">
                  <c:v>-15620</c:v>
                </c:pt>
                <c:pt idx="538">
                  <c:v>-15610</c:v>
                </c:pt>
                <c:pt idx="539">
                  <c:v>-15600</c:v>
                </c:pt>
                <c:pt idx="540">
                  <c:v>-15590</c:v>
                </c:pt>
                <c:pt idx="541">
                  <c:v>-15580</c:v>
                </c:pt>
                <c:pt idx="542">
                  <c:v>-15570</c:v>
                </c:pt>
                <c:pt idx="543">
                  <c:v>-15560</c:v>
                </c:pt>
                <c:pt idx="544">
                  <c:v>-15550</c:v>
                </c:pt>
                <c:pt idx="545">
                  <c:v>-15540</c:v>
                </c:pt>
                <c:pt idx="546">
                  <c:v>-15530</c:v>
                </c:pt>
                <c:pt idx="547">
                  <c:v>-15520</c:v>
                </c:pt>
                <c:pt idx="548">
                  <c:v>-16510</c:v>
                </c:pt>
                <c:pt idx="549">
                  <c:v>-16500</c:v>
                </c:pt>
                <c:pt idx="550">
                  <c:v>-16490</c:v>
                </c:pt>
                <c:pt idx="551">
                  <c:v>-16480</c:v>
                </c:pt>
                <c:pt idx="552">
                  <c:v>-16470</c:v>
                </c:pt>
                <c:pt idx="553">
                  <c:v>-16460</c:v>
                </c:pt>
                <c:pt idx="554">
                  <c:v>-16450</c:v>
                </c:pt>
                <c:pt idx="555">
                  <c:v>-16440</c:v>
                </c:pt>
                <c:pt idx="556">
                  <c:v>-16430</c:v>
                </c:pt>
                <c:pt idx="557">
                  <c:v>-16420</c:v>
                </c:pt>
                <c:pt idx="558">
                  <c:v>-16410</c:v>
                </c:pt>
                <c:pt idx="559">
                  <c:v>-16400</c:v>
                </c:pt>
                <c:pt idx="560">
                  <c:v>-17390</c:v>
                </c:pt>
                <c:pt idx="561">
                  <c:v>-17380</c:v>
                </c:pt>
                <c:pt idx="562">
                  <c:v>-18370</c:v>
                </c:pt>
                <c:pt idx="563">
                  <c:v>-18360</c:v>
                </c:pt>
                <c:pt idx="564">
                  <c:v>-18350</c:v>
                </c:pt>
                <c:pt idx="565">
                  <c:v>-18340</c:v>
                </c:pt>
                <c:pt idx="566">
                  <c:v>-18330</c:v>
                </c:pt>
                <c:pt idx="567">
                  <c:v>-18320</c:v>
                </c:pt>
                <c:pt idx="568">
                  <c:v>-18310</c:v>
                </c:pt>
                <c:pt idx="569">
                  <c:v>-18300</c:v>
                </c:pt>
                <c:pt idx="570">
                  <c:v>-18290</c:v>
                </c:pt>
                <c:pt idx="571">
                  <c:v>-18280</c:v>
                </c:pt>
                <c:pt idx="572">
                  <c:v>-18270</c:v>
                </c:pt>
                <c:pt idx="573">
                  <c:v>-18260</c:v>
                </c:pt>
                <c:pt idx="574">
                  <c:v>-18250</c:v>
                </c:pt>
                <c:pt idx="575">
                  <c:v>-18240</c:v>
                </c:pt>
                <c:pt idx="576">
                  <c:v>-18230</c:v>
                </c:pt>
                <c:pt idx="577">
                  <c:v>-18220</c:v>
                </c:pt>
                <c:pt idx="578">
                  <c:v>-18210</c:v>
                </c:pt>
                <c:pt idx="579">
                  <c:v>-18200</c:v>
                </c:pt>
                <c:pt idx="580">
                  <c:v>-18190</c:v>
                </c:pt>
                <c:pt idx="581">
                  <c:v>-18180</c:v>
                </c:pt>
                <c:pt idx="582">
                  <c:v>-18170</c:v>
                </c:pt>
                <c:pt idx="583">
                  <c:v>-18160</c:v>
                </c:pt>
                <c:pt idx="584">
                  <c:v>-18150</c:v>
                </c:pt>
                <c:pt idx="585">
                  <c:v>-18140</c:v>
                </c:pt>
                <c:pt idx="586">
                  <c:v>-18130</c:v>
                </c:pt>
                <c:pt idx="587">
                  <c:v>-18120</c:v>
                </c:pt>
                <c:pt idx="588">
                  <c:v>-18110</c:v>
                </c:pt>
                <c:pt idx="589">
                  <c:v>-18100</c:v>
                </c:pt>
                <c:pt idx="590">
                  <c:v>-18090</c:v>
                </c:pt>
                <c:pt idx="591">
                  <c:v>-18080</c:v>
                </c:pt>
                <c:pt idx="592">
                  <c:v>-18070</c:v>
                </c:pt>
                <c:pt idx="593">
                  <c:v>-18060</c:v>
                </c:pt>
                <c:pt idx="594">
                  <c:v>-18050</c:v>
                </c:pt>
                <c:pt idx="595">
                  <c:v>-18040</c:v>
                </c:pt>
                <c:pt idx="596">
                  <c:v>-18030</c:v>
                </c:pt>
                <c:pt idx="597">
                  <c:v>-18020</c:v>
                </c:pt>
                <c:pt idx="598">
                  <c:v>-18010</c:v>
                </c:pt>
                <c:pt idx="599">
                  <c:v>-18000</c:v>
                </c:pt>
                <c:pt idx="600">
                  <c:v>-17990</c:v>
                </c:pt>
                <c:pt idx="601">
                  <c:v>-17980</c:v>
                </c:pt>
                <c:pt idx="602">
                  <c:v>-17970</c:v>
                </c:pt>
                <c:pt idx="603">
                  <c:v>-17960</c:v>
                </c:pt>
                <c:pt idx="604">
                  <c:v>-17950</c:v>
                </c:pt>
                <c:pt idx="605">
                  <c:v>-17940</c:v>
                </c:pt>
                <c:pt idx="606">
                  <c:v>-17930</c:v>
                </c:pt>
                <c:pt idx="607">
                  <c:v>-17920</c:v>
                </c:pt>
                <c:pt idx="608">
                  <c:v>-17910</c:v>
                </c:pt>
                <c:pt idx="609">
                  <c:v>-17900</c:v>
                </c:pt>
                <c:pt idx="610">
                  <c:v>-17890</c:v>
                </c:pt>
                <c:pt idx="611">
                  <c:v>-17880</c:v>
                </c:pt>
                <c:pt idx="612">
                  <c:v>-17870</c:v>
                </c:pt>
                <c:pt idx="613">
                  <c:v>-17860</c:v>
                </c:pt>
                <c:pt idx="614">
                  <c:v>-17850</c:v>
                </c:pt>
                <c:pt idx="615">
                  <c:v>-17840</c:v>
                </c:pt>
                <c:pt idx="616">
                  <c:v>-17830</c:v>
                </c:pt>
                <c:pt idx="617">
                  <c:v>-17820</c:v>
                </c:pt>
                <c:pt idx="618">
                  <c:v>-17810</c:v>
                </c:pt>
                <c:pt idx="619">
                  <c:v>-17800</c:v>
                </c:pt>
                <c:pt idx="620">
                  <c:v>-17790</c:v>
                </c:pt>
                <c:pt idx="621">
                  <c:v>-18780</c:v>
                </c:pt>
                <c:pt idx="622">
                  <c:v>-18770</c:v>
                </c:pt>
                <c:pt idx="623">
                  <c:v>-18760</c:v>
                </c:pt>
                <c:pt idx="624">
                  <c:v>-18750</c:v>
                </c:pt>
                <c:pt idx="625">
                  <c:v>-18740</c:v>
                </c:pt>
                <c:pt idx="626">
                  <c:v>-19730</c:v>
                </c:pt>
                <c:pt idx="627">
                  <c:v>-19720</c:v>
                </c:pt>
                <c:pt idx="628">
                  <c:v>-19710</c:v>
                </c:pt>
                <c:pt idx="629">
                  <c:v>-19700</c:v>
                </c:pt>
                <c:pt idx="630">
                  <c:v>-19690</c:v>
                </c:pt>
                <c:pt idx="631">
                  <c:v>-19680</c:v>
                </c:pt>
                <c:pt idx="632">
                  <c:v>-19670</c:v>
                </c:pt>
                <c:pt idx="633">
                  <c:v>-19660</c:v>
                </c:pt>
                <c:pt idx="634">
                  <c:v>-19650</c:v>
                </c:pt>
                <c:pt idx="635">
                  <c:v>-19640</c:v>
                </c:pt>
                <c:pt idx="636">
                  <c:v>-19630</c:v>
                </c:pt>
                <c:pt idx="637">
                  <c:v>-19620</c:v>
                </c:pt>
                <c:pt idx="638">
                  <c:v>-19610</c:v>
                </c:pt>
                <c:pt idx="639">
                  <c:v>-19600</c:v>
                </c:pt>
                <c:pt idx="640">
                  <c:v>-19590</c:v>
                </c:pt>
                <c:pt idx="641">
                  <c:v>-19580</c:v>
                </c:pt>
                <c:pt idx="642">
                  <c:v>-19570</c:v>
                </c:pt>
                <c:pt idx="643">
                  <c:v>-19560</c:v>
                </c:pt>
                <c:pt idx="644">
                  <c:v>-19550</c:v>
                </c:pt>
                <c:pt idx="645">
                  <c:v>-19540</c:v>
                </c:pt>
                <c:pt idx="646">
                  <c:v>-20530</c:v>
                </c:pt>
                <c:pt idx="647">
                  <c:v>-20520</c:v>
                </c:pt>
                <c:pt idx="648">
                  <c:v>-20510</c:v>
                </c:pt>
                <c:pt idx="649">
                  <c:v>-20500</c:v>
                </c:pt>
                <c:pt idx="650">
                  <c:v>-20490</c:v>
                </c:pt>
                <c:pt idx="651">
                  <c:v>-20480</c:v>
                </c:pt>
                <c:pt idx="652">
                  <c:v>-20470</c:v>
                </c:pt>
                <c:pt idx="653">
                  <c:v>-20460</c:v>
                </c:pt>
                <c:pt idx="654">
                  <c:v>-20450</c:v>
                </c:pt>
                <c:pt idx="655">
                  <c:v>-20440</c:v>
                </c:pt>
                <c:pt idx="656">
                  <c:v>-20430</c:v>
                </c:pt>
                <c:pt idx="657">
                  <c:v>-20420</c:v>
                </c:pt>
                <c:pt idx="658">
                  <c:v>-20410</c:v>
                </c:pt>
                <c:pt idx="659">
                  <c:v>-20400</c:v>
                </c:pt>
                <c:pt idx="660">
                  <c:v>-20390</c:v>
                </c:pt>
                <c:pt idx="661">
                  <c:v>-20380</c:v>
                </c:pt>
                <c:pt idx="662">
                  <c:v>-20370</c:v>
                </c:pt>
                <c:pt idx="663">
                  <c:v>-20360</c:v>
                </c:pt>
                <c:pt idx="664">
                  <c:v>-21350</c:v>
                </c:pt>
                <c:pt idx="665">
                  <c:v>-21340</c:v>
                </c:pt>
                <c:pt idx="666">
                  <c:v>-21330</c:v>
                </c:pt>
                <c:pt idx="667">
                  <c:v>-21320</c:v>
                </c:pt>
                <c:pt idx="668">
                  <c:v>-21310</c:v>
                </c:pt>
                <c:pt idx="669">
                  <c:v>-22300</c:v>
                </c:pt>
                <c:pt idx="670">
                  <c:v>-22290</c:v>
                </c:pt>
                <c:pt idx="671">
                  <c:v>-22280</c:v>
                </c:pt>
                <c:pt idx="672">
                  <c:v>-22270</c:v>
                </c:pt>
                <c:pt idx="673">
                  <c:v>-22260</c:v>
                </c:pt>
                <c:pt idx="674">
                  <c:v>-22250</c:v>
                </c:pt>
                <c:pt idx="675">
                  <c:v>-22240</c:v>
                </c:pt>
                <c:pt idx="676">
                  <c:v>-22230</c:v>
                </c:pt>
                <c:pt idx="677">
                  <c:v>-22220</c:v>
                </c:pt>
                <c:pt idx="678">
                  <c:v>-22210</c:v>
                </c:pt>
                <c:pt idx="679">
                  <c:v>-22200</c:v>
                </c:pt>
                <c:pt idx="680">
                  <c:v>-22190</c:v>
                </c:pt>
                <c:pt idx="681">
                  <c:v>-22180</c:v>
                </c:pt>
                <c:pt idx="682">
                  <c:v>-22170</c:v>
                </c:pt>
                <c:pt idx="683">
                  <c:v>-22160</c:v>
                </c:pt>
                <c:pt idx="684">
                  <c:v>-22150</c:v>
                </c:pt>
                <c:pt idx="685">
                  <c:v>-22140</c:v>
                </c:pt>
                <c:pt idx="686">
                  <c:v>-22130</c:v>
                </c:pt>
                <c:pt idx="687">
                  <c:v>-22120</c:v>
                </c:pt>
                <c:pt idx="688">
                  <c:v>-22110</c:v>
                </c:pt>
                <c:pt idx="689">
                  <c:v>-22100</c:v>
                </c:pt>
                <c:pt idx="690">
                  <c:v>-22090</c:v>
                </c:pt>
                <c:pt idx="691">
                  <c:v>-22080</c:v>
                </c:pt>
                <c:pt idx="692">
                  <c:v>-22070</c:v>
                </c:pt>
                <c:pt idx="693">
                  <c:v>-22060</c:v>
                </c:pt>
                <c:pt idx="694">
                  <c:v>-23050</c:v>
                </c:pt>
                <c:pt idx="695">
                  <c:v>-23040</c:v>
                </c:pt>
                <c:pt idx="696">
                  <c:v>-23030</c:v>
                </c:pt>
                <c:pt idx="697">
                  <c:v>-23020</c:v>
                </c:pt>
                <c:pt idx="698">
                  <c:v>-23010</c:v>
                </c:pt>
                <c:pt idx="699">
                  <c:v>-23000</c:v>
                </c:pt>
                <c:pt idx="700">
                  <c:v>-23990</c:v>
                </c:pt>
                <c:pt idx="701">
                  <c:v>-23980</c:v>
                </c:pt>
                <c:pt idx="702">
                  <c:v>-23970</c:v>
                </c:pt>
                <c:pt idx="703">
                  <c:v>-23960</c:v>
                </c:pt>
                <c:pt idx="704">
                  <c:v>-23950</c:v>
                </c:pt>
                <c:pt idx="705">
                  <c:v>-23940</c:v>
                </c:pt>
                <c:pt idx="706">
                  <c:v>-23930</c:v>
                </c:pt>
                <c:pt idx="707">
                  <c:v>-23920</c:v>
                </c:pt>
                <c:pt idx="708">
                  <c:v>-23910</c:v>
                </c:pt>
                <c:pt idx="709">
                  <c:v>-23900</c:v>
                </c:pt>
                <c:pt idx="710">
                  <c:v>-23890</c:v>
                </c:pt>
                <c:pt idx="711">
                  <c:v>-23880</c:v>
                </c:pt>
                <c:pt idx="712">
                  <c:v>-23870</c:v>
                </c:pt>
                <c:pt idx="713">
                  <c:v>-23860</c:v>
                </c:pt>
                <c:pt idx="714">
                  <c:v>-23850</c:v>
                </c:pt>
                <c:pt idx="715">
                  <c:v>-23840</c:v>
                </c:pt>
                <c:pt idx="716">
                  <c:v>-23830</c:v>
                </c:pt>
                <c:pt idx="717">
                  <c:v>-23820</c:v>
                </c:pt>
                <c:pt idx="718">
                  <c:v>-23810</c:v>
                </c:pt>
                <c:pt idx="719">
                  <c:v>-23800</c:v>
                </c:pt>
                <c:pt idx="720">
                  <c:v>-23790</c:v>
                </c:pt>
                <c:pt idx="721">
                  <c:v>-23780</c:v>
                </c:pt>
                <c:pt idx="722">
                  <c:v>-23770</c:v>
                </c:pt>
                <c:pt idx="723">
                  <c:v>-23760</c:v>
                </c:pt>
                <c:pt idx="724">
                  <c:v>-23750</c:v>
                </c:pt>
                <c:pt idx="725">
                  <c:v>-23740</c:v>
                </c:pt>
                <c:pt idx="726">
                  <c:v>-23730</c:v>
                </c:pt>
                <c:pt idx="727">
                  <c:v>-23720</c:v>
                </c:pt>
                <c:pt idx="728">
                  <c:v>-23710</c:v>
                </c:pt>
                <c:pt idx="729">
                  <c:v>-23700</c:v>
                </c:pt>
                <c:pt idx="730">
                  <c:v>-23690</c:v>
                </c:pt>
                <c:pt idx="731">
                  <c:v>-23680</c:v>
                </c:pt>
                <c:pt idx="732">
                  <c:v>-23670</c:v>
                </c:pt>
                <c:pt idx="733">
                  <c:v>-23660</c:v>
                </c:pt>
                <c:pt idx="734">
                  <c:v>-23650</c:v>
                </c:pt>
                <c:pt idx="735">
                  <c:v>-23640</c:v>
                </c:pt>
                <c:pt idx="736">
                  <c:v>-23630</c:v>
                </c:pt>
                <c:pt idx="737">
                  <c:v>-23620</c:v>
                </c:pt>
                <c:pt idx="738">
                  <c:v>-23610</c:v>
                </c:pt>
                <c:pt idx="739">
                  <c:v>-23600</c:v>
                </c:pt>
                <c:pt idx="740">
                  <c:v>-23590</c:v>
                </c:pt>
                <c:pt idx="741">
                  <c:v>-23580</c:v>
                </c:pt>
                <c:pt idx="742">
                  <c:v>-23570</c:v>
                </c:pt>
                <c:pt idx="743">
                  <c:v>-23560</c:v>
                </c:pt>
                <c:pt idx="744">
                  <c:v>-23550</c:v>
                </c:pt>
                <c:pt idx="745">
                  <c:v>-23540</c:v>
                </c:pt>
                <c:pt idx="746">
                  <c:v>-23530</c:v>
                </c:pt>
                <c:pt idx="747">
                  <c:v>-23520</c:v>
                </c:pt>
                <c:pt idx="748">
                  <c:v>-23510</c:v>
                </c:pt>
                <c:pt idx="749">
                  <c:v>-23500</c:v>
                </c:pt>
                <c:pt idx="750">
                  <c:v>-23490</c:v>
                </c:pt>
                <c:pt idx="751">
                  <c:v>-23480</c:v>
                </c:pt>
                <c:pt idx="752">
                  <c:v>-23470</c:v>
                </c:pt>
                <c:pt idx="753">
                  <c:v>-23460</c:v>
                </c:pt>
                <c:pt idx="754">
                  <c:v>-23450</c:v>
                </c:pt>
                <c:pt idx="755">
                  <c:v>-23440</c:v>
                </c:pt>
                <c:pt idx="756">
                  <c:v>-23430</c:v>
                </c:pt>
                <c:pt idx="757">
                  <c:v>-23420</c:v>
                </c:pt>
                <c:pt idx="758">
                  <c:v>-23410</c:v>
                </c:pt>
                <c:pt idx="759">
                  <c:v>-23400</c:v>
                </c:pt>
                <c:pt idx="760">
                  <c:v>-23390</c:v>
                </c:pt>
                <c:pt idx="761">
                  <c:v>-23380</c:v>
                </c:pt>
                <c:pt idx="762">
                  <c:v>-23370</c:v>
                </c:pt>
                <c:pt idx="763">
                  <c:v>-23360</c:v>
                </c:pt>
                <c:pt idx="764">
                  <c:v>-23350</c:v>
                </c:pt>
                <c:pt idx="765">
                  <c:v>-23340</c:v>
                </c:pt>
                <c:pt idx="766">
                  <c:v>-23330</c:v>
                </c:pt>
                <c:pt idx="767">
                  <c:v>-23320</c:v>
                </c:pt>
                <c:pt idx="768">
                  <c:v>-23310</c:v>
                </c:pt>
                <c:pt idx="769">
                  <c:v>-23300</c:v>
                </c:pt>
                <c:pt idx="770">
                  <c:v>-23290</c:v>
                </c:pt>
                <c:pt idx="771">
                  <c:v>-23280</c:v>
                </c:pt>
                <c:pt idx="772">
                  <c:v>-23270</c:v>
                </c:pt>
                <c:pt idx="773">
                  <c:v>-23260</c:v>
                </c:pt>
                <c:pt idx="774">
                  <c:v>-23250</c:v>
                </c:pt>
                <c:pt idx="775">
                  <c:v>-23240</c:v>
                </c:pt>
                <c:pt idx="776">
                  <c:v>-23230</c:v>
                </c:pt>
                <c:pt idx="777">
                  <c:v>-23220</c:v>
                </c:pt>
                <c:pt idx="778">
                  <c:v>-23210</c:v>
                </c:pt>
                <c:pt idx="779">
                  <c:v>-23200</c:v>
                </c:pt>
                <c:pt idx="780">
                  <c:v>-23190</c:v>
                </c:pt>
                <c:pt idx="781">
                  <c:v>-23180</c:v>
                </c:pt>
                <c:pt idx="782">
                  <c:v>-23170</c:v>
                </c:pt>
                <c:pt idx="783">
                  <c:v>-23160</c:v>
                </c:pt>
                <c:pt idx="784">
                  <c:v>-23150</c:v>
                </c:pt>
                <c:pt idx="785">
                  <c:v>-23140</c:v>
                </c:pt>
                <c:pt idx="786">
                  <c:v>-23130</c:v>
                </c:pt>
                <c:pt idx="787">
                  <c:v>-23120</c:v>
                </c:pt>
                <c:pt idx="788">
                  <c:v>-23110</c:v>
                </c:pt>
                <c:pt idx="789">
                  <c:v>-23100</c:v>
                </c:pt>
                <c:pt idx="790">
                  <c:v>-23090</c:v>
                </c:pt>
                <c:pt idx="791">
                  <c:v>-23080</c:v>
                </c:pt>
                <c:pt idx="792">
                  <c:v>-23070</c:v>
                </c:pt>
                <c:pt idx="793">
                  <c:v>-23060</c:v>
                </c:pt>
                <c:pt idx="794">
                  <c:v>-23050</c:v>
                </c:pt>
                <c:pt idx="795">
                  <c:v>-23040</c:v>
                </c:pt>
                <c:pt idx="796">
                  <c:v>-23030</c:v>
                </c:pt>
                <c:pt idx="797">
                  <c:v>-23020</c:v>
                </c:pt>
                <c:pt idx="798">
                  <c:v>-23010</c:v>
                </c:pt>
                <c:pt idx="799">
                  <c:v>-23000</c:v>
                </c:pt>
                <c:pt idx="800">
                  <c:v>-23990</c:v>
                </c:pt>
                <c:pt idx="801">
                  <c:v>-23980</c:v>
                </c:pt>
                <c:pt idx="802">
                  <c:v>-23970</c:v>
                </c:pt>
                <c:pt idx="803">
                  <c:v>-23960</c:v>
                </c:pt>
                <c:pt idx="804">
                  <c:v>-23950</c:v>
                </c:pt>
                <c:pt idx="805">
                  <c:v>-23940</c:v>
                </c:pt>
                <c:pt idx="806">
                  <c:v>-23930</c:v>
                </c:pt>
                <c:pt idx="807">
                  <c:v>-23920</c:v>
                </c:pt>
                <c:pt idx="808">
                  <c:v>-23910</c:v>
                </c:pt>
                <c:pt idx="809">
                  <c:v>-23900</c:v>
                </c:pt>
                <c:pt idx="810">
                  <c:v>-23890</c:v>
                </c:pt>
                <c:pt idx="811">
                  <c:v>-23880</c:v>
                </c:pt>
                <c:pt idx="812">
                  <c:v>-23870</c:v>
                </c:pt>
                <c:pt idx="813">
                  <c:v>-23860</c:v>
                </c:pt>
                <c:pt idx="814">
                  <c:v>-23850</c:v>
                </c:pt>
                <c:pt idx="815">
                  <c:v>-23840</c:v>
                </c:pt>
                <c:pt idx="816">
                  <c:v>-23830</c:v>
                </c:pt>
                <c:pt idx="817">
                  <c:v>-23820</c:v>
                </c:pt>
                <c:pt idx="818">
                  <c:v>-23810</c:v>
                </c:pt>
                <c:pt idx="819">
                  <c:v>-23800</c:v>
                </c:pt>
                <c:pt idx="820">
                  <c:v>-23790</c:v>
                </c:pt>
                <c:pt idx="821">
                  <c:v>-23780</c:v>
                </c:pt>
                <c:pt idx="822">
                  <c:v>-23770</c:v>
                </c:pt>
                <c:pt idx="823">
                  <c:v>-23760</c:v>
                </c:pt>
                <c:pt idx="824">
                  <c:v>-23750</c:v>
                </c:pt>
                <c:pt idx="825">
                  <c:v>-23740</c:v>
                </c:pt>
                <c:pt idx="826">
                  <c:v>-23730</c:v>
                </c:pt>
                <c:pt idx="827">
                  <c:v>-23720</c:v>
                </c:pt>
                <c:pt idx="828">
                  <c:v>-23710</c:v>
                </c:pt>
                <c:pt idx="829">
                  <c:v>-23700</c:v>
                </c:pt>
                <c:pt idx="830">
                  <c:v>-23690</c:v>
                </c:pt>
                <c:pt idx="831">
                  <c:v>-24680</c:v>
                </c:pt>
                <c:pt idx="832">
                  <c:v>-24670</c:v>
                </c:pt>
                <c:pt idx="833">
                  <c:v>-24660</c:v>
                </c:pt>
                <c:pt idx="834">
                  <c:v>-24650</c:v>
                </c:pt>
                <c:pt idx="835">
                  <c:v>-24640</c:v>
                </c:pt>
                <c:pt idx="836">
                  <c:v>-24630</c:v>
                </c:pt>
                <c:pt idx="837">
                  <c:v>-24620</c:v>
                </c:pt>
                <c:pt idx="838">
                  <c:v>-24610</c:v>
                </c:pt>
                <c:pt idx="839">
                  <c:v>-24600</c:v>
                </c:pt>
                <c:pt idx="840">
                  <c:v>-24590</c:v>
                </c:pt>
                <c:pt idx="841">
                  <c:v>-24580</c:v>
                </c:pt>
                <c:pt idx="842">
                  <c:v>-24570</c:v>
                </c:pt>
                <c:pt idx="843">
                  <c:v>-24560</c:v>
                </c:pt>
                <c:pt idx="844">
                  <c:v>-24550</c:v>
                </c:pt>
                <c:pt idx="845">
                  <c:v>-24540</c:v>
                </c:pt>
                <c:pt idx="846">
                  <c:v>-24530</c:v>
                </c:pt>
                <c:pt idx="847">
                  <c:v>-24520</c:v>
                </c:pt>
                <c:pt idx="848">
                  <c:v>-24510</c:v>
                </c:pt>
                <c:pt idx="849">
                  <c:v>-24500</c:v>
                </c:pt>
                <c:pt idx="850">
                  <c:v>-24490</c:v>
                </c:pt>
                <c:pt idx="851">
                  <c:v>-24480</c:v>
                </c:pt>
                <c:pt idx="852">
                  <c:v>-24470</c:v>
                </c:pt>
                <c:pt idx="853">
                  <c:v>-24460</c:v>
                </c:pt>
                <c:pt idx="854">
                  <c:v>-24450</c:v>
                </c:pt>
                <c:pt idx="855">
                  <c:v>-24440</c:v>
                </c:pt>
                <c:pt idx="856">
                  <c:v>-24430</c:v>
                </c:pt>
                <c:pt idx="857">
                  <c:v>-24420</c:v>
                </c:pt>
                <c:pt idx="858">
                  <c:v>-24410</c:v>
                </c:pt>
                <c:pt idx="859">
                  <c:v>-24400</c:v>
                </c:pt>
                <c:pt idx="860">
                  <c:v>-24390</c:v>
                </c:pt>
                <c:pt idx="861">
                  <c:v>-24380</c:v>
                </c:pt>
                <c:pt idx="862">
                  <c:v>-24370</c:v>
                </c:pt>
                <c:pt idx="863">
                  <c:v>-24360</c:v>
                </c:pt>
                <c:pt idx="864">
                  <c:v>-24350</c:v>
                </c:pt>
                <c:pt idx="865">
                  <c:v>-24340</c:v>
                </c:pt>
                <c:pt idx="866">
                  <c:v>-24330</c:v>
                </c:pt>
                <c:pt idx="867">
                  <c:v>-24320</c:v>
                </c:pt>
                <c:pt idx="868">
                  <c:v>-25310</c:v>
                </c:pt>
                <c:pt idx="869">
                  <c:v>-25300</c:v>
                </c:pt>
                <c:pt idx="870">
                  <c:v>-25290</c:v>
                </c:pt>
                <c:pt idx="871">
                  <c:v>-25280</c:v>
                </c:pt>
                <c:pt idx="872">
                  <c:v>-25270</c:v>
                </c:pt>
                <c:pt idx="873">
                  <c:v>-25260</c:v>
                </c:pt>
                <c:pt idx="874">
                  <c:v>-25250</c:v>
                </c:pt>
                <c:pt idx="875">
                  <c:v>-25240</c:v>
                </c:pt>
                <c:pt idx="876">
                  <c:v>-25230</c:v>
                </c:pt>
                <c:pt idx="877">
                  <c:v>-25220</c:v>
                </c:pt>
                <c:pt idx="878">
                  <c:v>-25210</c:v>
                </c:pt>
                <c:pt idx="879">
                  <c:v>-25200</c:v>
                </c:pt>
                <c:pt idx="880">
                  <c:v>-25190</c:v>
                </c:pt>
                <c:pt idx="881">
                  <c:v>-25180</c:v>
                </c:pt>
                <c:pt idx="882">
                  <c:v>-25170</c:v>
                </c:pt>
                <c:pt idx="883">
                  <c:v>-25160</c:v>
                </c:pt>
                <c:pt idx="884">
                  <c:v>-25150</c:v>
                </c:pt>
                <c:pt idx="885">
                  <c:v>-25140</c:v>
                </c:pt>
                <c:pt idx="886">
                  <c:v>-25130</c:v>
                </c:pt>
                <c:pt idx="887">
                  <c:v>-25120</c:v>
                </c:pt>
                <c:pt idx="888">
                  <c:v>-25110</c:v>
                </c:pt>
                <c:pt idx="889">
                  <c:v>-25100</c:v>
                </c:pt>
                <c:pt idx="890">
                  <c:v>-25090</c:v>
                </c:pt>
                <c:pt idx="891">
                  <c:v>-25080</c:v>
                </c:pt>
                <c:pt idx="892">
                  <c:v>-25070</c:v>
                </c:pt>
                <c:pt idx="893">
                  <c:v>-25060</c:v>
                </c:pt>
                <c:pt idx="894">
                  <c:v>-25050</c:v>
                </c:pt>
                <c:pt idx="895">
                  <c:v>-25040</c:v>
                </c:pt>
                <c:pt idx="896">
                  <c:v>-25030</c:v>
                </c:pt>
                <c:pt idx="897">
                  <c:v>-25020</c:v>
                </c:pt>
                <c:pt idx="898">
                  <c:v>-25010</c:v>
                </c:pt>
                <c:pt idx="899">
                  <c:v>-25000</c:v>
                </c:pt>
                <c:pt idx="900">
                  <c:v>-24990</c:v>
                </c:pt>
                <c:pt idx="901">
                  <c:v>-24980</c:v>
                </c:pt>
                <c:pt idx="902">
                  <c:v>-24970</c:v>
                </c:pt>
                <c:pt idx="903">
                  <c:v>-24960</c:v>
                </c:pt>
                <c:pt idx="904">
                  <c:v>-24950</c:v>
                </c:pt>
                <c:pt idx="905">
                  <c:v>-24940</c:v>
                </c:pt>
                <c:pt idx="906">
                  <c:v>-24930</c:v>
                </c:pt>
                <c:pt idx="907">
                  <c:v>-24920</c:v>
                </c:pt>
                <c:pt idx="908">
                  <c:v>-24910</c:v>
                </c:pt>
                <c:pt idx="909">
                  <c:v>-24900</c:v>
                </c:pt>
                <c:pt idx="910">
                  <c:v>-24890</c:v>
                </c:pt>
                <c:pt idx="911">
                  <c:v>-24880</c:v>
                </c:pt>
                <c:pt idx="912">
                  <c:v>-24870</c:v>
                </c:pt>
                <c:pt idx="913">
                  <c:v>-24860</c:v>
                </c:pt>
                <c:pt idx="914">
                  <c:v>-24850</c:v>
                </c:pt>
                <c:pt idx="915">
                  <c:v>-24840</c:v>
                </c:pt>
                <c:pt idx="916">
                  <c:v>-25830</c:v>
                </c:pt>
                <c:pt idx="917">
                  <c:v>-25820</c:v>
                </c:pt>
                <c:pt idx="918">
                  <c:v>-25810</c:v>
                </c:pt>
                <c:pt idx="919">
                  <c:v>-25800</c:v>
                </c:pt>
                <c:pt idx="920">
                  <c:v>-25790</c:v>
                </c:pt>
                <c:pt idx="921">
                  <c:v>-25780</c:v>
                </c:pt>
                <c:pt idx="922">
                  <c:v>-25770</c:v>
                </c:pt>
                <c:pt idx="923">
                  <c:v>-25760</c:v>
                </c:pt>
                <c:pt idx="924">
                  <c:v>-25750</c:v>
                </c:pt>
                <c:pt idx="925">
                  <c:v>-25740</c:v>
                </c:pt>
                <c:pt idx="926">
                  <c:v>-25730</c:v>
                </c:pt>
                <c:pt idx="927">
                  <c:v>-25720</c:v>
                </c:pt>
                <c:pt idx="928">
                  <c:v>-25710</c:v>
                </c:pt>
                <c:pt idx="929">
                  <c:v>-25700</c:v>
                </c:pt>
                <c:pt idx="930">
                  <c:v>-25690</c:v>
                </c:pt>
                <c:pt idx="931">
                  <c:v>-25680</c:v>
                </c:pt>
                <c:pt idx="932">
                  <c:v>-25670</c:v>
                </c:pt>
                <c:pt idx="933">
                  <c:v>-25660</c:v>
                </c:pt>
                <c:pt idx="934">
                  <c:v>-25650</c:v>
                </c:pt>
                <c:pt idx="935">
                  <c:v>-25640</c:v>
                </c:pt>
                <c:pt idx="936">
                  <c:v>-25630</c:v>
                </c:pt>
                <c:pt idx="937">
                  <c:v>-25620</c:v>
                </c:pt>
                <c:pt idx="938">
                  <c:v>-25610</c:v>
                </c:pt>
                <c:pt idx="939">
                  <c:v>-25600</c:v>
                </c:pt>
                <c:pt idx="940">
                  <c:v>-25590</c:v>
                </c:pt>
                <c:pt idx="941">
                  <c:v>-25580</c:v>
                </c:pt>
                <c:pt idx="942">
                  <c:v>-25570</c:v>
                </c:pt>
                <c:pt idx="943">
                  <c:v>-25560</c:v>
                </c:pt>
                <c:pt idx="944">
                  <c:v>-25550</c:v>
                </c:pt>
                <c:pt idx="945">
                  <c:v>-25540</c:v>
                </c:pt>
                <c:pt idx="946">
                  <c:v>-25530</c:v>
                </c:pt>
                <c:pt idx="947">
                  <c:v>-26520</c:v>
                </c:pt>
                <c:pt idx="948">
                  <c:v>-26510</c:v>
                </c:pt>
                <c:pt idx="949">
                  <c:v>-26500</c:v>
                </c:pt>
                <c:pt idx="950">
                  <c:v>-26490</c:v>
                </c:pt>
                <c:pt idx="951">
                  <c:v>-26480</c:v>
                </c:pt>
                <c:pt idx="952">
                  <c:v>-26470</c:v>
                </c:pt>
                <c:pt idx="953">
                  <c:v>-26460</c:v>
                </c:pt>
                <c:pt idx="954">
                  <c:v>-26450</c:v>
                </c:pt>
                <c:pt idx="955">
                  <c:v>-26440</c:v>
                </c:pt>
                <c:pt idx="956">
                  <c:v>-26430</c:v>
                </c:pt>
                <c:pt idx="957">
                  <c:v>-26420</c:v>
                </c:pt>
                <c:pt idx="958">
                  <c:v>-26410</c:v>
                </c:pt>
                <c:pt idx="959">
                  <c:v>-26400</c:v>
                </c:pt>
                <c:pt idx="960">
                  <c:v>-26390</c:v>
                </c:pt>
                <c:pt idx="961">
                  <c:v>-27380</c:v>
                </c:pt>
                <c:pt idx="962">
                  <c:v>-27370</c:v>
                </c:pt>
                <c:pt idx="963">
                  <c:v>-27360</c:v>
                </c:pt>
                <c:pt idx="964">
                  <c:v>-27350</c:v>
                </c:pt>
                <c:pt idx="965">
                  <c:v>-27340</c:v>
                </c:pt>
                <c:pt idx="966">
                  <c:v>-27330</c:v>
                </c:pt>
                <c:pt idx="967">
                  <c:v>-27320</c:v>
                </c:pt>
                <c:pt idx="968">
                  <c:v>-27310</c:v>
                </c:pt>
                <c:pt idx="969">
                  <c:v>-28300</c:v>
                </c:pt>
                <c:pt idx="970">
                  <c:v>-28290</c:v>
                </c:pt>
                <c:pt idx="971">
                  <c:v>-28280</c:v>
                </c:pt>
                <c:pt idx="972">
                  <c:v>-28270</c:v>
                </c:pt>
                <c:pt idx="973">
                  <c:v>-28260</c:v>
                </c:pt>
                <c:pt idx="974">
                  <c:v>-28250</c:v>
                </c:pt>
                <c:pt idx="975">
                  <c:v>-28240</c:v>
                </c:pt>
                <c:pt idx="976">
                  <c:v>-28230</c:v>
                </c:pt>
                <c:pt idx="977">
                  <c:v>-28220</c:v>
                </c:pt>
                <c:pt idx="978">
                  <c:v>-28210</c:v>
                </c:pt>
                <c:pt idx="979">
                  <c:v>-28200</c:v>
                </c:pt>
                <c:pt idx="980">
                  <c:v>-28190</c:v>
                </c:pt>
                <c:pt idx="981">
                  <c:v>-28180</c:v>
                </c:pt>
                <c:pt idx="982">
                  <c:v>-28170</c:v>
                </c:pt>
                <c:pt idx="983">
                  <c:v>-28160</c:v>
                </c:pt>
                <c:pt idx="984">
                  <c:v>-28150</c:v>
                </c:pt>
                <c:pt idx="985">
                  <c:v>-28140</c:v>
                </c:pt>
                <c:pt idx="986">
                  <c:v>-28130</c:v>
                </c:pt>
                <c:pt idx="987">
                  <c:v>-28120</c:v>
                </c:pt>
                <c:pt idx="988">
                  <c:v>-28110</c:v>
                </c:pt>
                <c:pt idx="989">
                  <c:v>-28100</c:v>
                </c:pt>
                <c:pt idx="990">
                  <c:v>-28090</c:v>
                </c:pt>
                <c:pt idx="991">
                  <c:v>-28080</c:v>
                </c:pt>
                <c:pt idx="992">
                  <c:v>-28070</c:v>
                </c:pt>
                <c:pt idx="993">
                  <c:v>-28060</c:v>
                </c:pt>
                <c:pt idx="994">
                  <c:v>-28050</c:v>
                </c:pt>
                <c:pt idx="995">
                  <c:v>-28040</c:v>
                </c:pt>
                <c:pt idx="996">
                  <c:v>-29030</c:v>
                </c:pt>
                <c:pt idx="997">
                  <c:v>-29020</c:v>
                </c:pt>
                <c:pt idx="998">
                  <c:v>-29010</c:v>
                </c:pt>
                <c:pt idx="999">
                  <c:v>-29000</c:v>
                </c:pt>
                <c:pt idx="1000">
                  <c:v>-28990</c:v>
                </c:pt>
                <c:pt idx="1001">
                  <c:v>-28980</c:v>
                </c:pt>
                <c:pt idx="1002">
                  <c:v>-28970</c:v>
                </c:pt>
                <c:pt idx="1003">
                  <c:v>-28960</c:v>
                </c:pt>
                <c:pt idx="1004">
                  <c:v>-28950</c:v>
                </c:pt>
                <c:pt idx="1005">
                  <c:v>-28940</c:v>
                </c:pt>
                <c:pt idx="1006">
                  <c:v>-28930</c:v>
                </c:pt>
                <c:pt idx="1007">
                  <c:v>-28920</c:v>
                </c:pt>
                <c:pt idx="1008">
                  <c:v>-28910</c:v>
                </c:pt>
                <c:pt idx="1009">
                  <c:v>-28900</c:v>
                </c:pt>
                <c:pt idx="1010">
                  <c:v>-28890</c:v>
                </c:pt>
                <c:pt idx="1011">
                  <c:v>-28880</c:v>
                </c:pt>
                <c:pt idx="1012">
                  <c:v>-28870</c:v>
                </c:pt>
                <c:pt idx="1013">
                  <c:v>-28860</c:v>
                </c:pt>
                <c:pt idx="1014">
                  <c:v>-28850</c:v>
                </c:pt>
                <c:pt idx="1015">
                  <c:v>-28840</c:v>
                </c:pt>
                <c:pt idx="1016">
                  <c:v>-28830</c:v>
                </c:pt>
                <c:pt idx="1017">
                  <c:v>-28820</c:v>
                </c:pt>
                <c:pt idx="1018">
                  <c:v>-28810</c:v>
                </c:pt>
                <c:pt idx="1019">
                  <c:v>-28800</c:v>
                </c:pt>
                <c:pt idx="1020">
                  <c:v>-28790</c:v>
                </c:pt>
                <c:pt idx="1021">
                  <c:v>-28780</c:v>
                </c:pt>
                <c:pt idx="1022">
                  <c:v>-28770</c:v>
                </c:pt>
                <c:pt idx="1023">
                  <c:v>-28760</c:v>
                </c:pt>
                <c:pt idx="1024">
                  <c:v>-28750</c:v>
                </c:pt>
                <c:pt idx="1025">
                  <c:v>-28740</c:v>
                </c:pt>
                <c:pt idx="1026">
                  <c:v>-28730</c:v>
                </c:pt>
                <c:pt idx="1027">
                  <c:v>-28720</c:v>
                </c:pt>
                <c:pt idx="1028">
                  <c:v>-28710</c:v>
                </c:pt>
                <c:pt idx="1029">
                  <c:v>-28700</c:v>
                </c:pt>
                <c:pt idx="1030">
                  <c:v>-28690</c:v>
                </c:pt>
                <c:pt idx="1031">
                  <c:v>-28680</c:v>
                </c:pt>
                <c:pt idx="1032">
                  <c:v>-28670</c:v>
                </c:pt>
                <c:pt idx="1033">
                  <c:v>-28660</c:v>
                </c:pt>
                <c:pt idx="1034">
                  <c:v>-28650</c:v>
                </c:pt>
                <c:pt idx="1035">
                  <c:v>-28640</c:v>
                </c:pt>
                <c:pt idx="1036">
                  <c:v>-28630</c:v>
                </c:pt>
                <c:pt idx="1037">
                  <c:v>-28620</c:v>
                </c:pt>
                <c:pt idx="1038">
                  <c:v>-28610</c:v>
                </c:pt>
                <c:pt idx="1039">
                  <c:v>-28600</c:v>
                </c:pt>
                <c:pt idx="1040">
                  <c:v>-28590</c:v>
                </c:pt>
                <c:pt idx="1041">
                  <c:v>-28580</c:v>
                </c:pt>
                <c:pt idx="1042">
                  <c:v>-28570</c:v>
                </c:pt>
                <c:pt idx="1043">
                  <c:v>-28560</c:v>
                </c:pt>
                <c:pt idx="1044">
                  <c:v>-28550</c:v>
                </c:pt>
                <c:pt idx="1045">
                  <c:v>-28540</c:v>
                </c:pt>
                <c:pt idx="1046">
                  <c:v>-28530</c:v>
                </c:pt>
                <c:pt idx="1047">
                  <c:v>-28520</c:v>
                </c:pt>
                <c:pt idx="1048">
                  <c:v>-28510</c:v>
                </c:pt>
                <c:pt idx="1049">
                  <c:v>-28500</c:v>
                </c:pt>
                <c:pt idx="1050">
                  <c:v>-28490</c:v>
                </c:pt>
                <c:pt idx="1051">
                  <c:v>-28480</c:v>
                </c:pt>
                <c:pt idx="1052">
                  <c:v>-29470</c:v>
                </c:pt>
                <c:pt idx="1053">
                  <c:v>-29460</c:v>
                </c:pt>
                <c:pt idx="1054">
                  <c:v>-29450</c:v>
                </c:pt>
                <c:pt idx="1055">
                  <c:v>-29440</c:v>
                </c:pt>
                <c:pt idx="1056">
                  <c:v>-29430</c:v>
                </c:pt>
                <c:pt idx="1057">
                  <c:v>-29420</c:v>
                </c:pt>
                <c:pt idx="1058">
                  <c:v>-29410</c:v>
                </c:pt>
                <c:pt idx="1059">
                  <c:v>-29400</c:v>
                </c:pt>
                <c:pt idx="1060">
                  <c:v>-29390</c:v>
                </c:pt>
                <c:pt idx="1061">
                  <c:v>-29380</c:v>
                </c:pt>
                <c:pt idx="1062">
                  <c:v>-29370</c:v>
                </c:pt>
                <c:pt idx="1063">
                  <c:v>-29360</c:v>
                </c:pt>
                <c:pt idx="1064">
                  <c:v>-29350</c:v>
                </c:pt>
                <c:pt idx="1065">
                  <c:v>-29340</c:v>
                </c:pt>
                <c:pt idx="1066">
                  <c:v>-29330</c:v>
                </c:pt>
                <c:pt idx="1067">
                  <c:v>-29320</c:v>
                </c:pt>
                <c:pt idx="1068">
                  <c:v>-29310</c:v>
                </c:pt>
                <c:pt idx="1069">
                  <c:v>-29300</c:v>
                </c:pt>
                <c:pt idx="1070">
                  <c:v>-29290</c:v>
                </c:pt>
                <c:pt idx="1071">
                  <c:v>-30280</c:v>
                </c:pt>
                <c:pt idx="1072">
                  <c:v>-30270</c:v>
                </c:pt>
                <c:pt idx="1073">
                  <c:v>-30260</c:v>
                </c:pt>
                <c:pt idx="1074">
                  <c:v>-30250</c:v>
                </c:pt>
                <c:pt idx="1075">
                  <c:v>-30240</c:v>
                </c:pt>
                <c:pt idx="1076">
                  <c:v>-30230</c:v>
                </c:pt>
                <c:pt idx="1077">
                  <c:v>-30220</c:v>
                </c:pt>
                <c:pt idx="1078">
                  <c:v>-30210</c:v>
                </c:pt>
                <c:pt idx="1079">
                  <c:v>-30200</c:v>
                </c:pt>
                <c:pt idx="1080">
                  <c:v>-30190</c:v>
                </c:pt>
                <c:pt idx="1081">
                  <c:v>-30180</c:v>
                </c:pt>
                <c:pt idx="1082">
                  <c:v>-30170</c:v>
                </c:pt>
                <c:pt idx="1083">
                  <c:v>-30160</c:v>
                </c:pt>
                <c:pt idx="1084">
                  <c:v>-30150</c:v>
                </c:pt>
                <c:pt idx="1085">
                  <c:v>-30140</c:v>
                </c:pt>
                <c:pt idx="1086">
                  <c:v>-30130</c:v>
                </c:pt>
                <c:pt idx="1087">
                  <c:v>-30120</c:v>
                </c:pt>
                <c:pt idx="1088">
                  <c:v>-30110</c:v>
                </c:pt>
                <c:pt idx="1089">
                  <c:v>-30100</c:v>
                </c:pt>
                <c:pt idx="1090">
                  <c:v>-30090</c:v>
                </c:pt>
                <c:pt idx="1091">
                  <c:v>-30080</c:v>
                </c:pt>
                <c:pt idx="1092">
                  <c:v>-30070</c:v>
                </c:pt>
                <c:pt idx="1093">
                  <c:v>-30060</c:v>
                </c:pt>
                <c:pt idx="1094">
                  <c:v>-30050</c:v>
                </c:pt>
                <c:pt idx="1095">
                  <c:v>-30040</c:v>
                </c:pt>
                <c:pt idx="1096">
                  <c:v>-31030</c:v>
                </c:pt>
                <c:pt idx="1097">
                  <c:v>-31020</c:v>
                </c:pt>
                <c:pt idx="1098">
                  <c:v>-31010</c:v>
                </c:pt>
                <c:pt idx="1099">
                  <c:v>-31000</c:v>
                </c:pt>
                <c:pt idx="1100">
                  <c:v>-30990</c:v>
                </c:pt>
                <c:pt idx="1101">
                  <c:v>-30980</c:v>
                </c:pt>
                <c:pt idx="1102">
                  <c:v>-30970</c:v>
                </c:pt>
                <c:pt idx="1103">
                  <c:v>-30960</c:v>
                </c:pt>
                <c:pt idx="1104">
                  <c:v>-30950</c:v>
                </c:pt>
                <c:pt idx="1105">
                  <c:v>-30940</c:v>
                </c:pt>
                <c:pt idx="1106">
                  <c:v>-30930</c:v>
                </c:pt>
                <c:pt idx="1107">
                  <c:v>-30920</c:v>
                </c:pt>
                <c:pt idx="1108">
                  <c:v>-31910</c:v>
                </c:pt>
                <c:pt idx="1109">
                  <c:v>-31900</c:v>
                </c:pt>
                <c:pt idx="1110">
                  <c:v>-31890</c:v>
                </c:pt>
                <c:pt idx="1111">
                  <c:v>-31880</c:v>
                </c:pt>
                <c:pt idx="1112">
                  <c:v>-31870</c:v>
                </c:pt>
                <c:pt idx="1113">
                  <c:v>-31860</c:v>
                </c:pt>
                <c:pt idx="1114">
                  <c:v>-31850</c:v>
                </c:pt>
                <c:pt idx="1115">
                  <c:v>-31840</c:v>
                </c:pt>
                <c:pt idx="1116">
                  <c:v>-31830</c:v>
                </c:pt>
                <c:pt idx="1117">
                  <c:v>-31820</c:v>
                </c:pt>
                <c:pt idx="1118">
                  <c:v>-31810</c:v>
                </c:pt>
                <c:pt idx="1119">
                  <c:v>-31800</c:v>
                </c:pt>
                <c:pt idx="1120">
                  <c:v>-31790</c:v>
                </c:pt>
                <c:pt idx="1121">
                  <c:v>-31780</c:v>
                </c:pt>
                <c:pt idx="1122">
                  <c:v>-31770</c:v>
                </c:pt>
                <c:pt idx="1123">
                  <c:v>-31760</c:v>
                </c:pt>
                <c:pt idx="1124">
                  <c:v>-31750</c:v>
                </c:pt>
                <c:pt idx="1125">
                  <c:v>-31740</c:v>
                </c:pt>
                <c:pt idx="1126">
                  <c:v>-31730</c:v>
                </c:pt>
                <c:pt idx="1127">
                  <c:v>-31720</c:v>
                </c:pt>
                <c:pt idx="1128">
                  <c:v>-31710</c:v>
                </c:pt>
                <c:pt idx="1129">
                  <c:v>-31700</c:v>
                </c:pt>
                <c:pt idx="1130">
                  <c:v>-31690</c:v>
                </c:pt>
                <c:pt idx="1131">
                  <c:v>-31680</c:v>
                </c:pt>
                <c:pt idx="1132">
                  <c:v>-32670</c:v>
                </c:pt>
                <c:pt idx="1133">
                  <c:v>-32660</c:v>
                </c:pt>
                <c:pt idx="1134">
                  <c:v>-32650</c:v>
                </c:pt>
                <c:pt idx="1135">
                  <c:v>-32640</c:v>
                </c:pt>
                <c:pt idx="1136">
                  <c:v>-32630</c:v>
                </c:pt>
                <c:pt idx="1137">
                  <c:v>-32620</c:v>
                </c:pt>
                <c:pt idx="1138">
                  <c:v>-32610</c:v>
                </c:pt>
                <c:pt idx="1139">
                  <c:v>-32600</c:v>
                </c:pt>
                <c:pt idx="1140">
                  <c:v>-32590</c:v>
                </c:pt>
                <c:pt idx="1141">
                  <c:v>-32580</c:v>
                </c:pt>
                <c:pt idx="1142">
                  <c:v>-32570</c:v>
                </c:pt>
                <c:pt idx="1143">
                  <c:v>-32560</c:v>
                </c:pt>
                <c:pt idx="1144">
                  <c:v>-32550</c:v>
                </c:pt>
                <c:pt idx="1145">
                  <c:v>-32540</c:v>
                </c:pt>
                <c:pt idx="1146">
                  <c:v>-32530</c:v>
                </c:pt>
                <c:pt idx="1147">
                  <c:v>-32520</c:v>
                </c:pt>
                <c:pt idx="1148">
                  <c:v>-32510</c:v>
                </c:pt>
                <c:pt idx="1149">
                  <c:v>-32500</c:v>
                </c:pt>
                <c:pt idx="1150">
                  <c:v>-32490</c:v>
                </c:pt>
                <c:pt idx="1151">
                  <c:v>-32480</c:v>
                </c:pt>
                <c:pt idx="1152">
                  <c:v>-32470</c:v>
                </c:pt>
                <c:pt idx="1153">
                  <c:v>-32460</c:v>
                </c:pt>
                <c:pt idx="1154">
                  <c:v>-32450</c:v>
                </c:pt>
                <c:pt idx="1155">
                  <c:v>-32440</c:v>
                </c:pt>
                <c:pt idx="1156">
                  <c:v>-32430</c:v>
                </c:pt>
                <c:pt idx="1157">
                  <c:v>-32420</c:v>
                </c:pt>
                <c:pt idx="1158">
                  <c:v>-32410</c:v>
                </c:pt>
                <c:pt idx="1159">
                  <c:v>-32400</c:v>
                </c:pt>
                <c:pt idx="1160">
                  <c:v>-32390</c:v>
                </c:pt>
                <c:pt idx="1161">
                  <c:v>-32380</c:v>
                </c:pt>
                <c:pt idx="1162">
                  <c:v>-32370</c:v>
                </c:pt>
                <c:pt idx="1163">
                  <c:v>-32360</c:v>
                </c:pt>
                <c:pt idx="1164">
                  <c:v>-32350</c:v>
                </c:pt>
                <c:pt idx="1165">
                  <c:v>-32340</c:v>
                </c:pt>
                <c:pt idx="1166">
                  <c:v>-32330</c:v>
                </c:pt>
                <c:pt idx="1167">
                  <c:v>-32320</c:v>
                </c:pt>
                <c:pt idx="1168">
                  <c:v>-32310</c:v>
                </c:pt>
                <c:pt idx="1169">
                  <c:v>-32300</c:v>
                </c:pt>
                <c:pt idx="1170">
                  <c:v>-32290</c:v>
                </c:pt>
                <c:pt idx="1171">
                  <c:v>-33280</c:v>
                </c:pt>
                <c:pt idx="1172">
                  <c:v>-33270</c:v>
                </c:pt>
                <c:pt idx="1173">
                  <c:v>-33260</c:v>
                </c:pt>
                <c:pt idx="1174">
                  <c:v>-33250</c:v>
                </c:pt>
                <c:pt idx="1175">
                  <c:v>-33240</c:v>
                </c:pt>
                <c:pt idx="1176">
                  <c:v>-33230</c:v>
                </c:pt>
                <c:pt idx="1177">
                  <c:v>-33220</c:v>
                </c:pt>
                <c:pt idx="1178">
                  <c:v>-33210</c:v>
                </c:pt>
                <c:pt idx="1179">
                  <c:v>-33200</c:v>
                </c:pt>
                <c:pt idx="1180">
                  <c:v>-33190</c:v>
                </c:pt>
                <c:pt idx="1181">
                  <c:v>-33180</c:v>
                </c:pt>
                <c:pt idx="1182">
                  <c:v>-33170</c:v>
                </c:pt>
                <c:pt idx="1183">
                  <c:v>-33160</c:v>
                </c:pt>
                <c:pt idx="1184">
                  <c:v>-34150</c:v>
                </c:pt>
                <c:pt idx="1185">
                  <c:v>-35140</c:v>
                </c:pt>
                <c:pt idx="1186">
                  <c:v>-35130</c:v>
                </c:pt>
                <c:pt idx="1187">
                  <c:v>-35120</c:v>
                </c:pt>
                <c:pt idx="1188">
                  <c:v>-35110</c:v>
                </c:pt>
                <c:pt idx="1189">
                  <c:v>-35100</c:v>
                </c:pt>
                <c:pt idx="1190">
                  <c:v>-35090</c:v>
                </c:pt>
                <c:pt idx="1191">
                  <c:v>-35080</c:v>
                </c:pt>
                <c:pt idx="1192">
                  <c:v>-35070</c:v>
                </c:pt>
                <c:pt idx="1193">
                  <c:v>-35060</c:v>
                </c:pt>
                <c:pt idx="1194">
                  <c:v>-35050</c:v>
                </c:pt>
                <c:pt idx="1195">
                  <c:v>-35040</c:v>
                </c:pt>
                <c:pt idx="1196">
                  <c:v>-35030</c:v>
                </c:pt>
                <c:pt idx="1197">
                  <c:v>-35020</c:v>
                </c:pt>
                <c:pt idx="1198">
                  <c:v>-35010</c:v>
                </c:pt>
                <c:pt idx="1199">
                  <c:v>-35000</c:v>
                </c:pt>
                <c:pt idx="1200">
                  <c:v>-34990</c:v>
                </c:pt>
                <c:pt idx="1201">
                  <c:v>-34980</c:v>
                </c:pt>
                <c:pt idx="1202">
                  <c:v>-34970</c:v>
                </c:pt>
                <c:pt idx="1203">
                  <c:v>-34960</c:v>
                </c:pt>
                <c:pt idx="1204">
                  <c:v>-34950</c:v>
                </c:pt>
                <c:pt idx="1205">
                  <c:v>-34940</c:v>
                </c:pt>
                <c:pt idx="1206">
                  <c:v>-34930</c:v>
                </c:pt>
                <c:pt idx="1207">
                  <c:v>-34920</c:v>
                </c:pt>
                <c:pt idx="1208">
                  <c:v>-34910</c:v>
                </c:pt>
                <c:pt idx="1209">
                  <c:v>-34900</c:v>
                </c:pt>
                <c:pt idx="1210">
                  <c:v>-34890</c:v>
                </c:pt>
                <c:pt idx="1211">
                  <c:v>-34880</c:v>
                </c:pt>
                <c:pt idx="1212">
                  <c:v>-34870</c:v>
                </c:pt>
                <c:pt idx="1213">
                  <c:v>-34860</c:v>
                </c:pt>
                <c:pt idx="1214">
                  <c:v>-34850</c:v>
                </c:pt>
                <c:pt idx="1215">
                  <c:v>-34840</c:v>
                </c:pt>
                <c:pt idx="1216">
                  <c:v>-34830</c:v>
                </c:pt>
                <c:pt idx="1217">
                  <c:v>-34820</c:v>
                </c:pt>
                <c:pt idx="1218">
                  <c:v>-34810</c:v>
                </c:pt>
                <c:pt idx="1219">
                  <c:v>-34800</c:v>
                </c:pt>
                <c:pt idx="1220">
                  <c:v>-34790</c:v>
                </c:pt>
                <c:pt idx="1221">
                  <c:v>-34780</c:v>
                </c:pt>
                <c:pt idx="1222">
                  <c:v>-34770</c:v>
                </c:pt>
                <c:pt idx="1223">
                  <c:v>-34760</c:v>
                </c:pt>
                <c:pt idx="1224">
                  <c:v>-35750</c:v>
                </c:pt>
                <c:pt idx="1225">
                  <c:v>-35740</c:v>
                </c:pt>
                <c:pt idx="1226">
                  <c:v>-35730</c:v>
                </c:pt>
                <c:pt idx="1227">
                  <c:v>-35720</c:v>
                </c:pt>
                <c:pt idx="1228">
                  <c:v>-35710</c:v>
                </c:pt>
                <c:pt idx="1229">
                  <c:v>-35700</c:v>
                </c:pt>
                <c:pt idx="1230">
                  <c:v>-35690</c:v>
                </c:pt>
                <c:pt idx="1231">
                  <c:v>-35680</c:v>
                </c:pt>
                <c:pt idx="1232">
                  <c:v>-35670</c:v>
                </c:pt>
                <c:pt idx="1233">
                  <c:v>-35660</c:v>
                </c:pt>
                <c:pt idx="1234">
                  <c:v>-35650</c:v>
                </c:pt>
                <c:pt idx="1235">
                  <c:v>-35640</c:v>
                </c:pt>
                <c:pt idx="1236">
                  <c:v>-35630</c:v>
                </c:pt>
                <c:pt idx="1237">
                  <c:v>-35620</c:v>
                </c:pt>
                <c:pt idx="1238">
                  <c:v>-35610</c:v>
                </c:pt>
                <c:pt idx="1239">
                  <c:v>-35600</c:v>
                </c:pt>
                <c:pt idx="1240">
                  <c:v>-35590</c:v>
                </c:pt>
                <c:pt idx="1241">
                  <c:v>-35580</c:v>
                </c:pt>
                <c:pt idx="1242">
                  <c:v>-35570</c:v>
                </c:pt>
                <c:pt idx="1243">
                  <c:v>-35560</c:v>
                </c:pt>
                <c:pt idx="1244">
                  <c:v>-35550</c:v>
                </c:pt>
                <c:pt idx="1245">
                  <c:v>-35540</c:v>
                </c:pt>
                <c:pt idx="1246">
                  <c:v>-35530</c:v>
                </c:pt>
                <c:pt idx="1247">
                  <c:v>-35520</c:v>
                </c:pt>
                <c:pt idx="1248">
                  <c:v>-35510</c:v>
                </c:pt>
                <c:pt idx="1249">
                  <c:v>-35500</c:v>
                </c:pt>
                <c:pt idx="1250">
                  <c:v>-35490</c:v>
                </c:pt>
                <c:pt idx="1251">
                  <c:v>-35480</c:v>
                </c:pt>
                <c:pt idx="1252">
                  <c:v>-35470</c:v>
                </c:pt>
                <c:pt idx="1253">
                  <c:v>-36460</c:v>
                </c:pt>
                <c:pt idx="1254">
                  <c:v>-36450</c:v>
                </c:pt>
                <c:pt idx="1255">
                  <c:v>-37440</c:v>
                </c:pt>
                <c:pt idx="1256">
                  <c:v>-37430</c:v>
                </c:pt>
                <c:pt idx="1257">
                  <c:v>-37420</c:v>
                </c:pt>
                <c:pt idx="1258">
                  <c:v>-37410</c:v>
                </c:pt>
                <c:pt idx="1259">
                  <c:v>-37400</c:v>
                </c:pt>
                <c:pt idx="1260">
                  <c:v>-37390</c:v>
                </c:pt>
                <c:pt idx="1261">
                  <c:v>-37380</c:v>
                </c:pt>
                <c:pt idx="1262">
                  <c:v>-37370</c:v>
                </c:pt>
                <c:pt idx="1263">
                  <c:v>-37360</c:v>
                </c:pt>
                <c:pt idx="1264">
                  <c:v>-37350</c:v>
                </c:pt>
                <c:pt idx="1265">
                  <c:v>-37340</c:v>
                </c:pt>
                <c:pt idx="1266">
                  <c:v>-37330</c:v>
                </c:pt>
                <c:pt idx="1267">
                  <c:v>-37320</c:v>
                </c:pt>
                <c:pt idx="1268">
                  <c:v>-37310</c:v>
                </c:pt>
                <c:pt idx="1269">
                  <c:v>-37300</c:v>
                </c:pt>
                <c:pt idx="1270">
                  <c:v>-37290</c:v>
                </c:pt>
                <c:pt idx="1271">
                  <c:v>-37280</c:v>
                </c:pt>
                <c:pt idx="1272">
                  <c:v>-37270</c:v>
                </c:pt>
                <c:pt idx="1273">
                  <c:v>-37260</c:v>
                </c:pt>
                <c:pt idx="1274">
                  <c:v>-37250</c:v>
                </c:pt>
                <c:pt idx="1275">
                  <c:v>-37240</c:v>
                </c:pt>
                <c:pt idx="1276">
                  <c:v>-37230</c:v>
                </c:pt>
                <c:pt idx="1277">
                  <c:v>-37220</c:v>
                </c:pt>
                <c:pt idx="1278">
                  <c:v>-37210</c:v>
                </c:pt>
                <c:pt idx="1279">
                  <c:v>-37200</c:v>
                </c:pt>
                <c:pt idx="1280">
                  <c:v>-37190</c:v>
                </c:pt>
                <c:pt idx="1281">
                  <c:v>-37180</c:v>
                </c:pt>
                <c:pt idx="1282">
                  <c:v>-37170</c:v>
                </c:pt>
                <c:pt idx="1283">
                  <c:v>-38160</c:v>
                </c:pt>
                <c:pt idx="1284">
                  <c:v>-38150</c:v>
                </c:pt>
                <c:pt idx="1285">
                  <c:v>-38140</c:v>
                </c:pt>
                <c:pt idx="1286">
                  <c:v>-38130</c:v>
                </c:pt>
                <c:pt idx="1287">
                  <c:v>-38120</c:v>
                </c:pt>
                <c:pt idx="1288">
                  <c:v>-38110</c:v>
                </c:pt>
                <c:pt idx="1289">
                  <c:v>-38100</c:v>
                </c:pt>
                <c:pt idx="1290">
                  <c:v>-38090</c:v>
                </c:pt>
                <c:pt idx="1291">
                  <c:v>-38080</c:v>
                </c:pt>
                <c:pt idx="1292">
                  <c:v>-38070</c:v>
                </c:pt>
                <c:pt idx="1293">
                  <c:v>-38060</c:v>
                </c:pt>
                <c:pt idx="1294">
                  <c:v>-38050</c:v>
                </c:pt>
                <c:pt idx="1295">
                  <c:v>-38040</c:v>
                </c:pt>
                <c:pt idx="1296">
                  <c:v>-39030</c:v>
                </c:pt>
                <c:pt idx="1297">
                  <c:v>-39020</c:v>
                </c:pt>
                <c:pt idx="1298">
                  <c:v>-39010</c:v>
                </c:pt>
                <c:pt idx="1299">
                  <c:v>-39000</c:v>
                </c:pt>
                <c:pt idx="1300">
                  <c:v>-38990</c:v>
                </c:pt>
                <c:pt idx="1301">
                  <c:v>-38980</c:v>
                </c:pt>
                <c:pt idx="1302">
                  <c:v>-38970</c:v>
                </c:pt>
                <c:pt idx="1303">
                  <c:v>-38960</c:v>
                </c:pt>
                <c:pt idx="1304">
                  <c:v>-38950</c:v>
                </c:pt>
                <c:pt idx="1305">
                  <c:v>-38940</c:v>
                </c:pt>
                <c:pt idx="1306">
                  <c:v>-38930</c:v>
                </c:pt>
                <c:pt idx="1307">
                  <c:v>-38920</c:v>
                </c:pt>
                <c:pt idx="1308">
                  <c:v>-38910</c:v>
                </c:pt>
                <c:pt idx="1309">
                  <c:v>-38900</c:v>
                </c:pt>
                <c:pt idx="1310">
                  <c:v>-38890</c:v>
                </c:pt>
                <c:pt idx="1311">
                  <c:v>-38880</c:v>
                </c:pt>
                <c:pt idx="1312">
                  <c:v>-38870</c:v>
                </c:pt>
                <c:pt idx="1313">
                  <c:v>-38860</c:v>
                </c:pt>
                <c:pt idx="1314">
                  <c:v>-38850</c:v>
                </c:pt>
                <c:pt idx="1315">
                  <c:v>-38840</c:v>
                </c:pt>
                <c:pt idx="1316">
                  <c:v>-38830</c:v>
                </c:pt>
                <c:pt idx="1317">
                  <c:v>-38820</c:v>
                </c:pt>
                <c:pt idx="1318">
                  <c:v>-38810</c:v>
                </c:pt>
                <c:pt idx="1319">
                  <c:v>-38800</c:v>
                </c:pt>
                <c:pt idx="1320">
                  <c:v>-38790</c:v>
                </c:pt>
                <c:pt idx="1321">
                  <c:v>-38780</c:v>
                </c:pt>
                <c:pt idx="1322">
                  <c:v>-38770</c:v>
                </c:pt>
                <c:pt idx="1323">
                  <c:v>-38760</c:v>
                </c:pt>
                <c:pt idx="1324">
                  <c:v>-38750</c:v>
                </c:pt>
                <c:pt idx="1325">
                  <c:v>-38740</c:v>
                </c:pt>
                <c:pt idx="1326">
                  <c:v>-38730</c:v>
                </c:pt>
                <c:pt idx="1327">
                  <c:v>-38720</c:v>
                </c:pt>
                <c:pt idx="1328">
                  <c:v>-38710</c:v>
                </c:pt>
                <c:pt idx="1329">
                  <c:v>-38700</c:v>
                </c:pt>
                <c:pt idx="1330">
                  <c:v>-38690</c:v>
                </c:pt>
                <c:pt idx="1331">
                  <c:v>-38680</c:v>
                </c:pt>
                <c:pt idx="1332">
                  <c:v>-38670</c:v>
                </c:pt>
                <c:pt idx="1333">
                  <c:v>-38660</c:v>
                </c:pt>
                <c:pt idx="1334">
                  <c:v>-38650</c:v>
                </c:pt>
                <c:pt idx="1335">
                  <c:v>-38640</c:v>
                </c:pt>
                <c:pt idx="1336">
                  <c:v>-38630</c:v>
                </c:pt>
                <c:pt idx="1337">
                  <c:v>-38620</c:v>
                </c:pt>
                <c:pt idx="1338">
                  <c:v>-38610</c:v>
                </c:pt>
                <c:pt idx="1339">
                  <c:v>-38600</c:v>
                </c:pt>
                <c:pt idx="1340">
                  <c:v>-39590</c:v>
                </c:pt>
                <c:pt idx="1341">
                  <c:v>-39580</c:v>
                </c:pt>
                <c:pt idx="1342">
                  <c:v>-39570</c:v>
                </c:pt>
                <c:pt idx="1343">
                  <c:v>-40560</c:v>
                </c:pt>
                <c:pt idx="1344">
                  <c:v>-40550</c:v>
                </c:pt>
                <c:pt idx="1345">
                  <c:v>-40540</c:v>
                </c:pt>
                <c:pt idx="1346">
                  <c:v>-40530</c:v>
                </c:pt>
                <c:pt idx="1347">
                  <c:v>-40520</c:v>
                </c:pt>
                <c:pt idx="1348">
                  <c:v>-40510</c:v>
                </c:pt>
                <c:pt idx="1349">
                  <c:v>-40500</c:v>
                </c:pt>
                <c:pt idx="1350">
                  <c:v>-40490</c:v>
                </c:pt>
                <c:pt idx="1351">
                  <c:v>-40480</c:v>
                </c:pt>
                <c:pt idx="1352">
                  <c:v>-40470</c:v>
                </c:pt>
                <c:pt idx="1353">
                  <c:v>-40460</c:v>
                </c:pt>
                <c:pt idx="1354">
                  <c:v>-40450</c:v>
                </c:pt>
                <c:pt idx="1355">
                  <c:v>-40440</c:v>
                </c:pt>
                <c:pt idx="1356">
                  <c:v>-40430</c:v>
                </c:pt>
                <c:pt idx="1357">
                  <c:v>-40420</c:v>
                </c:pt>
                <c:pt idx="1358">
                  <c:v>-40410</c:v>
                </c:pt>
                <c:pt idx="1359">
                  <c:v>-40400</c:v>
                </c:pt>
                <c:pt idx="1360">
                  <c:v>-40390</c:v>
                </c:pt>
                <c:pt idx="1361">
                  <c:v>-40380</c:v>
                </c:pt>
                <c:pt idx="1362">
                  <c:v>-40370</c:v>
                </c:pt>
                <c:pt idx="1363">
                  <c:v>-40360</c:v>
                </c:pt>
                <c:pt idx="1364">
                  <c:v>-40350</c:v>
                </c:pt>
                <c:pt idx="1365">
                  <c:v>-40340</c:v>
                </c:pt>
                <c:pt idx="1366">
                  <c:v>-40330</c:v>
                </c:pt>
                <c:pt idx="1367">
                  <c:v>-40320</c:v>
                </c:pt>
                <c:pt idx="1368">
                  <c:v>-40310</c:v>
                </c:pt>
                <c:pt idx="1369">
                  <c:v>-41300</c:v>
                </c:pt>
                <c:pt idx="1370">
                  <c:v>-41290</c:v>
                </c:pt>
                <c:pt idx="1371">
                  <c:v>-41280</c:v>
                </c:pt>
                <c:pt idx="1372">
                  <c:v>-41270</c:v>
                </c:pt>
                <c:pt idx="1373">
                  <c:v>-41260</c:v>
                </c:pt>
                <c:pt idx="1374">
                  <c:v>-41250</c:v>
                </c:pt>
                <c:pt idx="1375">
                  <c:v>-41240</c:v>
                </c:pt>
                <c:pt idx="1376">
                  <c:v>-41230</c:v>
                </c:pt>
                <c:pt idx="1377">
                  <c:v>-41220</c:v>
                </c:pt>
                <c:pt idx="1378">
                  <c:v>-41210</c:v>
                </c:pt>
                <c:pt idx="1379">
                  <c:v>-41200</c:v>
                </c:pt>
                <c:pt idx="1380">
                  <c:v>-41190</c:v>
                </c:pt>
                <c:pt idx="1381">
                  <c:v>-41180</c:v>
                </c:pt>
                <c:pt idx="1382">
                  <c:v>-41170</c:v>
                </c:pt>
                <c:pt idx="1383">
                  <c:v>-41160</c:v>
                </c:pt>
                <c:pt idx="1384">
                  <c:v>-41150</c:v>
                </c:pt>
                <c:pt idx="1385">
                  <c:v>-41140</c:v>
                </c:pt>
                <c:pt idx="1386">
                  <c:v>-41130</c:v>
                </c:pt>
                <c:pt idx="1387">
                  <c:v>-42120</c:v>
                </c:pt>
                <c:pt idx="1388">
                  <c:v>-42110</c:v>
                </c:pt>
                <c:pt idx="1389">
                  <c:v>-42100</c:v>
                </c:pt>
                <c:pt idx="1390">
                  <c:v>-42090</c:v>
                </c:pt>
                <c:pt idx="1391">
                  <c:v>-42080</c:v>
                </c:pt>
                <c:pt idx="1392">
                  <c:v>-42070</c:v>
                </c:pt>
                <c:pt idx="1393">
                  <c:v>-42060</c:v>
                </c:pt>
                <c:pt idx="1394">
                  <c:v>-42050</c:v>
                </c:pt>
                <c:pt idx="1395">
                  <c:v>-43040</c:v>
                </c:pt>
                <c:pt idx="1396">
                  <c:v>-43030</c:v>
                </c:pt>
                <c:pt idx="1397">
                  <c:v>-43020</c:v>
                </c:pt>
                <c:pt idx="1398">
                  <c:v>-43010</c:v>
                </c:pt>
                <c:pt idx="1399">
                  <c:v>-43000</c:v>
                </c:pt>
                <c:pt idx="1400">
                  <c:v>-42990</c:v>
                </c:pt>
                <c:pt idx="1401">
                  <c:v>-42980</c:v>
                </c:pt>
                <c:pt idx="1402">
                  <c:v>-42970</c:v>
                </c:pt>
                <c:pt idx="1403">
                  <c:v>-42960</c:v>
                </c:pt>
                <c:pt idx="1404">
                  <c:v>-42950</c:v>
                </c:pt>
                <c:pt idx="1405">
                  <c:v>-42940</c:v>
                </c:pt>
                <c:pt idx="1406">
                  <c:v>-42930</c:v>
                </c:pt>
                <c:pt idx="1407">
                  <c:v>-42920</c:v>
                </c:pt>
                <c:pt idx="1408">
                  <c:v>-42910</c:v>
                </c:pt>
                <c:pt idx="1409">
                  <c:v>-42900</c:v>
                </c:pt>
                <c:pt idx="1410">
                  <c:v>-43890</c:v>
                </c:pt>
                <c:pt idx="1411">
                  <c:v>-43880</c:v>
                </c:pt>
                <c:pt idx="1412">
                  <c:v>-43870</c:v>
                </c:pt>
                <c:pt idx="1413">
                  <c:v>-43860</c:v>
                </c:pt>
                <c:pt idx="1414">
                  <c:v>-43850</c:v>
                </c:pt>
                <c:pt idx="1415">
                  <c:v>-43840</c:v>
                </c:pt>
                <c:pt idx="1416">
                  <c:v>-43830</c:v>
                </c:pt>
                <c:pt idx="1417">
                  <c:v>-43820</c:v>
                </c:pt>
                <c:pt idx="1418">
                  <c:v>-43810</c:v>
                </c:pt>
                <c:pt idx="1419">
                  <c:v>-43800</c:v>
                </c:pt>
                <c:pt idx="1420">
                  <c:v>-43790</c:v>
                </c:pt>
                <c:pt idx="1421">
                  <c:v>-43780</c:v>
                </c:pt>
                <c:pt idx="1422">
                  <c:v>-43770</c:v>
                </c:pt>
                <c:pt idx="1423">
                  <c:v>-43760</c:v>
                </c:pt>
                <c:pt idx="1424">
                  <c:v>-44750</c:v>
                </c:pt>
                <c:pt idx="1425">
                  <c:v>-44740</c:v>
                </c:pt>
                <c:pt idx="1426">
                  <c:v>-44730</c:v>
                </c:pt>
                <c:pt idx="1427">
                  <c:v>-44720</c:v>
                </c:pt>
                <c:pt idx="1428">
                  <c:v>-44710</c:v>
                </c:pt>
                <c:pt idx="1429">
                  <c:v>-44700</c:v>
                </c:pt>
                <c:pt idx="1430">
                  <c:v>-44690</c:v>
                </c:pt>
                <c:pt idx="1431">
                  <c:v>-44680</c:v>
                </c:pt>
                <c:pt idx="1432">
                  <c:v>-44670</c:v>
                </c:pt>
                <c:pt idx="1433">
                  <c:v>-44660</c:v>
                </c:pt>
                <c:pt idx="1434">
                  <c:v>-44650</c:v>
                </c:pt>
                <c:pt idx="1435">
                  <c:v>-44640</c:v>
                </c:pt>
                <c:pt idx="1436">
                  <c:v>-44630</c:v>
                </c:pt>
                <c:pt idx="1437">
                  <c:v>-44620</c:v>
                </c:pt>
                <c:pt idx="1438">
                  <c:v>-44610</c:v>
                </c:pt>
                <c:pt idx="1439">
                  <c:v>-44600</c:v>
                </c:pt>
                <c:pt idx="1440">
                  <c:v>-44590</c:v>
                </c:pt>
                <c:pt idx="1441">
                  <c:v>-44580</c:v>
                </c:pt>
                <c:pt idx="1442">
                  <c:v>-44570</c:v>
                </c:pt>
                <c:pt idx="1443">
                  <c:v>-44560</c:v>
                </c:pt>
                <c:pt idx="1444">
                  <c:v>-44550</c:v>
                </c:pt>
                <c:pt idx="1445">
                  <c:v>-44540</c:v>
                </c:pt>
                <c:pt idx="1446">
                  <c:v>-44530</c:v>
                </c:pt>
                <c:pt idx="1447">
                  <c:v>-44520</c:v>
                </c:pt>
                <c:pt idx="1448">
                  <c:v>-44510</c:v>
                </c:pt>
                <c:pt idx="1449">
                  <c:v>-44500</c:v>
                </c:pt>
                <c:pt idx="1450">
                  <c:v>-44490</c:v>
                </c:pt>
                <c:pt idx="1451">
                  <c:v>-44480</c:v>
                </c:pt>
                <c:pt idx="1452">
                  <c:v>-44470</c:v>
                </c:pt>
                <c:pt idx="1453">
                  <c:v>-44460</c:v>
                </c:pt>
                <c:pt idx="1454">
                  <c:v>-44450</c:v>
                </c:pt>
                <c:pt idx="1455">
                  <c:v>-44440</c:v>
                </c:pt>
                <c:pt idx="1456">
                  <c:v>-44430</c:v>
                </c:pt>
                <c:pt idx="1457">
                  <c:v>-44420</c:v>
                </c:pt>
                <c:pt idx="1458">
                  <c:v>-44410</c:v>
                </c:pt>
                <c:pt idx="1459">
                  <c:v>-44400</c:v>
                </c:pt>
                <c:pt idx="1460">
                  <c:v>-44390</c:v>
                </c:pt>
                <c:pt idx="1461">
                  <c:v>-44380</c:v>
                </c:pt>
                <c:pt idx="1462">
                  <c:v>-44370</c:v>
                </c:pt>
                <c:pt idx="1463">
                  <c:v>-44360</c:v>
                </c:pt>
                <c:pt idx="1464">
                  <c:v>-44350</c:v>
                </c:pt>
                <c:pt idx="1465">
                  <c:v>-44340</c:v>
                </c:pt>
                <c:pt idx="1466">
                  <c:v>-44330</c:v>
                </c:pt>
                <c:pt idx="1467">
                  <c:v>-44320</c:v>
                </c:pt>
                <c:pt idx="1468">
                  <c:v>-44310</c:v>
                </c:pt>
                <c:pt idx="1469">
                  <c:v>-44300</c:v>
                </c:pt>
                <c:pt idx="1470">
                  <c:v>-44290</c:v>
                </c:pt>
                <c:pt idx="1471">
                  <c:v>-44280</c:v>
                </c:pt>
                <c:pt idx="1472">
                  <c:v>-44270</c:v>
                </c:pt>
                <c:pt idx="1473">
                  <c:v>-44260</c:v>
                </c:pt>
                <c:pt idx="1474">
                  <c:v>-44250</c:v>
                </c:pt>
                <c:pt idx="1475">
                  <c:v>-44240</c:v>
                </c:pt>
                <c:pt idx="1476">
                  <c:v>-44230</c:v>
                </c:pt>
                <c:pt idx="1477">
                  <c:v>-44220</c:v>
                </c:pt>
                <c:pt idx="1478">
                  <c:v>-44210</c:v>
                </c:pt>
                <c:pt idx="1479">
                  <c:v>-44200</c:v>
                </c:pt>
                <c:pt idx="1480">
                  <c:v>-44190</c:v>
                </c:pt>
                <c:pt idx="1481">
                  <c:v>-44180</c:v>
                </c:pt>
                <c:pt idx="1482">
                  <c:v>-44170</c:v>
                </c:pt>
                <c:pt idx="1483">
                  <c:v>-44160</c:v>
                </c:pt>
                <c:pt idx="1484">
                  <c:v>-44150</c:v>
                </c:pt>
                <c:pt idx="1485">
                  <c:v>-44140</c:v>
                </c:pt>
                <c:pt idx="1486">
                  <c:v>-44130</c:v>
                </c:pt>
                <c:pt idx="1487">
                  <c:v>-44120</c:v>
                </c:pt>
                <c:pt idx="1488">
                  <c:v>-44110</c:v>
                </c:pt>
                <c:pt idx="1489">
                  <c:v>-44100</c:v>
                </c:pt>
                <c:pt idx="1490">
                  <c:v>-44090</c:v>
                </c:pt>
                <c:pt idx="1491">
                  <c:v>-44080</c:v>
                </c:pt>
                <c:pt idx="1492">
                  <c:v>-44070</c:v>
                </c:pt>
                <c:pt idx="1493">
                  <c:v>-44060</c:v>
                </c:pt>
                <c:pt idx="1494">
                  <c:v>-44050</c:v>
                </c:pt>
                <c:pt idx="1495">
                  <c:v>-44040</c:v>
                </c:pt>
                <c:pt idx="1496">
                  <c:v>-44030</c:v>
                </c:pt>
                <c:pt idx="1497">
                  <c:v>-44020</c:v>
                </c:pt>
                <c:pt idx="1498">
                  <c:v>-44010</c:v>
                </c:pt>
                <c:pt idx="1499">
                  <c:v>-44000</c:v>
                </c:pt>
                <c:pt idx="1500">
                  <c:v>-43990</c:v>
                </c:pt>
                <c:pt idx="1501">
                  <c:v>-44980</c:v>
                </c:pt>
                <c:pt idx="1502">
                  <c:v>-44970</c:v>
                </c:pt>
                <c:pt idx="1503">
                  <c:v>-44960</c:v>
                </c:pt>
                <c:pt idx="1504">
                  <c:v>-44950</c:v>
                </c:pt>
                <c:pt idx="1505">
                  <c:v>-44940</c:v>
                </c:pt>
                <c:pt idx="1506">
                  <c:v>-44930</c:v>
                </c:pt>
                <c:pt idx="1507">
                  <c:v>-44920</c:v>
                </c:pt>
                <c:pt idx="1508">
                  <c:v>-44910</c:v>
                </c:pt>
                <c:pt idx="1509">
                  <c:v>-44900</c:v>
                </c:pt>
                <c:pt idx="1510">
                  <c:v>-44890</c:v>
                </c:pt>
                <c:pt idx="1511">
                  <c:v>-44880</c:v>
                </c:pt>
                <c:pt idx="1512">
                  <c:v>-44870</c:v>
                </c:pt>
                <c:pt idx="1513">
                  <c:v>-44860</c:v>
                </c:pt>
                <c:pt idx="1514">
                  <c:v>-44850</c:v>
                </c:pt>
                <c:pt idx="1515">
                  <c:v>-44840</c:v>
                </c:pt>
                <c:pt idx="1516">
                  <c:v>-44830</c:v>
                </c:pt>
                <c:pt idx="1517">
                  <c:v>-44820</c:v>
                </c:pt>
                <c:pt idx="1518">
                  <c:v>-44810</c:v>
                </c:pt>
                <c:pt idx="1519">
                  <c:v>-44800</c:v>
                </c:pt>
                <c:pt idx="1520">
                  <c:v>-44790</c:v>
                </c:pt>
                <c:pt idx="1521">
                  <c:v>-44780</c:v>
                </c:pt>
                <c:pt idx="1522">
                  <c:v>-44770</c:v>
                </c:pt>
                <c:pt idx="1523">
                  <c:v>-44760</c:v>
                </c:pt>
                <c:pt idx="1524">
                  <c:v>-44750</c:v>
                </c:pt>
                <c:pt idx="1525">
                  <c:v>-44740</c:v>
                </c:pt>
                <c:pt idx="1526">
                  <c:v>-44730</c:v>
                </c:pt>
                <c:pt idx="1527">
                  <c:v>-44720</c:v>
                </c:pt>
                <c:pt idx="1528">
                  <c:v>-44710</c:v>
                </c:pt>
                <c:pt idx="1529">
                  <c:v>-44700</c:v>
                </c:pt>
                <c:pt idx="1530">
                  <c:v>-45690</c:v>
                </c:pt>
                <c:pt idx="1531">
                  <c:v>-45680</c:v>
                </c:pt>
                <c:pt idx="1532">
                  <c:v>-45670</c:v>
                </c:pt>
                <c:pt idx="1533">
                  <c:v>-45660</c:v>
                </c:pt>
                <c:pt idx="1534">
                  <c:v>-45650</c:v>
                </c:pt>
                <c:pt idx="1535">
                  <c:v>-45640</c:v>
                </c:pt>
                <c:pt idx="1536">
                  <c:v>-45630</c:v>
                </c:pt>
                <c:pt idx="1537">
                  <c:v>-45620</c:v>
                </c:pt>
                <c:pt idx="1538">
                  <c:v>-45610</c:v>
                </c:pt>
                <c:pt idx="1539">
                  <c:v>-45600</c:v>
                </c:pt>
                <c:pt idx="1540">
                  <c:v>-46590</c:v>
                </c:pt>
                <c:pt idx="1541">
                  <c:v>-46580</c:v>
                </c:pt>
                <c:pt idx="1542">
                  <c:v>-46570</c:v>
                </c:pt>
                <c:pt idx="1543">
                  <c:v>-46560</c:v>
                </c:pt>
                <c:pt idx="1544">
                  <c:v>-46550</c:v>
                </c:pt>
                <c:pt idx="1545">
                  <c:v>-46540</c:v>
                </c:pt>
                <c:pt idx="1546">
                  <c:v>-46530</c:v>
                </c:pt>
                <c:pt idx="1547">
                  <c:v>-46520</c:v>
                </c:pt>
                <c:pt idx="1548">
                  <c:v>-46510</c:v>
                </c:pt>
                <c:pt idx="1549">
                  <c:v>-46500</c:v>
                </c:pt>
                <c:pt idx="1550">
                  <c:v>-46490</c:v>
                </c:pt>
                <c:pt idx="1551">
                  <c:v>-46480</c:v>
                </c:pt>
                <c:pt idx="1552">
                  <c:v>-46470</c:v>
                </c:pt>
                <c:pt idx="1553">
                  <c:v>-46460</c:v>
                </c:pt>
                <c:pt idx="1554">
                  <c:v>-46450</c:v>
                </c:pt>
                <c:pt idx="1555">
                  <c:v>-46440</c:v>
                </c:pt>
                <c:pt idx="1556">
                  <c:v>-46430</c:v>
                </c:pt>
                <c:pt idx="1557">
                  <c:v>-46420</c:v>
                </c:pt>
                <c:pt idx="1558">
                  <c:v>-46410</c:v>
                </c:pt>
                <c:pt idx="1559">
                  <c:v>-46400</c:v>
                </c:pt>
                <c:pt idx="1560">
                  <c:v>-46390</c:v>
                </c:pt>
                <c:pt idx="1561">
                  <c:v>-46380</c:v>
                </c:pt>
                <c:pt idx="1562">
                  <c:v>-46370</c:v>
                </c:pt>
                <c:pt idx="1563">
                  <c:v>-46360</c:v>
                </c:pt>
                <c:pt idx="1564">
                  <c:v>-46350</c:v>
                </c:pt>
                <c:pt idx="1565">
                  <c:v>-46340</c:v>
                </c:pt>
                <c:pt idx="1566">
                  <c:v>-46330</c:v>
                </c:pt>
                <c:pt idx="1567">
                  <c:v>-46320</c:v>
                </c:pt>
                <c:pt idx="1568">
                  <c:v>-46310</c:v>
                </c:pt>
                <c:pt idx="1569">
                  <c:v>-46300</c:v>
                </c:pt>
                <c:pt idx="1570">
                  <c:v>-46290</c:v>
                </c:pt>
                <c:pt idx="1571">
                  <c:v>-46280</c:v>
                </c:pt>
                <c:pt idx="1572">
                  <c:v>-46270</c:v>
                </c:pt>
                <c:pt idx="1573">
                  <c:v>-46260</c:v>
                </c:pt>
                <c:pt idx="1574">
                  <c:v>-46250</c:v>
                </c:pt>
                <c:pt idx="1575">
                  <c:v>-46240</c:v>
                </c:pt>
                <c:pt idx="1576">
                  <c:v>-46230</c:v>
                </c:pt>
                <c:pt idx="1577">
                  <c:v>-46220</c:v>
                </c:pt>
                <c:pt idx="1578">
                  <c:v>-46210</c:v>
                </c:pt>
                <c:pt idx="1579">
                  <c:v>-46200</c:v>
                </c:pt>
                <c:pt idx="1580">
                  <c:v>-46190</c:v>
                </c:pt>
                <c:pt idx="1581">
                  <c:v>-46180</c:v>
                </c:pt>
                <c:pt idx="1582">
                  <c:v>-46170</c:v>
                </c:pt>
                <c:pt idx="1583">
                  <c:v>-46160</c:v>
                </c:pt>
                <c:pt idx="1584">
                  <c:v>-47150</c:v>
                </c:pt>
                <c:pt idx="1585">
                  <c:v>-47140</c:v>
                </c:pt>
                <c:pt idx="1586">
                  <c:v>-47130</c:v>
                </c:pt>
                <c:pt idx="1587">
                  <c:v>-47120</c:v>
                </c:pt>
                <c:pt idx="1588">
                  <c:v>-47110</c:v>
                </c:pt>
                <c:pt idx="1589">
                  <c:v>-47100</c:v>
                </c:pt>
                <c:pt idx="1590">
                  <c:v>-47090</c:v>
                </c:pt>
                <c:pt idx="1591">
                  <c:v>-47080</c:v>
                </c:pt>
                <c:pt idx="1592">
                  <c:v>-47070</c:v>
                </c:pt>
                <c:pt idx="1593">
                  <c:v>-47060</c:v>
                </c:pt>
                <c:pt idx="1594">
                  <c:v>-47050</c:v>
                </c:pt>
                <c:pt idx="1595">
                  <c:v>-47040</c:v>
                </c:pt>
                <c:pt idx="1596">
                  <c:v>-47030</c:v>
                </c:pt>
                <c:pt idx="1597">
                  <c:v>-47020</c:v>
                </c:pt>
                <c:pt idx="1598">
                  <c:v>-47010</c:v>
                </c:pt>
                <c:pt idx="1599">
                  <c:v>-47000</c:v>
                </c:pt>
                <c:pt idx="1600">
                  <c:v>-46990</c:v>
                </c:pt>
                <c:pt idx="1601">
                  <c:v>-46980</c:v>
                </c:pt>
                <c:pt idx="1602">
                  <c:v>-46970</c:v>
                </c:pt>
                <c:pt idx="1603">
                  <c:v>-46960</c:v>
                </c:pt>
                <c:pt idx="1604">
                  <c:v>-46950</c:v>
                </c:pt>
                <c:pt idx="1605">
                  <c:v>-46940</c:v>
                </c:pt>
                <c:pt idx="1606">
                  <c:v>-46930</c:v>
                </c:pt>
                <c:pt idx="1607">
                  <c:v>-46920</c:v>
                </c:pt>
                <c:pt idx="1608">
                  <c:v>-46910</c:v>
                </c:pt>
                <c:pt idx="1609">
                  <c:v>-46900</c:v>
                </c:pt>
                <c:pt idx="1610">
                  <c:v>-46890</c:v>
                </c:pt>
                <c:pt idx="1611">
                  <c:v>-46880</c:v>
                </c:pt>
                <c:pt idx="1612">
                  <c:v>-46870</c:v>
                </c:pt>
                <c:pt idx="1613">
                  <c:v>-46860</c:v>
                </c:pt>
                <c:pt idx="1614">
                  <c:v>-46850</c:v>
                </c:pt>
                <c:pt idx="1615">
                  <c:v>-46840</c:v>
                </c:pt>
                <c:pt idx="1616">
                  <c:v>-46830</c:v>
                </c:pt>
                <c:pt idx="1617">
                  <c:v>-46820</c:v>
                </c:pt>
                <c:pt idx="1618">
                  <c:v>-46810</c:v>
                </c:pt>
                <c:pt idx="1619">
                  <c:v>-46800</c:v>
                </c:pt>
                <c:pt idx="1620">
                  <c:v>-46790</c:v>
                </c:pt>
                <c:pt idx="1621">
                  <c:v>-46780</c:v>
                </c:pt>
                <c:pt idx="1622">
                  <c:v>-46770</c:v>
                </c:pt>
                <c:pt idx="1623">
                  <c:v>-46760</c:v>
                </c:pt>
                <c:pt idx="1624">
                  <c:v>-46750</c:v>
                </c:pt>
                <c:pt idx="1625">
                  <c:v>-46740</c:v>
                </c:pt>
                <c:pt idx="1626">
                  <c:v>-46730</c:v>
                </c:pt>
                <c:pt idx="1627">
                  <c:v>-46720</c:v>
                </c:pt>
                <c:pt idx="1628">
                  <c:v>-46710</c:v>
                </c:pt>
                <c:pt idx="1629">
                  <c:v>-46700</c:v>
                </c:pt>
                <c:pt idx="1630">
                  <c:v>-46690</c:v>
                </c:pt>
                <c:pt idx="1631">
                  <c:v>-46680</c:v>
                </c:pt>
                <c:pt idx="1632">
                  <c:v>-46670</c:v>
                </c:pt>
                <c:pt idx="1633">
                  <c:v>-46660</c:v>
                </c:pt>
                <c:pt idx="1634">
                  <c:v>-46650</c:v>
                </c:pt>
                <c:pt idx="1635">
                  <c:v>-46640</c:v>
                </c:pt>
                <c:pt idx="1636">
                  <c:v>-46630</c:v>
                </c:pt>
                <c:pt idx="1637">
                  <c:v>-46620</c:v>
                </c:pt>
                <c:pt idx="1638">
                  <c:v>-46610</c:v>
                </c:pt>
                <c:pt idx="1639">
                  <c:v>-46600</c:v>
                </c:pt>
                <c:pt idx="1640">
                  <c:v>-46590</c:v>
                </c:pt>
                <c:pt idx="1641">
                  <c:v>-46580</c:v>
                </c:pt>
                <c:pt idx="1642">
                  <c:v>-46570</c:v>
                </c:pt>
                <c:pt idx="1643">
                  <c:v>-46560</c:v>
                </c:pt>
                <c:pt idx="1644">
                  <c:v>-46550</c:v>
                </c:pt>
                <c:pt idx="1645">
                  <c:v>-46540</c:v>
                </c:pt>
                <c:pt idx="1646">
                  <c:v>-46530</c:v>
                </c:pt>
                <c:pt idx="1647">
                  <c:v>-46520</c:v>
                </c:pt>
                <c:pt idx="1648">
                  <c:v>-46510</c:v>
                </c:pt>
                <c:pt idx="1649">
                  <c:v>-46500</c:v>
                </c:pt>
                <c:pt idx="1650">
                  <c:v>-46490</c:v>
                </c:pt>
                <c:pt idx="1651">
                  <c:v>-46480</c:v>
                </c:pt>
                <c:pt idx="1652">
                  <c:v>-46470</c:v>
                </c:pt>
                <c:pt idx="1653">
                  <c:v>-46460</c:v>
                </c:pt>
                <c:pt idx="1654">
                  <c:v>-46450</c:v>
                </c:pt>
                <c:pt idx="1655">
                  <c:v>-46440</c:v>
                </c:pt>
                <c:pt idx="1656">
                  <c:v>-46430</c:v>
                </c:pt>
                <c:pt idx="1657">
                  <c:v>-46420</c:v>
                </c:pt>
                <c:pt idx="1658">
                  <c:v>-46410</c:v>
                </c:pt>
                <c:pt idx="1659">
                  <c:v>-46400</c:v>
                </c:pt>
                <c:pt idx="1660">
                  <c:v>-47390</c:v>
                </c:pt>
                <c:pt idx="1661">
                  <c:v>-47380</c:v>
                </c:pt>
                <c:pt idx="1662">
                  <c:v>-47370</c:v>
                </c:pt>
                <c:pt idx="1663">
                  <c:v>-47360</c:v>
                </c:pt>
                <c:pt idx="1664">
                  <c:v>-47350</c:v>
                </c:pt>
                <c:pt idx="1665">
                  <c:v>-47340</c:v>
                </c:pt>
                <c:pt idx="1666">
                  <c:v>-47330</c:v>
                </c:pt>
                <c:pt idx="1667">
                  <c:v>-47320</c:v>
                </c:pt>
                <c:pt idx="1668">
                  <c:v>-48310</c:v>
                </c:pt>
                <c:pt idx="1669">
                  <c:v>-48300</c:v>
                </c:pt>
                <c:pt idx="1670">
                  <c:v>-48290</c:v>
                </c:pt>
                <c:pt idx="1671">
                  <c:v>-48280</c:v>
                </c:pt>
                <c:pt idx="1672">
                  <c:v>-48270</c:v>
                </c:pt>
                <c:pt idx="1673">
                  <c:v>-48260</c:v>
                </c:pt>
                <c:pt idx="1674">
                  <c:v>-48250</c:v>
                </c:pt>
                <c:pt idx="1675">
                  <c:v>-48240</c:v>
                </c:pt>
                <c:pt idx="1676">
                  <c:v>-48230</c:v>
                </c:pt>
                <c:pt idx="1677">
                  <c:v>-49220</c:v>
                </c:pt>
                <c:pt idx="1678">
                  <c:v>-49210</c:v>
                </c:pt>
                <c:pt idx="1679">
                  <c:v>-49200</c:v>
                </c:pt>
                <c:pt idx="1680">
                  <c:v>-49190</c:v>
                </c:pt>
                <c:pt idx="1681">
                  <c:v>-49180</c:v>
                </c:pt>
                <c:pt idx="1682">
                  <c:v>-49170</c:v>
                </c:pt>
                <c:pt idx="1683">
                  <c:v>-49160</c:v>
                </c:pt>
                <c:pt idx="1684">
                  <c:v>-49150</c:v>
                </c:pt>
                <c:pt idx="1685">
                  <c:v>-49140</c:v>
                </c:pt>
                <c:pt idx="1686">
                  <c:v>-49130</c:v>
                </c:pt>
                <c:pt idx="1687">
                  <c:v>-49120</c:v>
                </c:pt>
                <c:pt idx="1688">
                  <c:v>-49110</c:v>
                </c:pt>
                <c:pt idx="1689">
                  <c:v>-49100</c:v>
                </c:pt>
                <c:pt idx="1690">
                  <c:v>-49090</c:v>
                </c:pt>
                <c:pt idx="1691">
                  <c:v>-49080</c:v>
                </c:pt>
                <c:pt idx="1692">
                  <c:v>-49070</c:v>
                </c:pt>
                <c:pt idx="1693">
                  <c:v>-49060</c:v>
                </c:pt>
                <c:pt idx="1694">
                  <c:v>-49050</c:v>
                </c:pt>
                <c:pt idx="1695">
                  <c:v>-49040</c:v>
                </c:pt>
                <c:pt idx="1696">
                  <c:v>-49030</c:v>
                </c:pt>
                <c:pt idx="1697">
                  <c:v>-49020</c:v>
                </c:pt>
                <c:pt idx="1698">
                  <c:v>-49010</c:v>
                </c:pt>
                <c:pt idx="1699">
                  <c:v>-49000</c:v>
                </c:pt>
                <c:pt idx="1700">
                  <c:v>-48990</c:v>
                </c:pt>
                <c:pt idx="1701">
                  <c:v>-48980</c:v>
                </c:pt>
                <c:pt idx="1702">
                  <c:v>-48970</c:v>
                </c:pt>
                <c:pt idx="1703">
                  <c:v>-48960</c:v>
                </c:pt>
                <c:pt idx="1704">
                  <c:v>-48950</c:v>
                </c:pt>
                <c:pt idx="1705">
                  <c:v>-48940</c:v>
                </c:pt>
                <c:pt idx="1706">
                  <c:v>-48930</c:v>
                </c:pt>
                <c:pt idx="1707">
                  <c:v>-48920</c:v>
                </c:pt>
                <c:pt idx="1708">
                  <c:v>-48910</c:v>
                </c:pt>
                <c:pt idx="1709">
                  <c:v>-48900</c:v>
                </c:pt>
                <c:pt idx="1710">
                  <c:v>-48890</c:v>
                </c:pt>
                <c:pt idx="1711">
                  <c:v>-48880</c:v>
                </c:pt>
                <c:pt idx="1712">
                  <c:v>-48870</c:v>
                </c:pt>
                <c:pt idx="1713">
                  <c:v>-48860</c:v>
                </c:pt>
                <c:pt idx="1714">
                  <c:v>-48850</c:v>
                </c:pt>
                <c:pt idx="1715">
                  <c:v>-48840</c:v>
                </c:pt>
                <c:pt idx="1716">
                  <c:v>-48830</c:v>
                </c:pt>
                <c:pt idx="1717">
                  <c:v>-48820</c:v>
                </c:pt>
                <c:pt idx="1718">
                  <c:v>-48810</c:v>
                </c:pt>
                <c:pt idx="1719">
                  <c:v>-48800</c:v>
                </c:pt>
                <c:pt idx="1720">
                  <c:v>-48790</c:v>
                </c:pt>
                <c:pt idx="1721">
                  <c:v>-48780</c:v>
                </c:pt>
                <c:pt idx="1722">
                  <c:v>-48770</c:v>
                </c:pt>
                <c:pt idx="1723">
                  <c:v>-48760</c:v>
                </c:pt>
                <c:pt idx="1724">
                  <c:v>-48750</c:v>
                </c:pt>
                <c:pt idx="1725">
                  <c:v>-48740</c:v>
                </c:pt>
                <c:pt idx="1726">
                  <c:v>-48730</c:v>
                </c:pt>
                <c:pt idx="1727">
                  <c:v>-48720</c:v>
                </c:pt>
                <c:pt idx="1728">
                  <c:v>-48710</c:v>
                </c:pt>
                <c:pt idx="1729">
                  <c:v>-48700</c:v>
                </c:pt>
                <c:pt idx="1730">
                  <c:v>-49690</c:v>
                </c:pt>
                <c:pt idx="1731">
                  <c:v>-50680</c:v>
                </c:pt>
                <c:pt idx="1732">
                  <c:v>-50670</c:v>
                </c:pt>
                <c:pt idx="1733">
                  <c:v>-50660</c:v>
                </c:pt>
                <c:pt idx="1734">
                  <c:v>-50650</c:v>
                </c:pt>
                <c:pt idx="1735">
                  <c:v>-50640</c:v>
                </c:pt>
                <c:pt idx="1736">
                  <c:v>-50630</c:v>
                </c:pt>
                <c:pt idx="1737">
                  <c:v>-50620</c:v>
                </c:pt>
                <c:pt idx="1738">
                  <c:v>-50610</c:v>
                </c:pt>
                <c:pt idx="1739">
                  <c:v>-50600</c:v>
                </c:pt>
                <c:pt idx="1740">
                  <c:v>-50590</c:v>
                </c:pt>
                <c:pt idx="1741">
                  <c:v>-50580</c:v>
                </c:pt>
                <c:pt idx="1742">
                  <c:v>-50570</c:v>
                </c:pt>
                <c:pt idx="1743">
                  <c:v>-50560</c:v>
                </c:pt>
                <c:pt idx="1744">
                  <c:v>-50550</c:v>
                </c:pt>
                <c:pt idx="1745">
                  <c:v>-50540</c:v>
                </c:pt>
                <c:pt idx="1746">
                  <c:v>-50530</c:v>
                </c:pt>
                <c:pt idx="1747">
                  <c:v>-50520</c:v>
                </c:pt>
                <c:pt idx="1748">
                  <c:v>-50510</c:v>
                </c:pt>
                <c:pt idx="1749">
                  <c:v>-50500</c:v>
                </c:pt>
                <c:pt idx="1750">
                  <c:v>-50490</c:v>
                </c:pt>
                <c:pt idx="1751">
                  <c:v>-50480</c:v>
                </c:pt>
                <c:pt idx="1752">
                  <c:v>-50470</c:v>
                </c:pt>
                <c:pt idx="1753">
                  <c:v>-50460</c:v>
                </c:pt>
                <c:pt idx="1754">
                  <c:v>-50450</c:v>
                </c:pt>
                <c:pt idx="1755">
                  <c:v>-50440</c:v>
                </c:pt>
                <c:pt idx="1756">
                  <c:v>-50430</c:v>
                </c:pt>
                <c:pt idx="1757">
                  <c:v>-50420</c:v>
                </c:pt>
                <c:pt idx="1758">
                  <c:v>-50410</c:v>
                </c:pt>
                <c:pt idx="1759">
                  <c:v>-50400</c:v>
                </c:pt>
                <c:pt idx="1760">
                  <c:v>-50390</c:v>
                </c:pt>
                <c:pt idx="1761">
                  <c:v>-50380</c:v>
                </c:pt>
                <c:pt idx="1762">
                  <c:v>-50370</c:v>
                </c:pt>
                <c:pt idx="1763">
                  <c:v>-50360</c:v>
                </c:pt>
                <c:pt idx="1764">
                  <c:v>-50350</c:v>
                </c:pt>
                <c:pt idx="1765">
                  <c:v>-50340</c:v>
                </c:pt>
                <c:pt idx="1766">
                  <c:v>-50330</c:v>
                </c:pt>
                <c:pt idx="1767">
                  <c:v>-50320</c:v>
                </c:pt>
                <c:pt idx="1768">
                  <c:v>-50310</c:v>
                </c:pt>
                <c:pt idx="1769">
                  <c:v>-50300</c:v>
                </c:pt>
                <c:pt idx="1770">
                  <c:v>-50290</c:v>
                </c:pt>
                <c:pt idx="1771">
                  <c:v>-50280</c:v>
                </c:pt>
                <c:pt idx="1772">
                  <c:v>-50270</c:v>
                </c:pt>
                <c:pt idx="1773">
                  <c:v>-50260</c:v>
                </c:pt>
                <c:pt idx="1774">
                  <c:v>-51250</c:v>
                </c:pt>
                <c:pt idx="1775">
                  <c:v>-51240</c:v>
                </c:pt>
                <c:pt idx="1776">
                  <c:v>-51230</c:v>
                </c:pt>
                <c:pt idx="1777">
                  <c:v>-51220</c:v>
                </c:pt>
                <c:pt idx="1778">
                  <c:v>-51210</c:v>
                </c:pt>
                <c:pt idx="1779">
                  <c:v>-52200</c:v>
                </c:pt>
                <c:pt idx="1780">
                  <c:v>-52190</c:v>
                </c:pt>
                <c:pt idx="1781">
                  <c:v>-52180</c:v>
                </c:pt>
                <c:pt idx="1782">
                  <c:v>-52170</c:v>
                </c:pt>
                <c:pt idx="1783">
                  <c:v>-52160</c:v>
                </c:pt>
                <c:pt idx="1784">
                  <c:v>-52150</c:v>
                </c:pt>
                <c:pt idx="1785">
                  <c:v>-52140</c:v>
                </c:pt>
                <c:pt idx="1786">
                  <c:v>-52130</c:v>
                </c:pt>
                <c:pt idx="1787">
                  <c:v>-52120</c:v>
                </c:pt>
                <c:pt idx="1788">
                  <c:v>-52110</c:v>
                </c:pt>
                <c:pt idx="1789">
                  <c:v>-52100</c:v>
                </c:pt>
                <c:pt idx="1790">
                  <c:v>-52090</c:v>
                </c:pt>
                <c:pt idx="1791">
                  <c:v>-52080</c:v>
                </c:pt>
                <c:pt idx="1792">
                  <c:v>-52070</c:v>
                </c:pt>
                <c:pt idx="1793">
                  <c:v>-52060</c:v>
                </c:pt>
                <c:pt idx="1794">
                  <c:v>-52050</c:v>
                </c:pt>
                <c:pt idx="1795">
                  <c:v>-52040</c:v>
                </c:pt>
                <c:pt idx="1796">
                  <c:v>-52030</c:v>
                </c:pt>
                <c:pt idx="1797">
                  <c:v>-52020</c:v>
                </c:pt>
                <c:pt idx="1798">
                  <c:v>-52010</c:v>
                </c:pt>
                <c:pt idx="1799">
                  <c:v>-52000</c:v>
                </c:pt>
                <c:pt idx="1800">
                  <c:v>-51990</c:v>
                </c:pt>
                <c:pt idx="1801">
                  <c:v>-51980</c:v>
                </c:pt>
                <c:pt idx="1802">
                  <c:v>-51970</c:v>
                </c:pt>
                <c:pt idx="1803">
                  <c:v>-51960</c:v>
                </c:pt>
                <c:pt idx="1804">
                  <c:v>-51950</c:v>
                </c:pt>
                <c:pt idx="1805">
                  <c:v>-51940</c:v>
                </c:pt>
                <c:pt idx="1806">
                  <c:v>-51930</c:v>
                </c:pt>
                <c:pt idx="1807">
                  <c:v>-51920</c:v>
                </c:pt>
                <c:pt idx="1808">
                  <c:v>-51910</c:v>
                </c:pt>
                <c:pt idx="1809">
                  <c:v>-51900</c:v>
                </c:pt>
                <c:pt idx="1810">
                  <c:v>-51890</c:v>
                </c:pt>
                <c:pt idx="1811">
                  <c:v>-51880</c:v>
                </c:pt>
                <c:pt idx="1812">
                  <c:v>-51870</c:v>
                </c:pt>
                <c:pt idx="1813">
                  <c:v>-51860</c:v>
                </c:pt>
                <c:pt idx="1814">
                  <c:v>-51850</c:v>
                </c:pt>
                <c:pt idx="1815">
                  <c:v>-51840</c:v>
                </c:pt>
                <c:pt idx="1816">
                  <c:v>-51830</c:v>
                </c:pt>
                <c:pt idx="1817">
                  <c:v>-51820</c:v>
                </c:pt>
                <c:pt idx="1818">
                  <c:v>-51810</c:v>
                </c:pt>
                <c:pt idx="1819">
                  <c:v>-51800</c:v>
                </c:pt>
                <c:pt idx="1820">
                  <c:v>-51790</c:v>
                </c:pt>
                <c:pt idx="1821">
                  <c:v>-51780</c:v>
                </c:pt>
                <c:pt idx="1822">
                  <c:v>-52770</c:v>
                </c:pt>
                <c:pt idx="1823">
                  <c:v>-52760</c:v>
                </c:pt>
                <c:pt idx="1824">
                  <c:v>-52750</c:v>
                </c:pt>
                <c:pt idx="1825">
                  <c:v>-52740</c:v>
                </c:pt>
                <c:pt idx="1826">
                  <c:v>-52730</c:v>
                </c:pt>
                <c:pt idx="1827">
                  <c:v>-52720</c:v>
                </c:pt>
                <c:pt idx="1828">
                  <c:v>-52710</c:v>
                </c:pt>
                <c:pt idx="1829">
                  <c:v>-52700</c:v>
                </c:pt>
                <c:pt idx="1830">
                  <c:v>-52690</c:v>
                </c:pt>
                <c:pt idx="1831">
                  <c:v>-52680</c:v>
                </c:pt>
                <c:pt idx="1832">
                  <c:v>-52670</c:v>
                </c:pt>
                <c:pt idx="1833">
                  <c:v>-52660</c:v>
                </c:pt>
                <c:pt idx="1834">
                  <c:v>-52650</c:v>
                </c:pt>
                <c:pt idx="1835">
                  <c:v>-52640</c:v>
                </c:pt>
                <c:pt idx="1836">
                  <c:v>-52630</c:v>
                </c:pt>
                <c:pt idx="1837">
                  <c:v>-52620</c:v>
                </c:pt>
                <c:pt idx="1838">
                  <c:v>-52610</c:v>
                </c:pt>
                <c:pt idx="1839">
                  <c:v>-52600</c:v>
                </c:pt>
                <c:pt idx="1840">
                  <c:v>-53590</c:v>
                </c:pt>
                <c:pt idx="1841">
                  <c:v>-53580</c:v>
                </c:pt>
                <c:pt idx="1842">
                  <c:v>-53570</c:v>
                </c:pt>
                <c:pt idx="1843">
                  <c:v>-53560</c:v>
                </c:pt>
                <c:pt idx="1844">
                  <c:v>-53550</c:v>
                </c:pt>
                <c:pt idx="1845">
                  <c:v>-53540</c:v>
                </c:pt>
                <c:pt idx="1846">
                  <c:v>-53530</c:v>
                </c:pt>
                <c:pt idx="1847">
                  <c:v>-53520</c:v>
                </c:pt>
                <c:pt idx="1848">
                  <c:v>-53510</c:v>
                </c:pt>
                <c:pt idx="1849">
                  <c:v>-53500</c:v>
                </c:pt>
                <c:pt idx="1850">
                  <c:v>-53490</c:v>
                </c:pt>
                <c:pt idx="1851">
                  <c:v>-53480</c:v>
                </c:pt>
                <c:pt idx="1852">
                  <c:v>-53470</c:v>
                </c:pt>
                <c:pt idx="1853">
                  <c:v>-53460</c:v>
                </c:pt>
                <c:pt idx="1854">
                  <c:v>-53450</c:v>
                </c:pt>
                <c:pt idx="1855">
                  <c:v>-53440</c:v>
                </c:pt>
                <c:pt idx="1856">
                  <c:v>-53430</c:v>
                </c:pt>
                <c:pt idx="1857">
                  <c:v>-53420</c:v>
                </c:pt>
                <c:pt idx="1858">
                  <c:v>-53410</c:v>
                </c:pt>
                <c:pt idx="1859">
                  <c:v>-53400</c:v>
                </c:pt>
                <c:pt idx="1860">
                  <c:v>-54390</c:v>
                </c:pt>
                <c:pt idx="1861">
                  <c:v>-54380</c:v>
                </c:pt>
                <c:pt idx="1862">
                  <c:v>-54370</c:v>
                </c:pt>
                <c:pt idx="1863">
                  <c:v>-54360</c:v>
                </c:pt>
                <c:pt idx="1864">
                  <c:v>-54350</c:v>
                </c:pt>
                <c:pt idx="1865">
                  <c:v>-54340</c:v>
                </c:pt>
                <c:pt idx="1866">
                  <c:v>-54330</c:v>
                </c:pt>
                <c:pt idx="1867">
                  <c:v>-54320</c:v>
                </c:pt>
                <c:pt idx="1868">
                  <c:v>-54310</c:v>
                </c:pt>
                <c:pt idx="1869">
                  <c:v>-55300</c:v>
                </c:pt>
                <c:pt idx="1870">
                  <c:v>-55290</c:v>
                </c:pt>
                <c:pt idx="1871">
                  <c:v>-55280</c:v>
                </c:pt>
                <c:pt idx="1872">
                  <c:v>-55270</c:v>
                </c:pt>
                <c:pt idx="1873">
                  <c:v>-55260</c:v>
                </c:pt>
                <c:pt idx="1874">
                  <c:v>-55250</c:v>
                </c:pt>
                <c:pt idx="1875">
                  <c:v>-55240</c:v>
                </c:pt>
                <c:pt idx="1876">
                  <c:v>-55230</c:v>
                </c:pt>
                <c:pt idx="1877">
                  <c:v>-55220</c:v>
                </c:pt>
                <c:pt idx="1878">
                  <c:v>-55210</c:v>
                </c:pt>
                <c:pt idx="1879">
                  <c:v>-55200</c:v>
                </c:pt>
                <c:pt idx="1880">
                  <c:v>-55190</c:v>
                </c:pt>
                <c:pt idx="1881">
                  <c:v>-55180</c:v>
                </c:pt>
                <c:pt idx="1882">
                  <c:v>-55170</c:v>
                </c:pt>
                <c:pt idx="1883">
                  <c:v>-55160</c:v>
                </c:pt>
                <c:pt idx="1884">
                  <c:v>-55150</c:v>
                </c:pt>
                <c:pt idx="1885">
                  <c:v>-55140</c:v>
                </c:pt>
                <c:pt idx="1886">
                  <c:v>-55130</c:v>
                </c:pt>
                <c:pt idx="1887">
                  <c:v>-55120</c:v>
                </c:pt>
                <c:pt idx="1888">
                  <c:v>-56110</c:v>
                </c:pt>
                <c:pt idx="1889">
                  <c:v>-56100</c:v>
                </c:pt>
                <c:pt idx="1890">
                  <c:v>-56090</c:v>
                </c:pt>
                <c:pt idx="1891">
                  <c:v>-56080</c:v>
                </c:pt>
                <c:pt idx="1892">
                  <c:v>-56070</c:v>
                </c:pt>
                <c:pt idx="1893">
                  <c:v>-56060</c:v>
                </c:pt>
                <c:pt idx="1894">
                  <c:v>-56050</c:v>
                </c:pt>
                <c:pt idx="1895">
                  <c:v>-56040</c:v>
                </c:pt>
                <c:pt idx="1896">
                  <c:v>-56030</c:v>
                </c:pt>
                <c:pt idx="1897">
                  <c:v>-56020</c:v>
                </c:pt>
                <c:pt idx="1898">
                  <c:v>-56010</c:v>
                </c:pt>
                <c:pt idx="1899">
                  <c:v>-56000</c:v>
                </c:pt>
                <c:pt idx="1900">
                  <c:v>-55990</c:v>
                </c:pt>
                <c:pt idx="1901">
                  <c:v>-55980</c:v>
                </c:pt>
                <c:pt idx="1902">
                  <c:v>-55970</c:v>
                </c:pt>
                <c:pt idx="1903">
                  <c:v>-55960</c:v>
                </c:pt>
                <c:pt idx="1904">
                  <c:v>-55950</c:v>
                </c:pt>
                <c:pt idx="1905">
                  <c:v>-55940</c:v>
                </c:pt>
                <c:pt idx="1906">
                  <c:v>-55930</c:v>
                </c:pt>
                <c:pt idx="1907">
                  <c:v>-55920</c:v>
                </c:pt>
                <c:pt idx="1908">
                  <c:v>-55910</c:v>
                </c:pt>
                <c:pt idx="1909">
                  <c:v>-55900</c:v>
                </c:pt>
                <c:pt idx="1910">
                  <c:v>-55890</c:v>
                </c:pt>
                <c:pt idx="1911">
                  <c:v>-55880</c:v>
                </c:pt>
                <c:pt idx="1912">
                  <c:v>-55870</c:v>
                </c:pt>
                <c:pt idx="1913">
                  <c:v>-55860</c:v>
                </c:pt>
                <c:pt idx="1914">
                  <c:v>-55850</c:v>
                </c:pt>
                <c:pt idx="1915">
                  <c:v>-55840</c:v>
                </c:pt>
                <c:pt idx="1916">
                  <c:v>-55830</c:v>
                </c:pt>
                <c:pt idx="1917">
                  <c:v>-55820</c:v>
                </c:pt>
                <c:pt idx="1918">
                  <c:v>-55810</c:v>
                </c:pt>
                <c:pt idx="1919">
                  <c:v>-55800</c:v>
                </c:pt>
                <c:pt idx="1920">
                  <c:v>-55790</c:v>
                </c:pt>
                <c:pt idx="1921">
                  <c:v>-55780</c:v>
                </c:pt>
                <c:pt idx="1922">
                  <c:v>-55770</c:v>
                </c:pt>
                <c:pt idx="1923">
                  <c:v>-55760</c:v>
                </c:pt>
                <c:pt idx="1924">
                  <c:v>-55750</c:v>
                </c:pt>
                <c:pt idx="1925">
                  <c:v>-55740</c:v>
                </c:pt>
                <c:pt idx="1926">
                  <c:v>-55730</c:v>
                </c:pt>
                <c:pt idx="1927">
                  <c:v>-55720</c:v>
                </c:pt>
                <c:pt idx="1928">
                  <c:v>-55710</c:v>
                </c:pt>
                <c:pt idx="1929">
                  <c:v>-55700</c:v>
                </c:pt>
                <c:pt idx="1930">
                  <c:v>-55690</c:v>
                </c:pt>
                <c:pt idx="1931">
                  <c:v>-55680</c:v>
                </c:pt>
                <c:pt idx="1932">
                  <c:v>-55670</c:v>
                </c:pt>
                <c:pt idx="1933">
                  <c:v>-55660</c:v>
                </c:pt>
                <c:pt idx="1934">
                  <c:v>-55650</c:v>
                </c:pt>
                <c:pt idx="1935">
                  <c:v>-56640</c:v>
                </c:pt>
                <c:pt idx="1936">
                  <c:v>-56630</c:v>
                </c:pt>
                <c:pt idx="1937">
                  <c:v>-56620</c:v>
                </c:pt>
                <c:pt idx="1938">
                  <c:v>-56610</c:v>
                </c:pt>
                <c:pt idx="1939">
                  <c:v>-56600</c:v>
                </c:pt>
                <c:pt idx="1940">
                  <c:v>-56590</c:v>
                </c:pt>
                <c:pt idx="1941">
                  <c:v>-56580</c:v>
                </c:pt>
                <c:pt idx="1942">
                  <c:v>-56570</c:v>
                </c:pt>
                <c:pt idx="1943">
                  <c:v>-56560</c:v>
                </c:pt>
                <c:pt idx="1944">
                  <c:v>-56550</c:v>
                </c:pt>
                <c:pt idx="1945">
                  <c:v>-56540</c:v>
                </c:pt>
                <c:pt idx="1946">
                  <c:v>-56530</c:v>
                </c:pt>
                <c:pt idx="1947">
                  <c:v>-56520</c:v>
                </c:pt>
                <c:pt idx="1948">
                  <c:v>-56510</c:v>
                </c:pt>
                <c:pt idx="1949">
                  <c:v>-56500</c:v>
                </c:pt>
                <c:pt idx="1950">
                  <c:v>-56490</c:v>
                </c:pt>
                <c:pt idx="1951">
                  <c:v>-56480</c:v>
                </c:pt>
                <c:pt idx="1952">
                  <c:v>-56470</c:v>
                </c:pt>
                <c:pt idx="1953">
                  <c:v>-56460</c:v>
                </c:pt>
                <c:pt idx="1954">
                  <c:v>-56450</c:v>
                </c:pt>
                <c:pt idx="1955">
                  <c:v>-56440</c:v>
                </c:pt>
                <c:pt idx="1956">
                  <c:v>-56430</c:v>
                </c:pt>
                <c:pt idx="1957">
                  <c:v>-56420</c:v>
                </c:pt>
                <c:pt idx="1958">
                  <c:v>-56410</c:v>
                </c:pt>
                <c:pt idx="1959">
                  <c:v>-56400</c:v>
                </c:pt>
                <c:pt idx="1960">
                  <c:v>-56390</c:v>
                </c:pt>
                <c:pt idx="1961">
                  <c:v>-56380</c:v>
                </c:pt>
                <c:pt idx="1962">
                  <c:v>-56370</c:v>
                </c:pt>
                <c:pt idx="1963">
                  <c:v>-56360</c:v>
                </c:pt>
                <c:pt idx="1964">
                  <c:v>-56350</c:v>
                </c:pt>
                <c:pt idx="1965">
                  <c:v>-56340</c:v>
                </c:pt>
                <c:pt idx="1966">
                  <c:v>-56330</c:v>
                </c:pt>
                <c:pt idx="1967">
                  <c:v>-56320</c:v>
                </c:pt>
                <c:pt idx="1968">
                  <c:v>-56310</c:v>
                </c:pt>
                <c:pt idx="1969">
                  <c:v>-56300</c:v>
                </c:pt>
                <c:pt idx="1970">
                  <c:v>-56290</c:v>
                </c:pt>
                <c:pt idx="1971">
                  <c:v>-56280</c:v>
                </c:pt>
                <c:pt idx="1972">
                  <c:v>-56270</c:v>
                </c:pt>
                <c:pt idx="1973">
                  <c:v>-56260</c:v>
                </c:pt>
                <c:pt idx="1974">
                  <c:v>-56250</c:v>
                </c:pt>
                <c:pt idx="1975">
                  <c:v>-56240</c:v>
                </c:pt>
                <c:pt idx="1976">
                  <c:v>-56230</c:v>
                </c:pt>
                <c:pt idx="1977">
                  <c:v>-56220</c:v>
                </c:pt>
                <c:pt idx="1978">
                  <c:v>-56210</c:v>
                </c:pt>
                <c:pt idx="1979">
                  <c:v>-56200</c:v>
                </c:pt>
                <c:pt idx="1980">
                  <c:v>-56190</c:v>
                </c:pt>
                <c:pt idx="1981">
                  <c:v>-56180</c:v>
                </c:pt>
                <c:pt idx="1982">
                  <c:v>-56170</c:v>
                </c:pt>
                <c:pt idx="1983">
                  <c:v>-56160</c:v>
                </c:pt>
                <c:pt idx="1984">
                  <c:v>-56150</c:v>
                </c:pt>
                <c:pt idx="1985">
                  <c:v>-56140</c:v>
                </c:pt>
                <c:pt idx="1986">
                  <c:v>-56130</c:v>
                </c:pt>
                <c:pt idx="1987">
                  <c:v>-56120</c:v>
                </c:pt>
                <c:pt idx="1988">
                  <c:v>-56110</c:v>
                </c:pt>
                <c:pt idx="1989">
                  <c:v>-56100</c:v>
                </c:pt>
                <c:pt idx="1990">
                  <c:v>-56090</c:v>
                </c:pt>
                <c:pt idx="1991">
                  <c:v>-56080</c:v>
                </c:pt>
                <c:pt idx="1992">
                  <c:v>-56070</c:v>
                </c:pt>
                <c:pt idx="1993">
                  <c:v>-56060</c:v>
                </c:pt>
                <c:pt idx="1994">
                  <c:v>-56050</c:v>
                </c:pt>
                <c:pt idx="1995">
                  <c:v>-56040</c:v>
                </c:pt>
                <c:pt idx="1996">
                  <c:v>-56030</c:v>
                </c:pt>
                <c:pt idx="1997">
                  <c:v>-56020</c:v>
                </c:pt>
                <c:pt idx="1998">
                  <c:v>-56010</c:v>
                </c:pt>
                <c:pt idx="1999">
                  <c:v>-56000</c:v>
                </c:pt>
                <c:pt idx="2000">
                  <c:v>-55990</c:v>
                </c:pt>
                <c:pt idx="2001">
                  <c:v>-55980</c:v>
                </c:pt>
                <c:pt idx="2002">
                  <c:v>-55970</c:v>
                </c:pt>
                <c:pt idx="2003">
                  <c:v>-55960</c:v>
                </c:pt>
                <c:pt idx="2004">
                  <c:v>-55950</c:v>
                </c:pt>
                <c:pt idx="2005">
                  <c:v>-55940</c:v>
                </c:pt>
                <c:pt idx="2006">
                  <c:v>-55930</c:v>
                </c:pt>
                <c:pt idx="2007">
                  <c:v>-55920</c:v>
                </c:pt>
                <c:pt idx="2008">
                  <c:v>-55910</c:v>
                </c:pt>
                <c:pt idx="2009">
                  <c:v>-55900</c:v>
                </c:pt>
                <c:pt idx="2010">
                  <c:v>-55890</c:v>
                </c:pt>
                <c:pt idx="2011">
                  <c:v>-55880</c:v>
                </c:pt>
                <c:pt idx="2012">
                  <c:v>-55870</c:v>
                </c:pt>
                <c:pt idx="2013">
                  <c:v>-55860</c:v>
                </c:pt>
                <c:pt idx="2014">
                  <c:v>-55850</c:v>
                </c:pt>
                <c:pt idx="2015">
                  <c:v>-55840</c:v>
                </c:pt>
                <c:pt idx="2016">
                  <c:v>-56830</c:v>
                </c:pt>
                <c:pt idx="2017">
                  <c:v>-56820</c:v>
                </c:pt>
                <c:pt idx="2018">
                  <c:v>-56810</c:v>
                </c:pt>
                <c:pt idx="2019">
                  <c:v>-56800</c:v>
                </c:pt>
                <c:pt idx="2020">
                  <c:v>-56790</c:v>
                </c:pt>
                <c:pt idx="2021">
                  <c:v>-56780</c:v>
                </c:pt>
                <c:pt idx="2022">
                  <c:v>-56770</c:v>
                </c:pt>
                <c:pt idx="2023">
                  <c:v>-56760</c:v>
                </c:pt>
                <c:pt idx="2024">
                  <c:v>-56750</c:v>
                </c:pt>
                <c:pt idx="2025">
                  <c:v>-56740</c:v>
                </c:pt>
                <c:pt idx="2026">
                  <c:v>-56730</c:v>
                </c:pt>
                <c:pt idx="2027">
                  <c:v>-56720</c:v>
                </c:pt>
                <c:pt idx="2028">
                  <c:v>-56710</c:v>
                </c:pt>
                <c:pt idx="2029">
                  <c:v>-56700</c:v>
                </c:pt>
                <c:pt idx="2030">
                  <c:v>-56690</c:v>
                </c:pt>
                <c:pt idx="2031">
                  <c:v>-56680</c:v>
                </c:pt>
                <c:pt idx="2032">
                  <c:v>-56670</c:v>
                </c:pt>
                <c:pt idx="2033">
                  <c:v>-56660</c:v>
                </c:pt>
                <c:pt idx="2034">
                  <c:v>-56650</c:v>
                </c:pt>
                <c:pt idx="2035">
                  <c:v>-56640</c:v>
                </c:pt>
                <c:pt idx="2036">
                  <c:v>-56630</c:v>
                </c:pt>
                <c:pt idx="2037">
                  <c:v>-56620</c:v>
                </c:pt>
                <c:pt idx="2038">
                  <c:v>-56610</c:v>
                </c:pt>
                <c:pt idx="2039">
                  <c:v>-57600</c:v>
                </c:pt>
                <c:pt idx="2040">
                  <c:v>-57590</c:v>
                </c:pt>
                <c:pt idx="2041">
                  <c:v>-57580</c:v>
                </c:pt>
                <c:pt idx="2042">
                  <c:v>-57570</c:v>
                </c:pt>
                <c:pt idx="2043">
                  <c:v>-57560</c:v>
                </c:pt>
                <c:pt idx="2044">
                  <c:v>-57550</c:v>
                </c:pt>
                <c:pt idx="2045">
                  <c:v>-57540</c:v>
                </c:pt>
                <c:pt idx="2046">
                  <c:v>-57530</c:v>
                </c:pt>
                <c:pt idx="2047">
                  <c:v>-57520</c:v>
                </c:pt>
                <c:pt idx="2048">
                  <c:v>-57510</c:v>
                </c:pt>
                <c:pt idx="2049">
                  <c:v>-57500</c:v>
                </c:pt>
                <c:pt idx="2050">
                  <c:v>-57490</c:v>
                </c:pt>
                <c:pt idx="2051">
                  <c:v>-57480</c:v>
                </c:pt>
                <c:pt idx="2052">
                  <c:v>-57470</c:v>
                </c:pt>
                <c:pt idx="2053">
                  <c:v>-57460</c:v>
                </c:pt>
                <c:pt idx="2054">
                  <c:v>-57450</c:v>
                </c:pt>
                <c:pt idx="2055">
                  <c:v>-57440</c:v>
                </c:pt>
                <c:pt idx="2056">
                  <c:v>-57430</c:v>
                </c:pt>
                <c:pt idx="2057">
                  <c:v>-57420</c:v>
                </c:pt>
                <c:pt idx="2058">
                  <c:v>-57410</c:v>
                </c:pt>
                <c:pt idx="2059">
                  <c:v>-57400</c:v>
                </c:pt>
                <c:pt idx="2060">
                  <c:v>-57390</c:v>
                </c:pt>
                <c:pt idx="2061">
                  <c:v>-57380</c:v>
                </c:pt>
                <c:pt idx="2062">
                  <c:v>-57370</c:v>
                </c:pt>
                <c:pt idx="2063">
                  <c:v>-57360</c:v>
                </c:pt>
                <c:pt idx="2064">
                  <c:v>-57350</c:v>
                </c:pt>
                <c:pt idx="2065">
                  <c:v>-57340</c:v>
                </c:pt>
                <c:pt idx="2066">
                  <c:v>-57330</c:v>
                </c:pt>
                <c:pt idx="2067">
                  <c:v>-57320</c:v>
                </c:pt>
                <c:pt idx="2068">
                  <c:v>-57310</c:v>
                </c:pt>
                <c:pt idx="2069">
                  <c:v>-57300</c:v>
                </c:pt>
                <c:pt idx="2070">
                  <c:v>-57290</c:v>
                </c:pt>
                <c:pt idx="2071">
                  <c:v>-57280</c:v>
                </c:pt>
                <c:pt idx="2072">
                  <c:v>-57270</c:v>
                </c:pt>
                <c:pt idx="2073">
                  <c:v>-57260</c:v>
                </c:pt>
                <c:pt idx="2074">
                  <c:v>-57250</c:v>
                </c:pt>
                <c:pt idx="2075">
                  <c:v>-57240</c:v>
                </c:pt>
                <c:pt idx="2076">
                  <c:v>-57230</c:v>
                </c:pt>
                <c:pt idx="2077">
                  <c:v>-57220</c:v>
                </c:pt>
                <c:pt idx="2078">
                  <c:v>-57210</c:v>
                </c:pt>
                <c:pt idx="2079">
                  <c:v>-57200</c:v>
                </c:pt>
                <c:pt idx="2080">
                  <c:v>-57190</c:v>
                </c:pt>
                <c:pt idx="2081">
                  <c:v>-57180</c:v>
                </c:pt>
                <c:pt idx="2082">
                  <c:v>-57170</c:v>
                </c:pt>
                <c:pt idx="2083">
                  <c:v>-57160</c:v>
                </c:pt>
                <c:pt idx="2084">
                  <c:v>-57150</c:v>
                </c:pt>
                <c:pt idx="2085">
                  <c:v>-57140</c:v>
                </c:pt>
                <c:pt idx="2086">
                  <c:v>-57130</c:v>
                </c:pt>
                <c:pt idx="2087">
                  <c:v>-57120</c:v>
                </c:pt>
                <c:pt idx="2088">
                  <c:v>-57110</c:v>
                </c:pt>
                <c:pt idx="2089">
                  <c:v>-57100</c:v>
                </c:pt>
                <c:pt idx="2090">
                  <c:v>-57090</c:v>
                </c:pt>
                <c:pt idx="2091">
                  <c:v>-57080</c:v>
                </c:pt>
                <c:pt idx="2092">
                  <c:v>-57070</c:v>
                </c:pt>
                <c:pt idx="2093">
                  <c:v>-57060</c:v>
                </c:pt>
                <c:pt idx="2094">
                  <c:v>-57050</c:v>
                </c:pt>
                <c:pt idx="2095">
                  <c:v>-57040</c:v>
                </c:pt>
                <c:pt idx="2096">
                  <c:v>-57030</c:v>
                </c:pt>
                <c:pt idx="2097">
                  <c:v>-57020</c:v>
                </c:pt>
                <c:pt idx="2098">
                  <c:v>-57010</c:v>
                </c:pt>
                <c:pt idx="2099">
                  <c:v>-57000</c:v>
                </c:pt>
                <c:pt idx="2100">
                  <c:v>-56990</c:v>
                </c:pt>
                <c:pt idx="2101">
                  <c:v>-56980</c:v>
                </c:pt>
                <c:pt idx="2102">
                  <c:v>-56970</c:v>
                </c:pt>
                <c:pt idx="2103">
                  <c:v>-56960</c:v>
                </c:pt>
                <c:pt idx="2104">
                  <c:v>-56950</c:v>
                </c:pt>
                <c:pt idx="2105">
                  <c:v>-56940</c:v>
                </c:pt>
                <c:pt idx="2106">
                  <c:v>-57930</c:v>
                </c:pt>
                <c:pt idx="2107">
                  <c:v>-57920</c:v>
                </c:pt>
                <c:pt idx="2108">
                  <c:v>-57910</c:v>
                </c:pt>
                <c:pt idx="2109">
                  <c:v>-57900</c:v>
                </c:pt>
                <c:pt idx="2110">
                  <c:v>-57890</c:v>
                </c:pt>
                <c:pt idx="2111">
                  <c:v>-57880</c:v>
                </c:pt>
                <c:pt idx="2112">
                  <c:v>-57870</c:v>
                </c:pt>
                <c:pt idx="2113">
                  <c:v>-57860</c:v>
                </c:pt>
                <c:pt idx="2114">
                  <c:v>-57850</c:v>
                </c:pt>
                <c:pt idx="2115">
                  <c:v>-57840</c:v>
                </c:pt>
                <c:pt idx="2116">
                  <c:v>-57830</c:v>
                </c:pt>
                <c:pt idx="2117">
                  <c:v>-57820</c:v>
                </c:pt>
                <c:pt idx="2118">
                  <c:v>-57810</c:v>
                </c:pt>
                <c:pt idx="2119">
                  <c:v>-57800</c:v>
                </c:pt>
                <c:pt idx="2120">
                  <c:v>-57790</c:v>
                </c:pt>
                <c:pt idx="2121">
                  <c:v>-57780</c:v>
                </c:pt>
                <c:pt idx="2122">
                  <c:v>-57770</c:v>
                </c:pt>
                <c:pt idx="2123">
                  <c:v>-57760</c:v>
                </c:pt>
                <c:pt idx="2124">
                  <c:v>-57750</c:v>
                </c:pt>
                <c:pt idx="2125">
                  <c:v>-57740</c:v>
                </c:pt>
                <c:pt idx="2126">
                  <c:v>-57730</c:v>
                </c:pt>
                <c:pt idx="2127">
                  <c:v>-57720</c:v>
                </c:pt>
                <c:pt idx="2128">
                  <c:v>-57710</c:v>
                </c:pt>
                <c:pt idx="2129">
                  <c:v>-57700</c:v>
                </c:pt>
                <c:pt idx="2130">
                  <c:v>-57690</c:v>
                </c:pt>
                <c:pt idx="2131">
                  <c:v>-57680</c:v>
                </c:pt>
                <c:pt idx="2132">
                  <c:v>-57670</c:v>
                </c:pt>
                <c:pt idx="2133">
                  <c:v>-57660</c:v>
                </c:pt>
                <c:pt idx="2134">
                  <c:v>-57650</c:v>
                </c:pt>
                <c:pt idx="2135">
                  <c:v>-57640</c:v>
                </c:pt>
                <c:pt idx="2136">
                  <c:v>-57630</c:v>
                </c:pt>
                <c:pt idx="2137">
                  <c:v>-57620</c:v>
                </c:pt>
                <c:pt idx="2138">
                  <c:v>-57610</c:v>
                </c:pt>
                <c:pt idx="2139">
                  <c:v>-57600</c:v>
                </c:pt>
                <c:pt idx="2140">
                  <c:v>-57590</c:v>
                </c:pt>
                <c:pt idx="2141">
                  <c:v>-57580</c:v>
                </c:pt>
                <c:pt idx="2142">
                  <c:v>-57570</c:v>
                </c:pt>
                <c:pt idx="2143">
                  <c:v>-57560</c:v>
                </c:pt>
                <c:pt idx="2144">
                  <c:v>-57550</c:v>
                </c:pt>
                <c:pt idx="2145">
                  <c:v>-57540</c:v>
                </c:pt>
                <c:pt idx="2146">
                  <c:v>-57530</c:v>
                </c:pt>
                <c:pt idx="2147">
                  <c:v>-57520</c:v>
                </c:pt>
                <c:pt idx="2148">
                  <c:v>-57510</c:v>
                </c:pt>
                <c:pt idx="2149">
                  <c:v>-57500</c:v>
                </c:pt>
                <c:pt idx="2150">
                  <c:v>-57490</c:v>
                </c:pt>
                <c:pt idx="2151">
                  <c:v>-57480</c:v>
                </c:pt>
                <c:pt idx="2152">
                  <c:v>-57470</c:v>
                </c:pt>
                <c:pt idx="2153">
                  <c:v>-57460</c:v>
                </c:pt>
                <c:pt idx="2154">
                  <c:v>-57450</c:v>
                </c:pt>
                <c:pt idx="2155">
                  <c:v>-57440</c:v>
                </c:pt>
                <c:pt idx="2156">
                  <c:v>-57430</c:v>
                </c:pt>
                <c:pt idx="2157">
                  <c:v>-57420</c:v>
                </c:pt>
                <c:pt idx="2158">
                  <c:v>-57410</c:v>
                </c:pt>
                <c:pt idx="2159">
                  <c:v>-57400</c:v>
                </c:pt>
                <c:pt idx="2160">
                  <c:v>-57390</c:v>
                </c:pt>
                <c:pt idx="2161">
                  <c:v>-57380</c:v>
                </c:pt>
                <c:pt idx="2162">
                  <c:v>-57370</c:v>
                </c:pt>
                <c:pt idx="2163">
                  <c:v>-57360</c:v>
                </c:pt>
                <c:pt idx="2164">
                  <c:v>-57350</c:v>
                </c:pt>
                <c:pt idx="2165">
                  <c:v>-57340</c:v>
                </c:pt>
                <c:pt idx="2166">
                  <c:v>-57330</c:v>
                </c:pt>
                <c:pt idx="2167">
                  <c:v>-57320</c:v>
                </c:pt>
                <c:pt idx="2168">
                  <c:v>-57310</c:v>
                </c:pt>
                <c:pt idx="2169">
                  <c:v>-57300</c:v>
                </c:pt>
                <c:pt idx="2170">
                  <c:v>-57290</c:v>
                </c:pt>
                <c:pt idx="2171">
                  <c:v>-57280</c:v>
                </c:pt>
                <c:pt idx="2172">
                  <c:v>-57270</c:v>
                </c:pt>
                <c:pt idx="2173">
                  <c:v>-57260</c:v>
                </c:pt>
                <c:pt idx="2174">
                  <c:v>-57250</c:v>
                </c:pt>
                <c:pt idx="2175">
                  <c:v>-57240</c:v>
                </c:pt>
                <c:pt idx="2176">
                  <c:v>-57230</c:v>
                </c:pt>
                <c:pt idx="2177">
                  <c:v>-57220</c:v>
                </c:pt>
                <c:pt idx="2178">
                  <c:v>-57210</c:v>
                </c:pt>
                <c:pt idx="2179">
                  <c:v>-57200</c:v>
                </c:pt>
                <c:pt idx="2180">
                  <c:v>-57190</c:v>
                </c:pt>
                <c:pt idx="2181">
                  <c:v>-57180</c:v>
                </c:pt>
                <c:pt idx="2182">
                  <c:v>-57170</c:v>
                </c:pt>
                <c:pt idx="2183">
                  <c:v>-57160</c:v>
                </c:pt>
                <c:pt idx="2184">
                  <c:v>-57150</c:v>
                </c:pt>
                <c:pt idx="2185">
                  <c:v>-57140</c:v>
                </c:pt>
                <c:pt idx="2186">
                  <c:v>-57130</c:v>
                </c:pt>
                <c:pt idx="2187">
                  <c:v>-57120</c:v>
                </c:pt>
                <c:pt idx="2188">
                  <c:v>-57110</c:v>
                </c:pt>
                <c:pt idx="2189">
                  <c:v>-57100</c:v>
                </c:pt>
                <c:pt idx="2190">
                  <c:v>-57090</c:v>
                </c:pt>
                <c:pt idx="2191">
                  <c:v>-57080</c:v>
                </c:pt>
                <c:pt idx="2192">
                  <c:v>-57070</c:v>
                </c:pt>
                <c:pt idx="2193">
                  <c:v>-57060</c:v>
                </c:pt>
                <c:pt idx="2194">
                  <c:v>-57050</c:v>
                </c:pt>
                <c:pt idx="2195">
                  <c:v>-57040</c:v>
                </c:pt>
                <c:pt idx="2196">
                  <c:v>-57030</c:v>
                </c:pt>
                <c:pt idx="2197">
                  <c:v>-57020</c:v>
                </c:pt>
                <c:pt idx="2198">
                  <c:v>-57010</c:v>
                </c:pt>
                <c:pt idx="2199">
                  <c:v>-57000</c:v>
                </c:pt>
                <c:pt idx="2200">
                  <c:v>-56990</c:v>
                </c:pt>
                <c:pt idx="2201">
                  <c:v>-56980</c:v>
                </c:pt>
                <c:pt idx="2202">
                  <c:v>-57970</c:v>
                </c:pt>
                <c:pt idx="2203">
                  <c:v>-57960</c:v>
                </c:pt>
                <c:pt idx="2204">
                  <c:v>-57950</c:v>
                </c:pt>
                <c:pt idx="2205">
                  <c:v>-57940</c:v>
                </c:pt>
                <c:pt idx="2206">
                  <c:v>-57930</c:v>
                </c:pt>
                <c:pt idx="2207">
                  <c:v>-57920</c:v>
                </c:pt>
                <c:pt idx="2208">
                  <c:v>-57910</c:v>
                </c:pt>
                <c:pt idx="2209">
                  <c:v>-57900</c:v>
                </c:pt>
                <c:pt idx="2210">
                  <c:v>-57890</c:v>
                </c:pt>
                <c:pt idx="2211">
                  <c:v>-57880</c:v>
                </c:pt>
                <c:pt idx="2212">
                  <c:v>-57870</c:v>
                </c:pt>
                <c:pt idx="2213">
                  <c:v>-57860</c:v>
                </c:pt>
                <c:pt idx="2214">
                  <c:v>-57850</c:v>
                </c:pt>
                <c:pt idx="2215">
                  <c:v>-57840</c:v>
                </c:pt>
                <c:pt idx="2216">
                  <c:v>-57830</c:v>
                </c:pt>
                <c:pt idx="2217">
                  <c:v>-57820</c:v>
                </c:pt>
                <c:pt idx="2218">
                  <c:v>-57810</c:v>
                </c:pt>
                <c:pt idx="2219">
                  <c:v>-57800</c:v>
                </c:pt>
                <c:pt idx="2220">
                  <c:v>-57790</c:v>
                </c:pt>
                <c:pt idx="2221">
                  <c:v>-57780</c:v>
                </c:pt>
                <c:pt idx="2222">
                  <c:v>-57770</c:v>
                </c:pt>
                <c:pt idx="2223">
                  <c:v>-57760</c:v>
                </c:pt>
                <c:pt idx="2224">
                  <c:v>-57750</c:v>
                </c:pt>
                <c:pt idx="2225">
                  <c:v>-57740</c:v>
                </c:pt>
                <c:pt idx="2226">
                  <c:v>-57730</c:v>
                </c:pt>
                <c:pt idx="2227">
                  <c:v>-57720</c:v>
                </c:pt>
                <c:pt idx="2228">
                  <c:v>-57710</c:v>
                </c:pt>
                <c:pt idx="2229">
                  <c:v>-57700</c:v>
                </c:pt>
                <c:pt idx="2230">
                  <c:v>-57690</c:v>
                </c:pt>
                <c:pt idx="2231">
                  <c:v>-57680</c:v>
                </c:pt>
                <c:pt idx="2232">
                  <c:v>-57670</c:v>
                </c:pt>
                <c:pt idx="2233">
                  <c:v>-57660</c:v>
                </c:pt>
                <c:pt idx="2234">
                  <c:v>-57650</c:v>
                </c:pt>
                <c:pt idx="2235">
                  <c:v>-57640</c:v>
                </c:pt>
                <c:pt idx="2236">
                  <c:v>-57630</c:v>
                </c:pt>
                <c:pt idx="2237">
                  <c:v>-57620</c:v>
                </c:pt>
                <c:pt idx="2238">
                  <c:v>-57610</c:v>
                </c:pt>
                <c:pt idx="2239">
                  <c:v>-57600</c:v>
                </c:pt>
                <c:pt idx="2240">
                  <c:v>-57590</c:v>
                </c:pt>
                <c:pt idx="2241">
                  <c:v>-57580</c:v>
                </c:pt>
                <c:pt idx="2242">
                  <c:v>-57570</c:v>
                </c:pt>
                <c:pt idx="2243">
                  <c:v>-58560</c:v>
                </c:pt>
                <c:pt idx="2244">
                  <c:v>-58550</c:v>
                </c:pt>
                <c:pt idx="2245">
                  <c:v>-58540</c:v>
                </c:pt>
                <c:pt idx="2246">
                  <c:v>-58530</c:v>
                </c:pt>
                <c:pt idx="2247">
                  <c:v>-58520</c:v>
                </c:pt>
                <c:pt idx="2248">
                  <c:v>-58510</c:v>
                </c:pt>
                <c:pt idx="2249">
                  <c:v>-58500</c:v>
                </c:pt>
                <c:pt idx="2250">
                  <c:v>-58490</c:v>
                </c:pt>
                <c:pt idx="2251">
                  <c:v>-58480</c:v>
                </c:pt>
                <c:pt idx="2252">
                  <c:v>-58470</c:v>
                </c:pt>
                <c:pt idx="2253">
                  <c:v>-58460</c:v>
                </c:pt>
                <c:pt idx="2254">
                  <c:v>-58450</c:v>
                </c:pt>
                <c:pt idx="2255">
                  <c:v>-58440</c:v>
                </c:pt>
                <c:pt idx="2256">
                  <c:v>-58430</c:v>
                </c:pt>
                <c:pt idx="2257">
                  <c:v>-58420</c:v>
                </c:pt>
                <c:pt idx="2258">
                  <c:v>-58410</c:v>
                </c:pt>
                <c:pt idx="2259">
                  <c:v>-58400</c:v>
                </c:pt>
                <c:pt idx="2260">
                  <c:v>-58390</c:v>
                </c:pt>
                <c:pt idx="2261">
                  <c:v>-58380</c:v>
                </c:pt>
                <c:pt idx="2262">
                  <c:v>-58370</c:v>
                </c:pt>
                <c:pt idx="2263">
                  <c:v>-58360</c:v>
                </c:pt>
                <c:pt idx="2264">
                  <c:v>-58350</c:v>
                </c:pt>
                <c:pt idx="2265">
                  <c:v>-58340</c:v>
                </c:pt>
                <c:pt idx="2266">
                  <c:v>-58330</c:v>
                </c:pt>
                <c:pt idx="2267">
                  <c:v>-59320</c:v>
                </c:pt>
                <c:pt idx="2268">
                  <c:v>-59310</c:v>
                </c:pt>
                <c:pt idx="2269">
                  <c:v>-59300</c:v>
                </c:pt>
                <c:pt idx="2270">
                  <c:v>-59290</c:v>
                </c:pt>
                <c:pt idx="2271">
                  <c:v>-59280</c:v>
                </c:pt>
                <c:pt idx="2272">
                  <c:v>-59270</c:v>
                </c:pt>
                <c:pt idx="2273">
                  <c:v>-59260</c:v>
                </c:pt>
                <c:pt idx="2274">
                  <c:v>-59250</c:v>
                </c:pt>
                <c:pt idx="2275">
                  <c:v>-59240</c:v>
                </c:pt>
                <c:pt idx="2276">
                  <c:v>-59230</c:v>
                </c:pt>
                <c:pt idx="2277">
                  <c:v>-59220</c:v>
                </c:pt>
                <c:pt idx="2278">
                  <c:v>-59210</c:v>
                </c:pt>
                <c:pt idx="2279">
                  <c:v>-59200</c:v>
                </c:pt>
                <c:pt idx="2280">
                  <c:v>-59190</c:v>
                </c:pt>
                <c:pt idx="2281">
                  <c:v>-59180</c:v>
                </c:pt>
                <c:pt idx="2282">
                  <c:v>-59170</c:v>
                </c:pt>
                <c:pt idx="2283">
                  <c:v>-59160</c:v>
                </c:pt>
                <c:pt idx="2284">
                  <c:v>-59150</c:v>
                </c:pt>
                <c:pt idx="2285">
                  <c:v>-59140</c:v>
                </c:pt>
                <c:pt idx="2286">
                  <c:v>-59130</c:v>
                </c:pt>
                <c:pt idx="2287">
                  <c:v>-59120</c:v>
                </c:pt>
                <c:pt idx="2288">
                  <c:v>-59110</c:v>
                </c:pt>
                <c:pt idx="2289">
                  <c:v>-59100</c:v>
                </c:pt>
                <c:pt idx="2290">
                  <c:v>-59090</c:v>
                </c:pt>
                <c:pt idx="2291">
                  <c:v>-59080</c:v>
                </c:pt>
                <c:pt idx="2292">
                  <c:v>-59070</c:v>
                </c:pt>
                <c:pt idx="2293">
                  <c:v>-59060</c:v>
                </c:pt>
                <c:pt idx="2294">
                  <c:v>-59050</c:v>
                </c:pt>
                <c:pt idx="2295">
                  <c:v>-59040</c:v>
                </c:pt>
                <c:pt idx="2296">
                  <c:v>-59030</c:v>
                </c:pt>
                <c:pt idx="2297">
                  <c:v>-59020</c:v>
                </c:pt>
                <c:pt idx="2298">
                  <c:v>-59010</c:v>
                </c:pt>
                <c:pt idx="2299">
                  <c:v>-59000</c:v>
                </c:pt>
                <c:pt idx="2300">
                  <c:v>-58990</c:v>
                </c:pt>
                <c:pt idx="2301">
                  <c:v>-58980</c:v>
                </c:pt>
                <c:pt idx="2302">
                  <c:v>-58970</c:v>
                </c:pt>
                <c:pt idx="2303">
                  <c:v>-58960</c:v>
                </c:pt>
                <c:pt idx="2304">
                  <c:v>-58950</c:v>
                </c:pt>
                <c:pt idx="2305">
                  <c:v>-58940</c:v>
                </c:pt>
                <c:pt idx="2306">
                  <c:v>-58930</c:v>
                </c:pt>
                <c:pt idx="2307">
                  <c:v>-58920</c:v>
                </c:pt>
                <c:pt idx="2308">
                  <c:v>-59910</c:v>
                </c:pt>
                <c:pt idx="2309">
                  <c:v>-59900</c:v>
                </c:pt>
                <c:pt idx="2310">
                  <c:v>-59890</c:v>
                </c:pt>
                <c:pt idx="2311">
                  <c:v>-59880</c:v>
                </c:pt>
                <c:pt idx="2312">
                  <c:v>-59870</c:v>
                </c:pt>
                <c:pt idx="2313">
                  <c:v>-59860</c:v>
                </c:pt>
                <c:pt idx="2314">
                  <c:v>-59850</c:v>
                </c:pt>
                <c:pt idx="2315">
                  <c:v>-59840</c:v>
                </c:pt>
                <c:pt idx="2316">
                  <c:v>-59830</c:v>
                </c:pt>
                <c:pt idx="2317">
                  <c:v>-60820</c:v>
                </c:pt>
                <c:pt idx="2318">
                  <c:v>-60810</c:v>
                </c:pt>
                <c:pt idx="2319">
                  <c:v>-60800</c:v>
                </c:pt>
                <c:pt idx="2320">
                  <c:v>-60790</c:v>
                </c:pt>
                <c:pt idx="2321">
                  <c:v>-60780</c:v>
                </c:pt>
                <c:pt idx="2322">
                  <c:v>-60770</c:v>
                </c:pt>
                <c:pt idx="2323">
                  <c:v>-60760</c:v>
                </c:pt>
                <c:pt idx="2324">
                  <c:v>-60750</c:v>
                </c:pt>
                <c:pt idx="2325">
                  <c:v>-60740</c:v>
                </c:pt>
                <c:pt idx="2326">
                  <c:v>-60730</c:v>
                </c:pt>
                <c:pt idx="2327">
                  <c:v>-60720</c:v>
                </c:pt>
                <c:pt idx="2328">
                  <c:v>-60710</c:v>
                </c:pt>
                <c:pt idx="2329">
                  <c:v>-60700</c:v>
                </c:pt>
                <c:pt idx="2330">
                  <c:v>-60690</c:v>
                </c:pt>
                <c:pt idx="2331">
                  <c:v>-60680</c:v>
                </c:pt>
                <c:pt idx="2332">
                  <c:v>-60670</c:v>
                </c:pt>
                <c:pt idx="2333">
                  <c:v>-60660</c:v>
                </c:pt>
                <c:pt idx="2334">
                  <c:v>-60650</c:v>
                </c:pt>
                <c:pt idx="2335">
                  <c:v>-60640</c:v>
                </c:pt>
                <c:pt idx="2336">
                  <c:v>-60630</c:v>
                </c:pt>
                <c:pt idx="2337">
                  <c:v>-60620</c:v>
                </c:pt>
                <c:pt idx="2338">
                  <c:v>-60610</c:v>
                </c:pt>
                <c:pt idx="2339">
                  <c:v>-60600</c:v>
                </c:pt>
                <c:pt idx="2340">
                  <c:v>-60590</c:v>
                </c:pt>
                <c:pt idx="2341">
                  <c:v>-60580</c:v>
                </c:pt>
                <c:pt idx="2342">
                  <c:v>-60570</c:v>
                </c:pt>
                <c:pt idx="2343">
                  <c:v>-60560</c:v>
                </c:pt>
                <c:pt idx="2344">
                  <c:v>-60550</c:v>
                </c:pt>
                <c:pt idx="2345">
                  <c:v>-60540</c:v>
                </c:pt>
                <c:pt idx="2346">
                  <c:v>-60530</c:v>
                </c:pt>
                <c:pt idx="2347">
                  <c:v>-60520</c:v>
                </c:pt>
                <c:pt idx="2348">
                  <c:v>-60510</c:v>
                </c:pt>
                <c:pt idx="2349">
                  <c:v>-60500</c:v>
                </c:pt>
                <c:pt idx="2350">
                  <c:v>-60490</c:v>
                </c:pt>
                <c:pt idx="2351">
                  <c:v>-60480</c:v>
                </c:pt>
                <c:pt idx="2352">
                  <c:v>-60470</c:v>
                </c:pt>
                <c:pt idx="2353">
                  <c:v>-60460</c:v>
                </c:pt>
                <c:pt idx="2354">
                  <c:v>-60450</c:v>
                </c:pt>
                <c:pt idx="2355">
                  <c:v>-60440</c:v>
                </c:pt>
                <c:pt idx="2356">
                  <c:v>-60430</c:v>
                </c:pt>
                <c:pt idx="2357">
                  <c:v>-61420</c:v>
                </c:pt>
                <c:pt idx="2358">
                  <c:v>-61410</c:v>
                </c:pt>
                <c:pt idx="2359">
                  <c:v>-61400</c:v>
                </c:pt>
                <c:pt idx="2360">
                  <c:v>-61390</c:v>
                </c:pt>
                <c:pt idx="2361">
                  <c:v>-61380</c:v>
                </c:pt>
                <c:pt idx="2362">
                  <c:v>-61370</c:v>
                </c:pt>
                <c:pt idx="2363">
                  <c:v>-61360</c:v>
                </c:pt>
                <c:pt idx="2364">
                  <c:v>-61350</c:v>
                </c:pt>
                <c:pt idx="2365">
                  <c:v>-62340</c:v>
                </c:pt>
                <c:pt idx="2366">
                  <c:v>-62330</c:v>
                </c:pt>
                <c:pt idx="2367">
                  <c:v>-62320</c:v>
                </c:pt>
                <c:pt idx="2368">
                  <c:v>-62310</c:v>
                </c:pt>
                <c:pt idx="2369">
                  <c:v>-62300</c:v>
                </c:pt>
                <c:pt idx="2370">
                  <c:v>-62290</c:v>
                </c:pt>
                <c:pt idx="2371">
                  <c:v>-62280</c:v>
                </c:pt>
                <c:pt idx="2372">
                  <c:v>-62270</c:v>
                </c:pt>
                <c:pt idx="2373">
                  <c:v>-62260</c:v>
                </c:pt>
                <c:pt idx="2374">
                  <c:v>-62250</c:v>
                </c:pt>
                <c:pt idx="2375">
                  <c:v>-62240</c:v>
                </c:pt>
                <c:pt idx="2376">
                  <c:v>-62230</c:v>
                </c:pt>
                <c:pt idx="2377">
                  <c:v>-62220</c:v>
                </c:pt>
                <c:pt idx="2378">
                  <c:v>-62210</c:v>
                </c:pt>
                <c:pt idx="2379">
                  <c:v>-62200</c:v>
                </c:pt>
                <c:pt idx="2380">
                  <c:v>-62190</c:v>
                </c:pt>
                <c:pt idx="2381">
                  <c:v>-62180</c:v>
                </c:pt>
                <c:pt idx="2382">
                  <c:v>-62170</c:v>
                </c:pt>
                <c:pt idx="2383">
                  <c:v>-62160</c:v>
                </c:pt>
                <c:pt idx="2384">
                  <c:v>-62150</c:v>
                </c:pt>
                <c:pt idx="2385">
                  <c:v>-62140</c:v>
                </c:pt>
                <c:pt idx="2386">
                  <c:v>-62130</c:v>
                </c:pt>
                <c:pt idx="2387">
                  <c:v>-62120</c:v>
                </c:pt>
                <c:pt idx="2388">
                  <c:v>-62110</c:v>
                </c:pt>
                <c:pt idx="2389">
                  <c:v>-62100</c:v>
                </c:pt>
                <c:pt idx="2390">
                  <c:v>-62090</c:v>
                </c:pt>
                <c:pt idx="2391">
                  <c:v>-62080</c:v>
                </c:pt>
                <c:pt idx="2392">
                  <c:v>-62070</c:v>
                </c:pt>
                <c:pt idx="2393">
                  <c:v>-62060</c:v>
                </c:pt>
                <c:pt idx="2394">
                  <c:v>-62050</c:v>
                </c:pt>
                <c:pt idx="2395">
                  <c:v>-62040</c:v>
                </c:pt>
                <c:pt idx="2396">
                  <c:v>-62030</c:v>
                </c:pt>
                <c:pt idx="2397">
                  <c:v>-62020</c:v>
                </c:pt>
                <c:pt idx="2398">
                  <c:v>-62010</c:v>
                </c:pt>
                <c:pt idx="2399">
                  <c:v>-62000</c:v>
                </c:pt>
                <c:pt idx="2400">
                  <c:v>-61990</c:v>
                </c:pt>
                <c:pt idx="2401">
                  <c:v>-62980</c:v>
                </c:pt>
                <c:pt idx="2402">
                  <c:v>-63970</c:v>
                </c:pt>
                <c:pt idx="2403">
                  <c:v>-63960</c:v>
                </c:pt>
                <c:pt idx="2404">
                  <c:v>-63950</c:v>
                </c:pt>
                <c:pt idx="2405">
                  <c:v>-63940</c:v>
                </c:pt>
                <c:pt idx="2406">
                  <c:v>-63930</c:v>
                </c:pt>
                <c:pt idx="2407">
                  <c:v>-63920</c:v>
                </c:pt>
                <c:pt idx="2408">
                  <c:v>-63910</c:v>
                </c:pt>
                <c:pt idx="2409">
                  <c:v>-63900</c:v>
                </c:pt>
                <c:pt idx="2410">
                  <c:v>-63890</c:v>
                </c:pt>
                <c:pt idx="2411">
                  <c:v>-63880</c:v>
                </c:pt>
                <c:pt idx="2412">
                  <c:v>-63870</c:v>
                </c:pt>
                <c:pt idx="2413">
                  <c:v>-63860</c:v>
                </c:pt>
                <c:pt idx="2414">
                  <c:v>-63850</c:v>
                </c:pt>
                <c:pt idx="2415">
                  <c:v>-63840</c:v>
                </c:pt>
                <c:pt idx="2416">
                  <c:v>-63830</c:v>
                </c:pt>
                <c:pt idx="2417">
                  <c:v>-64820</c:v>
                </c:pt>
                <c:pt idx="2418">
                  <c:v>-64810</c:v>
                </c:pt>
                <c:pt idx="2419">
                  <c:v>-64800</c:v>
                </c:pt>
                <c:pt idx="2420">
                  <c:v>-64790</c:v>
                </c:pt>
                <c:pt idx="2421">
                  <c:v>-64780</c:v>
                </c:pt>
                <c:pt idx="2422">
                  <c:v>-64770</c:v>
                </c:pt>
                <c:pt idx="2423">
                  <c:v>-64760</c:v>
                </c:pt>
                <c:pt idx="2424">
                  <c:v>-64750</c:v>
                </c:pt>
                <c:pt idx="2425">
                  <c:v>-64740</c:v>
                </c:pt>
                <c:pt idx="2426">
                  <c:v>-65730</c:v>
                </c:pt>
                <c:pt idx="2427">
                  <c:v>-65720</c:v>
                </c:pt>
                <c:pt idx="2428">
                  <c:v>-65710</c:v>
                </c:pt>
                <c:pt idx="2429">
                  <c:v>-65700</c:v>
                </c:pt>
                <c:pt idx="2430">
                  <c:v>-65690</c:v>
                </c:pt>
                <c:pt idx="2431">
                  <c:v>-65680</c:v>
                </c:pt>
                <c:pt idx="2432">
                  <c:v>-65670</c:v>
                </c:pt>
                <c:pt idx="2433">
                  <c:v>-65660</c:v>
                </c:pt>
                <c:pt idx="2434">
                  <c:v>-65650</c:v>
                </c:pt>
                <c:pt idx="2435">
                  <c:v>-65640</c:v>
                </c:pt>
                <c:pt idx="2436">
                  <c:v>-65630</c:v>
                </c:pt>
                <c:pt idx="2437">
                  <c:v>-65620</c:v>
                </c:pt>
                <c:pt idx="2438">
                  <c:v>-65610</c:v>
                </c:pt>
                <c:pt idx="2439">
                  <c:v>-65600</c:v>
                </c:pt>
                <c:pt idx="2440">
                  <c:v>-65590</c:v>
                </c:pt>
                <c:pt idx="2441">
                  <c:v>-65580</c:v>
                </c:pt>
                <c:pt idx="2442">
                  <c:v>-65570</c:v>
                </c:pt>
                <c:pt idx="2443">
                  <c:v>-65560</c:v>
                </c:pt>
                <c:pt idx="2444">
                  <c:v>-66550</c:v>
                </c:pt>
                <c:pt idx="2445">
                  <c:v>-66540</c:v>
                </c:pt>
                <c:pt idx="2446">
                  <c:v>-66530</c:v>
                </c:pt>
                <c:pt idx="2447">
                  <c:v>-66520</c:v>
                </c:pt>
                <c:pt idx="2448">
                  <c:v>-66510</c:v>
                </c:pt>
                <c:pt idx="2449">
                  <c:v>-66500</c:v>
                </c:pt>
                <c:pt idx="2450">
                  <c:v>-66490</c:v>
                </c:pt>
                <c:pt idx="2451">
                  <c:v>-66480</c:v>
                </c:pt>
                <c:pt idx="2452">
                  <c:v>-66470</c:v>
                </c:pt>
                <c:pt idx="2453">
                  <c:v>-66460</c:v>
                </c:pt>
                <c:pt idx="2454">
                  <c:v>-66450</c:v>
                </c:pt>
                <c:pt idx="2455">
                  <c:v>-66440</c:v>
                </c:pt>
                <c:pt idx="2456">
                  <c:v>-66430</c:v>
                </c:pt>
                <c:pt idx="2457">
                  <c:v>-66420</c:v>
                </c:pt>
                <c:pt idx="2458">
                  <c:v>-66410</c:v>
                </c:pt>
                <c:pt idx="2459">
                  <c:v>-66400</c:v>
                </c:pt>
                <c:pt idx="2460">
                  <c:v>-66390</c:v>
                </c:pt>
                <c:pt idx="2461">
                  <c:v>-66380</c:v>
                </c:pt>
                <c:pt idx="2462">
                  <c:v>-66370</c:v>
                </c:pt>
                <c:pt idx="2463">
                  <c:v>-66360</c:v>
                </c:pt>
                <c:pt idx="2464">
                  <c:v>-66350</c:v>
                </c:pt>
                <c:pt idx="2465">
                  <c:v>-66340</c:v>
                </c:pt>
                <c:pt idx="2466">
                  <c:v>-66330</c:v>
                </c:pt>
                <c:pt idx="2467">
                  <c:v>-66320</c:v>
                </c:pt>
                <c:pt idx="2468">
                  <c:v>-66310</c:v>
                </c:pt>
                <c:pt idx="2469">
                  <c:v>-66300</c:v>
                </c:pt>
                <c:pt idx="2470">
                  <c:v>-66290</c:v>
                </c:pt>
                <c:pt idx="2471">
                  <c:v>-66280</c:v>
                </c:pt>
                <c:pt idx="2472">
                  <c:v>-66270</c:v>
                </c:pt>
                <c:pt idx="2473">
                  <c:v>-66260</c:v>
                </c:pt>
                <c:pt idx="2474">
                  <c:v>-66250</c:v>
                </c:pt>
                <c:pt idx="2475">
                  <c:v>-66240</c:v>
                </c:pt>
                <c:pt idx="2476">
                  <c:v>-66230</c:v>
                </c:pt>
                <c:pt idx="2477">
                  <c:v>-66220</c:v>
                </c:pt>
                <c:pt idx="2478">
                  <c:v>-66210</c:v>
                </c:pt>
                <c:pt idx="2479">
                  <c:v>-66200</c:v>
                </c:pt>
                <c:pt idx="2480">
                  <c:v>-66190</c:v>
                </c:pt>
                <c:pt idx="2481">
                  <c:v>-66180</c:v>
                </c:pt>
                <c:pt idx="2482">
                  <c:v>-66170</c:v>
                </c:pt>
                <c:pt idx="2483">
                  <c:v>-66160</c:v>
                </c:pt>
                <c:pt idx="2484">
                  <c:v>-66150</c:v>
                </c:pt>
                <c:pt idx="2485">
                  <c:v>-66140</c:v>
                </c:pt>
                <c:pt idx="2486">
                  <c:v>-66130</c:v>
                </c:pt>
                <c:pt idx="2487">
                  <c:v>-66120</c:v>
                </c:pt>
                <c:pt idx="2488">
                  <c:v>-66110</c:v>
                </c:pt>
                <c:pt idx="2489">
                  <c:v>-66100</c:v>
                </c:pt>
                <c:pt idx="2490">
                  <c:v>-66090</c:v>
                </c:pt>
                <c:pt idx="2491">
                  <c:v>-66080</c:v>
                </c:pt>
                <c:pt idx="2492">
                  <c:v>-66070</c:v>
                </c:pt>
                <c:pt idx="2493">
                  <c:v>-66060</c:v>
                </c:pt>
                <c:pt idx="2494">
                  <c:v>-66050</c:v>
                </c:pt>
                <c:pt idx="2495">
                  <c:v>-66040</c:v>
                </c:pt>
                <c:pt idx="2496">
                  <c:v>-66030</c:v>
                </c:pt>
                <c:pt idx="2497">
                  <c:v>-66020</c:v>
                </c:pt>
                <c:pt idx="2498">
                  <c:v>-66010</c:v>
                </c:pt>
                <c:pt idx="2499">
                  <c:v>-67000</c:v>
                </c:pt>
                <c:pt idx="2500">
                  <c:v>-66990</c:v>
                </c:pt>
                <c:pt idx="2501">
                  <c:v>-66980</c:v>
                </c:pt>
                <c:pt idx="2502">
                  <c:v>-66970</c:v>
                </c:pt>
                <c:pt idx="2503">
                  <c:v>-66960</c:v>
                </c:pt>
                <c:pt idx="2504">
                  <c:v>-66950</c:v>
                </c:pt>
                <c:pt idx="2505">
                  <c:v>-66940</c:v>
                </c:pt>
                <c:pt idx="2506">
                  <c:v>-66930</c:v>
                </c:pt>
                <c:pt idx="2507">
                  <c:v>-66920</c:v>
                </c:pt>
                <c:pt idx="2508">
                  <c:v>-66910</c:v>
                </c:pt>
                <c:pt idx="2509">
                  <c:v>-66900</c:v>
                </c:pt>
                <c:pt idx="2510">
                  <c:v>-66890</c:v>
                </c:pt>
                <c:pt idx="2511">
                  <c:v>-66880</c:v>
                </c:pt>
                <c:pt idx="2512">
                  <c:v>-66870</c:v>
                </c:pt>
                <c:pt idx="2513">
                  <c:v>-66860</c:v>
                </c:pt>
                <c:pt idx="2514">
                  <c:v>-66850</c:v>
                </c:pt>
                <c:pt idx="2515">
                  <c:v>-66840</c:v>
                </c:pt>
                <c:pt idx="2516">
                  <c:v>-67830</c:v>
                </c:pt>
                <c:pt idx="2517">
                  <c:v>-67820</c:v>
                </c:pt>
                <c:pt idx="2518">
                  <c:v>-67810</c:v>
                </c:pt>
                <c:pt idx="2519">
                  <c:v>-67800</c:v>
                </c:pt>
                <c:pt idx="2520">
                  <c:v>-67790</c:v>
                </c:pt>
                <c:pt idx="2521">
                  <c:v>-67780</c:v>
                </c:pt>
                <c:pt idx="2522">
                  <c:v>-67770</c:v>
                </c:pt>
                <c:pt idx="2523">
                  <c:v>-67760</c:v>
                </c:pt>
                <c:pt idx="2524">
                  <c:v>-67750</c:v>
                </c:pt>
                <c:pt idx="2525">
                  <c:v>-67740</c:v>
                </c:pt>
                <c:pt idx="2526">
                  <c:v>-67730</c:v>
                </c:pt>
                <c:pt idx="2527">
                  <c:v>-67720</c:v>
                </c:pt>
                <c:pt idx="2528">
                  <c:v>-67710</c:v>
                </c:pt>
                <c:pt idx="2529">
                  <c:v>-67700</c:v>
                </c:pt>
                <c:pt idx="2530">
                  <c:v>-67690</c:v>
                </c:pt>
                <c:pt idx="2531">
                  <c:v>-67680</c:v>
                </c:pt>
                <c:pt idx="2532">
                  <c:v>-67670</c:v>
                </c:pt>
                <c:pt idx="2533">
                  <c:v>-67660</c:v>
                </c:pt>
                <c:pt idx="2534">
                  <c:v>-67650</c:v>
                </c:pt>
                <c:pt idx="2535">
                  <c:v>-67640</c:v>
                </c:pt>
                <c:pt idx="2536">
                  <c:v>-68630</c:v>
                </c:pt>
                <c:pt idx="2537">
                  <c:v>-68620</c:v>
                </c:pt>
                <c:pt idx="2538">
                  <c:v>-68610</c:v>
                </c:pt>
                <c:pt idx="2539">
                  <c:v>-68600</c:v>
                </c:pt>
                <c:pt idx="2540">
                  <c:v>-68590</c:v>
                </c:pt>
                <c:pt idx="2541">
                  <c:v>-68580</c:v>
                </c:pt>
                <c:pt idx="2542">
                  <c:v>-68570</c:v>
                </c:pt>
                <c:pt idx="2543">
                  <c:v>-68560</c:v>
                </c:pt>
                <c:pt idx="2544">
                  <c:v>-68550</c:v>
                </c:pt>
                <c:pt idx="2545">
                  <c:v>-68540</c:v>
                </c:pt>
                <c:pt idx="2546">
                  <c:v>-68530</c:v>
                </c:pt>
                <c:pt idx="2547">
                  <c:v>-68520</c:v>
                </c:pt>
                <c:pt idx="2548">
                  <c:v>-68510</c:v>
                </c:pt>
                <c:pt idx="2549">
                  <c:v>-68500</c:v>
                </c:pt>
                <c:pt idx="2550">
                  <c:v>-68490</c:v>
                </c:pt>
                <c:pt idx="2551">
                  <c:v>-68480</c:v>
                </c:pt>
                <c:pt idx="2552">
                  <c:v>-68470</c:v>
                </c:pt>
                <c:pt idx="2553">
                  <c:v>-68460</c:v>
                </c:pt>
                <c:pt idx="2554">
                  <c:v>-68450</c:v>
                </c:pt>
                <c:pt idx="2555">
                  <c:v>-68440</c:v>
                </c:pt>
                <c:pt idx="2556">
                  <c:v>-68430</c:v>
                </c:pt>
                <c:pt idx="2557">
                  <c:v>-68420</c:v>
                </c:pt>
                <c:pt idx="2558">
                  <c:v>-68410</c:v>
                </c:pt>
                <c:pt idx="2559">
                  <c:v>-68400</c:v>
                </c:pt>
                <c:pt idx="2560">
                  <c:v>-68390</c:v>
                </c:pt>
                <c:pt idx="2561">
                  <c:v>-68380</c:v>
                </c:pt>
                <c:pt idx="2562">
                  <c:v>-68370</c:v>
                </c:pt>
                <c:pt idx="2563">
                  <c:v>-68360</c:v>
                </c:pt>
                <c:pt idx="2564">
                  <c:v>-68350</c:v>
                </c:pt>
                <c:pt idx="2565">
                  <c:v>-68340</c:v>
                </c:pt>
                <c:pt idx="2566">
                  <c:v>-68330</c:v>
                </c:pt>
                <c:pt idx="2567">
                  <c:v>-68320</c:v>
                </c:pt>
                <c:pt idx="2568">
                  <c:v>-68310</c:v>
                </c:pt>
                <c:pt idx="2569">
                  <c:v>-68300</c:v>
                </c:pt>
                <c:pt idx="2570">
                  <c:v>-68290</c:v>
                </c:pt>
                <c:pt idx="2571">
                  <c:v>-68280</c:v>
                </c:pt>
                <c:pt idx="2572">
                  <c:v>-68270</c:v>
                </c:pt>
                <c:pt idx="2573">
                  <c:v>-68260</c:v>
                </c:pt>
                <c:pt idx="2574">
                  <c:v>-68250</c:v>
                </c:pt>
                <c:pt idx="2575">
                  <c:v>-68240</c:v>
                </c:pt>
                <c:pt idx="2576">
                  <c:v>-68230</c:v>
                </c:pt>
                <c:pt idx="2577">
                  <c:v>-68220</c:v>
                </c:pt>
                <c:pt idx="2578">
                  <c:v>-68210</c:v>
                </c:pt>
                <c:pt idx="2579">
                  <c:v>-68200</c:v>
                </c:pt>
                <c:pt idx="2580">
                  <c:v>-68190</c:v>
                </c:pt>
                <c:pt idx="2581">
                  <c:v>-68180</c:v>
                </c:pt>
                <c:pt idx="2582">
                  <c:v>-68170</c:v>
                </c:pt>
                <c:pt idx="2583">
                  <c:v>-68160</c:v>
                </c:pt>
                <c:pt idx="2584">
                  <c:v>-68150</c:v>
                </c:pt>
                <c:pt idx="2585">
                  <c:v>-68140</c:v>
                </c:pt>
                <c:pt idx="2586">
                  <c:v>-68130</c:v>
                </c:pt>
                <c:pt idx="2587">
                  <c:v>-68120</c:v>
                </c:pt>
                <c:pt idx="2588">
                  <c:v>-68110</c:v>
                </c:pt>
                <c:pt idx="2589">
                  <c:v>-68100</c:v>
                </c:pt>
                <c:pt idx="2590">
                  <c:v>-68090</c:v>
                </c:pt>
                <c:pt idx="2591">
                  <c:v>-69080</c:v>
                </c:pt>
                <c:pt idx="2592">
                  <c:v>-69070</c:v>
                </c:pt>
                <c:pt idx="2593">
                  <c:v>-69060</c:v>
                </c:pt>
                <c:pt idx="2594">
                  <c:v>-69050</c:v>
                </c:pt>
                <c:pt idx="2595">
                  <c:v>-69040</c:v>
                </c:pt>
                <c:pt idx="2596">
                  <c:v>-69030</c:v>
                </c:pt>
                <c:pt idx="2597">
                  <c:v>-69020</c:v>
                </c:pt>
                <c:pt idx="2598">
                  <c:v>-69010</c:v>
                </c:pt>
                <c:pt idx="2599">
                  <c:v>-69000</c:v>
                </c:pt>
                <c:pt idx="2600">
                  <c:v>-68990</c:v>
                </c:pt>
                <c:pt idx="2601">
                  <c:v>-68980</c:v>
                </c:pt>
                <c:pt idx="2602">
                  <c:v>-68970</c:v>
                </c:pt>
                <c:pt idx="2603">
                  <c:v>-68960</c:v>
                </c:pt>
                <c:pt idx="2604">
                  <c:v>-68950</c:v>
                </c:pt>
                <c:pt idx="2605">
                  <c:v>-68940</c:v>
                </c:pt>
                <c:pt idx="2606">
                  <c:v>-68930</c:v>
                </c:pt>
                <c:pt idx="2607">
                  <c:v>-68920</c:v>
                </c:pt>
                <c:pt idx="2608">
                  <c:v>-68910</c:v>
                </c:pt>
                <c:pt idx="2609">
                  <c:v>-68900</c:v>
                </c:pt>
                <c:pt idx="2610">
                  <c:v>-68890</c:v>
                </c:pt>
                <c:pt idx="2611">
                  <c:v>-68880</c:v>
                </c:pt>
                <c:pt idx="2612">
                  <c:v>-68870</c:v>
                </c:pt>
                <c:pt idx="2613">
                  <c:v>-68860</c:v>
                </c:pt>
                <c:pt idx="2614">
                  <c:v>-69850</c:v>
                </c:pt>
                <c:pt idx="2615">
                  <c:v>-69840</c:v>
                </c:pt>
                <c:pt idx="2616">
                  <c:v>-69830</c:v>
                </c:pt>
                <c:pt idx="2617">
                  <c:v>-69820</c:v>
                </c:pt>
                <c:pt idx="2618">
                  <c:v>-69810</c:v>
                </c:pt>
                <c:pt idx="2619">
                  <c:v>-70800</c:v>
                </c:pt>
                <c:pt idx="2620">
                  <c:v>-70790</c:v>
                </c:pt>
                <c:pt idx="2621">
                  <c:v>-70780</c:v>
                </c:pt>
                <c:pt idx="2622">
                  <c:v>-71770</c:v>
                </c:pt>
                <c:pt idx="2623">
                  <c:v>-71760</c:v>
                </c:pt>
                <c:pt idx="2624">
                  <c:v>-71750</c:v>
                </c:pt>
                <c:pt idx="2625">
                  <c:v>-71740</c:v>
                </c:pt>
                <c:pt idx="2626">
                  <c:v>-71730</c:v>
                </c:pt>
                <c:pt idx="2627">
                  <c:v>-71720</c:v>
                </c:pt>
                <c:pt idx="2628">
                  <c:v>-72710</c:v>
                </c:pt>
                <c:pt idx="2629">
                  <c:v>-72700</c:v>
                </c:pt>
                <c:pt idx="2630">
                  <c:v>-72690</c:v>
                </c:pt>
                <c:pt idx="2631">
                  <c:v>-72680</c:v>
                </c:pt>
                <c:pt idx="2632">
                  <c:v>-72670</c:v>
                </c:pt>
                <c:pt idx="2633">
                  <c:v>-72660</c:v>
                </c:pt>
                <c:pt idx="2634">
                  <c:v>-72650</c:v>
                </c:pt>
                <c:pt idx="2635">
                  <c:v>-72640</c:v>
                </c:pt>
                <c:pt idx="2636">
                  <c:v>-72630</c:v>
                </c:pt>
                <c:pt idx="2637">
                  <c:v>-72620</c:v>
                </c:pt>
                <c:pt idx="2638">
                  <c:v>-72610</c:v>
                </c:pt>
                <c:pt idx="2639">
                  <c:v>-72600</c:v>
                </c:pt>
                <c:pt idx="2640">
                  <c:v>-72590</c:v>
                </c:pt>
                <c:pt idx="2641">
                  <c:v>-72580</c:v>
                </c:pt>
                <c:pt idx="2642">
                  <c:v>-72570</c:v>
                </c:pt>
                <c:pt idx="2643">
                  <c:v>-72560</c:v>
                </c:pt>
                <c:pt idx="2644">
                  <c:v>-72550</c:v>
                </c:pt>
                <c:pt idx="2645">
                  <c:v>-72540</c:v>
                </c:pt>
                <c:pt idx="2646">
                  <c:v>-72530</c:v>
                </c:pt>
                <c:pt idx="2647">
                  <c:v>-72520</c:v>
                </c:pt>
                <c:pt idx="2648">
                  <c:v>-72510</c:v>
                </c:pt>
                <c:pt idx="2649">
                  <c:v>-72500</c:v>
                </c:pt>
                <c:pt idx="2650">
                  <c:v>-72490</c:v>
                </c:pt>
                <c:pt idx="2651">
                  <c:v>-72480</c:v>
                </c:pt>
                <c:pt idx="2652">
                  <c:v>-72470</c:v>
                </c:pt>
                <c:pt idx="2653">
                  <c:v>-72460</c:v>
                </c:pt>
                <c:pt idx="2654">
                  <c:v>-72450</c:v>
                </c:pt>
                <c:pt idx="2655">
                  <c:v>-72440</c:v>
                </c:pt>
                <c:pt idx="2656">
                  <c:v>-72430</c:v>
                </c:pt>
                <c:pt idx="2657">
                  <c:v>-72420</c:v>
                </c:pt>
                <c:pt idx="2658">
                  <c:v>-72410</c:v>
                </c:pt>
                <c:pt idx="2659">
                  <c:v>-72400</c:v>
                </c:pt>
                <c:pt idx="2660">
                  <c:v>-72390</c:v>
                </c:pt>
                <c:pt idx="2661">
                  <c:v>-72380</c:v>
                </c:pt>
                <c:pt idx="2662">
                  <c:v>-72370</c:v>
                </c:pt>
                <c:pt idx="2663">
                  <c:v>-72360</c:v>
                </c:pt>
                <c:pt idx="2664">
                  <c:v>-72350</c:v>
                </c:pt>
                <c:pt idx="2665">
                  <c:v>-72340</c:v>
                </c:pt>
                <c:pt idx="2666">
                  <c:v>-72330</c:v>
                </c:pt>
                <c:pt idx="2667">
                  <c:v>-72320</c:v>
                </c:pt>
                <c:pt idx="2668">
                  <c:v>-72310</c:v>
                </c:pt>
                <c:pt idx="2669">
                  <c:v>-72300</c:v>
                </c:pt>
                <c:pt idx="2670">
                  <c:v>-72290</c:v>
                </c:pt>
                <c:pt idx="2671">
                  <c:v>-73280</c:v>
                </c:pt>
                <c:pt idx="2672">
                  <c:v>-73270</c:v>
                </c:pt>
                <c:pt idx="2673">
                  <c:v>-73260</c:v>
                </c:pt>
                <c:pt idx="2674">
                  <c:v>-73250</c:v>
                </c:pt>
                <c:pt idx="2675">
                  <c:v>-73240</c:v>
                </c:pt>
                <c:pt idx="2676">
                  <c:v>-73230</c:v>
                </c:pt>
                <c:pt idx="2677">
                  <c:v>-73220</c:v>
                </c:pt>
                <c:pt idx="2678">
                  <c:v>-73210</c:v>
                </c:pt>
                <c:pt idx="2679">
                  <c:v>-73200</c:v>
                </c:pt>
                <c:pt idx="2680">
                  <c:v>-73190</c:v>
                </c:pt>
                <c:pt idx="2681">
                  <c:v>-73180</c:v>
                </c:pt>
                <c:pt idx="2682">
                  <c:v>-73170</c:v>
                </c:pt>
                <c:pt idx="2683">
                  <c:v>-73160</c:v>
                </c:pt>
                <c:pt idx="2684">
                  <c:v>-73150</c:v>
                </c:pt>
                <c:pt idx="2685">
                  <c:v>-73140</c:v>
                </c:pt>
                <c:pt idx="2686">
                  <c:v>-73130</c:v>
                </c:pt>
                <c:pt idx="2687">
                  <c:v>-73120</c:v>
                </c:pt>
                <c:pt idx="2688">
                  <c:v>-74110</c:v>
                </c:pt>
                <c:pt idx="2689">
                  <c:v>-75100</c:v>
                </c:pt>
                <c:pt idx="2690">
                  <c:v>-75090</c:v>
                </c:pt>
                <c:pt idx="2691">
                  <c:v>-75080</c:v>
                </c:pt>
                <c:pt idx="2692">
                  <c:v>-75070</c:v>
                </c:pt>
                <c:pt idx="2693">
                  <c:v>-75060</c:v>
                </c:pt>
                <c:pt idx="2694">
                  <c:v>-75050</c:v>
                </c:pt>
                <c:pt idx="2695">
                  <c:v>-75040</c:v>
                </c:pt>
                <c:pt idx="2696">
                  <c:v>-75030</c:v>
                </c:pt>
                <c:pt idx="2697">
                  <c:v>-75020</c:v>
                </c:pt>
                <c:pt idx="2698">
                  <c:v>-75010</c:v>
                </c:pt>
                <c:pt idx="2699">
                  <c:v>-75000</c:v>
                </c:pt>
                <c:pt idx="2700">
                  <c:v>-74990</c:v>
                </c:pt>
                <c:pt idx="2701">
                  <c:v>-74980</c:v>
                </c:pt>
                <c:pt idx="2702">
                  <c:v>-74970</c:v>
                </c:pt>
                <c:pt idx="2703">
                  <c:v>-74960</c:v>
                </c:pt>
                <c:pt idx="2704">
                  <c:v>-74950</c:v>
                </c:pt>
                <c:pt idx="2705">
                  <c:v>-74940</c:v>
                </c:pt>
                <c:pt idx="2706">
                  <c:v>-74930</c:v>
                </c:pt>
                <c:pt idx="2707">
                  <c:v>-74920</c:v>
                </c:pt>
                <c:pt idx="2708">
                  <c:v>-74910</c:v>
                </c:pt>
                <c:pt idx="2709">
                  <c:v>-74900</c:v>
                </c:pt>
                <c:pt idx="2710">
                  <c:v>-74890</c:v>
                </c:pt>
                <c:pt idx="2711">
                  <c:v>-74880</c:v>
                </c:pt>
                <c:pt idx="2712">
                  <c:v>-74870</c:v>
                </c:pt>
                <c:pt idx="2713">
                  <c:v>-74860</c:v>
                </c:pt>
                <c:pt idx="2714">
                  <c:v>-74850</c:v>
                </c:pt>
                <c:pt idx="2715">
                  <c:v>-74840</c:v>
                </c:pt>
                <c:pt idx="2716">
                  <c:v>-74830</c:v>
                </c:pt>
                <c:pt idx="2717">
                  <c:v>-74820</c:v>
                </c:pt>
                <c:pt idx="2718">
                  <c:v>-74810</c:v>
                </c:pt>
                <c:pt idx="2719">
                  <c:v>-74800</c:v>
                </c:pt>
                <c:pt idx="2720">
                  <c:v>-74790</c:v>
                </c:pt>
                <c:pt idx="2721">
                  <c:v>-74780</c:v>
                </c:pt>
                <c:pt idx="2722">
                  <c:v>-74770</c:v>
                </c:pt>
                <c:pt idx="2723">
                  <c:v>-74760</c:v>
                </c:pt>
                <c:pt idx="2724">
                  <c:v>-74750</c:v>
                </c:pt>
                <c:pt idx="2725">
                  <c:v>-74740</c:v>
                </c:pt>
                <c:pt idx="2726">
                  <c:v>-74730</c:v>
                </c:pt>
                <c:pt idx="2727">
                  <c:v>-74720</c:v>
                </c:pt>
                <c:pt idx="2728">
                  <c:v>-74710</c:v>
                </c:pt>
                <c:pt idx="2729">
                  <c:v>-74700</c:v>
                </c:pt>
                <c:pt idx="2730">
                  <c:v>-74690</c:v>
                </c:pt>
                <c:pt idx="2731">
                  <c:v>-74680</c:v>
                </c:pt>
                <c:pt idx="2732">
                  <c:v>-74670</c:v>
                </c:pt>
                <c:pt idx="2733">
                  <c:v>-74660</c:v>
                </c:pt>
                <c:pt idx="2734">
                  <c:v>-74650</c:v>
                </c:pt>
                <c:pt idx="2735">
                  <c:v>-74640</c:v>
                </c:pt>
                <c:pt idx="2736">
                  <c:v>-74630</c:v>
                </c:pt>
                <c:pt idx="2737">
                  <c:v>-74620</c:v>
                </c:pt>
                <c:pt idx="2738">
                  <c:v>-74610</c:v>
                </c:pt>
                <c:pt idx="2739">
                  <c:v>-75600</c:v>
                </c:pt>
                <c:pt idx="2740">
                  <c:v>-75590</c:v>
                </c:pt>
                <c:pt idx="2741">
                  <c:v>-75580</c:v>
                </c:pt>
                <c:pt idx="2742">
                  <c:v>-75570</c:v>
                </c:pt>
                <c:pt idx="2743">
                  <c:v>-75560</c:v>
                </c:pt>
                <c:pt idx="2744">
                  <c:v>-75550</c:v>
                </c:pt>
                <c:pt idx="2745">
                  <c:v>-75540</c:v>
                </c:pt>
                <c:pt idx="2746">
                  <c:v>-75530</c:v>
                </c:pt>
                <c:pt idx="2747">
                  <c:v>-75520</c:v>
                </c:pt>
                <c:pt idx="2748">
                  <c:v>-75510</c:v>
                </c:pt>
                <c:pt idx="2749">
                  <c:v>-75500</c:v>
                </c:pt>
                <c:pt idx="2750">
                  <c:v>-75490</c:v>
                </c:pt>
                <c:pt idx="2751">
                  <c:v>-75480</c:v>
                </c:pt>
                <c:pt idx="2752">
                  <c:v>-75470</c:v>
                </c:pt>
                <c:pt idx="2753">
                  <c:v>-75460</c:v>
                </c:pt>
                <c:pt idx="2754">
                  <c:v>-75450</c:v>
                </c:pt>
                <c:pt idx="2755">
                  <c:v>-76440</c:v>
                </c:pt>
                <c:pt idx="2756">
                  <c:v>-76430</c:v>
                </c:pt>
                <c:pt idx="2757">
                  <c:v>-76420</c:v>
                </c:pt>
                <c:pt idx="2758">
                  <c:v>-76410</c:v>
                </c:pt>
                <c:pt idx="2759">
                  <c:v>-76400</c:v>
                </c:pt>
                <c:pt idx="2760">
                  <c:v>-76390</c:v>
                </c:pt>
                <c:pt idx="2761">
                  <c:v>-76380</c:v>
                </c:pt>
                <c:pt idx="2762">
                  <c:v>-76370</c:v>
                </c:pt>
                <c:pt idx="2763">
                  <c:v>-76360</c:v>
                </c:pt>
                <c:pt idx="2764">
                  <c:v>-76350</c:v>
                </c:pt>
                <c:pt idx="2765">
                  <c:v>-76340</c:v>
                </c:pt>
                <c:pt idx="2766">
                  <c:v>-76330</c:v>
                </c:pt>
                <c:pt idx="2767">
                  <c:v>-76320</c:v>
                </c:pt>
                <c:pt idx="2768">
                  <c:v>-76310</c:v>
                </c:pt>
                <c:pt idx="2769">
                  <c:v>-76300</c:v>
                </c:pt>
                <c:pt idx="2770">
                  <c:v>-76290</c:v>
                </c:pt>
                <c:pt idx="2771">
                  <c:v>-76280</c:v>
                </c:pt>
                <c:pt idx="2772">
                  <c:v>-76270</c:v>
                </c:pt>
                <c:pt idx="2773">
                  <c:v>-76260</c:v>
                </c:pt>
                <c:pt idx="2774">
                  <c:v>-76250</c:v>
                </c:pt>
                <c:pt idx="2775">
                  <c:v>-76240</c:v>
                </c:pt>
                <c:pt idx="2776">
                  <c:v>-77230</c:v>
                </c:pt>
                <c:pt idx="2777">
                  <c:v>-77220</c:v>
                </c:pt>
                <c:pt idx="2778">
                  <c:v>-77210</c:v>
                </c:pt>
                <c:pt idx="2779">
                  <c:v>-77200</c:v>
                </c:pt>
                <c:pt idx="2780">
                  <c:v>-77190</c:v>
                </c:pt>
                <c:pt idx="2781">
                  <c:v>-77180</c:v>
                </c:pt>
                <c:pt idx="2782">
                  <c:v>-77170</c:v>
                </c:pt>
                <c:pt idx="2783">
                  <c:v>-77160</c:v>
                </c:pt>
                <c:pt idx="2784">
                  <c:v>-77150</c:v>
                </c:pt>
                <c:pt idx="2785">
                  <c:v>-77140</c:v>
                </c:pt>
                <c:pt idx="2786">
                  <c:v>-77130</c:v>
                </c:pt>
                <c:pt idx="2787">
                  <c:v>-77120</c:v>
                </c:pt>
                <c:pt idx="2788">
                  <c:v>-77110</c:v>
                </c:pt>
                <c:pt idx="2789">
                  <c:v>-77100</c:v>
                </c:pt>
                <c:pt idx="2790">
                  <c:v>-77090</c:v>
                </c:pt>
                <c:pt idx="2791">
                  <c:v>-77080</c:v>
                </c:pt>
                <c:pt idx="2792">
                  <c:v>-77070</c:v>
                </c:pt>
                <c:pt idx="2793">
                  <c:v>-77060</c:v>
                </c:pt>
                <c:pt idx="2794">
                  <c:v>-77050</c:v>
                </c:pt>
                <c:pt idx="2795">
                  <c:v>-77040</c:v>
                </c:pt>
                <c:pt idx="2796">
                  <c:v>-77030</c:v>
                </c:pt>
                <c:pt idx="2797">
                  <c:v>-77020</c:v>
                </c:pt>
                <c:pt idx="2798">
                  <c:v>-77010</c:v>
                </c:pt>
                <c:pt idx="2799">
                  <c:v>-77000</c:v>
                </c:pt>
                <c:pt idx="2800">
                  <c:v>-76990</c:v>
                </c:pt>
                <c:pt idx="2801">
                  <c:v>-77980</c:v>
                </c:pt>
                <c:pt idx="2802">
                  <c:v>-77970</c:v>
                </c:pt>
                <c:pt idx="2803">
                  <c:v>-77960</c:v>
                </c:pt>
                <c:pt idx="2804">
                  <c:v>-77950</c:v>
                </c:pt>
                <c:pt idx="2805">
                  <c:v>-77940</c:v>
                </c:pt>
                <c:pt idx="2806">
                  <c:v>-77930</c:v>
                </c:pt>
                <c:pt idx="2807">
                  <c:v>-77920</c:v>
                </c:pt>
                <c:pt idx="2808">
                  <c:v>-77910</c:v>
                </c:pt>
                <c:pt idx="2809">
                  <c:v>-77900</c:v>
                </c:pt>
                <c:pt idx="2810">
                  <c:v>-77890</c:v>
                </c:pt>
                <c:pt idx="2811">
                  <c:v>-77880</c:v>
                </c:pt>
                <c:pt idx="2812">
                  <c:v>-77870</c:v>
                </c:pt>
                <c:pt idx="2813">
                  <c:v>-77860</c:v>
                </c:pt>
                <c:pt idx="2814">
                  <c:v>-77850</c:v>
                </c:pt>
                <c:pt idx="2815">
                  <c:v>-77840</c:v>
                </c:pt>
                <c:pt idx="2816">
                  <c:v>-77830</c:v>
                </c:pt>
                <c:pt idx="2817">
                  <c:v>-77820</c:v>
                </c:pt>
                <c:pt idx="2818">
                  <c:v>-77810</c:v>
                </c:pt>
                <c:pt idx="2819">
                  <c:v>-77800</c:v>
                </c:pt>
                <c:pt idx="2820">
                  <c:v>-77790</c:v>
                </c:pt>
                <c:pt idx="2821">
                  <c:v>-77780</c:v>
                </c:pt>
                <c:pt idx="2822">
                  <c:v>-77770</c:v>
                </c:pt>
                <c:pt idx="2823">
                  <c:v>-77760</c:v>
                </c:pt>
                <c:pt idx="2824">
                  <c:v>-77750</c:v>
                </c:pt>
                <c:pt idx="2825">
                  <c:v>-77740</c:v>
                </c:pt>
                <c:pt idx="2826">
                  <c:v>-77730</c:v>
                </c:pt>
                <c:pt idx="2827">
                  <c:v>-77720</c:v>
                </c:pt>
                <c:pt idx="2828">
                  <c:v>-77710</c:v>
                </c:pt>
                <c:pt idx="2829">
                  <c:v>-77700</c:v>
                </c:pt>
                <c:pt idx="2830">
                  <c:v>-77690</c:v>
                </c:pt>
                <c:pt idx="2831">
                  <c:v>-77680</c:v>
                </c:pt>
                <c:pt idx="2832">
                  <c:v>-77670</c:v>
                </c:pt>
                <c:pt idx="2833">
                  <c:v>-77660</c:v>
                </c:pt>
                <c:pt idx="2834">
                  <c:v>-77650</c:v>
                </c:pt>
                <c:pt idx="2835">
                  <c:v>-77640</c:v>
                </c:pt>
                <c:pt idx="2836">
                  <c:v>-77630</c:v>
                </c:pt>
                <c:pt idx="2837">
                  <c:v>-77620</c:v>
                </c:pt>
                <c:pt idx="2838">
                  <c:v>-77610</c:v>
                </c:pt>
                <c:pt idx="2839">
                  <c:v>-77600</c:v>
                </c:pt>
                <c:pt idx="2840">
                  <c:v>-77590</c:v>
                </c:pt>
                <c:pt idx="2841">
                  <c:v>-77580</c:v>
                </c:pt>
                <c:pt idx="2842">
                  <c:v>-77570</c:v>
                </c:pt>
                <c:pt idx="2843">
                  <c:v>-77560</c:v>
                </c:pt>
                <c:pt idx="2844">
                  <c:v>-77550</c:v>
                </c:pt>
                <c:pt idx="2845">
                  <c:v>-77540</c:v>
                </c:pt>
                <c:pt idx="2846">
                  <c:v>-77530</c:v>
                </c:pt>
                <c:pt idx="2847">
                  <c:v>-77520</c:v>
                </c:pt>
                <c:pt idx="2848">
                  <c:v>-77510</c:v>
                </c:pt>
                <c:pt idx="2849">
                  <c:v>-77500</c:v>
                </c:pt>
                <c:pt idx="2850">
                  <c:v>-77490</c:v>
                </c:pt>
                <c:pt idx="2851">
                  <c:v>-77480</c:v>
                </c:pt>
                <c:pt idx="2852">
                  <c:v>-77470</c:v>
                </c:pt>
                <c:pt idx="2853">
                  <c:v>-77460</c:v>
                </c:pt>
                <c:pt idx="2854">
                  <c:v>-77450</c:v>
                </c:pt>
                <c:pt idx="2855">
                  <c:v>-77440</c:v>
                </c:pt>
                <c:pt idx="2856">
                  <c:v>-77430</c:v>
                </c:pt>
                <c:pt idx="2857">
                  <c:v>-77420</c:v>
                </c:pt>
                <c:pt idx="2858">
                  <c:v>-77410</c:v>
                </c:pt>
                <c:pt idx="2859">
                  <c:v>-77400</c:v>
                </c:pt>
                <c:pt idx="2860">
                  <c:v>-77390</c:v>
                </c:pt>
                <c:pt idx="2861">
                  <c:v>-77380</c:v>
                </c:pt>
                <c:pt idx="2862">
                  <c:v>-77370</c:v>
                </c:pt>
                <c:pt idx="2863">
                  <c:v>-77360</c:v>
                </c:pt>
                <c:pt idx="2864">
                  <c:v>-77350</c:v>
                </c:pt>
                <c:pt idx="2865">
                  <c:v>-77340</c:v>
                </c:pt>
                <c:pt idx="2866">
                  <c:v>-77330</c:v>
                </c:pt>
                <c:pt idx="2867">
                  <c:v>-77320</c:v>
                </c:pt>
                <c:pt idx="2868">
                  <c:v>-77310</c:v>
                </c:pt>
                <c:pt idx="2869">
                  <c:v>-77300</c:v>
                </c:pt>
                <c:pt idx="2870">
                  <c:v>-77290</c:v>
                </c:pt>
                <c:pt idx="2871">
                  <c:v>-77280</c:v>
                </c:pt>
                <c:pt idx="2872">
                  <c:v>-77270</c:v>
                </c:pt>
                <c:pt idx="2873">
                  <c:v>-77260</c:v>
                </c:pt>
                <c:pt idx="2874">
                  <c:v>-77250</c:v>
                </c:pt>
                <c:pt idx="2875">
                  <c:v>-77240</c:v>
                </c:pt>
                <c:pt idx="2876">
                  <c:v>-77230</c:v>
                </c:pt>
                <c:pt idx="2877">
                  <c:v>-77220</c:v>
                </c:pt>
                <c:pt idx="2878">
                  <c:v>-77210</c:v>
                </c:pt>
                <c:pt idx="2879">
                  <c:v>-77200</c:v>
                </c:pt>
                <c:pt idx="2880">
                  <c:v>-77190</c:v>
                </c:pt>
                <c:pt idx="2881">
                  <c:v>-77180</c:v>
                </c:pt>
                <c:pt idx="2882">
                  <c:v>-77170</c:v>
                </c:pt>
                <c:pt idx="2883">
                  <c:v>-77160</c:v>
                </c:pt>
                <c:pt idx="2884">
                  <c:v>-78150</c:v>
                </c:pt>
                <c:pt idx="2885">
                  <c:v>-78140</c:v>
                </c:pt>
                <c:pt idx="2886">
                  <c:v>-78130</c:v>
                </c:pt>
                <c:pt idx="2887">
                  <c:v>-78120</c:v>
                </c:pt>
                <c:pt idx="2888">
                  <c:v>-78110</c:v>
                </c:pt>
                <c:pt idx="2889">
                  <c:v>-78100</c:v>
                </c:pt>
                <c:pt idx="2890">
                  <c:v>-78090</c:v>
                </c:pt>
                <c:pt idx="2891">
                  <c:v>-78080</c:v>
                </c:pt>
                <c:pt idx="2892">
                  <c:v>-78070</c:v>
                </c:pt>
                <c:pt idx="2893">
                  <c:v>-78060</c:v>
                </c:pt>
                <c:pt idx="2894">
                  <c:v>-78050</c:v>
                </c:pt>
                <c:pt idx="2895">
                  <c:v>-78040</c:v>
                </c:pt>
                <c:pt idx="2896">
                  <c:v>-78030</c:v>
                </c:pt>
                <c:pt idx="2897">
                  <c:v>-78020</c:v>
                </c:pt>
                <c:pt idx="2898">
                  <c:v>-78010</c:v>
                </c:pt>
                <c:pt idx="2899">
                  <c:v>-78000</c:v>
                </c:pt>
                <c:pt idx="2900">
                  <c:v>-77990</c:v>
                </c:pt>
                <c:pt idx="2901">
                  <c:v>-77980</c:v>
                </c:pt>
                <c:pt idx="2902">
                  <c:v>-78970</c:v>
                </c:pt>
                <c:pt idx="2903">
                  <c:v>-78960</c:v>
                </c:pt>
                <c:pt idx="2904">
                  <c:v>-78950</c:v>
                </c:pt>
                <c:pt idx="2905">
                  <c:v>-78940</c:v>
                </c:pt>
                <c:pt idx="2906">
                  <c:v>-78930</c:v>
                </c:pt>
                <c:pt idx="2907">
                  <c:v>-78920</c:v>
                </c:pt>
                <c:pt idx="2908">
                  <c:v>-78910</c:v>
                </c:pt>
                <c:pt idx="2909">
                  <c:v>-78900</c:v>
                </c:pt>
                <c:pt idx="2910">
                  <c:v>-78890</c:v>
                </c:pt>
                <c:pt idx="2911">
                  <c:v>-78880</c:v>
                </c:pt>
                <c:pt idx="2912">
                  <c:v>-78870</c:v>
                </c:pt>
                <c:pt idx="2913">
                  <c:v>-78860</c:v>
                </c:pt>
                <c:pt idx="2914">
                  <c:v>-78850</c:v>
                </c:pt>
                <c:pt idx="2915">
                  <c:v>-78840</c:v>
                </c:pt>
                <c:pt idx="2916">
                  <c:v>-78830</c:v>
                </c:pt>
                <c:pt idx="2917">
                  <c:v>-78820</c:v>
                </c:pt>
                <c:pt idx="2918">
                  <c:v>-78810</c:v>
                </c:pt>
                <c:pt idx="2919">
                  <c:v>-78800</c:v>
                </c:pt>
                <c:pt idx="2920">
                  <c:v>-78790</c:v>
                </c:pt>
                <c:pt idx="2921">
                  <c:v>-78780</c:v>
                </c:pt>
                <c:pt idx="2922">
                  <c:v>-78770</c:v>
                </c:pt>
                <c:pt idx="2923">
                  <c:v>-78760</c:v>
                </c:pt>
                <c:pt idx="2924">
                  <c:v>-78750</c:v>
                </c:pt>
                <c:pt idx="2925">
                  <c:v>-78740</c:v>
                </c:pt>
                <c:pt idx="2926">
                  <c:v>-78730</c:v>
                </c:pt>
                <c:pt idx="2927">
                  <c:v>-78720</c:v>
                </c:pt>
                <c:pt idx="2928">
                  <c:v>-78710</c:v>
                </c:pt>
                <c:pt idx="2929">
                  <c:v>-78700</c:v>
                </c:pt>
                <c:pt idx="2930">
                  <c:v>-78690</c:v>
                </c:pt>
                <c:pt idx="2931">
                  <c:v>-78680</c:v>
                </c:pt>
                <c:pt idx="2932">
                  <c:v>-78670</c:v>
                </c:pt>
                <c:pt idx="2933">
                  <c:v>-78660</c:v>
                </c:pt>
                <c:pt idx="2934">
                  <c:v>-78650</c:v>
                </c:pt>
                <c:pt idx="2935">
                  <c:v>-78640</c:v>
                </c:pt>
                <c:pt idx="2936">
                  <c:v>-78630</c:v>
                </c:pt>
                <c:pt idx="2937">
                  <c:v>-78620</c:v>
                </c:pt>
                <c:pt idx="2938">
                  <c:v>-78610</c:v>
                </c:pt>
                <c:pt idx="2939">
                  <c:v>-78600</c:v>
                </c:pt>
                <c:pt idx="2940">
                  <c:v>-78590</c:v>
                </c:pt>
                <c:pt idx="2941">
                  <c:v>-78580</c:v>
                </c:pt>
                <c:pt idx="2942">
                  <c:v>-78570</c:v>
                </c:pt>
                <c:pt idx="2943">
                  <c:v>-78560</c:v>
                </c:pt>
                <c:pt idx="2944">
                  <c:v>-79550</c:v>
                </c:pt>
                <c:pt idx="2945">
                  <c:v>-79540</c:v>
                </c:pt>
                <c:pt idx="2946">
                  <c:v>-79530</c:v>
                </c:pt>
                <c:pt idx="2947">
                  <c:v>-79520</c:v>
                </c:pt>
                <c:pt idx="2948">
                  <c:v>-79510</c:v>
                </c:pt>
                <c:pt idx="2949">
                  <c:v>-79500</c:v>
                </c:pt>
                <c:pt idx="2950">
                  <c:v>-79490</c:v>
                </c:pt>
                <c:pt idx="2951">
                  <c:v>-79480</c:v>
                </c:pt>
                <c:pt idx="2952">
                  <c:v>-79470</c:v>
                </c:pt>
                <c:pt idx="2953">
                  <c:v>-79460</c:v>
                </c:pt>
                <c:pt idx="2954">
                  <c:v>-79450</c:v>
                </c:pt>
                <c:pt idx="2955">
                  <c:v>-79440</c:v>
                </c:pt>
                <c:pt idx="2956">
                  <c:v>-79430</c:v>
                </c:pt>
                <c:pt idx="2957">
                  <c:v>-79420</c:v>
                </c:pt>
                <c:pt idx="2958">
                  <c:v>-79410</c:v>
                </c:pt>
                <c:pt idx="2959">
                  <c:v>-79400</c:v>
                </c:pt>
                <c:pt idx="2960">
                  <c:v>-79390</c:v>
                </c:pt>
                <c:pt idx="2961">
                  <c:v>-79380</c:v>
                </c:pt>
                <c:pt idx="2962">
                  <c:v>-79370</c:v>
                </c:pt>
                <c:pt idx="2963">
                  <c:v>-79360</c:v>
                </c:pt>
                <c:pt idx="2964">
                  <c:v>-79350</c:v>
                </c:pt>
                <c:pt idx="2965">
                  <c:v>-79340</c:v>
                </c:pt>
                <c:pt idx="2966">
                  <c:v>-79330</c:v>
                </c:pt>
                <c:pt idx="2967">
                  <c:v>-79320</c:v>
                </c:pt>
                <c:pt idx="2968">
                  <c:v>-79310</c:v>
                </c:pt>
                <c:pt idx="2969">
                  <c:v>-79300</c:v>
                </c:pt>
                <c:pt idx="2970">
                  <c:v>-79290</c:v>
                </c:pt>
                <c:pt idx="2971">
                  <c:v>-79280</c:v>
                </c:pt>
                <c:pt idx="2972">
                  <c:v>-79270</c:v>
                </c:pt>
                <c:pt idx="2973">
                  <c:v>-79260</c:v>
                </c:pt>
                <c:pt idx="2974">
                  <c:v>-79250</c:v>
                </c:pt>
                <c:pt idx="2975">
                  <c:v>-79240</c:v>
                </c:pt>
                <c:pt idx="2976">
                  <c:v>-79230</c:v>
                </c:pt>
                <c:pt idx="2977">
                  <c:v>-79220</c:v>
                </c:pt>
                <c:pt idx="2978">
                  <c:v>-79210</c:v>
                </c:pt>
                <c:pt idx="2979">
                  <c:v>-79200</c:v>
                </c:pt>
                <c:pt idx="2980">
                  <c:v>-79190</c:v>
                </c:pt>
                <c:pt idx="2981">
                  <c:v>-79180</c:v>
                </c:pt>
                <c:pt idx="2982">
                  <c:v>-79170</c:v>
                </c:pt>
                <c:pt idx="2983">
                  <c:v>-79160</c:v>
                </c:pt>
                <c:pt idx="2984">
                  <c:v>-79150</c:v>
                </c:pt>
                <c:pt idx="2985">
                  <c:v>-79140</c:v>
                </c:pt>
                <c:pt idx="2986">
                  <c:v>-79130</c:v>
                </c:pt>
                <c:pt idx="2987">
                  <c:v>-79120</c:v>
                </c:pt>
                <c:pt idx="2988">
                  <c:v>-79110</c:v>
                </c:pt>
                <c:pt idx="2989">
                  <c:v>-79100</c:v>
                </c:pt>
                <c:pt idx="2990">
                  <c:v>-79090</c:v>
                </c:pt>
                <c:pt idx="2991">
                  <c:v>-79080</c:v>
                </c:pt>
                <c:pt idx="2992">
                  <c:v>-79070</c:v>
                </c:pt>
                <c:pt idx="2993">
                  <c:v>-79060</c:v>
                </c:pt>
                <c:pt idx="2994">
                  <c:v>-79050</c:v>
                </c:pt>
                <c:pt idx="2995">
                  <c:v>-79040</c:v>
                </c:pt>
                <c:pt idx="2996">
                  <c:v>-79030</c:v>
                </c:pt>
                <c:pt idx="2997">
                  <c:v>-79020</c:v>
                </c:pt>
                <c:pt idx="2998">
                  <c:v>-79010</c:v>
                </c:pt>
                <c:pt idx="2999">
                  <c:v>-79000</c:v>
                </c:pt>
                <c:pt idx="3000">
                  <c:v>-78990</c:v>
                </c:pt>
                <c:pt idx="3001">
                  <c:v>-78980</c:v>
                </c:pt>
                <c:pt idx="3002">
                  <c:v>-78970</c:v>
                </c:pt>
                <c:pt idx="3003">
                  <c:v>-78960</c:v>
                </c:pt>
                <c:pt idx="3004">
                  <c:v>-78950</c:v>
                </c:pt>
                <c:pt idx="3005">
                  <c:v>-78940</c:v>
                </c:pt>
                <c:pt idx="3006">
                  <c:v>-78930</c:v>
                </c:pt>
                <c:pt idx="3007">
                  <c:v>-78920</c:v>
                </c:pt>
                <c:pt idx="3008">
                  <c:v>-78910</c:v>
                </c:pt>
                <c:pt idx="3009">
                  <c:v>-78900</c:v>
                </c:pt>
                <c:pt idx="3010">
                  <c:v>-78890</c:v>
                </c:pt>
                <c:pt idx="3011">
                  <c:v>-78880</c:v>
                </c:pt>
                <c:pt idx="3012">
                  <c:v>-78870</c:v>
                </c:pt>
                <c:pt idx="3013">
                  <c:v>-78860</c:v>
                </c:pt>
                <c:pt idx="3014">
                  <c:v>-78850</c:v>
                </c:pt>
                <c:pt idx="3015">
                  <c:v>-78840</c:v>
                </c:pt>
                <c:pt idx="3016">
                  <c:v>-78830</c:v>
                </c:pt>
                <c:pt idx="3017">
                  <c:v>-78820</c:v>
                </c:pt>
                <c:pt idx="3018">
                  <c:v>-79810</c:v>
                </c:pt>
                <c:pt idx="3019">
                  <c:v>-79800</c:v>
                </c:pt>
                <c:pt idx="3020">
                  <c:v>-79790</c:v>
                </c:pt>
                <c:pt idx="3021">
                  <c:v>-79780</c:v>
                </c:pt>
                <c:pt idx="3022">
                  <c:v>-79770</c:v>
                </c:pt>
                <c:pt idx="3023">
                  <c:v>-79760</c:v>
                </c:pt>
                <c:pt idx="3024">
                  <c:v>-79750</c:v>
                </c:pt>
                <c:pt idx="3025">
                  <c:v>-79740</c:v>
                </c:pt>
                <c:pt idx="3026">
                  <c:v>-79730</c:v>
                </c:pt>
                <c:pt idx="3027">
                  <c:v>-80720</c:v>
                </c:pt>
                <c:pt idx="3028">
                  <c:v>-80710</c:v>
                </c:pt>
                <c:pt idx="3029">
                  <c:v>-80700</c:v>
                </c:pt>
                <c:pt idx="3030">
                  <c:v>-80690</c:v>
                </c:pt>
                <c:pt idx="3031">
                  <c:v>-80680</c:v>
                </c:pt>
                <c:pt idx="3032">
                  <c:v>-80670</c:v>
                </c:pt>
                <c:pt idx="3033">
                  <c:v>-80660</c:v>
                </c:pt>
                <c:pt idx="3034">
                  <c:v>-80650</c:v>
                </c:pt>
                <c:pt idx="3035">
                  <c:v>-80640</c:v>
                </c:pt>
                <c:pt idx="3036">
                  <c:v>-81630</c:v>
                </c:pt>
                <c:pt idx="3037">
                  <c:v>-81620</c:v>
                </c:pt>
                <c:pt idx="3038">
                  <c:v>-81610</c:v>
                </c:pt>
                <c:pt idx="3039">
                  <c:v>-81600</c:v>
                </c:pt>
                <c:pt idx="3040">
                  <c:v>-81590</c:v>
                </c:pt>
                <c:pt idx="3041">
                  <c:v>-81580</c:v>
                </c:pt>
                <c:pt idx="3042">
                  <c:v>-81570</c:v>
                </c:pt>
                <c:pt idx="3043">
                  <c:v>-81560</c:v>
                </c:pt>
                <c:pt idx="3044">
                  <c:v>-81550</c:v>
                </c:pt>
                <c:pt idx="3045">
                  <c:v>-81540</c:v>
                </c:pt>
                <c:pt idx="3046">
                  <c:v>-81530</c:v>
                </c:pt>
                <c:pt idx="3047">
                  <c:v>-81520</c:v>
                </c:pt>
                <c:pt idx="3048">
                  <c:v>-81510</c:v>
                </c:pt>
                <c:pt idx="3049">
                  <c:v>-81500</c:v>
                </c:pt>
                <c:pt idx="3050">
                  <c:v>-81490</c:v>
                </c:pt>
                <c:pt idx="3051">
                  <c:v>-81480</c:v>
                </c:pt>
                <c:pt idx="3052">
                  <c:v>-81470</c:v>
                </c:pt>
                <c:pt idx="3053">
                  <c:v>-81460</c:v>
                </c:pt>
                <c:pt idx="3054">
                  <c:v>-81450</c:v>
                </c:pt>
                <c:pt idx="3055">
                  <c:v>-81440</c:v>
                </c:pt>
                <c:pt idx="3056">
                  <c:v>-81430</c:v>
                </c:pt>
                <c:pt idx="3057">
                  <c:v>-81420</c:v>
                </c:pt>
                <c:pt idx="3058">
                  <c:v>-81410</c:v>
                </c:pt>
                <c:pt idx="3059">
                  <c:v>-81400</c:v>
                </c:pt>
                <c:pt idx="3060">
                  <c:v>-81390</c:v>
                </c:pt>
                <c:pt idx="3061">
                  <c:v>-81380</c:v>
                </c:pt>
                <c:pt idx="3062">
                  <c:v>-81370</c:v>
                </c:pt>
                <c:pt idx="3063">
                  <c:v>-81360</c:v>
                </c:pt>
                <c:pt idx="3064">
                  <c:v>-81350</c:v>
                </c:pt>
                <c:pt idx="3065">
                  <c:v>-81340</c:v>
                </c:pt>
                <c:pt idx="3066">
                  <c:v>-81330</c:v>
                </c:pt>
                <c:pt idx="3067">
                  <c:v>-81320</c:v>
                </c:pt>
                <c:pt idx="3068">
                  <c:v>-81310</c:v>
                </c:pt>
                <c:pt idx="3069">
                  <c:v>-81300</c:v>
                </c:pt>
                <c:pt idx="3070">
                  <c:v>-81290</c:v>
                </c:pt>
                <c:pt idx="3071">
                  <c:v>-81280</c:v>
                </c:pt>
                <c:pt idx="3072">
                  <c:v>-81270</c:v>
                </c:pt>
                <c:pt idx="3073">
                  <c:v>-81260</c:v>
                </c:pt>
                <c:pt idx="3074">
                  <c:v>-81250</c:v>
                </c:pt>
                <c:pt idx="3075">
                  <c:v>-81240</c:v>
                </c:pt>
                <c:pt idx="3076">
                  <c:v>-81230</c:v>
                </c:pt>
                <c:pt idx="3077">
                  <c:v>-81220</c:v>
                </c:pt>
                <c:pt idx="3078">
                  <c:v>-81210</c:v>
                </c:pt>
                <c:pt idx="3079">
                  <c:v>-81200</c:v>
                </c:pt>
                <c:pt idx="3080">
                  <c:v>-81190</c:v>
                </c:pt>
                <c:pt idx="3081">
                  <c:v>-81180</c:v>
                </c:pt>
                <c:pt idx="3082">
                  <c:v>-81170</c:v>
                </c:pt>
                <c:pt idx="3083">
                  <c:v>-81160</c:v>
                </c:pt>
                <c:pt idx="3084">
                  <c:v>-81150</c:v>
                </c:pt>
                <c:pt idx="3085">
                  <c:v>-81140</c:v>
                </c:pt>
                <c:pt idx="3086">
                  <c:v>-81130</c:v>
                </c:pt>
                <c:pt idx="3087">
                  <c:v>-81120</c:v>
                </c:pt>
                <c:pt idx="3088">
                  <c:v>-81110</c:v>
                </c:pt>
                <c:pt idx="3089">
                  <c:v>-81100</c:v>
                </c:pt>
                <c:pt idx="3090">
                  <c:v>-81090</c:v>
                </c:pt>
                <c:pt idx="3091">
                  <c:v>-81080</c:v>
                </c:pt>
                <c:pt idx="3092">
                  <c:v>-81070</c:v>
                </c:pt>
                <c:pt idx="3093">
                  <c:v>-81060</c:v>
                </c:pt>
                <c:pt idx="3094">
                  <c:v>-81050</c:v>
                </c:pt>
                <c:pt idx="3095">
                  <c:v>-81040</c:v>
                </c:pt>
                <c:pt idx="3096">
                  <c:v>-81030</c:v>
                </c:pt>
                <c:pt idx="3097">
                  <c:v>-81020</c:v>
                </c:pt>
                <c:pt idx="3098">
                  <c:v>-81010</c:v>
                </c:pt>
                <c:pt idx="3099">
                  <c:v>-81000</c:v>
                </c:pt>
                <c:pt idx="3100">
                  <c:v>-80990</c:v>
                </c:pt>
                <c:pt idx="3101">
                  <c:v>-80980</c:v>
                </c:pt>
                <c:pt idx="3102">
                  <c:v>-80970</c:v>
                </c:pt>
                <c:pt idx="3103">
                  <c:v>-81960</c:v>
                </c:pt>
                <c:pt idx="3104">
                  <c:v>-81950</c:v>
                </c:pt>
                <c:pt idx="3105">
                  <c:v>-81940</c:v>
                </c:pt>
                <c:pt idx="3106">
                  <c:v>-81930</c:v>
                </c:pt>
                <c:pt idx="3107">
                  <c:v>-81920</c:v>
                </c:pt>
                <c:pt idx="3108">
                  <c:v>-81910</c:v>
                </c:pt>
                <c:pt idx="3109">
                  <c:v>-81900</c:v>
                </c:pt>
                <c:pt idx="3110">
                  <c:v>-81890</c:v>
                </c:pt>
                <c:pt idx="3111">
                  <c:v>-81880</c:v>
                </c:pt>
                <c:pt idx="3112">
                  <c:v>-81870</c:v>
                </c:pt>
                <c:pt idx="3113">
                  <c:v>-81860</c:v>
                </c:pt>
                <c:pt idx="3114">
                  <c:v>-81850</c:v>
                </c:pt>
                <c:pt idx="3115">
                  <c:v>-81840</c:v>
                </c:pt>
                <c:pt idx="3116">
                  <c:v>-81830</c:v>
                </c:pt>
                <c:pt idx="3117">
                  <c:v>-81820</c:v>
                </c:pt>
                <c:pt idx="3118">
                  <c:v>-81810</c:v>
                </c:pt>
                <c:pt idx="3119">
                  <c:v>-81800</c:v>
                </c:pt>
                <c:pt idx="3120">
                  <c:v>-81790</c:v>
                </c:pt>
                <c:pt idx="3121">
                  <c:v>-81780</c:v>
                </c:pt>
                <c:pt idx="3122">
                  <c:v>-81770</c:v>
                </c:pt>
                <c:pt idx="3123">
                  <c:v>-81760</c:v>
                </c:pt>
                <c:pt idx="3124">
                  <c:v>-81750</c:v>
                </c:pt>
                <c:pt idx="3125">
                  <c:v>-81740</c:v>
                </c:pt>
                <c:pt idx="3126">
                  <c:v>-81730</c:v>
                </c:pt>
                <c:pt idx="3127">
                  <c:v>-81720</c:v>
                </c:pt>
                <c:pt idx="3128">
                  <c:v>-81710</c:v>
                </c:pt>
                <c:pt idx="3129">
                  <c:v>-81700</c:v>
                </c:pt>
                <c:pt idx="3130">
                  <c:v>-81690</c:v>
                </c:pt>
                <c:pt idx="3131">
                  <c:v>-81680</c:v>
                </c:pt>
                <c:pt idx="3132">
                  <c:v>-81670</c:v>
                </c:pt>
                <c:pt idx="3133">
                  <c:v>-81660</c:v>
                </c:pt>
                <c:pt idx="3134">
                  <c:v>-81650</c:v>
                </c:pt>
                <c:pt idx="3135">
                  <c:v>-81640</c:v>
                </c:pt>
                <c:pt idx="3136">
                  <c:v>-81630</c:v>
                </c:pt>
                <c:pt idx="3137">
                  <c:v>-82620</c:v>
                </c:pt>
                <c:pt idx="3138">
                  <c:v>-82610</c:v>
                </c:pt>
                <c:pt idx="3139">
                  <c:v>-82600</c:v>
                </c:pt>
                <c:pt idx="3140">
                  <c:v>-82590</c:v>
                </c:pt>
                <c:pt idx="3141">
                  <c:v>-82580</c:v>
                </c:pt>
                <c:pt idx="3142">
                  <c:v>-82570</c:v>
                </c:pt>
                <c:pt idx="3143">
                  <c:v>-82560</c:v>
                </c:pt>
                <c:pt idx="3144">
                  <c:v>-82550</c:v>
                </c:pt>
                <c:pt idx="3145">
                  <c:v>-82540</c:v>
                </c:pt>
                <c:pt idx="3146">
                  <c:v>-82530</c:v>
                </c:pt>
                <c:pt idx="3147">
                  <c:v>-82520</c:v>
                </c:pt>
                <c:pt idx="3148">
                  <c:v>-82510</c:v>
                </c:pt>
                <c:pt idx="3149">
                  <c:v>-82500</c:v>
                </c:pt>
                <c:pt idx="3150">
                  <c:v>-82490</c:v>
                </c:pt>
                <c:pt idx="3151">
                  <c:v>-82480</c:v>
                </c:pt>
                <c:pt idx="3152">
                  <c:v>-82470</c:v>
                </c:pt>
                <c:pt idx="3153">
                  <c:v>-82460</c:v>
                </c:pt>
                <c:pt idx="3154">
                  <c:v>-82450</c:v>
                </c:pt>
                <c:pt idx="3155">
                  <c:v>-82440</c:v>
                </c:pt>
                <c:pt idx="3156">
                  <c:v>-82430</c:v>
                </c:pt>
                <c:pt idx="3157">
                  <c:v>-82420</c:v>
                </c:pt>
                <c:pt idx="3158">
                  <c:v>-82410</c:v>
                </c:pt>
                <c:pt idx="3159">
                  <c:v>-82400</c:v>
                </c:pt>
                <c:pt idx="3160">
                  <c:v>-82390</c:v>
                </c:pt>
                <c:pt idx="3161">
                  <c:v>-82380</c:v>
                </c:pt>
                <c:pt idx="3162">
                  <c:v>-82370</c:v>
                </c:pt>
                <c:pt idx="3163">
                  <c:v>-82360</c:v>
                </c:pt>
                <c:pt idx="3164">
                  <c:v>-82350</c:v>
                </c:pt>
                <c:pt idx="3165">
                  <c:v>-82340</c:v>
                </c:pt>
                <c:pt idx="3166">
                  <c:v>-82330</c:v>
                </c:pt>
                <c:pt idx="3167">
                  <c:v>-82320</c:v>
                </c:pt>
                <c:pt idx="3168">
                  <c:v>-82310</c:v>
                </c:pt>
                <c:pt idx="3169">
                  <c:v>-82300</c:v>
                </c:pt>
                <c:pt idx="3170">
                  <c:v>-82290</c:v>
                </c:pt>
                <c:pt idx="3171">
                  <c:v>-82280</c:v>
                </c:pt>
                <c:pt idx="3172">
                  <c:v>-82270</c:v>
                </c:pt>
                <c:pt idx="3173">
                  <c:v>-82260</c:v>
                </c:pt>
                <c:pt idx="3174">
                  <c:v>-82250</c:v>
                </c:pt>
                <c:pt idx="3175">
                  <c:v>-82240</c:v>
                </c:pt>
                <c:pt idx="3176">
                  <c:v>-82230</c:v>
                </c:pt>
                <c:pt idx="3177">
                  <c:v>-82220</c:v>
                </c:pt>
                <c:pt idx="3178">
                  <c:v>-82210</c:v>
                </c:pt>
                <c:pt idx="3179">
                  <c:v>-82200</c:v>
                </c:pt>
                <c:pt idx="3180">
                  <c:v>-82190</c:v>
                </c:pt>
                <c:pt idx="3181">
                  <c:v>-82180</c:v>
                </c:pt>
                <c:pt idx="3182">
                  <c:v>-82170</c:v>
                </c:pt>
                <c:pt idx="3183">
                  <c:v>-82160</c:v>
                </c:pt>
                <c:pt idx="3184">
                  <c:v>-82150</c:v>
                </c:pt>
                <c:pt idx="3185">
                  <c:v>-82140</c:v>
                </c:pt>
                <c:pt idx="3186">
                  <c:v>-82130</c:v>
                </c:pt>
                <c:pt idx="3187">
                  <c:v>-82120</c:v>
                </c:pt>
                <c:pt idx="3188">
                  <c:v>-82110</c:v>
                </c:pt>
                <c:pt idx="3189">
                  <c:v>-82100</c:v>
                </c:pt>
                <c:pt idx="3190">
                  <c:v>-82090</c:v>
                </c:pt>
                <c:pt idx="3191">
                  <c:v>-82080</c:v>
                </c:pt>
                <c:pt idx="3192">
                  <c:v>-82070</c:v>
                </c:pt>
                <c:pt idx="3193">
                  <c:v>-82060</c:v>
                </c:pt>
                <c:pt idx="3194">
                  <c:v>-82050</c:v>
                </c:pt>
                <c:pt idx="3195">
                  <c:v>-82040</c:v>
                </c:pt>
                <c:pt idx="3196">
                  <c:v>-82030</c:v>
                </c:pt>
                <c:pt idx="3197">
                  <c:v>-83020</c:v>
                </c:pt>
                <c:pt idx="3198">
                  <c:v>-83010</c:v>
                </c:pt>
                <c:pt idx="3199">
                  <c:v>-83000</c:v>
                </c:pt>
                <c:pt idx="3200">
                  <c:v>-82990</c:v>
                </c:pt>
                <c:pt idx="3201">
                  <c:v>-82980</c:v>
                </c:pt>
                <c:pt idx="3202">
                  <c:v>-82970</c:v>
                </c:pt>
                <c:pt idx="3203">
                  <c:v>-82960</c:v>
                </c:pt>
                <c:pt idx="3204">
                  <c:v>-82950</c:v>
                </c:pt>
                <c:pt idx="3205">
                  <c:v>-82940</c:v>
                </c:pt>
                <c:pt idx="3206">
                  <c:v>-82930</c:v>
                </c:pt>
                <c:pt idx="3207">
                  <c:v>-82920</c:v>
                </c:pt>
                <c:pt idx="3208">
                  <c:v>-82910</c:v>
                </c:pt>
                <c:pt idx="3209">
                  <c:v>-82900</c:v>
                </c:pt>
                <c:pt idx="3210">
                  <c:v>-82890</c:v>
                </c:pt>
                <c:pt idx="3211">
                  <c:v>-82880</c:v>
                </c:pt>
                <c:pt idx="3212">
                  <c:v>-82870</c:v>
                </c:pt>
                <c:pt idx="3213">
                  <c:v>-82860</c:v>
                </c:pt>
                <c:pt idx="3214">
                  <c:v>-82850</c:v>
                </c:pt>
                <c:pt idx="3215">
                  <c:v>-82840</c:v>
                </c:pt>
                <c:pt idx="3216">
                  <c:v>-82830</c:v>
                </c:pt>
                <c:pt idx="3217">
                  <c:v>-82820</c:v>
                </c:pt>
                <c:pt idx="3218">
                  <c:v>-82810</c:v>
                </c:pt>
                <c:pt idx="3219">
                  <c:v>-82800</c:v>
                </c:pt>
                <c:pt idx="3220">
                  <c:v>-82790</c:v>
                </c:pt>
                <c:pt idx="3221">
                  <c:v>-82780</c:v>
                </c:pt>
                <c:pt idx="3222">
                  <c:v>-82770</c:v>
                </c:pt>
                <c:pt idx="3223">
                  <c:v>-82760</c:v>
                </c:pt>
                <c:pt idx="3224">
                  <c:v>-82750</c:v>
                </c:pt>
                <c:pt idx="3225">
                  <c:v>-82740</c:v>
                </c:pt>
                <c:pt idx="3226">
                  <c:v>-82730</c:v>
                </c:pt>
                <c:pt idx="3227">
                  <c:v>-82720</c:v>
                </c:pt>
                <c:pt idx="3228">
                  <c:v>-82710</c:v>
                </c:pt>
                <c:pt idx="3229">
                  <c:v>-82700</c:v>
                </c:pt>
                <c:pt idx="3230">
                  <c:v>-82690</c:v>
                </c:pt>
                <c:pt idx="3231">
                  <c:v>-82680</c:v>
                </c:pt>
                <c:pt idx="3232">
                  <c:v>-82670</c:v>
                </c:pt>
                <c:pt idx="3233">
                  <c:v>-82660</c:v>
                </c:pt>
                <c:pt idx="3234">
                  <c:v>-82650</c:v>
                </c:pt>
                <c:pt idx="3235">
                  <c:v>-82640</c:v>
                </c:pt>
                <c:pt idx="3236">
                  <c:v>-82630</c:v>
                </c:pt>
                <c:pt idx="3237">
                  <c:v>-82620</c:v>
                </c:pt>
                <c:pt idx="3238">
                  <c:v>-82610</c:v>
                </c:pt>
                <c:pt idx="3239">
                  <c:v>-82600</c:v>
                </c:pt>
                <c:pt idx="3240">
                  <c:v>-82590</c:v>
                </c:pt>
                <c:pt idx="3241">
                  <c:v>-82580</c:v>
                </c:pt>
                <c:pt idx="3242">
                  <c:v>-82570</c:v>
                </c:pt>
                <c:pt idx="3243">
                  <c:v>-82560</c:v>
                </c:pt>
                <c:pt idx="3244">
                  <c:v>-82550</c:v>
                </c:pt>
                <c:pt idx="3245">
                  <c:v>-82540</c:v>
                </c:pt>
                <c:pt idx="3246">
                  <c:v>-82530</c:v>
                </c:pt>
                <c:pt idx="3247">
                  <c:v>-82520</c:v>
                </c:pt>
                <c:pt idx="3248">
                  <c:v>-82510</c:v>
                </c:pt>
                <c:pt idx="3249">
                  <c:v>-82500</c:v>
                </c:pt>
                <c:pt idx="3250">
                  <c:v>-82490</c:v>
                </c:pt>
                <c:pt idx="3251">
                  <c:v>-82480</c:v>
                </c:pt>
                <c:pt idx="3252">
                  <c:v>-82470</c:v>
                </c:pt>
                <c:pt idx="3253">
                  <c:v>-82460</c:v>
                </c:pt>
                <c:pt idx="3254">
                  <c:v>-82450</c:v>
                </c:pt>
                <c:pt idx="3255">
                  <c:v>-82440</c:v>
                </c:pt>
                <c:pt idx="3256">
                  <c:v>-82430</c:v>
                </c:pt>
                <c:pt idx="3257">
                  <c:v>-82420</c:v>
                </c:pt>
                <c:pt idx="3258">
                  <c:v>-82410</c:v>
                </c:pt>
                <c:pt idx="3259">
                  <c:v>-82400</c:v>
                </c:pt>
                <c:pt idx="3260">
                  <c:v>-82390</c:v>
                </c:pt>
                <c:pt idx="3261">
                  <c:v>-82380</c:v>
                </c:pt>
                <c:pt idx="3262">
                  <c:v>-82370</c:v>
                </c:pt>
                <c:pt idx="3263">
                  <c:v>-82360</c:v>
                </c:pt>
                <c:pt idx="3264">
                  <c:v>-82350</c:v>
                </c:pt>
                <c:pt idx="3265">
                  <c:v>-82340</c:v>
                </c:pt>
                <c:pt idx="3266">
                  <c:v>-82330</c:v>
                </c:pt>
                <c:pt idx="3267">
                  <c:v>-82320</c:v>
                </c:pt>
                <c:pt idx="3268">
                  <c:v>-82310</c:v>
                </c:pt>
                <c:pt idx="3269">
                  <c:v>-82300</c:v>
                </c:pt>
                <c:pt idx="3270">
                  <c:v>-82290</c:v>
                </c:pt>
                <c:pt idx="3271">
                  <c:v>-82280</c:v>
                </c:pt>
                <c:pt idx="3272">
                  <c:v>-82270</c:v>
                </c:pt>
                <c:pt idx="3273">
                  <c:v>-82260</c:v>
                </c:pt>
                <c:pt idx="3274">
                  <c:v>-82250</c:v>
                </c:pt>
                <c:pt idx="3275">
                  <c:v>-82240</c:v>
                </c:pt>
                <c:pt idx="3276">
                  <c:v>-82230</c:v>
                </c:pt>
                <c:pt idx="3277">
                  <c:v>-82220</c:v>
                </c:pt>
                <c:pt idx="3278">
                  <c:v>-82210</c:v>
                </c:pt>
                <c:pt idx="3279">
                  <c:v>-82200</c:v>
                </c:pt>
                <c:pt idx="3280">
                  <c:v>-82190</c:v>
                </c:pt>
                <c:pt idx="3281">
                  <c:v>-82180</c:v>
                </c:pt>
                <c:pt idx="3282">
                  <c:v>-82170</c:v>
                </c:pt>
                <c:pt idx="3283">
                  <c:v>-82160</c:v>
                </c:pt>
                <c:pt idx="3284">
                  <c:v>-82150</c:v>
                </c:pt>
                <c:pt idx="3285">
                  <c:v>-82140</c:v>
                </c:pt>
                <c:pt idx="3286">
                  <c:v>-82130</c:v>
                </c:pt>
                <c:pt idx="3287">
                  <c:v>-82120</c:v>
                </c:pt>
                <c:pt idx="3288">
                  <c:v>-82110</c:v>
                </c:pt>
                <c:pt idx="3289">
                  <c:v>-82100</c:v>
                </c:pt>
                <c:pt idx="3290">
                  <c:v>-82090</c:v>
                </c:pt>
                <c:pt idx="3291">
                  <c:v>-82080</c:v>
                </c:pt>
                <c:pt idx="3292">
                  <c:v>-82070</c:v>
                </c:pt>
                <c:pt idx="3293">
                  <c:v>-82060</c:v>
                </c:pt>
                <c:pt idx="3294">
                  <c:v>-82050</c:v>
                </c:pt>
                <c:pt idx="3295">
                  <c:v>-82040</c:v>
                </c:pt>
                <c:pt idx="3296">
                  <c:v>-82030</c:v>
                </c:pt>
                <c:pt idx="3297">
                  <c:v>-82020</c:v>
                </c:pt>
                <c:pt idx="3298">
                  <c:v>-82010</c:v>
                </c:pt>
                <c:pt idx="3299">
                  <c:v>-82000</c:v>
                </c:pt>
                <c:pt idx="3300">
                  <c:v>-81990</c:v>
                </c:pt>
                <c:pt idx="3301">
                  <c:v>-81980</c:v>
                </c:pt>
                <c:pt idx="3302">
                  <c:v>-81970</c:v>
                </c:pt>
                <c:pt idx="3303">
                  <c:v>-81960</c:v>
                </c:pt>
                <c:pt idx="3304">
                  <c:v>-81950</c:v>
                </c:pt>
                <c:pt idx="3305">
                  <c:v>-81940</c:v>
                </c:pt>
                <c:pt idx="3306">
                  <c:v>-82930</c:v>
                </c:pt>
                <c:pt idx="3307">
                  <c:v>-82920</c:v>
                </c:pt>
                <c:pt idx="3308">
                  <c:v>-82910</c:v>
                </c:pt>
                <c:pt idx="3309">
                  <c:v>-82900</c:v>
                </c:pt>
                <c:pt idx="3310">
                  <c:v>-82890</c:v>
                </c:pt>
                <c:pt idx="3311">
                  <c:v>-82880</c:v>
                </c:pt>
                <c:pt idx="3312">
                  <c:v>-82870</c:v>
                </c:pt>
                <c:pt idx="3313">
                  <c:v>-82860</c:v>
                </c:pt>
                <c:pt idx="3314">
                  <c:v>-82850</c:v>
                </c:pt>
                <c:pt idx="3315">
                  <c:v>-82840</c:v>
                </c:pt>
                <c:pt idx="3316">
                  <c:v>-83830</c:v>
                </c:pt>
                <c:pt idx="3317">
                  <c:v>-83820</c:v>
                </c:pt>
                <c:pt idx="3318">
                  <c:v>-83810</c:v>
                </c:pt>
                <c:pt idx="3319">
                  <c:v>-83800</c:v>
                </c:pt>
                <c:pt idx="3320">
                  <c:v>-83790</c:v>
                </c:pt>
                <c:pt idx="3321">
                  <c:v>-83780</c:v>
                </c:pt>
                <c:pt idx="3322">
                  <c:v>-83770</c:v>
                </c:pt>
                <c:pt idx="3323">
                  <c:v>-83760</c:v>
                </c:pt>
                <c:pt idx="3324">
                  <c:v>-83750</c:v>
                </c:pt>
                <c:pt idx="3325">
                  <c:v>-83740</c:v>
                </c:pt>
                <c:pt idx="3326">
                  <c:v>-83730</c:v>
                </c:pt>
                <c:pt idx="3327">
                  <c:v>-83720</c:v>
                </c:pt>
                <c:pt idx="3328">
                  <c:v>-83710</c:v>
                </c:pt>
                <c:pt idx="3329">
                  <c:v>-83700</c:v>
                </c:pt>
                <c:pt idx="3330">
                  <c:v>-83690</c:v>
                </c:pt>
                <c:pt idx="3331">
                  <c:v>-83680</c:v>
                </c:pt>
                <c:pt idx="3332">
                  <c:v>-83670</c:v>
                </c:pt>
                <c:pt idx="3333">
                  <c:v>-83660</c:v>
                </c:pt>
                <c:pt idx="3334">
                  <c:v>-83650</c:v>
                </c:pt>
                <c:pt idx="3335">
                  <c:v>-83640</c:v>
                </c:pt>
                <c:pt idx="3336">
                  <c:v>-83630</c:v>
                </c:pt>
                <c:pt idx="3337">
                  <c:v>-83620</c:v>
                </c:pt>
                <c:pt idx="3338">
                  <c:v>-83610</c:v>
                </c:pt>
                <c:pt idx="3339">
                  <c:v>-83600</c:v>
                </c:pt>
                <c:pt idx="3340">
                  <c:v>-83590</c:v>
                </c:pt>
                <c:pt idx="3341">
                  <c:v>-83580</c:v>
                </c:pt>
                <c:pt idx="3342">
                  <c:v>-83570</c:v>
                </c:pt>
                <c:pt idx="3343">
                  <c:v>-83560</c:v>
                </c:pt>
                <c:pt idx="3344">
                  <c:v>-83550</c:v>
                </c:pt>
                <c:pt idx="3345">
                  <c:v>-83540</c:v>
                </c:pt>
                <c:pt idx="3346">
                  <c:v>-83530</c:v>
                </c:pt>
                <c:pt idx="3347">
                  <c:v>-83520</c:v>
                </c:pt>
                <c:pt idx="3348">
                  <c:v>-83510</c:v>
                </c:pt>
                <c:pt idx="3349">
                  <c:v>-83500</c:v>
                </c:pt>
                <c:pt idx="3350">
                  <c:v>-83490</c:v>
                </c:pt>
                <c:pt idx="3351">
                  <c:v>-83480</c:v>
                </c:pt>
                <c:pt idx="3352">
                  <c:v>-83470</c:v>
                </c:pt>
                <c:pt idx="3353">
                  <c:v>-83460</c:v>
                </c:pt>
                <c:pt idx="3354">
                  <c:v>-83450</c:v>
                </c:pt>
                <c:pt idx="3355">
                  <c:v>-83440</c:v>
                </c:pt>
                <c:pt idx="3356">
                  <c:v>-83430</c:v>
                </c:pt>
                <c:pt idx="3357">
                  <c:v>-83420</c:v>
                </c:pt>
                <c:pt idx="3358">
                  <c:v>-83410</c:v>
                </c:pt>
                <c:pt idx="3359">
                  <c:v>-83400</c:v>
                </c:pt>
                <c:pt idx="3360">
                  <c:v>-83390</c:v>
                </c:pt>
                <c:pt idx="3361">
                  <c:v>-83380</c:v>
                </c:pt>
                <c:pt idx="3362">
                  <c:v>-83370</c:v>
                </c:pt>
                <c:pt idx="3363">
                  <c:v>-83360</c:v>
                </c:pt>
                <c:pt idx="3364">
                  <c:v>-83350</c:v>
                </c:pt>
                <c:pt idx="3365">
                  <c:v>-83340</c:v>
                </c:pt>
                <c:pt idx="3366">
                  <c:v>-83330</c:v>
                </c:pt>
                <c:pt idx="3367">
                  <c:v>-83320</c:v>
                </c:pt>
                <c:pt idx="3368">
                  <c:v>-83310</c:v>
                </c:pt>
                <c:pt idx="3369">
                  <c:v>-83300</c:v>
                </c:pt>
                <c:pt idx="3370">
                  <c:v>-83290</c:v>
                </c:pt>
                <c:pt idx="3371">
                  <c:v>-83280</c:v>
                </c:pt>
                <c:pt idx="3372">
                  <c:v>-83270</c:v>
                </c:pt>
                <c:pt idx="3373">
                  <c:v>-83260</c:v>
                </c:pt>
                <c:pt idx="3374">
                  <c:v>-83250</c:v>
                </c:pt>
                <c:pt idx="3375">
                  <c:v>-83240</c:v>
                </c:pt>
                <c:pt idx="3376">
                  <c:v>-83230</c:v>
                </c:pt>
                <c:pt idx="3377">
                  <c:v>-83220</c:v>
                </c:pt>
                <c:pt idx="3378">
                  <c:v>-83210</c:v>
                </c:pt>
                <c:pt idx="3379">
                  <c:v>-83200</c:v>
                </c:pt>
                <c:pt idx="3380">
                  <c:v>-83190</c:v>
                </c:pt>
                <c:pt idx="3381">
                  <c:v>-83180</c:v>
                </c:pt>
                <c:pt idx="3382">
                  <c:v>-83170</c:v>
                </c:pt>
                <c:pt idx="3383">
                  <c:v>-83160</c:v>
                </c:pt>
                <c:pt idx="3384">
                  <c:v>-83150</c:v>
                </c:pt>
                <c:pt idx="3385">
                  <c:v>-83140</c:v>
                </c:pt>
                <c:pt idx="3386">
                  <c:v>-83130</c:v>
                </c:pt>
                <c:pt idx="3387">
                  <c:v>-83120</c:v>
                </c:pt>
                <c:pt idx="3388">
                  <c:v>-83110</c:v>
                </c:pt>
                <c:pt idx="3389">
                  <c:v>-83100</c:v>
                </c:pt>
                <c:pt idx="3390">
                  <c:v>-83090</c:v>
                </c:pt>
                <c:pt idx="3391">
                  <c:v>-83080</c:v>
                </c:pt>
                <c:pt idx="3392">
                  <c:v>-83070</c:v>
                </c:pt>
                <c:pt idx="3393">
                  <c:v>-83060</c:v>
                </c:pt>
                <c:pt idx="3394">
                  <c:v>-84050</c:v>
                </c:pt>
                <c:pt idx="3395">
                  <c:v>-84040</c:v>
                </c:pt>
                <c:pt idx="3396">
                  <c:v>-84030</c:v>
                </c:pt>
                <c:pt idx="3397">
                  <c:v>-84020</c:v>
                </c:pt>
                <c:pt idx="3398">
                  <c:v>-84010</c:v>
                </c:pt>
                <c:pt idx="3399">
                  <c:v>-84000</c:v>
                </c:pt>
                <c:pt idx="3400">
                  <c:v>-83990</c:v>
                </c:pt>
                <c:pt idx="3401">
                  <c:v>-83980</c:v>
                </c:pt>
                <c:pt idx="3402">
                  <c:v>-83970</c:v>
                </c:pt>
                <c:pt idx="3403">
                  <c:v>-83960</c:v>
                </c:pt>
                <c:pt idx="3404">
                  <c:v>-83950</c:v>
                </c:pt>
                <c:pt idx="3405">
                  <c:v>-83940</c:v>
                </c:pt>
                <c:pt idx="3406">
                  <c:v>-83930</c:v>
                </c:pt>
                <c:pt idx="3407">
                  <c:v>-83920</c:v>
                </c:pt>
                <c:pt idx="3408">
                  <c:v>-83910</c:v>
                </c:pt>
                <c:pt idx="3409">
                  <c:v>-83900</c:v>
                </c:pt>
                <c:pt idx="3410">
                  <c:v>-83890</c:v>
                </c:pt>
                <c:pt idx="3411">
                  <c:v>-83880</c:v>
                </c:pt>
                <c:pt idx="3412">
                  <c:v>-83870</c:v>
                </c:pt>
                <c:pt idx="3413">
                  <c:v>-83860</c:v>
                </c:pt>
                <c:pt idx="3414">
                  <c:v>-83850</c:v>
                </c:pt>
                <c:pt idx="3415">
                  <c:v>-83840</c:v>
                </c:pt>
                <c:pt idx="3416">
                  <c:v>-83830</c:v>
                </c:pt>
                <c:pt idx="3417">
                  <c:v>-83820</c:v>
                </c:pt>
                <c:pt idx="3418">
                  <c:v>-83810</c:v>
                </c:pt>
                <c:pt idx="3419">
                  <c:v>-83800</c:v>
                </c:pt>
                <c:pt idx="3420">
                  <c:v>-83790</c:v>
                </c:pt>
                <c:pt idx="3421">
                  <c:v>-83780</c:v>
                </c:pt>
                <c:pt idx="3422">
                  <c:v>-83770</c:v>
                </c:pt>
                <c:pt idx="3423">
                  <c:v>-83760</c:v>
                </c:pt>
                <c:pt idx="3424">
                  <c:v>-83750</c:v>
                </c:pt>
                <c:pt idx="3425">
                  <c:v>-83740</c:v>
                </c:pt>
                <c:pt idx="3426">
                  <c:v>-83730</c:v>
                </c:pt>
                <c:pt idx="3427">
                  <c:v>-83720</c:v>
                </c:pt>
                <c:pt idx="3428">
                  <c:v>-84710</c:v>
                </c:pt>
                <c:pt idx="3429">
                  <c:v>-84700</c:v>
                </c:pt>
                <c:pt idx="3430">
                  <c:v>-84690</c:v>
                </c:pt>
                <c:pt idx="3431">
                  <c:v>-84680</c:v>
                </c:pt>
                <c:pt idx="3432">
                  <c:v>-84670</c:v>
                </c:pt>
                <c:pt idx="3433">
                  <c:v>-84660</c:v>
                </c:pt>
                <c:pt idx="3434">
                  <c:v>-84650</c:v>
                </c:pt>
                <c:pt idx="3435">
                  <c:v>-84640</c:v>
                </c:pt>
                <c:pt idx="3436">
                  <c:v>-84630</c:v>
                </c:pt>
                <c:pt idx="3437">
                  <c:v>-84620</c:v>
                </c:pt>
                <c:pt idx="3438">
                  <c:v>-84610</c:v>
                </c:pt>
                <c:pt idx="3439">
                  <c:v>-84600</c:v>
                </c:pt>
                <c:pt idx="3440">
                  <c:v>-84590</c:v>
                </c:pt>
                <c:pt idx="3441">
                  <c:v>-84580</c:v>
                </c:pt>
                <c:pt idx="3442">
                  <c:v>-84570</c:v>
                </c:pt>
                <c:pt idx="3443">
                  <c:v>-84560</c:v>
                </c:pt>
                <c:pt idx="3444">
                  <c:v>-84550</c:v>
                </c:pt>
                <c:pt idx="3445">
                  <c:v>-84540</c:v>
                </c:pt>
                <c:pt idx="3446">
                  <c:v>-84530</c:v>
                </c:pt>
                <c:pt idx="3447">
                  <c:v>-84520</c:v>
                </c:pt>
                <c:pt idx="3448">
                  <c:v>-84510</c:v>
                </c:pt>
                <c:pt idx="3449">
                  <c:v>-84500</c:v>
                </c:pt>
                <c:pt idx="3450">
                  <c:v>-84490</c:v>
                </c:pt>
                <c:pt idx="3451">
                  <c:v>-84480</c:v>
                </c:pt>
                <c:pt idx="3452">
                  <c:v>-84470</c:v>
                </c:pt>
                <c:pt idx="3453">
                  <c:v>-84460</c:v>
                </c:pt>
                <c:pt idx="3454">
                  <c:v>-84450</c:v>
                </c:pt>
                <c:pt idx="3455">
                  <c:v>-84440</c:v>
                </c:pt>
                <c:pt idx="3456">
                  <c:v>-84430</c:v>
                </c:pt>
                <c:pt idx="3457">
                  <c:v>-84420</c:v>
                </c:pt>
                <c:pt idx="3458">
                  <c:v>-84410</c:v>
                </c:pt>
                <c:pt idx="3459">
                  <c:v>-84400</c:v>
                </c:pt>
                <c:pt idx="3460">
                  <c:v>-84390</c:v>
                </c:pt>
                <c:pt idx="3461">
                  <c:v>-84380</c:v>
                </c:pt>
                <c:pt idx="3462">
                  <c:v>-84370</c:v>
                </c:pt>
                <c:pt idx="3463">
                  <c:v>-84360</c:v>
                </c:pt>
                <c:pt idx="3464">
                  <c:v>-84350</c:v>
                </c:pt>
                <c:pt idx="3465">
                  <c:v>-84340</c:v>
                </c:pt>
                <c:pt idx="3466">
                  <c:v>-84330</c:v>
                </c:pt>
                <c:pt idx="3467">
                  <c:v>-84320</c:v>
                </c:pt>
                <c:pt idx="3468">
                  <c:v>-84310</c:v>
                </c:pt>
                <c:pt idx="3469">
                  <c:v>-84300</c:v>
                </c:pt>
                <c:pt idx="3470">
                  <c:v>-84290</c:v>
                </c:pt>
                <c:pt idx="3471">
                  <c:v>-84280</c:v>
                </c:pt>
                <c:pt idx="3472">
                  <c:v>-84270</c:v>
                </c:pt>
                <c:pt idx="3473">
                  <c:v>-85260</c:v>
                </c:pt>
                <c:pt idx="3474">
                  <c:v>-85250</c:v>
                </c:pt>
                <c:pt idx="3475">
                  <c:v>-85240</c:v>
                </c:pt>
                <c:pt idx="3476">
                  <c:v>-85230</c:v>
                </c:pt>
                <c:pt idx="3477">
                  <c:v>-85220</c:v>
                </c:pt>
                <c:pt idx="3478">
                  <c:v>-85210</c:v>
                </c:pt>
                <c:pt idx="3479">
                  <c:v>-85200</c:v>
                </c:pt>
                <c:pt idx="3480">
                  <c:v>-86190</c:v>
                </c:pt>
                <c:pt idx="3481">
                  <c:v>-86180</c:v>
                </c:pt>
                <c:pt idx="3482">
                  <c:v>-86170</c:v>
                </c:pt>
                <c:pt idx="3483">
                  <c:v>-86160</c:v>
                </c:pt>
                <c:pt idx="3484">
                  <c:v>-86150</c:v>
                </c:pt>
                <c:pt idx="3485">
                  <c:v>-86140</c:v>
                </c:pt>
                <c:pt idx="3486">
                  <c:v>-86130</c:v>
                </c:pt>
                <c:pt idx="3487">
                  <c:v>-86120</c:v>
                </c:pt>
                <c:pt idx="3488">
                  <c:v>-86110</c:v>
                </c:pt>
                <c:pt idx="3489">
                  <c:v>-86100</c:v>
                </c:pt>
                <c:pt idx="3490">
                  <c:v>-86090</c:v>
                </c:pt>
                <c:pt idx="3491">
                  <c:v>-86080</c:v>
                </c:pt>
                <c:pt idx="3492">
                  <c:v>-86070</c:v>
                </c:pt>
                <c:pt idx="3493">
                  <c:v>-86060</c:v>
                </c:pt>
                <c:pt idx="3494">
                  <c:v>-86050</c:v>
                </c:pt>
                <c:pt idx="3495">
                  <c:v>-86040</c:v>
                </c:pt>
                <c:pt idx="3496">
                  <c:v>-86030</c:v>
                </c:pt>
                <c:pt idx="3497">
                  <c:v>-86020</c:v>
                </c:pt>
                <c:pt idx="3498">
                  <c:v>-86010</c:v>
                </c:pt>
                <c:pt idx="3499">
                  <c:v>-86000</c:v>
                </c:pt>
                <c:pt idx="3500">
                  <c:v>-85990</c:v>
                </c:pt>
                <c:pt idx="3501">
                  <c:v>-85980</c:v>
                </c:pt>
                <c:pt idx="3502">
                  <c:v>-85970</c:v>
                </c:pt>
                <c:pt idx="3503">
                  <c:v>-85960</c:v>
                </c:pt>
                <c:pt idx="3504">
                  <c:v>-85950</c:v>
                </c:pt>
                <c:pt idx="3505">
                  <c:v>-85940</c:v>
                </c:pt>
                <c:pt idx="3506">
                  <c:v>-85930</c:v>
                </c:pt>
                <c:pt idx="3507">
                  <c:v>-85920</c:v>
                </c:pt>
                <c:pt idx="3508">
                  <c:v>-85910</c:v>
                </c:pt>
                <c:pt idx="3509">
                  <c:v>-85900</c:v>
                </c:pt>
                <c:pt idx="3510">
                  <c:v>-85890</c:v>
                </c:pt>
                <c:pt idx="3511">
                  <c:v>-85880</c:v>
                </c:pt>
                <c:pt idx="3512">
                  <c:v>-85870</c:v>
                </c:pt>
                <c:pt idx="3513">
                  <c:v>-85860</c:v>
                </c:pt>
                <c:pt idx="3514">
                  <c:v>-85850</c:v>
                </c:pt>
                <c:pt idx="3515">
                  <c:v>-85840</c:v>
                </c:pt>
                <c:pt idx="3516">
                  <c:v>-85830</c:v>
                </c:pt>
                <c:pt idx="3517">
                  <c:v>-85820</c:v>
                </c:pt>
                <c:pt idx="3518">
                  <c:v>-85810</c:v>
                </c:pt>
                <c:pt idx="3519">
                  <c:v>-85800</c:v>
                </c:pt>
                <c:pt idx="3520">
                  <c:v>-85790</c:v>
                </c:pt>
                <c:pt idx="3521">
                  <c:v>-85780</c:v>
                </c:pt>
                <c:pt idx="3522">
                  <c:v>-85770</c:v>
                </c:pt>
                <c:pt idx="3523">
                  <c:v>-85760</c:v>
                </c:pt>
                <c:pt idx="3524">
                  <c:v>-85750</c:v>
                </c:pt>
                <c:pt idx="3525">
                  <c:v>-85740</c:v>
                </c:pt>
                <c:pt idx="3526">
                  <c:v>-85730</c:v>
                </c:pt>
                <c:pt idx="3527">
                  <c:v>-85720</c:v>
                </c:pt>
                <c:pt idx="3528">
                  <c:v>-85710</c:v>
                </c:pt>
                <c:pt idx="3529">
                  <c:v>-85700</c:v>
                </c:pt>
                <c:pt idx="3530">
                  <c:v>-85690</c:v>
                </c:pt>
                <c:pt idx="3531">
                  <c:v>-85680</c:v>
                </c:pt>
                <c:pt idx="3532">
                  <c:v>-85670</c:v>
                </c:pt>
                <c:pt idx="3533">
                  <c:v>-85660</c:v>
                </c:pt>
                <c:pt idx="3534">
                  <c:v>-85650</c:v>
                </c:pt>
                <c:pt idx="3535">
                  <c:v>-85640</c:v>
                </c:pt>
                <c:pt idx="3536">
                  <c:v>-85630</c:v>
                </c:pt>
                <c:pt idx="3537">
                  <c:v>-86620</c:v>
                </c:pt>
                <c:pt idx="3538">
                  <c:v>-86610</c:v>
                </c:pt>
                <c:pt idx="3539">
                  <c:v>-86600</c:v>
                </c:pt>
                <c:pt idx="3540">
                  <c:v>-86590</c:v>
                </c:pt>
                <c:pt idx="3541">
                  <c:v>-87580</c:v>
                </c:pt>
                <c:pt idx="3542">
                  <c:v>-87570</c:v>
                </c:pt>
                <c:pt idx="3543">
                  <c:v>-87560</c:v>
                </c:pt>
                <c:pt idx="3544">
                  <c:v>-87550</c:v>
                </c:pt>
                <c:pt idx="3545">
                  <c:v>-87540</c:v>
                </c:pt>
                <c:pt idx="3546">
                  <c:v>-87530</c:v>
                </c:pt>
                <c:pt idx="3547">
                  <c:v>-87520</c:v>
                </c:pt>
                <c:pt idx="3548">
                  <c:v>-87510</c:v>
                </c:pt>
                <c:pt idx="3549">
                  <c:v>-87500</c:v>
                </c:pt>
                <c:pt idx="3550">
                  <c:v>-87490</c:v>
                </c:pt>
                <c:pt idx="3551">
                  <c:v>-87480</c:v>
                </c:pt>
                <c:pt idx="3552">
                  <c:v>-87470</c:v>
                </c:pt>
                <c:pt idx="3553">
                  <c:v>-87460</c:v>
                </c:pt>
                <c:pt idx="3554">
                  <c:v>-87450</c:v>
                </c:pt>
                <c:pt idx="3555">
                  <c:v>-88440</c:v>
                </c:pt>
                <c:pt idx="3556">
                  <c:v>-88430</c:v>
                </c:pt>
                <c:pt idx="3557">
                  <c:v>-88420</c:v>
                </c:pt>
                <c:pt idx="3558">
                  <c:v>-88410</c:v>
                </c:pt>
                <c:pt idx="3559">
                  <c:v>-88400</c:v>
                </c:pt>
                <c:pt idx="3560">
                  <c:v>-88390</c:v>
                </c:pt>
                <c:pt idx="3561">
                  <c:v>-88380</c:v>
                </c:pt>
                <c:pt idx="3562">
                  <c:v>-88370</c:v>
                </c:pt>
                <c:pt idx="3563">
                  <c:v>-88360</c:v>
                </c:pt>
                <c:pt idx="3564">
                  <c:v>-88350</c:v>
                </c:pt>
                <c:pt idx="3565">
                  <c:v>-88340</c:v>
                </c:pt>
                <c:pt idx="3566">
                  <c:v>-89330</c:v>
                </c:pt>
                <c:pt idx="3567">
                  <c:v>-89320</c:v>
                </c:pt>
                <c:pt idx="3568">
                  <c:v>-89310</c:v>
                </c:pt>
                <c:pt idx="3569">
                  <c:v>-89300</c:v>
                </c:pt>
                <c:pt idx="3570">
                  <c:v>-89290</c:v>
                </c:pt>
                <c:pt idx="3571">
                  <c:v>-89280</c:v>
                </c:pt>
                <c:pt idx="3572">
                  <c:v>-89270</c:v>
                </c:pt>
                <c:pt idx="3573">
                  <c:v>-89260</c:v>
                </c:pt>
                <c:pt idx="3574">
                  <c:v>-89250</c:v>
                </c:pt>
                <c:pt idx="3575">
                  <c:v>-89240</c:v>
                </c:pt>
                <c:pt idx="3576">
                  <c:v>-89230</c:v>
                </c:pt>
                <c:pt idx="3577">
                  <c:v>-89220</c:v>
                </c:pt>
                <c:pt idx="3578">
                  <c:v>-89210</c:v>
                </c:pt>
                <c:pt idx="3579">
                  <c:v>-89200</c:v>
                </c:pt>
                <c:pt idx="3580">
                  <c:v>-89190</c:v>
                </c:pt>
                <c:pt idx="3581">
                  <c:v>-89180</c:v>
                </c:pt>
                <c:pt idx="3582">
                  <c:v>-89170</c:v>
                </c:pt>
                <c:pt idx="3583">
                  <c:v>-89160</c:v>
                </c:pt>
                <c:pt idx="3584">
                  <c:v>-89150</c:v>
                </c:pt>
                <c:pt idx="3585">
                  <c:v>-89140</c:v>
                </c:pt>
                <c:pt idx="3586">
                  <c:v>-89130</c:v>
                </c:pt>
                <c:pt idx="3587">
                  <c:v>-89120</c:v>
                </c:pt>
                <c:pt idx="3588">
                  <c:v>-89110</c:v>
                </c:pt>
                <c:pt idx="3589">
                  <c:v>-89100</c:v>
                </c:pt>
                <c:pt idx="3590">
                  <c:v>-89090</c:v>
                </c:pt>
                <c:pt idx="3591">
                  <c:v>-89080</c:v>
                </c:pt>
                <c:pt idx="3592">
                  <c:v>-89070</c:v>
                </c:pt>
                <c:pt idx="3593">
                  <c:v>-89060</c:v>
                </c:pt>
                <c:pt idx="3594">
                  <c:v>-89050</c:v>
                </c:pt>
                <c:pt idx="3595">
                  <c:v>-89040</c:v>
                </c:pt>
                <c:pt idx="3596">
                  <c:v>-89030</c:v>
                </c:pt>
                <c:pt idx="3597">
                  <c:v>-89020</c:v>
                </c:pt>
                <c:pt idx="3598">
                  <c:v>-89010</c:v>
                </c:pt>
                <c:pt idx="3599">
                  <c:v>-89000</c:v>
                </c:pt>
                <c:pt idx="3600">
                  <c:v>-88990</c:v>
                </c:pt>
                <c:pt idx="3601">
                  <c:v>-88980</c:v>
                </c:pt>
                <c:pt idx="3602">
                  <c:v>-88970</c:v>
                </c:pt>
                <c:pt idx="3603">
                  <c:v>-88960</c:v>
                </c:pt>
                <c:pt idx="3604">
                  <c:v>-88950</c:v>
                </c:pt>
                <c:pt idx="3605">
                  <c:v>-88940</c:v>
                </c:pt>
                <c:pt idx="3606">
                  <c:v>-88930</c:v>
                </c:pt>
                <c:pt idx="3607">
                  <c:v>-88920</c:v>
                </c:pt>
                <c:pt idx="3608">
                  <c:v>-88910</c:v>
                </c:pt>
                <c:pt idx="3609">
                  <c:v>-88900</c:v>
                </c:pt>
                <c:pt idx="3610">
                  <c:v>-88890</c:v>
                </c:pt>
                <c:pt idx="3611">
                  <c:v>-88880</c:v>
                </c:pt>
                <c:pt idx="3612">
                  <c:v>-88870</c:v>
                </c:pt>
                <c:pt idx="3613">
                  <c:v>-88860</c:v>
                </c:pt>
                <c:pt idx="3614">
                  <c:v>-88850</c:v>
                </c:pt>
                <c:pt idx="3615">
                  <c:v>-88840</c:v>
                </c:pt>
                <c:pt idx="3616">
                  <c:v>-88830</c:v>
                </c:pt>
                <c:pt idx="3617">
                  <c:v>-88820</c:v>
                </c:pt>
                <c:pt idx="3618">
                  <c:v>-88810</c:v>
                </c:pt>
                <c:pt idx="3619">
                  <c:v>-88800</c:v>
                </c:pt>
                <c:pt idx="3620">
                  <c:v>-88790</c:v>
                </c:pt>
                <c:pt idx="3621">
                  <c:v>-88780</c:v>
                </c:pt>
                <c:pt idx="3622">
                  <c:v>-88770</c:v>
                </c:pt>
                <c:pt idx="3623">
                  <c:v>-88760</c:v>
                </c:pt>
                <c:pt idx="3624">
                  <c:v>-88750</c:v>
                </c:pt>
                <c:pt idx="3625">
                  <c:v>-88740</c:v>
                </c:pt>
                <c:pt idx="3626">
                  <c:v>-88730</c:v>
                </c:pt>
                <c:pt idx="3627">
                  <c:v>-88720</c:v>
                </c:pt>
                <c:pt idx="3628">
                  <c:v>-88710</c:v>
                </c:pt>
                <c:pt idx="3629">
                  <c:v>-88700</c:v>
                </c:pt>
                <c:pt idx="3630">
                  <c:v>-88690</c:v>
                </c:pt>
                <c:pt idx="3631">
                  <c:v>-88680</c:v>
                </c:pt>
                <c:pt idx="3632">
                  <c:v>-88670</c:v>
                </c:pt>
                <c:pt idx="3633">
                  <c:v>-88660</c:v>
                </c:pt>
                <c:pt idx="3634">
                  <c:v>-88650</c:v>
                </c:pt>
                <c:pt idx="3635">
                  <c:v>-88640</c:v>
                </c:pt>
                <c:pt idx="3636">
                  <c:v>-88630</c:v>
                </c:pt>
                <c:pt idx="3637">
                  <c:v>-88620</c:v>
                </c:pt>
                <c:pt idx="3638">
                  <c:v>-88610</c:v>
                </c:pt>
                <c:pt idx="3639">
                  <c:v>-88600</c:v>
                </c:pt>
                <c:pt idx="3640">
                  <c:v>-88590</c:v>
                </c:pt>
                <c:pt idx="3641">
                  <c:v>-88580</c:v>
                </c:pt>
                <c:pt idx="3642">
                  <c:v>-88570</c:v>
                </c:pt>
                <c:pt idx="3643">
                  <c:v>-88560</c:v>
                </c:pt>
                <c:pt idx="3644">
                  <c:v>-88550</c:v>
                </c:pt>
                <c:pt idx="3645">
                  <c:v>-88540</c:v>
                </c:pt>
                <c:pt idx="3646">
                  <c:v>-88530</c:v>
                </c:pt>
                <c:pt idx="3647">
                  <c:v>-88520</c:v>
                </c:pt>
                <c:pt idx="3648">
                  <c:v>-88510</c:v>
                </c:pt>
                <c:pt idx="3649">
                  <c:v>-88500</c:v>
                </c:pt>
                <c:pt idx="3650">
                  <c:v>-88490</c:v>
                </c:pt>
                <c:pt idx="3651">
                  <c:v>-88480</c:v>
                </c:pt>
                <c:pt idx="3652">
                  <c:v>-88470</c:v>
                </c:pt>
                <c:pt idx="3653">
                  <c:v>-88460</c:v>
                </c:pt>
                <c:pt idx="3654">
                  <c:v>-89450</c:v>
                </c:pt>
                <c:pt idx="3655">
                  <c:v>-89440</c:v>
                </c:pt>
                <c:pt idx="3656">
                  <c:v>-89430</c:v>
                </c:pt>
                <c:pt idx="3657">
                  <c:v>-89420</c:v>
                </c:pt>
                <c:pt idx="3658">
                  <c:v>-89410</c:v>
                </c:pt>
                <c:pt idx="3659">
                  <c:v>-89400</c:v>
                </c:pt>
                <c:pt idx="3660">
                  <c:v>-89390</c:v>
                </c:pt>
                <c:pt idx="3661">
                  <c:v>-89380</c:v>
                </c:pt>
                <c:pt idx="3662">
                  <c:v>-89370</c:v>
                </c:pt>
                <c:pt idx="3663">
                  <c:v>-89360</c:v>
                </c:pt>
                <c:pt idx="3664">
                  <c:v>-90350</c:v>
                </c:pt>
                <c:pt idx="3665">
                  <c:v>-90340</c:v>
                </c:pt>
                <c:pt idx="3666">
                  <c:v>-90330</c:v>
                </c:pt>
                <c:pt idx="3667">
                  <c:v>-90320</c:v>
                </c:pt>
                <c:pt idx="3668">
                  <c:v>-90310</c:v>
                </c:pt>
                <c:pt idx="3669">
                  <c:v>-90300</c:v>
                </c:pt>
                <c:pt idx="3670">
                  <c:v>-90290</c:v>
                </c:pt>
                <c:pt idx="3671">
                  <c:v>-90280</c:v>
                </c:pt>
                <c:pt idx="3672">
                  <c:v>-90270</c:v>
                </c:pt>
                <c:pt idx="3673">
                  <c:v>-90260</c:v>
                </c:pt>
                <c:pt idx="3674">
                  <c:v>-90250</c:v>
                </c:pt>
                <c:pt idx="3675">
                  <c:v>-90240</c:v>
                </c:pt>
                <c:pt idx="3676">
                  <c:v>-90230</c:v>
                </c:pt>
                <c:pt idx="3677">
                  <c:v>-90220</c:v>
                </c:pt>
                <c:pt idx="3678">
                  <c:v>-90210</c:v>
                </c:pt>
                <c:pt idx="3679">
                  <c:v>-90200</c:v>
                </c:pt>
                <c:pt idx="3680">
                  <c:v>-90190</c:v>
                </c:pt>
                <c:pt idx="3681">
                  <c:v>-90180</c:v>
                </c:pt>
                <c:pt idx="3682">
                  <c:v>-90170</c:v>
                </c:pt>
                <c:pt idx="3683">
                  <c:v>-90160</c:v>
                </c:pt>
                <c:pt idx="3684">
                  <c:v>-90150</c:v>
                </c:pt>
                <c:pt idx="3685">
                  <c:v>-90140</c:v>
                </c:pt>
                <c:pt idx="3686">
                  <c:v>-90130</c:v>
                </c:pt>
                <c:pt idx="3687">
                  <c:v>-90120</c:v>
                </c:pt>
                <c:pt idx="3688">
                  <c:v>-90110</c:v>
                </c:pt>
                <c:pt idx="3689">
                  <c:v>-90100</c:v>
                </c:pt>
                <c:pt idx="3690">
                  <c:v>-90090</c:v>
                </c:pt>
                <c:pt idx="3691">
                  <c:v>-90080</c:v>
                </c:pt>
                <c:pt idx="3692">
                  <c:v>-90070</c:v>
                </c:pt>
                <c:pt idx="3693">
                  <c:v>-90060</c:v>
                </c:pt>
                <c:pt idx="3694">
                  <c:v>-90050</c:v>
                </c:pt>
                <c:pt idx="3695">
                  <c:v>-90040</c:v>
                </c:pt>
                <c:pt idx="3696">
                  <c:v>-90030</c:v>
                </c:pt>
                <c:pt idx="3697">
                  <c:v>-90020</c:v>
                </c:pt>
                <c:pt idx="3698">
                  <c:v>-90010</c:v>
                </c:pt>
                <c:pt idx="3699">
                  <c:v>-90000</c:v>
                </c:pt>
                <c:pt idx="3700">
                  <c:v>-89990</c:v>
                </c:pt>
                <c:pt idx="3701">
                  <c:v>-90980</c:v>
                </c:pt>
                <c:pt idx="3702">
                  <c:v>-90970</c:v>
                </c:pt>
                <c:pt idx="3703">
                  <c:v>-90960</c:v>
                </c:pt>
                <c:pt idx="3704">
                  <c:v>-90950</c:v>
                </c:pt>
                <c:pt idx="3705">
                  <c:v>-90940</c:v>
                </c:pt>
                <c:pt idx="3706">
                  <c:v>-90930</c:v>
                </c:pt>
                <c:pt idx="3707">
                  <c:v>-90920</c:v>
                </c:pt>
                <c:pt idx="3708">
                  <c:v>-90910</c:v>
                </c:pt>
                <c:pt idx="3709">
                  <c:v>-90900</c:v>
                </c:pt>
                <c:pt idx="3710">
                  <c:v>-90890</c:v>
                </c:pt>
                <c:pt idx="3711">
                  <c:v>-90880</c:v>
                </c:pt>
                <c:pt idx="3712">
                  <c:v>-90870</c:v>
                </c:pt>
                <c:pt idx="3713">
                  <c:v>-90860</c:v>
                </c:pt>
                <c:pt idx="3714">
                  <c:v>-91850</c:v>
                </c:pt>
                <c:pt idx="3715">
                  <c:v>-91840</c:v>
                </c:pt>
                <c:pt idx="3716">
                  <c:v>-91830</c:v>
                </c:pt>
                <c:pt idx="3717">
                  <c:v>-91820</c:v>
                </c:pt>
                <c:pt idx="3718">
                  <c:v>-91810</c:v>
                </c:pt>
                <c:pt idx="3719">
                  <c:v>-91800</c:v>
                </c:pt>
                <c:pt idx="3720">
                  <c:v>-91790</c:v>
                </c:pt>
                <c:pt idx="3721">
                  <c:v>-91780</c:v>
                </c:pt>
                <c:pt idx="3722">
                  <c:v>-91770</c:v>
                </c:pt>
                <c:pt idx="3723">
                  <c:v>-91760</c:v>
                </c:pt>
                <c:pt idx="3724">
                  <c:v>-91750</c:v>
                </c:pt>
                <c:pt idx="3725">
                  <c:v>-91740</c:v>
                </c:pt>
                <c:pt idx="3726">
                  <c:v>-91730</c:v>
                </c:pt>
                <c:pt idx="3727">
                  <c:v>-91720</c:v>
                </c:pt>
                <c:pt idx="3728">
                  <c:v>-91710</c:v>
                </c:pt>
                <c:pt idx="3729">
                  <c:v>-91700</c:v>
                </c:pt>
                <c:pt idx="3730">
                  <c:v>-91690</c:v>
                </c:pt>
                <c:pt idx="3731">
                  <c:v>-91680</c:v>
                </c:pt>
                <c:pt idx="3732">
                  <c:v>-92670</c:v>
                </c:pt>
                <c:pt idx="3733">
                  <c:v>-92660</c:v>
                </c:pt>
                <c:pt idx="3734">
                  <c:v>-92650</c:v>
                </c:pt>
                <c:pt idx="3735">
                  <c:v>-92640</c:v>
                </c:pt>
                <c:pt idx="3736">
                  <c:v>-92630</c:v>
                </c:pt>
                <c:pt idx="3737">
                  <c:v>-92620</c:v>
                </c:pt>
                <c:pt idx="3738">
                  <c:v>-92610</c:v>
                </c:pt>
                <c:pt idx="3739">
                  <c:v>-92600</c:v>
                </c:pt>
                <c:pt idx="3740">
                  <c:v>-92590</c:v>
                </c:pt>
                <c:pt idx="3741">
                  <c:v>-92580</c:v>
                </c:pt>
                <c:pt idx="3742">
                  <c:v>-92570</c:v>
                </c:pt>
                <c:pt idx="3743">
                  <c:v>-92560</c:v>
                </c:pt>
                <c:pt idx="3744">
                  <c:v>-92550</c:v>
                </c:pt>
                <c:pt idx="3745">
                  <c:v>-92540</c:v>
                </c:pt>
                <c:pt idx="3746">
                  <c:v>-92530</c:v>
                </c:pt>
                <c:pt idx="3747">
                  <c:v>-92520</c:v>
                </c:pt>
                <c:pt idx="3748">
                  <c:v>-92510</c:v>
                </c:pt>
                <c:pt idx="3749">
                  <c:v>-92500</c:v>
                </c:pt>
                <c:pt idx="3750">
                  <c:v>-92490</c:v>
                </c:pt>
                <c:pt idx="3751">
                  <c:v>-92480</c:v>
                </c:pt>
                <c:pt idx="3752">
                  <c:v>-92470</c:v>
                </c:pt>
                <c:pt idx="3753">
                  <c:v>-93460</c:v>
                </c:pt>
                <c:pt idx="3754">
                  <c:v>-93450</c:v>
                </c:pt>
                <c:pt idx="3755">
                  <c:v>-93440</c:v>
                </c:pt>
                <c:pt idx="3756">
                  <c:v>-93430</c:v>
                </c:pt>
                <c:pt idx="3757">
                  <c:v>-93420</c:v>
                </c:pt>
                <c:pt idx="3758">
                  <c:v>-93410</c:v>
                </c:pt>
                <c:pt idx="3759">
                  <c:v>-93400</c:v>
                </c:pt>
                <c:pt idx="3760">
                  <c:v>-93390</c:v>
                </c:pt>
                <c:pt idx="3761">
                  <c:v>-93380</c:v>
                </c:pt>
                <c:pt idx="3762">
                  <c:v>-93370</c:v>
                </c:pt>
                <c:pt idx="3763">
                  <c:v>-93360</c:v>
                </c:pt>
                <c:pt idx="3764">
                  <c:v>-93350</c:v>
                </c:pt>
                <c:pt idx="3765">
                  <c:v>-93340</c:v>
                </c:pt>
                <c:pt idx="3766">
                  <c:v>-93330</c:v>
                </c:pt>
                <c:pt idx="3767">
                  <c:v>-93320</c:v>
                </c:pt>
                <c:pt idx="3768">
                  <c:v>-93310</c:v>
                </c:pt>
                <c:pt idx="3769">
                  <c:v>-93300</c:v>
                </c:pt>
                <c:pt idx="3770">
                  <c:v>-93290</c:v>
                </c:pt>
                <c:pt idx="3771">
                  <c:v>-93280</c:v>
                </c:pt>
                <c:pt idx="3772">
                  <c:v>-93270</c:v>
                </c:pt>
                <c:pt idx="3773">
                  <c:v>-93260</c:v>
                </c:pt>
                <c:pt idx="3774">
                  <c:v>-93250</c:v>
                </c:pt>
                <c:pt idx="3775">
                  <c:v>-93240</c:v>
                </c:pt>
                <c:pt idx="3776">
                  <c:v>-93230</c:v>
                </c:pt>
                <c:pt idx="3777">
                  <c:v>-93220</c:v>
                </c:pt>
                <c:pt idx="3778">
                  <c:v>-93210</c:v>
                </c:pt>
                <c:pt idx="3779">
                  <c:v>-93200</c:v>
                </c:pt>
                <c:pt idx="3780">
                  <c:v>-93190</c:v>
                </c:pt>
                <c:pt idx="3781">
                  <c:v>-93180</c:v>
                </c:pt>
                <c:pt idx="3782">
                  <c:v>-93170</c:v>
                </c:pt>
                <c:pt idx="3783">
                  <c:v>-93160</c:v>
                </c:pt>
                <c:pt idx="3784">
                  <c:v>-93150</c:v>
                </c:pt>
                <c:pt idx="3785">
                  <c:v>-94140</c:v>
                </c:pt>
                <c:pt idx="3786">
                  <c:v>-94130</c:v>
                </c:pt>
                <c:pt idx="3787">
                  <c:v>-94120</c:v>
                </c:pt>
                <c:pt idx="3788">
                  <c:v>-94110</c:v>
                </c:pt>
                <c:pt idx="3789">
                  <c:v>-94100</c:v>
                </c:pt>
                <c:pt idx="3790">
                  <c:v>-94090</c:v>
                </c:pt>
                <c:pt idx="3791">
                  <c:v>-94080</c:v>
                </c:pt>
                <c:pt idx="3792">
                  <c:v>-94070</c:v>
                </c:pt>
                <c:pt idx="3793">
                  <c:v>-94060</c:v>
                </c:pt>
                <c:pt idx="3794">
                  <c:v>-94050</c:v>
                </c:pt>
                <c:pt idx="3795">
                  <c:v>-94040</c:v>
                </c:pt>
                <c:pt idx="3796">
                  <c:v>-94030</c:v>
                </c:pt>
                <c:pt idx="3797">
                  <c:v>-94020</c:v>
                </c:pt>
                <c:pt idx="3798">
                  <c:v>-94010</c:v>
                </c:pt>
                <c:pt idx="3799">
                  <c:v>-94000</c:v>
                </c:pt>
                <c:pt idx="3800">
                  <c:v>-93990</c:v>
                </c:pt>
                <c:pt idx="3801">
                  <c:v>-93980</c:v>
                </c:pt>
                <c:pt idx="3802">
                  <c:v>-93970</c:v>
                </c:pt>
                <c:pt idx="3803">
                  <c:v>-93960</c:v>
                </c:pt>
                <c:pt idx="3804">
                  <c:v>-93950</c:v>
                </c:pt>
                <c:pt idx="3805">
                  <c:v>-93940</c:v>
                </c:pt>
                <c:pt idx="3806">
                  <c:v>-93930</c:v>
                </c:pt>
                <c:pt idx="3807">
                  <c:v>-93920</c:v>
                </c:pt>
                <c:pt idx="3808">
                  <c:v>-93910</c:v>
                </c:pt>
                <c:pt idx="3809">
                  <c:v>-93900</c:v>
                </c:pt>
                <c:pt idx="3810">
                  <c:v>-93890</c:v>
                </c:pt>
                <c:pt idx="3811">
                  <c:v>-93880</c:v>
                </c:pt>
                <c:pt idx="3812">
                  <c:v>-93870</c:v>
                </c:pt>
                <c:pt idx="3813">
                  <c:v>-93860</c:v>
                </c:pt>
                <c:pt idx="3814">
                  <c:v>-93850</c:v>
                </c:pt>
                <c:pt idx="3815">
                  <c:v>-93840</c:v>
                </c:pt>
                <c:pt idx="3816">
                  <c:v>-93830</c:v>
                </c:pt>
                <c:pt idx="3817">
                  <c:v>-93820</c:v>
                </c:pt>
                <c:pt idx="3818">
                  <c:v>-93810</c:v>
                </c:pt>
                <c:pt idx="3819">
                  <c:v>-93800</c:v>
                </c:pt>
                <c:pt idx="3820">
                  <c:v>-93790</c:v>
                </c:pt>
                <c:pt idx="3821">
                  <c:v>-93780</c:v>
                </c:pt>
                <c:pt idx="3822">
                  <c:v>-93770</c:v>
                </c:pt>
                <c:pt idx="3823">
                  <c:v>-94760</c:v>
                </c:pt>
                <c:pt idx="3824">
                  <c:v>-94750</c:v>
                </c:pt>
                <c:pt idx="3825">
                  <c:v>-94740</c:v>
                </c:pt>
                <c:pt idx="3826">
                  <c:v>-94730</c:v>
                </c:pt>
                <c:pt idx="3827">
                  <c:v>-94720</c:v>
                </c:pt>
                <c:pt idx="3828">
                  <c:v>-94710</c:v>
                </c:pt>
                <c:pt idx="3829">
                  <c:v>-94700</c:v>
                </c:pt>
                <c:pt idx="3830">
                  <c:v>-94690</c:v>
                </c:pt>
                <c:pt idx="3831">
                  <c:v>-94680</c:v>
                </c:pt>
                <c:pt idx="3832">
                  <c:v>-94670</c:v>
                </c:pt>
                <c:pt idx="3833">
                  <c:v>-94660</c:v>
                </c:pt>
                <c:pt idx="3834">
                  <c:v>-94650</c:v>
                </c:pt>
                <c:pt idx="3835">
                  <c:v>-94640</c:v>
                </c:pt>
                <c:pt idx="3836">
                  <c:v>-94630</c:v>
                </c:pt>
                <c:pt idx="3837">
                  <c:v>-94620</c:v>
                </c:pt>
                <c:pt idx="3838">
                  <c:v>-94610</c:v>
                </c:pt>
                <c:pt idx="3839">
                  <c:v>-94600</c:v>
                </c:pt>
                <c:pt idx="3840">
                  <c:v>-94590</c:v>
                </c:pt>
                <c:pt idx="3841">
                  <c:v>-94580</c:v>
                </c:pt>
                <c:pt idx="3842">
                  <c:v>-94570</c:v>
                </c:pt>
                <c:pt idx="3843">
                  <c:v>-94560</c:v>
                </c:pt>
                <c:pt idx="3844">
                  <c:v>-94550</c:v>
                </c:pt>
                <c:pt idx="3845">
                  <c:v>-94540</c:v>
                </c:pt>
                <c:pt idx="3846">
                  <c:v>-94530</c:v>
                </c:pt>
                <c:pt idx="3847">
                  <c:v>-95520</c:v>
                </c:pt>
                <c:pt idx="3848">
                  <c:v>-95510</c:v>
                </c:pt>
                <c:pt idx="3849">
                  <c:v>-95500</c:v>
                </c:pt>
                <c:pt idx="3850">
                  <c:v>-95490</c:v>
                </c:pt>
                <c:pt idx="3851">
                  <c:v>-95480</c:v>
                </c:pt>
                <c:pt idx="3852">
                  <c:v>-95470</c:v>
                </c:pt>
                <c:pt idx="3853">
                  <c:v>-95460</c:v>
                </c:pt>
                <c:pt idx="3854">
                  <c:v>-95450</c:v>
                </c:pt>
                <c:pt idx="3855">
                  <c:v>-95440</c:v>
                </c:pt>
                <c:pt idx="3856">
                  <c:v>-95430</c:v>
                </c:pt>
                <c:pt idx="3857">
                  <c:v>-95420</c:v>
                </c:pt>
                <c:pt idx="3858">
                  <c:v>-95410</c:v>
                </c:pt>
                <c:pt idx="3859">
                  <c:v>-95400</c:v>
                </c:pt>
                <c:pt idx="3860">
                  <c:v>-96390</c:v>
                </c:pt>
                <c:pt idx="3861">
                  <c:v>-96380</c:v>
                </c:pt>
                <c:pt idx="3862">
                  <c:v>-96370</c:v>
                </c:pt>
                <c:pt idx="3863">
                  <c:v>-96360</c:v>
                </c:pt>
                <c:pt idx="3864">
                  <c:v>-96350</c:v>
                </c:pt>
                <c:pt idx="3865">
                  <c:v>-96340</c:v>
                </c:pt>
                <c:pt idx="3866">
                  <c:v>-96330</c:v>
                </c:pt>
                <c:pt idx="3867">
                  <c:v>-96320</c:v>
                </c:pt>
                <c:pt idx="3868">
                  <c:v>-96310</c:v>
                </c:pt>
                <c:pt idx="3869">
                  <c:v>-96300</c:v>
                </c:pt>
                <c:pt idx="3870">
                  <c:v>-96290</c:v>
                </c:pt>
                <c:pt idx="3871">
                  <c:v>-96280</c:v>
                </c:pt>
                <c:pt idx="3872">
                  <c:v>-96270</c:v>
                </c:pt>
                <c:pt idx="3873">
                  <c:v>-96260</c:v>
                </c:pt>
                <c:pt idx="3874">
                  <c:v>-96250</c:v>
                </c:pt>
                <c:pt idx="3875">
                  <c:v>-96240</c:v>
                </c:pt>
                <c:pt idx="3876">
                  <c:v>-96230</c:v>
                </c:pt>
                <c:pt idx="3877">
                  <c:v>-96220</c:v>
                </c:pt>
                <c:pt idx="3878">
                  <c:v>-96210</c:v>
                </c:pt>
                <c:pt idx="3879">
                  <c:v>-96200</c:v>
                </c:pt>
                <c:pt idx="3880">
                  <c:v>-96190</c:v>
                </c:pt>
                <c:pt idx="3881">
                  <c:v>-96180</c:v>
                </c:pt>
                <c:pt idx="3882">
                  <c:v>-96170</c:v>
                </c:pt>
                <c:pt idx="3883">
                  <c:v>-96160</c:v>
                </c:pt>
                <c:pt idx="3884">
                  <c:v>-96150</c:v>
                </c:pt>
                <c:pt idx="3885">
                  <c:v>-96140</c:v>
                </c:pt>
                <c:pt idx="3886">
                  <c:v>-96130</c:v>
                </c:pt>
                <c:pt idx="3887">
                  <c:v>-96120</c:v>
                </c:pt>
                <c:pt idx="3888">
                  <c:v>-96110</c:v>
                </c:pt>
                <c:pt idx="3889">
                  <c:v>-96100</c:v>
                </c:pt>
                <c:pt idx="3890">
                  <c:v>-96090</c:v>
                </c:pt>
                <c:pt idx="3891">
                  <c:v>-96080</c:v>
                </c:pt>
                <c:pt idx="3892">
                  <c:v>-96070</c:v>
                </c:pt>
                <c:pt idx="3893">
                  <c:v>-96060</c:v>
                </c:pt>
                <c:pt idx="3894">
                  <c:v>-96050</c:v>
                </c:pt>
                <c:pt idx="3895">
                  <c:v>-96040</c:v>
                </c:pt>
                <c:pt idx="3896">
                  <c:v>-96030</c:v>
                </c:pt>
                <c:pt idx="3897">
                  <c:v>-96020</c:v>
                </c:pt>
                <c:pt idx="3898">
                  <c:v>-96010</c:v>
                </c:pt>
                <c:pt idx="3899">
                  <c:v>-96000</c:v>
                </c:pt>
                <c:pt idx="3900">
                  <c:v>-95990</c:v>
                </c:pt>
                <c:pt idx="3901">
                  <c:v>-95980</c:v>
                </c:pt>
                <c:pt idx="3902">
                  <c:v>-95970</c:v>
                </c:pt>
                <c:pt idx="3903">
                  <c:v>-95960</c:v>
                </c:pt>
                <c:pt idx="3904">
                  <c:v>-95950</c:v>
                </c:pt>
                <c:pt idx="3905">
                  <c:v>-95940</c:v>
                </c:pt>
                <c:pt idx="3906">
                  <c:v>-95930</c:v>
                </c:pt>
                <c:pt idx="3907">
                  <c:v>-95920</c:v>
                </c:pt>
                <c:pt idx="3908">
                  <c:v>-96910</c:v>
                </c:pt>
                <c:pt idx="3909">
                  <c:v>-96900</c:v>
                </c:pt>
                <c:pt idx="3910">
                  <c:v>-96890</c:v>
                </c:pt>
                <c:pt idx="3911">
                  <c:v>-96880</c:v>
                </c:pt>
                <c:pt idx="3912">
                  <c:v>-96870</c:v>
                </c:pt>
                <c:pt idx="3913">
                  <c:v>-96860</c:v>
                </c:pt>
                <c:pt idx="3914">
                  <c:v>-96850</c:v>
                </c:pt>
                <c:pt idx="3915">
                  <c:v>-96840</c:v>
                </c:pt>
                <c:pt idx="3916">
                  <c:v>-96830</c:v>
                </c:pt>
                <c:pt idx="3917">
                  <c:v>-96820</c:v>
                </c:pt>
                <c:pt idx="3918">
                  <c:v>-96810</c:v>
                </c:pt>
                <c:pt idx="3919">
                  <c:v>-96800</c:v>
                </c:pt>
                <c:pt idx="3920">
                  <c:v>-96790</c:v>
                </c:pt>
                <c:pt idx="3921">
                  <c:v>-96780</c:v>
                </c:pt>
                <c:pt idx="3922">
                  <c:v>-96770</c:v>
                </c:pt>
                <c:pt idx="3923">
                  <c:v>-96760</c:v>
                </c:pt>
                <c:pt idx="3924">
                  <c:v>-96750</c:v>
                </c:pt>
                <c:pt idx="3925">
                  <c:v>-96740</c:v>
                </c:pt>
                <c:pt idx="3926">
                  <c:v>-96730</c:v>
                </c:pt>
                <c:pt idx="3927">
                  <c:v>-96720</c:v>
                </c:pt>
                <c:pt idx="3928">
                  <c:v>-96710</c:v>
                </c:pt>
                <c:pt idx="3929">
                  <c:v>-96700</c:v>
                </c:pt>
                <c:pt idx="3930">
                  <c:v>-96690</c:v>
                </c:pt>
                <c:pt idx="3931">
                  <c:v>-96680</c:v>
                </c:pt>
                <c:pt idx="3932">
                  <c:v>-96670</c:v>
                </c:pt>
                <c:pt idx="3933">
                  <c:v>-96660</c:v>
                </c:pt>
                <c:pt idx="3934">
                  <c:v>-96650</c:v>
                </c:pt>
                <c:pt idx="3935">
                  <c:v>-96640</c:v>
                </c:pt>
                <c:pt idx="3936">
                  <c:v>-97630</c:v>
                </c:pt>
                <c:pt idx="3937">
                  <c:v>-97620</c:v>
                </c:pt>
                <c:pt idx="3938">
                  <c:v>-97610</c:v>
                </c:pt>
                <c:pt idx="3939">
                  <c:v>-97600</c:v>
                </c:pt>
                <c:pt idx="3940">
                  <c:v>-97590</c:v>
                </c:pt>
                <c:pt idx="3941">
                  <c:v>-97580</c:v>
                </c:pt>
                <c:pt idx="3942">
                  <c:v>-97570</c:v>
                </c:pt>
                <c:pt idx="3943">
                  <c:v>-97560</c:v>
                </c:pt>
                <c:pt idx="3944">
                  <c:v>-97550</c:v>
                </c:pt>
                <c:pt idx="3945">
                  <c:v>-97540</c:v>
                </c:pt>
                <c:pt idx="3946">
                  <c:v>-97530</c:v>
                </c:pt>
                <c:pt idx="3947">
                  <c:v>-97520</c:v>
                </c:pt>
                <c:pt idx="3948">
                  <c:v>-97510</c:v>
                </c:pt>
                <c:pt idx="3949">
                  <c:v>-97500</c:v>
                </c:pt>
                <c:pt idx="3950">
                  <c:v>-97490</c:v>
                </c:pt>
                <c:pt idx="3951">
                  <c:v>-97480</c:v>
                </c:pt>
                <c:pt idx="3952">
                  <c:v>-97470</c:v>
                </c:pt>
                <c:pt idx="3953">
                  <c:v>-97460</c:v>
                </c:pt>
                <c:pt idx="3954">
                  <c:v>-97450</c:v>
                </c:pt>
                <c:pt idx="3955">
                  <c:v>-97440</c:v>
                </c:pt>
                <c:pt idx="3956">
                  <c:v>-97430</c:v>
                </c:pt>
                <c:pt idx="3957">
                  <c:v>-97420</c:v>
                </c:pt>
                <c:pt idx="3958">
                  <c:v>-97410</c:v>
                </c:pt>
                <c:pt idx="3959">
                  <c:v>-97400</c:v>
                </c:pt>
                <c:pt idx="3960">
                  <c:v>-97390</c:v>
                </c:pt>
                <c:pt idx="3961">
                  <c:v>-97380</c:v>
                </c:pt>
                <c:pt idx="3962">
                  <c:v>-97370</c:v>
                </c:pt>
                <c:pt idx="3963">
                  <c:v>-97360</c:v>
                </c:pt>
                <c:pt idx="3964">
                  <c:v>-97350</c:v>
                </c:pt>
                <c:pt idx="3965">
                  <c:v>-97340</c:v>
                </c:pt>
                <c:pt idx="3966">
                  <c:v>-97330</c:v>
                </c:pt>
                <c:pt idx="3967">
                  <c:v>-97320</c:v>
                </c:pt>
                <c:pt idx="3968">
                  <c:v>-97310</c:v>
                </c:pt>
                <c:pt idx="3969">
                  <c:v>-97300</c:v>
                </c:pt>
                <c:pt idx="3970">
                  <c:v>-97290</c:v>
                </c:pt>
                <c:pt idx="3971">
                  <c:v>-98280</c:v>
                </c:pt>
                <c:pt idx="3972">
                  <c:v>-98270</c:v>
                </c:pt>
                <c:pt idx="3973">
                  <c:v>-98260</c:v>
                </c:pt>
                <c:pt idx="3974">
                  <c:v>-98250</c:v>
                </c:pt>
                <c:pt idx="3975">
                  <c:v>-98240</c:v>
                </c:pt>
                <c:pt idx="3976">
                  <c:v>-98230</c:v>
                </c:pt>
                <c:pt idx="3977">
                  <c:v>-98220</c:v>
                </c:pt>
                <c:pt idx="3978">
                  <c:v>-98210</c:v>
                </c:pt>
                <c:pt idx="3979">
                  <c:v>-98200</c:v>
                </c:pt>
                <c:pt idx="3980">
                  <c:v>-98190</c:v>
                </c:pt>
                <c:pt idx="3981">
                  <c:v>-98180</c:v>
                </c:pt>
                <c:pt idx="3982">
                  <c:v>-98170</c:v>
                </c:pt>
                <c:pt idx="3983">
                  <c:v>-98160</c:v>
                </c:pt>
                <c:pt idx="3984">
                  <c:v>-98150</c:v>
                </c:pt>
                <c:pt idx="3985">
                  <c:v>-98140</c:v>
                </c:pt>
                <c:pt idx="3986">
                  <c:v>-98130</c:v>
                </c:pt>
                <c:pt idx="3987">
                  <c:v>-98120</c:v>
                </c:pt>
                <c:pt idx="3988">
                  <c:v>-98110</c:v>
                </c:pt>
                <c:pt idx="3989">
                  <c:v>-98100</c:v>
                </c:pt>
                <c:pt idx="3990">
                  <c:v>-98090</c:v>
                </c:pt>
                <c:pt idx="3991">
                  <c:v>-98080</c:v>
                </c:pt>
                <c:pt idx="3992">
                  <c:v>-98070</c:v>
                </c:pt>
                <c:pt idx="3993">
                  <c:v>-98060</c:v>
                </c:pt>
                <c:pt idx="3994">
                  <c:v>-98050</c:v>
                </c:pt>
                <c:pt idx="3995">
                  <c:v>-98040</c:v>
                </c:pt>
                <c:pt idx="3996">
                  <c:v>-98030</c:v>
                </c:pt>
                <c:pt idx="3997">
                  <c:v>-98020</c:v>
                </c:pt>
                <c:pt idx="3998">
                  <c:v>-98010</c:v>
                </c:pt>
                <c:pt idx="3999">
                  <c:v>-98000</c:v>
                </c:pt>
                <c:pt idx="4000">
                  <c:v>-97990</c:v>
                </c:pt>
                <c:pt idx="4001">
                  <c:v>-97980</c:v>
                </c:pt>
                <c:pt idx="4002">
                  <c:v>-97970</c:v>
                </c:pt>
                <c:pt idx="4003">
                  <c:v>-97960</c:v>
                </c:pt>
                <c:pt idx="4004">
                  <c:v>-97950</c:v>
                </c:pt>
                <c:pt idx="4005">
                  <c:v>-97940</c:v>
                </c:pt>
                <c:pt idx="4006">
                  <c:v>-97930</c:v>
                </c:pt>
                <c:pt idx="4007">
                  <c:v>-97920</c:v>
                </c:pt>
                <c:pt idx="4008">
                  <c:v>-97910</c:v>
                </c:pt>
                <c:pt idx="4009">
                  <c:v>-97900</c:v>
                </c:pt>
                <c:pt idx="4010">
                  <c:v>-97890</c:v>
                </c:pt>
                <c:pt idx="4011">
                  <c:v>-97880</c:v>
                </c:pt>
                <c:pt idx="4012">
                  <c:v>-97870</c:v>
                </c:pt>
                <c:pt idx="4013">
                  <c:v>-97860</c:v>
                </c:pt>
                <c:pt idx="4014">
                  <c:v>-97850</c:v>
                </c:pt>
                <c:pt idx="4015">
                  <c:v>-97840</c:v>
                </c:pt>
                <c:pt idx="4016">
                  <c:v>-97830</c:v>
                </c:pt>
                <c:pt idx="4017">
                  <c:v>-97820</c:v>
                </c:pt>
                <c:pt idx="4018">
                  <c:v>-97810</c:v>
                </c:pt>
                <c:pt idx="4019">
                  <c:v>-97800</c:v>
                </c:pt>
                <c:pt idx="4020">
                  <c:v>-97790</c:v>
                </c:pt>
                <c:pt idx="4021">
                  <c:v>-97780</c:v>
                </c:pt>
                <c:pt idx="4022">
                  <c:v>-97770</c:v>
                </c:pt>
                <c:pt idx="4023">
                  <c:v>-97760</c:v>
                </c:pt>
                <c:pt idx="4024">
                  <c:v>-97750</c:v>
                </c:pt>
                <c:pt idx="4025">
                  <c:v>-97740</c:v>
                </c:pt>
                <c:pt idx="4026">
                  <c:v>-97730</c:v>
                </c:pt>
                <c:pt idx="4027">
                  <c:v>-97720</c:v>
                </c:pt>
                <c:pt idx="4028">
                  <c:v>-97710</c:v>
                </c:pt>
                <c:pt idx="4029">
                  <c:v>-97700</c:v>
                </c:pt>
                <c:pt idx="4030">
                  <c:v>-97690</c:v>
                </c:pt>
                <c:pt idx="4031">
                  <c:v>-97680</c:v>
                </c:pt>
                <c:pt idx="4032">
                  <c:v>-97670</c:v>
                </c:pt>
                <c:pt idx="4033">
                  <c:v>-97660</c:v>
                </c:pt>
                <c:pt idx="4034">
                  <c:v>-97650</c:v>
                </c:pt>
                <c:pt idx="4035">
                  <c:v>-97640</c:v>
                </c:pt>
                <c:pt idx="4036">
                  <c:v>-97630</c:v>
                </c:pt>
                <c:pt idx="4037">
                  <c:v>-97620</c:v>
                </c:pt>
                <c:pt idx="4038">
                  <c:v>-97610</c:v>
                </c:pt>
                <c:pt idx="4039">
                  <c:v>-97600</c:v>
                </c:pt>
                <c:pt idx="4040">
                  <c:v>-97590</c:v>
                </c:pt>
                <c:pt idx="4041">
                  <c:v>-97580</c:v>
                </c:pt>
                <c:pt idx="4042">
                  <c:v>-98570</c:v>
                </c:pt>
                <c:pt idx="4043">
                  <c:v>-98560</c:v>
                </c:pt>
                <c:pt idx="4044">
                  <c:v>-98550</c:v>
                </c:pt>
                <c:pt idx="4045">
                  <c:v>-98540</c:v>
                </c:pt>
                <c:pt idx="4046">
                  <c:v>-98530</c:v>
                </c:pt>
                <c:pt idx="4047">
                  <c:v>-98520</c:v>
                </c:pt>
                <c:pt idx="4048">
                  <c:v>-98510</c:v>
                </c:pt>
                <c:pt idx="4049">
                  <c:v>-98500</c:v>
                </c:pt>
                <c:pt idx="4050">
                  <c:v>-98490</c:v>
                </c:pt>
                <c:pt idx="4051">
                  <c:v>-98480</c:v>
                </c:pt>
                <c:pt idx="4052">
                  <c:v>-98470</c:v>
                </c:pt>
                <c:pt idx="4053">
                  <c:v>-98460</c:v>
                </c:pt>
                <c:pt idx="4054">
                  <c:v>-98450</c:v>
                </c:pt>
                <c:pt idx="4055">
                  <c:v>-98440</c:v>
                </c:pt>
                <c:pt idx="4056">
                  <c:v>-98430</c:v>
                </c:pt>
                <c:pt idx="4057">
                  <c:v>-98420</c:v>
                </c:pt>
                <c:pt idx="4058">
                  <c:v>-98410</c:v>
                </c:pt>
                <c:pt idx="4059">
                  <c:v>-98400</c:v>
                </c:pt>
                <c:pt idx="4060">
                  <c:v>-98390</c:v>
                </c:pt>
                <c:pt idx="4061">
                  <c:v>-98380</c:v>
                </c:pt>
                <c:pt idx="4062">
                  <c:v>-98370</c:v>
                </c:pt>
                <c:pt idx="4063">
                  <c:v>-98360</c:v>
                </c:pt>
                <c:pt idx="4064">
                  <c:v>-98350</c:v>
                </c:pt>
                <c:pt idx="4065">
                  <c:v>-99340</c:v>
                </c:pt>
                <c:pt idx="4066">
                  <c:v>-99330</c:v>
                </c:pt>
                <c:pt idx="4067">
                  <c:v>-99320</c:v>
                </c:pt>
                <c:pt idx="4068">
                  <c:v>-99310</c:v>
                </c:pt>
                <c:pt idx="4069">
                  <c:v>-99300</c:v>
                </c:pt>
                <c:pt idx="4070">
                  <c:v>-99290</c:v>
                </c:pt>
                <c:pt idx="4071">
                  <c:v>-99280</c:v>
                </c:pt>
                <c:pt idx="4072">
                  <c:v>-99270</c:v>
                </c:pt>
                <c:pt idx="4073">
                  <c:v>-99260</c:v>
                </c:pt>
                <c:pt idx="4074">
                  <c:v>-99250</c:v>
                </c:pt>
                <c:pt idx="4075">
                  <c:v>-99240</c:v>
                </c:pt>
                <c:pt idx="4076">
                  <c:v>-99230</c:v>
                </c:pt>
                <c:pt idx="4077">
                  <c:v>-99220</c:v>
                </c:pt>
                <c:pt idx="4078">
                  <c:v>-99210</c:v>
                </c:pt>
                <c:pt idx="4079">
                  <c:v>-99200</c:v>
                </c:pt>
                <c:pt idx="4080">
                  <c:v>-99190</c:v>
                </c:pt>
                <c:pt idx="4081">
                  <c:v>-99180</c:v>
                </c:pt>
                <c:pt idx="4082">
                  <c:v>-99170</c:v>
                </c:pt>
                <c:pt idx="4083">
                  <c:v>-99160</c:v>
                </c:pt>
                <c:pt idx="4084">
                  <c:v>-99150</c:v>
                </c:pt>
                <c:pt idx="4085">
                  <c:v>-99140</c:v>
                </c:pt>
                <c:pt idx="4086">
                  <c:v>-99130</c:v>
                </c:pt>
                <c:pt idx="4087">
                  <c:v>-99120</c:v>
                </c:pt>
                <c:pt idx="4088">
                  <c:v>-99110</c:v>
                </c:pt>
                <c:pt idx="4089">
                  <c:v>-99100</c:v>
                </c:pt>
                <c:pt idx="4090">
                  <c:v>-99090</c:v>
                </c:pt>
                <c:pt idx="4091">
                  <c:v>-99080</c:v>
                </c:pt>
                <c:pt idx="4092">
                  <c:v>-99070</c:v>
                </c:pt>
                <c:pt idx="4093">
                  <c:v>-99060</c:v>
                </c:pt>
                <c:pt idx="4094">
                  <c:v>-99050</c:v>
                </c:pt>
                <c:pt idx="4095">
                  <c:v>-99040</c:v>
                </c:pt>
                <c:pt idx="4096">
                  <c:v>-99030</c:v>
                </c:pt>
                <c:pt idx="4097">
                  <c:v>-99020</c:v>
                </c:pt>
                <c:pt idx="4098">
                  <c:v>-99010</c:v>
                </c:pt>
                <c:pt idx="4099">
                  <c:v>-99000</c:v>
                </c:pt>
                <c:pt idx="4100">
                  <c:v>-98990</c:v>
                </c:pt>
                <c:pt idx="4101">
                  <c:v>-98980</c:v>
                </c:pt>
                <c:pt idx="4102">
                  <c:v>-98970</c:v>
                </c:pt>
                <c:pt idx="4103">
                  <c:v>-98960</c:v>
                </c:pt>
                <c:pt idx="4104">
                  <c:v>-99950</c:v>
                </c:pt>
                <c:pt idx="4105">
                  <c:v>-99940</c:v>
                </c:pt>
                <c:pt idx="4106">
                  <c:v>-99930</c:v>
                </c:pt>
                <c:pt idx="4107">
                  <c:v>-99920</c:v>
                </c:pt>
                <c:pt idx="4108">
                  <c:v>-99910</c:v>
                </c:pt>
                <c:pt idx="4109">
                  <c:v>-99900</c:v>
                </c:pt>
                <c:pt idx="4110">
                  <c:v>-99890</c:v>
                </c:pt>
                <c:pt idx="4111">
                  <c:v>-99880</c:v>
                </c:pt>
                <c:pt idx="4112">
                  <c:v>-99870</c:v>
                </c:pt>
                <c:pt idx="4113">
                  <c:v>-99860</c:v>
                </c:pt>
                <c:pt idx="4114">
                  <c:v>-99850</c:v>
                </c:pt>
                <c:pt idx="4115">
                  <c:v>-99840</c:v>
                </c:pt>
                <c:pt idx="4116">
                  <c:v>-99830</c:v>
                </c:pt>
                <c:pt idx="4117">
                  <c:v>-99820</c:v>
                </c:pt>
                <c:pt idx="4118">
                  <c:v>-99810</c:v>
                </c:pt>
                <c:pt idx="4119">
                  <c:v>-99800</c:v>
                </c:pt>
                <c:pt idx="4120">
                  <c:v>-99790</c:v>
                </c:pt>
                <c:pt idx="4121">
                  <c:v>-99780</c:v>
                </c:pt>
                <c:pt idx="4122">
                  <c:v>-99770</c:v>
                </c:pt>
                <c:pt idx="4123">
                  <c:v>-99760</c:v>
                </c:pt>
                <c:pt idx="4124">
                  <c:v>-99750</c:v>
                </c:pt>
                <c:pt idx="4125">
                  <c:v>-99740</c:v>
                </c:pt>
                <c:pt idx="4126">
                  <c:v>-99730</c:v>
                </c:pt>
                <c:pt idx="4127">
                  <c:v>-99720</c:v>
                </c:pt>
                <c:pt idx="4128">
                  <c:v>-99710</c:v>
                </c:pt>
                <c:pt idx="4129">
                  <c:v>-99700</c:v>
                </c:pt>
                <c:pt idx="4130">
                  <c:v>-99690</c:v>
                </c:pt>
                <c:pt idx="4131">
                  <c:v>-99680</c:v>
                </c:pt>
                <c:pt idx="4132">
                  <c:v>-99670</c:v>
                </c:pt>
                <c:pt idx="4133">
                  <c:v>-99660</c:v>
                </c:pt>
                <c:pt idx="4134">
                  <c:v>-100650</c:v>
                </c:pt>
                <c:pt idx="4135">
                  <c:v>-100640</c:v>
                </c:pt>
                <c:pt idx="4136">
                  <c:v>-100630</c:v>
                </c:pt>
                <c:pt idx="4137">
                  <c:v>-100620</c:v>
                </c:pt>
                <c:pt idx="4138">
                  <c:v>-100610</c:v>
                </c:pt>
                <c:pt idx="4139">
                  <c:v>-100600</c:v>
                </c:pt>
                <c:pt idx="4140">
                  <c:v>-100590</c:v>
                </c:pt>
                <c:pt idx="4141">
                  <c:v>-100580</c:v>
                </c:pt>
                <c:pt idx="4142">
                  <c:v>-101570</c:v>
                </c:pt>
                <c:pt idx="4143">
                  <c:v>-101560</c:v>
                </c:pt>
                <c:pt idx="4144">
                  <c:v>-101550</c:v>
                </c:pt>
                <c:pt idx="4145">
                  <c:v>-101540</c:v>
                </c:pt>
                <c:pt idx="4146">
                  <c:v>-101530</c:v>
                </c:pt>
                <c:pt idx="4147">
                  <c:v>-101520</c:v>
                </c:pt>
                <c:pt idx="4148">
                  <c:v>-101510</c:v>
                </c:pt>
                <c:pt idx="4149">
                  <c:v>-101500</c:v>
                </c:pt>
                <c:pt idx="4150">
                  <c:v>-101490</c:v>
                </c:pt>
                <c:pt idx="4151">
                  <c:v>-101480</c:v>
                </c:pt>
                <c:pt idx="4152">
                  <c:v>-101470</c:v>
                </c:pt>
                <c:pt idx="4153">
                  <c:v>-101460</c:v>
                </c:pt>
                <c:pt idx="4154">
                  <c:v>-101450</c:v>
                </c:pt>
                <c:pt idx="4155">
                  <c:v>-101440</c:v>
                </c:pt>
                <c:pt idx="4156">
                  <c:v>-101430</c:v>
                </c:pt>
                <c:pt idx="4157">
                  <c:v>-101420</c:v>
                </c:pt>
                <c:pt idx="4158">
                  <c:v>-101410</c:v>
                </c:pt>
                <c:pt idx="4159">
                  <c:v>-101400</c:v>
                </c:pt>
                <c:pt idx="4160">
                  <c:v>-101390</c:v>
                </c:pt>
                <c:pt idx="4161">
                  <c:v>-101380</c:v>
                </c:pt>
                <c:pt idx="4162">
                  <c:v>-101370</c:v>
                </c:pt>
                <c:pt idx="4163">
                  <c:v>-101360</c:v>
                </c:pt>
                <c:pt idx="4164">
                  <c:v>-101350</c:v>
                </c:pt>
                <c:pt idx="4165">
                  <c:v>-102340</c:v>
                </c:pt>
                <c:pt idx="4166">
                  <c:v>-102330</c:v>
                </c:pt>
                <c:pt idx="4167">
                  <c:v>-102320</c:v>
                </c:pt>
                <c:pt idx="4168">
                  <c:v>-102310</c:v>
                </c:pt>
                <c:pt idx="4169">
                  <c:v>-102300</c:v>
                </c:pt>
                <c:pt idx="4170">
                  <c:v>-102290</c:v>
                </c:pt>
                <c:pt idx="4171">
                  <c:v>-102280</c:v>
                </c:pt>
                <c:pt idx="4172">
                  <c:v>-102270</c:v>
                </c:pt>
                <c:pt idx="4173">
                  <c:v>-102260</c:v>
                </c:pt>
                <c:pt idx="4174">
                  <c:v>-102250</c:v>
                </c:pt>
                <c:pt idx="4175">
                  <c:v>-102240</c:v>
                </c:pt>
                <c:pt idx="4176">
                  <c:v>-102230</c:v>
                </c:pt>
                <c:pt idx="4177">
                  <c:v>-102220</c:v>
                </c:pt>
                <c:pt idx="4178">
                  <c:v>-102210</c:v>
                </c:pt>
                <c:pt idx="4179">
                  <c:v>-102200</c:v>
                </c:pt>
                <c:pt idx="4180">
                  <c:v>-102190</c:v>
                </c:pt>
                <c:pt idx="4181">
                  <c:v>-102180</c:v>
                </c:pt>
                <c:pt idx="4182">
                  <c:v>-102170</c:v>
                </c:pt>
                <c:pt idx="4183">
                  <c:v>-102160</c:v>
                </c:pt>
                <c:pt idx="4184">
                  <c:v>-102150</c:v>
                </c:pt>
                <c:pt idx="4185">
                  <c:v>-102140</c:v>
                </c:pt>
                <c:pt idx="4186">
                  <c:v>-102130</c:v>
                </c:pt>
                <c:pt idx="4187">
                  <c:v>-103120</c:v>
                </c:pt>
                <c:pt idx="4188">
                  <c:v>-103110</c:v>
                </c:pt>
                <c:pt idx="4189">
                  <c:v>-103100</c:v>
                </c:pt>
                <c:pt idx="4190">
                  <c:v>-103090</c:v>
                </c:pt>
                <c:pt idx="4191">
                  <c:v>-103080</c:v>
                </c:pt>
                <c:pt idx="4192">
                  <c:v>-103070</c:v>
                </c:pt>
                <c:pt idx="4193">
                  <c:v>-103060</c:v>
                </c:pt>
                <c:pt idx="4194">
                  <c:v>-103050</c:v>
                </c:pt>
                <c:pt idx="4195">
                  <c:v>-103040</c:v>
                </c:pt>
                <c:pt idx="4196">
                  <c:v>-103030</c:v>
                </c:pt>
                <c:pt idx="4197">
                  <c:v>-103020</c:v>
                </c:pt>
                <c:pt idx="4198">
                  <c:v>-103010</c:v>
                </c:pt>
                <c:pt idx="4199">
                  <c:v>-103000</c:v>
                </c:pt>
                <c:pt idx="4200">
                  <c:v>-102990</c:v>
                </c:pt>
                <c:pt idx="4201">
                  <c:v>-102980</c:v>
                </c:pt>
                <c:pt idx="4202">
                  <c:v>-102970</c:v>
                </c:pt>
                <c:pt idx="4203">
                  <c:v>-102960</c:v>
                </c:pt>
                <c:pt idx="4204">
                  <c:v>-102950</c:v>
                </c:pt>
                <c:pt idx="4205">
                  <c:v>-102940</c:v>
                </c:pt>
                <c:pt idx="4206">
                  <c:v>-102930</c:v>
                </c:pt>
                <c:pt idx="4207">
                  <c:v>-102920</c:v>
                </c:pt>
                <c:pt idx="4208">
                  <c:v>-102910</c:v>
                </c:pt>
                <c:pt idx="4209">
                  <c:v>-102900</c:v>
                </c:pt>
                <c:pt idx="4210">
                  <c:v>-102890</c:v>
                </c:pt>
                <c:pt idx="4211">
                  <c:v>-103880</c:v>
                </c:pt>
                <c:pt idx="4212">
                  <c:v>-103870</c:v>
                </c:pt>
                <c:pt idx="4213">
                  <c:v>-103860</c:v>
                </c:pt>
                <c:pt idx="4214">
                  <c:v>-103850</c:v>
                </c:pt>
                <c:pt idx="4215">
                  <c:v>-103840</c:v>
                </c:pt>
                <c:pt idx="4216">
                  <c:v>-103830</c:v>
                </c:pt>
                <c:pt idx="4217">
                  <c:v>-103820</c:v>
                </c:pt>
                <c:pt idx="4218">
                  <c:v>-103810</c:v>
                </c:pt>
                <c:pt idx="4219">
                  <c:v>-103800</c:v>
                </c:pt>
                <c:pt idx="4220">
                  <c:v>-103790</c:v>
                </c:pt>
                <c:pt idx="4221">
                  <c:v>-103780</c:v>
                </c:pt>
                <c:pt idx="4222">
                  <c:v>-103770</c:v>
                </c:pt>
                <c:pt idx="4223">
                  <c:v>-103760</c:v>
                </c:pt>
                <c:pt idx="4224">
                  <c:v>-103750</c:v>
                </c:pt>
                <c:pt idx="4225">
                  <c:v>-103740</c:v>
                </c:pt>
                <c:pt idx="4226">
                  <c:v>-103730</c:v>
                </c:pt>
                <c:pt idx="4227">
                  <c:v>-103720</c:v>
                </c:pt>
                <c:pt idx="4228">
                  <c:v>-103710</c:v>
                </c:pt>
                <c:pt idx="4229">
                  <c:v>-103700</c:v>
                </c:pt>
                <c:pt idx="4230">
                  <c:v>-103690</c:v>
                </c:pt>
                <c:pt idx="4231">
                  <c:v>-103680</c:v>
                </c:pt>
                <c:pt idx="4232">
                  <c:v>-103670</c:v>
                </c:pt>
                <c:pt idx="4233">
                  <c:v>-103660</c:v>
                </c:pt>
                <c:pt idx="4234">
                  <c:v>-103650</c:v>
                </c:pt>
                <c:pt idx="4235">
                  <c:v>-103640</c:v>
                </c:pt>
                <c:pt idx="4236">
                  <c:v>-103630</c:v>
                </c:pt>
                <c:pt idx="4237">
                  <c:v>-103620</c:v>
                </c:pt>
                <c:pt idx="4238">
                  <c:v>-103610</c:v>
                </c:pt>
                <c:pt idx="4239">
                  <c:v>-103600</c:v>
                </c:pt>
                <c:pt idx="4240">
                  <c:v>-103590</c:v>
                </c:pt>
                <c:pt idx="4241">
                  <c:v>-103580</c:v>
                </c:pt>
                <c:pt idx="4242">
                  <c:v>-103570</c:v>
                </c:pt>
                <c:pt idx="4243">
                  <c:v>-103560</c:v>
                </c:pt>
                <c:pt idx="4244">
                  <c:v>-103550</c:v>
                </c:pt>
                <c:pt idx="4245">
                  <c:v>-103540</c:v>
                </c:pt>
                <c:pt idx="4246">
                  <c:v>-103530</c:v>
                </c:pt>
                <c:pt idx="4247">
                  <c:v>-103520</c:v>
                </c:pt>
                <c:pt idx="4248">
                  <c:v>-103510</c:v>
                </c:pt>
                <c:pt idx="4249">
                  <c:v>-103500</c:v>
                </c:pt>
                <c:pt idx="4250">
                  <c:v>-103490</c:v>
                </c:pt>
                <c:pt idx="4251">
                  <c:v>-103480</c:v>
                </c:pt>
                <c:pt idx="4252">
                  <c:v>-103470</c:v>
                </c:pt>
                <c:pt idx="4253">
                  <c:v>-103460</c:v>
                </c:pt>
                <c:pt idx="4254">
                  <c:v>-103450</c:v>
                </c:pt>
                <c:pt idx="4255">
                  <c:v>-104440</c:v>
                </c:pt>
                <c:pt idx="4256">
                  <c:v>-104430</c:v>
                </c:pt>
                <c:pt idx="4257">
                  <c:v>-104420</c:v>
                </c:pt>
                <c:pt idx="4258">
                  <c:v>-104410</c:v>
                </c:pt>
                <c:pt idx="4259">
                  <c:v>-104400</c:v>
                </c:pt>
                <c:pt idx="4260">
                  <c:v>-104390</c:v>
                </c:pt>
                <c:pt idx="4261">
                  <c:v>-104380</c:v>
                </c:pt>
                <c:pt idx="4262">
                  <c:v>-104370</c:v>
                </c:pt>
                <c:pt idx="4263">
                  <c:v>-104360</c:v>
                </c:pt>
                <c:pt idx="4264">
                  <c:v>-104350</c:v>
                </c:pt>
                <c:pt idx="4265">
                  <c:v>-104340</c:v>
                </c:pt>
                <c:pt idx="4266">
                  <c:v>-104330</c:v>
                </c:pt>
                <c:pt idx="4267">
                  <c:v>-104320</c:v>
                </c:pt>
                <c:pt idx="4268">
                  <c:v>-104310</c:v>
                </c:pt>
                <c:pt idx="4269">
                  <c:v>-104300</c:v>
                </c:pt>
                <c:pt idx="4270">
                  <c:v>-104290</c:v>
                </c:pt>
                <c:pt idx="4271">
                  <c:v>-104280</c:v>
                </c:pt>
                <c:pt idx="4272">
                  <c:v>-104270</c:v>
                </c:pt>
                <c:pt idx="4273">
                  <c:v>-104260</c:v>
                </c:pt>
                <c:pt idx="4274">
                  <c:v>-104250</c:v>
                </c:pt>
                <c:pt idx="4275">
                  <c:v>-104240</c:v>
                </c:pt>
                <c:pt idx="4276">
                  <c:v>-104230</c:v>
                </c:pt>
                <c:pt idx="4277">
                  <c:v>-104220</c:v>
                </c:pt>
                <c:pt idx="4278">
                  <c:v>-104210</c:v>
                </c:pt>
                <c:pt idx="4279">
                  <c:v>-104200</c:v>
                </c:pt>
                <c:pt idx="4280">
                  <c:v>-104190</c:v>
                </c:pt>
                <c:pt idx="4281">
                  <c:v>-104180</c:v>
                </c:pt>
                <c:pt idx="4282">
                  <c:v>-104170</c:v>
                </c:pt>
                <c:pt idx="4283">
                  <c:v>-104160</c:v>
                </c:pt>
                <c:pt idx="4284">
                  <c:v>-104150</c:v>
                </c:pt>
                <c:pt idx="4285">
                  <c:v>-104140</c:v>
                </c:pt>
                <c:pt idx="4286">
                  <c:v>-104130</c:v>
                </c:pt>
                <c:pt idx="4287">
                  <c:v>-104120</c:v>
                </c:pt>
                <c:pt idx="4288">
                  <c:v>-104110</c:v>
                </c:pt>
                <c:pt idx="4289">
                  <c:v>-104100</c:v>
                </c:pt>
                <c:pt idx="4290">
                  <c:v>-104090</c:v>
                </c:pt>
                <c:pt idx="4291">
                  <c:v>-104080</c:v>
                </c:pt>
                <c:pt idx="4292">
                  <c:v>-104070</c:v>
                </c:pt>
                <c:pt idx="4293">
                  <c:v>-104060</c:v>
                </c:pt>
                <c:pt idx="4294">
                  <c:v>-104050</c:v>
                </c:pt>
                <c:pt idx="4295">
                  <c:v>-104040</c:v>
                </c:pt>
                <c:pt idx="4296">
                  <c:v>-104030</c:v>
                </c:pt>
                <c:pt idx="4297">
                  <c:v>-104020</c:v>
                </c:pt>
                <c:pt idx="4298">
                  <c:v>-104010</c:v>
                </c:pt>
                <c:pt idx="4299">
                  <c:v>-104000</c:v>
                </c:pt>
                <c:pt idx="4300">
                  <c:v>-103990</c:v>
                </c:pt>
                <c:pt idx="4301">
                  <c:v>-103980</c:v>
                </c:pt>
                <c:pt idx="4302">
                  <c:v>-103970</c:v>
                </c:pt>
                <c:pt idx="4303">
                  <c:v>-103960</c:v>
                </c:pt>
                <c:pt idx="4304">
                  <c:v>-103950</c:v>
                </c:pt>
                <c:pt idx="4305">
                  <c:v>-103940</c:v>
                </c:pt>
                <c:pt idx="4306">
                  <c:v>-103930</c:v>
                </c:pt>
                <c:pt idx="4307">
                  <c:v>-103920</c:v>
                </c:pt>
                <c:pt idx="4308">
                  <c:v>-103910</c:v>
                </c:pt>
                <c:pt idx="4309">
                  <c:v>-103900</c:v>
                </c:pt>
                <c:pt idx="4310">
                  <c:v>-103890</c:v>
                </c:pt>
                <c:pt idx="4311">
                  <c:v>-103880</c:v>
                </c:pt>
                <c:pt idx="4312">
                  <c:v>-104870</c:v>
                </c:pt>
                <c:pt idx="4313">
                  <c:v>-104860</c:v>
                </c:pt>
                <c:pt idx="4314">
                  <c:v>-104850</c:v>
                </c:pt>
                <c:pt idx="4315">
                  <c:v>-104840</c:v>
                </c:pt>
                <c:pt idx="4316">
                  <c:v>-104830</c:v>
                </c:pt>
                <c:pt idx="4317">
                  <c:v>-104820</c:v>
                </c:pt>
                <c:pt idx="4318">
                  <c:v>-104810</c:v>
                </c:pt>
                <c:pt idx="4319">
                  <c:v>-104800</c:v>
                </c:pt>
                <c:pt idx="4320">
                  <c:v>-104790</c:v>
                </c:pt>
                <c:pt idx="4321">
                  <c:v>-104780</c:v>
                </c:pt>
                <c:pt idx="4322">
                  <c:v>-104770</c:v>
                </c:pt>
                <c:pt idx="4323">
                  <c:v>-104760</c:v>
                </c:pt>
                <c:pt idx="4324">
                  <c:v>-104750</c:v>
                </c:pt>
                <c:pt idx="4325">
                  <c:v>-104740</c:v>
                </c:pt>
                <c:pt idx="4326">
                  <c:v>-104730</c:v>
                </c:pt>
                <c:pt idx="4327">
                  <c:v>-104720</c:v>
                </c:pt>
                <c:pt idx="4328">
                  <c:v>-104710</c:v>
                </c:pt>
                <c:pt idx="4329">
                  <c:v>-104700</c:v>
                </c:pt>
                <c:pt idx="4330">
                  <c:v>-104690</c:v>
                </c:pt>
                <c:pt idx="4331">
                  <c:v>-104680</c:v>
                </c:pt>
                <c:pt idx="4332">
                  <c:v>-104670</c:v>
                </c:pt>
                <c:pt idx="4333">
                  <c:v>-104660</c:v>
                </c:pt>
                <c:pt idx="4334">
                  <c:v>-104650</c:v>
                </c:pt>
                <c:pt idx="4335">
                  <c:v>-105640</c:v>
                </c:pt>
                <c:pt idx="4336">
                  <c:v>-105630</c:v>
                </c:pt>
                <c:pt idx="4337">
                  <c:v>-105620</c:v>
                </c:pt>
                <c:pt idx="4338">
                  <c:v>-105610</c:v>
                </c:pt>
                <c:pt idx="4339">
                  <c:v>-105600</c:v>
                </c:pt>
                <c:pt idx="4340">
                  <c:v>-105590</c:v>
                </c:pt>
                <c:pt idx="4341">
                  <c:v>-105580</c:v>
                </c:pt>
                <c:pt idx="4342">
                  <c:v>-105570</c:v>
                </c:pt>
                <c:pt idx="4343">
                  <c:v>-105560</c:v>
                </c:pt>
                <c:pt idx="4344">
                  <c:v>-105550</c:v>
                </c:pt>
                <c:pt idx="4345">
                  <c:v>-105540</c:v>
                </c:pt>
                <c:pt idx="4346">
                  <c:v>-106530</c:v>
                </c:pt>
                <c:pt idx="4347">
                  <c:v>-106520</c:v>
                </c:pt>
                <c:pt idx="4348">
                  <c:v>-106510</c:v>
                </c:pt>
                <c:pt idx="4349">
                  <c:v>-106500</c:v>
                </c:pt>
                <c:pt idx="4350">
                  <c:v>-106490</c:v>
                </c:pt>
                <c:pt idx="4351">
                  <c:v>-106480</c:v>
                </c:pt>
                <c:pt idx="4352">
                  <c:v>-106470</c:v>
                </c:pt>
                <c:pt idx="4353">
                  <c:v>-106460</c:v>
                </c:pt>
                <c:pt idx="4354">
                  <c:v>-106450</c:v>
                </c:pt>
                <c:pt idx="4355">
                  <c:v>-106440</c:v>
                </c:pt>
                <c:pt idx="4356">
                  <c:v>-106430</c:v>
                </c:pt>
                <c:pt idx="4357">
                  <c:v>-106420</c:v>
                </c:pt>
                <c:pt idx="4358">
                  <c:v>-106410</c:v>
                </c:pt>
                <c:pt idx="4359">
                  <c:v>-106400</c:v>
                </c:pt>
                <c:pt idx="4360">
                  <c:v>-106390</c:v>
                </c:pt>
                <c:pt idx="4361">
                  <c:v>-106380</c:v>
                </c:pt>
                <c:pt idx="4362">
                  <c:v>-106370</c:v>
                </c:pt>
                <c:pt idx="4363">
                  <c:v>-106360</c:v>
                </c:pt>
                <c:pt idx="4364">
                  <c:v>-106350</c:v>
                </c:pt>
                <c:pt idx="4365">
                  <c:v>-106340</c:v>
                </c:pt>
                <c:pt idx="4366">
                  <c:v>-106330</c:v>
                </c:pt>
                <c:pt idx="4367">
                  <c:v>-106320</c:v>
                </c:pt>
                <c:pt idx="4368">
                  <c:v>-106310</c:v>
                </c:pt>
                <c:pt idx="4369">
                  <c:v>-106300</c:v>
                </c:pt>
                <c:pt idx="4370">
                  <c:v>-106290</c:v>
                </c:pt>
                <c:pt idx="4371">
                  <c:v>-106280</c:v>
                </c:pt>
                <c:pt idx="4372">
                  <c:v>-106270</c:v>
                </c:pt>
                <c:pt idx="4373">
                  <c:v>-106260</c:v>
                </c:pt>
                <c:pt idx="4374">
                  <c:v>-106250</c:v>
                </c:pt>
                <c:pt idx="4375">
                  <c:v>-106240</c:v>
                </c:pt>
                <c:pt idx="4376">
                  <c:v>-106230</c:v>
                </c:pt>
                <c:pt idx="4377">
                  <c:v>-107220</c:v>
                </c:pt>
                <c:pt idx="4378">
                  <c:v>-107210</c:v>
                </c:pt>
                <c:pt idx="4379">
                  <c:v>-107200</c:v>
                </c:pt>
                <c:pt idx="4380">
                  <c:v>-107190</c:v>
                </c:pt>
                <c:pt idx="4381">
                  <c:v>-107180</c:v>
                </c:pt>
                <c:pt idx="4382">
                  <c:v>-107170</c:v>
                </c:pt>
                <c:pt idx="4383">
                  <c:v>-107160</c:v>
                </c:pt>
                <c:pt idx="4384">
                  <c:v>-107150</c:v>
                </c:pt>
                <c:pt idx="4385">
                  <c:v>-107140</c:v>
                </c:pt>
                <c:pt idx="4386">
                  <c:v>-107130</c:v>
                </c:pt>
                <c:pt idx="4387">
                  <c:v>-107120</c:v>
                </c:pt>
                <c:pt idx="4388">
                  <c:v>-107110</c:v>
                </c:pt>
                <c:pt idx="4389">
                  <c:v>-107100</c:v>
                </c:pt>
                <c:pt idx="4390">
                  <c:v>-107090</c:v>
                </c:pt>
                <c:pt idx="4391">
                  <c:v>-107080</c:v>
                </c:pt>
                <c:pt idx="4392">
                  <c:v>-107070</c:v>
                </c:pt>
                <c:pt idx="4393">
                  <c:v>-107060</c:v>
                </c:pt>
                <c:pt idx="4394">
                  <c:v>-107050</c:v>
                </c:pt>
                <c:pt idx="4395">
                  <c:v>-107040</c:v>
                </c:pt>
                <c:pt idx="4396">
                  <c:v>-107030</c:v>
                </c:pt>
                <c:pt idx="4397">
                  <c:v>-107020</c:v>
                </c:pt>
                <c:pt idx="4398">
                  <c:v>-107010</c:v>
                </c:pt>
                <c:pt idx="4399">
                  <c:v>-107000</c:v>
                </c:pt>
                <c:pt idx="4400">
                  <c:v>-106990</c:v>
                </c:pt>
                <c:pt idx="4401">
                  <c:v>-106980</c:v>
                </c:pt>
                <c:pt idx="4402">
                  <c:v>-106970</c:v>
                </c:pt>
                <c:pt idx="4403">
                  <c:v>-106960</c:v>
                </c:pt>
                <c:pt idx="4404">
                  <c:v>-106950</c:v>
                </c:pt>
                <c:pt idx="4405">
                  <c:v>-106940</c:v>
                </c:pt>
                <c:pt idx="4406">
                  <c:v>-106930</c:v>
                </c:pt>
                <c:pt idx="4407">
                  <c:v>-106920</c:v>
                </c:pt>
                <c:pt idx="4408">
                  <c:v>-106910</c:v>
                </c:pt>
                <c:pt idx="4409">
                  <c:v>-106900</c:v>
                </c:pt>
                <c:pt idx="4410">
                  <c:v>-106890</c:v>
                </c:pt>
                <c:pt idx="4411">
                  <c:v>-106880</c:v>
                </c:pt>
                <c:pt idx="4412">
                  <c:v>-106870</c:v>
                </c:pt>
                <c:pt idx="4413">
                  <c:v>-106860</c:v>
                </c:pt>
                <c:pt idx="4414">
                  <c:v>-106850</c:v>
                </c:pt>
                <c:pt idx="4415">
                  <c:v>-106840</c:v>
                </c:pt>
                <c:pt idx="4416">
                  <c:v>-106830</c:v>
                </c:pt>
                <c:pt idx="4417">
                  <c:v>-107820</c:v>
                </c:pt>
                <c:pt idx="4418">
                  <c:v>-107810</c:v>
                </c:pt>
                <c:pt idx="4419">
                  <c:v>-107800</c:v>
                </c:pt>
                <c:pt idx="4420">
                  <c:v>-107790</c:v>
                </c:pt>
                <c:pt idx="4421">
                  <c:v>-107780</c:v>
                </c:pt>
                <c:pt idx="4422">
                  <c:v>-107770</c:v>
                </c:pt>
                <c:pt idx="4423">
                  <c:v>-107760</c:v>
                </c:pt>
                <c:pt idx="4424">
                  <c:v>-107750</c:v>
                </c:pt>
                <c:pt idx="4425">
                  <c:v>-108740</c:v>
                </c:pt>
                <c:pt idx="4426">
                  <c:v>-108730</c:v>
                </c:pt>
                <c:pt idx="4427">
                  <c:v>-108720</c:v>
                </c:pt>
                <c:pt idx="4428">
                  <c:v>-108710</c:v>
                </c:pt>
                <c:pt idx="4429">
                  <c:v>-108700</c:v>
                </c:pt>
                <c:pt idx="4430">
                  <c:v>-108690</c:v>
                </c:pt>
                <c:pt idx="4431">
                  <c:v>-108680</c:v>
                </c:pt>
                <c:pt idx="4432">
                  <c:v>-108670</c:v>
                </c:pt>
                <c:pt idx="4433">
                  <c:v>-108660</c:v>
                </c:pt>
                <c:pt idx="4434">
                  <c:v>-108650</c:v>
                </c:pt>
                <c:pt idx="4435">
                  <c:v>-108640</c:v>
                </c:pt>
                <c:pt idx="4436">
                  <c:v>-108630</c:v>
                </c:pt>
                <c:pt idx="4437">
                  <c:v>-108620</c:v>
                </c:pt>
                <c:pt idx="4438">
                  <c:v>-108610</c:v>
                </c:pt>
                <c:pt idx="4439">
                  <c:v>-108600</c:v>
                </c:pt>
                <c:pt idx="4440">
                  <c:v>-108590</c:v>
                </c:pt>
                <c:pt idx="4441">
                  <c:v>-108580</c:v>
                </c:pt>
                <c:pt idx="4442">
                  <c:v>-108570</c:v>
                </c:pt>
                <c:pt idx="4443">
                  <c:v>-108560</c:v>
                </c:pt>
                <c:pt idx="4444">
                  <c:v>-108550</c:v>
                </c:pt>
                <c:pt idx="4445">
                  <c:v>-108540</c:v>
                </c:pt>
                <c:pt idx="4446">
                  <c:v>-108530</c:v>
                </c:pt>
                <c:pt idx="4447">
                  <c:v>-108520</c:v>
                </c:pt>
                <c:pt idx="4448">
                  <c:v>-108510</c:v>
                </c:pt>
                <c:pt idx="4449">
                  <c:v>-108500</c:v>
                </c:pt>
                <c:pt idx="4450">
                  <c:v>-108490</c:v>
                </c:pt>
                <c:pt idx="4451">
                  <c:v>-108480</c:v>
                </c:pt>
                <c:pt idx="4452">
                  <c:v>-108470</c:v>
                </c:pt>
                <c:pt idx="4453">
                  <c:v>-108460</c:v>
                </c:pt>
                <c:pt idx="4454">
                  <c:v>-108450</c:v>
                </c:pt>
                <c:pt idx="4455">
                  <c:v>-108440</c:v>
                </c:pt>
                <c:pt idx="4456">
                  <c:v>-108430</c:v>
                </c:pt>
                <c:pt idx="4457">
                  <c:v>-108420</c:v>
                </c:pt>
                <c:pt idx="4458">
                  <c:v>-108410</c:v>
                </c:pt>
                <c:pt idx="4459">
                  <c:v>-108400</c:v>
                </c:pt>
                <c:pt idx="4460">
                  <c:v>-108390</c:v>
                </c:pt>
                <c:pt idx="4461">
                  <c:v>-109380</c:v>
                </c:pt>
                <c:pt idx="4462">
                  <c:v>-110370</c:v>
                </c:pt>
                <c:pt idx="4463">
                  <c:v>-110360</c:v>
                </c:pt>
                <c:pt idx="4464">
                  <c:v>-110350</c:v>
                </c:pt>
                <c:pt idx="4465">
                  <c:v>-110340</c:v>
                </c:pt>
                <c:pt idx="4466">
                  <c:v>-110330</c:v>
                </c:pt>
                <c:pt idx="4467">
                  <c:v>-110320</c:v>
                </c:pt>
                <c:pt idx="4468">
                  <c:v>-110310</c:v>
                </c:pt>
                <c:pt idx="4469">
                  <c:v>-110300</c:v>
                </c:pt>
                <c:pt idx="4470">
                  <c:v>-110290</c:v>
                </c:pt>
                <c:pt idx="4471">
                  <c:v>-110280</c:v>
                </c:pt>
                <c:pt idx="4472">
                  <c:v>-110270</c:v>
                </c:pt>
                <c:pt idx="4473">
                  <c:v>-110260</c:v>
                </c:pt>
                <c:pt idx="4474">
                  <c:v>-110250</c:v>
                </c:pt>
                <c:pt idx="4475">
                  <c:v>-110240</c:v>
                </c:pt>
                <c:pt idx="4476">
                  <c:v>-110230</c:v>
                </c:pt>
                <c:pt idx="4477">
                  <c:v>-110220</c:v>
                </c:pt>
                <c:pt idx="4478">
                  <c:v>-110210</c:v>
                </c:pt>
                <c:pt idx="4479">
                  <c:v>-110200</c:v>
                </c:pt>
                <c:pt idx="4480">
                  <c:v>-110190</c:v>
                </c:pt>
                <c:pt idx="4481">
                  <c:v>-110180</c:v>
                </c:pt>
                <c:pt idx="4482">
                  <c:v>-110170</c:v>
                </c:pt>
                <c:pt idx="4483">
                  <c:v>-110160</c:v>
                </c:pt>
                <c:pt idx="4484">
                  <c:v>-110150</c:v>
                </c:pt>
                <c:pt idx="4485">
                  <c:v>-110140</c:v>
                </c:pt>
                <c:pt idx="4486">
                  <c:v>-110130</c:v>
                </c:pt>
                <c:pt idx="4487">
                  <c:v>-110120</c:v>
                </c:pt>
                <c:pt idx="4488">
                  <c:v>-110110</c:v>
                </c:pt>
                <c:pt idx="4489">
                  <c:v>-110100</c:v>
                </c:pt>
                <c:pt idx="4490">
                  <c:v>-110090</c:v>
                </c:pt>
                <c:pt idx="4491">
                  <c:v>-110080</c:v>
                </c:pt>
                <c:pt idx="4492">
                  <c:v>-110070</c:v>
                </c:pt>
                <c:pt idx="4493">
                  <c:v>-110060</c:v>
                </c:pt>
                <c:pt idx="4494">
                  <c:v>-110050</c:v>
                </c:pt>
                <c:pt idx="4495">
                  <c:v>-110040</c:v>
                </c:pt>
                <c:pt idx="4496">
                  <c:v>-110030</c:v>
                </c:pt>
                <c:pt idx="4497">
                  <c:v>-110020</c:v>
                </c:pt>
                <c:pt idx="4498">
                  <c:v>-110010</c:v>
                </c:pt>
                <c:pt idx="4499">
                  <c:v>-110000</c:v>
                </c:pt>
                <c:pt idx="4500">
                  <c:v>-109990</c:v>
                </c:pt>
                <c:pt idx="4501">
                  <c:v>-109980</c:v>
                </c:pt>
                <c:pt idx="4502">
                  <c:v>-109970</c:v>
                </c:pt>
                <c:pt idx="4503">
                  <c:v>-109960</c:v>
                </c:pt>
                <c:pt idx="4504">
                  <c:v>-109950</c:v>
                </c:pt>
                <c:pt idx="4505">
                  <c:v>-109940</c:v>
                </c:pt>
                <c:pt idx="4506">
                  <c:v>-109930</c:v>
                </c:pt>
                <c:pt idx="4507">
                  <c:v>-109920</c:v>
                </c:pt>
                <c:pt idx="4508">
                  <c:v>-109910</c:v>
                </c:pt>
                <c:pt idx="4509">
                  <c:v>-109900</c:v>
                </c:pt>
                <c:pt idx="4510">
                  <c:v>-109890</c:v>
                </c:pt>
                <c:pt idx="4511">
                  <c:v>-109880</c:v>
                </c:pt>
                <c:pt idx="4512">
                  <c:v>-109870</c:v>
                </c:pt>
                <c:pt idx="4513">
                  <c:v>-109860</c:v>
                </c:pt>
                <c:pt idx="4514">
                  <c:v>-109850</c:v>
                </c:pt>
                <c:pt idx="4515">
                  <c:v>-109840</c:v>
                </c:pt>
                <c:pt idx="4516">
                  <c:v>-109830</c:v>
                </c:pt>
                <c:pt idx="4517">
                  <c:v>-109820</c:v>
                </c:pt>
                <c:pt idx="4518">
                  <c:v>-109810</c:v>
                </c:pt>
                <c:pt idx="4519">
                  <c:v>-109800</c:v>
                </c:pt>
                <c:pt idx="4520">
                  <c:v>-109790</c:v>
                </c:pt>
                <c:pt idx="4521">
                  <c:v>-109780</c:v>
                </c:pt>
                <c:pt idx="4522">
                  <c:v>-109770</c:v>
                </c:pt>
                <c:pt idx="4523">
                  <c:v>-109760</c:v>
                </c:pt>
                <c:pt idx="4524">
                  <c:v>-109750</c:v>
                </c:pt>
                <c:pt idx="4525">
                  <c:v>-109740</c:v>
                </c:pt>
                <c:pt idx="4526">
                  <c:v>-109730</c:v>
                </c:pt>
                <c:pt idx="4527">
                  <c:v>-109720</c:v>
                </c:pt>
                <c:pt idx="4528">
                  <c:v>-109710</c:v>
                </c:pt>
                <c:pt idx="4529">
                  <c:v>-109700</c:v>
                </c:pt>
                <c:pt idx="4530">
                  <c:v>-109690</c:v>
                </c:pt>
                <c:pt idx="4531">
                  <c:v>-109680</c:v>
                </c:pt>
                <c:pt idx="4532">
                  <c:v>-109670</c:v>
                </c:pt>
                <c:pt idx="4533">
                  <c:v>-109660</c:v>
                </c:pt>
                <c:pt idx="4534">
                  <c:v>-110650</c:v>
                </c:pt>
                <c:pt idx="4535">
                  <c:v>-110640</c:v>
                </c:pt>
                <c:pt idx="4536">
                  <c:v>-110630</c:v>
                </c:pt>
                <c:pt idx="4537">
                  <c:v>-111620</c:v>
                </c:pt>
                <c:pt idx="4538">
                  <c:v>-111610</c:v>
                </c:pt>
                <c:pt idx="4539">
                  <c:v>-111600</c:v>
                </c:pt>
                <c:pt idx="4540">
                  <c:v>-111590</c:v>
                </c:pt>
                <c:pt idx="4541">
                  <c:v>-111580</c:v>
                </c:pt>
                <c:pt idx="4542">
                  <c:v>-111570</c:v>
                </c:pt>
                <c:pt idx="4543">
                  <c:v>-111560</c:v>
                </c:pt>
                <c:pt idx="4544">
                  <c:v>-111550</c:v>
                </c:pt>
                <c:pt idx="4545">
                  <c:v>-111540</c:v>
                </c:pt>
                <c:pt idx="4546">
                  <c:v>-111530</c:v>
                </c:pt>
                <c:pt idx="4547">
                  <c:v>-111520</c:v>
                </c:pt>
                <c:pt idx="4548">
                  <c:v>-111510</c:v>
                </c:pt>
                <c:pt idx="4549">
                  <c:v>-111500</c:v>
                </c:pt>
                <c:pt idx="4550">
                  <c:v>-111490</c:v>
                </c:pt>
                <c:pt idx="4551">
                  <c:v>-112480</c:v>
                </c:pt>
                <c:pt idx="4552">
                  <c:v>-112470</c:v>
                </c:pt>
                <c:pt idx="4553">
                  <c:v>-112460</c:v>
                </c:pt>
                <c:pt idx="4554">
                  <c:v>-112450</c:v>
                </c:pt>
                <c:pt idx="4555">
                  <c:v>-112440</c:v>
                </c:pt>
                <c:pt idx="4556">
                  <c:v>-112430</c:v>
                </c:pt>
                <c:pt idx="4557">
                  <c:v>-112420</c:v>
                </c:pt>
                <c:pt idx="4558">
                  <c:v>-112410</c:v>
                </c:pt>
                <c:pt idx="4559">
                  <c:v>-112400</c:v>
                </c:pt>
                <c:pt idx="4560">
                  <c:v>-112390</c:v>
                </c:pt>
                <c:pt idx="4561">
                  <c:v>-112380</c:v>
                </c:pt>
                <c:pt idx="4562">
                  <c:v>-112370</c:v>
                </c:pt>
                <c:pt idx="4563">
                  <c:v>-112360</c:v>
                </c:pt>
                <c:pt idx="4564">
                  <c:v>-113350</c:v>
                </c:pt>
                <c:pt idx="4565">
                  <c:v>-113340</c:v>
                </c:pt>
                <c:pt idx="4566">
                  <c:v>-113330</c:v>
                </c:pt>
                <c:pt idx="4567">
                  <c:v>-113320</c:v>
                </c:pt>
                <c:pt idx="4568">
                  <c:v>-113310</c:v>
                </c:pt>
                <c:pt idx="4569">
                  <c:v>-113300</c:v>
                </c:pt>
                <c:pt idx="4570">
                  <c:v>-113290</c:v>
                </c:pt>
                <c:pt idx="4571">
                  <c:v>-113280</c:v>
                </c:pt>
                <c:pt idx="4572">
                  <c:v>-113270</c:v>
                </c:pt>
                <c:pt idx="4573">
                  <c:v>-113260</c:v>
                </c:pt>
                <c:pt idx="4574">
                  <c:v>-113250</c:v>
                </c:pt>
                <c:pt idx="4575">
                  <c:v>-113240</c:v>
                </c:pt>
                <c:pt idx="4576">
                  <c:v>-113230</c:v>
                </c:pt>
                <c:pt idx="4577">
                  <c:v>-113220</c:v>
                </c:pt>
                <c:pt idx="4578">
                  <c:v>-113210</c:v>
                </c:pt>
                <c:pt idx="4579">
                  <c:v>-113200</c:v>
                </c:pt>
                <c:pt idx="4580">
                  <c:v>-113190</c:v>
                </c:pt>
                <c:pt idx="4581">
                  <c:v>-113180</c:v>
                </c:pt>
                <c:pt idx="4582">
                  <c:v>-113170</c:v>
                </c:pt>
                <c:pt idx="4583">
                  <c:v>-113160</c:v>
                </c:pt>
                <c:pt idx="4584">
                  <c:v>-113150</c:v>
                </c:pt>
                <c:pt idx="4585">
                  <c:v>-113140</c:v>
                </c:pt>
                <c:pt idx="4586">
                  <c:v>-113130</c:v>
                </c:pt>
                <c:pt idx="4587">
                  <c:v>-113120</c:v>
                </c:pt>
                <c:pt idx="4588">
                  <c:v>-113110</c:v>
                </c:pt>
                <c:pt idx="4589">
                  <c:v>-113100</c:v>
                </c:pt>
                <c:pt idx="4590">
                  <c:v>-113090</c:v>
                </c:pt>
                <c:pt idx="4591">
                  <c:v>-113080</c:v>
                </c:pt>
                <c:pt idx="4592">
                  <c:v>-113070</c:v>
                </c:pt>
                <c:pt idx="4593">
                  <c:v>-113060</c:v>
                </c:pt>
                <c:pt idx="4594">
                  <c:v>-113050</c:v>
                </c:pt>
                <c:pt idx="4595">
                  <c:v>-113040</c:v>
                </c:pt>
                <c:pt idx="4596">
                  <c:v>-113030</c:v>
                </c:pt>
                <c:pt idx="4597">
                  <c:v>-113020</c:v>
                </c:pt>
                <c:pt idx="4598">
                  <c:v>-113010</c:v>
                </c:pt>
                <c:pt idx="4599">
                  <c:v>-113000</c:v>
                </c:pt>
                <c:pt idx="4600">
                  <c:v>-112990</c:v>
                </c:pt>
                <c:pt idx="4601">
                  <c:v>-112980</c:v>
                </c:pt>
                <c:pt idx="4602">
                  <c:v>-112970</c:v>
                </c:pt>
                <c:pt idx="4603">
                  <c:v>-112960</c:v>
                </c:pt>
                <c:pt idx="4604">
                  <c:v>-112950</c:v>
                </c:pt>
                <c:pt idx="4605">
                  <c:v>-113940</c:v>
                </c:pt>
                <c:pt idx="4606">
                  <c:v>-113930</c:v>
                </c:pt>
                <c:pt idx="4607">
                  <c:v>-113920</c:v>
                </c:pt>
                <c:pt idx="4608">
                  <c:v>-113910</c:v>
                </c:pt>
                <c:pt idx="4609">
                  <c:v>-113900</c:v>
                </c:pt>
                <c:pt idx="4610">
                  <c:v>-113890</c:v>
                </c:pt>
                <c:pt idx="4611">
                  <c:v>-113880</c:v>
                </c:pt>
                <c:pt idx="4612">
                  <c:v>-113870</c:v>
                </c:pt>
                <c:pt idx="4613">
                  <c:v>-113860</c:v>
                </c:pt>
                <c:pt idx="4614">
                  <c:v>-113850</c:v>
                </c:pt>
                <c:pt idx="4615">
                  <c:v>-113840</c:v>
                </c:pt>
                <c:pt idx="4616">
                  <c:v>-113830</c:v>
                </c:pt>
                <c:pt idx="4617">
                  <c:v>-113820</c:v>
                </c:pt>
                <c:pt idx="4618">
                  <c:v>-113810</c:v>
                </c:pt>
                <c:pt idx="4619">
                  <c:v>-113800</c:v>
                </c:pt>
                <c:pt idx="4620">
                  <c:v>-113790</c:v>
                </c:pt>
                <c:pt idx="4621">
                  <c:v>-113780</c:v>
                </c:pt>
                <c:pt idx="4622">
                  <c:v>-113770</c:v>
                </c:pt>
                <c:pt idx="4623">
                  <c:v>-113760</c:v>
                </c:pt>
                <c:pt idx="4624">
                  <c:v>-113750</c:v>
                </c:pt>
                <c:pt idx="4625">
                  <c:v>-113740</c:v>
                </c:pt>
                <c:pt idx="4626">
                  <c:v>-113730</c:v>
                </c:pt>
                <c:pt idx="4627">
                  <c:v>-113720</c:v>
                </c:pt>
                <c:pt idx="4628">
                  <c:v>-113710</c:v>
                </c:pt>
                <c:pt idx="4629">
                  <c:v>-113700</c:v>
                </c:pt>
                <c:pt idx="4630">
                  <c:v>-113690</c:v>
                </c:pt>
                <c:pt idx="4631">
                  <c:v>-113680</c:v>
                </c:pt>
                <c:pt idx="4632">
                  <c:v>-113670</c:v>
                </c:pt>
                <c:pt idx="4633">
                  <c:v>-113660</c:v>
                </c:pt>
                <c:pt idx="4634">
                  <c:v>-113650</c:v>
                </c:pt>
                <c:pt idx="4635">
                  <c:v>-113640</c:v>
                </c:pt>
                <c:pt idx="4636">
                  <c:v>-113630</c:v>
                </c:pt>
                <c:pt idx="4637">
                  <c:v>-113620</c:v>
                </c:pt>
                <c:pt idx="4638">
                  <c:v>-113610</c:v>
                </c:pt>
                <c:pt idx="4639">
                  <c:v>-113600</c:v>
                </c:pt>
                <c:pt idx="4640">
                  <c:v>-113590</c:v>
                </c:pt>
                <c:pt idx="4641">
                  <c:v>-113580</c:v>
                </c:pt>
                <c:pt idx="4642">
                  <c:v>-113570</c:v>
                </c:pt>
                <c:pt idx="4643">
                  <c:v>-113560</c:v>
                </c:pt>
                <c:pt idx="4644">
                  <c:v>-113550</c:v>
                </c:pt>
                <c:pt idx="4645">
                  <c:v>-113540</c:v>
                </c:pt>
                <c:pt idx="4646">
                  <c:v>-113530</c:v>
                </c:pt>
                <c:pt idx="4647">
                  <c:v>-113520</c:v>
                </c:pt>
                <c:pt idx="4648">
                  <c:v>-113510</c:v>
                </c:pt>
                <c:pt idx="4649">
                  <c:v>-113500</c:v>
                </c:pt>
                <c:pt idx="4650">
                  <c:v>-113490</c:v>
                </c:pt>
                <c:pt idx="4651">
                  <c:v>-113480</c:v>
                </c:pt>
                <c:pt idx="4652">
                  <c:v>-113470</c:v>
                </c:pt>
                <c:pt idx="4653">
                  <c:v>-113460</c:v>
                </c:pt>
                <c:pt idx="4654">
                  <c:v>-113450</c:v>
                </c:pt>
                <c:pt idx="4655">
                  <c:v>-113440</c:v>
                </c:pt>
                <c:pt idx="4656">
                  <c:v>-113430</c:v>
                </c:pt>
                <c:pt idx="4657">
                  <c:v>-113420</c:v>
                </c:pt>
                <c:pt idx="4658">
                  <c:v>-113410</c:v>
                </c:pt>
                <c:pt idx="4659">
                  <c:v>-113400</c:v>
                </c:pt>
                <c:pt idx="4660">
                  <c:v>-113390</c:v>
                </c:pt>
                <c:pt idx="4661">
                  <c:v>-113380</c:v>
                </c:pt>
                <c:pt idx="4662">
                  <c:v>-113370</c:v>
                </c:pt>
                <c:pt idx="4663">
                  <c:v>-113360</c:v>
                </c:pt>
                <c:pt idx="4664">
                  <c:v>-113350</c:v>
                </c:pt>
                <c:pt idx="4665">
                  <c:v>-113340</c:v>
                </c:pt>
                <c:pt idx="4666">
                  <c:v>-113330</c:v>
                </c:pt>
                <c:pt idx="4667">
                  <c:v>-114320</c:v>
                </c:pt>
                <c:pt idx="4668">
                  <c:v>-114310</c:v>
                </c:pt>
                <c:pt idx="4669">
                  <c:v>-114300</c:v>
                </c:pt>
                <c:pt idx="4670">
                  <c:v>-114290</c:v>
                </c:pt>
                <c:pt idx="4671">
                  <c:v>-114280</c:v>
                </c:pt>
                <c:pt idx="4672">
                  <c:v>-114270</c:v>
                </c:pt>
                <c:pt idx="4673">
                  <c:v>-114260</c:v>
                </c:pt>
                <c:pt idx="4674">
                  <c:v>-114250</c:v>
                </c:pt>
                <c:pt idx="4675">
                  <c:v>-114240</c:v>
                </c:pt>
                <c:pt idx="4676">
                  <c:v>-114230</c:v>
                </c:pt>
                <c:pt idx="4677">
                  <c:v>-114220</c:v>
                </c:pt>
                <c:pt idx="4678">
                  <c:v>-114210</c:v>
                </c:pt>
                <c:pt idx="4679">
                  <c:v>-114200</c:v>
                </c:pt>
                <c:pt idx="4680">
                  <c:v>-114190</c:v>
                </c:pt>
                <c:pt idx="4681">
                  <c:v>-114180</c:v>
                </c:pt>
                <c:pt idx="4682">
                  <c:v>-114170</c:v>
                </c:pt>
                <c:pt idx="4683">
                  <c:v>-114160</c:v>
                </c:pt>
                <c:pt idx="4684">
                  <c:v>-114150</c:v>
                </c:pt>
                <c:pt idx="4685">
                  <c:v>-114140</c:v>
                </c:pt>
                <c:pt idx="4686">
                  <c:v>-114130</c:v>
                </c:pt>
                <c:pt idx="4687">
                  <c:v>-114120</c:v>
                </c:pt>
                <c:pt idx="4688">
                  <c:v>-114110</c:v>
                </c:pt>
                <c:pt idx="4689">
                  <c:v>-114100</c:v>
                </c:pt>
                <c:pt idx="4690">
                  <c:v>-114090</c:v>
                </c:pt>
                <c:pt idx="4691">
                  <c:v>-114080</c:v>
                </c:pt>
                <c:pt idx="4692">
                  <c:v>-114070</c:v>
                </c:pt>
                <c:pt idx="4693">
                  <c:v>-114060</c:v>
                </c:pt>
                <c:pt idx="4694">
                  <c:v>-115050</c:v>
                </c:pt>
                <c:pt idx="4695">
                  <c:v>-115040</c:v>
                </c:pt>
                <c:pt idx="4696">
                  <c:v>-115030</c:v>
                </c:pt>
                <c:pt idx="4697">
                  <c:v>-115020</c:v>
                </c:pt>
                <c:pt idx="4698">
                  <c:v>-115010</c:v>
                </c:pt>
                <c:pt idx="4699">
                  <c:v>-115000</c:v>
                </c:pt>
                <c:pt idx="4700">
                  <c:v>-114990</c:v>
                </c:pt>
                <c:pt idx="4701">
                  <c:v>-114980</c:v>
                </c:pt>
                <c:pt idx="4702">
                  <c:v>-114970</c:v>
                </c:pt>
                <c:pt idx="4703">
                  <c:v>-114960</c:v>
                </c:pt>
                <c:pt idx="4704">
                  <c:v>-115950</c:v>
                </c:pt>
                <c:pt idx="4705">
                  <c:v>-115940</c:v>
                </c:pt>
                <c:pt idx="4706">
                  <c:v>-115930</c:v>
                </c:pt>
                <c:pt idx="4707">
                  <c:v>-115920</c:v>
                </c:pt>
                <c:pt idx="4708">
                  <c:v>-115910</c:v>
                </c:pt>
                <c:pt idx="4709">
                  <c:v>-115900</c:v>
                </c:pt>
                <c:pt idx="4710">
                  <c:v>-115890</c:v>
                </c:pt>
                <c:pt idx="4711">
                  <c:v>-115880</c:v>
                </c:pt>
                <c:pt idx="4712">
                  <c:v>-115870</c:v>
                </c:pt>
                <c:pt idx="4713">
                  <c:v>-115860</c:v>
                </c:pt>
                <c:pt idx="4714">
                  <c:v>-115850</c:v>
                </c:pt>
                <c:pt idx="4715">
                  <c:v>-115840</c:v>
                </c:pt>
                <c:pt idx="4716">
                  <c:v>-115830</c:v>
                </c:pt>
                <c:pt idx="4717">
                  <c:v>-115820</c:v>
                </c:pt>
                <c:pt idx="4718">
                  <c:v>-115810</c:v>
                </c:pt>
                <c:pt idx="4719">
                  <c:v>-115800</c:v>
                </c:pt>
                <c:pt idx="4720">
                  <c:v>-115790</c:v>
                </c:pt>
                <c:pt idx="4721">
                  <c:v>-115780</c:v>
                </c:pt>
                <c:pt idx="4722">
                  <c:v>-115770</c:v>
                </c:pt>
                <c:pt idx="4723">
                  <c:v>-115760</c:v>
                </c:pt>
                <c:pt idx="4724">
                  <c:v>-115750</c:v>
                </c:pt>
                <c:pt idx="4725">
                  <c:v>-115740</c:v>
                </c:pt>
                <c:pt idx="4726">
                  <c:v>-115730</c:v>
                </c:pt>
                <c:pt idx="4727">
                  <c:v>-115720</c:v>
                </c:pt>
                <c:pt idx="4728">
                  <c:v>-115710</c:v>
                </c:pt>
                <c:pt idx="4729">
                  <c:v>-115700</c:v>
                </c:pt>
                <c:pt idx="4730">
                  <c:v>-115690</c:v>
                </c:pt>
                <c:pt idx="4731">
                  <c:v>-115680</c:v>
                </c:pt>
                <c:pt idx="4732">
                  <c:v>-115670</c:v>
                </c:pt>
                <c:pt idx="4733">
                  <c:v>-115660</c:v>
                </c:pt>
                <c:pt idx="4734">
                  <c:v>-116650</c:v>
                </c:pt>
                <c:pt idx="4735">
                  <c:v>-116640</c:v>
                </c:pt>
                <c:pt idx="4736">
                  <c:v>-116630</c:v>
                </c:pt>
                <c:pt idx="4737">
                  <c:v>-116620</c:v>
                </c:pt>
                <c:pt idx="4738">
                  <c:v>-116610</c:v>
                </c:pt>
                <c:pt idx="4739">
                  <c:v>-116600</c:v>
                </c:pt>
                <c:pt idx="4740">
                  <c:v>-116590</c:v>
                </c:pt>
                <c:pt idx="4741">
                  <c:v>-116580</c:v>
                </c:pt>
                <c:pt idx="4742">
                  <c:v>-116570</c:v>
                </c:pt>
                <c:pt idx="4743">
                  <c:v>-117560</c:v>
                </c:pt>
                <c:pt idx="4744">
                  <c:v>-117550</c:v>
                </c:pt>
                <c:pt idx="4745">
                  <c:v>-117540</c:v>
                </c:pt>
                <c:pt idx="4746">
                  <c:v>-117530</c:v>
                </c:pt>
                <c:pt idx="4747">
                  <c:v>-117520</c:v>
                </c:pt>
                <c:pt idx="4748">
                  <c:v>-117510</c:v>
                </c:pt>
                <c:pt idx="4749">
                  <c:v>-117500</c:v>
                </c:pt>
                <c:pt idx="4750">
                  <c:v>-117490</c:v>
                </c:pt>
                <c:pt idx="4751">
                  <c:v>-117480</c:v>
                </c:pt>
                <c:pt idx="4752">
                  <c:v>-117470</c:v>
                </c:pt>
                <c:pt idx="4753">
                  <c:v>-117460</c:v>
                </c:pt>
                <c:pt idx="4754">
                  <c:v>-117450</c:v>
                </c:pt>
                <c:pt idx="4755">
                  <c:v>-117440</c:v>
                </c:pt>
                <c:pt idx="4756">
                  <c:v>-117430</c:v>
                </c:pt>
                <c:pt idx="4757">
                  <c:v>-117420</c:v>
                </c:pt>
                <c:pt idx="4758">
                  <c:v>-117410</c:v>
                </c:pt>
                <c:pt idx="4759">
                  <c:v>-117400</c:v>
                </c:pt>
                <c:pt idx="4760">
                  <c:v>-117390</c:v>
                </c:pt>
                <c:pt idx="4761">
                  <c:v>-117380</c:v>
                </c:pt>
                <c:pt idx="4762">
                  <c:v>-117370</c:v>
                </c:pt>
                <c:pt idx="4763">
                  <c:v>-117360</c:v>
                </c:pt>
                <c:pt idx="4764">
                  <c:v>-117350</c:v>
                </c:pt>
                <c:pt idx="4765">
                  <c:v>-117340</c:v>
                </c:pt>
                <c:pt idx="4766">
                  <c:v>-117330</c:v>
                </c:pt>
                <c:pt idx="4767">
                  <c:v>-117320</c:v>
                </c:pt>
                <c:pt idx="4768">
                  <c:v>-117310</c:v>
                </c:pt>
                <c:pt idx="4769">
                  <c:v>-117300</c:v>
                </c:pt>
                <c:pt idx="4770">
                  <c:v>-117290</c:v>
                </c:pt>
                <c:pt idx="4771">
                  <c:v>-117280</c:v>
                </c:pt>
                <c:pt idx="4772">
                  <c:v>-117270</c:v>
                </c:pt>
                <c:pt idx="4773">
                  <c:v>-117260</c:v>
                </c:pt>
                <c:pt idx="4774">
                  <c:v>-117250</c:v>
                </c:pt>
                <c:pt idx="4775">
                  <c:v>-117240</c:v>
                </c:pt>
                <c:pt idx="4776">
                  <c:v>-117230</c:v>
                </c:pt>
                <c:pt idx="4777">
                  <c:v>-117220</c:v>
                </c:pt>
                <c:pt idx="4778">
                  <c:v>-117210</c:v>
                </c:pt>
                <c:pt idx="4779">
                  <c:v>-117200</c:v>
                </c:pt>
                <c:pt idx="4780">
                  <c:v>-117190</c:v>
                </c:pt>
                <c:pt idx="4781">
                  <c:v>-117180</c:v>
                </c:pt>
                <c:pt idx="4782">
                  <c:v>-117170</c:v>
                </c:pt>
                <c:pt idx="4783">
                  <c:v>-117160</c:v>
                </c:pt>
                <c:pt idx="4784">
                  <c:v>-117150</c:v>
                </c:pt>
                <c:pt idx="4785">
                  <c:v>-117140</c:v>
                </c:pt>
                <c:pt idx="4786">
                  <c:v>-117130</c:v>
                </c:pt>
                <c:pt idx="4787">
                  <c:v>-117120</c:v>
                </c:pt>
                <c:pt idx="4788">
                  <c:v>-117110</c:v>
                </c:pt>
                <c:pt idx="4789">
                  <c:v>-117100</c:v>
                </c:pt>
                <c:pt idx="4790">
                  <c:v>-117090</c:v>
                </c:pt>
                <c:pt idx="4791">
                  <c:v>-117080</c:v>
                </c:pt>
                <c:pt idx="4792">
                  <c:v>-117070</c:v>
                </c:pt>
                <c:pt idx="4793">
                  <c:v>-117060</c:v>
                </c:pt>
                <c:pt idx="4794">
                  <c:v>-117050</c:v>
                </c:pt>
                <c:pt idx="4795">
                  <c:v>-117040</c:v>
                </c:pt>
                <c:pt idx="4796">
                  <c:v>-117030</c:v>
                </c:pt>
                <c:pt idx="4797">
                  <c:v>-118020</c:v>
                </c:pt>
                <c:pt idx="4798">
                  <c:v>-118010</c:v>
                </c:pt>
                <c:pt idx="4799">
                  <c:v>-118000</c:v>
                </c:pt>
                <c:pt idx="4800">
                  <c:v>-117990</c:v>
                </c:pt>
                <c:pt idx="4801">
                  <c:v>-117980</c:v>
                </c:pt>
                <c:pt idx="4802">
                  <c:v>-117970</c:v>
                </c:pt>
                <c:pt idx="4803">
                  <c:v>-117960</c:v>
                </c:pt>
                <c:pt idx="4804">
                  <c:v>-117950</c:v>
                </c:pt>
                <c:pt idx="4805">
                  <c:v>-117940</c:v>
                </c:pt>
                <c:pt idx="4806">
                  <c:v>-117930</c:v>
                </c:pt>
                <c:pt idx="4807">
                  <c:v>-117920</c:v>
                </c:pt>
                <c:pt idx="4808">
                  <c:v>-117910</c:v>
                </c:pt>
                <c:pt idx="4809">
                  <c:v>-117900</c:v>
                </c:pt>
                <c:pt idx="4810">
                  <c:v>-117890</c:v>
                </c:pt>
                <c:pt idx="4811">
                  <c:v>-118880</c:v>
                </c:pt>
                <c:pt idx="4812">
                  <c:v>-118870</c:v>
                </c:pt>
                <c:pt idx="4813">
                  <c:v>-118860</c:v>
                </c:pt>
                <c:pt idx="4814">
                  <c:v>-118850</c:v>
                </c:pt>
                <c:pt idx="4815">
                  <c:v>-118840</c:v>
                </c:pt>
                <c:pt idx="4816">
                  <c:v>-118830</c:v>
                </c:pt>
                <c:pt idx="4817">
                  <c:v>-118820</c:v>
                </c:pt>
                <c:pt idx="4818">
                  <c:v>-118810</c:v>
                </c:pt>
                <c:pt idx="4819">
                  <c:v>-118800</c:v>
                </c:pt>
                <c:pt idx="4820">
                  <c:v>-118790</c:v>
                </c:pt>
                <c:pt idx="4821">
                  <c:v>-118780</c:v>
                </c:pt>
                <c:pt idx="4822">
                  <c:v>-118770</c:v>
                </c:pt>
                <c:pt idx="4823">
                  <c:v>-118760</c:v>
                </c:pt>
                <c:pt idx="4824">
                  <c:v>-118750</c:v>
                </c:pt>
                <c:pt idx="4825">
                  <c:v>-118740</c:v>
                </c:pt>
                <c:pt idx="4826">
                  <c:v>-118730</c:v>
                </c:pt>
                <c:pt idx="4827">
                  <c:v>-118720</c:v>
                </c:pt>
                <c:pt idx="4828">
                  <c:v>-118710</c:v>
                </c:pt>
                <c:pt idx="4829">
                  <c:v>-118700</c:v>
                </c:pt>
                <c:pt idx="4830">
                  <c:v>-118690</c:v>
                </c:pt>
                <c:pt idx="4831">
                  <c:v>-118680</c:v>
                </c:pt>
                <c:pt idx="4832">
                  <c:v>-118670</c:v>
                </c:pt>
                <c:pt idx="4833">
                  <c:v>-118660</c:v>
                </c:pt>
                <c:pt idx="4834">
                  <c:v>-118650</c:v>
                </c:pt>
                <c:pt idx="4835">
                  <c:v>-118640</c:v>
                </c:pt>
                <c:pt idx="4836">
                  <c:v>-118630</c:v>
                </c:pt>
                <c:pt idx="4837">
                  <c:v>-118620</c:v>
                </c:pt>
                <c:pt idx="4838">
                  <c:v>-118610</c:v>
                </c:pt>
                <c:pt idx="4839">
                  <c:v>-118600</c:v>
                </c:pt>
                <c:pt idx="4840">
                  <c:v>-118590</c:v>
                </c:pt>
                <c:pt idx="4841">
                  <c:v>-118580</c:v>
                </c:pt>
                <c:pt idx="4842">
                  <c:v>-118570</c:v>
                </c:pt>
                <c:pt idx="4843">
                  <c:v>-118560</c:v>
                </c:pt>
                <c:pt idx="4844">
                  <c:v>-118550</c:v>
                </c:pt>
                <c:pt idx="4845">
                  <c:v>-118540</c:v>
                </c:pt>
                <c:pt idx="4846">
                  <c:v>-118530</c:v>
                </c:pt>
                <c:pt idx="4847">
                  <c:v>-118520</c:v>
                </c:pt>
                <c:pt idx="4848">
                  <c:v>-118510</c:v>
                </c:pt>
                <c:pt idx="4849">
                  <c:v>-118500</c:v>
                </c:pt>
                <c:pt idx="4850">
                  <c:v>-118490</c:v>
                </c:pt>
                <c:pt idx="4851">
                  <c:v>-118480</c:v>
                </c:pt>
                <c:pt idx="4852">
                  <c:v>-118470</c:v>
                </c:pt>
                <c:pt idx="4853">
                  <c:v>-118460</c:v>
                </c:pt>
                <c:pt idx="4854">
                  <c:v>-118450</c:v>
                </c:pt>
                <c:pt idx="4855">
                  <c:v>-118440</c:v>
                </c:pt>
                <c:pt idx="4856">
                  <c:v>-118430</c:v>
                </c:pt>
                <c:pt idx="4857">
                  <c:v>-118420</c:v>
                </c:pt>
                <c:pt idx="4858">
                  <c:v>-118410</c:v>
                </c:pt>
                <c:pt idx="4859">
                  <c:v>-118400</c:v>
                </c:pt>
                <c:pt idx="4860">
                  <c:v>-118390</c:v>
                </c:pt>
                <c:pt idx="4861">
                  <c:v>-118380</c:v>
                </c:pt>
                <c:pt idx="4862">
                  <c:v>-118370</c:v>
                </c:pt>
                <c:pt idx="4863">
                  <c:v>-118360</c:v>
                </c:pt>
                <c:pt idx="4864">
                  <c:v>-118350</c:v>
                </c:pt>
                <c:pt idx="4865">
                  <c:v>-118340</c:v>
                </c:pt>
                <c:pt idx="4866">
                  <c:v>-118330</c:v>
                </c:pt>
                <c:pt idx="4867">
                  <c:v>-118320</c:v>
                </c:pt>
                <c:pt idx="4868">
                  <c:v>-118310</c:v>
                </c:pt>
                <c:pt idx="4869">
                  <c:v>-118300</c:v>
                </c:pt>
                <c:pt idx="4870">
                  <c:v>-118290</c:v>
                </c:pt>
                <c:pt idx="4871">
                  <c:v>-118280</c:v>
                </c:pt>
                <c:pt idx="4872">
                  <c:v>-118270</c:v>
                </c:pt>
                <c:pt idx="4873">
                  <c:v>-118260</c:v>
                </c:pt>
                <c:pt idx="4874">
                  <c:v>-118250</c:v>
                </c:pt>
                <c:pt idx="4875">
                  <c:v>-118240</c:v>
                </c:pt>
                <c:pt idx="4876">
                  <c:v>-118230</c:v>
                </c:pt>
                <c:pt idx="4877">
                  <c:v>-118220</c:v>
                </c:pt>
                <c:pt idx="4878">
                  <c:v>-119210</c:v>
                </c:pt>
                <c:pt idx="4879">
                  <c:v>-120200</c:v>
                </c:pt>
                <c:pt idx="4880">
                  <c:v>-120190</c:v>
                </c:pt>
                <c:pt idx="4881">
                  <c:v>-120180</c:v>
                </c:pt>
                <c:pt idx="4882">
                  <c:v>-120170</c:v>
                </c:pt>
                <c:pt idx="4883">
                  <c:v>-120160</c:v>
                </c:pt>
                <c:pt idx="4884">
                  <c:v>-120150</c:v>
                </c:pt>
                <c:pt idx="4885">
                  <c:v>-120140</c:v>
                </c:pt>
                <c:pt idx="4886">
                  <c:v>-120130</c:v>
                </c:pt>
                <c:pt idx="4887">
                  <c:v>-120120</c:v>
                </c:pt>
                <c:pt idx="4888">
                  <c:v>-120110</c:v>
                </c:pt>
                <c:pt idx="4889">
                  <c:v>-120100</c:v>
                </c:pt>
                <c:pt idx="4890">
                  <c:v>-120090</c:v>
                </c:pt>
                <c:pt idx="4891">
                  <c:v>-120080</c:v>
                </c:pt>
                <c:pt idx="4892">
                  <c:v>-120070</c:v>
                </c:pt>
                <c:pt idx="4893">
                  <c:v>-120060</c:v>
                </c:pt>
                <c:pt idx="4894">
                  <c:v>-120050</c:v>
                </c:pt>
                <c:pt idx="4895">
                  <c:v>-120040</c:v>
                </c:pt>
                <c:pt idx="4896">
                  <c:v>-120030</c:v>
                </c:pt>
                <c:pt idx="4897">
                  <c:v>-120020</c:v>
                </c:pt>
                <c:pt idx="4898">
                  <c:v>-120010</c:v>
                </c:pt>
                <c:pt idx="4899">
                  <c:v>-120000</c:v>
                </c:pt>
                <c:pt idx="4900">
                  <c:v>-119990</c:v>
                </c:pt>
                <c:pt idx="4901">
                  <c:v>-119980</c:v>
                </c:pt>
                <c:pt idx="4902">
                  <c:v>-119970</c:v>
                </c:pt>
                <c:pt idx="4903">
                  <c:v>-119960</c:v>
                </c:pt>
                <c:pt idx="4904">
                  <c:v>-119950</c:v>
                </c:pt>
                <c:pt idx="4905">
                  <c:v>-119940</c:v>
                </c:pt>
                <c:pt idx="4906">
                  <c:v>-119930</c:v>
                </c:pt>
                <c:pt idx="4907">
                  <c:v>-119920</c:v>
                </c:pt>
                <c:pt idx="4908">
                  <c:v>-119910</c:v>
                </c:pt>
                <c:pt idx="4909">
                  <c:v>-119900</c:v>
                </c:pt>
                <c:pt idx="4910">
                  <c:v>-119890</c:v>
                </c:pt>
                <c:pt idx="4911">
                  <c:v>-119880</c:v>
                </c:pt>
                <c:pt idx="4912">
                  <c:v>-119870</c:v>
                </c:pt>
                <c:pt idx="4913">
                  <c:v>-119860</c:v>
                </c:pt>
                <c:pt idx="4914">
                  <c:v>-119850</c:v>
                </c:pt>
                <c:pt idx="4915">
                  <c:v>-119840</c:v>
                </c:pt>
                <c:pt idx="4916">
                  <c:v>-119830</c:v>
                </c:pt>
                <c:pt idx="4917">
                  <c:v>-119820</c:v>
                </c:pt>
                <c:pt idx="4918">
                  <c:v>-119810</c:v>
                </c:pt>
                <c:pt idx="4919">
                  <c:v>-119800</c:v>
                </c:pt>
                <c:pt idx="4920">
                  <c:v>-119790</c:v>
                </c:pt>
                <c:pt idx="4921">
                  <c:v>-119780</c:v>
                </c:pt>
                <c:pt idx="4922">
                  <c:v>-119770</c:v>
                </c:pt>
                <c:pt idx="4923">
                  <c:v>-119760</c:v>
                </c:pt>
                <c:pt idx="4924">
                  <c:v>-119750</c:v>
                </c:pt>
                <c:pt idx="4925">
                  <c:v>-119740</c:v>
                </c:pt>
                <c:pt idx="4926">
                  <c:v>-119730</c:v>
                </c:pt>
                <c:pt idx="4927">
                  <c:v>-119720</c:v>
                </c:pt>
                <c:pt idx="4928">
                  <c:v>-119710</c:v>
                </c:pt>
                <c:pt idx="4929">
                  <c:v>-119700</c:v>
                </c:pt>
                <c:pt idx="4930">
                  <c:v>-119690</c:v>
                </c:pt>
                <c:pt idx="4931">
                  <c:v>-119680</c:v>
                </c:pt>
                <c:pt idx="4932">
                  <c:v>-119670</c:v>
                </c:pt>
                <c:pt idx="4933">
                  <c:v>-119660</c:v>
                </c:pt>
                <c:pt idx="4934">
                  <c:v>-119650</c:v>
                </c:pt>
                <c:pt idx="4935">
                  <c:v>-119640</c:v>
                </c:pt>
                <c:pt idx="4936">
                  <c:v>-119630</c:v>
                </c:pt>
                <c:pt idx="4937">
                  <c:v>-119620</c:v>
                </c:pt>
                <c:pt idx="4938">
                  <c:v>-119610</c:v>
                </c:pt>
                <c:pt idx="4939">
                  <c:v>-119600</c:v>
                </c:pt>
                <c:pt idx="4940">
                  <c:v>-119590</c:v>
                </c:pt>
                <c:pt idx="4941">
                  <c:v>-119580</c:v>
                </c:pt>
                <c:pt idx="4942">
                  <c:v>-119570</c:v>
                </c:pt>
                <c:pt idx="4943">
                  <c:v>-119560</c:v>
                </c:pt>
                <c:pt idx="4944">
                  <c:v>-119550</c:v>
                </c:pt>
                <c:pt idx="4945">
                  <c:v>-119540</c:v>
                </c:pt>
                <c:pt idx="4946">
                  <c:v>-119530</c:v>
                </c:pt>
                <c:pt idx="4947">
                  <c:v>-119520</c:v>
                </c:pt>
                <c:pt idx="4948">
                  <c:v>-119510</c:v>
                </c:pt>
                <c:pt idx="4949">
                  <c:v>-119500</c:v>
                </c:pt>
                <c:pt idx="4950">
                  <c:v>-119490</c:v>
                </c:pt>
                <c:pt idx="4951">
                  <c:v>-119480</c:v>
                </c:pt>
                <c:pt idx="4952">
                  <c:v>-119470</c:v>
                </c:pt>
                <c:pt idx="4953">
                  <c:v>-119460</c:v>
                </c:pt>
                <c:pt idx="4954">
                  <c:v>-119450</c:v>
                </c:pt>
                <c:pt idx="4955">
                  <c:v>-119440</c:v>
                </c:pt>
                <c:pt idx="4956">
                  <c:v>-119430</c:v>
                </c:pt>
                <c:pt idx="4957">
                  <c:v>-119420</c:v>
                </c:pt>
                <c:pt idx="4958">
                  <c:v>-119410</c:v>
                </c:pt>
                <c:pt idx="4959">
                  <c:v>-119400</c:v>
                </c:pt>
                <c:pt idx="4960">
                  <c:v>-119390</c:v>
                </c:pt>
                <c:pt idx="4961">
                  <c:v>-119380</c:v>
                </c:pt>
                <c:pt idx="4962">
                  <c:v>-119370</c:v>
                </c:pt>
                <c:pt idx="4963">
                  <c:v>-119360</c:v>
                </c:pt>
                <c:pt idx="4964">
                  <c:v>-119350</c:v>
                </c:pt>
                <c:pt idx="4965">
                  <c:v>-119340</c:v>
                </c:pt>
                <c:pt idx="4966">
                  <c:v>-119330</c:v>
                </c:pt>
                <c:pt idx="4967">
                  <c:v>-119320</c:v>
                </c:pt>
                <c:pt idx="4968">
                  <c:v>-119310</c:v>
                </c:pt>
                <c:pt idx="4969">
                  <c:v>-119300</c:v>
                </c:pt>
                <c:pt idx="4970">
                  <c:v>-119290</c:v>
                </c:pt>
                <c:pt idx="4971">
                  <c:v>-119280</c:v>
                </c:pt>
                <c:pt idx="4972">
                  <c:v>-119270</c:v>
                </c:pt>
                <c:pt idx="4973">
                  <c:v>-119260</c:v>
                </c:pt>
                <c:pt idx="4974">
                  <c:v>-119250</c:v>
                </c:pt>
                <c:pt idx="4975">
                  <c:v>-119240</c:v>
                </c:pt>
                <c:pt idx="4976">
                  <c:v>-119230</c:v>
                </c:pt>
                <c:pt idx="4977">
                  <c:v>-119220</c:v>
                </c:pt>
                <c:pt idx="4978">
                  <c:v>-119210</c:v>
                </c:pt>
                <c:pt idx="4979">
                  <c:v>-119200</c:v>
                </c:pt>
                <c:pt idx="4980">
                  <c:v>-119190</c:v>
                </c:pt>
                <c:pt idx="4981">
                  <c:v>-119180</c:v>
                </c:pt>
                <c:pt idx="4982">
                  <c:v>-119170</c:v>
                </c:pt>
                <c:pt idx="4983">
                  <c:v>-119160</c:v>
                </c:pt>
                <c:pt idx="4984">
                  <c:v>-119150</c:v>
                </c:pt>
                <c:pt idx="4985">
                  <c:v>-119140</c:v>
                </c:pt>
                <c:pt idx="4986">
                  <c:v>-119130</c:v>
                </c:pt>
                <c:pt idx="4987">
                  <c:v>-119120</c:v>
                </c:pt>
                <c:pt idx="4988">
                  <c:v>-119110</c:v>
                </c:pt>
                <c:pt idx="4989">
                  <c:v>-119100</c:v>
                </c:pt>
                <c:pt idx="4990">
                  <c:v>-119090</c:v>
                </c:pt>
                <c:pt idx="4991">
                  <c:v>-119080</c:v>
                </c:pt>
                <c:pt idx="4992">
                  <c:v>-119070</c:v>
                </c:pt>
                <c:pt idx="4993">
                  <c:v>-119060</c:v>
                </c:pt>
                <c:pt idx="4994">
                  <c:v>-119050</c:v>
                </c:pt>
                <c:pt idx="4995">
                  <c:v>-119040</c:v>
                </c:pt>
                <c:pt idx="4996">
                  <c:v>-119030</c:v>
                </c:pt>
                <c:pt idx="4997">
                  <c:v>-119020</c:v>
                </c:pt>
                <c:pt idx="4998">
                  <c:v>-119010</c:v>
                </c:pt>
                <c:pt idx="4999">
                  <c:v>-119000</c:v>
                </c:pt>
                <c:pt idx="5000">
                  <c:v>-118990</c:v>
                </c:pt>
                <c:pt idx="5001">
                  <c:v>-118980</c:v>
                </c:pt>
                <c:pt idx="5002">
                  <c:v>-118970</c:v>
                </c:pt>
                <c:pt idx="5003">
                  <c:v>-118960</c:v>
                </c:pt>
                <c:pt idx="5004">
                  <c:v>-118950</c:v>
                </c:pt>
                <c:pt idx="5005">
                  <c:v>-118940</c:v>
                </c:pt>
                <c:pt idx="5006">
                  <c:v>-118930</c:v>
                </c:pt>
                <c:pt idx="5007">
                  <c:v>-118920</c:v>
                </c:pt>
                <c:pt idx="5008">
                  <c:v>-118910</c:v>
                </c:pt>
                <c:pt idx="5009">
                  <c:v>-118900</c:v>
                </c:pt>
                <c:pt idx="5010">
                  <c:v>-119890</c:v>
                </c:pt>
                <c:pt idx="5011">
                  <c:v>-119880</c:v>
                </c:pt>
                <c:pt idx="5012">
                  <c:v>-119870</c:v>
                </c:pt>
                <c:pt idx="5013">
                  <c:v>-119860</c:v>
                </c:pt>
                <c:pt idx="5014">
                  <c:v>-119850</c:v>
                </c:pt>
                <c:pt idx="5015">
                  <c:v>-119840</c:v>
                </c:pt>
                <c:pt idx="5016">
                  <c:v>-119830</c:v>
                </c:pt>
                <c:pt idx="5017">
                  <c:v>-119820</c:v>
                </c:pt>
                <c:pt idx="5018">
                  <c:v>-119810</c:v>
                </c:pt>
                <c:pt idx="5019">
                  <c:v>-119800</c:v>
                </c:pt>
                <c:pt idx="5020">
                  <c:v>-119790</c:v>
                </c:pt>
                <c:pt idx="5021">
                  <c:v>-119780</c:v>
                </c:pt>
                <c:pt idx="5022">
                  <c:v>-119770</c:v>
                </c:pt>
                <c:pt idx="5023">
                  <c:v>-120760</c:v>
                </c:pt>
                <c:pt idx="5024">
                  <c:v>-120750</c:v>
                </c:pt>
                <c:pt idx="5025">
                  <c:v>-120740</c:v>
                </c:pt>
                <c:pt idx="5026">
                  <c:v>-120730</c:v>
                </c:pt>
                <c:pt idx="5027">
                  <c:v>-120720</c:v>
                </c:pt>
                <c:pt idx="5028">
                  <c:v>-120710</c:v>
                </c:pt>
                <c:pt idx="5029">
                  <c:v>-120700</c:v>
                </c:pt>
                <c:pt idx="5030">
                  <c:v>-120690</c:v>
                </c:pt>
                <c:pt idx="5031">
                  <c:v>-120680</c:v>
                </c:pt>
                <c:pt idx="5032">
                  <c:v>-120670</c:v>
                </c:pt>
                <c:pt idx="5033">
                  <c:v>-120660</c:v>
                </c:pt>
                <c:pt idx="5034">
                  <c:v>-120650</c:v>
                </c:pt>
                <c:pt idx="5035">
                  <c:v>-120640</c:v>
                </c:pt>
                <c:pt idx="5036">
                  <c:v>-120630</c:v>
                </c:pt>
                <c:pt idx="5037">
                  <c:v>-120620</c:v>
                </c:pt>
                <c:pt idx="5038">
                  <c:v>-120610</c:v>
                </c:pt>
                <c:pt idx="5039">
                  <c:v>-120600</c:v>
                </c:pt>
                <c:pt idx="5040">
                  <c:v>-120590</c:v>
                </c:pt>
                <c:pt idx="5041">
                  <c:v>-120580</c:v>
                </c:pt>
                <c:pt idx="5042">
                  <c:v>-120570</c:v>
                </c:pt>
                <c:pt idx="5043">
                  <c:v>-120560</c:v>
                </c:pt>
                <c:pt idx="5044">
                  <c:v>-120550</c:v>
                </c:pt>
                <c:pt idx="5045">
                  <c:v>-120540</c:v>
                </c:pt>
                <c:pt idx="5046">
                  <c:v>-120530</c:v>
                </c:pt>
                <c:pt idx="5047">
                  <c:v>-120520</c:v>
                </c:pt>
                <c:pt idx="5048">
                  <c:v>-120510</c:v>
                </c:pt>
                <c:pt idx="5049">
                  <c:v>-120500</c:v>
                </c:pt>
                <c:pt idx="5050">
                  <c:v>-120490</c:v>
                </c:pt>
                <c:pt idx="5051">
                  <c:v>-120480</c:v>
                </c:pt>
                <c:pt idx="5052">
                  <c:v>-120470</c:v>
                </c:pt>
                <c:pt idx="5053">
                  <c:v>-120460</c:v>
                </c:pt>
                <c:pt idx="5054">
                  <c:v>-120450</c:v>
                </c:pt>
                <c:pt idx="5055">
                  <c:v>-120440</c:v>
                </c:pt>
                <c:pt idx="5056">
                  <c:v>-120430</c:v>
                </c:pt>
                <c:pt idx="5057">
                  <c:v>-120420</c:v>
                </c:pt>
                <c:pt idx="5058">
                  <c:v>-120410</c:v>
                </c:pt>
                <c:pt idx="5059">
                  <c:v>-120400</c:v>
                </c:pt>
                <c:pt idx="5060">
                  <c:v>-120390</c:v>
                </c:pt>
                <c:pt idx="5061">
                  <c:v>-120380</c:v>
                </c:pt>
                <c:pt idx="5062">
                  <c:v>-120370</c:v>
                </c:pt>
                <c:pt idx="5063">
                  <c:v>-120360</c:v>
                </c:pt>
                <c:pt idx="5064">
                  <c:v>-120350</c:v>
                </c:pt>
                <c:pt idx="5065">
                  <c:v>-120340</c:v>
                </c:pt>
                <c:pt idx="5066">
                  <c:v>-120330</c:v>
                </c:pt>
                <c:pt idx="5067">
                  <c:v>-120320</c:v>
                </c:pt>
                <c:pt idx="5068">
                  <c:v>-120310</c:v>
                </c:pt>
                <c:pt idx="5069">
                  <c:v>-120300</c:v>
                </c:pt>
                <c:pt idx="5070">
                  <c:v>-120290</c:v>
                </c:pt>
                <c:pt idx="5071">
                  <c:v>-120280</c:v>
                </c:pt>
                <c:pt idx="5072">
                  <c:v>-120270</c:v>
                </c:pt>
                <c:pt idx="5073">
                  <c:v>-120260</c:v>
                </c:pt>
                <c:pt idx="5074">
                  <c:v>-120250</c:v>
                </c:pt>
                <c:pt idx="5075">
                  <c:v>-120240</c:v>
                </c:pt>
                <c:pt idx="5076">
                  <c:v>-120230</c:v>
                </c:pt>
                <c:pt idx="5077">
                  <c:v>-120220</c:v>
                </c:pt>
                <c:pt idx="5078">
                  <c:v>-120210</c:v>
                </c:pt>
                <c:pt idx="5079">
                  <c:v>-120200</c:v>
                </c:pt>
                <c:pt idx="5080">
                  <c:v>-120190</c:v>
                </c:pt>
                <c:pt idx="5081">
                  <c:v>-120180</c:v>
                </c:pt>
                <c:pt idx="5082">
                  <c:v>-120170</c:v>
                </c:pt>
                <c:pt idx="5083">
                  <c:v>-120160</c:v>
                </c:pt>
                <c:pt idx="5084">
                  <c:v>-120150</c:v>
                </c:pt>
                <c:pt idx="5085">
                  <c:v>-120140</c:v>
                </c:pt>
                <c:pt idx="5086">
                  <c:v>-120130</c:v>
                </c:pt>
                <c:pt idx="5087">
                  <c:v>-120120</c:v>
                </c:pt>
                <c:pt idx="5088">
                  <c:v>-120110</c:v>
                </c:pt>
                <c:pt idx="5089">
                  <c:v>-120100</c:v>
                </c:pt>
                <c:pt idx="5090">
                  <c:v>-120090</c:v>
                </c:pt>
                <c:pt idx="5091">
                  <c:v>-120080</c:v>
                </c:pt>
                <c:pt idx="5092">
                  <c:v>-120070</c:v>
                </c:pt>
                <c:pt idx="5093">
                  <c:v>-120060</c:v>
                </c:pt>
                <c:pt idx="5094">
                  <c:v>-120050</c:v>
                </c:pt>
                <c:pt idx="5095">
                  <c:v>-120040</c:v>
                </c:pt>
                <c:pt idx="5096">
                  <c:v>-120030</c:v>
                </c:pt>
                <c:pt idx="5097">
                  <c:v>-120020</c:v>
                </c:pt>
                <c:pt idx="5098">
                  <c:v>-120010</c:v>
                </c:pt>
                <c:pt idx="5099">
                  <c:v>-120000</c:v>
                </c:pt>
                <c:pt idx="5100">
                  <c:v>-119990</c:v>
                </c:pt>
                <c:pt idx="5101">
                  <c:v>-119980</c:v>
                </c:pt>
                <c:pt idx="5102">
                  <c:v>-119970</c:v>
                </c:pt>
                <c:pt idx="5103">
                  <c:v>-119960</c:v>
                </c:pt>
                <c:pt idx="5104">
                  <c:v>-119950</c:v>
                </c:pt>
                <c:pt idx="5105">
                  <c:v>-119940</c:v>
                </c:pt>
                <c:pt idx="5106">
                  <c:v>-119930</c:v>
                </c:pt>
                <c:pt idx="5107">
                  <c:v>-119920</c:v>
                </c:pt>
                <c:pt idx="5108">
                  <c:v>-119910</c:v>
                </c:pt>
                <c:pt idx="5109">
                  <c:v>-119900</c:v>
                </c:pt>
                <c:pt idx="5110">
                  <c:v>-119890</c:v>
                </c:pt>
                <c:pt idx="5111">
                  <c:v>-119880</c:v>
                </c:pt>
                <c:pt idx="5112">
                  <c:v>-119870</c:v>
                </c:pt>
                <c:pt idx="5113">
                  <c:v>-119860</c:v>
                </c:pt>
                <c:pt idx="5114">
                  <c:v>-119850</c:v>
                </c:pt>
                <c:pt idx="5115">
                  <c:v>-119840</c:v>
                </c:pt>
                <c:pt idx="5116">
                  <c:v>-119830</c:v>
                </c:pt>
                <c:pt idx="5117">
                  <c:v>-119820</c:v>
                </c:pt>
                <c:pt idx="5118">
                  <c:v>-119810</c:v>
                </c:pt>
                <c:pt idx="5119">
                  <c:v>-119800</c:v>
                </c:pt>
                <c:pt idx="5120">
                  <c:v>-119790</c:v>
                </c:pt>
                <c:pt idx="5121">
                  <c:v>-119780</c:v>
                </c:pt>
                <c:pt idx="5122">
                  <c:v>-119770</c:v>
                </c:pt>
                <c:pt idx="5123">
                  <c:v>-119760</c:v>
                </c:pt>
                <c:pt idx="5124">
                  <c:v>-119750</c:v>
                </c:pt>
                <c:pt idx="5125">
                  <c:v>-119740</c:v>
                </c:pt>
                <c:pt idx="5126">
                  <c:v>-119730</c:v>
                </c:pt>
                <c:pt idx="5127">
                  <c:v>-119720</c:v>
                </c:pt>
                <c:pt idx="5128">
                  <c:v>-119710</c:v>
                </c:pt>
                <c:pt idx="5129">
                  <c:v>-119700</c:v>
                </c:pt>
                <c:pt idx="5130">
                  <c:v>-119690</c:v>
                </c:pt>
                <c:pt idx="5131">
                  <c:v>-119680</c:v>
                </c:pt>
                <c:pt idx="5132">
                  <c:v>-119670</c:v>
                </c:pt>
                <c:pt idx="5133">
                  <c:v>-119660</c:v>
                </c:pt>
                <c:pt idx="5134">
                  <c:v>-119650</c:v>
                </c:pt>
                <c:pt idx="5135">
                  <c:v>-119640</c:v>
                </c:pt>
                <c:pt idx="5136">
                  <c:v>-120630</c:v>
                </c:pt>
                <c:pt idx="5137">
                  <c:v>-120620</c:v>
                </c:pt>
                <c:pt idx="5138">
                  <c:v>-120610</c:v>
                </c:pt>
                <c:pt idx="5139">
                  <c:v>-120600</c:v>
                </c:pt>
                <c:pt idx="5140">
                  <c:v>-120590</c:v>
                </c:pt>
                <c:pt idx="5141">
                  <c:v>-120580</c:v>
                </c:pt>
                <c:pt idx="5142">
                  <c:v>-120570</c:v>
                </c:pt>
                <c:pt idx="5143">
                  <c:v>-120560</c:v>
                </c:pt>
                <c:pt idx="5144">
                  <c:v>-120550</c:v>
                </c:pt>
                <c:pt idx="5145">
                  <c:v>-120540</c:v>
                </c:pt>
                <c:pt idx="5146">
                  <c:v>-120530</c:v>
                </c:pt>
                <c:pt idx="5147">
                  <c:v>-120520</c:v>
                </c:pt>
                <c:pt idx="5148">
                  <c:v>-120510</c:v>
                </c:pt>
                <c:pt idx="5149">
                  <c:v>-120500</c:v>
                </c:pt>
                <c:pt idx="5150">
                  <c:v>-120490</c:v>
                </c:pt>
                <c:pt idx="5151">
                  <c:v>-120480</c:v>
                </c:pt>
                <c:pt idx="5152">
                  <c:v>-120470</c:v>
                </c:pt>
                <c:pt idx="5153">
                  <c:v>-120460</c:v>
                </c:pt>
                <c:pt idx="5154">
                  <c:v>-120450</c:v>
                </c:pt>
                <c:pt idx="5155">
                  <c:v>-120440</c:v>
                </c:pt>
                <c:pt idx="5156">
                  <c:v>-120430</c:v>
                </c:pt>
                <c:pt idx="5157">
                  <c:v>-120420</c:v>
                </c:pt>
                <c:pt idx="5158">
                  <c:v>-120410</c:v>
                </c:pt>
                <c:pt idx="5159">
                  <c:v>-120400</c:v>
                </c:pt>
                <c:pt idx="5160">
                  <c:v>-120390</c:v>
                </c:pt>
                <c:pt idx="5161">
                  <c:v>-120380</c:v>
                </c:pt>
                <c:pt idx="5162">
                  <c:v>-120370</c:v>
                </c:pt>
                <c:pt idx="5163">
                  <c:v>-120360</c:v>
                </c:pt>
                <c:pt idx="5164">
                  <c:v>-120350</c:v>
                </c:pt>
                <c:pt idx="5165">
                  <c:v>-120340</c:v>
                </c:pt>
                <c:pt idx="5166">
                  <c:v>-121330</c:v>
                </c:pt>
                <c:pt idx="5167">
                  <c:v>-121320</c:v>
                </c:pt>
                <c:pt idx="5168">
                  <c:v>-121310</c:v>
                </c:pt>
                <c:pt idx="5169">
                  <c:v>-121300</c:v>
                </c:pt>
                <c:pt idx="5170">
                  <c:v>-121290</c:v>
                </c:pt>
                <c:pt idx="5171">
                  <c:v>-121280</c:v>
                </c:pt>
                <c:pt idx="5172">
                  <c:v>-121270</c:v>
                </c:pt>
                <c:pt idx="5173">
                  <c:v>-121260</c:v>
                </c:pt>
                <c:pt idx="5174">
                  <c:v>-121250</c:v>
                </c:pt>
                <c:pt idx="5175">
                  <c:v>-121240</c:v>
                </c:pt>
                <c:pt idx="5176">
                  <c:v>-121230</c:v>
                </c:pt>
                <c:pt idx="5177">
                  <c:v>-121220</c:v>
                </c:pt>
                <c:pt idx="5178">
                  <c:v>-121210</c:v>
                </c:pt>
                <c:pt idx="5179">
                  <c:v>-121200</c:v>
                </c:pt>
                <c:pt idx="5180">
                  <c:v>-121190</c:v>
                </c:pt>
                <c:pt idx="5181">
                  <c:v>-121180</c:v>
                </c:pt>
                <c:pt idx="5182">
                  <c:v>-121170</c:v>
                </c:pt>
                <c:pt idx="5183">
                  <c:v>-121160</c:v>
                </c:pt>
                <c:pt idx="5184">
                  <c:v>-121150</c:v>
                </c:pt>
                <c:pt idx="5185">
                  <c:v>-121140</c:v>
                </c:pt>
                <c:pt idx="5186">
                  <c:v>-122130</c:v>
                </c:pt>
                <c:pt idx="5187">
                  <c:v>-122120</c:v>
                </c:pt>
                <c:pt idx="5188">
                  <c:v>-122110</c:v>
                </c:pt>
                <c:pt idx="5189">
                  <c:v>-122100</c:v>
                </c:pt>
                <c:pt idx="5190">
                  <c:v>-122090</c:v>
                </c:pt>
                <c:pt idx="5191">
                  <c:v>-122080</c:v>
                </c:pt>
                <c:pt idx="5192">
                  <c:v>-122070</c:v>
                </c:pt>
                <c:pt idx="5193">
                  <c:v>-122060</c:v>
                </c:pt>
                <c:pt idx="5194">
                  <c:v>-122050</c:v>
                </c:pt>
                <c:pt idx="5195">
                  <c:v>-122040</c:v>
                </c:pt>
                <c:pt idx="5196">
                  <c:v>-122030</c:v>
                </c:pt>
                <c:pt idx="5197">
                  <c:v>-122020</c:v>
                </c:pt>
                <c:pt idx="5198">
                  <c:v>-122010</c:v>
                </c:pt>
                <c:pt idx="5199">
                  <c:v>-122000</c:v>
                </c:pt>
                <c:pt idx="5200">
                  <c:v>-121990</c:v>
                </c:pt>
                <c:pt idx="5201">
                  <c:v>-121980</c:v>
                </c:pt>
                <c:pt idx="5202">
                  <c:v>-121970</c:v>
                </c:pt>
                <c:pt idx="5203">
                  <c:v>-121960</c:v>
                </c:pt>
                <c:pt idx="5204">
                  <c:v>-121950</c:v>
                </c:pt>
                <c:pt idx="5205">
                  <c:v>-121940</c:v>
                </c:pt>
                <c:pt idx="5206">
                  <c:v>-121930</c:v>
                </c:pt>
                <c:pt idx="5207">
                  <c:v>-121920</c:v>
                </c:pt>
                <c:pt idx="5208">
                  <c:v>-121910</c:v>
                </c:pt>
                <c:pt idx="5209">
                  <c:v>-121900</c:v>
                </c:pt>
                <c:pt idx="5210">
                  <c:v>-121890</c:v>
                </c:pt>
                <c:pt idx="5211">
                  <c:v>-122880</c:v>
                </c:pt>
                <c:pt idx="5212">
                  <c:v>-122870</c:v>
                </c:pt>
                <c:pt idx="5213">
                  <c:v>-122860</c:v>
                </c:pt>
                <c:pt idx="5214">
                  <c:v>-122850</c:v>
                </c:pt>
                <c:pt idx="5215">
                  <c:v>-122840</c:v>
                </c:pt>
                <c:pt idx="5216">
                  <c:v>-122830</c:v>
                </c:pt>
                <c:pt idx="5217">
                  <c:v>-122820</c:v>
                </c:pt>
                <c:pt idx="5218">
                  <c:v>-122810</c:v>
                </c:pt>
                <c:pt idx="5219">
                  <c:v>-122800</c:v>
                </c:pt>
                <c:pt idx="5220">
                  <c:v>-122790</c:v>
                </c:pt>
                <c:pt idx="5221">
                  <c:v>-122780</c:v>
                </c:pt>
                <c:pt idx="5222">
                  <c:v>-122770</c:v>
                </c:pt>
                <c:pt idx="5223">
                  <c:v>-122760</c:v>
                </c:pt>
                <c:pt idx="5224">
                  <c:v>-122750</c:v>
                </c:pt>
                <c:pt idx="5225">
                  <c:v>-122740</c:v>
                </c:pt>
                <c:pt idx="5226">
                  <c:v>-122730</c:v>
                </c:pt>
                <c:pt idx="5227">
                  <c:v>-122720</c:v>
                </c:pt>
                <c:pt idx="5228">
                  <c:v>-122710</c:v>
                </c:pt>
                <c:pt idx="5229">
                  <c:v>-122700</c:v>
                </c:pt>
                <c:pt idx="5230">
                  <c:v>-122690</c:v>
                </c:pt>
                <c:pt idx="5231">
                  <c:v>-122680</c:v>
                </c:pt>
                <c:pt idx="5232">
                  <c:v>-122670</c:v>
                </c:pt>
                <c:pt idx="5233">
                  <c:v>-122660</c:v>
                </c:pt>
                <c:pt idx="5234">
                  <c:v>-122650</c:v>
                </c:pt>
                <c:pt idx="5235">
                  <c:v>-122640</c:v>
                </c:pt>
                <c:pt idx="5236">
                  <c:v>-122630</c:v>
                </c:pt>
                <c:pt idx="5237">
                  <c:v>-122620</c:v>
                </c:pt>
                <c:pt idx="5238">
                  <c:v>-122610</c:v>
                </c:pt>
                <c:pt idx="5239">
                  <c:v>-122600</c:v>
                </c:pt>
                <c:pt idx="5240">
                  <c:v>-122590</c:v>
                </c:pt>
                <c:pt idx="5241">
                  <c:v>-122580</c:v>
                </c:pt>
                <c:pt idx="5242">
                  <c:v>-122570</c:v>
                </c:pt>
                <c:pt idx="5243">
                  <c:v>-122560</c:v>
                </c:pt>
                <c:pt idx="5244">
                  <c:v>-122550</c:v>
                </c:pt>
                <c:pt idx="5245">
                  <c:v>-122540</c:v>
                </c:pt>
                <c:pt idx="5246">
                  <c:v>-122530</c:v>
                </c:pt>
                <c:pt idx="5247">
                  <c:v>-122520</c:v>
                </c:pt>
                <c:pt idx="5248">
                  <c:v>-122510</c:v>
                </c:pt>
                <c:pt idx="5249">
                  <c:v>-122500</c:v>
                </c:pt>
                <c:pt idx="5250">
                  <c:v>-122490</c:v>
                </c:pt>
                <c:pt idx="5251">
                  <c:v>-122480</c:v>
                </c:pt>
                <c:pt idx="5252">
                  <c:v>-122470</c:v>
                </c:pt>
                <c:pt idx="5253">
                  <c:v>-122460</c:v>
                </c:pt>
                <c:pt idx="5254">
                  <c:v>-122450</c:v>
                </c:pt>
                <c:pt idx="5255">
                  <c:v>-122440</c:v>
                </c:pt>
                <c:pt idx="5256">
                  <c:v>-122430</c:v>
                </c:pt>
                <c:pt idx="5257">
                  <c:v>-122420</c:v>
                </c:pt>
                <c:pt idx="5258">
                  <c:v>-123410</c:v>
                </c:pt>
                <c:pt idx="5259">
                  <c:v>-123400</c:v>
                </c:pt>
                <c:pt idx="5260">
                  <c:v>-123390</c:v>
                </c:pt>
                <c:pt idx="5261">
                  <c:v>-123380</c:v>
                </c:pt>
                <c:pt idx="5262">
                  <c:v>-123370</c:v>
                </c:pt>
                <c:pt idx="5263">
                  <c:v>-123360</c:v>
                </c:pt>
                <c:pt idx="5264">
                  <c:v>-123350</c:v>
                </c:pt>
                <c:pt idx="5265">
                  <c:v>-123340</c:v>
                </c:pt>
                <c:pt idx="5266">
                  <c:v>-123330</c:v>
                </c:pt>
                <c:pt idx="5267">
                  <c:v>-123320</c:v>
                </c:pt>
                <c:pt idx="5268">
                  <c:v>-123310</c:v>
                </c:pt>
                <c:pt idx="5269">
                  <c:v>-123300</c:v>
                </c:pt>
                <c:pt idx="5270">
                  <c:v>-123290</c:v>
                </c:pt>
                <c:pt idx="5271">
                  <c:v>-123280</c:v>
                </c:pt>
                <c:pt idx="5272">
                  <c:v>-123270</c:v>
                </c:pt>
                <c:pt idx="5273">
                  <c:v>-123260</c:v>
                </c:pt>
                <c:pt idx="5274">
                  <c:v>-123250</c:v>
                </c:pt>
                <c:pt idx="5275">
                  <c:v>-123240</c:v>
                </c:pt>
                <c:pt idx="5276">
                  <c:v>-123230</c:v>
                </c:pt>
                <c:pt idx="5277">
                  <c:v>-123220</c:v>
                </c:pt>
                <c:pt idx="5278">
                  <c:v>-123210</c:v>
                </c:pt>
                <c:pt idx="5279">
                  <c:v>-123200</c:v>
                </c:pt>
                <c:pt idx="5280">
                  <c:v>-123190</c:v>
                </c:pt>
                <c:pt idx="5281">
                  <c:v>-123180</c:v>
                </c:pt>
                <c:pt idx="5282">
                  <c:v>-123170</c:v>
                </c:pt>
                <c:pt idx="5283">
                  <c:v>-123160</c:v>
                </c:pt>
                <c:pt idx="5284">
                  <c:v>-123150</c:v>
                </c:pt>
                <c:pt idx="5285">
                  <c:v>-123140</c:v>
                </c:pt>
                <c:pt idx="5286">
                  <c:v>-123130</c:v>
                </c:pt>
                <c:pt idx="5287">
                  <c:v>-123120</c:v>
                </c:pt>
                <c:pt idx="5288">
                  <c:v>-123110</c:v>
                </c:pt>
                <c:pt idx="5289">
                  <c:v>-123100</c:v>
                </c:pt>
                <c:pt idx="5290">
                  <c:v>-123090</c:v>
                </c:pt>
                <c:pt idx="5291">
                  <c:v>-123080</c:v>
                </c:pt>
                <c:pt idx="5292">
                  <c:v>-123070</c:v>
                </c:pt>
                <c:pt idx="5293">
                  <c:v>-123060</c:v>
                </c:pt>
                <c:pt idx="5294">
                  <c:v>-123050</c:v>
                </c:pt>
                <c:pt idx="5295">
                  <c:v>-123040</c:v>
                </c:pt>
                <c:pt idx="5296">
                  <c:v>-123030</c:v>
                </c:pt>
                <c:pt idx="5297">
                  <c:v>-123020</c:v>
                </c:pt>
                <c:pt idx="5298">
                  <c:v>-123010</c:v>
                </c:pt>
                <c:pt idx="5299">
                  <c:v>-123000</c:v>
                </c:pt>
                <c:pt idx="5300">
                  <c:v>-122990</c:v>
                </c:pt>
                <c:pt idx="5301">
                  <c:v>-122980</c:v>
                </c:pt>
                <c:pt idx="5302">
                  <c:v>-122970</c:v>
                </c:pt>
                <c:pt idx="5303">
                  <c:v>-122960</c:v>
                </c:pt>
                <c:pt idx="5304">
                  <c:v>-122950</c:v>
                </c:pt>
                <c:pt idx="5305">
                  <c:v>-122940</c:v>
                </c:pt>
                <c:pt idx="5306">
                  <c:v>-122930</c:v>
                </c:pt>
                <c:pt idx="5307">
                  <c:v>-122920</c:v>
                </c:pt>
                <c:pt idx="5308">
                  <c:v>-122910</c:v>
                </c:pt>
                <c:pt idx="5309">
                  <c:v>-122900</c:v>
                </c:pt>
                <c:pt idx="5310">
                  <c:v>-122890</c:v>
                </c:pt>
                <c:pt idx="5311">
                  <c:v>-122880</c:v>
                </c:pt>
                <c:pt idx="5312">
                  <c:v>-122870</c:v>
                </c:pt>
                <c:pt idx="5313">
                  <c:v>-122860</c:v>
                </c:pt>
                <c:pt idx="5314">
                  <c:v>-122850</c:v>
                </c:pt>
                <c:pt idx="5315">
                  <c:v>-122840</c:v>
                </c:pt>
                <c:pt idx="5316">
                  <c:v>-123830</c:v>
                </c:pt>
                <c:pt idx="5317">
                  <c:v>-123820</c:v>
                </c:pt>
                <c:pt idx="5318">
                  <c:v>-123810</c:v>
                </c:pt>
                <c:pt idx="5319">
                  <c:v>-123800</c:v>
                </c:pt>
                <c:pt idx="5320">
                  <c:v>-123790</c:v>
                </c:pt>
                <c:pt idx="5321">
                  <c:v>-123780</c:v>
                </c:pt>
                <c:pt idx="5322">
                  <c:v>-123770</c:v>
                </c:pt>
                <c:pt idx="5323">
                  <c:v>-123760</c:v>
                </c:pt>
                <c:pt idx="5324">
                  <c:v>-123750</c:v>
                </c:pt>
                <c:pt idx="5325">
                  <c:v>-123740</c:v>
                </c:pt>
                <c:pt idx="5326">
                  <c:v>-123730</c:v>
                </c:pt>
                <c:pt idx="5327">
                  <c:v>-123720</c:v>
                </c:pt>
                <c:pt idx="5328">
                  <c:v>-123710</c:v>
                </c:pt>
                <c:pt idx="5329">
                  <c:v>-123700</c:v>
                </c:pt>
                <c:pt idx="5330">
                  <c:v>-123690</c:v>
                </c:pt>
                <c:pt idx="5331">
                  <c:v>-123680</c:v>
                </c:pt>
                <c:pt idx="5332">
                  <c:v>-123670</c:v>
                </c:pt>
                <c:pt idx="5333">
                  <c:v>-123660</c:v>
                </c:pt>
                <c:pt idx="5334">
                  <c:v>-123650</c:v>
                </c:pt>
                <c:pt idx="5335">
                  <c:v>-123640</c:v>
                </c:pt>
                <c:pt idx="5336">
                  <c:v>-123630</c:v>
                </c:pt>
                <c:pt idx="5337">
                  <c:v>-123620</c:v>
                </c:pt>
                <c:pt idx="5338">
                  <c:v>-123610</c:v>
                </c:pt>
                <c:pt idx="5339">
                  <c:v>-123600</c:v>
                </c:pt>
                <c:pt idx="5340">
                  <c:v>-123590</c:v>
                </c:pt>
                <c:pt idx="5341">
                  <c:v>-123580</c:v>
                </c:pt>
                <c:pt idx="5342">
                  <c:v>-123570</c:v>
                </c:pt>
                <c:pt idx="5343">
                  <c:v>-123560</c:v>
                </c:pt>
                <c:pt idx="5344">
                  <c:v>-123550</c:v>
                </c:pt>
                <c:pt idx="5345">
                  <c:v>-123540</c:v>
                </c:pt>
                <c:pt idx="5346">
                  <c:v>-124530</c:v>
                </c:pt>
                <c:pt idx="5347">
                  <c:v>-124520</c:v>
                </c:pt>
                <c:pt idx="5348">
                  <c:v>-124510</c:v>
                </c:pt>
                <c:pt idx="5349">
                  <c:v>-124500</c:v>
                </c:pt>
                <c:pt idx="5350">
                  <c:v>-124490</c:v>
                </c:pt>
                <c:pt idx="5351">
                  <c:v>-124480</c:v>
                </c:pt>
                <c:pt idx="5352">
                  <c:v>-124470</c:v>
                </c:pt>
                <c:pt idx="5353">
                  <c:v>-124460</c:v>
                </c:pt>
                <c:pt idx="5354">
                  <c:v>-124450</c:v>
                </c:pt>
                <c:pt idx="5355">
                  <c:v>-124440</c:v>
                </c:pt>
                <c:pt idx="5356">
                  <c:v>-124430</c:v>
                </c:pt>
                <c:pt idx="5357">
                  <c:v>-124420</c:v>
                </c:pt>
                <c:pt idx="5358">
                  <c:v>-124410</c:v>
                </c:pt>
                <c:pt idx="5359">
                  <c:v>-124400</c:v>
                </c:pt>
                <c:pt idx="5360">
                  <c:v>-124390</c:v>
                </c:pt>
                <c:pt idx="5361">
                  <c:v>-124380</c:v>
                </c:pt>
                <c:pt idx="5362">
                  <c:v>-124370</c:v>
                </c:pt>
                <c:pt idx="5363">
                  <c:v>-124360</c:v>
                </c:pt>
                <c:pt idx="5364">
                  <c:v>-124350</c:v>
                </c:pt>
                <c:pt idx="5365">
                  <c:v>-124340</c:v>
                </c:pt>
                <c:pt idx="5366">
                  <c:v>-124330</c:v>
                </c:pt>
                <c:pt idx="5367">
                  <c:v>-124320</c:v>
                </c:pt>
                <c:pt idx="5368">
                  <c:v>-124310</c:v>
                </c:pt>
                <c:pt idx="5369">
                  <c:v>-124300</c:v>
                </c:pt>
                <c:pt idx="5370">
                  <c:v>-124290</c:v>
                </c:pt>
                <c:pt idx="5371">
                  <c:v>-124280</c:v>
                </c:pt>
                <c:pt idx="5372">
                  <c:v>-124270</c:v>
                </c:pt>
                <c:pt idx="5373">
                  <c:v>-124260</c:v>
                </c:pt>
                <c:pt idx="5374">
                  <c:v>-124250</c:v>
                </c:pt>
                <c:pt idx="5375">
                  <c:v>-124240</c:v>
                </c:pt>
                <c:pt idx="5376">
                  <c:v>-124230</c:v>
                </c:pt>
                <c:pt idx="5377">
                  <c:v>-124220</c:v>
                </c:pt>
                <c:pt idx="5378">
                  <c:v>-124210</c:v>
                </c:pt>
                <c:pt idx="5379">
                  <c:v>-125200</c:v>
                </c:pt>
                <c:pt idx="5380">
                  <c:v>-125190</c:v>
                </c:pt>
                <c:pt idx="5381">
                  <c:v>-125180</c:v>
                </c:pt>
                <c:pt idx="5382">
                  <c:v>-125170</c:v>
                </c:pt>
                <c:pt idx="5383">
                  <c:v>-125160</c:v>
                </c:pt>
                <c:pt idx="5384">
                  <c:v>-125150</c:v>
                </c:pt>
                <c:pt idx="5385">
                  <c:v>-125140</c:v>
                </c:pt>
                <c:pt idx="5386">
                  <c:v>-125130</c:v>
                </c:pt>
                <c:pt idx="5387">
                  <c:v>-125120</c:v>
                </c:pt>
                <c:pt idx="5388">
                  <c:v>-125110</c:v>
                </c:pt>
                <c:pt idx="5389">
                  <c:v>-125100</c:v>
                </c:pt>
                <c:pt idx="5390">
                  <c:v>-125090</c:v>
                </c:pt>
                <c:pt idx="5391">
                  <c:v>-125080</c:v>
                </c:pt>
                <c:pt idx="5392">
                  <c:v>-125070</c:v>
                </c:pt>
                <c:pt idx="5393">
                  <c:v>-125060</c:v>
                </c:pt>
                <c:pt idx="5394">
                  <c:v>-125050</c:v>
                </c:pt>
                <c:pt idx="5395">
                  <c:v>-125040</c:v>
                </c:pt>
                <c:pt idx="5396">
                  <c:v>-125030</c:v>
                </c:pt>
                <c:pt idx="5397">
                  <c:v>-125020</c:v>
                </c:pt>
                <c:pt idx="5398">
                  <c:v>-125010</c:v>
                </c:pt>
                <c:pt idx="5399">
                  <c:v>-126000</c:v>
                </c:pt>
                <c:pt idx="5400">
                  <c:v>-125990</c:v>
                </c:pt>
                <c:pt idx="5401">
                  <c:v>-125980</c:v>
                </c:pt>
                <c:pt idx="5402">
                  <c:v>-125970</c:v>
                </c:pt>
                <c:pt idx="5403">
                  <c:v>-125960</c:v>
                </c:pt>
                <c:pt idx="5404">
                  <c:v>-125950</c:v>
                </c:pt>
                <c:pt idx="5405">
                  <c:v>-125940</c:v>
                </c:pt>
                <c:pt idx="5406">
                  <c:v>-125930</c:v>
                </c:pt>
                <c:pt idx="5407">
                  <c:v>-125920</c:v>
                </c:pt>
                <c:pt idx="5408">
                  <c:v>-125910</c:v>
                </c:pt>
                <c:pt idx="5409">
                  <c:v>-125900</c:v>
                </c:pt>
                <c:pt idx="5410">
                  <c:v>-125890</c:v>
                </c:pt>
                <c:pt idx="5411">
                  <c:v>-125880</c:v>
                </c:pt>
                <c:pt idx="5412">
                  <c:v>-125870</c:v>
                </c:pt>
                <c:pt idx="5413">
                  <c:v>-125860</c:v>
                </c:pt>
                <c:pt idx="5414">
                  <c:v>-125850</c:v>
                </c:pt>
                <c:pt idx="5415">
                  <c:v>-125840</c:v>
                </c:pt>
                <c:pt idx="5416">
                  <c:v>-125830</c:v>
                </c:pt>
                <c:pt idx="5417">
                  <c:v>-125820</c:v>
                </c:pt>
                <c:pt idx="5418">
                  <c:v>-125810</c:v>
                </c:pt>
                <c:pt idx="5419">
                  <c:v>-125800</c:v>
                </c:pt>
                <c:pt idx="5420">
                  <c:v>-125790</c:v>
                </c:pt>
                <c:pt idx="5421">
                  <c:v>-125780</c:v>
                </c:pt>
                <c:pt idx="5422">
                  <c:v>-125770</c:v>
                </c:pt>
                <c:pt idx="5423">
                  <c:v>-125760</c:v>
                </c:pt>
                <c:pt idx="5424">
                  <c:v>-125750</c:v>
                </c:pt>
                <c:pt idx="5425">
                  <c:v>-125740</c:v>
                </c:pt>
                <c:pt idx="5426">
                  <c:v>-125730</c:v>
                </c:pt>
                <c:pt idx="5427">
                  <c:v>-125720</c:v>
                </c:pt>
                <c:pt idx="5428">
                  <c:v>-125710</c:v>
                </c:pt>
                <c:pt idx="5429">
                  <c:v>-125700</c:v>
                </c:pt>
                <c:pt idx="5430">
                  <c:v>-125690</c:v>
                </c:pt>
                <c:pt idx="5431">
                  <c:v>-125680</c:v>
                </c:pt>
                <c:pt idx="5432">
                  <c:v>-125670</c:v>
                </c:pt>
                <c:pt idx="5433">
                  <c:v>-125660</c:v>
                </c:pt>
                <c:pt idx="5434">
                  <c:v>-125650</c:v>
                </c:pt>
                <c:pt idx="5435">
                  <c:v>-125640</c:v>
                </c:pt>
                <c:pt idx="5436">
                  <c:v>-125630</c:v>
                </c:pt>
                <c:pt idx="5437">
                  <c:v>-126620</c:v>
                </c:pt>
                <c:pt idx="5438">
                  <c:v>-126610</c:v>
                </c:pt>
                <c:pt idx="5439">
                  <c:v>-127600</c:v>
                </c:pt>
                <c:pt idx="5440">
                  <c:v>-127590</c:v>
                </c:pt>
                <c:pt idx="5441">
                  <c:v>-127580</c:v>
                </c:pt>
                <c:pt idx="5442">
                  <c:v>-127570</c:v>
                </c:pt>
                <c:pt idx="5443">
                  <c:v>-127560</c:v>
                </c:pt>
                <c:pt idx="5444">
                  <c:v>-127550</c:v>
                </c:pt>
                <c:pt idx="5445">
                  <c:v>-127540</c:v>
                </c:pt>
                <c:pt idx="5446">
                  <c:v>-127530</c:v>
                </c:pt>
                <c:pt idx="5447">
                  <c:v>-127520</c:v>
                </c:pt>
                <c:pt idx="5448">
                  <c:v>-127510</c:v>
                </c:pt>
                <c:pt idx="5449">
                  <c:v>-127500</c:v>
                </c:pt>
                <c:pt idx="5450">
                  <c:v>-127490</c:v>
                </c:pt>
                <c:pt idx="5451">
                  <c:v>-127480</c:v>
                </c:pt>
                <c:pt idx="5452">
                  <c:v>-127470</c:v>
                </c:pt>
                <c:pt idx="5453">
                  <c:v>-127460</c:v>
                </c:pt>
                <c:pt idx="5454">
                  <c:v>-127450</c:v>
                </c:pt>
                <c:pt idx="5455">
                  <c:v>-127440</c:v>
                </c:pt>
                <c:pt idx="5456">
                  <c:v>-127430</c:v>
                </c:pt>
                <c:pt idx="5457">
                  <c:v>-127420</c:v>
                </c:pt>
                <c:pt idx="5458">
                  <c:v>-127410</c:v>
                </c:pt>
                <c:pt idx="5459">
                  <c:v>-127400</c:v>
                </c:pt>
                <c:pt idx="5460">
                  <c:v>-127390</c:v>
                </c:pt>
                <c:pt idx="5461">
                  <c:v>-127380</c:v>
                </c:pt>
                <c:pt idx="5462">
                  <c:v>-127370</c:v>
                </c:pt>
                <c:pt idx="5463">
                  <c:v>-127360</c:v>
                </c:pt>
                <c:pt idx="5464">
                  <c:v>-127350</c:v>
                </c:pt>
                <c:pt idx="5465">
                  <c:v>-127340</c:v>
                </c:pt>
                <c:pt idx="5466">
                  <c:v>-127330</c:v>
                </c:pt>
                <c:pt idx="5467">
                  <c:v>-127320</c:v>
                </c:pt>
                <c:pt idx="5468">
                  <c:v>-127310</c:v>
                </c:pt>
                <c:pt idx="5469">
                  <c:v>-127300</c:v>
                </c:pt>
                <c:pt idx="5470">
                  <c:v>-127290</c:v>
                </c:pt>
                <c:pt idx="5471">
                  <c:v>-127280</c:v>
                </c:pt>
                <c:pt idx="5472">
                  <c:v>-127270</c:v>
                </c:pt>
                <c:pt idx="5473">
                  <c:v>-127260</c:v>
                </c:pt>
                <c:pt idx="5474">
                  <c:v>-127250</c:v>
                </c:pt>
                <c:pt idx="5475">
                  <c:v>-127240</c:v>
                </c:pt>
                <c:pt idx="5476">
                  <c:v>-127230</c:v>
                </c:pt>
                <c:pt idx="5477">
                  <c:v>-127220</c:v>
                </c:pt>
                <c:pt idx="5478">
                  <c:v>-127210</c:v>
                </c:pt>
                <c:pt idx="5479">
                  <c:v>-127200</c:v>
                </c:pt>
                <c:pt idx="5480">
                  <c:v>-127190</c:v>
                </c:pt>
                <c:pt idx="5481">
                  <c:v>-127180</c:v>
                </c:pt>
                <c:pt idx="5482">
                  <c:v>-127170</c:v>
                </c:pt>
                <c:pt idx="5483">
                  <c:v>-127160</c:v>
                </c:pt>
                <c:pt idx="5484">
                  <c:v>-127150</c:v>
                </c:pt>
                <c:pt idx="5485">
                  <c:v>-127140</c:v>
                </c:pt>
                <c:pt idx="5486">
                  <c:v>-127130</c:v>
                </c:pt>
                <c:pt idx="5487">
                  <c:v>-127120</c:v>
                </c:pt>
                <c:pt idx="5488">
                  <c:v>-127110</c:v>
                </c:pt>
                <c:pt idx="5489">
                  <c:v>-127100</c:v>
                </c:pt>
                <c:pt idx="5490">
                  <c:v>-127090</c:v>
                </c:pt>
                <c:pt idx="5491">
                  <c:v>-127080</c:v>
                </c:pt>
                <c:pt idx="5492">
                  <c:v>-127070</c:v>
                </c:pt>
                <c:pt idx="5493">
                  <c:v>-127060</c:v>
                </c:pt>
                <c:pt idx="5494">
                  <c:v>-127050</c:v>
                </c:pt>
                <c:pt idx="5495">
                  <c:v>-127040</c:v>
                </c:pt>
                <c:pt idx="5496">
                  <c:v>-127030</c:v>
                </c:pt>
                <c:pt idx="5497">
                  <c:v>-127020</c:v>
                </c:pt>
                <c:pt idx="5498">
                  <c:v>-127010</c:v>
                </c:pt>
                <c:pt idx="5499">
                  <c:v>-127000</c:v>
                </c:pt>
                <c:pt idx="5500">
                  <c:v>-127990</c:v>
                </c:pt>
                <c:pt idx="5501">
                  <c:v>-127980</c:v>
                </c:pt>
                <c:pt idx="5502">
                  <c:v>-127970</c:v>
                </c:pt>
                <c:pt idx="5503">
                  <c:v>-127960</c:v>
                </c:pt>
                <c:pt idx="5504">
                  <c:v>-127950</c:v>
                </c:pt>
                <c:pt idx="5505">
                  <c:v>-127940</c:v>
                </c:pt>
                <c:pt idx="5506">
                  <c:v>-127930</c:v>
                </c:pt>
                <c:pt idx="5507">
                  <c:v>-127920</c:v>
                </c:pt>
                <c:pt idx="5508">
                  <c:v>-127910</c:v>
                </c:pt>
                <c:pt idx="5509">
                  <c:v>-127900</c:v>
                </c:pt>
                <c:pt idx="5510">
                  <c:v>-127890</c:v>
                </c:pt>
                <c:pt idx="5511">
                  <c:v>-127880</c:v>
                </c:pt>
                <c:pt idx="5512">
                  <c:v>-127870</c:v>
                </c:pt>
                <c:pt idx="5513">
                  <c:v>-127860</c:v>
                </c:pt>
                <c:pt idx="5514">
                  <c:v>-127850</c:v>
                </c:pt>
                <c:pt idx="5515">
                  <c:v>-127840</c:v>
                </c:pt>
                <c:pt idx="5516">
                  <c:v>-127830</c:v>
                </c:pt>
                <c:pt idx="5517">
                  <c:v>-127820</c:v>
                </c:pt>
                <c:pt idx="5518">
                  <c:v>-127810</c:v>
                </c:pt>
                <c:pt idx="5519">
                  <c:v>-127800</c:v>
                </c:pt>
                <c:pt idx="5520">
                  <c:v>-127790</c:v>
                </c:pt>
                <c:pt idx="5521">
                  <c:v>-127780</c:v>
                </c:pt>
                <c:pt idx="5522">
                  <c:v>-127770</c:v>
                </c:pt>
                <c:pt idx="5523">
                  <c:v>-127760</c:v>
                </c:pt>
                <c:pt idx="5524">
                  <c:v>-127750</c:v>
                </c:pt>
                <c:pt idx="5525">
                  <c:v>-127740</c:v>
                </c:pt>
                <c:pt idx="5526">
                  <c:v>-127730</c:v>
                </c:pt>
                <c:pt idx="5527">
                  <c:v>-127720</c:v>
                </c:pt>
                <c:pt idx="5528">
                  <c:v>-127710</c:v>
                </c:pt>
                <c:pt idx="5529">
                  <c:v>-127700</c:v>
                </c:pt>
                <c:pt idx="5530">
                  <c:v>-127690</c:v>
                </c:pt>
                <c:pt idx="5531">
                  <c:v>-127680</c:v>
                </c:pt>
                <c:pt idx="5532">
                  <c:v>-127670</c:v>
                </c:pt>
                <c:pt idx="5533">
                  <c:v>-127660</c:v>
                </c:pt>
                <c:pt idx="5534">
                  <c:v>-127650</c:v>
                </c:pt>
                <c:pt idx="5535">
                  <c:v>-127640</c:v>
                </c:pt>
                <c:pt idx="5536">
                  <c:v>-127630</c:v>
                </c:pt>
                <c:pt idx="5537">
                  <c:v>-127620</c:v>
                </c:pt>
                <c:pt idx="5538">
                  <c:v>-127610</c:v>
                </c:pt>
                <c:pt idx="5539">
                  <c:v>-127600</c:v>
                </c:pt>
                <c:pt idx="5540">
                  <c:v>-127590</c:v>
                </c:pt>
                <c:pt idx="5541">
                  <c:v>-127580</c:v>
                </c:pt>
                <c:pt idx="5542">
                  <c:v>-127570</c:v>
                </c:pt>
                <c:pt idx="5543">
                  <c:v>-127560</c:v>
                </c:pt>
                <c:pt idx="5544">
                  <c:v>-127550</c:v>
                </c:pt>
                <c:pt idx="5545">
                  <c:v>-127540</c:v>
                </c:pt>
                <c:pt idx="5546">
                  <c:v>-127530</c:v>
                </c:pt>
                <c:pt idx="5547">
                  <c:v>-127520</c:v>
                </c:pt>
                <c:pt idx="5548">
                  <c:v>-127510</c:v>
                </c:pt>
                <c:pt idx="5549">
                  <c:v>-127500</c:v>
                </c:pt>
                <c:pt idx="5550">
                  <c:v>-127490</c:v>
                </c:pt>
                <c:pt idx="5551">
                  <c:v>-128480</c:v>
                </c:pt>
                <c:pt idx="5552">
                  <c:v>-128470</c:v>
                </c:pt>
                <c:pt idx="5553">
                  <c:v>-128460</c:v>
                </c:pt>
                <c:pt idx="5554">
                  <c:v>-128450</c:v>
                </c:pt>
                <c:pt idx="5555">
                  <c:v>-128440</c:v>
                </c:pt>
                <c:pt idx="5556">
                  <c:v>-128430</c:v>
                </c:pt>
                <c:pt idx="5557">
                  <c:v>-128420</c:v>
                </c:pt>
                <c:pt idx="5558">
                  <c:v>-128410</c:v>
                </c:pt>
                <c:pt idx="5559">
                  <c:v>-128400</c:v>
                </c:pt>
                <c:pt idx="5560">
                  <c:v>-128390</c:v>
                </c:pt>
                <c:pt idx="5561">
                  <c:v>-128380</c:v>
                </c:pt>
                <c:pt idx="5562">
                  <c:v>-128370</c:v>
                </c:pt>
                <c:pt idx="5563">
                  <c:v>-128360</c:v>
                </c:pt>
                <c:pt idx="5564">
                  <c:v>-128350</c:v>
                </c:pt>
                <c:pt idx="5565">
                  <c:v>-128340</c:v>
                </c:pt>
                <c:pt idx="5566">
                  <c:v>-128330</c:v>
                </c:pt>
                <c:pt idx="5567">
                  <c:v>-128320</c:v>
                </c:pt>
                <c:pt idx="5568">
                  <c:v>-128310</c:v>
                </c:pt>
                <c:pt idx="5569">
                  <c:v>-128300</c:v>
                </c:pt>
                <c:pt idx="5570">
                  <c:v>-128290</c:v>
                </c:pt>
                <c:pt idx="5571">
                  <c:v>-128280</c:v>
                </c:pt>
                <c:pt idx="5572">
                  <c:v>-128270</c:v>
                </c:pt>
                <c:pt idx="5573">
                  <c:v>-128260</c:v>
                </c:pt>
                <c:pt idx="5574">
                  <c:v>-129250</c:v>
                </c:pt>
                <c:pt idx="5575">
                  <c:v>-129240</c:v>
                </c:pt>
                <c:pt idx="5576">
                  <c:v>-129230</c:v>
                </c:pt>
                <c:pt idx="5577">
                  <c:v>-129220</c:v>
                </c:pt>
                <c:pt idx="5578">
                  <c:v>-129210</c:v>
                </c:pt>
                <c:pt idx="5579">
                  <c:v>-130200</c:v>
                </c:pt>
                <c:pt idx="5580">
                  <c:v>-130190</c:v>
                </c:pt>
                <c:pt idx="5581">
                  <c:v>-130180</c:v>
                </c:pt>
                <c:pt idx="5582">
                  <c:v>-130170</c:v>
                </c:pt>
                <c:pt idx="5583">
                  <c:v>-130160</c:v>
                </c:pt>
                <c:pt idx="5584">
                  <c:v>-130150</c:v>
                </c:pt>
                <c:pt idx="5585">
                  <c:v>-130140</c:v>
                </c:pt>
                <c:pt idx="5586">
                  <c:v>-130130</c:v>
                </c:pt>
                <c:pt idx="5587">
                  <c:v>-130120</c:v>
                </c:pt>
                <c:pt idx="5588">
                  <c:v>-130110</c:v>
                </c:pt>
                <c:pt idx="5589">
                  <c:v>-130100</c:v>
                </c:pt>
                <c:pt idx="5590">
                  <c:v>-130090</c:v>
                </c:pt>
                <c:pt idx="5591">
                  <c:v>-130080</c:v>
                </c:pt>
                <c:pt idx="5592">
                  <c:v>-130070</c:v>
                </c:pt>
                <c:pt idx="5593">
                  <c:v>-130060</c:v>
                </c:pt>
                <c:pt idx="5594">
                  <c:v>-131050</c:v>
                </c:pt>
                <c:pt idx="5595">
                  <c:v>-131040</c:v>
                </c:pt>
                <c:pt idx="5596">
                  <c:v>-131030</c:v>
                </c:pt>
                <c:pt idx="5597">
                  <c:v>-131020</c:v>
                </c:pt>
                <c:pt idx="5598">
                  <c:v>-131010</c:v>
                </c:pt>
                <c:pt idx="5599">
                  <c:v>-131000</c:v>
                </c:pt>
                <c:pt idx="5600">
                  <c:v>-130990</c:v>
                </c:pt>
                <c:pt idx="5601">
                  <c:v>-130980</c:v>
                </c:pt>
                <c:pt idx="5602">
                  <c:v>-130970</c:v>
                </c:pt>
                <c:pt idx="5603">
                  <c:v>-130960</c:v>
                </c:pt>
                <c:pt idx="5604">
                  <c:v>-130950</c:v>
                </c:pt>
                <c:pt idx="5605">
                  <c:v>-130940</c:v>
                </c:pt>
                <c:pt idx="5606">
                  <c:v>-130930</c:v>
                </c:pt>
                <c:pt idx="5607">
                  <c:v>-130920</c:v>
                </c:pt>
                <c:pt idx="5608">
                  <c:v>-130910</c:v>
                </c:pt>
                <c:pt idx="5609">
                  <c:v>-130900</c:v>
                </c:pt>
                <c:pt idx="5610">
                  <c:v>-130890</c:v>
                </c:pt>
                <c:pt idx="5611">
                  <c:v>-130880</c:v>
                </c:pt>
                <c:pt idx="5612">
                  <c:v>-130870</c:v>
                </c:pt>
                <c:pt idx="5613">
                  <c:v>-130860</c:v>
                </c:pt>
                <c:pt idx="5614">
                  <c:v>-130850</c:v>
                </c:pt>
                <c:pt idx="5615">
                  <c:v>-130840</c:v>
                </c:pt>
                <c:pt idx="5616">
                  <c:v>-130830</c:v>
                </c:pt>
                <c:pt idx="5617">
                  <c:v>-130820</c:v>
                </c:pt>
                <c:pt idx="5618">
                  <c:v>-130810</c:v>
                </c:pt>
                <c:pt idx="5619">
                  <c:v>-130800</c:v>
                </c:pt>
                <c:pt idx="5620">
                  <c:v>-130790</c:v>
                </c:pt>
                <c:pt idx="5621">
                  <c:v>-130780</c:v>
                </c:pt>
                <c:pt idx="5622">
                  <c:v>-130770</c:v>
                </c:pt>
                <c:pt idx="5623">
                  <c:v>-130760</c:v>
                </c:pt>
                <c:pt idx="5624">
                  <c:v>-130750</c:v>
                </c:pt>
                <c:pt idx="5625">
                  <c:v>-130740</c:v>
                </c:pt>
                <c:pt idx="5626">
                  <c:v>-130730</c:v>
                </c:pt>
                <c:pt idx="5627">
                  <c:v>-130720</c:v>
                </c:pt>
                <c:pt idx="5628">
                  <c:v>-130710</c:v>
                </c:pt>
                <c:pt idx="5629">
                  <c:v>-130700</c:v>
                </c:pt>
                <c:pt idx="5630">
                  <c:v>-130690</c:v>
                </c:pt>
                <c:pt idx="5631">
                  <c:v>-130680</c:v>
                </c:pt>
                <c:pt idx="5632">
                  <c:v>-130670</c:v>
                </c:pt>
                <c:pt idx="5633">
                  <c:v>-130660</c:v>
                </c:pt>
                <c:pt idx="5634">
                  <c:v>-131650</c:v>
                </c:pt>
                <c:pt idx="5635">
                  <c:v>-131640</c:v>
                </c:pt>
                <c:pt idx="5636">
                  <c:v>-131630</c:v>
                </c:pt>
                <c:pt idx="5637">
                  <c:v>-131620</c:v>
                </c:pt>
                <c:pt idx="5638">
                  <c:v>-131610</c:v>
                </c:pt>
                <c:pt idx="5639">
                  <c:v>-131600</c:v>
                </c:pt>
                <c:pt idx="5640">
                  <c:v>-131590</c:v>
                </c:pt>
                <c:pt idx="5641">
                  <c:v>-131580</c:v>
                </c:pt>
                <c:pt idx="5642">
                  <c:v>-131570</c:v>
                </c:pt>
                <c:pt idx="5643">
                  <c:v>-131560</c:v>
                </c:pt>
                <c:pt idx="5644">
                  <c:v>-131550</c:v>
                </c:pt>
                <c:pt idx="5645">
                  <c:v>-131540</c:v>
                </c:pt>
                <c:pt idx="5646">
                  <c:v>-131530</c:v>
                </c:pt>
                <c:pt idx="5647">
                  <c:v>-131520</c:v>
                </c:pt>
                <c:pt idx="5648">
                  <c:v>-131510</c:v>
                </c:pt>
                <c:pt idx="5649">
                  <c:v>-131500</c:v>
                </c:pt>
                <c:pt idx="5650">
                  <c:v>-131490</c:v>
                </c:pt>
                <c:pt idx="5651">
                  <c:v>-131480</c:v>
                </c:pt>
                <c:pt idx="5652">
                  <c:v>-131470</c:v>
                </c:pt>
                <c:pt idx="5653">
                  <c:v>-131460</c:v>
                </c:pt>
                <c:pt idx="5654">
                  <c:v>-131450</c:v>
                </c:pt>
                <c:pt idx="5655">
                  <c:v>-131440</c:v>
                </c:pt>
                <c:pt idx="5656">
                  <c:v>-131430</c:v>
                </c:pt>
                <c:pt idx="5657">
                  <c:v>-131420</c:v>
                </c:pt>
                <c:pt idx="5658">
                  <c:v>-132410</c:v>
                </c:pt>
                <c:pt idx="5659">
                  <c:v>-132400</c:v>
                </c:pt>
                <c:pt idx="5660">
                  <c:v>-132390</c:v>
                </c:pt>
                <c:pt idx="5661">
                  <c:v>-132380</c:v>
                </c:pt>
                <c:pt idx="5662">
                  <c:v>-132370</c:v>
                </c:pt>
                <c:pt idx="5663">
                  <c:v>-132360</c:v>
                </c:pt>
                <c:pt idx="5664">
                  <c:v>-132350</c:v>
                </c:pt>
                <c:pt idx="5665">
                  <c:v>-132340</c:v>
                </c:pt>
                <c:pt idx="5666">
                  <c:v>-132330</c:v>
                </c:pt>
                <c:pt idx="5667">
                  <c:v>-132320</c:v>
                </c:pt>
                <c:pt idx="5668">
                  <c:v>-132310</c:v>
                </c:pt>
                <c:pt idx="5669">
                  <c:v>-132300</c:v>
                </c:pt>
                <c:pt idx="5670">
                  <c:v>-132290</c:v>
                </c:pt>
                <c:pt idx="5671">
                  <c:v>-132280</c:v>
                </c:pt>
                <c:pt idx="5672">
                  <c:v>-132270</c:v>
                </c:pt>
                <c:pt idx="5673">
                  <c:v>-132260</c:v>
                </c:pt>
                <c:pt idx="5674">
                  <c:v>-132250</c:v>
                </c:pt>
                <c:pt idx="5675">
                  <c:v>-132240</c:v>
                </c:pt>
                <c:pt idx="5676">
                  <c:v>-132230</c:v>
                </c:pt>
                <c:pt idx="5677">
                  <c:v>-132220</c:v>
                </c:pt>
                <c:pt idx="5678">
                  <c:v>-132210</c:v>
                </c:pt>
                <c:pt idx="5679">
                  <c:v>-132200</c:v>
                </c:pt>
                <c:pt idx="5680">
                  <c:v>-132190</c:v>
                </c:pt>
                <c:pt idx="5681">
                  <c:v>-132180</c:v>
                </c:pt>
                <c:pt idx="5682">
                  <c:v>-132170</c:v>
                </c:pt>
                <c:pt idx="5683">
                  <c:v>-132160</c:v>
                </c:pt>
                <c:pt idx="5684">
                  <c:v>-132150</c:v>
                </c:pt>
                <c:pt idx="5685">
                  <c:v>-132140</c:v>
                </c:pt>
                <c:pt idx="5686">
                  <c:v>-132130</c:v>
                </c:pt>
                <c:pt idx="5687">
                  <c:v>-132120</c:v>
                </c:pt>
                <c:pt idx="5688">
                  <c:v>-132110</c:v>
                </c:pt>
                <c:pt idx="5689">
                  <c:v>-132100</c:v>
                </c:pt>
                <c:pt idx="5690">
                  <c:v>-132090</c:v>
                </c:pt>
                <c:pt idx="5691">
                  <c:v>-133080</c:v>
                </c:pt>
                <c:pt idx="5692">
                  <c:v>-133070</c:v>
                </c:pt>
                <c:pt idx="5693">
                  <c:v>-133060</c:v>
                </c:pt>
                <c:pt idx="5694">
                  <c:v>-133050</c:v>
                </c:pt>
                <c:pt idx="5695">
                  <c:v>-133040</c:v>
                </c:pt>
                <c:pt idx="5696">
                  <c:v>-133030</c:v>
                </c:pt>
                <c:pt idx="5697">
                  <c:v>-133020</c:v>
                </c:pt>
                <c:pt idx="5698">
                  <c:v>-133010</c:v>
                </c:pt>
                <c:pt idx="5699">
                  <c:v>-133000</c:v>
                </c:pt>
                <c:pt idx="5700">
                  <c:v>-132990</c:v>
                </c:pt>
                <c:pt idx="5701">
                  <c:v>-132980</c:v>
                </c:pt>
                <c:pt idx="5702">
                  <c:v>-133970</c:v>
                </c:pt>
                <c:pt idx="5703">
                  <c:v>-133960</c:v>
                </c:pt>
                <c:pt idx="5704">
                  <c:v>-133950</c:v>
                </c:pt>
                <c:pt idx="5705">
                  <c:v>-133940</c:v>
                </c:pt>
                <c:pt idx="5706">
                  <c:v>-133930</c:v>
                </c:pt>
                <c:pt idx="5707">
                  <c:v>-133920</c:v>
                </c:pt>
                <c:pt idx="5708">
                  <c:v>-133910</c:v>
                </c:pt>
                <c:pt idx="5709">
                  <c:v>-133900</c:v>
                </c:pt>
                <c:pt idx="5710">
                  <c:v>-133890</c:v>
                </c:pt>
                <c:pt idx="5711">
                  <c:v>-133880</c:v>
                </c:pt>
                <c:pt idx="5712">
                  <c:v>-133870</c:v>
                </c:pt>
                <c:pt idx="5713">
                  <c:v>-134860</c:v>
                </c:pt>
                <c:pt idx="5714">
                  <c:v>-134850</c:v>
                </c:pt>
                <c:pt idx="5715">
                  <c:v>-134840</c:v>
                </c:pt>
                <c:pt idx="5716">
                  <c:v>-135830</c:v>
                </c:pt>
                <c:pt idx="5717">
                  <c:v>-135820</c:v>
                </c:pt>
                <c:pt idx="5718">
                  <c:v>-135810</c:v>
                </c:pt>
                <c:pt idx="5719">
                  <c:v>-135800</c:v>
                </c:pt>
                <c:pt idx="5720">
                  <c:v>-135790</c:v>
                </c:pt>
                <c:pt idx="5721">
                  <c:v>-135780</c:v>
                </c:pt>
                <c:pt idx="5722">
                  <c:v>-135770</c:v>
                </c:pt>
                <c:pt idx="5723">
                  <c:v>-135760</c:v>
                </c:pt>
                <c:pt idx="5724">
                  <c:v>-135750</c:v>
                </c:pt>
                <c:pt idx="5725">
                  <c:v>-135740</c:v>
                </c:pt>
                <c:pt idx="5726">
                  <c:v>-135730</c:v>
                </c:pt>
                <c:pt idx="5727">
                  <c:v>-135720</c:v>
                </c:pt>
                <c:pt idx="5728">
                  <c:v>-135710</c:v>
                </c:pt>
                <c:pt idx="5729">
                  <c:v>-135700</c:v>
                </c:pt>
                <c:pt idx="5730">
                  <c:v>-135690</c:v>
                </c:pt>
                <c:pt idx="5731">
                  <c:v>-135680</c:v>
                </c:pt>
                <c:pt idx="5732">
                  <c:v>-135670</c:v>
                </c:pt>
                <c:pt idx="5733">
                  <c:v>-135660</c:v>
                </c:pt>
                <c:pt idx="5734">
                  <c:v>-135650</c:v>
                </c:pt>
                <c:pt idx="5735">
                  <c:v>-135640</c:v>
                </c:pt>
                <c:pt idx="5736">
                  <c:v>-135630</c:v>
                </c:pt>
                <c:pt idx="5737">
                  <c:v>-135620</c:v>
                </c:pt>
                <c:pt idx="5738">
                  <c:v>-135610</c:v>
                </c:pt>
                <c:pt idx="5739">
                  <c:v>-135600</c:v>
                </c:pt>
                <c:pt idx="5740">
                  <c:v>-135590</c:v>
                </c:pt>
                <c:pt idx="5741">
                  <c:v>-135580</c:v>
                </c:pt>
                <c:pt idx="5742">
                  <c:v>-135570</c:v>
                </c:pt>
                <c:pt idx="5743">
                  <c:v>-135560</c:v>
                </c:pt>
                <c:pt idx="5744">
                  <c:v>-136550</c:v>
                </c:pt>
                <c:pt idx="5745">
                  <c:v>-136540</c:v>
                </c:pt>
                <c:pt idx="5746">
                  <c:v>-136530</c:v>
                </c:pt>
                <c:pt idx="5747">
                  <c:v>-136520</c:v>
                </c:pt>
                <c:pt idx="5748">
                  <c:v>-136510</c:v>
                </c:pt>
                <c:pt idx="5749">
                  <c:v>-137500</c:v>
                </c:pt>
                <c:pt idx="5750">
                  <c:v>-137490</c:v>
                </c:pt>
                <c:pt idx="5751">
                  <c:v>-137480</c:v>
                </c:pt>
                <c:pt idx="5752">
                  <c:v>-137470</c:v>
                </c:pt>
                <c:pt idx="5753">
                  <c:v>-137460</c:v>
                </c:pt>
                <c:pt idx="5754">
                  <c:v>-137450</c:v>
                </c:pt>
                <c:pt idx="5755">
                  <c:v>-137440</c:v>
                </c:pt>
                <c:pt idx="5756">
                  <c:v>-137430</c:v>
                </c:pt>
                <c:pt idx="5757">
                  <c:v>-137420</c:v>
                </c:pt>
                <c:pt idx="5758">
                  <c:v>-137410</c:v>
                </c:pt>
                <c:pt idx="5759">
                  <c:v>-137400</c:v>
                </c:pt>
                <c:pt idx="5760">
                  <c:v>-137390</c:v>
                </c:pt>
                <c:pt idx="5761">
                  <c:v>-137380</c:v>
                </c:pt>
                <c:pt idx="5762">
                  <c:v>-137370</c:v>
                </c:pt>
                <c:pt idx="5763">
                  <c:v>-137360</c:v>
                </c:pt>
                <c:pt idx="5764">
                  <c:v>-137350</c:v>
                </c:pt>
                <c:pt idx="5765">
                  <c:v>-137340</c:v>
                </c:pt>
                <c:pt idx="5766">
                  <c:v>-137330</c:v>
                </c:pt>
                <c:pt idx="5767">
                  <c:v>-137320</c:v>
                </c:pt>
                <c:pt idx="5768">
                  <c:v>-137310</c:v>
                </c:pt>
                <c:pt idx="5769">
                  <c:v>-137300</c:v>
                </c:pt>
                <c:pt idx="5770">
                  <c:v>-137290</c:v>
                </c:pt>
                <c:pt idx="5771">
                  <c:v>-137280</c:v>
                </c:pt>
                <c:pt idx="5772">
                  <c:v>-137270</c:v>
                </c:pt>
                <c:pt idx="5773">
                  <c:v>-137260</c:v>
                </c:pt>
                <c:pt idx="5774">
                  <c:v>-138250</c:v>
                </c:pt>
                <c:pt idx="5775">
                  <c:v>-138240</c:v>
                </c:pt>
                <c:pt idx="5776">
                  <c:v>-138230</c:v>
                </c:pt>
                <c:pt idx="5777">
                  <c:v>-138220</c:v>
                </c:pt>
                <c:pt idx="5778">
                  <c:v>-139210</c:v>
                </c:pt>
                <c:pt idx="5779">
                  <c:v>-140200</c:v>
                </c:pt>
                <c:pt idx="5780">
                  <c:v>-140190</c:v>
                </c:pt>
                <c:pt idx="5781">
                  <c:v>-140180</c:v>
                </c:pt>
                <c:pt idx="5782">
                  <c:v>-140170</c:v>
                </c:pt>
                <c:pt idx="5783">
                  <c:v>-140160</c:v>
                </c:pt>
                <c:pt idx="5784">
                  <c:v>-140150</c:v>
                </c:pt>
                <c:pt idx="5785">
                  <c:v>-140140</c:v>
                </c:pt>
                <c:pt idx="5786">
                  <c:v>-140130</c:v>
                </c:pt>
                <c:pt idx="5787">
                  <c:v>-140120</c:v>
                </c:pt>
                <c:pt idx="5788">
                  <c:v>-140110</c:v>
                </c:pt>
                <c:pt idx="5789">
                  <c:v>-140100</c:v>
                </c:pt>
                <c:pt idx="5790">
                  <c:v>-140090</c:v>
                </c:pt>
                <c:pt idx="5791">
                  <c:v>-140080</c:v>
                </c:pt>
                <c:pt idx="5792">
                  <c:v>-140070</c:v>
                </c:pt>
                <c:pt idx="5793">
                  <c:v>-140060</c:v>
                </c:pt>
                <c:pt idx="5794">
                  <c:v>-140050</c:v>
                </c:pt>
                <c:pt idx="5795">
                  <c:v>-140040</c:v>
                </c:pt>
                <c:pt idx="5796">
                  <c:v>-140030</c:v>
                </c:pt>
                <c:pt idx="5797">
                  <c:v>-140020</c:v>
                </c:pt>
                <c:pt idx="5798">
                  <c:v>-140010</c:v>
                </c:pt>
                <c:pt idx="5799">
                  <c:v>-140000</c:v>
                </c:pt>
                <c:pt idx="5800">
                  <c:v>-139990</c:v>
                </c:pt>
                <c:pt idx="5801">
                  <c:v>-139980</c:v>
                </c:pt>
                <c:pt idx="5802">
                  <c:v>-139970</c:v>
                </c:pt>
                <c:pt idx="5803">
                  <c:v>-139960</c:v>
                </c:pt>
                <c:pt idx="5804">
                  <c:v>-139950</c:v>
                </c:pt>
                <c:pt idx="5805">
                  <c:v>-139940</c:v>
                </c:pt>
                <c:pt idx="5806">
                  <c:v>-139930</c:v>
                </c:pt>
                <c:pt idx="5807">
                  <c:v>-139920</c:v>
                </c:pt>
                <c:pt idx="5808">
                  <c:v>-139910</c:v>
                </c:pt>
                <c:pt idx="5809">
                  <c:v>-139900</c:v>
                </c:pt>
                <c:pt idx="5810">
                  <c:v>-139890</c:v>
                </c:pt>
                <c:pt idx="5811">
                  <c:v>-139880</c:v>
                </c:pt>
                <c:pt idx="5812">
                  <c:v>-140870</c:v>
                </c:pt>
                <c:pt idx="5813">
                  <c:v>-140860</c:v>
                </c:pt>
                <c:pt idx="5814">
                  <c:v>-140850</c:v>
                </c:pt>
                <c:pt idx="5815">
                  <c:v>-140840</c:v>
                </c:pt>
                <c:pt idx="5816">
                  <c:v>-140830</c:v>
                </c:pt>
                <c:pt idx="5817">
                  <c:v>-140820</c:v>
                </c:pt>
                <c:pt idx="5818">
                  <c:v>-140810</c:v>
                </c:pt>
                <c:pt idx="5819">
                  <c:v>-140800</c:v>
                </c:pt>
                <c:pt idx="5820">
                  <c:v>-140790</c:v>
                </c:pt>
                <c:pt idx="5821">
                  <c:v>-140780</c:v>
                </c:pt>
                <c:pt idx="5822">
                  <c:v>-140770</c:v>
                </c:pt>
                <c:pt idx="5823">
                  <c:v>-140760</c:v>
                </c:pt>
                <c:pt idx="5824">
                  <c:v>-140750</c:v>
                </c:pt>
                <c:pt idx="5825">
                  <c:v>-140740</c:v>
                </c:pt>
                <c:pt idx="5826">
                  <c:v>-140730</c:v>
                </c:pt>
                <c:pt idx="5827">
                  <c:v>-140720</c:v>
                </c:pt>
                <c:pt idx="5828">
                  <c:v>-140710</c:v>
                </c:pt>
                <c:pt idx="5829">
                  <c:v>-140700</c:v>
                </c:pt>
                <c:pt idx="5830">
                  <c:v>-140690</c:v>
                </c:pt>
                <c:pt idx="5831">
                  <c:v>-140680</c:v>
                </c:pt>
                <c:pt idx="5832">
                  <c:v>-140670</c:v>
                </c:pt>
                <c:pt idx="5833">
                  <c:v>-140660</c:v>
                </c:pt>
                <c:pt idx="5834">
                  <c:v>-140650</c:v>
                </c:pt>
                <c:pt idx="5835">
                  <c:v>-140640</c:v>
                </c:pt>
                <c:pt idx="5836">
                  <c:v>-140630</c:v>
                </c:pt>
                <c:pt idx="5837">
                  <c:v>-140620</c:v>
                </c:pt>
                <c:pt idx="5838">
                  <c:v>-140610</c:v>
                </c:pt>
                <c:pt idx="5839">
                  <c:v>-140600</c:v>
                </c:pt>
                <c:pt idx="5840">
                  <c:v>-140590</c:v>
                </c:pt>
                <c:pt idx="5841">
                  <c:v>-140580</c:v>
                </c:pt>
                <c:pt idx="5842">
                  <c:v>-140570</c:v>
                </c:pt>
                <c:pt idx="5843">
                  <c:v>-140560</c:v>
                </c:pt>
                <c:pt idx="5844">
                  <c:v>-140550</c:v>
                </c:pt>
                <c:pt idx="5845">
                  <c:v>-140540</c:v>
                </c:pt>
                <c:pt idx="5846">
                  <c:v>-140530</c:v>
                </c:pt>
                <c:pt idx="5847">
                  <c:v>-140520</c:v>
                </c:pt>
                <c:pt idx="5848">
                  <c:v>-140510</c:v>
                </c:pt>
                <c:pt idx="5849">
                  <c:v>-140500</c:v>
                </c:pt>
                <c:pt idx="5850">
                  <c:v>-140490</c:v>
                </c:pt>
                <c:pt idx="5851">
                  <c:v>-140480</c:v>
                </c:pt>
                <c:pt idx="5852">
                  <c:v>-140470</c:v>
                </c:pt>
                <c:pt idx="5853">
                  <c:v>-140460</c:v>
                </c:pt>
                <c:pt idx="5854">
                  <c:v>-140450</c:v>
                </c:pt>
                <c:pt idx="5855">
                  <c:v>-140440</c:v>
                </c:pt>
                <c:pt idx="5856">
                  <c:v>-140430</c:v>
                </c:pt>
                <c:pt idx="5857">
                  <c:v>-140420</c:v>
                </c:pt>
                <c:pt idx="5858">
                  <c:v>-140410</c:v>
                </c:pt>
                <c:pt idx="5859">
                  <c:v>-140400</c:v>
                </c:pt>
                <c:pt idx="5860">
                  <c:v>-140390</c:v>
                </c:pt>
                <c:pt idx="5861">
                  <c:v>-140380</c:v>
                </c:pt>
                <c:pt idx="5862">
                  <c:v>-140370</c:v>
                </c:pt>
                <c:pt idx="5863">
                  <c:v>-140360</c:v>
                </c:pt>
                <c:pt idx="5864">
                  <c:v>-140350</c:v>
                </c:pt>
                <c:pt idx="5865">
                  <c:v>-140340</c:v>
                </c:pt>
                <c:pt idx="5866">
                  <c:v>-140330</c:v>
                </c:pt>
                <c:pt idx="5867">
                  <c:v>-140320</c:v>
                </c:pt>
                <c:pt idx="5868">
                  <c:v>-140310</c:v>
                </c:pt>
                <c:pt idx="5869">
                  <c:v>-140300</c:v>
                </c:pt>
                <c:pt idx="5870">
                  <c:v>-140290</c:v>
                </c:pt>
                <c:pt idx="5871">
                  <c:v>-140280</c:v>
                </c:pt>
                <c:pt idx="5872">
                  <c:v>-140270</c:v>
                </c:pt>
                <c:pt idx="5873">
                  <c:v>-140260</c:v>
                </c:pt>
                <c:pt idx="5874">
                  <c:v>-140250</c:v>
                </c:pt>
                <c:pt idx="5875">
                  <c:v>-140240</c:v>
                </c:pt>
                <c:pt idx="5876">
                  <c:v>-140230</c:v>
                </c:pt>
                <c:pt idx="5877">
                  <c:v>-140220</c:v>
                </c:pt>
                <c:pt idx="5878">
                  <c:v>-140210</c:v>
                </c:pt>
                <c:pt idx="5879">
                  <c:v>-140200</c:v>
                </c:pt>
                <c:pt idx="5880">
                  <c:v>-140190</c:v>
                </c:pt>
                <c:pt idx="5881">
                  <c:v>-140180</c:v>
                </c:pt>
                <c:pt idx="5882">
                  <c:v>-140170</c:v>
                </c:pt>
                <c:pt idx="5883">
                  <c:v>-140160</c:v>
                </c:pt>
                <c:pt idx="5884">
                  <c:v>-140150</c:v>
                </c:pt>
                <c:pt idx="5885">
                  <c:v>-140140</c:v>
                </c:pt>
                <c:pt idx="5886">
                  <c:v>-140130</c:v>
                </c:pt>
                <c:pt idx="5887">
                  <c:v>-140120</c:v>
                </c:pt>
                <c:pt idx="5888">
                  <c:v>-140110</c:v>
                </c:pt>
                <c:pt idx="5889">
                  <c:v>-141100</c:v>
                </c:pt>
                <c:pt idx="5890">
                  <c:v>-141090</c:v>
                </c:pt>
                <c:pt idx="5891">
                  <c:v>-141080</c:v>
                </c:pt>
                <c:pt idx="5892">
                  <c:v>-141070</c:v>
                </c:pt>
                <c:pt idx="5893">
                  <c:v>-141060</c:v>
                </c:pt>
                <c:pt idx="5894">
                  <c:v>-141050</c:v>
                </c:pt>
                <c:pt idx="5895">
                  <c:v>-142040</c:v>
                </c:pt>
                <c:pt idx="5896">
                  <c:v>-142030</c:v>
                </c:pt>
                <c:pt idx="5897">
                  <c:v>-142020</c:v>
                </c:pt>
                <c:pt idx="5898">
                  <c:v>-142010</c:v>
                </c:pt>
                <c:pt idx="5899">
                  <c:v>-142000</c:v>
                </c:pt>
                <c:pt idx="5900">
                  <c:v>-141990</c:v>
                </c:pt>
                <c:pt idx="5901">
                  <c:v>-141980</c:v>
                </c:pt>
                <c:pt idx="5902">
                  <c:v>-141970</c:v>
                </c:pt>
                <c:pt idx="5903">
                  <c:v>-141960</c:v>
                </c:pt>
                <c:pt idx="5904">
                  <c:v>-141950</c:v>
                </c:pt>
                <c:pt idx="5905">
                  <c:v>-141940</c:v>
                </c:pt>
                <c:pt idx="5906">
                  <c:v>-141930</c:v>
                </c:pt>
                <c:pt idx="5907">
                  <c:v>-141920</c:v>
                </c:pt>
                <c:pt idx="5908">
                  <c:v>-141910</c:v>
                </c:pt>
                <c:pt idx="5909">
                  <c:v>-141900</c:v>
                </c:pt>
                <c:pt idx="5910">
                  <c:v>-141890</c:v>
                </c:pt>
                <c:pt idx="5911">
                  <c:v>-141880</c:v>
                </c:pt>
                <c:pt idx="5912">
                  <c:v>-141870</c:v>
                </c:pt>
                <c:pt idx="5913">
                  <c:v>-142860</c:v>
                </c:pt>
                <c:pt idx="5914">
                  <c:v>-142850</c:v>
                </c:pt>
                <c:pt idx="5915">
                  <c:v>-142840</c:v>
                </c:pt>
                <c:pt idx="5916">
                  <c:v>-142830</c:v>
                </c:pt>
                <c:pt idx="5917">
                  <c:v>-142820</c:v>
                </c:pt>
                <c:pt idx="5918">
                  <c:v>-142810</c:v>
                </c:pt>
                <c:pt idx="5919">
                  <c:v>-142800</c:v>
                </c:pt>
                <c:pt idx="5920">
                  <c:v>-142790</c:v>
                </c:pt>
                <c:pt idx="5921">
                  <c:v>-142780</c:v>
                </c:pt>
                <c:pt idx="5922">
                  <c:v>-142770</c:v>
                </c:pt>
                <c:pt idx="5923">
                  <c:v>-142760</c:v>
                </c:pt>
                <c:pt idx="5924">
                  <c:v>-142750</c:v>
                </c:pt>
                <c:pt idx="5925">
                  <c:v>-142740</c:v>
                </c:pt>
                <c:pt idx="5926">
                  <c:v>-142730</c:v>
                </c:pt>
                <c:pt idx="5927">
                  <c:v>-142720</c:v>
                </c:pt>
                <c:pt idx="5928">
                  <c:v>-142710</c:v>
                </c:pt>
                <c:pt idx="5929">
                  <c:v>-142700</c:v>
                </c:pt>
                <c:pt idx="5930">
                  <c:v>-142690</c:v>
                </c:pt>
                <c:pt idx="5931">
                  <c:v>-142680</c:v>
                </c:pt>
                <c:pt idx="5932">
                  <c:v>-142670</c:v>
                </c:pt>
                <c:pt idx="5933">
                  <c:v>-142660</c:v>
                </c:pt>
                <c:pt idx="5934">
                  <c:v>-142650</c:v>
                </c:pt>
                <c:pt idx="5935">
                  <c:v>-142640</c:v>
                </c:pt>
                <c:pt idx="5936">
                  <c:v>-142630</c:v>
                </c:pt>
                <c:pt idx="5937">
                  <c:v>-142620</c:v>
                </c:pt>
                <c:pt idx="5938">
                  <c:v>-142610</c:v>
                </c:pt>
                <c:pt idx="5939">
                  <c:v>-142600</c:v>
                </c:pt>
                <c:pt idx="5940">
                  <c:v>-142590</c:v>
                </c:pt>
                <c:pt idx="5941">
                  <c:v>-142580</c:v>
                </c:pt>
                <c:pt idx="5942">
                  <c:v>-142570</c:v>
                </c:pt>
                <c:pt idx="5943">
                  <c:v>-142560</c:v>
                </c:pt>
                <c:pt idx="5944">
                  <c:v>-143550</c:v>
                </c:pt>
                <c:pt idx="5945">
                  <c:v>-143540</c:v>
                </c:pt>
                <c:pt idx="5946">
                  <c:v>-143530</c:v>
                </c:pt>
                <c:pt idx="5947">
                  <c:v>-143520</c:v>
                </c:pt>
                <c:pt idx="5948">
                  <c:v>-143510</c:v>
                </c:pt>
                <c:pt idx="5949">
                  <c:v>-143500</c:v>
                </c:pt>
                <c:pt idx="5950">
                  <c:v>-143490</c:v>
                </c:pt>
                <c:pt idx="5951">
                  <c:v>-143480</c:v>
                </c:pt>
                <c:pt idx="5952">
                  <c:v>-143470</c:v>
                </c:pt>
                <c:pt idx="5953">
                  <c:v>-143460</c:v>
                </c:pt>
                <c:pt idx="5954">
                  <c:v>-143450</c:v>
                </c:pt>
                <c:pt idx="5955">
                  <c:v>-143440</c:v>
                </c:pt>
                <c:pt idx="5956">
                  <c:v>-143430</c:v>
                </c:pt>
                <c:pt idx="5957">
                  <c:v>-143420</c:v>
                </c:pt>
                <c:pt idx="5958">
                  <c:v>-143410</c:v>
                </c:pt>
                <c:pt idx="5959">
                  <c:v>-143400</c:v>
                </c:pt>
                <c:pt idx="5960">
                  <c:v>-143390</c:v>
                </c:pt>
                <c:pt idx="5961">
                  <c:v>-143380</c:v>
                </c:pt>
                <c:pt idx="5962">
                  <c:v>-143370</c:v>
                </c:pt>
                <c:pt idx="5963">
                  <c:v>-143360</c:v>
                </c:pt>
                <c:pt idx="5964">
                  <c:v>-143350</c:v>
                </c:pt>
                <c:pt idx="5965">
                  <c:v>-143340</c:v>
                </c:pt>
                <c:pt idx="5966">
                  <c:v>-143330</c:v>
                </c:pt>
                <c:pt idx="5967">
                  <c:v>-143320</c:v>
                </c:pt>
                <c:pt idx="5968">
                  <c:v>-143310</c:v>
                </c:pt>
                <c:pt idx="5969">
                  <c:v>-143300</c:v>
                </c:pt>
                <c:pt idx="5970">
                  <c:v>-143290</c:v>
                </c:pt>
                <c:pt idx="5971">
                  <c:v>-143280</c:v>
                </c:pt>
                <c:pt idx="5972">
                  <c:v>-143270</c:v>
                </c:pt>
                <c:pt idx="5973">
                  <c:v>-143260</c:v>
                </c:pt>
                <c:pt idx="5974">
                  <c:v>-143250</c:v>
                </c:pt>
                <c:pt idx="5975">
                  <c:v>-143240</c:v>
                </c:pt>
                <c:pt idx="5976">
                  <c:v>-143230</c:v>
                </c:pt>
                <c:pt idx="5977">
                  <c:v>-143220</c:v>
                </c:pt>
                <c:pt idx="5978">
                  <c:v>-143210</c:v>
                </c:pt>
                <c:pt idx="5979">
                  <c:v>-143200</c:v>
                </c:pt>
                <c:pt idx="5980">
                  <c:v>-143190</c:v>
                </c:pt>
                <c:pt idx="5981">
                  <c:v>-143180</c:v>
                </c:pt>
                <c:pt idx="5982">
                  <c:v>-143170</c:v>
                </c:pt>
                <c:pt idx="5983">
                  <c:v>-143160</c:v>
                </c:pt>
                <c:pt idx="5984">
                  <c:v>-143150</c:v>
                </c:pt>
                <c:pt idx="5985">
                  <c:v>-143140</c:v>
                </c:pt>
                <c:pt idx="5986">
                  <c:v>-143130</c:v>
                </c:pt>
                <c:pt idx="5987">
                  <c:v>-143120</c:v>
                </c:pt>
                <c:pt idx="5988">
                  <c:v>-143110</c:v>
                </c:pt>
                <c:pt idx="5989">
                  <c:v>-143100</c:v>
                </c:pt>
                <c:pt idx="5990">
                  <c:v>-143090</c:v>
                </c:pt>
                <c:pt idx="5991">
                  <c:v>-143080</c:v>
                </c:pt>
                <c:pt idx="5992">
                  <c:v>-143070</c:v>
                </c:pt>
                <c:pt idx="5993">
                  <c:v>-143060</c:v>
                </c:pt>
                <c:pt idx="5994">
                  <c:v>-143050</c:v>
                </c:pt>
                <c:pt idx="5995">
                  <c:v>-143040</c:v>
                </c:pt>
                <c:pt idx="5996">
                  <c:v>-143030</c:v>
                </c:pt>
                <c:pt idx="5997">
                  <c:v>-143020</c:v>
                </c:pt>
                <c:pt idx="5998">
                  <c:v>-143010</c:v>
                </c:pt>
                <c:pt idx="5999">
                  <c:v>-143000</c:v>
                </c:pt>
                <c:pt idx="6000">
                  <c:v>-142990</c:v>
                </c:pt>
                <c:pt idx="6001">
                  <c:v>-142980</c:v>
                </c:pt>
                <c:pt idx="6002">
                  <c:v>-142970</c:v>
                </c:pt>
                <c:pt idx="6003">
                  <c:v>-142960</c:v>
                </c:pt>
                <c:pt idx="6004">
                  <c:v>-142950</c:v>
                </c:pt>
                <c:pt idx="6005">
                  <c:v>-142940</c:v>
                </c:pt>
                <c:pt idx="6006">
                  <c:v>-142930</c:v>
                </c:pt>
                <c:pt idx="6007">
                  <c:v>-142920</c:v>
                </c:pt>
                <c:pt idx="6008">
                  <c:v>-142910</c:v>
                </c:pt>
                <c:pt idx="6009">
                  <c:v>-142900</c:v>
                </c:pt>
                <c:pt idx="6010">
                  <c:v>-142890</c:v>
                </c:pt>
                <c:pt idx="6011">
                  <c:v>-142880</c:v>
                </c:pt>
                <c:pt idx="6012">
                  <c:v>-142870</c:v>
                </c:pt>
                <c:pt idx="6013">
                  <c:v>-142860</c:v>
                </c:pt>
                <c:pt idx="6014">
                  <c:v>-143850</c:v>
                </c:pt>
                <c:pt idx="6015">
                  <c:v>-143840</c:v>
                </c:pt>
                <c:pt idx="6016">
                  <c:v>-143830</c:v>
                </c:pt>
                <c:pt idx="6017">
                  <c:v>-143820</c:v>
                </c:pt>
                <c:pt idx="6018">
                  <c:v>-143810</c:v>
                </c:pt>
                <c:pt idx="6019">
                  <c:v>-143800</c:v>
                </c:pt>
                <c:pt idx="6020">
                  <c:v>-143790</c:v>
                </c:pt>
                <c:pt idx="6021">
                  <c:v>-143780</c:v>
                </c:pt>
                <c:pt idx="6022">
                  <c:v>-143770</c:v>
                </c:pt>
                <c:pt idx="6023">
                  <c:v>-143760</c:v>
                </c:pt>
                <c:pt idx="6024">
                  <c:v>-143750</c:v>
                </c:pt>
                <c:pt idx="6025">
                  <c:v>-143740</c:v>
                </c:pt>
                <c:pt idx="6026">
                  <c:v>-143730</c:v>
                </c:pt>
                <c:pt idx="6027">
                  <c:v>-143720</c:v>
                </c:pt>
                <c:pt idx="6028">
                  <c:v>-143710</c:v>
                </c:pt>
                <c:pt idx="6029">
                  <c:v>-143700</c:v>
                </c:pt>
                <c:pt idx="6030">
                  <c:v>-143690</c:v>
                </c:pt>
                <c:pt idx="6031">
                  <c:v>-143680</c:v>
                </c:pt>
                <c:pt idx="6032">
                  <c:v>-143670</c:v>
                </c:pt>
                <c:pt idx="6033">
                  <c:v>-143660</c:v>
                </c:pt>
                <c:pt idx="6034">
                  <c:v>-143650</c:v>
                </c:pt>
                <c:pt idx="6035">
                  <c:v>-143640</c:v>
                </c:pt>
                <c:pt idx="6036">
                  <c:v>-143630</c:v>
                </c:pt>
                <c:pt idx="6037">
                  <c:v>-143620</c:v>
                </c:pt>
                <c:pt idx="6038">
                  <c:v>-143610</c:v>
                </c:pt>
                <c:pt idx="6039">
                  <c:v>-143600</c:v>
                </c:pt>
                <c:pt idx="6040">
                  <c:v>-143590</c:v>
                </c:pt>
                <c:pt idx="6041">
                  <c:v>-143580</c:v>
                </c:pt>
                <c:pt idx="6042">
                  <c:v>-143570</c:v>
                </c:pt>
                <c:pt idx="6043">
                  <c:v>-143560</c:v>
                </c:pt>
                <c:pt idx="6044">
                  <c:v>-143550</c:v>
                </c:pt>
                <c:pt idx="6045">
                  <c:v>-143540</c:v>
                </c:pt>
                <c:pt idx="6046">
                  <c:v>-143530</c:v>
                </c:pt>
                <c:pt idx="6047">
                  <c:v>-143520</c:v>
                </c:pt>
                <c:pt idx="6048">
                  <c:v>-143510</c:v>
                </c:pt>
                <c:pt idx="6049">
                  <c:v>-143500</c:v>
                </c:pt>
                <c:pt idx="6050">
                  <c:v>-143490</c:v>
                </c:pt>
                <c:pt idx="6051">
                  <c:v>-143480</c:v>
                </c:pt>
                <c:pt idx="6052">
                  <c:v>-143470</c:v>
                </c:pt>
                <c:pt idx="6053">
                  <c:v>-143460</c:v>
                </c:pt>
                <c:pt idx="6054">
                  <c:v>-143450</c:v>
                </c:pt>
                <c:pt idx="6055">
                  <c:v>-143440</c:v>
                </c:pt>
                <c:pt idx="6056">
                  <c:v>-143430</c:v>
                </c:pt>
                <c:pt idx="6057">
                  <c:v>-143420</c:v>
                </c:pt>
                <c:pt idx="6058">
                  <c:v>-144410</c:v>
                </c:pt>
                <c:pt idx="6059">
                  <c:v>-144400</c:v>
                </c:pt>
                <c:pt idx="6060">
                  <c:v>-144390</c:v>
                </c:pt>
                <c:pt idx="6061">
                  <c:v>-144380</c:v>
                </c:pt>
                <c:pt idx="6062">
                  <c:v>-145370</c:v>
                </c:pt>
                <c:pt idx="6063">
                  <c:v>-145360</c:v>
                </c:pt>
                <c:pt idx="6064">
                  <c:v>-145350</c:v>
                </c:pt>
                <c:pt idx="6065">
                  <c:v>-145340</c:v>
                </c:pt>
                <c:pt idx="6066">
                  <c:v>-145330</c:v>
                </c:pt>
                <c:pt idx="6067">
                  <c:v>-145320</c:v>
                </c:pt>
                <c:pt idx="6068">
                  <c:v>-145310</c:v>
                </c:pt>
                <c:pt idx="6069">
                  <c:v>-145300</c:v>
                </c:pt>
                <c:pt idx="6070">
                  <c:v>-145290</c:v>
                </c:pt>
                <c:pt idx="6071">
                  <c:v>-145280</c:v>
                </c:pt>
                <c:pt idx="6072">
                  <c:v>-145270</c:v>
                </c:pt>
                <c:pt idx="6073">
                  <c:v>-145260</c:v>
                </c:pt>
                <c:pt idx="6074">
                  <c:v>-145250</c:v>
                </c:pt>
                <c:pt idx="6075">
                  <c:v>-145240</c:v>
                </c:pt>
                <c:pt idx="6076">
                  <c:v>-145230</c:v>
                </c:pt>
                <c:pt idx="6077">
                  <c:v>-145220</c:v>
                </c:pt>
                <c:pt idx="6078">
                  <c:v>-145210</c:v>
                </c:pt>
                <c:pt idx="6079">
                  <c:v>-145200</c:v>
                </c:pt>
                <c:pt idx="6080">
                  <c:v>-145190</c:v>
                </c:pt>
                <c:pt idx="6081">
                  <c:v>-145180</c:v>
                </c:pt>
                <c:pt idx="6082">
                  <c:v>-145170</c:v>
                </c:pt>
                <c:pt idx="6083">
                  <c:v>-145160</c:v>
                </c:pt>
                <c:pt idx="6084">
                  <c:v>-145150</c:v>
                </c:pt>
                <c:pt idx="6085">
                  <c:v>-145140</c:v>
                </c:pt>
                <c:pt idx="6086">
                  <c:v>-145130</c:v>
                </c:pt>
                <c:pt idx="6087">
                  <c:v>-145120</c:v>
                </c:pt>
                <c:pt idx="6088">
                  <c:v>-145110</c:v>
                </c:pt>
                <c:pt idx="6089">
                  <c:v>-145100</c:v>
                </c:pt>
                <c:pt idx="6090">
                  <c:v>-145090</c:v>
                </c:pt>
                <c:pt idx="6091">
                  <c:v>-145080</c:v>
                </c:pt>
                <c:pt idx="6092">
                  <c:v>-145070</c:v>
                </c:pt>
                <c:pt idx="6093">
                  <c:v>-145060</c:v>
                </c:pt>
                <c:pt idx="6094">
                  <c:v>-145050</c:v>
                </c:pt>
                <c:pt idx="6095">
                  <c:v>-145040</c:v>
                </c:pt>
                <c:pt idx="6096">
                  <c:v>-145030</c:v>
                </c:pt>
                <c:pt idx="6097">
                  <c:v>-145020</c:v>
                </c:pt>
                <c:pt idx="6098">
                  <c:v>-145010</c:v>
                </c:pt>
                <c:pt idx="6099">
                  <c:v>-145000</c:v>
                </c:pt>
                <c:pt idx="6100">
                  <c:v>-144990</c:v>
                </c:pt>
                <c:pt idx="6101">
                  <c:v>-145980</c:v>
                </c:pt>
                <c:pt idx="6102">
                  <c:v>-146970</c:v>
                </c:pt>
                <c:pt idx="6103">
                  <c:v>-146960</c:v>
                </c:pt>
                <c:pt idx="6104">
                  <c:v>-147950</c:v>
                </c:pt>
                <c:pt idx="6105">
                  <c:v>-147940</c:v>
                </c:pt>
                <c:pt idx="6106">
                  <c:v>-147930</c:v>
                </c:pt>
                <c:pt idx="6107">
                  <c:v>-147920</c:v>
                </c:pt>
                <c:pt idx="6108">
                  <c:v>-147910</c:v>
                </c:pt>
                <c:pt idx="6109">
                  <c:v>-147900</c:v>
                </c:pt>
                <c:pt idx="6110">
                  <c:v>-147890</c:v>
                </c:pt>
                <c:pt idx="6111">
                  <c:v>-147880</c:v>
                </c:pt>
                <c:pt idx="6112">
                  <c:v>-147870</c:v>
                </c:pt>
                <c:pt idx="6113">
                  <c:v>-147860</c:v>
                </c:pt>
                <c:pt idx="6114">
                  <c:v>-147850</c:v>
                </c:pt>
                <c:pt idx="6115">
                  <c:v>-147840</c:v>
                </c:pt>
                <c:pt idx="6116">
                  <c:v>-147830</c:v>
                </c:pt>
                <c:pt idx="6117">
                  <c:v>-147820</c:v>
                </c:pt>
                <c:pt idx="6118">
                  <c:v>-147810</c:v>
                </c:pt>
                <c:pt idx="6119">
                  <c:v>-147800</c:v>
                </c:pt>
                <c:pt idx="6120">
                  <c:v>-147790</c:v>
                </c:pt>
                <c:pt idx="6121">
                  <c:v>-147780</c:v>
                </c:pt>
                <c:pt idx="6122">
                  <c:v>-147770</c:v>
                </c:pt>
                <c:pt idx="6123">
                  <c:v>-147760</c:v>
                </c:pt>
                <c:pt idx="6124">
                  <c:v>-147750</c:v>
                </c:pt>
                <c:pt idx="6125">
                  <c:v>-147740</c:v>
                </c:pt>
                <c:pt idx="6126">
                  <c:v>-147730</c:v>
                </c:pt>
                <c:pt idx="6127">
                  <c:v>-147720</c:v>
                </c:pt>
                <c:pt idx="6128">
                  <c:v>-147710</c:v>
                </c:pt>
                <c:pt idx="6129">
                  <c:v>-147700</c:v>
                </c:pt>
                <c:pt idx="6130">
                  <c:v>-147690</c:v>
                </c:pt>
                <c:pt idx="6131">
                  <c:v>-147680</c:v>
                </c:pt>
                <c:pt idx="6132">
                  <c:v>-147670</c:v>
                </c:pt>
                <c:pt idx="6133">
                  <c:v>-147660</c:v>
                </c:pt>
                <c:pt idx="6134">
                  <c:v>-147650</c:v>
                </c:pt>
                <c:pt idx="6135">
                  <c:v>-147640</c:v>
                </c:pt>
                <c:pt idx="6136">
                  <c:v>-147630</c:v>
                </c:pt>
                <c:pt idx="6137">
                  <c:v>-147620</c:v>
                </c:pt>
                <c:pt idx="6138">
                  <c:v>-147610</c:v>
                </c:pt>
                <c:pt idx="6139">
                  <c:v>-147600</c:v>
                </c:pt>
                <c:pt idx="6140">
                  <c:v>-147590</c:v>
                </c:pt>
                <c:pt idx="6141">
                  <c:v>-147580</c:v>
                </c:pt>
                <c:pt idx="6142">
                  <c:v>-147570</c:v>
                </c:pt>
                <c:pt idx="6143">
                  <c:v>-147560</c:v>
                </c:pt>
                <c:pt idx="6144">
                  <c:v>-147550</c:v>
                </c:pt>
                <c:pt idx="6145">
                  <c:v>-147540</c:v>
                </c:pt>
                <c:pt idx="6146">
                  <c:v>-148530</c:v>
                </c:pt>
                <c:pt idx="6147">
                  <c:v>-148520</c:v>
                </c:pt>
                <c:pt idx="6148">
                  <c:v>-149510</c:v>
                </c:pt>
                <c:pt idx="6149">
                  <c:v>-149500</c:v>
                </c:pt>
                <c:pt idx="6150">
                  <c:v>-149490</c:v>
                </c:pt>
                <c:pt idx="6151">
                  <c:v>-149480</c:v>
                </c:pt>
                <c:pt idx="6152">
                  <c:v>-149470</c:v>
                </c:pt>
                <c:pt idx="6153">
                  <c:v>-149460</c:v>
                </c:pt>
                <c:pt idx="6154">
                  <c:v>-149450</c:v>
                </c:pt>
                <c:pt idx="6155">
                  <c:v>-149440</c:v>
                </c:pt>
                <c:pt idx="6156">
                  <c:v>-149430</c:v>
                </c:pt>
                <c:pt idx="6157">
                  <c:v>-149420</c:v>
                </c:pt>
                <c:pt idx="6158">
                  <c:v>-149410</c:v>
                </c:pt>
                <c:pt idx="6159">
                  <c:v>-149400</c:v>
                </c:pt>
                <c:pt idx="6160">
                  <c:v>-149390</c:v>
                </c:pt>
                <c:pt idx="6161">
                  <c:v>-149380</c:v>
                </c:pt>
                <c:pt idx="6162">
                  <c:v>-149370</c:v>
                </c:pt>
                <c:pt idx="6163">
                  <c:v>-149360</c:v>
                </c:pt>
                <c:pt idx="6164">
                  <c:v>-149350</c:v>
                </c:pt>
                <c:pt idx="6165">
                  <c:v>-149340</c:v>
                </c:pt>
                <c:pt idx="6166">
                  <c:v>-149330</c:v>
                </c:pt>
                <c:pt idx="6167">
                  <c:v>-149320</c:v>
                </c:pt>
                <c:pt idx="6168">
                  <c:v>-149310</c:v>
                </c:pt>
                <c:pt idx="6169">
                  <c:v>-149300</c:v>
                </c:pt>
                <c:pt idx="6170">
                  <c:v>-149290</c:v>
                </c:pt>
                <c:pt idx="6171">
                  <c:v>-149280</c:v>
                </c:pt>
                <c:pt idx="6172">
                  <c:v>-149270</c:v>
                </c:pt>
                <c:pt idx="6173">
                  <c:v>-149260</c:v>
                </c:pt>
                <c:pt idx="6174">
                  <c:v>-149250</c:v>
                </c:pt>
                <c:pt idx="6175">
                  <c:v>-149240</c:v>
                </c:pt>
                <c:pt idx="6176">
                  <c:v>-149230</c:v>
                </c:pt>
                <c:pt idx="6177">
                  <c:v>-149220</c:v>
                </c:pt>
                <c:pt idx="6178">
                  <c:v>-149210</c:v>
                </c:pt>
                <c:pt idx="6179">
                  <c:v>-149200</c:v>
                </c:pt>
                <c:pt idx="6180">
                  <c:v>-149190</c:v>
                </c:pt>
                <c:pt idx="6181">
                  <c:v>-149180</c:v>
                </c:pt>
                <c:pt idx="6182">
                  <c:v>-149170</c:v>
                </c:pt>
                <c:pt idx="6183">
                  <c:v>-149160</c:v>
                </c:pt>
                <c:pt idx="6184">
                  <c:v>-149150</c:v>
                </c:pt>
                <c:pt idx="6185">
                  <c:v>-149140</c:v>
                </c:pt>
                <c:pt idx="6186">
                  <c:v>-149130</c:v>
                </c:pt>
                <c:pt idx="6187">
                  <c:v>-149120</c:v>
                </c:pt>
                <c:pt idx="6188">
                  <c:v>-149110</c:v>
                </c:pt>
                <c:pt idx="6189">
                  <c:v>-149100</c:v>
                </c:pt>
                <c:pt idx="6190">
                  <c:v>-149090</c:v>
                </c:pt>
                <c:pt idx="6191">
                  <c:v>-149080</c:v>
                </c:pt>
                <c:pt idx="6192">
                  <c:v>-149070</c:v>
                </c:pt>
                <c:pt idx="6193">
                  <c:v>-149060</c:v>
                </c:pt>
                <c:pt idx="6194">
                  <c:v>-149050</c:v>
                </c:pt>
                <c:pt idx="6195">
                  <c:v>-149040</c:v>
                </c:pt>
                <c:pt idx="6196">
                  <c:v>-149030</c:v>
                </c:pt>
                <c:pt idx="6197">
                  <c:v>-149020</c:v>
                </c:pt>
                <c:pt idx="6198">
                  <c:v>-149010</c:v>
                </c:pt>
                <c:pt idx="6199">
                  <c:v>-150000</c:v>
                </c:pt>
                <c:pt idx="6200">
                  <c:v>-149990</c:v>
                </c:pt>
                <c:pt idx="6201">
                  <c:v>-150980</c:v>
                </c:pt>
                <c:pt idx="6202">
                  <c:v>-150970</c:v>
                </c:pt>
                <c:pt idx="6203">
                  <c:v>-150960</c:v>
                </c:pt>
                <c:pt idx="6204">
                  <c:v>-150950</c:v>
                </c:pt>
                <c:pt idx="6205">
                  <c:v>-151940</c:v>
                </c:pt>
                <c:pt idx="6206">
                  <c:v>-151930</c:v>
                </c:pt>
                <c:pt idx="6207">
                  <c:v>-151920</c:v>
                </c:pt>
                <c:pt idx="6208">
                  <c:v>-151910</c:v>
                </c:pt>
                <c:pt idx="6209">
                  <c:v>-151900</c:v>
                </c:pt>
                <c:pt idx="6210">
                  <c:v>-151890</c:v>
                </c:pt>
                <c:pt idx="6211">
                  <c:v>-151880</c:v>
                </c:pt>
                <c:pt idx="6212">
                  <c:v>-151870</c:v>
                </c:pt>
                <c:pt idx="6213">
                  <c:v>-151860</c:v>
                </c:pt>
                <c:pt idx="6214">
                  <c:v>-151850</c:v>
                </c:pt>
                <c:pt idx="6215">
                  <c:v>-151840</c:v>
                </c:pt>
                <c:pt idx="6216">
                  <c:v>-151830</c:v>
                </c:pt>
                <c:pt idx="6217">
                  <c:v>-151820</c:v>
                </c:pt>
                <c:pt idx="6218">
                  <c:v>-151810</c:v>
                </c:pt>
                <c:pt idx="6219">
                  <c:v>-151800</c:v>
                </c:pt>
                <c:pt idx="6220">
                  <c:v>-151790</c:v>
                </c:pt>
                <c:pt idx="6221">
                  <c:v>-151780</c:v>
                </c:pt>
                <c:pt idx="6222">
                  <c:v>-151770</c:v>
                </c:pt>
                <c:pt idx="6223">
                  <c:v>-151760</c:v>
                </c:pt>
                <c:pt idx="6224">
                  <c:v>-152750</c:v>
                </c:pt>
                <c:pt idx="6225">
                  <c:v>-152740</c:v>
                </c:pt>
                <c:pt idx="6226">
                  <c:v>-152730</c:v>
                </c:pt>
                <c:pt idx="6227">
                  <c:v>-153720</c:v>
                </c:pt>
                <c:pt idx="6228">
                  <c:v>-153710</c:v>
                </c:pt>
                <c:pt idx="6229">
                  <c:v>-153700</c:v>
                </c:pt>
                <c:pt idx="6230">
                  <c:v>-153690</c:v>
                </c:pt>
                <c:pt idx="6231">
                  <c:v>-153680</c:v>
                </c:pt>
                <c:pt idx="6232">
                  <c:v>-153670</c:v>
                </c:pt>
                <c:pt idx="6233">
                  <c:v>-153660</c:v>
                </c:pt>
                <c:pt idx="6234">
                  <c:v>-153650</c:v>
                </c:pt>
                <c:pt idx="6235">
                  <c:v>-153640</c:v>
                </c:pt>
                <c:pt idx="6236">
                  <c:v>-153630</c:v>
                </c:pt>
                <c:pt idx="6237">
                  <c:v>-153620</c:v>
                </c:pt>
                <c:pt idx="6238">
                  <c:v>-153610</c:v>
                </c:pt>
                <c:pt idx="6239">
                  <c:v>-153600</c:v>
                </c:pt>
                <c:pt idx="6240">
                  <c:v>-153590</c:v>
                </c:pt>
                <c:pt idx="6241">
                  <c:v>-153580</c:v>
                </c:pt>
                <c:pt idx="6242">
                  <c:v>-153570</c:v>
                </c:pt>
                <c:pt idx="6243">
                  <c:v>-153560</c:v>
                </c:pt>
                <c:pt idx="6244">
                  <c:v>-153550</c:v>
                </c:pt>
                <c:pt idx="6245">
                  <c:v>-153540</c:v>
                </c:pt>
                <c:pt idx="6246">
                  <c:v>-153530</c:v>
                </c:pt>
                <c:pt idx="6247">
                  <c:v>-153520</c:v>
                </c:pt>
                <c:pt idx="6248">
                  <c:v>-153510</c:v>
                </c:pt>
                <c:pt idx="6249">
                  <c:v>-154500</c:v>
                </c:pt>
                <c:pt idx="6250">
                  <c:v>-154490</c:v>
                </c:pt>
                <c:pt idx="6251">
                  <c:v>-154480</c:v>
                </c:pt>
                <c:pt idx="6252">
                  <c:v>-154470</c:v>
                </c:pt>
                <c:pt idx="6253">
                  <c:v>-154460</c:v>
                </c:pt>
                <c:pt idx="6254">
                  <c:v>-154450</c:v>
                </c:pt>
                <c:pt idx="6255">
                  <c:v>-154440</c:v>
                </c:pt>
                <c:pt idx="6256">
                  <c:v>-154430</c:v>
                </c:pt>
                <c:pt idx="6257">
                  <c:v>-154420</c:v>
                </c:pt>
                <c:pt idx="6258">
                  <c:v>-155410</c:v>
                </c:pt>
                <c:pt idx="6259">
                  <c:v>-155400</c:v>
                </c:pt>
                <c:pt idx="6260">
                  <c:v>-155390</c:v>
                </c:pt>
                <c:pt idx="6261">
                  <c:v>-156380</c:v>
                </c:pt>
                <c:pt idx="6262">
                  <c:v>-156370</c:v>
                </c:pt>
                <c:pt idx="6263">
                  <c:v>-156360</c:v>
                </c:pt>
                <c:pt idx="6264">
                  <c:v>-156350</c:v>
                </c:pt>
                <c:pt idx="6265">
                  <c:v>-156340</c:v>
                </c:pt>
                <c:pt idx="6266">
                  <c:v>-156330</c:v>
                </c:pt>
                <c:pt idx="6267">
                  <c:v>-156320</c:v>
                </c:pt>
                <c:pt idx="6268">
                  <c:v>-156310</c:v>
                </c:pt>
                <c:pt idx="6269">
                  <c:v>-156300</c:v>
                </c:pt>
                <c:pt idx="6270">
                  <c:v>-156290</c:v>
                </c:pt>
                <c:pt idx="6271">
                  <c:v>-156280</c:v>
                </c:pt>
                <c:pt idx="6272">
                  <c:v>-156270</c:v>
                </c:pt>
                <c:pt idx="6273">
                  <c:v>-156260</c:v>
                </c:pt>
                <c:pt idx="6274">
                  <c:v>-156250</c:v>
                </c:pt>
                <c:pt idx="6275">
                  <c:v>-156240</c:v>
                </c:pt>
                <c:pt idx="6276">
                  <c:v>-156230</c:v>
                </c:pt>
                <c:pt idx="6277">
                  <c:v>-156220</c:v>
                </c:pt>
                <c:pt idx="6278">
                  <c:v>-157210</c:v>
                </c:pt>
                <c:pt idx="6279">
                  <c:v>-157200</c:v>
                </c:pt>
                <c:pt idx="6280">
                  <c:v>-157190</c:v>
                </c:pt>
                <c:pt idx="6281">
                  <c:v>-157180</c:v>
                </c:pt>
                <c:pt idx="6282">
                  <c:v>-157170</c:v>
                </c:pt>
                <c:pt idx="6283">
                  <c:v>-157160</c:v>
                </c:pt>
                <c:pt idx="6284">
                  <c:v>-157150</c:v>
                </c:pt>
                <c:pt idx="6285">
                  <c:v>-157140</c:v>
                </c:pt>
                <c:pt idx="6286">
                  <c:v>-157130</c:v>
                </c:pt>
                <c:pt idx="6287">
                  <c:v>-157120</c:v>
                </c:pt>
                <c:pt idx="6288">
                  <c:v>-157110</c:v>
                </c:pt>
                <c:pt idx="6289">
                  <c:v>-157100</c:v>
                </c:pt>
                <c:pt idx="6290">
                  <c:v>-157090</c:v>
                </c:pt>
                <c:pt idx="6291">
                  <c:v>-158080</c:v>
                </c:pt>
                <c:pt idx="6292">
                  <c:v>-158070</c:v>
                </c:pt>
                <c:pt idx="6293">
                  <c:v>-158060</c:v>
                </c:pt>
                <c:pt idx="6294">
                  <c:v>-158050</c:v>
                </c:pt>
                <c:pt idx="6295">
                  <c:v>-158040</c:v>
                </c:pt>
                <c:pt idx="6296">
                  <c:v>-158030</c:v>
                </c:pt>
                <c:pt idx="6297">
                  <c:v>-158020</c:v>
                </c:pt>
                <c:pt idx="6298">
                  <c:v>-158010</c:v>
                </c:pt>
                <c:pt idx="6299">
                  <c:v>-158000</c:v>
                </c:pt>
                <c:pt idx="6300">
                  <c:v>-157990</c:v>
                </c:pt>
                <c:pt idx="6301">
                  <c:v>-157980</c:v>
                </c:pt>
                <c:pt idx="6302">
                  <c:v>-157970</c:v>
                </c:pt>
                <c:pt idx="6303">
                  <c:v>-157960</c:v>
                </c:pt>
                <c:pt idx="6304">
                  <c:v>-157950</c:v>
                </c:pt>
                <c:pt idx="6305">
                  <c:v>-157940</c:v>
                </c:pt>
                <c:pt idx="6306">
                  <c:v>-157930</c:v>
                </c:pt>
                <c:pt idx="6307">
                  <c:v>-157920</c:v>
                </c:pt>
                <c:pt idx="6308">
                  <c:v>-157910</c:v>
                </c:pt>
                <c:pt idx="6309">
                  <c:v>-157900</c:v>
                </c:pt>
                <c:pt idx="6310">
                  <c:v>-157890</c:v>
                </c:pt>
                <c:pt idx="6311">
                  <c:v>-157880</c:v>
                </c:pt>
                <c:pt idx="6312">
                  <c:v>-157870</c:v>
                </c:pt>
                <c:pt idx="6313">
                  <c:v>-157860</c:v>
                </c:pt>
                <c:pt idx="6314">
                  <c:v>-157850</c:v>
                </c:pt>
                <c:pt idx="6315">
                  <c:v>-157840</c:v>
                </c:pt>
                <c:pt idx="6316">
                  <c:v>-157830</c:v>
                </c:pt>
                <c:pt idx="6317">
                  <c:v>-157820</c:v>
                </c:pt>
                <c:pt idx="6318">
                  <c:v>-157810</c:v>
                </c:pt>
                <c:pt idx="6319">
                  <c:v>-157800</c:v>
                </c:pt>
                <c:pt idx="6320">
                  <c:v>-157790</c:v>
                </c:pt>
                <c:pt idx="6321">
                  <c:v>-157780</c:v>
                </c:pt>
                <c:pt idx="6322">
                  <c:v>-157770</c:v>
                </c:pt>
                <c:pt idx="6323">
                  <c:v>-157760</c:v>
                </c:pt>
                <c:pt idx="6324">
                  <c:v>-157750</c:v>
                </c:pt>
                <c:pt idx="6325">
                  <c:v>-157740</c:v>
                </c:pt>
                <c:pt idx="6326">
                  <c:v>-158730</c:v>
                </c:pt>
                <c:pt idx="6327">
                  <c:v>-158720</c:v>
                </c:pt>
                <c:pt idx="6328">
                  <c:v>-158710</c:v>
                </c:pt>
                <c:pt idx="6329">
                  <c:v>-158700</c:v>
                </c:pt>
                <c:pt idx="6330">
                  <c:v>-158690</c:v>
                </c:pt>
                <c:pt idx="6331">
                  <c:v>-158680</c:v>
                </c:pt>
                <c:pt idx="6332">
                  <c:v>-158670</c:v>
                </c:pt>
                <c:pt idx="6333">
                  <c:v>-158660</c:v>
                </c:pt>
                <c:pt idx="6334">
                  <c:v>-158650</c:v>
                </c:pt>
                <c:pt idx="6335">
                  <c:v>-158640</c:v>
                </c:pt>
                <c:pt idx="6336">
                  <c:v>-158630</c:v>
                </c:pt>
                <c:pt idx="6337">
                  <c:v>-158620</c:v>
                </c:pt>
                <c:pt idx="6338">
                  <c:v>-158610</c:v>
                </c:pt>
                <c:pt idx="6339">
                  <c:v>-158600</c:v>
                </c:pt>
                <c:pt idx="6340">
                  <c:v>-159590</c:v>
                </c:pt>
                <c:pt idx="6341">
                  <c:v>-159580</c:v>
                </c:pt>
                <c:pt idx="6342">
                  <c:v>-159570</c:v>
                </c:pt>
                <c:pt idx="6343">
                  <c:v>-159560</c:v>
                </c:pt>
                <c:pt idx="6344">
                  <c:v>-159550</c:v>
                </c:pt>
                <c:pt idx="6345">
                  <c:v>-159540</c:v>
                </c:pt>
                <c:pt idx="6346">
                  <c:v>-159530</c:v>
                </c:pt>
                <c:pt idx="6347">
                  <c:v>-159520</c:v>
                </c:pt>
                <c:pt idx="6348">
                  <c:v>-159510</c:v>
                </c:pt>
                <c:pt idx="6349">
                  <c:v>-159500</c:v>
                </c:pt>
                <c:pt idx="6350">
                  <c:v>-159490</c:v>
                </c:pt>
                <c:pt idx="6351">
                  <c:v>-159480</c:v>
                </c:pt>
                <c:pt idx="6352">
                  <c:v>-159470</c:v>
                </c:pt>
                <c:pt idx="6353">
                  <c:v>-159460</c:v>
                </c:pt>
                <c:pt idx="6354">
                  <c:v>-159450</c:v>
                </c:pt>
                <c:pt idx="6355">
                  <c:v>-159440</c:v>
                </c:pt>
                <c:pt idx="6356">
                  <c:v>-159430</c:v>
                </c:pt>
                <c:pt idx="6357">
                  <c:v>-160420</c:v>
                </c:pt>
                <c:pt idx="6358">
                  <c:v>-160410</c:v>
                </c:pt>
                <c:pt idx="6359">
                  <c:v>-160400</c:v>
                </c:pt>
                <c:pt idx="6360">
                  <c:v>-160390</c:v>
                </c:pt>
                <c:pt idx="6361">
                  <c:v>-160380</c:v>
                </c:pt>
                <c:pt idx="6362">
                  <c:v>-160370</c:v>
                </c:pt>
                <c:pt idx="6363">
                  <c:v>-160360</c:v>
                </c:pt>
                <c:pt idx="6364">
                  <c:v>-160350</c:v>
                </c:pt>
                <c:pt idx="6365">
                  <c:v>-160340</c:v>
                </c:pt>
                <c:pt idx="6366">
                  <c:v>-160330</c:v>
                </c:pt>
                <c:pt idx="6367">
                  <c:v>-160320</c:v>
                </c:pt>
                <c:pt idx="6368">
                  <c:v>-160310</c:v>
                </c:pt>
                <c:pt idx="6369">
                  <c:v>-160300</c:v>
                </c:pt>
                <c:pt idx="6370">
                  <c:v>-160290</c:v>
                </c:pt>
                <c:pt idx="6371">
                  <c:v>-160280</c:v>
                </c:pt>
                <c:pt idx="6372">
                  <c:v>-160270</c:v>
                </c:pt>
                <c:pt idx="6373">
                  <c:v>-160260</c:v>
                </c:pt>
                <c:pt idx="6374">
                  <c:v>-161250</c:v>
                </c:pt>
                <c:pt idx="6375">
                  <c:v>-161240</c:v>
                </c:pt>
                <c:pt idx="6376">
                  <c:v>-161230</c:v>
                </c:pt>
                <c:pt idx="6377">
                  <c:v>-161220</c:v>
                </c:pt>
                <c:pt idx="6378">
                  <c:v>-161210</c:v>
                </c:pt>
                <c:pt idx="6379">
                  <c:v>-161200</c:v>
                </c:pt>
                <c:pt idx="6380">
                  <c:v>-161190</c:v>
                </c:pt>
                <c:pt idx="6381">
                  <c:v>-161180</c:v>
                </c:pt>
                <c:pt idx="6382">
                  <c:v>-161170</c:v>
                </c:pt>
                <c:pt idx="6383">
                  <c:v>-161160</c:v>
                </c:pt>
                <c:pt idx="6384">
                  <c:v>-161150</c:v>
                </c:pt>
                <c:pt idx="6385">
                  <c:v>-161140</c:v>
                </c:pt>
                <c:pt idx="6386">
                  <c:v>-161130</c:v>
                </c:pt>
                <c:pt idx="6387">
                  <c:v>-161120</c:v>
                </c:pt>
                <c:pt idx="6388">
                  <c:v>-161110</c:v>
                </c:pt>
                <c:pt idx="6389">
                  <c:v>-161100</c:v>
                </c:pt>
                <c:pt idx="6390">
                  <c:v>-161090</c:v>
                </c:pt>
                <c:pt idx="6391">
                  <c:v>-161080</c:v>
                </c:pt>
                <c:pt idx="6392">
                  <c:v>-161070</c:v>
                </c:pt>
                <c:pt idx="6393">
                  <c:v>-161060</c:v>
                </c:pt>
                <c:pt idx="6394">
                  <c:v>-161050</c:v>
                </c:pt>
                <c:pt idx="6395">
                  <c:v>-161040</c:v>
                </c:pt>
                <c:pt idx="6396">
                  <c:v>-161030</c:v>
                </c:pt>
                <c:pt idx="6397">
                  <c:v>-161020</c:v>
                </c:pt>
                <c:pt idx="6398">
                  <c:v>-161010</c:v>
                </c:pt>
                <c:pt idx="6399">
                  <c:v>-161000</c:v>
                </c:pt>
                <c:pt idx="6400">
                  <c:v>-160990</c:v>
                </c:pt>
                <c:pt idx="6401">
                  <c:v>-160980</c:v>
                </c:pt>
                <c:pt idx="6402">
                  <c:v>-160970</c:v>
                </c:pt>
                <c:pt idx="6403">
                  <c:v>-160960</c:v>
                </c:pt>
                <c:pt idx="6404">
                  <c:v>-160950</c:v>
                </c:pt>
                <c:pt idx="6405">
                  <c:v>-160940</c:v>
                </c:pt>
                <c:pt idx="6406">
                  <c:v>-160930</c:v>
                </c:pt>
                <c:pt idx="6407">
                  <c:v>-160920</c:v>
                </c:pt>
                <c:pt idx="6408">
                  <c:v>-160910</c:v>
                </c:pt>
                <c:pt idx="6409">
                  <c:v>-160900</c:v>
                </c:pt>
                <c:pt idx="6410">
                  <c:v>-160890</c:v>
                </c:pt>
                <c:pt idx="6411">
                  <c:v>-160880</c:v>
                </c:pt>
                <c:pt idx="6412">
                  <c:v>-160870</c:v>
                </c:pt>
                <c:pt idx="6413">
                  <c:v>-160860</c:v>
                </c:pt>
                <c:pt idx="6414">
                  <c:v>-160850</c:v>
                </c:pt>
                <c:pt idx="6415">
                  <c:v>-160840</c:v>
                </c:pt>
                <c:pt idx="6416">
                  <c:v>-160830</c:v>
                </c:pt>
                <c:pt idx="6417">
                  <c:v>-160820</c:v>
                </c:pt>
                <c:pt idx="6418">
                  <c:v>-160810</c:v>
                </c:pt>
                <c:pt idx="6419">
                  <c:v>-160800</c:v>
                </c:pt>
                <c:pt idx="6420">
                  <c:v>-160790</c:v>
                </c:pt>
                <c:pt idx="6421">
                  <c:v>-160780</c:v>
                </c:pt>
                <c:pt idx="6422">
                  <c:v>-160770</c:v>
                </c:pt>
                <c:pt idx="6423">
                  <c:v>-160760</c:v>
                </c:pt>
                <c:pt idx="6424">
                  <c:v>-160750</c:v>
                </c:pt>
                <c:pt idx="6425">
                  <c:v>-160740</c:v>
                </c:pt>
                <c:pt idx="6426">
                  <c:v>-160730</c:v>
                </c:pt>
                <c:pt idx="6427">
                  <c:v>-160720</c:v>
                </c:pt>
                <c:pt idx="6428">
                  <c:v>-160710</c:v>
                </c:pt>
                <c:pt idx="6429">
                  <c:v>-160700</c:v>
                </c:pt>
                <c:pt idx="6430">
                  <c:v>-160690</c:v>
                </c:pt>
                <c:pt idx="6431">
                  <c:v>-160680</c:v>
                </c:pt>
                <c:pt idx="6432">
                  <c:v>-160670</c:v>
                </c:pt>
                <c:pt idx="6433">
                  <c:v>-160660</c:v>
                </c:pt>
                <c:pt idx="6434">
                  <c:v>-160650</c:v>
                </c:pt>
                <c:pt idx="6435">
                  <c:v>-160640</c:v>
                </c:pt>
                <c:pt idx="6436">
                  <c:v>-160630</c:v>
                </c:pt>
                <c:pt idx="6437">
                  <c:v>-160620</c:v>
                </c:pt>
                <c:pt idx="6438">
                  <c:v>-160610</c:v>
                </c:pt>
                <c:pt idx="6439">
                  <c:v>-160600</c:v>
                </c:pt>
                <c:pt idx="6440">
                  <c:v>-161590</c:v>
                </c:pt>
                <c:pt idx="6441">
                  <c:v>-161580</c:v>
                </c:pt>
                <c:pt idx="6442">
                  <c:v>-161570</c:v>
                </c:pt>
                <c:pt idx="6443">
                  <c:v>-161560</c:v>
                </c:pt>
                <c:pt idx="6444">
                  <c:v>-161550</c:v>
                </c:pt>
                <c:pt idx="6445">
                  <c:v>-161540</c:v>
                </c:pt>
                <c:pt idx="6446">
                  <c:v>-161530</c:v>
                </c:pt>
                <c:pt idx="6447">
                  <c:v>-161520</c:v>
                </c:pt>
                <c:pt idx="6448">
                  <c:v>-161510</c:v>
                </c:pt>
                <c:pt idx="6449">
                  <c:v>-161500</c:v>
                </c:pt>
                <c:pt idx="6450">
                  <c:v>-161490</c:v>
                </c:pt>
                <c:pt idx="6451">
                  <c:v>-161480</c:v>
                </c:pt>
                <c:pt idx="6452">
                  <c:v>-161470</c:v>
                </c:pt>
                <c:pt idx="6453">
                  <c:v>-161460</c:v>
                </c:pt>
                <c:pt idx="6454">
                  <c:v>-161450</c:v>
                </c:pt>
                <c:pt idx="6455">
                  <c:v>-162440</c:v>
                </c:pt>
                <c:pt idx="6456">
                  <c:v>-162430</c:v>
                </c:pt>
                <c:pt idx="6457">
                  <c:v>-162420</c:v>
                </c:pt>
                <c:pt idx="6458">
                  <c:v>-162410</c:v>
                </c:pt>
                <c:pt idx="6459">
                  <c:v>-162400</c:v>
                </c:pt>
                <c:pt idx="6460">
                  <c:v>-162390</c:v>
                </c:pt>
                <c:pt idx="6461">
                  <c:v>-162380</c:v>
                </c:pt>
                <c:pt idx="6462">
                  <c:v>-162370</c:v>
                </c:pt>
                <c:pt idx="6463">
                  <c:v>-162360</c:v>
                </c:pt>
                <c:pt idx="6464">
                  <c:v>-162350</c:v>
                </c:pt>
                <c:pt idx="6465">
                  <c:v>-162340</c:v>
                </c:pt>
                <c:pt idx="6466">
                  <c:v>-162330</c:v>
                </c:pt>
                <c:pt idx="6467">
                  <c:v>-162320</c:v>
                </c:pt>
                <c:pt idx="6468">
                  <c:v>-162310</c:v>
                </c:pt>
                <c:pt idx="6469">
                  <c:v>-162300</c:v>
                </c:pt>
                <c:pt idx="6470">
                  <c:v>-162290</c:v>
                </c:pt>
                <c:pt idx="6471">
                  <c:v>-162280</c:v>
                </c:pt>
                <c:pt idx="6472">
                  <c:v>-162270</c:v>
                </c:pt>
                <c:pt idx="6473">
                  <c:v>-162260</c:v>
                </c:pt>
                <c:pt idx="6474">
                  <c:v>-162250</c:v>
                </c:pt>
                <c:pt idx="6475">
                  <c:v>-162240</c:v>
                </c:pt>
                <c:pt idx="6476">
                  <c:v>-162230</c:v>
                </c:pt>
                <c:pt idx="6477">
                  <c:v>-162220</c:v>
                </c:pt>
                <c:pt idx="6478">
                  <c:v>-162210</c:v>
                </c:pt>
                <c:pt idx="6479">
                  <c:v>-162200</c:v>
                </c:pt>
                <c:pt idx="6480">
                  <c:v>-162190</c:v>
                </c:pt>
                <c:pt idx="6481">
                  <c:v>-162180</c:v>
                </c:pt>
                <c:pt idx="6482">
                  <c:v>-162170</c:v>
                </c:pt>
                <c:pt idx="6483">
                  <c:v>-162160</c:v>
                </c:pt>
                <c:pt idx="6484">
                  <c:v>-162150</c:v>
                </c:pt>
                <c:pt idx="6485">
                  <c:v>-162140</c:v>
                </c:pt>
                <c:pt idx="6486">
                  <c:v>-162130</c:v>
                </c:pt>
                <c:pt idx="6487">
                  <c:v>-162120</c:v>
                </c:pt>
                <c:pt idx="6488">
                  <c:v>-162110</c:v>
                </c:pt>
                <c:pt idx="6489">
                  <c:v>-162100</c:v>
                </c:pt>
                <c:pt idx="6490">
                  <c:v>-162090</c:v>
                </c:pt>
                <c:pt idx="6491">
                  <c:v>-162080</c:v>
                </c:pt>
                <c:pt idx="6492">
                  <c:v>-162070</c:v>
                </c:pt>
                <c:pt idx="6493">
                  <c:v>-162060</c:v>
                </c:pt>
                <c:pt idx="6494">
                  <c:v>-162050</c:v>
                </c:pt>
                <c:pt idx="6495">
                  <c:v>-162040</c:v>
                </c:pt>
                <c:pt idx="6496">
                  <c:v>-162030</c:v>
                </c:pt>
                <c:pt idx="6497">
                  <c:v>-162020</c:v>
                </c:pt>
                <c:pt idx="6498">
                  <c:v>-162010</c:v>
                </c:pt>
                <c:pt idx="6499">
                  <c:v>-162000</c:v>
                </c:pt>
                <c:pt idx="6500">
                  <c:v>-161990</c:v>
                </c:pt>
                <c:pt idx="6501">
                  <c:v>-161980</c:v>
                </c:pt>
                <c:pt idx="6502">
                  <c:v>-161970</c:v>
                </c:pt>
                <c:pt idx="6503">
                  <c:v>-161960</c:v>
                </c:pt>
                <c:pt idx="6504">
                  <c:v>-161950</c:v>
                </c:pt>
                <c:pt idx="6505">
                  <c:v>-161940</c:v>
                </c:pt>
                <c:pt idx="6506">
                  <c:v>-161930</c:v>
                </c:pt>
                <c:pt idx="6507">
                  <c:v>-161920</c:v>
                </c:pt>
                <c:pt idx="6508">
                  <c:v>-161910</c:v>
                </c:pt>
                <c:pt idx="6509">
                  <c:v>-161900</c:v>
                </c:pt>
                <c:pt idx="6510">
                  <c:v>-161890</c:v>
                </c:pt>
                <c:pt idx="6511">
                  <c:v>-161880</c:v>
                </c:pt>
                <c:pt idx="6512">
                  <c:v>-161870</c:v>
                </c:pt>
                <c:pt idx="6513">
                  <c:v>-161860</c:v>
                </c:pt>
                <c:pt idx="6514">
                  <c:v>-161850</c:v>
                </c:pt>
                <c:pt idx="6515">
                  <c:v>-161840</c:v>
                </c:pt>
                <c:pt idx="6516">
                  <c:v>-161830</c:v>
                </c:pt>
                <c:pt idx="6517">
                  <c:v>-161820</c:v>
                </c:pt>
                <c:pt idx="6518">
                  <c:v>-161810</c:v>
                </c:pt>
                <c:pt idx="6519">
                  <c:v>-161800</c:v>
                </c:pt>
                <c:pt idx="6520">
                  <c:v>-161790</c:v>
                </c:pt>
                <c:pt idx="6521">
                  <c:v>-161780</c:v>
                </c:pt>
                <c:pt idx="6522">
                  <c:v>-161770</c:v>
                </c:pt>
                <c:pt idx="6523">
                  <c:v>-161760</c:v>
                </c:pt>
                <c:pt idx="6524">
                  <c:v>-161750</c:v>
                </c:pt>
                <c:pt idx="6525">
                  <c:v>-161740</c:v>
                </c:pt>
                <c:pt idx="6526">
                  <c:v>-161730</c:v>
                </c:pt>
                <c:pt idx="6527">
                  <c:v>-161720</c:v>
                </c:pt>
                <c:pt idx="6528">
                  <c:v>-161710</c:v>
                </c:pt>
                <c:pt idx="6529">
                  <c:v>-161700</c:v>
                </c:pt>
                <c:pt idx="6530">
                  <c:v>-161690</c:v>
                </c:pt>
                <c:pt idx="6531">
                  <c:v>-161680</c:v>
                </c:pt>
                <c:pt idx="6532">
                  <c:v>-161670</c:v>
                </c:pt>
                <c:pt idx="6533">
                  <c:v>-161660</c:v>
                </c:pt>
                <c:pt idx="6534">
                  <c:v>-162650</c:v>
                </c:pt>
                <c:pt idx="6535">
                  <c:v>-162640</c:v>
                </c:pt>
                <c:pt idx="6536">
                  <c:v>-162630</c:v>
                </c:pt>
                <c:pt idx="6537">
                  <c:v>-162620</c:v>
                </c:pt>
                <c:pt idx="6538">
                  <c:v>-162610</c:v>
                </c:pt>
                <c:pt idx="6539">
                  <c:v>-162600</c:v>
                </c:pt>
                <c:pt idx="6540">
                  <c:v>-162590</c:v>
                </c:pt>
                <c:pt idx="6541">
                  <c:v>-162580</c:v>
                </c:pt>
                <c:pt idx="6542">
                  <c:v>-162570</c:v>
                </c:pt>
                <c:pt idx="6543">
                  <c:v>-162560</c:v>
                </c:pt>
                <c:pt idx="6544">
                  <c:v>-162550</c:v>
                </c:pt>
                <c:pt idx="6545">
                  <c:v>-162540</c:v>
                </c:pt>
                <c:pt idx="6546">
                  <c:v>-162530</c:v>
                </c:pt>
                <c:pt idx="6547">
                  <c:v>-162520</c:v>
                </c:pt>
                <c:pt idx="6548">
                  <c:v>-162510</c:v>
                </c:pt>
                <c:pt idx="6549">
                  <c:v>-162500</c:v>
                </c:pt>
                <c:pt idx="6550">
                  <c:v>-162490</c:v>
                </c:pt>
                <c:pt idx="6551">
                  <c:v>-162480</c:v>
                </c:pt>
                <c:pt idx="6552">
                  <c:v>-162470</c:v>
                </c:pt>
                <c:pt idx="6553">
                  <c:v>-162460</c:v>
                </c:pt>
                <c:pt idx="6554">
                  <c:v>-162450</c:v>
                </c:pt>
                <c:pt idx="6555">
                  <c:v>-162440</c:v>
                </c:pt>
                <c:pt idx="6556">
                  <c:v>-162430</c:v>
                </c:pt>
                <c:pt idx="6557">
                  <c:v>-162420</c:v>
                </c:pt>
                <c:pt idx="6558">
                  <c:v>-162410</c:v>
                </c:pt>
                <c:pt idx="6559">
                  <c:v>-162400</c:v>
                </c:pt>
                <c:pt idx="6560">
                  <c:v>-162390</c:v>
                </c:pt>
                <c:pt idx="6561">
                  <c:v>-162380</c:v>
                </c:pt>
                <c:pt idx="6562">
                  <c:v>-162370</c:v>
                </c:pt>
                <c:pt idx="6563">
                  <c:v>-162360</c:v>
                </c:pt>
                <c:pt idx="6564">
                  <c:v>-162350</c:v>
                </c:pt>
                <c:pt idx="6565">
                  <c:v>-162340</c:v>
                </c:pt>
                <c:pt idx="6566">
                  <c:v>-162330</c:v>
                </c:pt>
                <c:pt idx="6567">
                  <c:v>-162320</c:v>
                </c:pt>
                <c:pt idx="6568">
                  <c:v>-162310</c:v>
                </c:pt>
                <c:pt idx="6569">
                  <c:v>-162300</c:v>
                </c:pt>
                <c:pt idx="6570">
                  <c:v>-162290</c:v>
                </c:pt>
                <c:pt idx="6571">
                  <c:v>-162280</c:v>
                </c:pt>
                <c:pt idx="6572">
                  <c:v>-162270</c:v>
                </c:pt>
                <c:pt idx="6573">
                  <c:v>-162260</c:v>
                </c:pt>
                <c:pt idx="6574">
                  <c:v>-162250</c:v>
                </c:pt>
                <c:pt idx="6575">
                  <c:v>-162240</c:v>
                </c:pt>
                <c:pt idx="6576">
                  <c:v>-162230</c:v>
                </c:pt>
                <c:pt idx="6577">
                  <c:v>-162220</c:v>
                </c:pt>
                <c:pt idx="6578">
                  <c:v>-162210</c:v>
                </c:pt>
                <c:pt idx="6579">
                  <c:v>-162200</c:v>
                </c:pt>
                <c:pt idx="6580">
                  <c:v>-162190</c:v>
                </c:pt>
                <c:pt idx="6581">
                  <c:v>-162180</c:v>
                </c:pt>
                <c:pt idx="6582">
                  <c:v>-162170</c:v>
                </c:pt>
                <c:pt idx="6583">
                  <c:v>-162160</c:v>
                </c:pt>
                <c:pt idx="6584">
                  <c:v>-162150</c:v>
                </c:pt>
                <c:pt idx="6585">
                  <c:v>-162140</c:v>
                </c:pt>
                <c:pt idx="6586">
                  <c:v>-162130</c:v>
                </c:pt>
                <c:pt idx="6587">
                  <c:v>-162120</c:v>
                </c:pt>
                <c:pt idx="6588">
                  <c:v>-162110</c:v>
                </c:pt>
                <c:pt idx="6589">
                  <c:v>-162100</c:v>
                </c:pt>
                <c:pt idx="6590">
                  <c:v>-162090</c:v>
                </c:pt>
                <c:pt idx="6591">
                  <c:v>-162080</c:v>
                </c:pt>
                <c:pt idx="6592">
                  <c:v>-162070</c:v>
                </c:pt>
                <c:pt idx="6593">
                  <c:v>-162060</c:v>
                </c:pt>
                <c:pt idx="6594">
                  <c:v>-162050</c:v>
                </c:pt>
                <c:pt idx="6595">
                  <c:v>-162040</c:v>
                </c:pt>
                <c:pt idx="6596">
                  <c:v>-162030</c:v>
                </c:pt>
                <c:pt idx="6597">
                  <c:v>-163020</c:v>
                </c:pt>
                <c:pt idx="6598">
                  <c:v>-163010</c:v>
                </c:pt>
                <c:pt idx="6599">
                  <c:v>-163000</c:v>
                </c:pt>
                <c:pt idx="6600">
                  <c:v>-162990</c:v>
                </c:pt>
                <c:pt idx="6601">
                  <c:v>-162980</c:v>
                </c:pt>
                <c:pt idx="6602">
                  <c:v>-162970</c:v>
                </c:pt>
                <c:pt idx="6603">
                  <c:v>-162960</c:v>
                </c:pt>
                <c:pt idx="6604">
                  <c:v>-162950</c:v>
                </c:pt>
                <c:pt idx="6605">
                  <c:v>-162940</c:v>
                </c:pt>
                <c:pt idx="6606">
                  <c:v>-162930</c:v>
                </c:pt>
                <c:pt idx="6607">
                  <c:v>-162920</c:v>
                </c:pt>
                <c:pt idx="6608">
                  <c:v>-162910</c:v>
                </c:pt>
                <c:pt idx="6609">
                  <c:v>-162900</c:v>
                </c:pt>
                <c:pt idx="6610">
                  <c:v>-162890</c:v>
                </c:pt>
                <c:pt idx="6611">
                  <c:v>-162880</c:v>
                </c:pt>
                <c:pt idx="6612">
                  <c:v>-162870</c:v>
                </c:pt>
                <c:pt idx="6613">
                  <c:v>-162860</c:v>
                </c:pt>
                <c:pt idx="6614">
                  <c:v>-162850</c:v>
                </c:pt>
                <c:pt idx="6615">
                  <c:v>-162840</c:v>
                </c:pt>
                <c:pt idx="6616">
                  <c:v>-162830</c:v>
                </c:pt>
                <c:pt idx="6617">
                  <c:v>-162820</c:v>
                </c:pt>
                <c:pt idx="6618">
                  <c:v>-162810</c:v>
                </c:pt>
                <c:pt idx="6619">
                  <c:v>-162800</c:v>
                </c:pt>
                <c:pt idx="6620">
                  <c:v>-162790</c:v>
                </c:pt>
                <c:pt idx="6621">
                  <c:v>-162780</c:v>
                </c:pt>
                <c:pt idx="6622">
                  <c:v>-162770</c:v>
                </c:pt>
                <c:pt idx="6623">
                  <c:v>-162760</c:v>
                </c:pt>
                <c:pt idx="6624">
                  <c:v>-162750</c:v>
                </c:pt>
                <c:pt idx="6625">
                  <c:v>-162740</c:v>
                </c:pt>
                <c:pt idx="6626">
                  <c:v>-162730</c:v>
                </c:pt>
                <c:pt idx="6627">
                  <c:v>-162720</c:v>
                </c:pt>
                <c:pt idx="6628">
                  <c:v>-162710</c:v>
                </c:pt>
                <c:pt idx="6629">
                  <c:v>-163700</c:v>
                </c:pt>
                <c:pt idx="6630">
                  <c:v>-163690</c:v>
                </c:pt>
                <c:pt idx="6631">
                  <c:v>-163680</c:v>
                </c:pt>
                <c:pt idx="6632">
                  <c:v>-163670</c:v>
                </c:pt>
                <c:pt idx="6633">
                  <c:v>-163660</c:v>
                </c:pt>
                <c:pt idx="6634">
                  <c:v>-163650</c:v>
                </c:pt>
                <c:pt idx="6635">
                  <c:v>-163640</c:v>
                </c:pt>
                <c:pt idx="6636">
                  <c:v>-163630</c:v>
                </c:pt>
                <c:pt idx="6637">
                  <c:v>-163620</c:v>
                </c:pt>
                <c:pt idx="6638">
                  <c:v>-163610</c:v>
                </c:pt>
                <c:pt idx="6639">
                  <c:v>-163600</c:v>
                </c:pt>
                <c:pt idx="6640">
                  <c:v>-163590</c:v>
                </c:pt>
                <c:pt idx="6641">
                  <c:v>-163580</c:v>
                </c:pt>
                <c:pt idx="6642">
                  <c:v>-163570</c:v>
                </c:pt>
                <c:pt idx="6643">
                  <c:v>-163560</c:v>
                </c:pt>
                <c:pt idx="6644">
                  <c:v>-163550</c:v>
                </c:pt>
                <c:pt idx="6645">
                  <c:v>-163540</c:v>
                </c:pt>
                <c:pt idx="6646">
                  <c:v>-163530</c:v>
                </c:pt>
                <c:pt idx="6647">
                  <c:v>-163520</c:v>
                </c:pt>
                <c:pt idx="6648">
                  <c:v>-163510</c:v>
                </c:pt>
                <c:pt idx="6649">
                  <c:v>-163500</c:v>
                </c:pt>
                <c:pt idx="6650">
                  <c:v>-163490</c:v>
                </c:pt>
                <c:pt idx="6651">
                  <c:v>-163480</c:v>
                </c:pt>
                <c:pt idx="6652">
                  <c:v>-163470</c:v>
                </c:pt>
                <c:pt idx="6653">
                  <c:v>-163460</c:v>
                </c:pt>
                <c:pt idx="6654">
                  <c:v>-163450</c:v>
                </c:pt>
                <c:pt idx="6655">
                  <c:v>-163440</c:v>
                </c:pt>
                <c:pt idx="6656">
                  <c:v>-163430</c:v>
                </c:pt>
                <c:pt idx="6657">
                  <c:v>-163420</c:v>
                </c:pt>
                <c:pt idx="6658">
                  <c:v>-163410</c:v>
                </c:pt>
                <c:pt idx="6659">
                  <c:v>-163400</c:v>
                </c:pt>
                <c:pt idx="6660">
                  <c:v>-163390</c:v>
                </c:pt>
                <c:pt idx="6661">
                  <c:v>-163380</c:v>
                </c:pt>
                <c:pt idx="6662">
                  <c:v>-163370</c:v>
                </c:pt>
                <c:pt idx="6663">
                  <c:v>-163360</c:v>
                </c:pt>
                <c:pt idx="6664">
                  <c:v>-163350</c:v>
                </c:pt>
                <c:pt idx="6665">
                  <c:v>-164340</c:v>
                </c:pt>
                <c:pt idx="6666">
                  <c:v>-164330</c:v>
                </c:pt>
                <c:pt idx="6667">
                  <c:v>-164320</c:v>
                </c:pt>
                <c:pt idx="6668">
                  <c:v>-164310</c:v>
                </c:pt>
                <c:pt idx="6669">
                  <c:v>-164300</c:v>
                </c:pt>
                <c:pt idx="6670">
                  <c:v>-164290</c:v>
                </c:pt>
                <c:pt idx="6671">
                  <c:v>-164280</c:v>
                </c:pt>
                <c:pt idx="6672">
                  <c:v>-164270</c:v>
                </c:pt>
                <c:pt idx="6673">
                  <c:v>-164260</c:v>
                </c:pt>
                <c:pt idx="6674">
                  <c:v>-164250</c:v>
                </c:pt>
                <c:pt idx="6675">
                  <c:v>-164240</c:v>
                </c:pt>
                <c:pt idx="6676">
                  <c:v>-164230</c:v>
                </c:pt>
                <c:pt idx="6677">
                  <c:v>-164220</c:v>
                </c:pt>
                <c:pt idx="6678">
                  <c:v>-164210</c:v>
                </c:pt>
                <c:pt idx="6679">
                  <c:v>-164200</c:v>
                </c:pt>
                <c:pt idx="6680">
                  <c:v>-164190</c:v>
                </c:pt>
                <c:pt idx="6681">
                  <c:v>-164180</c:v>
                </c:pt>
                <c:pt idx="6682">
                  <c:v>-164170</c:v>
                </c:pt>
                <c:pt idx="6683">
                  <c:v>-164160</c:v>
                </c:pt>
                <c:pt idx="6684">
                  <c:v>-164150</c:v>
                </c:pt>
                <c:pt idx="6685">
                  <c:v>-164140</c:v>
                </c:pt>
                <c:pt idx="6686">
                  <c:v>-164130</c:v>
                </c:pt>
                <c:pt idx="6687">
                  <c:v>-164120</c:v>
                </c:pt>
                <c:pt idx="6688">
                  <c:v>-164110</c:v>
                </c:pt>
                <c:pt idx="6689">
                  <c:v>-164100</c:v>
                </c:pt>
                <c:pt idx="6690">
                  <c:v>-164090</c:v>
                </c:pt>
                <c:pt idx="6691">
                  <c:v>-164080</c:v>
                </c:pt>
                <c:pt idx="6692">
                  <c:v>-164070</c:v>
                </c:pt>
                <c:pt idx="6693">
                  <c:v>-164060</c:v>
                </c:pt>
                <c:pt idx="6694">
                  <c:v>-164050</c:v>
                </c:pt>
                <c:pt idx="6695">
                  <c:v>-164040</c:v>
                </c:pt>
                <c:pt idx="6696">
                  <c:v>-164030</c:v>
                </c:pt>
                <c:pt idx="6697">
                  <c:v>-164020</c:v>
                </c:pt>
                <c:pt idx="6698">
                  <c:v>-164010</c:v>
                </c:pt>
                <c:pt idx="6699">
                  <c:v>-164000</c:v>
                </c:pt>
                <c:pt idx="6700">
                  <c:v>-163990</c:v>
                </c:pt>
                <c:pt idx="6701">
                  <c:v>-163980</c:v>
                </c:pt>
                <c:pt idx="6702">
                  <c:v>-163970</c:v>
                </c:pt>
                <c:pt idx="6703">
                  <c:v>-163960</c:v>
                </c:pt>
                <c:pt idx="6704">
                  <c:v>-163950</c:v>
                </c:pt>
                <c:pt idx="6705">
                  <c:v>-163940</c:v>
                </c:pt>
                <c:pt idx="6706">
                  <c:v>-163930</c:v>
                </c:pt>
                <c:pt idx="6707">
                  <c:v>-163920</c:v>
                </c:pt>
                <c:pt idx="6708">
                  <c:v>-163910</c:v>
                </c:pt>
                <c:pt idx="6709">
                  <c:v>-163900</c:v>
                </c:pt>
                <c:pt idx="6710">
                  <c:v>-163890</c:v>
                </c:pt>
                <c:pt idx="6711">
                  <c:v>-163880</c:v>
                </c:pt>
                <c:pt idx="6712">
                  <c:v>-163870</c:v>
                </c:pt>
                <c:pt idx="6713">
                  <c:v>-163860</c:v>
                </c:pt>
                <c:pt idx="6714">
                  <c:v>-163850</c:v>
                </c:pt>
                <c:pt idx="6715">
                  <c:v>-163840</c:v>
                </c:pt>
                <c:pt idx="6716">
                  <c:v>-163830</c:v>
                </c:pt>
                <c:pt idx="6717">
                  <c:v>-163820</c:v>
                </c:pt>
                <c:pt idx="6718">
                  <c:v>-163810</c:v>
                </c:pt>
                <c:pt idx="6719">
                  <c:v>-163800</c:v>
                </c:pt>
                <c:pt idx="6720">
                  <c:v>-163790</c:v>
                </c:pt>
                <c:pt idx="6721">
                  <c:v>-163780</c:v>
                </c:pt>
                <c:pt idx="6722">
                  <c:v>-163770</c:v>
                </c:pt>
                <c:pt idx="6723">
                  <c:v>-163760</c:v>
                </c:pt>
                <c:pt idx="6724">
                  <c:v>-163750</c:v>
                </c:pt>
                <c:pt idx="6725">
                  <c:v>-164740</c:v>
                </c:pt>
                <c:pt idx="6726">
                  <c:v>-165730</c:v>
                </c:pt>
                <c:pt idx="6727">
                  <c:v>-165720</c:v>
                </c:pt>
                <c:pt idx="6728">
                  <c:v>-165710</c:v>
                </c:pt>
                <c:pt idx="6729">
                  <c:v>-165700</c:v>
                </c:pt>
                <c:pt idx="6730">
                  <c:v>-165690</c:v>
                </c:pt>
                <c:pt idx="6731">
                  <c:v>-165680</c:v>
                </c:pt>
                <c:pt idx="6732">
                  <c:v>-165670</c:v>
                </c:pt>
                <c:pt idx="6733">
                  <c:v>-165660</c:v>
                </c:pt>
                <c:pt idx="6734">
                  <c:v>-165650</c:v>
                </c:pt>
                <c:pt idx="6735">
                  <c:v>-165640</c:v>
                </c:pt>
                <c:pt idx="6736">
                  <c:v>-165630</c:v>
                </c:pt>
                <c:pt idx="6737">
                  <c:v>-165620</c:v>
                </c:pt>
                <c:pt idx="6738">
                  <c:v>-165610</c:v>
                </c:pt>
                <c:pt idx="6739">
                  <c:v>-165600</c:v>
                </c:pt>
                <c:pt idx="6740">
                  <c:v>-165590</c:v>
                </c:pt>
                <c:pt idx="6741">
                  <c:v>-165580</c:v>
                </c:pt>
                <c:pt idx="6742">
                  <c:v>-165570</c:v>
                </c:pt>
                <c:pt idx="6743">
                  <c:v>-165560</c:v>
                </c:pt>
                <c:pt idx="6744">
                  <c:v>-165550</c:v>
                </c:pt>
                <c:pt idx="6745">
                  <c:v>-165540</c:v>
                </c:pt>
                <c:pt idx="6746">
                  <c:v>-165530</c:v>
                </c:pt>
                <c:pt idx="6747">
                  <c:v>-165520</c:v>
                </c:pt>
                <c:pt idx="6748">
                  <c:v>-165510</c:v>
                </c:pt>
                <c:pt idx="6749">
                  <c:v>-165500</c:v>
                </c:pt>
                <c:pt idx="6750">
                  <c:v>-165490</c:v>
                </c:pt>
                <c:pt idx="6751">
                  <c:v>-165480</c:v>
                </c:pt>
                <c:pt idx="6752">
                  <c:v>-165470</c:v>
                </c:pt>
                <c:pt idx="6753">
                  <c:v>-165460</c:v>
                </c:pt>
                <c:pt idx="6754">
                  <c:v>-165450</c:v>
                </c:pt>
                <c:pt idx="6755">
                  <c:v>-165440</c:v>
                </c:pt>
                <c:pt idx="6756">
                  <c:v>-165430</c:v>
                </c:pt>
                <c:pt idx="6757">
                  <c:v>-165420</c:v>
                </c:pt>
                <c:pt idx="6758">
                  <c:v>-165410</c:v>
                </c:pt>
                <c:pt idx="6759">
                  <c:v>-165400</c:v>
                </c:pt>
                <c:pt idx="6760">
                  <c:v>-165390</c:v>
                </c:pt>
                <c:pt idx="6761">
                  <c:v>-165380</c:v>
                </c:pt>
                <c:pt idx="6762">
                  <c:v>-165370</c:v>
                </c:pt>
                <c:pt idx="6763">
                  <c:v>-165360</c:v>
                </c:pt>
                <c:pt idx="6764">
                  <c:v>-165350</c:v>
                </c:pt>
                <c:pt idx="6765">
                  <c:v>-165340</c:v>
                </c:pt>
                <c:pt idx="6766">
                  <c:v>-165330</c:v>
                </c:pt>
                <c:pt idx="6767">
                  <c:v>-165320</c:v>
                </c:pt>
                <c:pt idx="6768">
                  <c:v>-165310</c:v>
                </c:pt>
                <c:pt idx="6769">
                  <c:v>-165300</c:v>
                </c:pt>
                <c:pt idx="6770">
                  <c:v>-165290</c:v>
                </c:pt>
                <c:pt idx="6771">
                  <c:v>-165280</c:v>
                </c:pt>
                <c:pt idx="6772">
                  <c:v>-165270</c:v>
                </c:pt>
                <c:pt idx="6773">
                  <c:v>-165260</c:v>
                </c:pt>
                <c:pt idx="6774">
                  <c:v>-165250</c:v>
                </c:pt>
                <c:pt idx="6775">
                  <c:v>-165240</c:v>
                </c:pt>
                <c:pt idx="6776">
                  <c:v>-165230</c:v>
                </c:pt>
                <c:pt idx="6777">
                  <c:v>-165220</c:v>
                </c:pt>
                <c:pt idx="6778">
                  <c:v>-165210</c:v>
                </c:pt>
                <c:pt idx="6779">
                  <c:v>-165200</c:v>
                </c:pt>
                <c:pt idx="6780">
                  <c:v>-165190</c:v>
                </c:pt>
                <c:pt idx="6781">
                  <c:v>-165180</c:v>
                </c:pt>
                <c:pt idx="6782">
                  <c:v>-165170</c:v>
                </c:pt>
                <c:pt idx="6783">
                  <c:v>-165160</c:v>
                </c:pt>
                <c:pt idx="6784">
                  <c:v>-165150</c:v>
                </c:pt>
                <c:pt idx="6785">
                  <c:v>-165140</c:v>
                </c:pt>
                <c:pt idx="6786">
                  <c:v>-165130</c:v>
                </c:pt>
                <c:pt idx="6787">
                  <c:v>-165120</c:v>
                </c:pt>
                <c:pt idx="6788">
                  <c:v>-165110</c:v>
                </c:pt>
                <c:pt idx="6789">
                  <c:v>-165100</c:v>
                </c:pt>
                <c:pt idx="6790">
                  <c:v>-165090</c:v>
                </c:pt>
                <c:pt idx="6791">
                  <c:v>-165080</c:v>
                </c:pt>
                <c:pt idx="6792">
                  <c:v>-165070</c:v>
                </c:pt>
                <c:pt idx="6793">
                  <c:v>-165060</c:v>
                </c:pt>
                <c:pt idx="6794">
                  <c:v>-165050</c:v>
                </c:pt>
                <c:pt idx="6795">
                  <c:v>-165040</c:v>
                </c:pt>
                <c:pt idx="6796">
                  <c:v>-165030</c:v>
                </c:pt>
                <c:pt idx="6797">
                  <c:v>-165020</c:v>
                </c:pt>
                <c:pt idx="6798">
                  <c:v>-165010</c:v>
                </c:pt>
                <c:pt idx="6799">
                  <c:v>-165000</c:v>
                </c:pt>
                <c:pt idx="6800">
                  <c:v>-164990</c:v>
                </c:pt>
                <c:pt idx="6801">
                  <c:v>-164980</c:v>
                </c:pt>
                <c:pt idx="6802">
                  <c:v>-164970</c:v>
                </c:pt>
                <c:pt idx="6803">
                  <c:v>-164960</c:v>
                </c:pt>
                <c:pt idx="6804">
                  <c:v>-164950</c:v>
                </c:pt>
                <c:pt idx="6805">
                  <c:v>-164940</c:v>
                </c:pt>
                <c:pt idx="6806">
                  <c:v>-164930</c:v>
                </c:pt>
                <c:pt idx="6807">
                  <c:v>-164920</c:v>
                </c:pt>
                <c:pt idx="6808">
                  <c:v>-164910</c:v>
                </c:pt>
                <c:pt idx="6809">
                  <c:v>-164900</c:v>
                </c:pt>
                <c:pt idx="6810">
                  <c:v>-164890</c:v>
                </c:pt>
                <c:pt idx="6811">
                  <c:v>-164880</c:v>
                </c:pt>
                <c:pt idx="6812">
                  <c:v>-164870</c:v>
                </c:pt>
                <c:pt idx="6813">
                  <c:v>-164860</c:v>
                </c:pt>
                <c:pt idx="6814">
                  <c:v>-164850</c:v>
                </c:pt>
                <c:pt idx="6815">
                  <c:v>-164840</c:v>
                </c:pt>
                <c:pt idx="6816">
                  <c:v>-164830</c:v>
                </c:pt>
                <c:pt idx="6817">
                  <c:v>-164820</c:v>
                </c:pt>
                <c:pt idx="6818">
                  <c:v>-164810</c:v>
                </c:pt>
                <c:pt idx="6819">
                  <c:v>-164800</c:v>
                </c:pt>
                <c:pt idx="6820">
                  <c:v>-164790</c:v>
                </c:pt>
                <c:pt idx="6821">
                  <c:v>-164780</c:v>
                </c:pt>
                <c:pt idx="6822">
                  <c:v>-164770</c:v>
                </c:pt>
                <c:pt idx="6823">
                  <c:v>-164760</c:v>
                </c:pt>
                <c:pt idx="6824">
                  <c:v>-164750</c:v>
                </c:pt>
                <c:pt idx="6825">
                  <c:v>-164740</c:v>
                </c:pt>
                <c:pt idx="6826">
                  <c:v>-164730</c:v>
                </c:pt>
                <c:pt idx="6827">
                  <c:v>-164720</c:v>
                </c:pt>
                <c:pt idx="6828">
                  <c:v>-164710</c:v>
                </c:pt>
                <c:pt idx="6829">
                  <c:v>-164700</c:v>
                </c:pt>
                <c:pt idx="6830">
                  <c:v>-164690</c:v>
                </c:pt>
                <c:pt idx="6831">
                  <c:v>-164680</c:v>
                </c:pt>
                <c:pt idx="6832">
                  <c:v>-164670</c:v>
                </c:pt>
                <c:pt idx="6833">
                  <c:v>-164660</c:v>
                </c:pt>
                <c:pt idx="6834">
                  <c:v>-164650</c:v>
                </c:pt>
                <c:pt idx="6835">
                  <c:v>-164640</c:v>
                </c:pt>
                <c:pt idx="6836">
                  <c:v>-164630</c:v>
                </c:pt>
                <c:pt idx="6837">
                  <c:v>-164620</c:v>
                </c:pt>
                <c:pt idx="6838">
                  <c:v>-164610</c:v>
                </c:pt>
                <c:pt idx="6839">
                  <c:v>-164600</c:v>
                </c:pt>
                <c:pt idx="6840">
                  <c:v>-164590</c:v>
                </c:pt>
                <c:pt idx="6841">
                  <c:v>-164580</c:v>
                </c:pt>
                <c:pt idx="6842">
                  <c:v>-164570</c:v>
                </c:pt>
                <c:pt idx="6843">
                  <c:v>-164560</c:v>
                </c:pt>
                <c:pt idx="6844">
                  <c:v>-164550</c:v>
                </c:pt>
                <c:pt idx="6845">
                  <c:v>-164540</c:v>
                </c:pt>
                <c:pt idx="6846">
                  <c:v>-164530</c:v>
                </c:pt>
                <c:pt idx="6847">
                  <c:v>-164520</c:v>
                </c:pt>
                <c:pt idx="6848">
                  <c:v>-164510</c:v>
                </c:pt>
                <c:pt idx="6849">
                  <c:v>-164500</c:v>
                </c:pt>
                <c:pt idx="6850">
                  <c:v>-164490</c:v>
                </c:pt>
                <c:pt idx="6851">
                  <c:v>-164480</c:v>
                </c:pt>
                <c:pt idx="6852">
                  <c:v>-164470</c:v>
                </c:pt>
                <c:pt idx="6853">
                  <c:v>-164460</c:v>
                </c:pt>
                <c:pt idx="6854">
                  <c:v>-164450</c:v>
                </c:pt>
                <c:pt idx="6855">
                  <c:v>-164440</c:v>
                </c:pt>
                <c:pt idx="6856">
                  <c:v>-164430</c:v>
                </c:pt>
                <c:pt idx="6857">
                  <c:v>-165420</c:v>
                </c:pt>
                <c:pt idx="6858">
                  <c:v>-165410</c:v>
                </c:pt>
                <c:pt idx="6859">
                  <c:v>-165400</c:v>
                </c:pt>
                <c:pt idx="6860">
                  <c:v>-165390</c:v>
                </c:pt>
                <c:pt idx="6861">
                  <c:v>-165380</c:v>
                </c:pt>
                <c:pt idx="6862">
                  <c:v>-165370</c:v>
                </c:pt>
                <c:pt idx="6863">
                  <c:v>-165360</c:v>
                </c:pt>
                <c:pt idx="6864">
                  <c:v>-165350</c:v>
                </c:pt>
                <c:pt idx="6865">
                  <c:v>-165340</c:v>
                </c:pt>
                <c:pt idx="6866">
                  <c:v>-165330</c:v>
                </c:pt>
                <c:pt idx="6867">
                  <c:v>-165320</c:v>
                </c:pt>
                <c:pt idx="6868">
                  <c:v>-165310</c:v>
                </c:pt>
                <c:pt idx="6869">
                  <c:v>-165300</c:v>
                </c:pt>
                <c:pt idx="6870">
                  <c:v>-165290</c:v>
                </c:pt>
                <c:pt idx="6871">
                  <c:v>-165280</c:v>
                </c:pt>
                <c:pt idx="6872">
                  <c:v>-165270</c:v>
                </c:pt>
                <c:pt idx="6873">
                  <c:v>-165260</c:v>
                </c:pt>
                <c:pt idx="6874">
                  <c:v>-165250</c:v>
                </c:pt>
                <c:pt idx="6875">
                  <c:v>-165240</c:v>
                </c:pt>
                <c:pt idx="6876">
                  <c:v>-165230</c:v>
                </c:pt>
                <c:pt idx="6877">
                  <c:v>-165220</c:v>
                </c:pt>
                <c:pt idx="6878">
                  <c:v>-165210</c:v>
                </c:pt>
                <c:pt idx="6879">
                  <c:v>-165200</c:v>
                </c:pt>
                <c:pt idx="6880">
                  <c:v>-165190</c:v>
                </c:pt>
                <c:pt idx="6881">
                  <c:v>-165180</c:v>
                </c:pt>
                <c:pt idx="6882">
                  <c:v>-165170</c:v>
                </c:pt>
                <c:pt idx="6883">
                  <c:v>-166160</c:v>
                </c:pt>
                <c:pt idx="6884">
                  <c:v>-166150</c:v>
                </c:pt>
                <c:pt idx="6885">
                  <c:v>-166140</c:v>
                </c:pt>
                <c:pt idx="6886">
                  <c:v>-166130</c:v>
                </c:pt>
                <c:pt idx="6887">
                  <c:v>-166120</c:v>
                </c:pt>
                <c:pt idx="6888">
                  <c:v>-166110</c:v>
                </c:pt>
                <c:pt idx="6889">
                  <c:v>-166100</c:v>
                </c:pt>
                <c:pt idx="6890">
                  <c:v>-166090</c:v>
                </c:pt>
                <c:pt idx="6891">
                  <c:v>-166080</c:v>
                </c:pt>
                <c:pt idx="6892">
                  <c:v>-166070</c:v>
                </c:pt>
                <c:pt idx="6893">
                  <c:v>-166060</c:v>
                </c:pt>
                <c:pt idx="6894">
                  <c:v>-167050</c:v>
                </c:pt>
                <c:pt idx="6895">
                  <c:v>-167040</c:v>
                </c:pt>
                <c:pt idx="6896">
                  <c:v>-167030</c:v>
                </c:pt>
                <c:pt idx="6897">
                  <c:v>-167020</c:v>
                </c:pt>
                <c:pt idx="6898">
                  <c:v>-167010</c:v>
                </c:pt>
                <c:pt idx="6899">
                  <c:v>-167000</c:v>
                </c:pt>
                <c:pt idx="6900">
                  <c:v>-166990</c:v>
                </c:pt>
                <c:pt idx="6901">
                  <c:v>-166980</c:v>
                </c:pt>
                <c:pt idx="6902">
                  <c:v>-166970</c:v>
                </c:pt>
                <c:pt idx="6903">
                  <c:v>-166960</c:v>
                </c:pt>
                <c:pt idx="6904">
                  <c:v>-166950</c:v>
                </c:pt>
                <c:pt idx="6905">
                  <c:v>-166940</c:v>
                </c:pt>
                <c:pt idx="6906">
                  <c:v>-166930</c:v>
                </c:pt>
                <c:pt idx="6907">
                  <c:v>-167920</c:v>
                </c:pt>
                <c:pt idx="6908">
                  <c:v>-167910</c:v>
                </c:pt>
                <c:pt idx="6909">
                  <c:v>-167900</c:v>
                </c:pt>
                <c:pt idx="6910">
                  <c:v>-167890</c:v>
                </c:pt>
                <c:pt idx="6911">
                  <c:v>-167880</c:v>
                </c:pt>
                <c:pt idx="6912">
                  <c:v>-167870</c:v>
                </c:pt>
                <c:pt idx="6913">
                  <c:v>-167860</c:v>
                </c:pt>
                <c:pt idx="6914">
                  <c:v>-167850</c:v>
                </c:pt>
                <c:pt idx="6915">
                  <c:v>-167840</c:v>
                </c:pt>
                <c:pt idx="6916">
                  <c:v>-167830</c:v>
                </c:pt>
                <c:pt idx="6917">
                  <c:v>-167820</c:v>
                </c:pt>
                <c:pt idx="6918">
                  <c:v>-167810</c:v>
                </c:pt>
                <c:pt idx="6919">
                  <c:v>-167800</c:v>
                </c:pt>
                <c:pt idx="6920">
                  <c:v>-167790</c:v>
                </c:pt>
                <c:pt idx="6921">
                  <c:v>-167780</c:v>
                </c:pt>
                <c:pt idx="6922">
                  <c:v>-167770</c:v>
                </c:pt>
                <c:pt idx="6923">
                  <c:v>-167760</c:v>
                </c:pt>
                <c:pt idx="6924">
                  <c:v>-167750</c:v>
                </c:pt>
                <c:pt idx="6925">
                  <c:v>-167740</c:v>
                </c:pt>
                <c:pt idx="6926">
                  <c:v>-167730</c:v>
                </c:pt>
                <c:pt idx="6927">
                  <c:v>-167720</c:v>
                </c:pt>
                <c:pt idx="6928">
                  <c:v>-167710</c:v>
                </c:pt>
                <c:pt idx="6929">
                  <c:v>-168700</c:v>
                </c:pt>
                <c:pt idx="6930">
                  <c:v>-168690</c:v>
                </c:pt>
                <c:pt idx="6931">
                  <c:v>-168680</c:v>
                </c:pt>
                <c:pt idx="6932">
                  <c:v>-168670</c:v>
                </c:pt>
                <c:pt idx="6933">
                  <c:v>-168660</c:v>
                </c:pt>
                <c:pt idx="6934">
                  <c:v>-168650</c:v>
                </c:pt>
                <c:pt idx="6935">
                  <c:v>-168640</c:v>
                </c:pt>
                <c:pt idx="6936">
                  <c:v>-168630</c:v>
                </c:pt>
                <c:pt idx="6937">
                  <c:v>-168620</c:v>
                </c:pt>
                <c:pt idx="6938">
                  <c:v>-168610</c:v>
                </c:pt>
                <c:pt idx="6939">
                  <c:v>-168600</c:v>
                </c:pt>
                <c:pt idx="6940">
                  <c:v>-168590</c:v>
                </c:pt>
                <c:pt idx="6941">
                  <c:v>-168580</c:v>
                </c:pt>
                <c:pt idx="6942">
                  <c:v>-168570</c:v>
                </c:pt>
                <c:pt idx="6943">
                  <c:v>-168560</c:v>
                </c:pt>
                <c:pt idx="6944">
                  <c:v>-168550</c:v>
                </c:pt>
                <c:pt idx="6945">
                  <c:v>-168540</c:v>
                </c:pt>
                <c:pt idx="6946">
                  <c:v>-168530</c:v>
                </c:pt>
                <c:pt idx="6947">
                  <c:v>-168520</c:v>
                </c:pt>
                <c:pt idx="6948">
                  <c:v>-168510</c:v>
                </c:pt>
                <c:pt idx="6949">
                  <c:v>-168500</c:v>
                </c:pt>
                <c:pt idx="6950">
                  <c:v>-168490</c:v>
                </c:pt>
                <c:pt idx="6951">
                  <c:v>-168480</c:v>
                </c:pt>
                <c:pt idx="6952">
                  <c:v>-168470</c:v>
                </c:pt>
                <c:pt idx="6953">
                  <c:v>-168460</c:v>
                </c:pt>
                <c:pt idx="6954">
                  <c:v>-168450</c:v>
                </c:pt>
                <c:pt idx="6955">
                  <c:v>-168440</c:v>
                </c:pt>
                <c:pt idx="6956">
                  <c:v>-168430</c:v>
                </c:pt>
                <c:pt idx="6957">
                  <c:v>-168420</c:v>
                </c:pt>
                <c:pt idx="6958">
                  <c:v>-168410</c:v>
                </c:pt>
                <c:pt idx="6959">
                  <c:v>-168400</c:v>
                </c:pt>
                <c:pt idx="6960">
                  <c:v>-168390</c:v>
                </c:pt>
                <c:pt idx="6961">
                  <c:v>-168380</c:v>
                </c:pt>
                <c:pt idx="6962">
                  <c:v>-168370</c:v>
                </c:pt>
                <c:pt idx="6963">
                  <c:v>-168360</c:v>
                </c:pt>
                <c:pt idx="6964">
                  <c:v>-168350</c:v>
                </c:pt>
                <c:pt idx="6965">
                  <c:v>-168340</c:v>
                </c:pt>
                <c:pt idx="6966">
                  <c:v>-168330</c:v>
                </c:pt>
                <c:pt idx="6967">
                  <c:v>-168320</c:v>
                </c:pt>
                <c:pt idx="6968">
                  <c:v>-168310</c:v>
                </c:pt>
                <c:pt idx="6969">
                  <c:v>-168300</c:v>
                </c:pt>
                <c:pt idx="6970">
                  <c:v>-168290</c:v>
                </c:pt>
                <c:pt idx="6971">
                  <c:v>-168280</c:v>
                </c:pt>
                <c:pt idx="6972">
                  <c:v>-168270</c:v>
                </c:pt>
                <c:pt idx="6973">
                  <c:v>-168260</c:v>
                </c:pt>
                <c:pt idx="6974">
                  <c:v>-168250</c:v>
                </c:pt>
                <c:pt idx="6975">
                  <c:v>-168240</c:v>
                </c:pt>
                <c:pt idx="6976">
                  <c:v>-168230</c:v>
                </c:pt>
                <c:pt idx="6977">
                  <c:v>-168220</c:v>
                </c:pt>
                <c:pt idx="6978">
                  <c:v>-168210</c:v>
                </c:pt>
                <c:pt idx="6979">
                  <c:v>-168200</c:v>
                </c:pt>
                <c:pt idx="6980">
                  <c:v>-168190</c:v>
                </c:pt>
                <c:pt idx="6981">
                  <c:v>-168180</c:v>
                </c:pt>
                <c:pt idx="6982">
                  <c:v>-168170</c:v>
                </c:pt>
                <c:pt idx="6983">
                  <c:v>-168160</c:v>
                </c:pt>
                <c:pt idx="6984">
                  <c:v>-168150</c:v>
                </c:pt>
                <c:pt idx="6985">
                  <c:v>-168140</c:v>
                </c:pt>
                <c:pt idx="6986">
                  <c:v>-168130</c:v>
                </c:pt>
                <c:pt idx="6987">
                  <c:v>-168120</c:v>
                </c:pt>
                <c:pt idx="6988">
                  <c:v>-168110</c:v>
                </c:pt>
                <c:pt idx="6989">
                  <c:v>-168100</c:v>
                </c:pt>
                <c:pt idx="6990">
                  <c:v>-168090</c:v>
                </c:pt>
                <c:pt idx="6991">
                  <c:v>-168080</c:v>
                </c:pt>
                <c:pt idx="6992">
                  <c:v>-168070</c:v>
                </c:pt>
                <c:pt idx="6993">
                  <c:v>-168060</c:v>
                </c:pt>
                <c:pt idx="6994">
                  <c:v>-168050</c:v>
                </c:pt>
                <c:pt idx="6995">
                  <c:v>-168040</c:v>
                </c:pt>
                <c:pt idx="6996">
                  <c:v>-168030</c:v>
                </c:pt>
                <c:pt idx="6997">
                  <c:v>-168020</c:v>
                </c:pt>
                <c:pt idx="6998">
                  <c:v>-168010</c:v>
                </c:pt>
                <c:pt idx="6999">
                  <c:v>-168000</c:v>
                </c:pt>
                <c:pt idx="7000">
                  <c:v>-167990</c:v>
                </c:pt>
                <c:pt idx="7001">
                  <c:v>-167980</c:v>
                </c:pt>
                <c:pt idx="7002">
                  <c:v>-167970</c:v>
                </c:pt>
                <c:pt idx="7003">
                  <c:v>-167960</c:v>
                </c:pt>
                <c:pt idx="7004">
                  <c:v>-167950</c:v>
                </c:pt>
                <c:pt idx="7005">
                  <c:v>-167940</c:v>
                </c:pt>
                <c:pt idx="7006">
                  <c:v>-167930</c:v>
                </c:pt>
                <c:pt idx="7007">
                  <c:v>-167920</c:v>
                </c:pt>
                <c:pt idx="7008">
                  <c:v>-167910</c:v>
                </c:pt>
                <c:pt idx="7009">
                  <c:v>-167900</c:v>
                </c:pt>
                <c:pt idx="7010">
                  <c:v>-167890</c:v>
                </c:pt>
                <c:pt idx="7011">
                  <c:v>-167880</c:v>
                </c:pt>
                <c:pt idx="7012">
                  <c:v>-167870</c:v>
                </c:pt>
                <c:pt idx="7013">
                  <c:v>-167860</c:v>
                </c:pt>
                <c:pt idx="7014">
                  <c:v>-167850</c:v>
                </c:pt>
                <c:pt idx="7015">
                  <c:v>-167840</c:v>
                </c:pt>
                <c:pt idx="7016">
                  <c:v>-167830</c:v>
                </c:pt>
                <c:pt idx="7017">
                  <c:v>-167820</c:v>
                </c:pt>
                <c:pt idx="7018">
                  <c:v>-167810</c:v>
                </c:pt>
                <c:pt idx="7019">
                  <c:v>-167800</c:v>
                </c:pt>
                <c:pt idx="7020">
                  <c:v>-167790</c:v>
                </c:pt>
                <c:pt idx="7021">
                  <c:v>-167780</c:v>
                </c:pt>
                <c:pt idx="7022">
                  <c:v>-167770</c:v>
                </c:pt>
                <c:pt idx="7023">
                  <c:v>-167760</c:v>
                </c:pt>
                <c:pt idx="7024">
                  <c:v>-167750</c:v>
                </c:pt>
                <c:pt idx="7025">
                  <c:v>-167740</c:v>
                </c:pt>
                <c:pt idx="7026">
                  <c:v>-167730</c:v>
                </c:pt>
                <c:pt idx="7027">
                  <c:v>-167720</c:v>
                </c:pt>
                <c:pt idx="7028">
                  <c:v>-167710</c:v>
                </c:pt>
                <c:pt idx="7029">
                  <c:v>-167700</c:v>
                </c:pt>
                <c:pt idx="7030">
                  <c:v>-167690</c:v>
                </c:pt>
                <c:pt idx="7031">
                  <c:v>-167680</c:v>
                </c:pt>
                <c:pt idx="7032">
                  <c:v>-167670</c:v>
                </c:pt>
                <c:pt idx="7033">
                  <c:v>-167660</c:v>
                </c:pt>
                <c:pt idx="7034">
                  <c:v>-167650</c:v>
                </c:pt>
                <c:pt idx="7035">
                  <c:v>-167640</c:v>
                </c:pt>
                <c:pt idx="7036">
                  <c:v>-167630</c:v>
                </c:pt>
                <c:pt idx="7037">
                  <c:v>-167620</c:v>
                </c:pt>
                <c:pt idx="7038">
                  <c:v>-167610</c:v>
                </c:pt>
                <c:pt idx="7039">
                  <c:v>-167600</c:v>
                </c:pt>
                <c:pt idx="7040">
                  <c:v>-167590</c:v>
                </c:pt>
                <c:pt idx="7041">
                  <c:v>-167580</c:v>
                </c:pt>
                <c:pt idx="7042">
                  <c:v>-167570</c:v>
                </c:pt>
                <c:pt idx="7043">
                  <c:v>-167560</c:v>
                </c:pt>
                <c:pt idx="7044">
                  <c:v>-167550</c:v>
                </c:pt>
                <c:pt idx="7045">
                  <c:v>-167540</c:v>
                </c:pt>
                <c:pt idx="7046">
                  <c:v>-167530</c:v>
                </c:pt>
                <c:pt idx="7047">
                  <c:v>-167520</c:v>
                </c:pt>
                <c:pt idx="7048">
                  <c:v>-167510</c:v>
                </c:pt>
                <c:pt idx="7049">
                  <c:v>-167500</c:v>
                </c:pt>
                <c:pt idx="7050">
                  <c:v>-167490</c:v>
                </c:pt>
                <c:pt idx="7051">
                  <c:v>-167480</c:v>
                </c:pt>
                <c:pt idx="7052">
                  <c:v>-167470</c:v>
                </c:pt>
                <c:pt idx="7053">
                  <c:v>-167460</c:v>
                </c:pt>
                <c:pt idx="7054">
                  <c:v>-167450</c:v>
                </c:pt>
                <c:pt idx="7055">
                  <c:v>-167440</c:v>
                </c:pt>
                <c:pt idx="7056">
                  <c:v>-167430</c:v>
                </c:pt>
                <c:pt idx="7057">
                  <c:v>-167420</c:v>
                </c:pt>
                <c:pt idx="7058">
                  <c:v>-167410</c:v>
                </c:pt>
                <c:pt idx="7059">
                  <c:v>-167400</c:v>
                </c:pt>
                <c:pt idx="7060">
                  <c:v>-167390</c:v>
                </c:pt>
                <c:pt idx="7061">
                  <c:v>-167380</c:v>
                </c:pt>
                <c:pt idx="7062">
                  <c:v>-167370</c:v>
                </c:pt>
                <c:pt idx="7063">
                  <c:v>-167360</c:v>
                </c:pt>
                <c:pt idx="7064">
                  <c:v>-167350</c:v>
                </c:pt>
                <c:pt idx="7065">
                  <c:v>-167340</c:v>
                </c:pt>
                <c:pt idx="7066">
                  <c:v>-167330</c:v>
                </c:pt>
                <c:pt idx="7067">
                  <c:v>-167320</c:v>
                </c:pt>
                <c:pt idx="7068">
                  <c:v>-167310</c:v>
                </c:pt>
                <c:pt idx="7069">
                  <c:v>-167300</c:v>
                </c:pt>
                <c:pt idx="7070">
                  <c:v>-167290</c:v>
                </c:pt>
                <c:pt idx="7071">
                  <c:v>-167280</c:v>
                </c:pt>
                <c:pt idx="7072">
                  <c:v>-167270</c:v>
                </c:pt>
                <c:pt idx="7073">
                  <c:v>-167260</c:v>
                </c:pt>
                <c:pt idx="7074">
                  <c:v>-167250</c:v>
                </c:pt>
                <c:pt idx="7075">
                  <c:v>-167240</c:v>
                </c:pt>
                <c:pt idx="7076">
                  <c:v>-167230</c:v>
                </c:pt>
                <c:pt idx="7077">
                  <c:v>-167220</c:v>
                </c:pt>
                <c:pt idx="7078">
                  <c:v>-167210</c:v>
                </c:pt>
                <c:pt idx="7079">
                  <c:v>-167200</c:v>
                </c:pt>
                <c:pt idx="7080">
                  <c:v>-167190</c:v>
                </c:pt>
                <c:pt idx="7081">
                  <c:v>-167180</c:v>
                </c:pt>
                <c:pt idx="7082">
                  <c:v>-167170</c:v>
                </c:pt>
                <c:pt idx="7083">
                  <c:v>-167160</c:v>
                </c:pt>
                <c:pt idx="7084">
                  <c:v>-167150</c:v>
                </c:pt>
                <c:pt idx="7085">
                  <c:v>-167140</c:v>
                </c:pt>
                <c:pt idx="7086">
                  <c:v>-167130</c:v>
                </c:pt>
                <c:pt idx="7087">
                  <c:v>-167120</c:v>
                </c:pt>
                <c:pt idx="7088">
                  <c:v>-167110</c:v>
                </c:pt>
                <c:pt idx="7089">
                  <c:v>-167100</c:v>
                </c:pt>
                <c:pt idx="7090">
                  <c:v>-167090</c:v>
                </c:pt>
                <c:pt idx="7091">
                  <c:v>-168080</c:v>
                </c:pt>
                <c:pt idx="7092">
                  <c:v>-168070</c:v>
                </c:pt>
                <c:pt idx="7093">
                  <c:v>-168060</c:v>
                </c:pt>
                <c:pt idx="7094">
                  <c:v>-168050</c:v>
                </c:pt>
                <c:pt idx="7095">
                  <c:v>-168040</c:v>
                </c:pt>
                <c:pt idx="7096">
                  <c:v>-168030</c:v>
                </c:pt>
                <c:pt idx="7097">
                  <c:v>-168020</c:v>
                </c:pt>
                <c:pt idx="7098">
                  <c:v>-168010</c:v>
                </c:pt>
                <c:pt idx="7099">
                  <c:v>-168000</c:v>
                </c:pt>
                <c:pt idx="7100">
                  <c:v>-167990</c:v>
                </c:pt>
                <c:pt idx="7101">
                  <c:v>-167980</c:v>
                </c:pt>
                <c:pt idx="7102">
                  <c:v>-167970</c:v>
                </c:pt>
                <c:pt idx="7103">
                  <c:v>-167960</c:v>
                </c:pt>
                <c:pt idx="7104">
                  <c:v>-167950</c:v>
                </c:pt>
                <c:pt idx="7105">
                  <c:v>-167940</c:v>
                </c:pt>
                <c:pt idx="7106">
                  <c:v>-167930</c:v>
                </c:pt>
                <c:pt idx="7107">
                  <c:v>-167920</c:v>
                </c:pt>
                <c:pt idx="7108">
                  <c:v>-167910</c:v>
                </c:pt>
                <c:pt idx="7109">
                  <c:v>-167900</c:v>
                </c:pt>
                <c:pt idx="7110">
                  <c:v>-167890</c:v>
                </c:pt>
                <c:pt idx="7111">
                  <c:v>-167880</c:v>
                </c:pt>
                <c:pt idx="7112">
                  <c:v>-167870</c:v>
                </c:pt>
                <c:pt idx="7113">
                  <c:v>-167860</c:v>
                </c:pt>
                <c:pt idx="7114">
                  <c:v>-167850</c:v>
                </c:pt>
                <c:pt idx="7115">
                  <c:v>-167840</c:v>
                </c:pt>
                <c:pt idx="7116">
                  <c:v>-167830</c:v>
                </c:pt>
                <c:pt idx="7117">
                  <c:v>-168820</c:v>
                </c:pt>
                <c:pt idx="7118">
                  <c:v>-168810</c:v>
                </c:pt>
                <c:pt idx="7119">
                  <c:v>-168800</c:v>
                </c:pt>
                <c:pt idx="7120">
                  <c:v>-168790</c:v>
                </c:pt>
                <c:pt idx="7121">
                  <c:v>-168780</c:v>
                </c:pt>
                <c:pt idx="7122">
                  <c:v>-168770</c:v>
                </c:pt>
                <c:pt idx="7123">
                  <c:v>-168760</c:v>
                </c:pt>
                <c:pt idx="7124">
                  <c:v>-168750</c:v>
                </c:pt>
                <c:pt idx="7125">
                  <c:v>-168740</c:v>
                </c:pt>
                <c:pt idx="7126">
                  <c:v>-168730</c:v>
                </c:pt>
                <c:pt idx="7127">
                  <c:v>-168720</c:v>
                </c:pt>
                <c:pt idx="7128">
                  <c:v>-168710</c:v>
                </c:pt>
                <c:pt idx="7129">
                  <c:v>-168700</c:v>
                </c:pt>
                <c:pt idx="7130">
                  <c:v>-168690</c:v>
                </c:pt>
                <c:pt idx="7131">
                  <c:v>-168680</c:v>
                </c:pt>
                <c:pt idx="7132">
                  <c:v>-168670</c:v>
                </c:pt>
                <c:pt idx="7133">
                  <c:v>-168660</c:v>
                </c:pt>
                <c:pt idx="7134">
                  <c:v>-168650</c:v>
                </c:pt>
                <c:pt idx="7135">
                  <c:v>-168640</c:v>
                </c:pt>
                <c:pt idx="7136">
                  <c:v>-168630</c:v>
                </c:pt>
                <c:pt idx="7137">
                  <c:v>-168620</c:v>
                </c:pt>
                <c:pt idx="7138">
                  <c:v>-168610</c:v>
                </c:pt>
                <c:pt idx="7139">
                  <c:v>-168600</c:v>
                </c:pt>
                <c:pt idx="7140">
                  <c:v>-168590</c:v>
                </c:pt>
                <c:pt idx="7141">
                  <c:v>-168580</c:v>
                </c:pt>
                <c:pt idx="7142">
                  <c:v>-168570</c:v>
                </c:pt>
                <c:pt idx="7143">
                  <c:v>-168560</c:v>
                </c:pt>
                <c:pt idx="7144">
                  <c:v>-168550</c:v>
                </c:pt>
                <c:pt idx="7145">
                  <c:v>-168540</c:v>
                </c:pt>
                <c:pt idx="7146">
                  <c:v>-169530</c:v>
                </c:pt>
                <c:pt idx="7147">
                  <c:v>-169520</c:v>
                </c:pt>
                <c:pt idx="7148">
                  <c:v>-170510</c:v>
                </c:pt>
                <c:pt idx="7149">
                  <c:v>-170500</c:v>
                </c:pt>
                <c:pt idx="7150">
                  <c:v>-170490</c:v>
                </c:pt>
                <c:pt idx="7151">
                  <c:v>-170480</c:v>
                </c:pt>
                <c:pt idx="7152">
                  <c:v>-170470</c:v>
                </c:pt>
                <c:pt idx="7153">
                  <c:v>-170460</c:v>
                </c:pt>
                <c:pt idx="7154">
                  <c:v>-171450</c:v>
                </c:pt>
                <c:pt idx="7155">
                  <c:v>-171440</c:v>
                </c:pt>
                <c:pt idx="7156">
                  <c:v>-171430</c:v>
                </c:pt>
                <c:pt idx="7157">
                  <c:v>-171420</c:v>
                </c:pt>
                <c:pt idx="7158">
                  <c:v>-171410</c:v>
                </c:pt>
                <c:pt idx="7159">
                  <c:v>-171400</c:v>
                </c:pt>
                <c:pt idx="7160">
                  <c:v>-171390</c:v>
                </c:pt>
                <c:pt idx="7161">
                  <c:v>-171380</c:v>
                </c:pt>
                <c:pt idx="7162">
                  <c:v>-171370</c:v>
                </c:pt>
                <c:pt idx="7163">
                  <c:v>-171360</c:v>
                </c:pt>
                <c:pt idx="7164">
                  <c:v>-171350</c:v>
                </c:pt>
                <c:pt idx="7165">
                  <c:v>-171340</c:v>
                </c:pt>
                <c:pt idx="7166">
                  <c:v>-171330</c:v>
                </c:pt>
                <c:pt idx="7167">
                  <c:v>-171320</c:v>
                </c:pt>
                <c:pt idx="7168">
                  <c:v>-171310</c:v>
                </c:pt>
                <c:pt idx="7169">
                  <c:v>-171300</c:v>
                </c:pt>
                <c:pt idx="7170">
                  <c:v>-171290</c:v>
                </c:pt>
                <c:pt idx="7171">
                  <c:v>-171280</c:v>
                </c:pt>
                <c:pt idx="7172">
                  <c:v>-171270</c:v>
                </c:pt>
                <c:pt idx="7173">
                  <c:v>-171260</c:v>
                </c:pt>
                <c:pt idx="7174">
                  <c:v>-171250</c:v>
                </c:pt>
                <c:pt idx="7175">
                  <c:v>-171240</c:v>
                </c:pt>
                <c:pt idx="7176">
                  <c:v>-171230</c:v>
                </c:pt>
                <c:pt idx="7177">
                  <c:v>-171220</c:v>
                </c:pt>
                <c:pt idx="7178">
                  <c:v>-171210</c:v>
                </c:pt>
                <c:pt idx="7179">
                  <c:v>-171200</c:v>
                </c:pt>
                <c:pt idx="7180">
                  <c:v>-171190</c:v>
                </c:pt>
                <c:pt idx="7181">
                  <c:v>-171180</c:v>
                </c:pt>
                <c:pt idx="7182">
                  <c:v>-171170</c:v>
                </c:pt>
                <c:pt idx="7183">
                  <c:v>-171160</c:v>
                </c:pt>
                <c:pt idx="7184">
                  <c:v>-171150</c:v>
                </c:pt>
                <c:pt idx="7185">
                  <c:v>-171140</c:v>
                </c:pt>
                <c:pt idx="7186">
                  <c:v>-171130</c:v>
                </c:pt>
                <c:pt idx="7187">
                  <c:v>-171120</c:v>
                </c:pt>
                <c:pt idx="7188">
                  <c:v>-171110</c:v>
                </c:pt>
                <c:pt idx="7189">
                  <c:v>-171100</c:v>
                </c:pt>
                <c:pt idx="7190">
                  <c:v>-171090</c:v>
                </c:pt>
                <c:pt idx="7191">
                  <c:v>-171080</c:v>
                </c:pt>
                <c:pt idx="7192">
                  <c:v>-171070</c:v>
                </c:pt>
                <c:pt idx="7193">
                  <c:v>-171060</c:v>
                </c:pt>
                <c:pt idx="7194">
                  <c:v>-171050</c:v>
                </c:pt>
                <c:pt idx="7195">
                  <c:v>-171040</c:v>
                </c:pt>
                <c:pt idx="7196">
                  <c:v>-171030</c:v>
                </c:pt>
                <c:pt idx="7197">
                  <c:v>-171020</c:v>
                </c:pt>
                <c:pt idx="7198">
                  <c:v>-171010</c:v>
                </c:pt>
                <c:pt idx="7199">
                  <c:v>-171000</c:v>
                </c:pt>
                <c:pt idx="7200">
                  <c:v>-170990</c:v>
                </c:pt>
                <c:pt idx="7201">
                  <c:v>-170980</c:v>
                </c:pt>
                <c:pt idx="7202">
                  <c:v>-170970</c:v>
                </c:pt>
                <c:pt idx="7203">
                  <c:v>-170960</c:v>
                </c:pt>
                <c:pt idx="7204">
                  <c:v>-170950</c:v>
                </c:pt>
                <c:pt idx="7205">
                  <c:v>-170940</c:v>
                </c:pt>
                <c:pt idx="7206">
                  <c:v>-170930</c:v>
                </c:pt>
                <c:pt idx="7207">
                  <c:v>-170920</c:v>
                </c:pt>
                <c:pt idx="7208">
                  <c:v>-170910</c:v>
                </c:pt>
                <c:pt idx="7209">
                  <c:v>-170900</c:v>
                </c:pt>
                <c:pt idx="7210">
                  <c:v>-170890</c:v>
                </c:pt>
                <c:pt idx="7211">
                  <c:v>-170880</c:v>
                </c:pt>
                <c:pt idx="7212">
                  <c:v>-170870</c:v>
                </c:pt>
                <c:pt idx="7213">
                  <c:v>-171860</c:v>
                </c:pt>
                <c:pt idx="7214">
                  <c:v>-171850</c:v>
                </c:pt>
                <c:pt idx="7215">
                  <c:v>-171840</c:v>
                </c:pt>
                <c:pt idx="7216">
                  <c:v>-171830</c:v>
                </c:pt>
                <c:pt idx="7217">
                  <c:v>-171820</c:v>
                </c:pt>
                <c:pt idx="7218">
                  <c:v>-171810</c:v>
                </c:pt>
                <c:pt idx="7219">
                  <c:v>-171800</c:v>
                </c:pt>
                <c:pt idx="7220">
                  <c:v>-171790</c:v>
                </c:pt>
                <c:pt idx="7221">
                  <c:v>-171780</c:v>
                </c:pt>
                <c:pt idx="7222">
                  <c:v>-171770</c:v>
                </c:pt>
                <c:pt idx="7223">
                  <c:v>-172760</c:v>
                </c:pt>
                <c:pt idx="7224">
                  <c:v>-172750</c:v>
                </c:pt>
                <c:pt idx="7225">
                  <c:v>-172740</c:v>
                </c:pt>
                <c:pt idx="7226">
                  <c:v>-172730</c:v>
                </c:pt>
                <c:pt idx="7227">
                  <c:v>-172720</c:v>
                </c:pt>
                <c:pt idx="7228">
                  <c:v>-172710</c:v>
                </c:pt>
                <c:pt idx="7229">
                  <c:v>-173700</c:v>
                </c:pt>
                <c:pt idx="7230">
                  <c:v>-173690</c:v>
                </c:pt>
                <c:pt idx="7231">
                  <c:v>-173680</c:v>
                </c:pt>
                <c:pt idx="7232">
                  <c:v>-173670</c:v>
                </c:pt>
                <c:pt idx="7233">
                  <c:v>-173660</c:v>
                </c:pt>
                <c:pt idx="7234">
                  <c:v>-173650</c:v>
                </c:pt>
                <c:pt idx="7235">
                  <c:v>-173640</c:v>
                </c:pt>
                <c:pt idx="7236">
                  <c:v>-174630</c:v>
                </c:pt>
                <c:pt idx="7237">
                  <c:v>-174620</c:v>
                </c:pt>
                <c:pt idx="7238">
                  <c:v>-174610</c:v>
                </c:pt>
                <c:pt idx="7239">
                  <c:v>-174600</c:v>
                </c:pt>
                <c:pt idx="7240">
                  <c:v>-174590</c:v>
                </c:pt>
                <c:pt idx="7241">
                  <c:v>-174580</c:v>
                </c:pt>
                <c:pt idx="7242">
                  <c:v>-174570</c:v>
                </c:pt>
                <c:pt idx="7243">
                  <c:v>-174560</c:v>
                </c:pt>
                <c:pt idx="7244">
                  <c:v>-174550</c:v>
                </c:pt>
                <c:pt idx="7245">
                  <c:v>-174540</c:v>
                </c:pt>
                <c:pt idx="7246">
                  <c:v>-174530</c:v>
                </c:pt>
                <c:pt idx="7247">
                  <c:v>-174520</c:v>
                </c:pt>
                <c:pt idx="7248">
                  <c:v>-174510</c:v>
                </c:pt>
                <c:pt idx="7249">
                  <c:v>-174500</c:v>
                </c:pt>
                <c:pt idx="7250">
                  <c:v>-174490</c:v>
                </c:pt>
                <c:pt idx="7251">
                  <c:v>-174480</c:v>
                </c:pt>
                <c:pt idx="7252">
                  <c:v>-174470</c:v>
                </c:pt>
                <c:pt idx="7253">
                  <c:v>-174460</c:v>
                </c:pt>
                <c:pt idx="7254">
                  <c:v>-174450</c:v>
                </c:pt>
                <c:pt idx="7255">
                  <c:v>-174440</c:v>
                </c:pt>
                <c:pt idx="7256">
                  <c:v>-174430</c:v>
                </c:pt>
                <c:pt idx="7257">
                  <c:v>-174420</c:v>
                </c:pt>
                <c:pt idx="7258">
                  <c:v>-174410</c:v>
                </c:pt>
                <c:pt idx="7259">
                  <c:v>-174400</c:v>
                </c:pt>
                <c:pt idx="7260">
                  <c:v>-174390</c:v>
                </c:pt>
                <c:pt idx="7261">
                  <c:v>-174380</c:v>
                </c:pt>
                <c:pt idx="7262">
                  <c:v>-174370</c:v>
                </c:pt>
                <c:pt idx="7263">
                  <c:v>-174360</c:v>
                </c:pt>
                <c:pt idx="7264">
                  <c:v>-174350</c:v>
                </c:pt>
                <c:pt idx="7265">
                  <c:v>-174340</c:v>
                </c:pt>
                <c:pt idx="7266">
                  <c:v>-174330</c:v>
                </c:pt>
                <c:pt idx="7267">
                  <c:v>-174320</c:v>
                </c:pt>
                <c:pt idx="7268">
                  <c:v>-174310</c:v>
                </c:pt>
                <c:pt idx="7269">
                  <c:v>-174300</c:v>
                </c:pt>
                <c:pt idx="7270">
                  <c:v>-175290</c:v>
                </c:pt>
                <c:pt idx="7271">
                  <c:v>-175280</c:v>
                </c:pt>
                <c:pt idx="7272">
                  <c:v>-175270</c:v>
                </c:pt>
                <c:pt idx="7273">
                  <c:v>-175260</c:v>
                </c:pt>
                <c:pt idx="7274">
                  <c:v>-175250</c:v>
                </c:pt>
                <c:pt idx="7275">
                  <c:v>-175240</c:v>
                </c:pt>
                <c:pt idx="7276">
                  <c:v>-175230</c:v>
                </c:pt>
                <c:pt idx="7277">
                  <c:v>-175220</c:v>
                </c:pt>
                <c:pt idx="7278">
                  <c:v>-175210</c:v>
                </c:pt>
                <c:pt idx="7279">
                  <c:v>-175200</c:v>
                </c:pt>
                <c:pt idx="7280">
                  <c:v>-175190</c:v>
                </c:pt>
                <c:pt idx="7281">
                  <c:v>-175180</c:v>
                </c:pt>
                <c:pt idx="7282">
                  <c:v>-175170</c:v>
                </c:pt>
                <c:pt idx="7283">
                  <c:v>-175160</c:v>
                </c:pt>
                <c:pt idx="7284">
                  <c:v>-175150</c:v>
                </c:pt>
                <c:pt idx="7285">
                  <c:v>-175140</c:v>
                </c:pt>
                <c:pt idx="7286">
                  <c:v>-175130</c:v>
                </c:pt>
                <c:pt idx="7287">
                  <c:v>-175120</c:v>
                </c:pt>
                <c:pt idx="7288">
                  <c:v>-175110</c:v>
                </c:pt>
                <c:pt idx="7289">
                  <c:v>-175100</c:v>
                </c:pt>
                <c:pt idx="7290">
                  <c:v>-175090</c:v>
                </c:pt>
                <c:pt idx="7291">
                  <c:v>-175080</c:v>
                </c:pt>
                <c:pt idx="7292">
                  <c:v>-175070</c:v>
                </c:pt>
                <c:pt idx="7293">
                  <c:v>-175060</c:v>
                </c:pt>
                <c:pt idx="7294">
                  <c:v>-175050</c:v>
                </c:pt>
                <c:pt idx="7295">
                  <c:v>-175040</c:v>
                </c:pt>
                <c:pt idx="7296">
                  <c:v>-176030</c:v>
                </c:pt>
                <c:pt idx="7297">
                  <c:v>-176020</c:v>
                </c:pt>
                <c:pt idx="7298">
                  <c:v>-176010</c:v>
                </c:pt>
                <c:pt idx="7299">
                  <c:v>-176000</c:v>
                </c:pt>
                <c:pt idx="7300">
                  <c:v>-175990</c:v>
                </c:pt>
                <c:pt idx="7301">
                  <c:v>-176980</c:v>
                </c:pt>
                <c:pt idx="7302">
                  <c:v>-176970</c:v>
                </c:pt>
                <c:pt idx="7303">
                  <c:v>-176960</c:v>
                </c:pt>
                <c:pt idx="7304">
                  <c:v>-176950</c:v>
                </c:pt>
                <c:pt idx="7305">
                  <c:v>-176940</c:v>
                </c:pt>
                <c:pt idx="7306">
                  <c:v>-176930</c:v>
                </c:pt>
                <c:pt idx="7307">
                  <c:v>-176920</c:v>
                </c:pt>
                <c:pt idx="7308">
                  <c:v>-176910</c:v>
                </c:pt>
                <c:pt idx="7309">
                  <c:v>-176900</c:v>
                </c:pt>
                <c:pt idx="7310">
                  <c:v>-176890</c:v>
                </c:pt>
                <c:pt idx="7311">
                  <c:v>-176880</c:v>
                </c:pt>
                <c:pt idx="7312">
                  <c:v>-176870</c:v>
                </c:pt>
                <c:pt idx="7313">
                  <c:v>-176860</c:v>
                </c:pt>
                <c:pt idx="7314">
                  <c:v>-176850</c:v>
                </c:pt>
                <c:pt idx="7315">
                  <c:v>-177840</c:v>
                </c:pt>
                <c:pt idx="7316">
                  <c:v>-177830</c:v>
                </c:pt>
                <c:pt idx="7317">
                  <c:v>-177820</c:v>
                </c:pt>
                <c:pt idx="7318">
                  <c:v>-177810</c:v>
                </c:pt>
                <c:pt idx="7319">
                  <c:v>-177800</c:v>
                </c:pt>
                <c:pt idx="7320">
                  <c:v>-177790</c:v>
                </c:pt>
                <c:pt idx="7321">
                  <c:v>-177780</c:v>
                </c:pt>
                <c:pt idx="7322">
                  <c:v>-177770</c:v>
                </c:pt>
                <c:pt idx="7323">
                  <c:v>-177760</c:v>
                </c:pt>
                <c:pt idx="7324">
                  <c:v>-177750</c:v>
                </c:pt>
                <c:pt idx="7325">
                  <c:v>-177740</c:v>
                </c:pt>
                <c:pt idx="7326">
                  <c:v>-177730</c:v>
                </c:pt>
                <c:pt idx="7327">
                  <c:v>-177720</c:v>
                </c:pt>
                <c:pt idx="7328">
                  <c:v>-177710</c:v>
                </c:pt>
                <c:pt idx="7329">
                  <c:v>-177700</c:v>
                </c:pt>
                <c:pt idx="7330">
                  <c:v>-177690</c:v>
                </c:pt>
                <c:pt idx="7331">
                  <c:v>-178680</c:v>
                </c:pt>
                <c:pt idx="7332">
                  <c:v>-178670</c:v>
                </c:pt>
                <c:pt idx="7333">
                  <c:v>-178660</c:v>
                </c:pt>
                <c:pt idx="7334">
                  <c:v>-178650</c:v>
                </c:pt>
                <c:pt idx="7335">
                  <c:v>-178640</c:v>
                </c:pt>
                <c:pt idx="7336">
                  <c:v>-178630</c:v>
                </c:pt>
                <c:pt idx="7337">
                  <c:v>-178620</c:v>
                </c:pt>
                <c:pt idx="7338">
                  <c:v>-178610</c:v>
                </c:pt>
                <c:pt idx="7339">
                  <c:v>-178600</c:v>
                </c:pt>
                <c:pt idx="7340">
                  <c:v>-178590</c:v>
                </c:pt>
                <c:pt idx="7341">
                  <c:v>-178580</c:v>
                </c:pt>
                <c:pt idx="7342">
                  <c:v>-178570</c:v>
                </c:pt>
                <c:pt idx="7343">
                  <c:v>-178560</c:v>
                </c:pt>
                <c:pt idx="7344">
                  <c:v>-178550</c:v>
                </c:pt>
                <c:pt idx="7345">
                  <c:v>-178540</c:v>
                </c:pt>
                <c:pt idx="7346">
                  <c:v>-178530</c:v>
                </c:pt>
                <c:pt idx="7347">
                  <c:v>-178520</c:v>
                </c:pt>
                <c:pt idx="7348">
                  <c:v>-179510</c:v>
                </c:pt>
                <c:pt idx="7349">
                  <c:v>-179500</c:v>
                </c:pt>
                <c:pt idx="7350">
                  <c:v>-179490</c:v>
                </c:pt>
                <c:pt idx="7351">
                  <c:v>-179480</c:v>
                </c:pt>
                <c:pt idx="7352">
                  <c:v>-179470</c:v>
                </c:pt>
                <c:pt idx="7353">
                  <c:v>-179460</c:v>
                </c:pt>
                <c:pt idx="7354">
                  <c:v>-179450</c:v>
                </c:pt>
                <c:pt idx="7355">
                  <c:v>-180440</c:v>
                </c:pt>
                <c:pt idx="7356">
                  <c:v>-180430</c:v>
                </c:pt>
                <c:pt idx="7357">
                  <c:v>-180420</c:v>
                </c:pt>
                <c:pt idx="7358">
                  <c:v>-180410</c:v>
                </c:pt>
                <c:pt idx="7359">
                  <c:v>-180400</c:v>
                </c:pt>
                <c:pt idx="7360">
                  <c:v>-180390</c:v>
                </c:pt>
                <c:pt idx="7361">
                  <c:v>-180380</c:v>
                </c:pt>
                <c:pt idx="7362">
                  <c:v>-180370</c:v>
                </c:pt>
                <c:pt idx="7363">
                  <c:v>-180360</c:v>
                </c:pt>
                <c:pt idx="7364">
                  <c:v>-180350</c:v>
                </c:pt>
                <c:pt idx="7365">
                  <c:v>-180340</c:v>
                </c:pt>
                <c:pt idx="7366">
                  <c:v>-180330</c:v>
                </c:pt>
                <c:pt idx="7367">
                  <c:v>-180320</c:v>
                </c:pt>
                <c:pt idx="7368">
                  <c:v>-180310</c:v>
                </c:pt>
                <c:pt idx="7369">
                  <c:v>-180300</c:v>
                </c:pt>
                <c:pt idx="7370">
                  <c:v>-180290</c:v>
                </c:pt>
                <c:pt idx="7371">
                  <c:v>-180280</c:v>
                </c:pt>
                <c:pt idx="7372">
                  <c:v>-180270</c:v>
                </c:pt>
                <c:pt idx="7373">
                  <c:v>-180260</c:v>
                </c:pt>
                <c:pt idx="7374">
                  <c:v>-180250</c:v>
                </c:pt>
                <c:pt idx="7375">
                  <c:v>-180240</c:v>
                </c:pt>
                <c:pt idx="7376">
                  <c:v>-180230</c:v>
                </c:pt>
                <c:pt idx="7377">
                  <c:v>-180220</c:v>
                </c:pt>
                <c:pt idx="7378">
                  <c:v>-180210</c:v>
                </c:pt>
                <c:pt idx="7379">
                  <c:v>-180200</c:v>
                </c:pt>
                <c:pt idx="7380">
                  <c:v>-181190</c:v>
                </c:pt>
                <c:pt idx="7381">
                  <c:v>-181180</c:v>
                </c:pt>
                <c:pt idx="7382">
                  <c:v>-181170</c:v>
                </c:pt>
                <c:pt idx="7383">
                  <c:v>-181160</c:v>
                </c:pt>
                <c:pt idx="7384">
                  <c:v>-181150</c:v>
                </c:pt>
                <c:pt idx="7385">
                  <c:v>-181140</c:v>
                </c:pt>
                <c:pt idx="7386">
                  <c:v>-181130</c:v>
                </c:pt>
                <c:pt idx="7387">
                  <c:v>-181120</c:v>
                </c:pt>
                <c:pt idx="7388">
                  <c:v>-181110</c:v>
                </c:pt>
                <c:pt idx="7389">
                  <c:v>-181100</c:v>
                </c:pt>
                <c:pt idx="7390">
                  <c:v>-181090</c:v>
                </c:pt>
                <c:pt idx="7391">
                  <c:v>-181080</c:v>
                </c:pt>
                <c:pt idx="7392">
                  <c:v>-181070</c:v>
                </c:pt>
                <c:pt idx="7393">
                  <c:v>-181060</c:v>
                </c:pt>
                <c:pt idx="7394">
                  <c:v>-181050</c:v>
                </c:pt>
                <c:pt idx="7395">
                  <c:v>-181040</c:v>
                </c:pt>
                <c:pt idx="7396">
                  <c:v>-181030</c:v>
                </c:pt>
                <c:pt idx="7397">
                  <c:v>-181020</c:v>
                </c:pt>
                <c:pt idx="7398">
                  <c:v>-181010</c:v>
                </c:pt>
                <c:pt idx="7399">
                  <c:v>-181000</c:v>
                </c:pt>
                <c:pt idx="7400">
                  <c:v>-180990</c:v>
                </c:pt>
                <c:pt idx="7401">
                  <c:v>-180980</c:v>
                </c:pt>
                <c:pt idx="7402">
                  <c:v>-181970</c:v>
                </c:pt>
                <c:pt idx="7403">
                  <c:v>-181960</c:v>
                </c:pt>
                <c:pt idx="7404">
                  <c:v>-181950</c:v>
                </c:pt>
                <c:pt idx="7405">
                  <c:v>-181940</c:v>
                </c:pt>
                <c:pt idx="7406">
                  <c:v>-181930</c:v>
                </c:pt>
                <c:pt idx="7407">
                  <c:v>-181920</c:v>
                </c:pt>
                <c:pt idx="7408">
                  <c:v>-181910</c:v>
                </c:pt>
                <c:pt idx="7409">
                  <c:v>-181900</c:v>
                </c:pt>
                <c:pt idx="7410">
                  <c:v>-181890</c:v>
                </c:pt>
                <c:pt idx="7411">
                  <c:v>-181880</c:v>
                </c:pt>
                <c:pt idx="7412">
                  <c:v>-181870</c:v>
                </c:pt>
                <c:pt idx="7413">
                  <c:v>-181860</c:v>
                </c:pt>
                <c:pt idx="7414">
                  <c:v>-181850</c:v>
                </c:pt>
                <c:pt idx="7415">
                  <c:v>-181840</c:v>
                </c:pt>
                <c:pt idx="7416">
                  <c:v>-181830</c:v>
                </c:pt>
                <c:pt idx="7417">
                  <c:v>-181820</c:v>
                </c:pt>
                <c:pt idx="7418">
                  <c:v>-181810</c:v>
                </c:pt>
                <c:pt idx="7419">
                  <c:v>-181800</c:v>
                </c:pt>
                <c:pt idx="7420">
                  <c:v>-181790</c:v>
                </c:pt>
                <c:pt idx="7421">
                  <c:v>-182780</c:v>
                </c:pt>
                <c:pt idx="7422">
                  <c:v>-182770</c:v>
                </c:pt>
                <c:pt idx="7423">
                  <c:v>-182760</c:v>
                </c:pt>
                <c:pt idx="7424">
                  <c:v>-182750</c:v>
                </c:pt>
                <c:pt idx="7425">
                  <c:v>-182740</c:v>
                </c:pt>
                <c:pt idx="7426">
                  <c:v>-182730</c:v>
                </c:pt>
                <c:pt idx="7427">
                  <c:v>-182720</c:v>
                </c:pt>
                <c:pt idx="7428">
                  <c:v>-182710</c:v>
                </c:pt>
                <c:pt idx="7429">
                  <c:v>-183700</c:v>
                </c:pt>
                <c:pt idx="7430">
                  <c:v>-183690</c:v>
                </c:pt>
                <c:pt idx="7431">
                  <c:v>-183680</c:v>
                </c:pt>
                <c:pt idx="7432">
                  <c:v>-183670</c:v>
                </c:pt>
                <c:pt idx="7433">
                  <c:v>-183660</c:v>
                </c:pt>
                <c:pt idx="7434">
                  <c:v>-183650</c:v>
                </c:pt>
                <c:pt idx="7435">
                  <c:v>-183640</c:v>
                </c:pt>
                <c:pt idx="7436">
                  <c:v>-183630</c:v>
                </c:pt>
                <c:pt idx="7437">
                  <c:v>-183620</c:v>
                </c:pt>
                <c:pt idx="7438">
                  <c:v>-183610</c:v>
                </c:pt>
                <c:pt idx="7439">
                  <c:v>-183600</c:v>
                </c:pt>
                <c:pt idx="7440">
                  <c:v>-183590</c:v>
                </c:pt>
                <c:pt idx="7441">
                  <c:v>-183580</c:v>
                </c:pt>
                <c:pt idx="7442">
                  <c:v>-183570</c:v>
                </c:pt>
                <c:pt idx="7443">
                  <c:v>-183560</c:v>
                </c:pt>
                <c:pt idx="7444">
                  <c:v>-183550</c:v>
                </c:pt>
                <c:pt idx="7445">
                  <c:v>-183540</c:v>
                </c:pt>
                <c:pt idx="7446">
                  <c:v>-183530</c:v>
                </c:pt>
                <c:pt idx="7447">
                  <c:v>-183520</c:v>
                </c:pt>
                <c:pt idx="7448">
                  <c:v>-184510</c:v>
                </c:pt>
                <c:pt idx="7449">
                  <c:v>-184500</c:v>
                </c:pt>
                <c:pt idx="7450">
                  <c:v>-184490</c:v>
                </c:pt>
                <c:pt idx="7451">
                  <c:v>-184480</c:v>
                </c:pt>
                <c:pt idx="7452">
                  <c:v>-184470</c:v>
                </c:pt>
                <c:pt idx="7453">
                  <c:v>-184460</c:v>
                </c:pt>
                <c:pt idx="7454">
                  <c:v>-184450</c:v>
                </c:pt>
                <c:pt idx="7455">
                  <c:v>-184440</c:v>
                </c:pt>
                <c:pt idx="7456">
                  <c:v>-184430</c:v>
                </c:pt>
                <c:pt idx="7457">
                  <c:v>-184420</c:v>
                </c:pt>
                <c:pt idx="7458">
                  <c:v>-184410</c:v>
                </c:pt>
                <c:pt idx="7459">
                  <c:v>-184400</c:v>
                </c:pt>
                <c:pt idx="7460">
                  <c:v>-184390</c:v>
                </c:pt>
                <c:pt idx="7461">
                  <c:v>-184380</c:v>
                </c:pt>
                <c:pt idx="7462">
                  <c:v>-184370</c:v>
                </c:pt>
                <c:pt idx="7463">
                  <c:v>-184360</c:v>
                </c:pt>
                <c:pt idx="7464">
                  <c:v>-184350</c:v>
                </c:pt>
                <c:pt idx="7465">
                  <c:v>-184340</c:v>
                </c:pt>
                <c:pt idx="7466">
                  <c:v>-184330</c:v>
                </c:pt>
                <c:pt idx="7467">
                  <c:v>-184320</c:v>
                </c:pt>
                <c:pt idx="7468">
                  <c:v>-184310</c:v>
                </c:pt>
                <c:pt idx="7469">
                  <c:v>-184300</c:v>
                </c:pt>
                <c:pt idx="7470">
                  <c:v>-184290</c:v>
                </c:pt>
                <c:pt idx="7471">
                  <c:v>-184280</c:v>
                </c:pt>
                <c:pt idx="7472">
                  <c:v>-184270</c:v>
                </c:pt>
                <c:pt idx="7473">
                  <c:v>-184260</c:v>
                </c:pt>
                <c:pt idx="7474">
                  <c:v>-184250</c:v>
                </c:pt>
                <c:pt idx="7475">
                  <c:v>-184240</c:v>
                </c:pt>
                <c:pt idx="7476">
                  <c:v>-184230</c:v>
                </c:pt>
                <c:pt idx="7477">
                  <c:v>-184220</c:v>
                </c:pt>
                <c:pt idx="7478">
                  <c:v>-184210</c:v>
                </c:pt>
                <c:pt idx="7479">
                  <c:v>-184200</c:v>
                </c:pt>
                <c:pt idx="7480">
                  <c:v>-184190</c:v>
                </c:pt>
                <c:pt idx="7481">
                  <c:v>-184180</c:v>
                </c:pt>
                <c:pt idx="7482">
                  <c:v>-184170</c:v>
                </c:pt>
                <c:pt idx="7483">
                  <c:v>-184160</c:v>
                </c:pt>
                <c:pt idx="7484">
                  <c:v>-184150</c:v>
                </c:pt>
                <c:pt idx="7485">
                  <c:v>-184140</c:v>
                </c:pt>
                <c:pt idx="7486">
                  <c:v>-184130</c:v>
                </c:pt>
                <c:pt idx="7487">
                  <c:v>-184120</c:v>
                </c:pt>
                <c:pt idx="7488">
                  <c:v>-184110</c:v>
                </c:pt>
                <c:pt idx="7489">
                  <c:v>-185100</c:v>
                </c:pt>
                <c:pt idx="7490">
                  <c:v>-185090</c:v>
                </c:pt>
                <c:pt idx="7491">
                  <c:v>-185080</c:v>
                </c:pt>
                <c:pt idx="7492">
                  <c:v>-185070</c:v>
                </c:pt>
                <c:pt idx="7493">
                  <c:v>-185060</c:v>
                </c:pt>
                <c:pt idx="7494">
                  <c:v>-185050</c:v>
                </c:pt>
                <c:pt idx="7495">
                  <c:v>-185040</c:v>
                </c:pt>
                <c:pt idx="7496">
                  <c:v>-185030</c:v>
                </c:pt>
                <c:pt idx="7497">
                  <c:v>-185020</c:v>
                </c:pt>
                <c:pt idx="7498">
                  <c:v>-185010</c:v>
                </c:pt>
                <c:pt idx="7499">
                  <c:v>-185000</c:v>
                </c:pt>
                <c:pt idx="7500">
                  <c:v>-184990</c:v>
                </c:pt>
                <c:pt idx="7501">
                  <c:v>-184980</c:v>
                </c:pt>
                <c:pt idx="7502">
                  <c:v>-184970</c:v>
                </c:pt>
                <c:pt idx="7503">
                  <c:v>-184960</c:v>
                </c:pt>
                <c:pt idx="7504">
                  <c:v>-184950</c:v>
                </c:pt>
                <c:pt idx="7505">
                  <c:v>-184940</c:v>
                </c:pt>
                <c:pt idx="7506">
                  <c:v>-184930</c:v>
                </c:pt>
                <c:pt idx="7507">
                  <c:v>-184920</c:v>
                </c:pt>
                <c:pt idx="7508">
                  <c:v>-184910</c:v>
                </c:pt>
                <c:pt idx="7509">
                  <c:v>-184900</c:v>
                </c:pt>
                <c:pt idx="7510">
                  <c:v>-184890</c:v>
                </c:pt>
                <c:pt idx="7511">
                  <c:v>-184880</c:v>
                </c:pt>
                <c:pt idx="7512">
                  <c:v>-184870</c:v>
                </c:pt>
                <c:pt idx="7513">
                  <c:v>-184860</c:v>
                </c:pt>
                <c:pt idx="7514">
                  <c:v>-184850</c:v>
                </c:pt>
                <c:pt idx="7515">
                  <c:v>-184840</c:v>
                </c:pt>
                <c:pt idx="7516">
                  <c:v>-184830</c:v>
                </c:pt>
                <c:pt idx="7517">
                  <c:v>-184820</c:v>
                </c:pt>
                <c:pt idx="7518">
                  <c:v>-184810</c:v>
                </c:pt>
                <c:pt idx="7519">
                  <c:v>-184800</c:v>
                </c:pt>
                <c:pt idx="7520">
                  <c:v>-184790</c:v>
                </c:pt>
                <c:pt idx="7521">
                  <c:v>-184780</c:v>
                </c:pt>
                <c:pt idx="7522">
                  <c:v>-185770</c:v>
                </c:pt>
                <c:pt idx="7523">
                  <c:v>-186760</c:v>
                </c:pt>
                <c:pt idx="7524">
                  <c:v>-186750</c:v>
                </c:pt>
                <c:pt idx="7525">
                  <c:v>-186740</c:v>
                </c:pt>
                <c:pt idx="7526">
                  <c:v>-186730</c:v>
                </c:pt>
                <c:pt idx="7527">
                  <c:v>-186720</c:v>
                </c:pt>
                <c:pt idx="7528">
                  <c:v>-186710</c:v>
                </c:pt>
                <c:pt idx="7529">
                  <c:v>-186700</c:v>
                </c:pt>
                <c:pt idx="7530">
                  <c:v>-186690</c:v>
                </c:pt>
                <c:pt idx="7531">
                  <c:v>-186680</c:v>
                </c:pt>
                <c:pt idx="7532">
                  <c:v>-186670</c:v>
                </c:pt>
                <c:pt idx="7533">
                  <c:v>-186660</c:v>
                </c:pt>
                <c:pt idx="7534">
                  <c:v>-186650</c:v>
                </c:pt>
                <c:pt idx="7535">
                  <c:v>-186640</c:v>
                </c:pt>
                <c:pt idx="7536">
                  <c:v>-186630</c:v>
                </c:pt>
                <c:pt idx="7537">
                  <c:v>-186620</c:v>
                </c:pt>
                <c:pt idx="7538">
                  <c:v>-186610</c:v>
                </c:pt>
                <c:pt idx="7539">
                  <c:v>-186600</c:v>
                </c:pt>
                <c:pt idx="7540">
                  <c:v>-186590</c:v>
                </c:pt>
                <c:pt idx="7541">
                  <c:v>-186580</c:v>
                </c:pt>
                <c:pt idx="7542">
                  <c:v>-186570</c:v>
                </c:pt>
                <c:pt idx="7543">
                  <c:v>-186560</c:v>
                </c:pt>
                <c:pt idx="7544">
                  <c:v>-186550</c:v>
                </c:pt>
                <c:pt idx="7545">
                  <c:v>-186540</c:v>
                </c:pt>
                <c:pt idx="7546">
                  <c:v>-186530</c:v>
                </c:pt>
                <c:pt idx="7547">
                  <c:v>-186520</c:v>
                </c:pt>
                <c:pt idx="7548">
                  <c:v>-186510</c:v>
                </c:pt>
                <c:pt idx="7549">
                  <c:v>-186500</c:v>
                </c:pt>
                <c:pt idx="7550">
                  <c:v>-186490</c:v>
                </c:pt>
                <c:pt idx="7551">
                  <c:v>-186480</c:v>
                </c:pt>
                <c:pt idx="7552">
                  <c:v>-186470</c:v>
                </c:pt>
                <c:pt idx="7553">
                  <c:v>-186460</c:v>
                </c:pt>
                <c:pt idx="7554">
                  <c:v>-187450</c:v>
                </c:pt>
                <c:pt idx="7555">
                  <c:v>-187440</c:v>
                </c:pt>
                <c:pt idx="7556">
                  <c:v>-187430</c:v>
                </c:pt>
                <c:pt idx="7557">
                  <c:v>-187420</c:v>
                </c:pt>
                <c:pt idx="7558">
                  <c:v>-187410</c:v>
                </c:pt>
                <c:pt idx="7559">
                  <c:v>-187400</c:v>
                </c:pt>
                <c:pt idx="7560">
                  <c:v>-187390</c:v>
                </c:pt>
                <c:pt idx="7561">
                  <c:v>-187380</c:v>
                </c:pt>
                <c:pt idx="7562">
                  <c:v>-187370</c:v>
                </c:pt>
                <c:pt idx="7563">
                  <c:v>-188360</c:v>
                </c:pt>
                <c:pt idx="7564">
                  <c:v>-188350</c:v>
                </c:pt>
                <c:pt idx="7565">
                  <c:v>-188340</c:v>
                </c:pt>
                <c:pt idx="7566">
                  <c:v>-188330</c:v>
                </c:pt>
                <c:pt idx="7567">
                  <c:v>-188320</c:v>
                </c:pt>
                <c:pt idx="7568">
                  <c:v>-188310</c:v>
                </c:pt>
                <c:pt idx="7569">
                  <c:v>-188300</c:v>
                </c:pt>
                <c:pt idx="7570">
                  <c:v>-189290</c:v>
                </c:pt>
                <c:pt idx="7571">
                  <c:v>-189280</c:v>
                </c:pt>
                <c:pt idx="7572">
                  <c:v>-189270</c:v>
                </c:pt>
                <c:pt idx="7573">
                  <c:v>-189260</c:v>
                </c:pt>
                <c:pt idx="7574">
                  <c:v>-189250</c:v>
                </c:pt>
                <c:pt idx="7575">
                  <c:v>-189240</c:v>
                </c:pt>
                <c:pt idx="7576">
                  <c:v>-189230</c:v>
                </c:pt>
                <c:pt idx="7577">
                  <c:v>-189220</c:v>
                </c:pt>
                <c:pt idx="7578">
                  <c:v>-189210</c:v>
                </c:pt>
                <c:pt idx="7579">
                  <c:v>-189200</c:v>
                </c:pt>
                <c:pt idx="7580">
                  <c:v>-189190</c:v>
                </c:pt>
                <c:pt idx="7581">
                  <c:v>-189180</c:v>
                </c:pt>
                <c:pt idx="7582">
                  <c:v>-189170</c:v>
                </c:pt>
                <c:pt idx="7583">
                  <c:v>-189160</c:v>
                </c:pt>
                <c:pt idx="7584">
                  <c:v>-189150</c:v>
                </c:pt>
                <c:pt idx="7585">
                  <c:v>-189140</c:v>
                </c:pt>
                <c:pt idx="7586">
                  <c:v>-189130</c:v>
                </c:pt>
                <c:pt idx="7587">
                  <c:v>-189120</c:v>
                </c:pt>
                <c:pt idx="7588">
                  <c:v>-189110</c:v>
                </c:pt>
                <c:pt idx="7589">
                  <c:v>-189100</c:v>
                </c:pt>
                <c:pt idx="7590">
                  <c:v>-189090</c:v>
                </c:pt>
                <c:pt idx="7591">
                  <c:v>-189080</c:v>
                </c:pt>
                <c:pt idx="7592">
                  <c:v>-189070</c:v>
                </c:pt>
                <c:pt idx="7593">
                  <c:v>-189060</c:v>
                </c:pt>
                <c:pt idx="7594">
                  <c:v>-189050</c:v>
                </c:pt>
                <c:pt idx="7595">
                  <c:v>-189040</c:v>
                </c:pt>
                <c:pt idx="7596">
                  <c:v>-189030</c:v>
                </c:pt>
                <c:pt idx="7597">
                  <c:v>-189020</c:v>
                </c:pt>
                <c:pt idx="7598">
                  <c:v>-189010</c:v>
                </c:pt>
                <c:pt idx="7599">
                  <c:v>-189000</c:v>
                </c:pt>
                <c:pt idx="7600">
                  <c:v>-188990</c:v>
                </c:pt>
                <c:pt idx="7601">
                  <c:v>-188980</c:v>
                </c:pt>
                <c:pt idx="7602">
                  <c:v>-188970</c:v>
                </c:pt>
                <c:pt idx="7603">
                  <c:v>-188960</c:v>
                </c:pt>
                <c:pt idx="7604">
                  <c:v>-188950</c:v>
                </c:pt>
                <c:pt idx="7605">
                  <c:v>-188940</c:v>
                </c:pt>
                <c:pt idx="7606">
                  <c:v>-188930</c:v>
                </c:pt>
                <c:pt idx="7607">
                  <c:v>-188920</c:v>
                </c:pt>
                <c:pt idx="7608">
                  <c:v>-188910</c:v>
                </c:pt>
                <c:pt idx="7609">
                  <c:v>-188900</c:v>
                </c:pt>
                <c:pt idx="7610">
                  <c:v>-188890</c:v>
                </c:pt>
                <c:pt idx="7611">
                  <c:v>-188880</c:v>
                </c:pt>
                <c:pt idx="7612">
                  <c:v>-188870</c:v>
                </c:pt>
                <c:pt idx="7613">
                  <c:v>-188860</c:v>
                </c:pt>
                <c:pt idx="7614">
                  <c:v>-188850</c:v>
                </c:pt>
                <c:pt idx="7615">
                  <c:v>-188840</c:v>
                </c:pt>
                <c:pt idx="7616">
                  <c:v>-188830</c:v>
                </c:pt>
                <c:pt idx="7617">
                  <c:v>-188820</c:v>
                </c:pt>
                <c:pt idx="7618">
                  <c:v>-188810</c:v>
                </c:pt>
                <c:pt idx="7619">
                  <c:v>-188800</c:v>
                </c:pt>
                <c:pt idx="7620">
                  <c:v>-188790</c:v>
                </c:pt>
                <c:pt idx="7621">
                  <c:v>-188780</c:v>
                </c:pt>
                <c:pt idx="7622">
                  <c:v>-188770</c:v>
                </c:pt>
                <c:pt idx="7623">
                  <c:v>-188760</c:v>
                </c:pt>
                <c:pt idx="7624">
                  <c:v>-188750</c:v>
                </c:pt>
                <c:pt idx="7625">
                  <c:v>-188740</c:v>
                </c:pt>
                <c:pt idx="7626">
                  <c:v>-188730</c:v>
                </c:pt>
                <c:pt idx="7627">
                  <c:v>-188720</c:v>
                </c:pt>
                <c:pt idx="7628">
                  <c:v>-188710</c:v>
                </c:pt>
                <c:pt idx="7629">
                  <c:v>-188700</c:v>
                </c:pt>
                <c:pt idx="7630">
                  <c:v>-188690</c:v>
                </c:pt>
                <c:pt idx="7631">
                  <c:v>-188680</c:v>
                </c:pt>
                <c:pt idx="7632">
                  <c:v>-188670</c:v>
                </c:pt>
                <c:pt idx="7633">
                  <c:v>-188660</c:v>
                </c:pt>
                <c:pt idx="7634">
                  <c:v>-188650</c:v>
                </c:pt>
                <c:pt idx="7635">
                  <c:v>-189640</c:v>
                </c:pt>
                <c:pt idx="7636">
                  <c:v>-189630</c:v>
                </c:pt>
                <c:pt idx="7637">
                  <c:v>-189620</c:v>
                </c:pt>
                <c:pt idx="7638">
                  <c:v>-189610</c:v>
                </c:pt>
                <c:pt idx="7639">
                  <c:v>-189600</c:v>
                </c:pt>
                <c:pt idx="7640">
                  <c:v>-189590</c:v>
                </c:pt>
                <c:pt idx="7641">
                  <c:v>-189580</c:v>
                </c:pt>
                <c:pt idx="7642">
                  <c:v>-189570</c:v>
                </c:pt>
                <c:pt idx="7643">
                  <c:v>-189560</c:v>
                </c:pt>
                <c:pt idx="7644">
                  <c:v>-189550</c:v>
                </c:pt>
                <c:pt idx="7645">
                  <c:v>-189540</c:v>
                </c:pt>
                <c:pt idx="7646">
                  <c:v>-189530</c:v>
                </c:pt>
                <c:pt idx="7647">
                  <c:v>-189520</c:v>
                </c:pt>
                <c:pt idx="7648">
                  <c:v>-189510</c:v>
                </c:pt>
                <c:pt idx="7649">
                  <c:v>-189500</c:v>
                </c:pt>
                <c:pt idx="7650">
                  <c:v>-189490</c:v>
                </c:pt>
                <c:pt idx="7651">
                  <c:v>-189480</c:v>
                </c:pt>
                <c:pt idx="7652">
                  <c:v>-189470</c:v>
                </c:pt>
                <c:pt idx="7653">
                  <c:v>-189460</c:v>
                </c:pt>
                <c:pt idx="7654">
                  <c:v>-189450</c:v>
                </c:pt>
                <c:pt idx="7655">
                  <c:v>-189440</c:v>
                </c:pt>
                <c:pt idx="7656">
                  <c:v>-189430</c:v>
                </c:pt>
                <c:pt idx="7657">
                  <c:v>-189420</c:v>
                </c:pt>
                <c:pt idx="7658">
                  <c:v>-189410</c:v>
                </c:pt>
                <c:pt idx="7659">
                  <c:v>-189400</c:v>
                </c:pt>
                <c:pt idx="7660">
                  <c:v>-189390</c:v>
                </c:pt>
                <c:pt idx="7661">
                  <c:v>-189380</c:v>
                </c:pt>
                <c:pt idx="7662">
                  <c:v>-189370</c:v>
                </c:pt>
                <c:pt idx="7663">
                  <c:v>-189360</c:v>
                </c:pt>
                <c:pt idx="7664">
                  <c:v>-189350</c:v>
                </c:pt>
                <c:pt idx="7665">
                  <c:v>-189340</c:v>
                </c:pt>
                <c:pt idx="7666">
                  <c:v>-189330</c:v>
                </c:pt>
                <c:pt idx="7667">
                  <c:v>-189320</c:v>
                </c:pt>
                <c:pt idx="7668">
                  <c:v>-189310</c:v>
                </c:pt>
                <c:pt idx="7669">
                  <c:v>-189300</c:v>
                </c:pt>
                <c:pt idx="7670">
                  <c:v>-189290</c:v>
                </c:pt>
                <c:pt idx="7671">
                  <c:v>-189280</c:v>
                </c:pt>
                <c:pt idx="7672">
                  <c:v>-189270</c:v>
                </c:pt>
                <c:pt idx="7673">
                  <c:v>-189260</c:v>
                </c:pt>
                <c:pt idx="7674">
                  <c:v>-189250</c:v>
                </c:pt>
                <c:pt idx="7675">
                  <c:v>-189240</c:v>
                </c:pt>
                <c:pt idx="7676">
                  <c:v>-189230</c:v>
                </c:pt>
                <c:pt idx="7677">
                  <c:v>-189220</c:v>
                </c:pt>
                <c:pt idx="7678">
                  <c:v>-189210</c:v>
                </c:pt>
                <c:pt idx="7679">
                  <c:v>-189200</c:v>
                </c:pt>
                <c:pt idx="7680">
                  <c:v>-189190</c:v>
                </c:pt>
                <c:pt idx="7681">
                  <c:v>-189180</c:v>
                </c:pt>
                <c:pt idx="7682">
                  <c:v>-189170</c:v>
                </c:pt>
                <c:pt idx="7683">
                  <c:v>-189160</c:v>
                </c:pt>
                <c:pt idx="7684">
                  <c:v>-189150</c:v>
                </c:pt>
                <c:pt idx="7685">
                  <c:v>-189140</c:v>
                </c:pt>
                <c:pt idx="7686">
                  <c:v>-189130</c:v>
                </c:pt>
                <c:pt idx="7687">
                  <c:v>-189120</c:v>
                </c:pt>
                <c:pt idx="7688">
                  <c:v>-190110</c:v>
                </c:pt>
                <c:pt idx="7689">
                  <c:v>-191100</c:v>
                </c:pt>
                <c:pt idx="7690">
                  <c:v>-191090</c:v>
                </c:pt>
                <c:pt idx="7691">
                  <c:v>-191080</c:v>
                </c:pt>
                <c:pt idx="7692">
                  <c:v>-191070</c:v>
                </c:pt>
                <c:pt idx="7693">
                  <c:v>-191060</c:v>
                </c:pt>
                <c:pt idx="7694">
                  <c:v>-191050</c:v>
                </c:pt>
                <c:pt idx="7695">
                  <c:v>-191040</c:v>
                </c:pt>
                <c:pt idx="7696">
                  <c:v>-191030</c:v>
                </c:pt>
                <c:pt idx="7697">
                  <c:v>-191020</c:v>
                </c:pt>
                <c:pt idx="7698">
                  <c:v>-191010</c:v>
                </c:pt>
                <c:pt idx="7699">
                  <c:v>-191000</c:v>
                </c:pt>
                <c:pt idx="7700">
                  <c:v>-190990</c:v>
                </c:pt>
                <c:pt idx="7701">
                  <c:v>-190980</c:v>
                </c:pt>
                <c:pt idx="7702">
                  <c:v>-190970</c:v>
                </c:pt>
                <c:pt idx="7703">
                  <c:v>-190960</c:v>
                </c:pt>
                <c:pt idx="7704">
                  <c:v>-190950</c:v>
                </c:pt>
                <c:pt idx="7705">
                  <c:v>-190940</c:v>
                </c:pt>
                <c:pt idx="7706">
                  <c:v>-190930</c:v>
                </c:pt>
                <c:pt idx="7707">
                  <c:v>-190920</c:v>
                </c:pt>
                <c:pt idx="7708">
                  <c:v>-190910</c:v>
                </c:pt>
                <c:pt idx="7709">
                  <c:v>-190900</c:v>
                </c:pt>
                <c:pt idx="7710">
                  <c:v>-190890</c:v>
                </c:pt>
                <c:pt idx="7711">
                  <c:v>-190880</c:v>
                </c:pt>
                <c:pt idx="7712">
                  <c:v>-190870</c:v>
                </c:pt>
                <c:pt idx="7713">
                  <c:v>-190860</c:v>
                </c:pt>
                <c:pt idx="7714">
                  <c:v>-191850</c:v>
                </c:pt>
                <c:pt idx="7715">
                  <c:v>-191840</c:v>
                </c:pt>
                <c:pt idx="7716">
                  <c:v>-191830</c:v>
                </c:pt>
                <c:pt idx="7717">
                  <c:v>-191820</c:v>
                </c:pt>
                <c:pt idx="7718">
                  <c:v>-191810</c:v>
                </c:pt>
                <c:pt idx="7719">
                  <c:v>-191800</c:v>
                </c:pt>
                <c:pt idx="7720">
                  <c:v>-191790</c:v>
                </c:pt>
                <c:pt idx="7721">
                  <c:v>-191780</c:v>
                </c:pt>
                <c:pt idx="7722">
                  <c:v>-191770</c:v>
                </c:pt>
                <c:pt idx="7723">
                  <c:v>-191760</c:v>
                </c:pt>
                <c:pt idx="7724">
                  <c:v>-191750</c:v>
                </c:pt>
                <c:pt idx="7725">
                  <c:v>-191740</c:v>
                </c:pt>
                <c:pt idx="7726">
                  <c:v>-191730</c:v>
                </c:pt>
                <c:pt idx="7727">
                  <c:v>-191720</c:v>
                </c:pt>
                <c:pt idx="7728">
                  <c:v>-191710</c:v>
                </c:pt>
                <c:pt idx="7729">
                  <c:v>-191700</c:v>
                </c:pt>
                <c:pt idx="7730">
                  <c:v>-191690</c:v>
                </c:pt>
                <c:pt idx="7731">
                  <c:v>-191680</c:v>
                </c:pt>
                <c:pt idx="7732">
                  <c:v>-191670</c:v>
                </c:pt>
                <c:pt idx="7733">
                  <c:v>-191660</c:v>
                </c:pt>
                <c:pt idx="7734">
                  <c:v>-191650</c:v>
                </c:pt>
                <c:pt idx="7735">
                  <c:v>-191640</c:v>
                </c:pt>
                <c:pt idx="7736">
                  <c:v>-191630</c:v>
                </c:pt>
                <c:pt idx="7737">
                  <c:v>-191620</c:v>
                </c:pt>
                <c:pt idx="7738">
                  <c:v>-191610</c:v>
                </c:pt>
                <c:pt idx="7739">
                  <c:v>-191600</c:v>
                </c:pt>
                <c:pt idx="7740">
                  <c:v>-191590</c:v>
                </c:pt>
                <c:pt idx="7741">
                  <c:v>-191580</c:v>
                </c:pt>
                <c:pt idx="7742">
                  <c:v>-191570</c:v>
                </c:pt>
                <c:pt idx="7743">
                  <c:v>-191560</c:v>
                </c:pt>
                <c:pt idx="7744">
                  <c:v>-191550</c:v>
                </c:pt>
                <c:pt idx="7745">
                  <c:v>-192540</c:v>
                </c:pt>
                <c:pt idx="7746">
                  <c:v>-192530</c:v>
                </c:pt>
                <c:pt idx="7747">
                  <c:v>-192520</c:v>
                </c:pt>
                <c:pt idx="7748">
                  <c:v>-192510</c:v>
                </c:pt>
                <c:pt idx="7749">
                  <c:v>-192500</c:v>
                </c:pt>
                <c:pt idx="7750">
                  <c:v>-192490</c:v>
                </c:pt>
                <c:pt idx="7751">
                  <c:v>-192480</c:v>
                </c:pt>
                <c:pt idx="7752">
                  <c:v>-192470</c:v>
                </c:pt>
                <c:pt idx="7753">
                  <c:v>-192460</c:v>
                </c:pt>
                <c:pt idx="7754">
                  <c:v>-192450</c:v>
                </c:pt>
                <c:pt idx="7755">
                  <c:v>-192440</c:v>
                </c:pt>
                <c:pt idx="7756">
                  <c:v>-192430</c:v>
                </c:pt>
                <c:pt idx="7757">
                  <c:v>-192420</c:v>
                </c:pt>
                <c:pt idx="7758">
                  <c:v>-192410</c:v>
                </c:pt>
                <c:pt idx="7759">
                  <c:v>-192400</c:v>
                </c:pt>
                <c:pt idx="7760">
                  <c:v>-192390</c:v>
                </c:pt>
                <c:pt idx="7761">
                  <c:v>-192380</c:v>
                </c:pt>
                <c:pt idx="7762">
                  <c:v>-192370</c:v>
                </c:pt>
                <c:pt idx="7763">
                  <c:v>-192360</c:v>
                </c:pt>
                <c:pt idx="7764">
                  <c:v>-192350</c:v>
                </c:pt>
                <c:pt idx="7765">
                  <c:v>-192340</c:v>
                </c:pt>
                <c:pt idx="7766">
                  <c:v>-192330</c:v>
                </c:pt>
                <c:pt idx="7767">
                  <c:v>-192320</c:v>
                </c:pt>
                <c:pt idx="7768">
                  <c:v>-192310</c:v>
                </c:pt>
                <c:pt idx="7769">
                  <c:v>-192300</c:v>
                </c:pt>
                <c:pt idx="7770">
                  <c:v>-192290</c:v>
                </c:pt>
                <c:pt idx="7771">
                  <c:v>-192280</c:v>
                </c:pt>
                <c:pt idx="7772">
                  <c:v>-192270</c:v>
                </c:pt>
                <c:pt idx="7773">
                  <c:v>-192260</c:v>
                </c:pt>
                <c:pt idx="7774">
                  <c:v>-192250</c:v>
                </c:pt>
                <c:pt idx="7775">
                  <c:v>-192240</c:v>
                </c:pt>
                <c:pt idx="7776">
                  <c:v>-192230</c:v>
                </c:pt>
                <c:pt idx="7777">
                  <c:v>-192220</c:v>
                </c:pt>
                <c:pt idx="7778">
                  <c:v>-192210</c:v>
                </c:pt>
                <c:pt idx="7779">
                  <c:v>-192200</c:v>
                </c:pt>
                <c:pt idx="7780">
                  <c:v>-192190</c:v>
                </c:pt>
                <c:pt idx="7781">
                  <c:v>-192180</c:v>
                </c:pt>
                <c:pt idx="7782">
                  <c:v>-192170</c:v>
                </c:pt>
                <c:pt idx="7783">
                  <c:v>-192160</c:v>
                </c:pt>
                <c:pt idx="7784">
                  <c:v>-192150</c:v>
                </c:pt>
                <c:pt idx="7785">
                  <c:v>-192140</c:v>
                </c:pt>
                <c:pt idx="7786">
                  <c:v>-192130</c:v>
                </c:pt>
                <c:pt idx="7787">
                  <c:v>-192120</c:v>
                </c:pt>
                <c:pt idx="7788">
                  <c:v>-192110</c:v>
                </c:pt>
                <c:pt idx="7789">
                  <c:v>-192100</c:v>
                </c:pt>
                <c:pt idx="7790">
                  <c:v>-192090</c:v>
                </c:pt>
                <c:pt idx="7791">
                  <c:v>-192080</c:v>
                </c:pt>
                <c:pt idx="7792">
                  <c:v>-192070</c:v>
                </c:pt>
                <c:pt idx="7793">
                  <c:v>-192060</c:v>
                </c:pt>
                <c:pt idx="7794">
                  <c:v>-192050</c:v>
                </c:pt>
                <c:pt idx="7795">
                  <c:v>-192040</c:v>
                </c:pt>
                <c:pt idx="7796">
                  <c:v>-192030</c:v>
                </c:pt>
                <c:pt idx="7797">
                  <c:v>-192020</c:v>
                </c:pt>
                <c:pt idx="7798">
                  <c:v>-192010</c:v>
                </c:pt>
                <c:pt idx="7799">
                  <c:v>-192000</c:v>
                </c:pt>
                <c:pt idx="7800">
                  <c:v>-191990</c:v>
                </c:pt>
                <c:pt idx="7801">
                  <c:v>-191980</c:v>
                </c:pt>
                <c:pt idx="7802">
                  <c:v>-191970</c:v>
                </c:pt>
                <c:pt idx="7803">
                  <c:v>-191960</c:v>
                </c:pt>
                <c:pt idx="7804">
                  <c:v>-191950</c:v>
                </c:pt>
                <c:pt idx="7805">
                  <c:v>-191940</c:v>
                </c:pt>
                <c:pt idx="7806">
                  <c:v>-191930</c:v>
                </c:pt>
                <c:pt idx="7807">
                  <c:v>-192920</c:v>
                </c:pt>
                <c:pt idx="7808">
                  <c:v>-192910</c:v>
                </c:pt>
                <c:pt idx="7809">
                  <c:v>-192900</c:v>
                </c:pt>
                <c:pt idx="7810">
                  <c:v>-192890</c:v>
                </c:pt>
                <c:pt idx="7811">
                  <c:v>-192880</c:v>
                </c:pt>
                <c:pt idx="7812">
                  <c:v>-193870</c:v>
                </c:pt>
                <c:pt idx="7813">
                  <c:v>-193860</c:v>
                </c:pt>
                <c:pt idx="7814">
                  <c:v>-193850</c:v>
                </c:pt>
                <c:pt idx="7815">
                  <c:v>-193840</c:v>
                </c:pt>
                <c:pt idx="7816">
                  <c:v>-193830</c:v>
                </c:pt>
                <c:pt idx="7817">
                  <c:v>-193820</c:v>
                </c:pt>
                <c:pt idx="7818">
                  <c:v>-193810</c:v>
                </c:pt>
                <c:pt idx="7819">
                  <c:v>-194800</c:v>
                </c:pt>
                <c:pt idx="7820">
                  <c:v>-194790</c:v>
                </c:pt>
                <c:pt idx="7821">
                  <c:v>-194780</c:v>
                </c:pt>
                <c:pt idx="7822">
                  <c:v>-194770</c:v>
                </c:pt>
                <c:pt idx="7823">
                  <c:v>-194760</c:v>
                </c:pt>
                <c:pt idx="7824">
                  <c:v>-195750</c:v>
                </c:pt>
                <c:pt idx="7825">
                  <c:v>-195740</c:v>
                </c:pt>
                <c:pt idx="7826">
                  <c:v>-195730</c:v>
                </c:pt>
                <c:pt idx="7827">
                  <c:v>-195720</c:v>
                </c:pt>
                <c:pt idx="7828">
                  <c:v>-195710</c:v>
                </c:pt>
                <c:pt idx="7829">
                  <c:v>-195700</c:v>
                </c:pt>
                <c:pt idx="7830">
                  <c:v>-195690</c:v>
                </c:pt>
                <c:pt idx="7831">
                  <c:v>-195680</c:v>
                </c:pt>
                <c:pt idx="7832">
                  <c:v>-195670</c:v>
                </c:pt>
                <c:pt idx="7833">
                  <c:v>-195660</c:v>
                </c:pt>
                <c:pt idx="7834">
                  <c:v>-195650</c:v>
                </c:pt>
                <c:pt idx="7835">
                  <c:v>-195640</c:v>
                </c:pt>
                <c:pt idx="7836">
                  <c:v>-195630</c:v>
                </c:pt>
                <c:pt idx="7837">
                  <c:v>-195620</c:v>
                </c:pt>
                <c:pt idx="7838">
                  <c:v>-195610</c:v>
                </c:pt>
                <c:pt idx="7839">
                  <c:v>-195600</c:v>
                </c:pt>
                <c:pt idx="7840">
                  <c:v>-195590</c:v>
                </c:pt>
                <c:pt idx="7841">
                  <c:v>-195580</c:v>
                </c:pt>
                <c:pt idx="7842">
                  <c:v>-195570</c:v>
                </c:pt>
                <c:pt idx="7843">
                  <c:v>-196560</c:v>
                </c:pt>
                <c:pt idx="7844">
                  <c:v>-196550</c:v>
                </c:pt>
                <c:pt idx="7845">
                  <c:v>-196540</c:v>
                </c:pt>
                <c:pt idx="7846">
                  <c:v>-196530</c:v>
                </c:pt>
                <c:pt idx="7847">
                  <c:v>-196520</c:v>
                </c:pt>
                <c:pt idx="7848">
                  <c:v>-196510</c:v>
                </c:pt>
                <c:pt idx="7849">
                  <c:v>-197500</c:v>
                </c:pt>
                <c:pt idx="7850">
                  <c:v>-197490</c:v>
                </c:pt>
                <c:pt idx="7851">
                  <c:v>-197480</c:v>
                </c:pt>
                <c:pt idx="7852">
                  <c:v>-197470</c:v>
                </c:pt>
                <c:pt idx="7853">
                  <c:v>-197460</c:v>
                </c:pt>
                <c:pt idx="7854">
                  <c:v>-197450</c:v>
                </c:pt>
                <c:pt idx="7855">
                  <c:v>-197440</c:v>
                </c:pt>
                <c:pt idx="7856">
                  <c:v>-197430</c:v>
                </c:pt>
                <c:pt idx="7857">
                  <c:v>-197420</c:v>
                </c:pt>
                <c:pt idx="7858">
                  <c:v>-197410</c:v>
                </c:pt>
                <c:pt idx="7859">
                  <c:v>-197400</c:v>
                </c:pt>
                <c:pt idx="7860">
                  <c:v>-197390</c:v>
                </c:pt>
                <c:pt idx="7861">
                  <c:v>-198380</c:v>
                </c:pt>
                <c:pt idx="7862">
                  <c:v>-198370</c:v>
                </c:pt>
                <c:pt idx="7863">
                  <c:v>-198360</c:v>
                </c:pt>
                <c:pt idx="7864">
                  <c:v>-198350</c:v>
                </c:pt>
                <c:pt idx="7865">
                  <c:v>-198340</c:v>
                </c:pt>
                <c:pt idx="7866">
                  <c:v>-198330</c:v>
                </c:pt>
                <c:pt idx="7867">
                  <c:v>-198320</c:v>
                </c:pt>
                <c:pt idx="7868">
                  <c:v>-198310</c:v>
                </c:pt>
                <c:pt idx="7869">
                  <c:v>-198300</c:v>
                </c:pt>
                <c:pt idx="7870">
                  <c:v>-198290</c:v>
                </c:pt>
                <c:pt idx="7871">
                  <c:v>-198280</c:v>
                </c:pt>
                <c:pt idx="7872">
                  <c:v>-198270</c:v>
                </c:pt>
                <c:pt idx="7873">
                  <c:v>-198260</c:v>
                </c:pt>
                <c:pt idx="7874">
                  <c:v>-198250</c:v>
                </c:pt>
                <c:pt idx="7875">
                  <c:v>-198240</c:v>
                </c:pt>
                <c:pt idx="7876">
                  <c:v>-198230</c:v>
                </c:pt>
                <c:pt idx="7877">
                  <c:v>-199220</c:v>
                </c:pt>
                <c:pt idx="7878">
                  <c:v>-199210</c:v>
                </c:pt>
                <c:pt idx="7879">
                  <c:v>-199200</c:v>
                </c:pt>
                <c:pt idx="7880">
                  <c:v>-199190</c:v>
                </c:pt>
                <c:pt idx="7881">
                  <c:v>-199180</c:v>
                </c:pt>
                <c:pt idx="7882">
                  <c:v>-199170</c:v>
                </c:pt>
                <c:pt idx="7883">
                  <c:v>-199160</c:v>
                </c:pt>
                <c:pt idx="7884">
                  <c:v>-199150</c:v>
                </c:pt>
                <c:pt idx="7885">
                  <c:v>-199140</c:v>
                </c:pt>
                <c:pt idx="7886">
                  <c:v>-199130</c:v>
                </c:pt>
                <c:pt idx="7887">
                  <c:v>-199120</c:v>
                </c:pt>
                <c:pt idx="7888">
                  <c:v>-199110</c:v>
                </c:pt>
                <c:pt idx="7889">
                  <c:v>-199100</c:v>
                </c:pt>
                <c:pt idx="7890">
                  <c:v>-199090</c:v>
                </c:pt>
                <c:pt idx="7891">
                  <c:v>-199080</c:v>
                </c:pt>
                <c:pt idx="7892">
                  <c:v>-199070</c:v>
                </c:pt>
                <c:pt idx="7893">
                  <c:v>-199060</c:v>
                </c:pt>
                <c:pt idx="7894">
                  <c:v>-199050</c:v>
                </c:pt>
                <c:pt idx="7895">
                  <c:v>-199040</c:v>
                </c:pt>
                <c:pt idx="7896">
                  <c:v>-199030</c:v>
                </c:pt>
                <c:pt idx="7897">
                  <c:v>-199020</c:v>
                </c:pt>
                <c:pt idx="7898">
                  <c:v>-199010</c:v>
                </c:pt>
                <c:pt idx="7899">
                  <c:v>-199000</c:v>
                </c:pt>
                <c:pt idx="7900">
                  <c:v>-198990</c:v>
                </c:pt>
                <c:pt idx="7901">
                  <c:v>-198980</c:v>
                </c:pt>
                <c:pt idx="7902">
                  <c:v>-198970</c:v>
                </c:pt>
                <c:pt idx="7903">
                  <c:v>-198960</c:v>
                </c:pt>
                <c:pt idx="7904">
                  <c:v>-198950</c:v>
                </c:pt>
                <c:pt idx="7905">
                  <c:v>-198940</c:v>
                </c:pt>
                <c:pt idx="7906">
                  <c:v>-198930</c:v>
                </c:pt>
                <c:pt idx="7907">
                  <c:v>-198920</c:v>
                </c:pt>
                <c:pt idx="7908">
                  <c:v>-198910</c:v>
                </c:pt>
                <c:pt idx="7909">
                  <c:v>-198900</c:v>
                </c:pt>
                <c:pt idx="7910">
                  <c:v>-199890</c:v>
                </c:pt>
                <c:pt idx="7911">
                  <c:v>-199880</c:v>
                </c:pt>
                <c:pt idx="7912">
                  <c:v>-199870</c:v>
                </c:pt>
                <c:pt idx="7913">
                  <c:v>-199860</c:v>
                </c:pt>
                <c:pt idx="7914">
                  <c:v>-199850</c:v>
                </c:pt>
                <c:pt idx="7915">
                  <c:v>-199840</c:v>
                </c:pt>
                <c:pt idx="7916">
                  <c:v>-199830</c:v>
                </c:pt>
                <c:pt idx="7917">
                  <c:v>-199820</c:v>
                </c:pt>
                <c:pt idx="7918">
                  <c:v>-199810</c:v>
                </c:pt>
                <c:pt idx="7919">
                  <c:v>-199800</c:v>
                </c:pt>
                <c:pt idx="7920">
                  <c:v>-199790</c:v>
                </c:pt>
                <c:pt idx="7921">
                  <c:v>-199780</c:v>
                </c:pt>
                <c:pt idx="7922">
                  <c:v>-199770</c:v>
                </c:pt>
                <c:pt idx="7923">
                  <c:v>-199760</c:v>
                </c:pt>
                <c:pt idx="7924">
                  <c:v>-199750</c:v>
                </c:pt>
                <c:pt idx="7925">
                  <c:v>-199740</c:v>
                </c:pt>
                <c:pt idx="7926">
                  <c:v>-199730</c:v>
                </c:pt>
                <c:pt idx="7927">
                  <c:v>-199720</c:v>
                </c:pt>
                <c:pt idx="7928">
                  <c:v>-199710</c:v>
                </c:pt>
                <c:pt idx="7929">
                  <c:v>-199700</c:v>
                </c:pt>
                <c:pt idx="7930">
                  <c:v>-199690</c:v>
                </c:pt>
                <c:pt idx="7931">
                  <c:v>-199680</c:v>
                </c:pt>
                <c:pt idx="7932">
                  <c:v>-199670</c:v>
                </c:pt>
                <c:pt idx="7933">
                  <c:v>-200660</c:v>
                </c:pt>
                <c:pt idx="7934">
                  <c:v>-200650</c:v>
                </c:pt>
                <c:pt idx="7935">
                  <c:v>-200640</c:v>
                </c:pt>
                <c:pt idx="7936">
                  <c:v>-200630</c:v>
                </c:pt>
                <c:pt idx="7937">
                  <c:v>-200620</c:v>
                </c:pt>
                <c:pt idx="7938">
                  <c:v>-200610</c:v>
                </c:pt>
                <c:pt idx="7939">
                  <c:v>-200600</c:v>
                </c:pt>
                <c:pt idx="7940">
                  <c:v>-200590</c:v>
                </c:pt>
                <c:pt idx="7941">
                  <c:v>-200580</c:v>
                </c:pt>
                <c:pt idx="7942">
                  <c:v>-200570</c:v>
                </c:pt>
                <c:pt idx="7943">
                  <c:v>-200560</c:v>
                </c:pt>
                <c:pt idx="7944">
                  <c:v>-200550</c:v>
                </c:pt>
                <c:pt idx="7945">
                  <c:v>-200540</c:v>
                </c:pt>
                <c:pt idx="7946">
                  <c:v>-200530</c:v>
                </c:pt>
                <c:pt idx="7947">
                  <c:v>-200520</c:v>
                </c:pt>
                <c:pt idx="7948">
                  <c:v>-200510</c:v>
                </c:pt>
                <c:pt idx="7949">
                  <c:v>-200500</c:v>
                </c:pt>
                <c:pt idx="7950">
                  <c:v>-200490</c:v>
                </c:pt>
                <c:pt idx="7951">
                  <c:v>-200480</c:v>
                </c:pt>
                <c:pt idx="7952">
                  <c:v>-200470</c:v>
                </c:pt>
                <c:pt idx="7953">
                  <c:v>-200460</c:v>
                </c:pt>
                <c:pt idx="7954">
                  <c:v>-200450</c:v>
                </c:pt>
                <c:pt idx="7955">
                  <c:v>-200440</c:v>
                </c:pt>
                <c:pt idx="7956">
                  <c:v>-200430</c:v>
                </c:pt>
                <c:pt idx="7957">
                  <c:v>-200420</c:v>
                </c:pt>
                <c:pt idx="7958">
                  <c:v>-200410</c:v>
                </c:pt>
                <c:pt idx="7959">
                  <c:v>-200400</c:v>
                </c:pt>
                <c:pt idx="7960">
                  <c:v>-200390</c:v>
                </c:pt>
                <c:pt idx="7961">
                  <c:v>-200380</c:v>
                </c:pt>
                <c:pt idx="7962">
                  <c:v>-200370</c:v>
                </c:pt>
                <c:pt idx="7963">
                  <c:v>-200360</c:v>
                </c:pt>
                <c:pt idx="7964">
                  <c:v>-200350</c:v>
                </c:pt>
                <c:pt idx="7965">
                  <c:v>-200340</c:v>
                </c:pt>
                <c:pt idx="7966">
                  <c:v>-200330</c:v>
                </c:pt>
                <c:pt idx="7967">
                  <c:v>-200320</c:v>
                </c:pt>
                <c:pt idx="7968">
                  <c:v>-200310</c:v>
                </c:pt>
                <c:pt idx="7969">
                  <c:v>-200300</c:v>
                </c:pt>
                <c:pt idx="7970">
                  <c:v>-200290</c:v>
                </c:pt>
                <c:pt idx="7971">
                  <c:v>-200280</c:v>
                </c:pt>
                <c:pt idx="7972">
                  <c:v>-200270</c:v>
                </c:pt>
                <c:pt idx="7973">
                  <c:v>-200260</c:v>
                </c:pt>
                <c:pt idx="7974">
                  <c:v>-200250</c:v>
                </c:pt>
                <c:pt idx="7975">
                  <c:v>-200240</c:v>
                </c:pt>
                <c:pt idx="7976">
                  <c:v>-200230</c:v>
                </c:pt>
                <c:pt idx="7977">
                  <c:v>-200220</c:v>
                </c:pt>
                <c:pt idx="7978">
                  <c:v>-200210</c:v>
                </c:pt>
                <c:pt idx="7979">
                  <c:v>-200200</c:v>
                </c:pt>
                <c:pt idx="7980">
                  <c:v>-200190</c:v>
                </c:pt>
                <c:pt idx="7981">
                  <c:v>-200180</c:v>
                </c:pt>
                <c:pt idx="7982">
                  <c:v>-200170</c:v>
                </c:pt>
                <c:pt idx="7983">
                  <c:v>-200160</c:v>
                </c:pt>
                <c:pt idx="7984">
                  <c:v>-200150</c:v>
                </c:pt>
                <c:pt idx="7985">
                  <c:v>-200140</c:v>
                </c:pt>
                <c:pt idx="7986">
                  <c:v>-200130</c:v>
                </c:pt>
                <c:pt idx="7987">
                  <c:v>-200120</c:v>
                </c:pt>
                <c:pt idx="7988">
                  <c:v>-200110</c:v>
                </c:pt>
                <c:pt idx="7989">
                  <c:v>-200100</c:v>
                </c:pt>
                <c:pt idx="7990">
                  <c:v>-200090</c:v>
                </c:pt>
                <c:pt idx="7991">
                  <c:v>-200080</c:v>
                </c:pt>
                <c:pt idx="7992">
                  <c:v>-200070</c:v>
                </c:pt>
                <c:pt idx="7993">
                  <c:v>-200060</c:v>
                </c:pt>
                <c:pt idx="7994">
                  <c:v>-200050</c:v>
                </c:pt>
                <c:pt idx="7995">
                  <c:v>-200040</c:v>
                </c:pt>
                <c:pt idx="7996">
                  <c:v>-200030</c:v>
                </c:pt>
                <c:pt idx="7997">
                  <c:v>-200020</c:v>
                </c:pt>
                <c:pt idx="7998">
                  <c:v>-200010</c:v>
                </c:pt>
                <c:pt idx="7999">
                  <c:v>-200000</c:v>
                </c:pt>
                <c:pt idx="8000">
                  <c:v>-199990</c:v>
                </c:pt>
                <c:pt idx="8001">
                  <c:v>-199980</c:v>
                </c:pt>
                <c:pt idx="8002">
                  <c:v>-199970</c:v>
                </c:pt>
                <c:pt idx="8003">
                  <c:v>-199960</c:v>
                </c:pt>
                <c:pt idx="8004">
                  <c:v>-199950</c:v>
                </c:pt>
                <c:pt idx="8005">
                  <c:v>-199940</c:v>
                </c:pt>
                <c:pt idx="8006">
                  <c:v>-199930</c:v>
                </c:pt>
                <c:pt idx="8007">
                  <c:v>-199920</c:v>
                </c:pt>
                <c:pt idx="8008">
                  <c:v>-199910</c:v>
                </c:pt>
                <c:pt idx="8009">
                  <c:v>-199900</c:v>
                </c:pt>
                <c:pt idx="8010">
                  <c:v>-199890</c:v>
                </c:pt>
                <c:pt idx="8011">
                  <c:v>-199880</c:v>
                </c:pt>
                <c:pt idx="8012">
                  <c:v>-200870</c:v>
                </c:pt>
                <c:pt idx="8013">
                  <c:v>-200860</c:v>
                </c:pt>
                <c:pt idx="8014">
                  <c:v>-200850</c:v>
                </c:pt>
                <c:pt idx="8015">
                  <c:v>-200840</c:v>
                </c:pt>
                <c:pt idx="8016">
                  <c:v>-200830</c:v>
                </c:pt>
                <c:pt idx="8017">
                  <c:v>-201820</c:v>
                </c:pt>
                <c:pt idx="8018">
                  <c:v>-201810</c:v>
                </c:pt>
                <c:pt idx="8019">
                  <c:v>-201800</c:v>
                </c:pt>
                <c:pt idx="8020">
                  <c:v>-201790</c:v>
                </c:pt>
                <c:pt idx="8021">
                  <c:v>-201780</c:v>
                </c:pt>
                <c:pt idx="8022">
                  <c:v>-201770</c:v>
                </c:pt>
                <c:pt idx="8023">
                  <c:v>-201760</c:v>
                </c:pt>
                <c:pt idx="8024">
                  <c:v>-201750</c:v>
                </c:pt>
                <c:pt idx="8025">
                  <c:v>-201740</c:v>
                </c:pt>
                <c:pt idx="8026">
                  <c:v>-201730</c:v>
                </c:pt>
                <c:pt idx="8027">
                  <c:v>-201720</c:v>
                </c:pt>
                <c:pt idx="8028">
                  <c:v>-201710</c:v>
                </c:pt>
                <c:pt idx="8029">
                  <c:v>-201700</c:v>
                </c:pt>
                <c:pt idx="8030">
                  <c:v>-201690</c:v>
                </c:pt>
                <c:pt idx="8031">
                  <c:v>-201680</c:v>
                </c:pt>
                <c:pt idx="8032">
                  <c:v>-201670</c:v>
                </c:pt>
                <c:pt idx="8033">
                  <c:v>-201660</c:v>
                </c:pt>
                <c:pt idx="8034">
                  <c:v>-201650</c:v>
                </c:pt>
                <c:pt idx="8035">
                  <c:v>-202640</c:v>
                </c:pt>
                <c:pt idx="8036">
                  <c:v>-203630</c:v>
                </c:pt>
                <c:pt idx="8037">
                  <c:v>-203620</c:v>
                </c:pt>
                <c:pt idx="8038">
                  <c:v>-203610</c:v>
                </c:pt>
                <c:pt idx="8039">
                  <c:v>-203600</c:v>
                </c:pt>
                <c:pt idx="8040">
                  <c:v>-204590</c:v>
                </c:pt>
                <c:pt idx="8041">
                  <c:v>-204580</c:v>
                </c:pt>
                <c:pt idx="8042">
                  <c:v>-204570</c:v>
                </c:pt>
                <c:pt idx="8043">
                  <c:v>-204560</c:v>
                </c:pt>
                <c:pt idx="8044">
                  <c:v>-204550</c:v>
                </c:pt>
                <c:pt idx="8045">
                  <c:v>-204540</c:v>
                </c:pt>
                <c:pt idx="8046">
                  <c:v>-204530</c:v>
                </c:pt>
                <c:pt idx="8047">
                  <c:v>-204520</c:v>
                </c:pt>
                <c:pt idx="8048">
                  <c:v>-204510</c:v>
                </c:pt>
                <c:pt idx="8049">
                  <c:v>-204500</c:v>
                </c:pt>
                <c:pt idx="8050">
                  <c:v>-204490</c:v>
                </c:pt>
                <c:pt idx="8051">
                  <c:v>-204480</c:v>
                </c:pt>
                <c:pt idx="8052">
                  <c:v>-204470</c:v>
                </c:pt>
                <c:pt idx="8053">
                  <c:v>-204460</c:v>
                </c:pt>
                <c:pt idx="8054">
                  <c:v>-204450</c:v>
                </c:pt>
                <c:pt idx="8055">
                  <c:v>-204440</c:v>
                </c:pt>
                <c:pt idx="8056">
                  <c:v>-204430</c:v>
                </c:pt>
                <c:pt idx="8057">
                  <c:v>-204420</c:v>
                </c:pt>
                <c:pt idx="8058">
                  <c:v>-204410</c:v>
                </c:pt>
                <c:pt idx="8059">
                  <c:v>-204400</c:v>
                </c:pt>
                <c:pt idx="8060">
                  <c:v>-204390</c:v>
                </c:pt>
                <c:pt idx="8061">
                  <c:v>-204380</c:v>
                </c:pt>
                <c:pt idx="8062">
                  <c:v>-204370</c:v>
                </c:pt>
                <c:pt idx="8063">
                  <c:v>-204360</c:v>
                </c:pt>
                <c:pt idx="8064">
                  <c:v>-204350</c:v>
                </c:pt>
                <c:pt idx="8065">
                  <c:v>-204340</c:v>
                </c:pt>
                <c:pt idx="8066">
                  <c:v>-204330</c:v>
                </c:pt>
                <c:pt idx="8067">
                  <c:v>-204320</c:v>
                </c:pt>
                <c:pt idx="8068">
                  <c:v>-204310</c:v>
                </c:pt>
                <c:pt idx="8069">
                  <c:v>-204300</c:v>
                </c:pt>
                <c:pt idx="8070">
                  <c:v>-204290</c:v>
                </c:pt>
                <c:pt idx="8071">
                  <c:v>-204280</c:v>
                </c:pt>
                <c:pt idx="8072">
                  <c:v>-204270</c:v>
                </c:pt>
                <c:pt idx="8073">
                  <c:v>-204260</c:v>
                </c:pt>
                <c:pt idx="8074">
                  <c:v>-204250</c:v>
                </c:pt>
                <c:pt idx="8075">
                  <c:v>-204240</c:v>
                </c:pt>
                <c:pt idx="8076">
                  <c:v>-204230</c:v>
                </c:pt>
                <c:pt idx="8077">
                  <c:v>-204220</c:v>
                </c:pt>
                <c:pt idx="8078">
                  <c:v>-204210</c:v>
                </c:pt>
                <c:pt idx="8079">
                  <c:v>-204200</c:v>
                </c:pt>
                <c:pt idx="8080">
                  <c:v>-204190</c:v>
                </c:pt>
                <c:pt idx="8081">
                  <c:v>-204180</c:v>
                </c:pt>
                <c:pt idx="8082">
                  <c:v>-204170</c:v>
                </c:pt>
                <c:pt idx="8083">
                  <c:v>-204160</c:v>
                </c:pt>
                <c:pt idx="8084">
                  <c:v>-204150</c:v>
                </c:pt>
                <c:pt idx="8085">
                  <c:v>-204140</c:v>
                </c:pt>
                <c:pt idx="8086">
                  <c:v>-204130</c:v>
                </c:pt>
                <c:pt idx="8087">
                  <c:v>-204120</c:v>
                </c:pt>
                <c:pt idx="8088">
                  <c:v>-204110</c:v>
                </c:pt>
                <c:pt idx="8089">
                  <c:v>-204100</c:v>
                </c:pt>
                <c:pt idx="8090">
                  <c:v>-204090</c:v>
                </c:pt>
                <c:pt idx="8091">
                  <c:v>-204080</c:v>
                </c:pt>
                <c:pt idx="8092">
                  <c:v>-204070</c:v>
                </c:pt>
                <c:pt idx="8093">
                  <c:v>-204060</c:v>
                </c:pt>
                <c:pt idx="8094">
                  <c:v>-204050</c:v>
                </c:pt>
                <c:pt idx="8095">
                  <c:v>-204040</c:v>
                </c:pt>
                <c:pt idx="8096">
                  <c:v>-204030</c:v>
                </c:pt>
                <c:pt idx="8097">
                  <c:v>-204020</c:v>
                </c:pt>
                <c:pt idx="8098">
                  <c:v>-205010</c:v>
                </c:pt>
                <c:pt idx="8099">
                  <c:v>-205000</c:v>
                </c:pt>
                <c:pt idx="8100">
                  <c:v>-204990</c:v>
                </c:pt>
                <c:pt idx="8101">
                  <c:v>-204980</c:v>
                </c:pt>
                <c:pt idx="8102">
                  <c:v>-204970</c:v>
                </c:pt>
                <c:pt idx="8103">
                  <c:v>-204960</c:v>
                </c:pt>
                <c:pt idx="8104">
                  <c:v>-204950</c:v>
                </c:pt>
                <c:pt idx="8105">
                  <c:v>-204940</c:v>
                </c:pt>
                <c:pt idx="8106">
                  <c:v>-204930</c:v>
                </c:pt>
                <c:pt idx="8107">
                  <c:v>-204920</c:v>
                </c:pt>
                <c:pt idx="8108">
                  <c:v>-204910</c:v>
                </c:pt>
                <c:pt idx="8109">
                  <c:v>-204900</c:v>
                </c:pt>
                <c:pt idx="8110">
                  <c:v>-204890</c:v>
                </c:pt>
                <c:pt idx="8111">
                  <c:v>-205880</c:v>
                </c:pt>
                <c:pt idx="8112">
                  <c:v>-205870</c:v>
                </c:pt>
                <c:pt idx="8113">
                  <c:v>-205860</c:v>
                </c:pt>
                <c:pt idx="8114">
                  <c:v>-205850</c:v>
                </c:pt>
                <c:pt idx="8115">
                  <c:v>-205840</c:v>
                </c:pt>
                <c:pt idx="8116">
                  <c:v>-205830</c:v>
                </c:pt>
                <c:pt idx="8117">
                  <c:v>-205820</c:v>
                </c:pt>
                <c:pt idx="8118">
                  <c:v>-205810</c:v>
                </c:pt>
                <c:pt idx="8119">
                  <c:v>-205800</c:v>
                </c:pt>
                <c:pt idx="8120">
                  <c:v>-205790</c:v>
                </c:pt>
                <c:pt idx="8121">
                  <c:v>-205780</c:v>
                </c:pt>
                <c:pt idx="8122">
                  <c:v>-205770</c:v>
                </c:pt>
                <c:pt idx="8123">
                  <c:v>-205760</c:v>
                </c:pt>
                <c:pt idx="8124">
                  <c:v>-205750</c:v>
                </c:pt>
                <c:pt idx="8125">
                  <c:v>-206740</c:v>
                </c:pt>
                <c:pt idx="8126">
                  <c:v>-206730</c:v>
                </c:pt>
                <c:pt idx="8127">
                  <c:v>-206720</c:v>
                </c:pt>
                <c:pt idx="8128">
                  <c:v>-206710</c:v>
                </c:pt>
                <c:pt idx="8129">
                  <c:v>-206700</c:v>
                </c:pt>
                <c:pt idx="8130">
                  <c:v>-206690</c:v>
                </c:pt>
                <c:pt idx="8131">
                  <c:v>-206680</c:v>
                </c:pt>
                <c:pt idx="8132">
                  <c:v>-206670</c:v>
                </c:pt>
                <c:pt idx="8133">
                  <c:v>-206660</c:v>
                </c:pt>
                <c:pt idx="8134">
                  <c:v>-206650</c:v>
                </c:pt>
                <c:pt idx="8135">
                  <c:v>-206640</c:v>
                </c:pt>
                <c:pt idx="8136">
                  <c:v>-206630</c:v>
                </c:pt>
                <c:pt idx="8137">
                  <c:v>-206620</c:v>
                </c:pt>
                <c:pt idx="8138">
                  <c:v>-206610</c:v>
                </c:pt>
                <c:pt idx="8139">
                  <c:v>-206600</c:v>
                </c:pt>
                <c:pt idx="8140">
                  <c:v>-206590</c:v>
                </c:pt>
                <c:pt idx="8141">
                  <c:v>-206580</c:v>
                </c:pt>
                <c:pt idx="8142">
                  <c:v>-206570</c:v>
                </c:pt>
                <c:pt idx="8143">
                  <c:v>-206560</c:v>
                </c:pt>
                <c:pt idx="8144">
                  <c:v>-206550</c:v>
                </c:pt>
                <c:pt idx="8145">
                  <c:v>-206540</c:v>
                </c:pt>
                <c:pt idx="8146">
                  <c:v>-206530</c:v>
                </c:pt>
                <c:pt idx="8147">
                  <c:v>-206520</c:v>
                </c:pt>
                <c:pt idx="8148">
                  <c:v>-206510</c:v>
                </c:pt>
                <c:pt idx="8149">
                  <c:v>-206500</c:v>
                </c:pt>
                <c:pt idx="8150">
                  <c:v>-207490</c:v>
                </c:pt>
                <c:pt idx="8151">
                  <c:v>-207480</c:v>
                </c:pt>
                <c:pt idx="8152">
                  <c:v>-207470</c:v>
                </c:pt>
                <c:pt idx="8153">
                  <c:v>-207460</c:v>
                </c:pt>
                <c:pt idx="8154">
                  <c:v>-207450</c:v>
                </c:pt>
                <c:pt idx="8155">
                  <c:v>-208440</c:v>
                </c:pt>
                <c:pt idx="8156">
                  <c:v>-208430</c:v>
                </c:pt>
                <c:pt idx="8157">
                  <c:v>-208420</c:v>
                </c:pt>
                <c:pt idx="8158">
                  <c:v>-208410</c:v>
                </c:pt>
                <c:pt idx="8159">
                  <c:v>-208400</c:v>
                </c:pt>
                <c:pt idx="8160">
                  <c:v>-208390</c:v>
                </c:pt>
                <c:pt idx="8161">
                  <c:v>-208380</c:v>
                </c:pt>
                <c:pt idx="8162">
                  <c:v>-208370</c:v>
                </c:pt>
                <c:pt idx="8163">
                  <c:v>-208360</c:v>
                </c:pt>
                <c:pt idx="8164">
                  <c:v>-208350</c:v>
                </c:pt>
                <c:pt idx="8165">
                  <c:v>-208340</c:v>
                </c:pt>
                <c:pt idx="8166">
                  <c:v>-208330</c:v>
                </c:pt>
                <c:pt idx="8167">
                  <c:v>-208320</c:v>
                </c:pt>
                <c:pt idx="8168">
                  <c:v>-208310</c:v>
                </c:pt>
                <c:pt idx="8169">
                  <c:v>-208300</c:v>
                </c:pt>
                <c:pt idx="8170">
                  <c:v>-208290</c:v>
                </c:pt>
                <c:pt idx="8171">
                  <c:v>-208280</c:v>
                </c:pt>
                <c:pt idx="8172">
                  <c:v>-208270</c:v>
                </c:pt>
                <c:pt idx="8173">
                  <c:v>-208260</c:v>
                </c:pt>
                <c:pt idx="8174">
                  <c:v>-208250</c:v>
                </c:pt>
                <c:pt idx="8175">
                  <c:v>-208240</c:v>
                </c:pt>
                <c:pt idx="8176">
                  <c:v>-208230</c:v>
                </c:pt>
                <c:pt idx="8177">
                  <c:v>-208220</c:v>
                </c:pt>
                <c:pt idx="8178">
                  <c:v>-208210</c:v>
                </c:pt>
                <c:pt idx="8179">
                  <c:v>-208200</c:v>
                </c:pt>
                <c:pt idx="8180">
                  <c:v>-208190</c:v>
                </c:pt>
                <c:pt idx="8181">
                  <c:v>-208180</c:v>
                </c:pt>
                <c:pt idx="8182">
                  <c:v>-208170</c:v>
                </c:pt>
                <c:pt idx="8183">
                  <c:v>-208160</c:v>
                </c:pt>
                <c:pt idx="8184">
                  <c:v>-208150</c:v>
                </c:pt>
                <c:pt idx="8185">
                  <c:v>-208140</c:v>
                </c:pt>
                <c:pt idx="8186">
                  <c:v>-208130</c:v>
                </c:pt>
                <c:pt idx="8187">
                  <c:v>-208120</c:v>
                </c:pt>
                <c:pt idx="8188">
                  <c:v>-208110</c:v>
                </c:pt>
                <c:pt idx="8189">
                  <c:v>-208100</c:v>
                </c:pt>
                <c:pt idx="8190">
                  <c:v>-208090</c:v>
                </c:pt>
                <c:pt idx="8191">
                  <c:v>-208080</c:v>
                </c:pt>
                <c:pt idx="8192">
                  <c:v>-208070</c:v>
                </c:pt>
                <c:pt idx="8193">
                  <c:v>-208060</c:v>
                </c:pt>
                <c:pt idx="8194">
                  <c:v>-208050</c:v>
                </c:pt>
                <c:pt idx="8195">
                  <c:v>-208040</c:v>
                </c:pt>
                <c:pt idx="8196">
                  <c:v>-208030</c:v>
                </c:pt>
                <c:pt idx="8197">
                  <c:v>-208020</c:v>
                </c:pt>
                <c:pt idx="8198">
                  <c:v>-208010</c:v>
                </c:pt>
                <c:pt idx="8199">
                  <c:v>-208000</c:v>
                </c:pt>
                <c:pt idx="8200">
                  <c:v>-207990</c:v>
                </c:pt>
                <c:pt idx="8201">
                  <c:v>-207980</c:v>
                </c:pt>
                <c:pt idx="8202">
                  <c:v>-207970</c:v>
                </c:pt>
                <c:pt idx="8203">
                  <c:v>-207960</c:v>
                </c:pt>
                <c:pt idx="8204">
                  <c:v>-207950</c:v>
                </c:pt>
                <c:pt idx="8205">
                  <c:v>-207940</c:v>
                </c:pt>
                <c:pt idx="8206">
                  <c:v>-207930</c:v>
                </c:pt>
                <c:pt idx="8207">
                  <c:v>-207920</c:v>
                </c:pt>
                <c:pt idx="8208">
                  <c:v>-207910</c:v>
                </c:pt>
                <c:pt idx="8209">
                  <c:v>-207900</c:v>
                </c:pt>
                <c:pt idx="8210">
                  <c:v>-207890</c:v>
                </c:pt>
                <c:pt idx="8211">
                  <c:v>-207880</c:v>
                </c:pt>
                <c:pt idx="8212">
                  <c:v>-207870</c:v>
                </c:pt>
                <c:pt idx="8213">
                  <c:v>-207860</c:v>
                </c:pt>
                <c:pt idx="8214">
                  <c:v>-207850</c:v>
                </c:pt>
                <c:pt idx="8215">
                  <c:v>-207840</c:v>
                </c:pt>
                <c:pt idx="8216">
                  <c:v>-207830</c:v>
                </c:pt>
                <c:pt idx="8217">
                  <c:v>-207820</c:v>
                </c:pt>
                <c:pt idx="8218">
                  <c:v>-207810</c:v>
                </c:pt>
                <c:pt idx="8219">
                  <c:v>-207800</c:v>
                </c:pt>
                <c:pt idx="8220">
                  <c:v>-207790</c:v>
                </c:pt>
                <c:pt idx="8221">
                  <c:v>-207780</c:v>
                </c:pt>
                <c:pt idx="8222">
                  <c:v>-207770</c:v>
                </c:pt>
                <c:pt idx="8223">
                  <c:v>-207760</c:v>
                </c:pt>
                <c:pt idx="8224">
                  <c:v>-207750</c:v>
                </c:pt>
                <c:pt idx="8225">
                  <c:v>-207740</c:v>
                </c:pt>
                <c:pt idx="8226">
                  <c:v>-207730</c:v>
                </c:pt>
                <c:pt idx="8227">
                  <c:v>-207720</c:v>
                </c:pt>
                <c:pt idx="8228">
                  <c:v>-207710</c:v>
                </c:pt>
                <c:pt idx="8229">
                  <c:v>-207700</c:v>
                </c:pt>
                <c:pt idx="8230">
                  <c:v>-207690</c:v>
                </c:pt>
                <c:pt idx="8231">
                  <c:v>-207680</c:v>
                </c:pt>
                <c:pt idx="8232">
                  <c:v>-207670</c:v>
                </c:pt>
                <c:pt idx="8233">
                  <c:v>-207660</c:v>
                </c:pt>
                <c:pt idx="8234">
                  <c:v>-207650</c:v>
                </c:pt>
                <c:pt idx="8235">
                  <c:v>-207640</c:v>
                </c:pt>
                <c:pt idx="8236">
                  <c:v>-207630</c:v>
                </c:pt>
                <c:pt idx="8237">
                  <c:v>-207620</c:v>
                </c:pt>
                <c:pt idx="8238">
                  <c:v>-207610</c:v>
                </c:pt>
                <c:pt idx="8239">
                  <c:v>-208600</c:v>
                </c:pt>
                <c:pt idx="8240">
                  <c:v>-208590</c:v>
                </c:pt>
                <c:pt idx="8241">
                  <c:v>-208580</c:v>
                </c:pt>
                <c:pt idx="8242">
                  <c:v>-208570</c:v>
                </c:pt>
                <c:pt idx="8243">
                  <c:v>-208560</c:v>
                </c:pt>
                <c:pt idx="8244">
                  <c:v>-208550</c:v>
                </c:pt>
                <c:pt idx="8245">
                  <c:v>-208540</c:v>
                </c:pt>
                <c:pt idx="8246">
                  <c:v>-208530</c:v>
                </c:pt>
                <c:pt idx="8247">
                  <c:v>-208520</c:v>
                </c:pt>
                <c:pt idx="8248">
                  <c:v>-208510</c:v>
                </c:pt>
                <c:pt idx="8249">
                  <c:v>-208500</c:v>
                </c:pt>
                <c:pt idx="8250">
                  <c:v>-208490</c:v>
                </c:pt>
                <c:pt idx="8251">
                  <c:v>-208480</c:v>
                </c:pt>
                <c:pt idx="8252">
                  <c:v>-208470</c:v>
                </c:pt>
                <c:pt idx="8253">
                  <c:v>-208460</c:v>
                </c:pt>
                <c:pt idx="8254">
                  <c:v>-208450</c:v>
                </c:pt>
                <c:pt idx="8255">
                  <c:v>-208440</c:v>
                </c:pt>
                <c:pt idx="8256">
                  <c:v>-208430</c:v>
                </c:pt>
                <c:pt idx="8257">
                  <c:v>-208420</c:v>
                </c:pt>
                <c:pt idx="8258">
                  <c:v>-208410</c:v>
                </c:pt>
                <c:pt idx="8259">
                  <c:v>-208400</c:v>
                </c:pt>
                <c:pt idx="8260">
                  <c:v>-208390</c:v>
                </c:pt>
                <c:pt idx="8261">
                  <c:v>-208380</c:v>
                </c:pt>
                <c:pt idx="8262">
                  <c:v>-208370</c:v>
                </c:pt>
                <c:pt idx="8263">
                  <c:v>-208360</c:v>
                </c:pt>
                <c:pt idx="8264">
                  <c:v>-208350</c:v>
                </c:pt>
                <c:pt idx="8265">
                  <c:v>-209340</c:v>
                </c:pt>
                <c:pt idx="8266">
                  <c:v>-209330</c:v>
                </c:pt>
                <c:pt idx="8267">
                  <c:v>-209320</c:v>
                </c:pt>
                <c:pt idx="8268">
                  <c:v>-209310</c:v>
                </c:pt>
                <c:pt idx="8269">
                  <c:v>-209300</c:v>
                </c:pt>
                <c:pt idx="8270">
                  <c:v>-209290</c:v>
                </c:pt>
                <c:pt idx="8271">
                  <c:v>-209280</c:v>
                </c:pt>
                <c:pt idx="8272">
                  <c:v>-209270</c:v>
                </c:pt>
                <c:pt idx="8273">
                  <c:v>-209260</c:v>
                </c:pt>
                <c:pt idx="8274">
                  <c:v>-209250</c:v>
                </c:pt>
                <c:pt idx="8275">
                  <c:v>-209240</c:v>
                </c:pt>
                <c:pt idx="8276">
                  <c:v>-209230</c:v>
                </c:pt>
                <c:pt idx="8277">
                  <c:v>-209220</c:v>
                </c:pt>
                <c:pt idx="8278">
                  <c:v>-209210</c:v>
                </c:pt>
                <c:pt idx="8279">
                  <c:v>-209200</c:v>
                </c:pt>
                <c:pt idx="8280">
                  <c:v>-209190</c:v>
                </c:pt>
                <c:pt idx="8281">
                  <c:v>-209180</c:v>
                </c:pt>
                <c:pt idx="8282">
                  <c:v>-209170</c:v>
                </c:pt>
                <c:pt idx="8283">
                  <c:v>-209160</c:v>
                </c:pt>
                <c:pt idx="8284">
                  <c:v>-209150</c:v>
                </c:pt>
                <c:pt idx="8285">
                  <c:v>-209140</c:v>
                </c:pt>
                <c:pt idx="8286">
                  <c:v>-209130</c:v>
                </c:pt>
                <c:pt idx="8287">
                  <c:v>-209120</c:v>
                </c:pt>
                <c:pt idx="8288">
                  <c:v>-209110</c:v>
                </c:pt>
                <c:pt idx="8289">
                  <c:v>-209100</c:v>
                </c:pt>
                <c:pt idx="8290">
                  <c:v>-209090</c:v>
                </c:pt>
                <c:pt idx="8291">
                  <c:v>-209080</c:v>
                </c:pt>
                <c:pt idx="8292">
                  <c:v>-209070</c:v>
                </c:pt>
                <c:pt idx="8293">
                  <c:v>-209060</c:v>
                </c:pt>
                <c:pt idx="8294">
                  <c:v>-209050</c:v>
                </c:pt>
                <c:pt idx="8295">
                  <c:v>-209040</c:v>
                </c:pt>
                <c:pt idx="8296">
                  <c:v>-209030</c:v>
                </c:pt>
                <c:pt idx="8297">
                  <c:v>-209020</c:v>
                </c:pt>
                <c:pt idx="8298">
                  <c:v>-209010</c:v>
                </c:pt>
                <c:pt idx="8299">
                  <c:v>-209000</c:v>
                </c:pt>
                <c:pt idx="8300">
                  <c:v>-208990</c:v>
                </c:pt>
                <c:pt idx="8301">
                  <c:v>-208980</c:v>
                </c:pt>
                <c:pt idx="8302">
                  <c:v>-208970</c:v>
                </c:pt>
                <c:pt idx="8303">
                  <c:v>-208960</c:v>
                </c:pt>
                <c:pt idx="8304">
                  <c:v>-208950</c:v>
                </c:pt>
                <c:pt idx="8305">
                  <c:v>-208940</c:v>
                </c:pt>
                <c:pt idx="8306">
                  <c:v>-209930</c:v>
                </c:pt>
                <c:pt idx="8307">
                  <c:v>-209920</c:v>
                </c:pt>
                <c:pt idx="8308">
                  <c:v>-209910</c:v>
                </c:pt>
                <c:pt idx="8309">
                  <c:v>-209900</c:v>
                </c:pt>
                <c:pt idx="8310">
                  <c:v>-209890</c:v>
                </c:pt>
                <c:pt idx="8311">
                  <c:v>-209880</c:v>
                </c:pt>
                <c:pt idx="8312">
                  <c:v>-209870</c:v>
                </c:pt>
                <c:pt idx="8313">
                  <c:v>-209860</c:v>
                </c:pt>
                <c:pt idx="8314">
                  <c:v>-209850</c:v>
                </c:pt>
                <c:pt idx="8315">
                  <c:v>-209840</c:v>
                </c:pt>
                <c:pt idx="8316">
                  <c:v>-209830</c:v>
                </c:pt>
                <c:pt idx="8317">
                  <c:v>-209820</c:v>
                </c:pt>
                <c:pt idx="8318">
                  <c:v>-209810</c:v>
                </c:pt>
                <c:pt idx="8319">
                  <c:v>-210800</c:v>
                </c:pt>
                <c:pt idx="8320">
                  <c:v>-210790</c:v>
                </c:pt>
                <c:pt idx="8321">
                  <c:v>-210780</c:v>
                </c:pt>
                <c:pt idx="8322">
                  <c:v>-211770</c:v>
                </c:pt>
                <c:pt idx="8323">
                  <c:v>-211760</c:v>
                </c:pt>
                <c:pt idx="8324">
                  <c:v>-211750</c:v>
                </c:pt>
                <c:pt idx="8325">
                  <c:v>-211740</c:v>
                </c:pt>
                <c:pt idx="8326">
                  <c:v>-211730</c:v>
                </c:pt>
                <c:pt idx="8327">
                  <c:v>-211720</c:v>
                </c:pt>
                <c:pt idx="8328">
                  <c:v>-211710</c:v>
                </c:pt>
                <c:pt idx="8329">
                  <c:v>-211700</c:v>
                </c:pt>
                <c:pt idx="8330">
                  <c:v>-211690</c:v>
                </c:pt>
                <c:pt idx="8331">
                  <c:v>-211680</c:v>
                </c:pt>
                <c:pt idx="8332">
                  <c:v>-211670</c:v>
                </c:pt>
                <c:pt idx="8333">
                  <c:v>-211660</c:v>
                </c:pt>
                <c:pt idx="8334">
                  <c:v>-211650</c:v>
                </c:pt>
                <c:pt idx="8335">
                  <c:v>-211640</c:v>
                </c:pt>
                <c:pt idx="8336">
                  <c:v>-211630</c:v>
                </c:pt>
                <c:pt idx="8337">
                  <c:v>-211620</c:v>
                </c:pt>
                <c:pt idx="8338">
                  <c:v>-211610</c:v>
                </c:pt>
                <c:pt idx="8339">
                  <c:v>-211600</c:v>
                </c:pt>
                <c:pt idx="8340">
                  <c:v>-211590</c:v>
                </c:pt>
                <c:pt idx="8341">
                  <c:v>-211580</c:v>
                </c:pt>
                <c:pt idx="8342">
                  <c:v>-211570</c:v>
                </c:pt>
                <c:pt idx="8343">
                  <c:v>-211560</c:v>
                </c:pt>
                <c:pt idx="8344">
                  <c:v>-211550</c:v>
                </c:pt>
                <c:pt idx="8345">
                  <c:v>-211540</c:v>
                </c:pt>
                <c:pt idx="8346">
                  <c:v>-211530</c:v>
                </c:pt>
                <c:pt idx="8347">
                  <c:v>-211520</c:v>
                </c:pt>
                <c:pt idx="8348">
                  <c:v>-211510</c:v>
                </c:pt>
                <c:pt idx="8349">
                  <c:v>-211500</c:v>
                </c:pt>
                <c:pt idx="8350">
                  <c:v>-211490</c:v>
                </c:pt>
                <c:pt idx="8351">
                  <c:v>-211480</c:v>
                </c:pt>
                <c:pt idx="8352">
                  <c:v>-211470</c:v>
                </c:pt>
                <c:pt idx="8353">
                  <c:v>-211460</c:v>
                </c:pt>
                <c:pt idx="8354">
                  <c:v>-211450</c:v>
                </c:pt>
                <c:pt idx="8355">
                  <c:v>-211440</c:v>
                </c:pt>
                <c:pt idx="8356">
                  <c:v>-211430</c:v>
                </c:pt>
                <c:pt idx="8357">
                  <c:v>-211420</c:v>
                </c:pt>
                <c:pt idx="8358">
                  <c:v>-211410</c:v>
                </c:pt>
                <c:pt idx="8359">
                  <c:v>-211400</c:v>
                </c:pt>
                <c:pt idx="8360">
                  <c:v>-211390</c:v>
                </c:pt>
                <c:pt idx="8361">
                  <c:v>-211380</c:v>
                </c:pt>
                <c:pt idx="8362">
                  <c:v>-211370</c:v>
                </c:pt>
                <c:pt idx="8363">
                  <c:v>-211360</c:v>
                </c:pt>
                <c:pt idx="8364">
                  <c:v>-211350</c:v>
                </c:pt>
                <c:pt idx="8365">
                  <c:v>-211340</c:v>
                </c:pt>
                <c:pt idx="8366">
                  <c:v>-211330</c:v>
                </c:pt>
                <c:pt idx="8367">
                  <c:v>-211320</c:v>
                </c:pt>
                <c:pt idx="8368">
                  <c:v>-211310</c:v>
                </c:pt>
                <c:pt idx="8369">
                  <c:v>-211300</c:v>
                </c:pt>
                <c:pt idx="8370">
                  <c:v>-212290</c:v>
                </c:pt>
                <c:pt idx="8371">
                  <c:v>-212280</c:v>
                </c:pt>
                <c:pt idx="8372">
                  <c:v>-212270</c:v>
                </c:pt>
                <c:pt idx="8373">
                  <c:v>-212260</c:v>
                </c:pt>
                <c:pt idx="8374">
                  <c:v>-212250</c:v>
                </c:pt>
                <c:pt idx="8375">
                  <c:v>-212240</c:v>
                </c:pt>
                <c:pt idx="8376">
                  <c:v>-212230</c:v>
                </c:pt>
                <c:pt idx="8377">
                  <c:v>-212220</c:v>
                </c:pt>
                <c:pt idx="8378">
                  <c:v>-212210</c:v>
                </c:pt>
                <c:pt idx="8379">
                  <c:v>-212200</c:v>
                </c:pt>
                <c:pt idx="8380">
                  <c:v>-212190</c:v>
                </c:pt>
                <c:pt idx="8381">
                  <c:v>-212180</c:v>
                </c:pt>
                <c:pt idx="8382">
                  <c:v>-212170</c:v>
                </c:pt>
                <c:pt idx="8383">
                  <c:v>-212160</c:v>
                </c:pt>
                <c:pt idx="8384">
                  <c:v>-212150</c:v>
                </c:pt>
                <c:pt idx="8385">
                  <c:v>-212140</c:v>
                </c:pt>
                <c:pt idx="8386">
                  <c:v>-212130</c:v>
                </c:pt>
                <c:pt idx="8387">
                  <c:v>-212120</c:v>
                </c:pt>
                <c:pt idx="8388">
                  <c:v>-212110</c:v>
                </c:pt>
                <c:pt idx="8389">
                  <c:v>-212100</c:v>
                </c:pt>
                <c:pt idx="8390">
                  <c:v>-212090</c:v>
                </c:pt>
                <c:pt idx="8391">
                  <c:v>-212080</c:v>
                </c:pt>
                <c:pt idx="8392">
                  <c:v>-212070</c:v>
                </c:pt>
                <c:pt idx="8393">
                  <c:v>-212060</c:v>
                </c:pt>
                <c:pt idx="8394">
                  <c:v>-212050</c:v>
                </c:pt>
                <c:pt idx="8395">
                  <c:v>-212040</c:v>
                </c:pt>
                <c:pt idx="8396">
                  <c:v>-212030</c:v>
                </c:pt>
                <c:pt idx="8397">
                  <c:v>-212020</c:v>
                </c:pt>
                <c:pt idx="8398">
                  <c:v>-212010</c:v>
                </c:pt>
                <c:pt idx="8399">
                  <c:v>-212000</c:v>
                </c:pt>
                <c:pt idx="8400">
                  <c:v>-211990</c:v>
                </c:pt>
                <c:pt idx="8401">
                  <c:v>-211980</c:v>
                </c:pt>
                <c:pt idx="8402">
                  <c:v>-211970</c:v>
                </c:pt>
                <c:pt idx="8403">
                  <c:v>-211960</c:v>
                </c:pt>
                <c:pt idx="8404">
                  <c:v>-211950</c:v>
                </c:pt>
                <c:pt idx="8405">
                  <c:v>-211940</c:v>
                </c:pt>
                <c:pt idx="8406">
                  <c:v>-211930</c:v>
                </c:pt>
                <c:pt idx="8407">
                  <c:v>-211920</c:v>
                </c:pt>
                <c:pt idx="8408">
                  <c:v>-211910</c:v>
                </c:pt>
                <c:pt idx="8409">
                  <c:v>-211900</c:v>
                </c:pt>
                <c:pt idx="8410">
                  <c:v>-211890</c:v>
                </c:pt>
                <c:pt idx="8411">
                  <c:v>-211880</c:v>
                </c:pt>
                <c:pt idx="8412">
                  <c:v>-211870</c:v>
                </c:pt>
                <c:pt idx="8413">
                  <c:v>-211860</c:v>
                </c:pt>
                <c:pt idx="8414">
                  <c:v>-211850</c:v>
                </c:pt>
                <c:pt idx="8415">
                  <c:v>-211840</c:v>
                </c:pt>
                <c:pt idx="8416">
                  <c:v>-211830</c:v>
                </c:pt>
                <c:pt idx="8417">
                  <c:v>-211820</c:v>
                </c:pt>
                <c:pt idx="8418">
                  <c:v>-211810</c:v>
                </c:pt>
                <c:pt idx="8419">
                  <c:v>-211800</c:v>
                </c:pt>
                <c:pt idx="8420">
                  <c:v>-211790</c:v>
                </c:pt>
                <c:pt idx="8421">
                  <c:v>-212780</c:v>
                </c:pt>
                <c:pt idx="8422">
                  <c:v>-212770</c:v>
                </c:pt>
                <c:pt idx="8423">
                  <c:v>-212760</c:v>
                </c:pt>
                <c:pt idx="8424">
                  <c:v>-212750</c:v>
                </c:pt>
                <c:pt idx="8425">
                  <c:v>-212740</c:v>
                </c:pt>
                <c:pt idx="8426">
                  <c:v>-212730</c:v>
                </c:pt>
                <c:pt idx="8427">
                  <c:v>-212720</c:v>
                </c:pt>
                <c:pt idx="8428">
                  <c:v>-212710</c:v>
                </c:pt>
                <c:pt idx="8429">
                  <c:v>-213700</c:v>
                </c:pt>
                <c:pt idx="8430">
                  <c:v>-213690</c:v>
                </c:pt>
                <c:pt idx="8431">
                  <c:v>-213680</c:v>
                </c:pt>
                <c:pt idx="8432">
                  <c:v>-213670</c:v>
                </c:pt>
                <c:pt idx="8433">
                  <c:v>-213660</c:v>
                </c:pt>
                <c:pt idx="8434">
                  <c:v>-213650</c:v>
                </c:pt>
                <c:pt idx="8435">
                  <c:v>-213640</c:v>
                </c:pt>
                <c:pt idx="8436">
                  <c:v>-214630</c:v>
                </c:pt>
                <c:pt idx="8437">
                  <c:v>-214620</c:v>
                </c:pt>
                <c:pt idx="8438">
                  <c:v>-215610</c:v>
                </c:pt>
                <c:pt idx="8439">
                  <c:v>-215600</c:v>
                </c:pt>
                <c:pt idx="8440">
                  <c:v>-215590</c:v>
                </c:pt>
                <c:pt idx="8441">
                  <c:v>-215580</c:v>
                </c:pt>
                <c:pt idx="8442">
                  <c:v>-215570</c:v>
                </c:pt>
                <c:pt idx="8443">
                  <c:v>-215560</c:v>
                </c:pt>
                <c:pt idx="8444">
                  <c:v>-215550</c:v>
                </c:pt>
                <c:pt idx="8445">
                  <c:v>-215540</c:v>
                </c:pt>
                <c:pt idx="8446">
                  <c:v>-215530</c:v>
                </c:pt>
                <c:pt idx="8447">
                  <c:v>-215520</c:v>
                </c:pt>
                <c:pt idx="8448">
                  <c:v>-215510</c:v>
                </c:pt>
                <c:pt idx="8449">
                  <c:v>-215500</c:v>
                </c:pt>
                <c:pt idx="8450">
                  <c:v>-215490</c:v>
                </c:pt>
                <c:pt idx="8451">
                  <c:v>-215480</c:v>
                </c:pt>
                <c:pt idx="8452">
                  <c:v>-215470</c:v>
                </c:pt>
                <c:pt idx="8453">
                  <c:v>-215460</c:v>
                </c:pt>
                <c:pt idx="8454">
                  <c:v>-215450</c:v>
                </c:pt>
                <c:pt idx="8455">
                  <c:v>-215440</c:v>
                </c:pt>
                <c:pt idx="8456">
                  <c:v>-215430</c:v>
                </c:pt>
                <c:pt idx="8457">
                  <c:v>-215420</c:v>
                </c:pt>
                <c:pt idx="8458">
                  <c:v>-215410</c:v>
                </c:pt>
                <c:pt idx="8459">
                  <c:v>-215400</c:v>
                </c:pt>
                <c:pt idx="8460">
                  <c:v>-215390</c:v>
                </c:pt>
                <c:pt idx="8461">
                  <c:v>-215380</c:v>
                </c:pt>
                <c:pt idx="8462">
                  <c:v>-215370</c:v>
                </c:pt>
                <c:pt idx="8463">
                  <c:v>-215360</c:v>
                </c:pt>
                <c:pt idx="8464">
                  <c:v>-215350</c:v>
                </c:pt>
                <c:pt idx="8465">
                  <c:v>-215340</c:v>
                </c:pt>
                <c:pt idx="8466">
                  <c:v>-215330</c:v>
                </c:pt>
                <c:pt idx="8467">
                  <c:v>-215320</c:v>
                </c:pt>
                <c:pt idx="8468">
                  <c:v>-215310</c:v>
                </c:pt>
                <c:pt idx="8469">
                  <c:v>-215300</c:v>
                </c:pt>
                <c:pt idx="8470">
                  <c:v>-215290</c:v>
                </c:pt>
                <c:pt idx="8471">
                  <c:v>-215280</c:v>
                </c:pt>
                <c:pt idx="8472">
                  <c:v>-215270</c:v>
                </c:pt>
                <c:pt idx="8473">
                  <c:v>-215260</c:v>
                </c:pt>
                <c:pt idx="8474">
                  <c:v>-215250</c:v>
                </c:pt>
                <c:pt idx="8475">
                  <c:v>-216240</c:v>
                </c:pt>
                <c:pt idx="8476">
                  <c:v>-216230</c:v>
                </c:pt>
                <c:pt idx="8477">
                  <c:v>-216220</c:v>
                </c:pt>
                <c:pt idx="8478">
                  <c:v>-216210</c:v>
                </c:pt>
                <c:pt idx="8479">
                  <c:v>-216200</c:v>
                </c:pt>
                <c:pt idx="8480">
                  <c:v>-216190</c:v>
                </c:pt>
                <c:pt idx="8481">
                  <c:v>-216180</c:v>
                </c:pt>
                <c:pt idx="8482">
                  <c:v>-216170</c:v>
                </c:pt>
                <c:pt idx="8483">
                  <c:v>-216160</c:v>
                </c:pt>
                <c:pt idx="8484">
                  <c:v>-216150</c:v>
                </c:pt>
                <c:pt idx="8485">
                  <c:v>-216140</c:v>
                </c:pt>
                <c:pt idx="8486">
                  <c:v>-216130</c:v>
                </c:pt>
                <c:pt idx="8487">
                  <c:v>-216120</c:v>
                </c:pt>
                <c:pt idx="8488">
                  <c:v>-216110</c:v>
                </c:pt>
                <c:pt idx="8489">
                  <c:v>-216100</c:v>
                </c:pt>
                <c:pt idx="8490">
                  <c:v>-216090</c:v>
                </c:pt>
                <c:pt idx="8491">
                  <c:v>-216080</c:v>
                </c:pt>
                <c:pt idx="8492">
                  <c:v>-216070</c:v>
                </c:pt>
                <c:pt idx="8493">
                  <c:v>-216060</c:v>
                </c:pt>
                <c:pt idx="8494">
                  <c:v>-216050</c:v>
                </c:pt>
                <c:pt idx="8495">
                  <c:v>-216040</c:v>
                </c:pt>
                <c:pt idx="8496">
                  <c:v>-216030</c:v>
                </c:pt>
                <c:pt idx="8497">
                  <c:v>-216020</c:v>
                </c:pt>
                <c:pt idx="8498">
                  <c:v>-216010</c:v>
                </c:pt>
                <c:pt idx="8499">
                  <c:v>-216000</c:v>
                </c:pt>
                <c:pt idx="8500">
                  <c:v>-215990</c:v>
                </c:pt>
                <c:pt idx="8501">
                  <c:v>-215980</c:v>
                </c:pt>
                <c:pt idx="8502">
                  <c:v>-215970</c:v>
                </c:pt>
                <c:pt idx="8503">
                  <c:v>-215960</c:v>
                </c:pt>
                <c:pt idx="8504">
                  <c:v>-215950</c:v>
                </c:pt>
                <c:pt idx="8505">
                  <c:v>-215940</c:v>
                </c:pt>
                <c:pt idx="8506">
                  <c:v>-215930</c:v>
                </c:pt>
                <c:pt idx="8507">
                  <c:v>-215920</c:v>
                </c:pt>
                <c:pt idx="8508">
                  <c:v>-215910</c:v>
                </c:pt>
                <c:pt idx="8509">
                  <c:v>-215900</c:v>
                </c:pt>
                <c:pt idx="8510">
                  <c:v>-215890</c:v>
                </c:pt>
                <c:pt idx="8511">
                  <c:v>-215880</c:v>
                </c:pt>
                <c:pt idx="8512">
                  <c:v>-215870</c:v>
                </c:pt>
                <c:pt idx="8513">
                  <c:v>-215860</c:v>
                </c:pt>
                <c:pt idx="8514">
                  <c:v>-215850</c:v>
                </c:pt>
                <c:pt idx="8515">
                  <c:v>-215840</c:v>
                </c:pt>
                <c:pt idx="8516">
                  <c:v>-215830</c:v>
                </c:pt>
                <c:pt idx="8517">
                  <c:v>-215820</c:v>
                </c:pt>
                <c:pt idx="8518">
                  <c:v>-215810</c:v>
                </c:pt>
                <c:pt idx="8519">
                  <c:v>-215800</c:v>
                </c:pt>
                <c:pt idx="8520">
                  <c:v>-215790</c:v>
                </c:pt>
                <c:pt idx="8521">
                  <c:v>-215780</c:v>
                </c:pt>
                <c:pt idx="8522">
                  <c:v>-215770</c:v>
                </c:pt>
                <c:pt idx="8523">
                  <c:v>-215760</c:v>
                </c:pt>
                <c:pt idx="8524">
                  <c:v>-215750</c:v>
                </c:pt>
                <c:pt idx="8525">
                  <c:v>-215740</c:v>
                </c:pt>
                <c:pt idx="8526">
                  <c:v>-215730</c:v>
                </c:pt>
                <c:pt idx="8527">
                  <c:v>-215720</c:v>
                </c:pt>
                <c:pt idx="8528">
                  <c:v>-215710</c:v>
                </c:pt>
                <c:pt idx="8529">
                  <c:v>-215700</c:v>
                </c:pt>
                <c:pt idx="8530">
                  <c:v>-215690</c:v>
                </c:pt>
                <c:pt idx="8531">
                  <c:v>-215680</c:v>
                </c:pt>
                <c:pt idx="8532">
                  <c:v>-215670</c:v>
                </c:pt>
                <c:pt idx="8533">
                  <c:v>-215660</c:v>
                </c:pt>
                <c:pt idx="8534">
                  <c:v>-215650</c:v>
                </c:pt>
                <c:pt idx="8535">
                  <c:v>-215640</c:v>
                </c:pt>
                <c:pt idx="8536">
                  <c:v>-215630</c:v>
                </c:pt>
                <c:pt idx="8537">
                  <c:v>-215620</c:v>
                </c:pt>
                <c:pt idx="8538">
                  <c:v>-216610</c:v>
                </c:pt>
                <c:pt idx="8539">
                  <c:v>-216600</c:v>
                </c:pt>
                <c:pt idx="8540">
                  <c:v>-216590</c:v>
                </c:pt>
                <c:pt idx="8541">
                  <c:v>-216580</c:v>
                </c:pt>
                <c:pt idx="8542">
                  <c:v>-216570</c:v>
                </c:pt>
                <c:pt idx="8543">
                  <c:v>-216560</c:v>
                </c:pt>
                <c:pt idx="8544">
                  <c:v>-216550</c:v>
                </c:pt>
                <c:pt idx="8545">
                  <c:v>-216540</c:v>
                </c:pt>
                <c:pt idx="8546">
                  <c:v>-217530</c:v>
                </c:pt>
                <c:pt idx="8547">
                  <c:v>-217520</c:v>
                </c:pt>
                <c:pt idx="8548">
                  <c:v>-217510</c:v>
                </c:pt>
                <c:pt idx="8549">
                  <c:v>-217500</c:v>
                </c:pt>
                <c:pt idx="8550">
                  <c:v>-217490</c:v>
                </c:pt>
                <c:pt idx="8551">
                  <c:v>-217480</c:v>
                </c:pt>
                <c:pt idx="8552">
                  <c:v>-217470</c:v>
                </c:pt>
                <c:pt idx="8553">
                  <c:v>-217460</c:v>
                </c:pt>
                <c:pt idx="8554">
                  <c:v>-217450</c:v>
                </c:pt>
                <c:pt idx="8555">
                  <c:v>-217440</c:v>
                </c:pt>
                <c:pt idx="8556">
                  <c:v>-217430</c:v>
                </c:pt>
                <c:pt idx="8557">
                  <c:v>-217420</c:v>
                </c:pt>
                <c:pt idx="8558">
                  <c:v>-217410</c:v>
                </c:pt>
                <c:pt idx="8559">
                  <c:v>-218400</c:v>
                </c:pt>
                <c:pt idx="8560">
                  <c:v>-218390</c:v>
                </c:pt>
                <c:pt idx="8561">
                  <c:v>-218380</c:v>
                </c:pt>
                <c:pt idx="8562">
                  <c:v>-218370</c:v>
                </c:pt>
                <c:pt idx="8563">
                  <c:v>-219360</c:v>
                </c:pt>
                <c:pt idx="8564">
                  <c:v>-219350</c:v>
                </c:pt>
                <c:pt idx="8565">
                  <c:v>-219340</c:v>
                </c:pt>
                <c:pt idx="8566">
                  <c:v>-219330</c:v>
                </c:pt>
                <c:pt idx="8567">
                  <c:v>-219320</c:v>
                </c:pt>
                <c:pt idx="8568">
                  <c:v>-219310</c:v>
                </c:pt>
                <c:pt idx="8569">
                  <c:v>-219300</c:v>
                </c:pt>
                <c:pt idx="8570">
                  <c:v>-219290</c:v>
                </c:pt>
                <c:pt idx="8571">
                  <c:v>-219280</c:v>
                </c:pt>
                <c:pt idx="8572">
                  <c:v>-219270</c:v>
                </c:pt>
                <c:pt idx="8573">
                  <c:v>-219260</c:v>
                </c:pt>
                <c:pt idx="8574">
                  <c:v>-219250</c:v>
                </c:pt>
                <c:pt idx="8575">
                  <c:v>-219240</c:v>
                </c:pt>
                <c:pt idx="8576">
                  <c:v>-219230</c:v>
                </c:pt>
                <c:pt idx="8577">
                  <c:v>-219220</c:v>
                </c:pt>
                <c:pt idx="8578">
                  <c:v>-219210</c:v>
                </c:pt>
                <c:pt idx="8579">
                  <c:v>-219200</c:v>
                </c:pt>
                <c:pt idx="8580">
                  <c:v>-219190</c:v>
                </c:pt>
                <c:pt idx="8581">
                  <c:v>-219180</c:v>
                </c:pt>
                <c:pt idx="8582">
                  <c:v>-219170</c:v>
                </c:pt>
                <c:pt idx="8583">
                  <c:v>-219160</c:v>
                </c:pt>
                <c:pt idx="8584">
                  <c:v>-219150</c:v>
                </c:pt>
                <c:pt idx="8585">
                  <c:v>-219140</c:v>
                </c:pt>
                <c:pt idx="8586">
                  <c:v>-219130</c:v>
                </c:pt>
                <c:pt idx="8587">
                  <c:v>-219120</c:v>
                </c:pt>
                <c:pt idx="8588">
                  <c:v>-219110</c:v>
                </c:pt>
                <c:pt idx="8589">
                  <c:v>-219100</c:v>
                </c:pt>
                <c:pt idx="8590">
                  <c:v>-219090</c:v>
                </c:pt>
                <c:pt idx="8591">
                  <c:v>-219080</c:v>
                </c:pt>
                <c:pt idx="8592">
                  <c:v>-219070</c:v>
                </c:pt>
                <c:pt idx="8593">
                  <c:v>-219060</c:v>
                </c:pt>
                <c:pt idx="8594">
                  <c:v>-219050</c:v>
                </c:pt>
                <c:pt idx="8595">
                  <c:v>-219040</c:v>
                </c:pt>
                <c:pt idx="8596">
                  <c:v>-219030</c:v>
                </c:pt>
                <c:pt idx="8597">
                  <c:v>-219020</c:v>
                </c:pt>
                <c:pt idx="8598">
                  <c:v>-219010</c:v>
                </c:pt>
                <c:pt idx="8599">
                  <c:v>-219000</c:v>
                </c:pt>
                <c:pt idx="8600">
                  <c:v>-218990</c:v>
                </c:pt>
                <c:pt idx="8601">
                  <c:v>-219980</c:v>
                </c:pt>
                <c:pt idx="8602">
                  <c:v>-219970</c:v>
                </c:pt>
                <c:pt idx="8603">
                  <c:v>-219960</c:v>
                </c:pt>
                <c:pt idx="8604">
                  <c:v>-219950</c:v>
                </c:pt>
                <c:pt idx="8605">
                  <c:v>-219940</c:v>
                </c:pt>
                <c:pt idx="8606">
                  <c:v>-219930</c:v>
                </c:pt>
                <c:pt idx="8607">
                  <c:v>-219920</c:v>
                </c:pt>
                <c:pt idx="8608">
                  <c:v>-219910</c:v>
                </c:pt>
                <c:pt idx="8609">
                  <c:v>-219900</c:v>
                </c:pt>
                <c:pt idx="8610">
                  <c:v>-219890</c:v>
                </c:pt>
                <c:pt idx="8611">
                  <c:v>-219880</c:v>
                </c:pt>
                <c:pt idx="8612">
                  <c:v>-219870</c:v>
                </c:pt>
                <c:pt idx="8613">
                  <c:v>-219860</c:v>
                </c:pt>
                <c:pt idx="8614">
                  <c:v>-219850</c:v>
                </c:pt>
                <c:pt idx="8615">
                  <c:v>-219840</c:v>
                </c:pt>
                <c:pt idx="8616">
                  <c:v>-219830</c:v>
                </c:pt>
                <c:pt idx="8617">
                  <c:v>-219820</c:v>
                </c:pt>
                <c:pt idx="8618">
                  <c:v>-219810</c:v>
                </c:pt>
                <c:pt idx="8619">
                  <c:v>-219800</c:v>
                </c:pt>
                <c:pt idx="8620">
                  <c:v>-220790</c:v>
                </c:pt>
                <c:pt idx="8621">
                  <c:v>-220780</c:v>
                </c:pt>
                <c:pt idx="8622">
                  <c:v>-220770</c:v>
                </c:pt>
                <c:pt idx="8623">
                  <c:v>-220760</c:v>
                </c:pt>
                <c:pt idx="8624">
                  <c:v>-220750</c:v>
                </c:pt>
                <c:pt idx="8625">
                  <c:v>-220740</c:v>
                </c:pt>
                <c:pt idx="8626">
                  <c:v>-220730</c:v>
                </c:pt>
                <c:pt idx="8627">
                  <c:v>-220720</c:v>
                </c:pt>
                <c:pt idx="8628">
                  <c:v>-220710</c:v>
                </c:pt>
                <c:pt idx="8629">
                  <c:v>-220700</c:v>
                </c:pt>
                <c:pt idx="8630">
                  <c:v>-220690</c:v>
                </c:pt>
                <c:pt idx="8631">
                  <c:v>-220680</c:v>
                </c:pt>
                <c:pt idx="8632">
                  <c:v>-220670</c:v>
                </c:pt>
                <c:pt idx="8633">
                  <c:v>-220660</c:v>
                </c:pt>
                <c:pt idx="8634">
                  <c:v>-220650</c:v>
                </c:pt>
                <c:pt idx="8635">
                  <c:v>-220640</c:v>
                </c:pt>
                <c:pt idx="8636">
                  <c:v>-220630</c:v>
                </c:pt>
                <c:pt idx="8637">
                  <c:v>-220620</c:v>
                </c:pt>
                <c:pt idx="8638">
                  <c:v>-220610</c:v>
                </c:pt>
                <c:pt idx="8639">
                  <c:v>-220600</c:v>
                </c:pt>
                <c:pt idx="8640">
                  <c:v>-220590</c:v>
                </c:pt>
                <c:pt idx="8641">
                  <c:v>-221580</c:v>
                </c:pt>
                <c:pt idx="8642">
                  <c:v>-221570</c:v>
                </c:pt>
                <c:pt idx="8643">
                  <c:v>-221560</c:v>
                </c:pt>
                <c:pt idx="8644">
                  <c:v>-221550</c:v>
                </c:pt>
                <c:pt idx="8645">
                  <c:v>-221540</c:v>
                </c:pt>
                <c:pt idx="8646">
                  <c:v>-221530</c:v>
                </c:pt>
                <c:pt idx="8647">
                  <c:v>-221520</c:v>
                </c:pt>
                <c:pt idx="8648">
                  <c:v>-221510</c:v>
                </c:pt>
                <c:pt idx="8649">
                  <c:v>-221500</c:v>
                </c:pt>
                <c:pt idx="8650">
                  <c:v>-221490</c:v>
                </c:pt>
                <c:pt idx="8651">
                  <c:v>-221480</c:v>
                </c:pt>
                <c:pt idx="8652">
                  <c:v>-221470</c:v>
                </c:pt>
                <c:pt idx="8653">
                  <c:v>-221460</c:v>
                </c:pt>
                <c:pt idx="8654">
                  <c:v>-221450</c:v>
                </c:pt>
                <c:pt idx="8655">
                  <c:v>-221440</c:v>
                </c:pt>
                <c:pt idx="8656">
                  <c:v>-221430</c:v>
                </c:pt>
                <c:pt idx="8657">
                  <c:v>-221420</c:v>
                </c:pt>
                <c:pt idx="8658">
                  <c:v>-221410</c:v>
                </c:pt>
                <c:pt idx="8659">
                  <c:v>-221400</c:v>
                </c:pt>
                <c:pt idx="8660">
                  <c:v>-221390</c:v>
                </c:pt>
                <c:pt idx="8661">
                  <c:v>-221380</c:v>
                </c:pt>
                <c:pt idx="8662">
                  <c:v>-221370</c:v>
                </c:pt>
                <c:pt idx="8663">
                  <c:v>-221360</c:v>
                </c:pt>
                <c:pt idx="8664">
                  <c:v>-221350</c:v>
                </c:pt>
                <c:pt idx="8665">
                  <c:v>-221340</c:v>
                </c:pt>
                <c:pt idx="8666">
                  <c:v>-221330</c:v>
                </c:pt>
                <c:pt idx="8667">
                  <c:v>-221320</c:v>
                </c:pt>
                <c:pt idx="8668">
                  <c:v>-221310</c:v>
                </c:pt>
                <c:pt idx="8669">
                  <c:v>-221300</c:v>
                </c:pt>
                <c:pt idx="8670">
                  <c:v>-221290</c:v>
                </c:pt>
                <c:pt idx="8671">
                  <c:v>-221280</c:v>
                </c:pt>
                <c:pt idx="8672">
                  <c:v>-221270</c:v>
                </c:pt>
                <c:pt idx="8673">
                  <c:v>-221260</c:v>
                </c:pt>
                <c:pt idx="8674">
                  <c:v>-221250</c:v>
                </c:pt>
                <c:pt idx="8675">
                  <c:v>-221240</c:v>
                </c:pt>
                <c:pt idx="8676">
                  <c:v>-221230</c:v>
                </c:pt>
                <c:pt idx="8677">
                  <c:v>-221220</c:v>
                </c:pt>
                <c:pt idx="8678">
                  <c:v>-221210</c:v>
                </c:pt>
                <c:pt idx="8679">
                  <c:v>-221200</c:v>
                </c:pt>
                <c:pt idx="8680">
                  <c:v>-221190</c:v>
                </c:pt>
                <c:pt idx="8681">
                  <c:v>-221180</c:v>
                </c:pt>
                <c:pt idx="8682">
                  <c:v>-221170</c:v>
                </c:pt>
                <c:pt idx="8683">
                  <c:v>-221160</c:v>
                </c:pt>
                <c:pt idx="8684">
                  <c:v>-221150</c:v>
                </c:pt>
                <c:pt idx="8685">
                  <c:v>-221140</c:v>
                </c:pt>
                <c:pt idx="8686">
                  <c:v>-221130</c:v>
                </c:pt>
                <c:pt idx="8687">
                  <c:v>-221120</c:v>
                </c:pt>
                <c:pt idx="8688">
                  <c:v>-221110</c:v>
                </c:pt>
                <c:pt idx="8689">
                  <c:v>-221100</c:v>
                </c:pt>
                <c:pt idx="8690">
                  <c:v>-221090</c:v>
                </c:pt>
                <c:pt idx="8691">
                  <c:v>-221080</c:v>
                </c:pt>
                <c:pt idx="8692">
                  <c:v>-221070</c:v>
                </c:pt>
                <c:pt idx="8693">
                  <c:v>-221060</c:v>
                </c:pt>
                <c:pt idx="8694">
                  <c:v>-221050</c:v>
                </c:pt>
                <c:pt idx="8695">
                  <c:v>-221040</c:v>
                </c:pt>
                <c:pt idx="8696">
                  <c:v>-221030</c:v>
                </c:pt>
                <c:pt idx="8697">
                  <c:v>-221020</c:v>
                </c:pt>
                <c:pt idx="8698">
                  <c:v>-221010</c:v>
                </c:pt>
                <c:pt idx="8699">
                  <c:v>-221000</c:v>
                </c:pt>
                <c:pt idx="8700">
                  <c:v>-220990</c:v>
                </c:pt>
                <c:pt idx="8701">
                  <c:v>-220980</c:v>
                </c:pt>
                <c:pt idx="8702">
                  <c:v>-220970</c:v>
                </c:pt>
                <c:pt idx="8703">
                  <c:v>-220960</c:v>
                </c:pt>
                <c:pt idx="8704">
                  <c:v>-220950</c:v>
                </c:pt>
                <c:pt idx="8705">
                  <c:v>-220940</c:v>
                </c:pt>
                <c:pt idx="8706">
                  <c:v>-221930</c:v>
                </c:pt>
                <c:pt idx="8707">
                  <c:v>-221920</c:v>
                </c:pt>
                <c:pt idx="8708">
                  <c:v>-221910</c:v>
                </c:pt>
                <c:pt idx="8709">
                  <c:v>-221900</c:v>
                </c:pt>
                <c:pt idx="8710">
                  <c:v>-221890</c:v>
                </c:pt>
                <c:pt idx="8711">
                  <c:v>-221880</c:v>
                </c:pt>
                <c:pt idx="8712">
                  <c:v>-221870</c:v>
                </c:pt>
                <c:pt idx="8713">
                  <c:v>-221860</c:v>
                </c:pt>
                <c:pt idx="8714">
                  <c:v>-221850</c:v>
                </c:pt>
                <c:pt idx="8715">
                  <c:v>-221840</c:v>
                </c:pt>
                <c:pt idx="8716">
                  <c:v>-221830</c:v>
                </c:pt>
                <c:pt idx="8717">
                  <c:v>-221820</c:v>
                </c:pt>
                <c:pt idx="8718">
                  <c:v>-221810</c:v>
                </c:pt>
                <c:pt idx="8719">
                  <c:v>-221800</c:v>
                </c:pt>
                <c:pt idx="8720">
                  <c:v>-221790</c:v>
                </c:pt>
                <c:pt idx="8721">
                  <c:v>-221780</c:v>
                </c:pt>
                <c:pt idx="8722">
                  <c:v>-221770</c:v>
                </c:pt>
                <c:pt idx="8723">
                  <c:v>-221760</c:v>
                </c:pt>
                <c:pt idx="8724">
                  <c:v>-221750</c:v>
                </c:pt>
                <c:pt idx="8725">
                  <c:v>-221740</c:v>
                </c:pt>
                <c:pt idx="8726">
                  <c:v>-221730</c:v>
                </c:pt>
                <c:pt idx="8727">
                  <c:v>-221720</c:v>
                </c:pt>
                <c:pt idx="8728">
                  <c:v>-221710</c:v>
                </c:pt>
                <c:pt idx="8729">
                  <c:v>-221700</c:v>
                </c:pt>
                <c:pt idx="8730">
                  <c:v>-221690</c:v>
                </c:pt>
                <c:pt idx="8731">
                  <c:v>-221680</c:v>
                </c:pt>
                <c:pt idx="8732">
                  <c:v>-221670</c:v>
                </c:pt>
                <c:pt idx="8733">
                  <c:v>-221660</c:v>
                </c:pt>
                <c:pt idx="8734">
                  <c:v>-221650</c:v>
                </c:pt>
                <c:pt idx="8735">
                  <c:v>-221640</c:v>
                </c:pt>
                <c:pt idx="8736">
                  <c:v>-221630</c:v>
                </c:pt>
                <c:pt idx="8737">
                  <c:v>-221620</c:v>
                </c:pt>
                <c:pt idx="8738">
                  <c:v>-221610</c:v>
                </c:pt>
                <c:pt idx="8739">
                  <c:v>-221600</c:v>
                </c:pt>
                <c:pt idx="8740">
                  <c:v>-222590</c:v>
                </c:pt>
                <c:pt idx="8741">
                  <c:v>-222580</c:v>
                </c:pt>
                <c:pt idx="8742">
                  <c:v>-222570</c:v>
                </c:pt>
                <c:pt idx="8743">
                  <c:v>-222560</c:v>
                </c:pt>
                <c:pt idx="8744">
                  <c:v>-222550</c:v>
                </c:pt>
                <c:pt idx="8745">
                  <c:v>-222540</c:v>
                </c:pt>
                <c:pt idx="8746">
                  <c:v>-222530</c:v>
                </c:pt>
                <c:pt idx="8747">
                  <c:v>-222520</c:v>
                </c:pt>
                <c:pt idx="8748">
                  <c:v>-222510</c:v>
                </c:pt>
                <c:pt idx="8749">
                  <c:v>-222500</c:v>
                </c:pt>
                <c:pt idx="8750">
                  <c:v>-222490</c:v>
                </c:pt>
                <c:pt idx="8751">
                  <c:v>-222480</c:v>
                </c:pt>
                <c:pt idx="8752">
                  <c:v>-222470</c:v>
                </c:pt>
                <c:pt idx="8753">
                  <c:v>-222460</c:v>
                </c:pt>
                <c:pt idx="8754">
                  <c:v>-222450</c:v>
                </c:pt>
                <c:pt idx="8755">
                  <c:v>-222440</c:v>
                </c:pt>
                <c:pt idx="8756">
                  <c:v>-222430</c:v>
                </c:pt>
                <c:pt idx="8757">
                  <c:v>-222420</c:v>
                </c:pt>
                <c:pt idx="8758">
                  <c:v>-222410</c:v>
                </c:pt>
                <c:pt idx="8759">
                  <c:v>-222400</c:v>
                </c:pt>
                <c:pt idx="8760">
                  <c:v>-222390</c:v>
                </c:pt>
                <c:pt idx="8761">
                  <c:v>-222380</c:v>
                </c:pt>
                <c:pt idx="8762">
                  <c:v>-222370</c:v>
                </c:pt>
                <c:pt idx="8763">
                  <c:v>-222360</c:v>
                </c:pt>
                <c:pt idx="8764">
                  <c:v>-222350</c:v>
                </c:pt>
                <c:pt idx="8765">
                  <c:v>-222340</c:v>
                </c:pt>
                <c:pt idx="8766">
                  <c:v>-222330</c:v>
                </c:pt>
                <c:pt idx="8767">
                  <c:v>-222320</c:v>
                </c:pt>
                <c:pt idx="8768">
                  <c:v>-222310</c:v>
                </c:pt>
                <c:pt idx="8769">
                  <c:v>-222300</c:v>
                </c:pt>
                <c:pt idx="8770">
                  <c:v>-222290</c:v>
                </c:pt>
                <c:pt idx="8771">
                  <c:v>-222280</c:v>
                </c:pt>
                <c:pt idx="8772">
                  <c:v>-222270</c:v>
                </c:pt>
                <c:pt idx="8773">
                  <c:v>-223260</c:v>
                </c:pt>
                <c:pt idx="8774">
                  <c:v>-223250</c:v>
                </c:pt>
                <c:pt idx="8775">
                  <c:v>-223240</c:v>
                </c:pt>
                <c:pt idx="8776">
                  <c:v>-223230</c:v>
                </c:pt>
                <c:pt idx="8777">
                  <c:v>-223220</c:v>
                </c:pt>
                <c:pt idx="8778">
                  <c:v>-223210</c:v>
                </c:pt>
                <c:pt idx="8779">
                  <c:v>-223200</c:v>
                </c:pt>
                <c:pt idx="8780">
                  <c:v>-223190</c:v>
                </c:pt>
                <c:pt idx="8781">
                  <c:v>-223180</c:v>
                </c:pt>
                <c:pt idx="8782">
                  <c:v>-223170</c:v>
                </c:pt>
                <c:pt idx="8783">
                  <c:v>-223160</c:v>
                </c:pt>
                <c:pt idx="8784">
                  <c:v>-223150</c:v>
                </c:pt>
                <c:pt idx="8785">
                  <c:v>-223140</c:v>
                </c:pt>
                <c:pt idx="8786">
                  <c:v>-223130</c:v>
                </c:pt>
                <c:pt idx="8787">
                  <c:v>-223120</c:v>
                </c:pt>
                <c:pt idx="8788">
                  <c:v>-223110</c:v>
                </c:pt>
                <c:pt idx="8789">
                  <c:v>-223100</c:v>
                </c:pt>
                <c:pt idx="8790">
                  <c:v>-223090</c:v>
                </c:pt>
                <c:pt idx="8791">
                  <c:v>-223080</c:v>
                </c:pt>
                <c:pt idx="8792">
                  <c:v>-223070</c:v>
                </c:pt>
                <c:pt idx="8793">
                  <c:v>-223060</c:v>
                </c:pt>
                <c:pt idx="8794">
                  <c:v>-223050</c:v>
                </c:pt>
                <c:pt idx="8795">
                  <c:v>-223040</c:v>
                </c:pt>
                <c:pt idx="8796">
                  <c:v>-223030</c:v>
                </c:pt>
                <c:pt idx="8797">
                  <c:v>-223020</c:v>
                </c:pt>
                <c:pt idx="8798">
                  <c:v>-223010</c:v>
                </c:pt>
                <c:pt idx="8799">
                  <c:v>-223000</c:v>
                </c:pt>
                <c:pt idx="8800">
                  <c:v>-222990</c:v>
                </c:pt>
                <c:pt idx="8801">
                  <c:v>-222980</c:v>
                </c:pt>
                <c:pt idx="8802">
                  <c:v>-222970</c:v>
                </c:pt>
                <c:pt idx="8803">
                  <c:v>-222960</c:v>
                </c:pt>
                <c:pt idx="8804">
                  <c:v>-222950</c:v>
                </c:pt>
                <c:pt idx="8805">
                  <c:v>-222940</c:v>
                </c:pt>
                <c:pt idx="8806">
                  <c:v>-222930</c:v>
                </c:pt>
                <c:pt idx="8807">
                  <c:v>-222920</c:v>
                </c:pt>
                <c:pt idx="8808">
                  <c:v>-222910</c:v>
                </c:pt>
                <c:pt idx="8809">
                  <c:v>-222900</c:v>
                </c:pt>
                <c:pt idx="8810">
                  <c:v>-222890</c:v>
                </c:pt>
                <c:pt idx="8811">
                  <c:v>-223880</c:v>
                </c:pt>
                <c:pt idx="8812">
                  <c:v>-223870</c:v>
                </c:pt>
                <c:pt idx="8813">
                  <c:v>-223860</c:v>
                </c:pt>
                <c:pt idx="8814">
                  <c:v>-223850</c:v>
                </c:pt>
                <c:pt idx="8815">
                  <c:v>-223840</c:v>
                </c:pt>
                <c:pt idx="8816">
                  <c:v>-223830</c:v>
                </c:pt>
                <c:pt idx="8817">
                  <c:v>-223820</c:v>
                </c:pt>
                <c:pt idx="8818">
                  <c:v>-223810</c:v>
                </c:pt>
                <c:pt idx="8819">
                  <c:v>-223800</c:v>
                </c:pt>
                <c:pt idx="8820">
                  <c:v>-223790</c:v>
                </c:pt>
                <c:pt idx="8821">
                  <c:v>-223780</c:v>
                </c:pt>
                <c:pt idx="8822">
                  <c:v>-223770</c:v>
                </c:pt>
                <c:pt idx="8823">
                  <c:v>-223760</c:v>
                </c:pt>
                <c:pt idx="8824">
                  <c:v>-223750</c:v>
                </c:pt>
                <c:pt idx="8825">
                  <c:v>-223740</c:v>
                </c:pt>
                <c:pt idx="8826">
                  <c:v>-224730</c:v>
                </c:pt>
                <c:pt idx="8827">
                  <c:v>-224720</c:v>
                </c:pt>
                <c:pt idx="8828">
                  <c:v>-224710</c:v>
                </c:pt>
                <c:pt idx="8829">
                  <c:v>-224700</c:v>
                </c:pt>
                <c:pt idx="8830">
                  <c:v>-224690</c:v>
                </c:pt>
                <c:pt idx="8831">
                  <c:v>-225680</c:v>
                </c:pt>
                <c:pt idx="8832">
                  <c:v>-225670</c:v>
                </c:pt>
                <c:pt idx="8833">
                  <c:v>-225660</c:v>
                </c:pt>
                <c:pt idx="8834">
                  <c:v>-225650</c:v>
                </c:pt>
                <c:pt idx="8835">
                  <c:v>-225640</c:v>
                </c:pt>
                <c:pt idx="8836">
                  <c:v>-225630</c:v>
                </c:pt>
                <c:pt idx="8837">
                  <c:v>-225620</c:v>
                </c:pt>
                <c:pt idx="8838">
                  <c:v>-225610</c:v>
                </c:pt>
                <c:pt idx="8839">
                  <c:v>-225600</c:v>
                </c:pt>
                <c:pt idx="8840">
                  <c:v>-225590</c:v>
                </c:pt>
                <c:pt idx="8841">
                  <c:v>-225580</c:v>
                </c:pt>
                <c:pt idx="8842">
                  <c:v>-225570</c:v>
                </c:pt>
                <c:pt idx="8843">
                  <c:v>-225560</c:v>
                </c:pt>
                <c:pt idx="8844">
                  <c:v>-225550</c:v>
                </c:pt>
                <c:pt idx="8845">
                  <c:v>-225540</c:v>
                </c:pt>
                <c:pt idx="8846">
                  <c:v>-225530</c:v>
                </c:pt>
                <c:pt idx="8847">
                  <c:v>-225520</c:v>
                </c:pt>
                <c:pt idx="8848">
                  <c:v>-226510</c:v>
                </c:pt>
                <c:pt idx="8849">
                  <c:v>-226500</c:v>
                </c:pt>
                <c:pt idx="8850">
                  <c:v>-226490</c:v>
                </c:pt>
                <c:pt idx="8851">
                  <c:v>-226480</c:v>
                </c:pt>
                <c:pt idx="8852">
                  <c:v>-226470</c:v>
                </c:pt>
                <c:pt idx="8853">
                  <c:v>-226460</c:v>
                </c:pt>
                <c:pt idx="8854">
                  <c:v>-226450</c:v>
                </c:pt>
                <c:pt idx="8855">
                  <c:v>-226440</c:v>
                </c:pt>
                <c:pt idx="8856">
                  <c:v>-226430</c:v>
                </c:pt>
                <c:pt idx="8857">
                  <c:v>-226420</c:v>
                </c:pt>
                <c:pt idx="8858">
                  <c:v>-226410</c:v>
                </c:pt>
                <c:pt idx="8859">
                  <c:v>-226400</c:v>
                </c:pt>
                <c:pt idx="8860">
                  <c:v>-226390</c:v>
                </c:pt>
                <c:pt idx="8861">
                  <c:v>-226380</c:v>
                </c:pt>
                <c:pt idx="8862">
                  <c:v>-226370</c:v>
                </c:pt>
                <c:pt idx="8863">
                  <c:v>-226360</c:v>
                </c:pt>
                <c:pt idx="8864">
                  <c:v>-226350</c:v>
                </c:pt>
                <c:pt idx="8865">
                  <c:v>-226340</c:v>
                </c:pt>
                <c:pt idx="8866">
                  <c:v>-226330</c:v>
                </c:pt>
                <c:pt idx="8867">
                  <c:v>-226320</c:v>
                </c:pt>
                <c:pt idx="8868">
                  <c:v>-226310</c:v>
                </c:pt>
                <c:pt idx="8869">
                  <c:v>-226300</c:v>
                </c:pt>
                <c:pt idx="8870">
                  <c:v>-226290</c:v>
                </c:pt>
                <c:pt idx="8871">
                  <c:v>-226280</c:v>
                </c:pt>
                <c:pt idx="8872">
                  <c:v>-226270</c:v>
                </c:pt>
                <c:pt idx="8873">
                  <c:v>-226260</c:v>
                </c:pt>
                <c:pt idx="8874">
                  <c:v>-226250</c:v>
                </c:pt>
                <c:pt idx="8875">
                  <c:v>-226240</c:v>
                </c:pt>
                <c:pt idx="8876">
                  <c:v>-226230</c:v>
                </c:pt>
                <c:pt idx="8877">
                  <c:v>-226220</c:v>
                </c:pt>
                <c:pt idx="8878">
                  <c:v>-226210</c:v>
                </c:pt>
                <c:pt idx="8879">
                  <c:v>-226200</c:v>
                </c:pt>
                <c:pt idx="8880">
                  <c:v>-226190</c:v>
                </c:pt>
                <c:pt idx="8881">
                  <c:v>-226180</c:v>
                </c:pt>
                <c:pt idx="8882">
                  <c:v>-226170</c:v>
                </c:pt>
                <c:pt idx="8883">
                  <c:v>-226160</c:v>
                </c:pt>
                <c:pt idx="8884">
                  <c:v>-226150</c:v>
                </c:pt>
                <c:pt idx="8885">
                  <c:v>-226140</c:v>
                </c:pt>
                <c:pt idx="8886">
                  <c:v>-226130</c:v>
                </c:pt>
                <c:pt idx="8887">
                  <c:v>-226120</c:v>
                </c:pt>
                <c:pt idx="8888">
                  <c:v>-226110</c:v>
                </c:pt>
                <c:pt idx="8889">
                  <c:v>-226100</c:v>
                </c:pt>
                <c:pt idx="8890">
                  <c:v>-226090</c:v>
                </c:pt>
                <c:pt idx="8891">
                  <c:v>-226080</c:v>
                </c:pt>
                <c:pt idx="8892">
                  <c:v>-226070</c:v>
                </c:pt>
                <c:pt idx="8893">
                  <c:v>-226060</c:v>
                </c:pt>
                <c:pt idx="8894">
                  <c:v>-226050</c:v>
                </c:pt>
                <c:pt idx="8895">
                  <c:v>-226040</c:v>
                </c:pt>
                <c:pt idx="8896">
                  <c:v>-226030</c:v>
                </c:pt>
                <c:pt idx="8897">
                  <c:v>-226020</c:v>
                </c:pt>
                <c:pt idx="8898">
                  <c:v>-226010</c:v>
                </c:pt>
                <c:pt idx="8899">
                  <c:v>-226000</c:v>
                </c:pt>
                <c:pt idx="8900">
                  <c:v>-225990</c:v>
                </c:pt>
                <c:pt idx="8901">
                  <c:v>-225980</c:v>
                </c:pt>
                <c:pt idx="8902">
                  <c:v>-225970</c:v>
                </c:pt>
                <c:pt idx="8903">
                  <c:v>-225960</c:v>
                </c:pt>
                <c:pt idx="8904">
                  <c:v>-225950</c:v>
                </c:pt>
                <c:pt idx="8905">
                  <c:v>-225940</c:v>
                </c:pt>
                <c:pt idx="8906">
                  <c:v>-225930</c:v>
                </c:pt>
                <c:pt idx="8907">
                  <c:v>-225920</c:v>
                </c:pt>
                <c:pt idx="8908">
                  <c:v>-225910</c:v>
                </c:pt>
                <c:pt idx="8909">
                  <c:v>-225900</c:v>
                </c:pt>
                <c:pt idx="8910">
                  <c:v>-225890</c:v>
                </c:pt>
                <c:pt idx="8911">
                  <c:v>-225880</c:v>
                </c:pt>
                <c:pt idx="8912">
                  <c:v>-225870</c:v>
                </c:pt>
                <c:pt idx="8913">
                  <c:v>-225860</c:v>
                </c:pt>
                <c:pt idx="8914">
                  <c:v>-225850</c:v>
                </c:pt>
                <c:pt idx="8915">
                  <c:v>-226840</c:v>
                </c:pt>
                <c:pt idx="8916">
                  <c:v>-226830</c:v>
                </c:pt>
                <c:pt idx="8917">
                  <c:v>-226820</c:v>
                </c:pt>
                <c:pt idx="8918">
                  <c:v>-226810</c:v>
                </c:pt>
                <c:pt idx="8919">
                  <c:v>-226800</c:v>
                </c:pt>
                <c:pt idx="8920">
                  <c:v>-226790</c:v>
                </c:pt>
                <c:pt idx="8921">
                  <c:v>-226780</c:v>
                </c:pt>
                <c:pt idx="8922">
                  <c:v>-226770</c:v>
                </c:pt>
                <c:pt idx="8923">
                  <c:v>-226760</c:v>
                </c:pt>
                <c:pt idx="8924">
                  <c:v>-227750</c:v>
                </c:pt>
                <c:pt idx="8925">
                  <c:v>-227740</c:v>
                </c:pt>
                <c:pt idx="8926">
                  <c:v>-227730</c:v>
                </c:pt>
                <c:pt idx="8927">
                  <c:v>-227720</c:v>
                </c:pt>
                <c:pt idx="8928">
                  <c:v>-227710</c:v>
                </c:pt>
                <c:pt idx="8929">
                  <c:v>-227700</c:v>
                </c:pt>
                <c:pt idx="8930">
                  <c:v>-227690</c:v>
                </c:pt>
                <c:pt idx="8931">
                  <c:v>-227680</c:v>
                </c:pt>
                <c:pt idx="8932">
                  <c:v>-227670</c:v>
                </c:pt>
                <c:pt idx="8933">
                  <c:v>-227660</c:v>
                </c:pt>
                <c:pt idx="8934">
                  <c:v>-227650</c:v>
                </c:pt>
                <c:pt idx="8935">
                  <c:v>-228640</c:v>
                </c:pt>
                <c:pt idx="8936">
                  <c:v>-228630</c:v>
                </c:pt>
                <c:pt idx="8937">
                  <c:v>-228620</c:v>
                </c:pt>
                <c:pt idx="8938">
                  <c:v>-228610</c:v>
                </c:pt>
                <c:pt idx="8939">
                  <c:v>-228600</c:v>
                </c:pt>
                <c:pt idx="8940">
                  <c:v>-228590</c:v>
                </c:pt>
                <c:pt idx="8941">
                  <c:v>-228580</c:v>
                </c:pt>
                <c:pt idx="8942">
                  <c:v>-228570</c:v>
                </c:pt>
                <c:pt idx="8943">
                  <c:v>-228560</c:v>
                </c:pt>
                <c:pt idx="8944">
                  <c:v>-228550</c:v>
                </c:pt>
                <c:pt idx="8945">
                  <c:v>-228540</c:v>
                </c:pt>
                <c:pt idx="8946">
                  <c:v>-228530</c:v>
                </c:pt>
                <c:pt idx="8947">
                  <c:v>-228520</c:v>
                </c:pt>
                <c:pt idx="8948">
                  <c:v>-228510</c:v>
                </c:pt>
                <c:pt idx="8949">
                  <c:v>-228500</c:v>
                </c:pt>
                <c:pt idx="8950">
                  <c:v>-228490</c:v>
                </c:pt>
                <c:pt idx="8951">
                  <c:v>-228480</c:v>
                </c:pt>
                <c:pt idx="8952">
                  <c:v>-228470</c:v>
                </c:pt>
                <c:pt idx="8953">
                  <c:v>-228460</c:v>
                </c:pt>
                <c:pt idx="8954">
                  <c:v>-228450</c:v>
                </c:pt>
                <c:pt idx="8955">
                  <c:v>-228440</c:v>
                </c:pt>
                <c:pt idx="8956">
                  <c:v>-228430</c:v>
                </c:pt>
                <c:pt idx="8957">
                  <c:v>-228420</c:v>
                </c:pt>
                <c:pt idx="8958">
                  <c:v>-228410</c:v>
                </c:pt>
                <c:pt idx="8959">
                  <c:v>-228400</c:v>
                </c:pt>
                <c:pt idx="8960">
                  <c:v>-228390</c:v>
                </c:pt>
                <c:pt idx="8961">
                  <c:v>-228380</c:v>
                </c:pt>
                <c:pt idx="8962">
                  <c:v>-228370</c:v>
                </c:pt>
                <c:pt idx="8963">
                  <c:v>-228360</c:v>
                </c:pt>
                <c:pt idx="8964">
                  <c:v>-228350</c:v>
                </c:pt>
                <c:pt idx="8965">
                  <c:v>-228340</c:v>
                </c:pt>
                <c:pt idx="8966">
                  <c:v>-228330</c:v>
                </c:pt>
                <c:pt idx="8967">
                  <c:v>-228320</c:v>
                </c:pt>
                <c:pt idx="8968">
                  <c:v>-228310</c:v>
                </c:pt>
                <c:pt idx="8969">
                  <c:v>-228300</c:v>
                </c:pt>
                <c:pt idx="8970">
                  <c:v>-228290</c:v>
                </c:pt>
                <c:pt idx="8971">
                  <c:v>-228280</c:v>
                </c:pt>
                <c:pt idx="8972">
                  <c:v>-228270</c:v>
                </c:pt>
                <c:pt idx="8973">
                  <c:v>-228260</c:v>
                </c:pt>
                <c:pt idx="8974">
                  <c:v>-228250</c:v>
                </c:pt>
                <c:pt idx="8975">
                  <c:v>-228240</c:v>
                </c:pt>
                <c:pt idx="8976">
                  <c:v>-228230</c:v>
                </c:pt>
                <c:pt idx="8977">
                  <c:v>-228220</c:v>
                </c:pt>
                <c:pt idx="8978">
                  <c:v>-228210</c:v>
                </c:pt>
                <c:pt idx="8979">
                  <c:v>-228200</c:v>
                </c:pt>
                <c:pt idx="8980">
                  <c:v>-228190</c:v>
                </c:pt>
                <c:pt idx="8981">
                  <c:v>-229180</c:v>
                </c:pt>
                <c:pt idx="8982">
                  <c:v>-229170</c:v>
                </c:pt>
                <c:pt idx="8983">
                  <c:v>-229160</c:v>
                </c:pt>
                <c:pt idx="8984">
                  <c:v>-229150</c:v>
                </c:pt>
                <c:pt idx="8985">
                  <c:v>-229140</c:v>
                </c:pt>
                <c:pt idx="8986">
                  <c:v>-229130</c:v>
                </c:pt>
                <c:pt idx="8987">
                  <c:v>-230120</c:v>
                </c:pt>
                <c:pt idx="8988">
                  <c:v>-230110</c:v>
                </c:pt>
                <c:pt idx="8989">
                  <c:v>-230100</c:v>
                </c:pt>
                <c:pt idx="8990">
                  <c:v>-230090</c:v>
                </c:pt>
                <c:pt idx="8991">
                  <c:v>-230080</c:v>
                </c:pt>
                <c:pt idx="8992">
                  <c:v>-230070</c:v>
                </c:pt>
                <c:pt idx="8993">
                  <c:v>-230060</c:v>
                </c:pt>
                <c:pt idx="8994">
                  <c:v>-230050</c:v>
                </c:pt>
                <c:pt idx="8995">
                  <c:v>-230040</c:v>
                </c:pt>
                <c:pt idx="8996">
                  <c:v>-230030</c:v>
                </c:pt>
                <c:pt idx="8997">
                  <c:v>-230020</c:v>
                </c:pt>
                <c:pt idx="8998">
                  <c:v>-230010</c:v>
                </c:pt>
                <c:pt idx="8999">
                  <c:v>-230000</c:v>
                </c:pt>
                <c:pt idx="9000">
                  <c:v>-229990</c:v>
                </c:pt>
                <c:pt idx="9001">
                  <c:v>-229980</c:v>
                </c:pt>
                <c:pt idx="9002">
                  <c:v>-230970</c:v>
                </c:pt>
                <c:pt idx="9003">
                  <c:v>-230960</c:v>
                </c:pt>
                <c:pt idx="9004">
                  <c:v>-230950</c:v>
                </c:pt>
                <c:pt idx="9005">
                  <c:v>-230940</c:v>
                </c:pt>
                <c:pt idx="9006">
                  <c:v>-230930</c:v>
                </c:pt>
                <c:pt idx="9007">
                  <c:v>-230920</c:v>
                </c:pt>
                <c:pt idx="9008">
                  <c:v>-230910</c:v>
                </c:pt>
                <c:pt idx="9009">
                  <c:v>-230900</c:v>
                </c:pt>
                <c:pt idx="9010">
                  <c:v>-230890</c:v>
                </c:pt>
                <c:pt idx="9011">
                  <c:v>-230880</c:v>
                </c:pt>
                <c:pt idx="9012">
                  <c:v>-230870</c:v>
                </c:pt>
                <c:pt idx="9013">
                  <c:v>-230860</c:v>
                </c:pt>
                <c:pt idx="9014">
                  <c:v>-230850</c:v>
                </c:pt>
                <c:pt idx="9015">
                  <c:v>-230840</c:v>
                </c:pt>
                <c:pt idx="9016">
                  <c:v>-230830</c:v>
                </c:pt>
                <c:pt idx="9017">
                  <c:v>-230820</c:v>
                </c:pt>
                <c:pt idx="9018">
                  <c:v>-230810</c:v>
                </c:pt>
                <c:pt idx="9019">
                  <c:v>-230800</c:v>
                </c:pt>
                <c:pt idx="9020">
                  <c:v>-230790</c:v>
                </c:pt>
                <c:pt idx="9021">
                  <c:v>-230780</c:v>
                </c:pt>
                <c:pt idx="9022">
                  <c:v>-230770</c:v>
                </c:pt>
                <c:pt idx="9023">
                  <c:v>-230760</c:v>
                </c:pt>
                <c:pt idx="9024">
                  <c:v>-230750</c:v>
                </c:pt>
                <c:pt idx="9025">
                  <c:v>-230740</c:v>
                </c:pt>
                <c:pt idx="9026">
                  <c:v>-230730</c:v>
                </c:pt>
                <c:pt idx="9027">
                  <c:v>-230720</c:v>
                </c:pt>
                <c:pt idx="9028">
                  <c:v>-230710</c:v>
                </c:pt>
                <c:pt idx="9029">
                  <c:v>-230700</c:v>
                </c:pt>
                <c:pt idx="9030">
                  <c:v>-230690</c:v>
                </c:pt>
                <c:pt idx="9031">
                  <c:v>-230680</c:v>
                </c:pt>
                <c:pt idx="9032">
                  <c:v>-230670</c:v>
                </c:pt>
                <c:pt idx="9033">
                  <c:v>-230660</c:v>
                </c:pt>
                <c:pt idx="9034">
                  <c:v>-230650</c:v>
                </c:pt>
                <c:pt idx="9035">
                  <c:v>-230640</c:v>
                </c:pt>
                <c:pt idx="9036">
                  <c:v>-230630</c:v>
                </c:pt>
                <c:pt idx="9037">
                  <c:v>-230620</c:v>
                </c:pt>
                <c:pt idx="9038">
                  <c:v>-230610</c:v>
                </c:pt>
                <c:pt idx="9039">
                  <c:v>-230600</c:v>
                </c:pt>
                <c:pt idx="9040">
                  <c:v>-230590</c:v>
                </c:pt>
                <c:pt idx="9041">
                  <c:v>-230580</c:v>
                </c:pt>
                <c:pt idx="9042">
                  <c:v>-230570</c:v>
                </c:pt>
                <c:pt idx="9043">
                  <c:v>-230560</c:v>
                </c:pt>
                <c:pt idx="9044">
                  <c:v>-230550</c:v>
                </c:pt>
                <c:pt idx="9045">
                  <c:v>-230540</c:v>
                </c:pt>
                <c:pt idx="9046">
                  <c:v>-230530</c:v>
                </c:pt>
                <c:pt idx="9047">
                  <c:v>-230520</c:v>
                </c:pt>
                <c:pt idx="9048">
                  <c:v>-230510</c:v>
                </c:pt>
                <c:pt idx="9049">
                  <c:v>-230500</c:v>
                </c:pt>
                <c:pt idx="9050">
                  <c:v>-231490</c:v>
                </c:pt>
                <c:pt idx="9051">
                  <c:v>-231480</c:v>
                </c:pt>
                <c:pt idx="9052">
                  <c:v>-231470</c:v>
                </c:pt>
                <c:pt idx="9053">
                  <c:v>-231460</c:v>
                </c:pt>
                <c:pt idx="9054">
                  <c:v>-231450</c:v>
                </c:pt>
                <c:pt idx="9055">
                  <c:v>-231440</c:v>
                </c:pt>
                <c:pt idx="9056">
                  <c:v>-231430</c:v>
                </c:pt>
                <c:pt idx="9057">
                  <c:v>-231420</c:v>
                </c:pt>
                <c:pt idx="9058">
                  <c:v>-231410</c:v>
                </c:pt>
                <c:pt idx="9059">
                  <c:v>-231400</c:v>
                </c:pt>
                <c:pt idx="9060">
                  <c:v>-231390</c:v>
                </c:pt>
                <c:pt idx="9061">
                  <c:v>-231380</c:v>
                </c:pt>
                <c:pt idx="9062">
                  <c:v>-231370</c:v>
                </c:pt>
                <c:pt idx="9063">
                  <c:v>-231360</c:v>
                </c:pt>
                <c:pt idx="9064">
                  <c:v>-231350</c:v>
                </c:pt>
                <c:pt idx="9065">
                  <c:v>-231340</c:v>
                </c:pt>
                <c:pt idx="9066">
                  <c:v>-231330</c:v>
                </c:pt>
                <c:pt idx="9067">
                  <c:v>-231320</c:v>
                </c:pt>
                <c:pt idx="9068">
                  <c:v>-231310</c:v>
                </c:pt>
                <c:pt idx="9069">
                  <c:v>-231300</c:v>
                </c:pt>
                <c:pt idx="9070">
                  <c:v>-231290</c:v>
                </c:pt>
                <c:pt idx="9071">
                  <c:v>-231280</c:v>
                </c:pt>
                <c:pt idx="9072">
                  <c:v>-231270</c:v>
                </c:pt>
                <c:pt idx="9073">
                  <c:v>-231260</c:v>
                </c:pt>
                <c:pt idx="9074">
                  <c:v>-231250</c:v>
                </c:pt>
                <c:pt idx="9075">
                  <c:v>-231240</c:v>
                </c:pt>
                <c:pt idx="9076">
                  <c:v>-231230</c:v>
                </c:pt>
                <c:pt idx="9077">
                  <c:v>-231220</c:v>
                </c:pt>
                <c:pt idx="9078">
                  <c:v>-231210</c:v>
                </c:pt>
                <c:pt idx="9079">
                  <c:v>-231200</c:v>
                </c:pt>
                <c:pt idx="9080">
                  <c:v>-231190</c:v>
                </c:pt>
                <c:pt idx="9081">
                  <c:v>-231180</c:v>
                </c:pt>
                <c:pt idx="9082">
                  <c:v>-232170</c:v>
                </c:pt>
                <c:pt idx="9083">
                  <c:v>-232160</c:v>
                </c:pt>
                <c:pt idx="9084">
                  <c:v>-232150</c:v>
                </c:pt>
                <c:pt idx="9085">
                  <c:v>-232140</c:v>
                </c:pt>
                <c:pt idx="9086">
                  <c:v>-232130</c:v>
                </c:pt>
                <c:pt idx="9087">
                  <c:v>-232120</c:v>
                </c:pt>
                <c:pt idx="9088">
                  <c:v>-232110</c:v>
                </c:pt>
                <c:pt idx="9089">
                  <c:v>-232100</c:v>
                </c:pt>
                <c:pt idx="9090">
                  <c:v>-232090</c:v>
                </c:pt>
                <c:pt idx="9091">
                  <c:v>-232080</c:v>
                </c:pt>
                <c:pt idx="9092">
                  <c:v>-232070</c:v>
                </c:pt>
                <c:pt idx="9093">
                  <c:v>-232060</c:v>
                </c:pt>
                <c:pt idx="9094">
                  <c:v>-232050</c:v>
                </c:pt>
                <c:pt idx="9095">
                  <c:v>-232040</c:v>
                </c:pt>
                <c:pt idx="9096">
                  <c:v>-233030</c:v>
                </c:pt>
                <c:pt idx="9097">
                  <c:v>-233020</c:v>
                </c:pt>
                <c:pt idx="9098">
                  <c:v>-233010</c:v>
                </c:pt>
                <c:pt idx="9099">
                  <c:v>-233000</c:v>
                </c:pt>
                <c:pt idx="9100">
                  <c:v>-232990</c:v>
                </c:pt>
                <c:pt idx="9101">
                  <c:v>-232980</c:v>
                </c:pt>
                <c:pt idx="9102">
                  <c:v>-232970</c:v>
                </c:pt>
                <c:pt idx="9103">
                  <c:v>-232960</c:v>
                </c:pt>
                <c:pt idx="9104">
                  <c:v>-232950</c:v>
                </c:pt>
                <c:pt idx="9105">
                  <c:v>-232940</c:v>
                </c:pt>
                <c:pt idx="9106">
                  <c:v>-232930</c:v>
                </c:pt>
                <c:pt idx="9107">
                  <c:v>-232920</c:v>
                </c:pt>
                <c:pt idx="9108">
                  <c:v>-232910</c:v>
                </c:pt>
                <c:pt idx="9109">
                  <c:v>-232900</c:v>
                </c:pt>
                <c:pt idx="9110">
                  <c:v>-232890</c:v>
                </c:pt>
                <c:pt idx="9111">
                  <c:v>-232880</c:v>
                </c:pt>
                <c:pt idx="9112">
                  <c:v>-232870</c:v>
                </c:pt>
                <c:pt idx="9113">
                  <c:v>-232860</c:v>
                </c:pt>
                <c:pt idx="9114">
                  <c:v>-232850</c:v>
                </c:pt>
                <c:pt idx="9115">
                  <c:v>-232840</c:v>
                </c:pt>
                <c:pt idx="9116">
                  <c:v>-232830</c:v>
                </c:pt>
                <c:pt idx="9117">
                  <c:v>-232820</c:v>
                </c:pt>
                <c:pt idx="9118">
                  <c:v>-233810</c:v>
                </c:pt>
                <c:pt idx="9119">
                  <c:v>-233800</c:v>
                </c:pt>
                <c:pt idx="9120">
                  <c:v>-233790</c:v>
                </c:pt>
                <c:pt idx="9121">
                  <c:v>-233780</c:v>
                </c:pt>
                <c:pt idx="9122">
                  <c:v>-233770</c:v>
                </c:pt>
                <c:pt idx="9123">
                  <c:v>-233760</c:v>
                </c:pt>
                <c:pt idx="9124">
                  <c:v>-233750</c:v>
                </c:pt>
                <c:pt idx="9125">
                  <c:v>-233740</c:v>
                </c:pt>
                <c:pt idx="9126">
                  <c:v>-233730</c:v>
                </c:pt>
                <c:pt idx="9127">
                  <c:v>-233720</c:v>
                </c:pt>
                <c:pt idx="9128">
                  <c:v>-233710</c:v>
                </c:pt>
                <c:pt idx="9129">
                  <c:v>-233700</c:v>
                </c:pt>
                <c:pt idx="9130">
                  <c:v>-233690</c:v>
                </c:pt>
                <c:pt idx="9131">
                  <c:v>-233680</c:v>
                </c:pt>
                <c:pt idx="9132">
                  <c:v>-233670</c:v>
                </c:pt>
                <c:pt idx="9133">
                  <c:v>-233660</c:v>
                </c:pt>
                <c:pt idx="9134">
                  <c:v>-233650</c:v>
                </c:pt>
                <c:pt idx="9135">
                  <c:v>-233640</c:v>
                </c:pt>
                <c:pt idx="9136">
                  <c:v>-233630</c:v>
                </c:pt>
                <c:pt idx="9137">
                  <c:v>-233620</c:v>
                </c:pt>
                <c:pt idx="9138">
                  <c:v>-233610</c:v>
                </c:pt>
                <c:pt idx="9139">
                  <c:v>-233600</c:v>
                </c:pt>
                <c:pt idx="9140">
                  <c:v>-233590</c:v>
                </c:pt>
                <c:pt idx="9141">
                  <c:v>-233580</c:v>
                </c:pt>
                <c:pt idx="9142">
                  <c:v>-233570</c:v>
                </c:pt>
                <c:pt idx="9143">
                  <c:v>-233560</c:v>
                </c:pt>
                <c:pt idx="9144">
                  <c:v>-233550</c:v>
                </c:pt>
                <c:pt idx="9145">
                  <c:v>-233540</c:v>
                </c:pt>
                <c:pt idx="9146">
                  <c:v>-233530</c:v>
                </c:pt>
                <c:pt idx="9147">
                  <c:v>-233520</c:v>
                </c:pt>
                <c:pt idx="9148">
                  <c:v>-233510</c:v>
                </c:pt>
                <c:pt idx="9149">
                  <c:v>-233500</c:v>
                </c:pt>
                <c:pt idx="9150">
                  <c:v>-233490</c:v>
                </c:pt>
                <c:pt idx="9151">
                  <c:v>-233480</c:v>
                </c:pt>
                <c:pt idx="9152">
                  <c:v>-233470</c:v>
                </c:pt>
                <c:pt idx="9153">
                  <c:v>-233460</c:v>
                </c:pt>
                <c:pt idx="9154">
                  <c:v>-233450</c:v>
                </c:pt>
                <c:pt idx="9155">
                  <c:v>-233440</c:v>
                </c:pt>
                <c:pt idx="9156">
                  <c:v>-233430</c:v>
                </c:pt>
                <c:pt idx="9157">
                  <c:v>-233420</c:v>
                </c:pt>
                <c:pt idx="9158">
                  <c:v>-233410</c:v>
                </c:pt>
                <c:pt idx="9159">
                  <c:v>-233400</c:v>
                </c:pt>
                <c:pt idx="9160">
                  <c:v>-233390</c:v>
                </c:pt>
                <c:pt idx="9161">
                  <c:v>-233380</c:v>
                </c:pt>
                <c:pt idx="9162">
                  <c:v>-233370</c:v>
                </c:pt>
                <c:pt idx="9163">
                  <c:v>-233360</c:v>
                </c:pt>
                <c:pt idx="9164">
                  <c:v>-233350</c:v>
                </c:pt>
                <c:pt idx="9165">
                  <c:v>-233340</c:v>
                </c:pt>
                <c:pt idx="9166">
                  <c:v>-233330</c:v>
                </c:pt>
                <c:pt idx="9167">
                  <c:v>-233320</c:v>
                </c:pt>
                <c:pt idx="9168">
                  <c:v>-233310</c:v>
                </c:pt>
                <c:pt idx="9169">
                  <c:v>-233300</c:v>
                </c:pt>
                <c:pt idx="9170">
                  <c:v>-233290</c:v>
                </c:pt>
                <c:pt idx="9171">
                  <c:v>-233280</c:v>
                </c:pt>
                <c:pt idx="9172">
                  <c:v>-233270</c:v>
                </c:pt>
                <c:pt idx="9173">
                  <c:v>-233260</c:v>
                </c:pt>
                <c:pt idx="9174">
                  <c:v>-233250</c:v>
                </c:pt>
                <c:pt idx="9175">
                  <c:v>-233240</c:v>
                </c:pt>
                <c:pt idx="9176">
                  <c:v>-233230</c:v>
                </c:pt>
                <c:pt idx="9177">
                  <c:v>-233220</c:v>
                </c:pt>
                <c:pt idx="9178">
                  <c:v>-234210</c:v>
                </c:pt>
                <c:pt idx="9179">
                  <c:v>-234200</c:v>
                </c:pt>
                <c:pt idx="9180">
                  <c:v>-234190</c:v>
                </c:pt>
                <c:pt idx="9181">
                  <c:v>-234180</c:v>
                </c:pt>
                <c:pt idx="9182">
                  <c:v>-234170</c:v>
                </c:pt>
                <c:pt idx="9183">
                  <c:v>-234160</c:v>
                </c:pt>
                <c:pt idx="9184">
                  <c:v>-234150</c:v>
                </c:pt>
                <c:pt idx="9185">
                  <c:v>-234140</c:v>
                </c:pt>
                <c:pt idx="9186">
                  <c:v>-234130</c:v>
                </c:pt>
                <c:pt idx="9187">
                  <c:v>-234120</c:v>
                </c:pt>
                <c:pt idx="9188">
                  <c:v>-234110</c:v>
                </c:pt>
                <c:pt idx="9189">
                  <c:v>-234100</c:v>
                </c:pt>
                <c:pt idx="9190">
                  <c:v>-234090</c:v>
                </c:pt>
                <c:pt idx="9191">
                  <c:v>-234080</c:v>
                </c:pt>
                <c:pt idx="9192">
                  <c:v>-234070</c:v>
                </c:pt>
                <c:pt idx="9193">
                  <c:v>-234060</c:v>
                </c:pt>
                <c:pt idx="9194">
                  <c:v>-234050</c:v>
                </c:pt>
                <c:pt idx="9195">
                  <c:v>-234040</c:v>
                </c:pt>
                <c:pt idx="9196">
                  <c:v>-234030</c:v>
                </c:pt>
                <c:pt idx="9197">
                  <c:v>-234020</c:v>
                </c:pt>
                <c:pt idx="9198">
                  <c:v>-234010</c:v>
                </c:pt>
                <c:pt idx="9199">
                  <c:v>-234000</c:v>
                </c:pt>
                <c:pt idx="9200">
                  <c:v>-233990</c:v>
                </c:pt>
                <c:pt idx="9201">
                  <c:v>-234980</c:v>
                </c:pt>
                <c:pt idx="9202">
                  <c:v>-234970</c:v>
                </c:pt>
                <c:pt idx="9203">
                  <c:v>-234960</c:v>
                </c:pt>
                <c:pt idx="9204">
                  <c:v>-234950</c:v>
                </c:pt>
                <c:pt idx="9205">
                  <c:v>-234940</c:v>
                </c:pt>
                <c:pt idx="9206">
                  <c:v>-234930</c:v>
                </c:pt>
                <c:pt idx="9207">
                  <c:v>-234920</c:v>
                </c:pt>
                <c:pt idx="9208">
                  <c:v>-234910</c:v>
                </c:pt>
                <c:pt idx="9209">
                  <c:v>-234900</c:v>
                </c:pt>
                <c:pt idx="9210">
                  <c:v>-234890</c:v>
                </c:pt>
                <c:pt idx="9211">
                  <c:v>-234880</c:v>
                </c:pt>
                <c:pt idx="9212">
                  <c:v>-234870</c:v>
                </c:pt>
                <c:pt idx="9213">
                  <c:v>-234860</c:v>
                </c:pt>
                <c:pt idx="9214">
                  <c:v>-234850</c:v>
                </c:pt>
                <c:pt idx="9215">
                  <c:v>-234840</c:v>
                </c:pt>
                <c:pt idx="9216">
                  <c:v>-234830</c:v>
                </c:pt>
                <c:pt idx="9217">
                  <c:v>-234820</c:v>
                </c:pt>
                <c:pt idx="9218">
                  <c:v>-234810</c:v>
                </c:pt>
                <c:pt idx="9219">
                  <c:v>-234800</c:v>
                </c:pt>
                <c:pt idx="9220">
                  <c:v>-234790</c:v>
                </c:pt>
                <c:pt idx="9221">
                  <c:v>-234780</c:v>
                </c:pt>
                <c:pt idx="9222">
                  <c:v>-234770</c:v>
                </c:pt>
                <c:pt idx="9223">
                  <c:v>-234760</c:v>
                </c:pt>
                <c:pt idx="9224">
                  <c:v>-234750</c:v>
                </c:pt>
                <c:pt idx="9225">
                  <c:v>-234740</c:v>
                </c:pt>
                <c:pt idx="9226">
                  <c:v>-234730</c:v>
                </c:pt>
                <c:pt idx="9227">
                  <c:v>-234720</c:v>
                </c:pt>
                <c:pt idx="9228">
                  <c:v>-234710</c:v>
                </c:pt>
                <c:pt idx="9229">
                  <c:v>-234700</c:v>
                </c:pt>
                <c:pt idx="9230">
                  <c:v>-234690</c:v>
                </c:pt>
                <c:pt idx="9231">
                  <c:v>-235680</c:v>
                </c:pt>
                <c:pt idx="9232">
                  <c:v>-235670</c:v>
                </c:pt>
                <c:pt idx="9233">
                  <c:v>-235660</c:v>
                </c:pt>
                <c:pt idx="9234">
                  <c:v>-235650</c:v>
                </c:pt>
                <c:pt idx="9235">
                  <c:v>-235640</c:v>
                </c:pt>
                <c:pt idx="9236">
                  <c:v>-235630</c:v>
                </c:pt>
                <c:pt idx="9237">
                  <c:v>-235620</c:v>
                </c:pt>
                <c:pt idx="9238">
                  <c:v>-235610</c:v>
                </c:pt>
                <c:pt idx="9239">
                  <c:v>-235600</c:v>
                </c:pt>
                <c:pt idx="9240">
                  <c:v>-235590</c:v>
                </c:pt>
                <c:pt idx="9241">
                  <c:v>-235580</c:v>
                </c:pt>
                <c:pt idx="9242">
                  <c:v>-235570</c:v>
                </c:pt>
                <c:pt idx="9243">
                  <c:v>-235560</c:v>
                </c:pt>
                <c:pt idx="9244">
                  <c:v>-235550</c:v>
                </c:pt>
                <c:pt idx="9245">
                  <c:v>-235540</c:v>
                </c:pt>
                <c:pt idx="9246">
                  <c:v>-235530</c:v>
                </c:pt>
                <c:pt idx="9247">
                  <c:v>-235520</c:v>
                </c:pt>
                <c:pt idx="9248">
                  <c:v>-235510</c:v>
                </c:pt>
                <c:pt idx="9249">
                  <c:v>-235500</c:v>
                </c:pt>
                <c:pt idx="9250">
                  <c:v>-235490</c:v>
                </c:pt>
                <c:pt idx="9251">
                  <c:v>-235480</c:v>
                </c:pt>
                <c:pt idx="9252">
                  <c:v>-235470</c:v>
                </c:pt>
                <c:pt idx="9253">
                  <c:v>-235460</c:v>
                </c:pt>
                <c:pt idx="9254">
                  <c:v>-235450</c:v>
                </c:pt>
                <c:pt idx="9255">
                  <c:v>-235440</c:v>
                </c:pt>
                <c:pt idx="9256">
                  <c:v>-235430</c:v>
                </c:pt>
                <c:pt idx="9257">
                  <c:v>-235420</c:v>
                </c:pt>
                <c:pt idx="9258">
                  <c:v>-235410</c:v>
                </c:pt>
                <c:pt idx="9259">
                  <c:v>-235400</c:v>
                </c:pt>
                <c:pt idx="9260">
                  <c:v>-235390</c:v>
                </c:pt>
                <c:pt idx="9261">
                  <c:v>-235380</c:v>
                </c:pt>
                <c:pt idx="9262">
                  <c:v>-235370</c:v>
                </c:pt>
                <c:pt idx="9263">
                  <c:v>-235360</c:v>
                </c:pt>
                <c:pt idx="9264">
                  <c:v>-236350</c:v>
                </c:pt>
                <c:pt idx="9265">
                  <c:v>-236340</c:v>
                </c:pt>
                <c:pt idx="9266">
                  <c:v>-236330</c:v>
                </c:pt>
                <c:pt idx="9267">
                  <c:v>-236320</c:v>
                </c:pt>
                <c:pt idx="9268">
                  <c:v>-236310</c:v>
                </c:pt>
                <c:pt idx="9269">
                  <c:v>-236300</c:v>
                </c:pt>
                <c:pt idx="9270">
                  <c:v>-236290</c:v>
                </c:pt>
                <c:pt idx="9271">
                  <c:v>-236280</c:v>
                </c:pt>
                <c:pt idx="9272">
                  <c:v>-236270</c:v>
                </c:pt>
                <c:pt idx="9273">
                  <c:v>-236260</c:v>
                </c:pt>
                <c:pt idx="9274">
                  <c:v>-236250</c:v>
                </c:pt>
                <c:pt idx="9275">
                  <c:v>-236240</c:v>
                </c:pt>
                <c:pt idx="9276">
                  <c:v>-236230</c:v>
                </c:pt>
                <c:pt idx="9277">
                  <c:v>-236220</c:v>
                </c:pt>
                <c:pt idx="9278">
                  <c:v>-236210</c:v>
                </c:pt>
                <c:pt idx="9279">
                  <c:v>-236200</c:v>
                </c:pt>
                <c:pt idx="9280">
                  <c:v>-236190</c:v>
                </c:pt>
                <c:pt idx="9281">
                  <c:v>-236180</c:v>
                </c:pt>
                <c:pt idx="9282">
                  <c:v>-237170</c:v>
                </c:pt>
                <c:pt idx="9283">
                  <c:v>-237160</c:v>
                </c:pt>
                <c:pt idx="9284">
                  <c:v>-237150</c:v>
                </c:pt>
                <c:pt idx="9285">
                  <c:v>-238140</c:v>
                </c:pt>
                <c:pt idx="9286">
                  <c:v>-238130</c:v>
                </c:pt>
                <c:pt idx="9287">
                  <c:v>-238120</c:v>
                </c:pt>
                <c:pt idx="9288">
                  <c:v>-238110</c:v>
                </c:pt>
                <c:pt idx="9289">
                  <c:v>-239100</c:v>
                </c:pt>
                <c:pt idx="9290">
                  <c:v>-239090</c:v>
                </c:pt>
                <c:pt idx="9291">
                  <c:v>-239080</c:v>
                </c:pt>
                <c:pt idx="9292">
                  <c:v>-239070</c:v>
                </c:pt>
                <c:pt idx="9293">
                  <c:v>-239060</c:v>
                </c:pt>
                <c:pt idx="9294">
                  <c:v>-239050</c:v>
                </c:pt>
                <c:pt idx="9295">
                  <c:v>-239040</c:v>
                </c:pt>
                <c:pt idx="9296">
                  <c:v>-239030</c:v>
                </c:pt>
                <c:pt idx="9297">
                  <c:v>-239020</c:v>
                </c:pt>
                <c:pt idx="9298">
                  <c:v>-239010</c:v>
                </c:pt>
                <c:pt idx="9299">
                  <c:v>-239000</c:v>
                </c:pt>
                <c:pt idx="9300">
                  <c:v>-238990</c:v>
                </c:pt>
                <c:pt idx="9301">
                  <c:v>-238980</c:v>
                </c:pt>
                <c:pt idx="9302">
                  <c:v>-238970</c:v>
                </c:pt>
                <c:pt idx="9303">
                  <c:v>-238960</c:v>
                </c:pt>
                <c:pt idx="9304">
                  <c:v>-238950</c:v>
                </c:pt>
                <c:pt idx="9305">
                  <c:v>-238940</c:v>
                </c:pt>
                <c:pt idx="9306">
                  <c:v>-238930</c:v>
                </c:pt>
                <c:pt idx="9307">
                  <c:v>-238920</c:v>
                </c:pt>
                <c:pt idx="9308">
                  <c:v>-238910</c:v>
                </c:pt>
                <c:pt idx="9309">
                  <c:v>-238900</c:v>
                </c:pt>
                <c:pt idx="9310">
                  <c:v>-238890</c:v>
                </c:pt>
                <c:pt idx="9311">
                  <c:v>-238880</c:v>
                </c:pt>
                <c:pt idx="9312">
                  <c:v>-238870</c:v>
                </c:pt>
                <c:pt idx="9313">
                  <c:v>-238860</c:v>
                </c:pt>
                <c:pt idx="9314">
                  <c:v>-238850</c:v>
                </c:pt>
                <c:pt idx="9315">
                  <c:v>-238840</c:v>
                </c:pt>
                <c:pt idx="9316">
                  <c:v>-238830</c:v>
                </c:pt>
                <c:pt idx="9317">
                  <c:v>-238820</c:v>
                </c:pt>
                <c:pt idx="9318">
                  <c:v>-238810</c:v>
                </c:pt>
                <c:pt idx="9319">
                  <c:v>-238800</c:v>
                </c:pt>
                <c:pt idx="9320">
                  <c:v>-238790</c:v>
                </c:pt>
                <c:pt idx="9321">
                  <c:v>-238780</c:v>
                </c:pt>
                <c:pt idx="9322">
                  <c:v>-238770</c:v>
                </c:pt>
                <c:pt idx="9323">
                  <c:v>-238760</c:v>
                </c:pt>
                <c:pt idx="9324">
                  <c:v>-238750</c:v>
                </c:pt>
                <c:pt idx="9325">
                  <c:v>-238740</c:v>
                </c:pt>
                <c:pt idx="9326">
                  <c:v>-238730</c:v>
                </c:pt>
                <c:pt idx="9327">
                  <c:v>-238720</c:v>
                </c:pt>
                <c:pt idx="9328">
                  <c:v>-238710</c:v>
                </c:pt>
                <c:pt idx="9329">
                  <c:v>-238700</c:v>
                </c:pt>
                <c:pt idx="9330">
                  <c:v>-238690</c:v>
                </c:pt>
                <c:pt idx="9331">
                  <c:v>-238680</c:v>
                </c:pt>
                <c:pt idx="9332">
                  <c:v>-238670</c:v>
                </c:pt>
                <c:pt idx="9333">
                  <c:v>-238660</c:v>
                </c:pt>
                <c:pt idx="9334">
                  <c:v>-238650</c:v>
                </c:pt>
                <c:pt idx="9335">
                  <c:v>-238640</c:v>
                </c:pt>
                <c:pt idx="9336">
                  <c:v>-238630</c:v>
                </c:pt>
                <c:pt idx="9337">
                  <c:v>-238620</c:v>
                </c:pt>
                <c:pt idx="9338">
                  <c:v>-238610</c:v>
                </c:pt>
                <c:pt idx="9339">
                  <c:v>-238600</c:v>
                </c:pt>
                <c:pt idx="9340">
                  <c:v>-238590</c:v>
                </c:pt>
                <c:pt idx="9341">
                  <c:v>-238580</c:v>
                </c:pt>
                <c:pt idx="9342">
                  <c:v>-238570</c:v>
                </c:pt>
                <c:pt idx="9343">
                  <c:v>-238560</c:v>
                </c:pt>
                <c:pt idx="9344">
                  <c:v>-238550</c:v>
                </c:pt>
                <c:pt idx="9345">
                  <c:v>-238540</c:v>
                </c:pt>
                <c:pt idx="9346">
                  <c:v>-238530</c:v>
                </c:pt>
                <c:pt idx="9347">
                  <c:v>-238520</c:v>
                </c:pt>
                <c:pt idx="9348">
                  <c:v>-238510</c:v>
                </c:pt>
                <c:pt idx="9349">
                  <c:v>-238500</c:v>
                </c:pt>
                <c:pt idx="9350">
                  <c:v>-238490</c:v>
                </c:pt>
                <c:pt idx="9351">
                  <c:v>-238480</c:v>
                </c:pt>
                <c:pt idx="9352">
                  <c:v>-238470</c:v>
                </c:pt>
                <c:pt idx="9353">
                  <c:v>-238460</c:v>
                </c:pt>
                <c:pt idx="9354">
                  <c:v>-238450</c:v>
                </c:pt>
                <c:pt idx="9355">
                  <c:v>-238440</c:v>
                </c:pt>
                <c:pt idx="9356">
                  <c:v>-238430</c:v>
                </c:pt>
                <c:pt idx="9357">
                  <c:v>-238420</c:v>
                </c:pt>
                <c:pt idx="9358">
                  <c:v>-238410</c:v>
                </c:pt>
                <c:pt idx="9359">
                  <c:v>-238400</c:v>
                </c:pt>
                <c:pt idx="9360">
                  <c:v>-238390</c:v>
                </c:pt>
                <c:pt idx="9361">
                  <c:v>-238380</c:v>
                </c:pt>
                <c:pt idx="9362">
                  <c:v>-238370</c:v>
                </c:pt>
                <c:pt idx="9363">
                  <c:v>-238360</c:v>
                </c:pt>
                <c:pt idx="9364">
                  <c:v>-238350</c:v>
                </c:pt>
                <c:pt idx="9365">
                  <c:v>-238340</c:v>
                </c:pt>
                <c:pt idx="9366">
                  <c:v>-238330</c:v>
                </c:pt>
                <c:pt idx="9367">
                  <c:v>-238320</c:v>
                </c:pt>
                <c:pt idx="9368">
                  <c:v>-238310</c:v>
                </c:pt>
                <c:pt idx="9369">
                  <c:v>-238300</c:v>
                </c:pt>
                <c:pt idx="9370">
                  <c:v>-238290</c:v>
                </c:pt>
                <c:pt idx="9371">
                  <c:v>-238280</c:v>
                </c:pt>
                <c:pt idx="9372">
                  <c:v>-238270</c:v>
                </c:pt>
                <c:pt idx="9373">
                  <c:v>-238260</c:v>
                </c:pt>
                <c:pt idx="9374">
                  <c:v>-238250</c:v>
                </c:pt>
                <c:pt idx="9375">
                  <c:v>-238240</c:v>
                </c:pt>
                <c:pt idx="9376">
                  <c:v>-238230</c:v>
                </c:pt>
                <c:pt idx="9377">
                  <c:v>-239220</c:v>
                </c:pt>
                <c:pt idx="9378">
                  <c:v>-240210</c:v>
                </c:pt>
                <c:pt idx="9379">
                  <c:v>-240200</c:v>
                </c:pt>
                <c:pt idx="9380">
                  <c:v>-240190</c:v>
                </c:pt>
                <c:pt idx="9381">
                  <c:v>-240180</c:v>
                </c:pt>
                <c:pt idx="9382">
                  <c:v>-240170</c:v>
                </c:pt>
                <c:pt idx="9383">
                  <c:v>-240160</c:v>
                </c:pt>
                <c:pt idx="9384">
                  <c:v>-240150</c:v>
                </c:pt>
                <c:pt idx="9385">
                  <c:v>-240140</c:v>
                </c:pt>
                <c:pt idx="9386">
                  <c:v>-240130</c:v>
                </c:pt>
                <c:pt idx="9387">
                  <c:v>-240120</c:v>
                </c:pt>
                <c:pt idx="9388">
                  <c:v>-240110</c:v>
                </c:pt>
                <c:pt idx="9389">
                  <c:v>-240100</c:v>
                </c:pt>
                <c:pt idx="9390">
                  <c:v>-240090</c:v>
                </c:pt>
                <c:pt idx="9391">
                  <c:v>-240080</c:v>
                </c:pt>
                <c:pt idx="9392">
                  <c:v>-240070</c:v>
                </c:pt>
                <c:pt idx="9393">
                  <c:v>-240060</c:v>
                </c:pt>
                <c:pt idx="9394">
                  <c:v>-240050</c:v>
                </c:pt>
                <c:pt idx="9395">
                  <c:v>-240040</c:v>
                </c:pt>
                <c:pt idx="9396">
                  <c:v>-240030</c:v>
                </c:pt>
                <c:pt idx="9397">
                  <c:v>-240020</c:v>
                </c:pt>
                <c:pt idx="9398">
                  <c:v>-240010</c:v>
                </c:pt>
                <c:pt idx="9399">
                  <c:v>-240000</c:v>
                </c:pt>
                <c:pt idx="9400">
                  <c:v>-239990</c:v>
                </c:pt>
                <c:pt idx="9401">
                  <c:v>-239980</c:v>
                </c:pt>
                <c:pt idx="9402">
                  <c:v>-239970</c:v>
                </c:pt>
                <c:pt idx="9403">
                  <c:v>-239960</c:v>
                </c:pt>
                <c:pt idx="9404">
                  <c:v>-239950</c:v>
                </c:pt>
                <c:pt idx="9405">
                  <c:v>-239940</c:v>
                </c:pt>
                <c:pt idx="9406">
                  <c:v>-239930</c:v>
                </c:pt>
                <c:pt idx="9407">
                  <c:v>-239920</c:v>
                </c:pt>
                <c:pt idx="9408">
                  <c:v>-239910</c:v>
                </c:pt>
                <c:pt idx="9409">
                  <c:v>-239900</c:v>
                </c:pt>
                <c:pt idx="9410">
                  <c:v>-239890</c:v>
                </c:pt>
                <c:pt idx="9411">
                  <c:v>-239880</c:v>
                </c:pt>
                <c:pt idx="9412">
                  <c:v>-239870</c:v>
                </c:pt>
                <c:pt idx="9413">
                  <c:v>-239860</c:v>
                </c:pt>
                <c:pt idx="9414">
                  <c:v>-239850</c:v>
                </c:pt>
                <c:pt idx="9415">
                  <c:v>-239840</c:v>
                </c:pt>
                <c:pt idx="9416">
                  <c:v>-239830</c:v>
                </c:pt>
                <c:pt idx="9417">
                  <c:v>-239820</c:v>
                </c:pt>
                <c:pt idx="9418">
                  <c:v>-239810</c:v>
                </c:pt>
                <c:pt idx="9419">
                  <c:v>-240800</c:v>
                </c:pt>
                <c:pt idx="9420">
                  <c:v>-240790</c:v>
                </c:pt>
                <c:pt idx="9421">
                  <c:v>-240780</c:v>
                </c:pt>
                <c:pt idx="9422">
                  <c:v>-240770</c:v>
                </c:pt>
                <c:pt idx="9423">
                  <c:v>-240760</c:v>
                </c:pt>
                <c:pt idx="9424">
                  <c:v>-240750</c:v>
                </c:pt>
                <c:pt idx="9425">
                  <c:v>-240740</c:v>
                </c:pt>
                <c:pt idx="9426">
                  <c:v>-240730</c:v>
                </c:pt>
                <c:pt idx="9427">
                  <c:v>-240720</c:v>
                </c:pt>
                <c:pt idx="9428">
                  <c:v>-240710</c:v>
                </c:pt>
                <c:pt idx="9429">
                  <c:v>-240700</c:v>
                </c:pt>
                <c:pt idx="9430">
                  <c:v>-240690</c:v>
                </c:pt>
                <c:pt idx="9431">
                  <c:v>-240680</c:v>
                </c:pt>
                <c:pt idx="9432">
                  <c:v>-240670</c:v>
                </c:pt>
                <c:pt idx="9433">
                  <c:v>-241660</c:v>
                </c:pt>
                <c:pt idx="9434">
                  <c:v>-241650</c:v>
                </c:pt>
                <c:pt idx="9435">
                  <c:v>-241640</c:v>
                </c:pt>
                <c:pt idx="9436">
                  <c:v>-241630</c:v>
                </c:pt>
                <c:pt idx="9437">
                  <c:v>-241620</c:v>
                </c:pt>
                <c:pt idx="9438">
                  <c:v>-241610</c:v>
                </c:pt>
                <c:pt idx="9439">
                  <c:v>-241600</c:v>
                </c:pt>
                <c:pt idx="9440">
                  <c:v>-241590</c:v>
                </c:pt>
                <c:pt idx="9441">
                  <c:v>-241580</c:v>
                </c:pt>
                <c:pt idx="9442">
                  <c:v>-241570</c:v>
                </c:pt>
                <c:pt idx="9443">
                  <c:v>-241560</c:v>
                </c:pt>
                <c:pt idx="9444">
                  <c:v>-241550</c:v>
                </c:pt>
                <c:pt idx="9445">
                  <c:v>-241540</c:v>
                </c:pt>
                <c:pt idx="9446">
                  <c:v>-241530</c:v>
                </c:pt>
                <c:pt idx="9447">
                  <c:v>-241520</c:v>
                </c:pt>
                <c:pt idx="9448">
                  <c:v>-241510</c:v>
                </c:pt>
                <c:pt idx="9449">
                  <c:v>-241500</c:v>
                </c:pt>
                <c:pt idx="9450">
                  <c:v>-241490</c:v>
                </c:pt>
                <c:pt idx="9451">
                  <c:v>-241480</c:v>
                </c:pt>
                <c:pt idx="9452">
                  <c:v>-241470</c:v>
                </c:pt>
                <c:pt idx="9453">
                  <c:v>-241460</c:v>
                </c:pt>
                <c:pt idx="9454">
                  <c:v>-241450</c:v>
                </c:pt>
                <c:pt idx="9455">
                  <c:v>-241440</c:v>
                </c:pt>
                <c:pt idx="9456">
                  <c:v>-241430</c:v>
                </c:pt>
                <c:pt idx="9457">
                  <c:v>-241420</c:v>
                </c:pt>
                <c:pt idx="9458">
                  <c:v>-241410</c:v>
                </c:pt>
                <c:pt idx="9459">
                  <c:v>-241400</c:v>
                </c:pt>
                <c:pt idx="9460">
                  <c:v>-241390</c:v>
                </c:pt>
                <c:pt idx="9461">
                  <c:v>-241380</c:v>
                </c:pt>
                <c:pt idx="9462">
                  <c:v>-241370</c:v>
                </c:pt>
                <c:pt idx="9463">
                  <c:v>-241360</c:v>
                </c:pt>
                <c:pt idx="9464">
                  <c:v>-241350</c:v>
                </c:pt>
                <c:pt idx="9465">
                  <c:v>-241340</c:v>
                </c:pt>
                <c:pt idx="9466">
                  <c:v>-241330</c:v>
                </c:pt>
                <c:pt idx="9467">
                  <c:v>-241320</c:v>
                </c:pt>
                <c:pt idx="9468">
                  <c:v>-241310</c:v>
                </c:pt>
                <c:pt idx="9469">
                  <c:v>-241300</c:v>
                </c:pt>
                <c:pt idx="9470">
                  <c:v>-242290</c:v>
                </c:pt>
                <c:pt idx="9471">
                  <c:v>-242280</c:v>
                </c:pt>
                <c:pt idx="9472">
                  <c:v>-242270</c:v>
                </c:pt>
                <c:pt idx="9473">
                  <c:v>-242260</c:v>
                </c:pt>
                <c:pt idx="9474">
                  <c:v>-242250</c:v>
                </c:pt>
                <c:pt idx="9475">
                  <c:v>-242240</c:v>
                </c:pt>
                <c:pt idx="9476">
                  <c:v>-242230</c:v>
                </c:pt>
                <c:pt idx="9477">
                  <c:v>-242220</c:v>
                </c:pt>
                <c:pt idx="9478">
                  <c:v>-242210</c:v>
                </c:pt>
                <c:pt idx="9479">
                  <c:v>-242200</c:v>
                </c:pt>
                <c:pt idx="9480">
                  <c:v>-242190</c:v>
                </c:pt>
                <c:pt idx="9481">
                  <c:v>-242180</c:v>
                </c:pt>
                <c:pt idx="9482">
                  <c:v>-242170</c:v>
                </c:pt>
                <c:pt idx="9483">
                  <c:v>-242160</c:v>
                </c:pt>
                <c:pt idx="9484">
                  <c:v>-242150</c:v>
                </c:pt>
                <c:pt idx="9485">
                  <c:v>-242140</c:v>
                </c:pt>
                <c:pt idx="9486">
                  <c:v>-242130</c:v>
                </c:pt>
                <c:pt idx="9487">
                  <c:v>-242120</c:v>
                </c:pt>
                <c:pt idx="9488">
                  <c:v>-242110</c:v>
                </c:pt>
                <c:pt idx="9489">
                  <c:v>-242100</c:v>
                </c:pt>
                <c:pt idx="9490">
                  <c:v>-242090</c:v>
                </c:pt>
                <c:pt idx="9491">
                  <c:v>-242080</c:v>
                </c:pt>
                <c:pt idx="9492">
                  <c:v>-242070</c:v>
                </c:pt>
                <c:pt idx="9493">
                  <c:v>-242060</c:v>
                </c:pt>
                <c:pt idx="9494">
                  <c:v>-242050</c:v>
                </c:pt>
                <c:pt idx="9495">
                  <c:v>-242040</c:v>
                </c:pt>
                <c:pt idx="9496">
                  <c:v>-242030</c:v>
                </c:pt>
                <c:pt idx="9497">
                  <c:v>-242020</c:v>
                </c:pt>
                <c:pt idx="9498">
                  <c:v>-242010</c:v>
                </c:pt>
                <c:pt idx="9499">
                  <c:v>-242000</c:v>
                </c:pt>
                <c:pt idx="9500">
                  <c:v>-241990</c:v>
                </c:pt>
                <c:pt idx="9501">
                  <c:v>-241980</c:v>
                </c:pt>
                <c:pt idx="9502">
                  <c:v>-241970</c:v>
                </c:pt>
                <c:pt idx="9503">
                  <c:v>-241960</c:v>
                </c:pt>
                <c:pt idx="9504">
                  <c:v>-241950</c:v>
                </c:pt>
                <c:pt idx="9505">
                  <c:v>-241940</c:v>
                </c:pt>
                <c:pt idx="9506">
                  <c:v>-241930</c:v>
                </c:pt>
                <c:pt idx="9507">
                  <c:v>-241920</c:v>
                </c:pt>
                <c:pt idx="9508">
                  <c:v>-241910</c:v>
                </c:pt>
                <c:pt idx="9509">
                  <c:v>-242900</c:v>
                </c:pt>
                <c:pt idx="9510">
                  <c:v>-242890</c:v>
                </c:pt>
                <c:pt idx="9511">
                  <c:v>-242880</c:v>
                </c:pt>
                <c:pt idx="9512">
                  <c:v>-242870</c:v>
                </c:pt>
                <c:pt idx="9513">
                  <c:v>-242860</c:v>
                </c:pt>
                <c:pt idx="9514">
                  <c:v>-243850</c:v>
                </c:pt>
                <c:pt idx="9515">
                  <c:v>-243840</c:v>
                </c:pt>
                <c:pt idx="9516">
                  <c:v>-243830</c:v>
                </c:pt>
                <c:pt idx="9517">
                  <c:v>-243820</c:v>
                </c:pt>
                <c:pt idx="9518">
                  <c:v>-243810</c:v>
                </c:pt>
                <c:pt idx="9519">
                  <c:v>-243800</c:v>
                </c:pt>
                <c:pt idx="9520">
                  <c:v>-243790</c:v>
                </c:pt>
                <c:pt idx="9521">
                  <c:v>-243780</c:v>
                </c:pt>
                <c:pt idx="9522">
                  <c:v>-243770</c:v>
                </c:pt>
                <c:pt idx="9523">
                  <c:v>-243760</c:v>
                </c:pt>
                <c:pt idx="9524">
                  <c:v>-243750</c:v>
                </c:pt>
                <c:pt idx="9525">
                  <c:v>-243740</c:v>
                </c:pt>
                <c:pt idx="9526">
                  <c:v>-243730</c:v>
                </c:pt>
                <c:pt idx="9527">
                  <c:v>-243720</c:v>
                </c:pt>
                <c:pt idx="9528">
                  <c:v>-243710</c:v>
                </c:pt>
                <c:pt idx="9529">
                  <c:v>-243700</c:v>
                </c:pt>
                <c:pt idx="9530">
                  <c:v>-243690</c:v>
                </c:pt>
                <c:pt idx="9531">
                  <c:v>-243680</c:v>
                </c:pt>
                <c:pt idx="9532">
                  <c:v>-243670</c:v>
                </c:pt>
                <c:pt idx="9533">
                  <c:v>-243660</c:v>
                </c:pt>
                <c:pt idx="9534">
                  <c:v>-243650</c:v>
                </c:pt>
                <c:pt idx="9535">
                  <c:v>-243640</c:v>
                </c:pt>
                <c:pt idx="9536">
                  <c:v>-243630</c:v>
                </c:pt>
                <c:pt idx="9537">
                  <c:v>-243620</c:v>
                </c:pt>
                <c:pt idx="9538">
                  <c:v>-243610</c:v>
                </c:pt>
                <c:pt idx="9539">
                  <c:v>-243600</c:v>
                </c:pt>
                <c:pt idx="9540">
                  <c:v>-243590</c:v>
                </c:pt>
                <c:pt idx="9541">
                  <c:v>-243580</c:v>
                </c:pt>
                <c:pt idx="9542">
                  <c:v>-243570</c:v>
                </c:pt>
                <c:pt idx="9543">
                  <c:v>-243560</c:v>
                </c:pt>
                <c:pt idx="9544">
                  <c:v>-243550</c:v>
                </c:pt>
                <c:pt idx="9545">
                  <c:v>-243540</c:v>
                </c:pt>
                <c:pt idx="9546">
                  <c:v>-243530</c:v>
                </c:pt>
                <c:pt idx="9547">
                  <c:v>-243520</c:v>
                </c:pt>
                <c:pt idx="9548">
                  <c:v>-244510</c:v>
                </c:pt>
                <c:pt idx="9549">
                  <c:v>-244500</c:v>
                </c:pt>
                <c:pt idx="9550">
                  <c:v>-244490</c:v>
                </c:pt>
                <c:pt idx="9551">
                  <c:v>-244480</c:v>
                </c:pt>
                <c:pt idx="9552">
                  <c:v>-244470</c:v>
                </c:pt>
                <c:pt idx="9553">
                  <c:v>-244460</c:v>
                </c:pt>
                <c:pt idx="9554">
                  <c:v>-244450</c:v>
                </c:pt>
                <c:pt idx="9555">
                  <c:v>-244440</c:v>
                </c:pt>
                <c:pt idx="9556">
                  <c:v>-244430</c:v>
                </c:pt>
                <c:pt idx="9557">
                  <c:v>-244420</c:v>
                </c:pt>
                <c:pt idx="9558">
                  <c:v>-244410</c:v>
                </c:pt>
                <c:pt idx="9559">
                  <c:v>-244400</c:v>
                </c:pt>
                <c:pt idx="9560">
                  <c:v>-244390</c:v>
                </c:pt>
                <c:pt idx="9561">
                  <c:v>-244380</c:v>
                </c:pt>
                <c:pt idx="9562">
                  <c:v>-245370</c:v>
                </c:pt>
                <c:pt idx="9563">
                  <c:v>-245360</c:v>
                </c:pt>
                <c:pt idx="9564">
                  <c:v>-245350</c:v>
                </c:pt>
                <c:pt idx="9565">
                  <c:v>-245340</c:v>
                </c:pt>
                <c:pt idx="9566">
                  <c:v>-245330</c:v>
                </c:pt>
                <c:pt idx="9567">
                  <c:v>-245320</c:v>
                </c:pt>
                <c:pt idx="9568">
                  <c:v>-245310</c:v>
                </c:pt>
                <c:pt idx="9569">
                  <c:v>-245300</c:v>
                </c:pt>
                <c:pt idx="9570">
                  <c:v>-245290</c:v>
                </c:pt>
                <c:pt idx="9571">
                  <c:v>-245280</c:v>
                </c:pt>
                <c:pt idx="9572">
                  <c:v>-245270</c:v>
                </c:pt>
                <c:pt idx="9573">
                  <c:v>-245260</c:v>
                </c:pt>
                <c:pt idx="9574">
                  <c:v>-245250</c:v>
                </c:pt>
                <c:pt idx="9575">
                  <c:v>-245240</c:v>
                </c:pt>
                <c:pt idx="9576">
                  <c:v>-245230</c:v>
                </c:pt>
                <c:pt idx="9577">
                  <c:v>-245220</c:v>
                </c:pt>
                <c:pt idx="9578">
                  <c:v>-245210</c:v>
                </c:pt>
                <c:pt idx="9579">
                  <c:v>-245200</c:v>
                </c:pt>
                <c:pt idx="9580">
                  <c:v>-245190</c:v>
                </c:pt>
                <c:pt idx="9581">
                  <c:v>-245180</c:v>
                </c:pt>
                <c:pt idx="9582">
                  <c:v>-245170</c:v>
                </c:pt>
                <c:pt idx="9583">
                  <c:v>-246160</c:v>
                </c:pt>
                <c:pt idx="9584">
                  <c:v>-246150</c:v>
                </c:pt>
                <c:pt idx="9585">
                  <c:v>-246140</c:v>
                </c:pt>
                <c:pt idx="9586">
                  <c:v>-246130</c:v>
                </c:pt>
                <c:pt idx="9587">
                  <c:v>-246120</c:v>
                </c:pt>
                <c:pt idx="9588">
                  <c:v>-246110</c:v>
                </c:pt>
                <c:pt idx="9589">
                  <c:v>-246100</c:v>
                </c:pt>
                <c:pt idx="9590">
                  <c:v>-246090</c:v>
                </c:pt>
                <c:pt idx="9591">
                  <c:v>-246080</c:v>
                </c:pt>
                <c:pt idx="9592">
                  <c:v>-246070</c:v>
                </c:pt>
                <c:pt idx="9593">
                  <c:v>-246060</c:v>
                </c:pt>
                <c:pt idx="9594">
                  <c:v>-246050</c:v>
                </c:pt>
                <c:pt idx="9595">
                  <c:v>-246040</c:v>
                </c:pt>
                <c:pt idx="9596">
                  <c:v>-246030</c:v>
                </c:pt>
                <c:pt idx="9597">
                  <c:v>-246020</c:v>
                </c:pt>
                <c:pt idx="9598">
                  <c:v>-246010</c:v>
                </c:pt>
                <c:pt idx="9599">
                  <c:v>-246000</c:v>
                </c:pt>
                <c:pt idx="9600">
                  <c:v>-245990</c:v>
                </c:pt>
                <c:pt idx="9601">
                  <c:v>-245980</c:v>
                </c:pt>
                <c:pt idx="9602">
                  <c:v>-245970</c:v>
                </c:pt>
                <c:pt idx="9603">
                  <c:v>-245960</c:v>
                </c:pt>
                <c:pt idx="9604">
                  <c:v>-246950</c:v>
                </c:pt>
                <c:pt idx="9605">
                  <c:v>-246940</c:v>
                </c:pt>
                <c:pt idx="9606">
                  <c:v>-246930</c:v>
                </c:pt>
                <c:pt idx="9607">
                  <c:v>-246920</c:v>
                </c:pt>
                <c:pt idx="9608">
                  <c:v>-246910</c:v>
                </c:pt>
                <c:pt idx="9609">
                  <c:v>-246900</c:v>
                </c:pt>
                <c:pt idx="9610">
                  <c:v>-246890</c:v>
                </c:pt>
                <c:pt idx="9611">
                  <c:v>-246880</c:v>
                </c:pt>
                <c:pt idx="9612">
                  <c:v>-246870</c:v>
                </c:pt>
                <c:pt idx="9613">
                  <c:v>-246860</c:v>
                </c:pt>
                <c:pt idx="9614">
                  <c:v>-246850</c:v>
                </c:pt>
                <c:pt idx="9615">
                  <c:v>-246840</c:v>
                </c:pt>
                <c:pt idx="9616">
                  <c:v>-246830</c:v>
                </c:pt>
                <c:pt idx="9617">
                  <c:v>-246820</c:v>
                </c:pt>
                <c:pt idx="9618">
                  <c:v>-246810</c:v>
                </c:pt>
                <c:pt idx="9619">
                  <c:v>-246800</c:v>
                </c:pt>
                <c:pt idx="9620">
                  <c:v>-246790</c:v>
                </c:pt>
                <c:pt idx="9621">
                  <c:v>-246780</c:v>
                </c:pt>
                <c:pt idx="9622">
                  <c:v>-246770</c:v>
                </c:pt>
                <c:pt idx="9623">
                  <c:v>-246760</c:v>
                </c:pt>
                <c:pt idx="9624">
                  <c:v>-246750</c:v>
                </c:pt>
                <c:pt idx="9625">
                  <c:v>-246740</c:v>
                </c:pt>
                <c:pt idx="9626">
                  <c:v>-246730</c:v>
                </c:pt>
                <c:pt idx="9627">
                  <c:v>-246720</c:v>
                </c:pt>
                <c:pt idx="9628">
                  <c:v>-246710</c:v>
                </c:pt>
                <c:pt idx="9629">
                  <c:v>-246700</c:v>
                </c:pt>
                <c:pt idx="9630">
                  <c:v>-246690</c:v>
                </c:pt>
                <c:pt idx="9631">
                  <c:v>-246680</c:v>
                </c:pt>
                <c:pt idx="9632">
                  <c:v>-246670</c:v>
                </c:pt>
                <c:pt idx="9633">
                  <c:v>-246660</c:v>
                </c:pt>
                <c:pt idx="9634">
                  <c:v>-246650</c:v>
                </c:pt>
                <c:pt idx="9635">
                  <c:v>-247640</c:v>
                </c:pt>
                <c:pt idx="9636">
                  <c:v>-247630</c:v>
                </c:pt>
                <c:pt idx="9637">
                  <c:v>-247620</c:v>
                </c:pt>
                <c:pt idx="9638">
                  <c:v>-248610</c:v>
                </c:pt>
                <c:pt idx="9639">
                  <c:v>-248600</c:v>
                </c:pt>
                <c:pt idx="9640">
                  <c:v>-248590</c:v>
                </c:pt>
                <c:pt idx="9641">
                  <c:v>-248580</c:v>
                </c:pt>
                <c:pt idx="9642">
                  <c:v>-248570</c:v>
                </c:pt>
                <c:pt idx="9643">
                  <c:v>-248560</c:v>
                </c:pt>
                <c:pt idx="9644">
                  <c:v>-248550</c:v>
                </c:pt>
                <c:pt idx="9645">
                  <c:v>-248540</c:v>
                </c:pt>
                <c:pt idx="9646">
                  <c:v>-248530</c:v>
                </c:pt>
                <c:pt idx="9647">
                  <c:v>-248520</c:v>
                </c:pt>
                <c:pt idx="9648">
                  <c:v>-248510</c:v>
                </c:pt>
                <c:pt idx="9649">
                  <c:v>-248500</c:v>
                </c:pt>
                <c:pt idx="9650">
                  <c:v>-248490</c:v>
                </c:pt>
                <c:pt idx="9651">
                  <c:v>-248480</c:v>
                </c:pt>
                <c:pt idx="9652">
                  <c:v>-248470</c:v>
                </c:pt>
                <c:pt idx="9653">
                  <c:v>-248460</c:v>
                </c:pt>
                <c:pt idx="9654">
                  <c:v>-248450</c:v>
                </c:pt>
                <c:pt idx="9655">
                  <c:v>-248440</c:v>
                </c:pt>
                <c:pt idx="9656">
                  <c:v>-248430</c:v>
                </c:pt>
                <c:pt idx="9657">
                  <c:v>-248420</c:v>
                </c:pt>
                <c:pt idx="9658">
                  <c:v>-248410</c:v>
                </c:pt>
                <c:pt idx="9659">
                  <c:v>-248400</c:v>
                </c:pt>
                <c:pt idx="9660">
                  <c:v>-248390</c:v>
                </c:pt>
                <c:pt idx="9661">
                  <c:v>-248380</c:v>
                </c:pt>
                <c:pt idx="9662">
                  <c:v>-248370</c:v>
                </c:pt>
                <c:pt idx="9663">
                  <c:v>-248360</c:v>
                </c:pt>
                <c:pt idx="9664">
                  <c:v>-249350</c:v>
                </c:pt>
                <c:pt idx="9665">
                  <c:v>-249340</c:v>
                </c:pt>
                <c:pt idx="9666">
                  <c:v>-249330</c:v>
                </c:pt>
                <c:pt idx="9667">
                  <c:v>-249320</c:v>
                </c:pt>
                <c:pt idx="9668">
                  <c:v>-249310</c:v>
                </c:pt>
                <c:pt idx="9669">
                  <c:v>-249300</c:v>
                </c:pt>
                <c:pt idx="9670">
                  <c:v>-249290</c:v>
                </c:pt>
                <c:pt idx="9671">
                  <c:v>-249280</c:v>
                </c:pt>
                <c:pt idx="9672">
                  <c:v>-249270</c:v>
                </c:pt>
                <c:pt idx="9673">
                  <c:v>-249260</c:v>
                </c:pt>
                <c:pt idx="9674">
                  <c:v>-249250</c:v>
                </c:pt>
                <c:pt idx="9675">
                  <c:v>-249240</c:v>
                </c:pt>
                <c:pt idx="9676">
                  <c:v>-249230</c:v>
                </c:pt>
                <c:pt idx="9677">
                  <c:v>-249220</c:v>
                </c:pt>
                <c:pt idx="9678">
                  <c:v>-250210</c:v>
                </c:pt>
                <c:pt idx="9679">
                  <c:v>-250200</c:v>
                </c:pt>
                <c:pt idx="9680">
                  <c:v>-250190</c:v>
                </c:pt>
                <c:pt idx="9681">
                  <c:v>-250180</c:v>
                </c:pt>
                <c:pt idx="9682">
                  <c:v>-250170</c:v>
                </c:pt>
                <c:pt idx="9683">
                  <c:v>-250160</c:v>
                </c:pt>
                <c:pt idx="9684">
                  <c:v>-250150</c:v>
                </c:pt>
                <c:pt idx="9685">
                  <c:v>-250140</c:v>
                </c:pt>
                <c:pt idx="9686">
                  <c:v>-250130</c:v>
                </c:pt>
                <c:pt idx="9687">
                  <c:v>-250120</c:v>
                </c:pt>
                <c:pt idx="9688">
                  <c:v>-250110</c:v>
                </c:pt>
                <c:pt idx="9689">
                  <c:v>-250100</c:v>
                </c:pt>
                <c:pt idx="9690">
                  <c:v>-250090</c:v>
                </c:pt>
                <c:pt idx="9691">
                  <c:v>-250080</c:v>
                </c:pt>
                <c:pt idx="9692">
                  <c:v>-250070</c:v>
                </c:pt>
                <c:pt idx="9693">
                  <c:v>-250060</c:v>
                </c:pt>
                <c:pt idx="9694">
                  <c:v>-250050</c:v>
                </c:pt>
                <c:pt idx="9695">
                  <c:v>-251040</c:v>
                </c:pt>
                <c:pt idx="9696">
                  <c:v>-251030</c:v>
                </c:pt>
                <c:pt idx="9697">
                  <c:v>-251020</c:v>
                </c:pt>
                <c:pt idx="9698">
                  <c:v>-251010</c:v>
                </c:pt>
                <c:pt idx="9699">
                  <c:v>-251000</c:v>
                </c:pt>
                <c:pt idx="9700">
                  <c:v>-250990</c:v>
                </c:pt>
                <c:pt idx="9701">
                  <c:v>-250980</c:v>
                </c:pt>
                <c:pt idx="9702">
                  <c:v>-250970</c:v>
                </c:pt>
                <c:pt idx="9703">
                  <c:v>-250960</c:v>
                </c:pt>
                <c:pt idx="9704">
                  <c:v>-250950</c:v>
                </c:pt>
                <c:pt idx="9705">
                  <c:v>-250940</c:v>
                </c:pt>
                <c:pt idx="9706">
                  <c:v>-250930</c:v>
                </c:pt>
                <c:pt idx="9707">
                  <c:v>-250920</c:v>
                </c:pt>
                <c:pt idx="9708">
                  <c:v>-250910</c:v>
                </c:pt>
                <c:pt idx="9709">
                  <c:v>-250900</c:v>
                </c:pt>
                <c:pt idx="9710">
                  <c:v>-250890</c:v>
                </c:pt>
                <c:pt idx="9711">
                  <c:v>-250880</c:v>
                </c:pt>
                <c:pt idx="9712">
                  <c:v>-250870</c:v>
                </c:pt>
                <c:pt idx="9713">
                  <c:v>-250860</c:v>
                </c:pt>
                <c:pt idx="9714">
                  <c:v>-250850</c:v>
                </c:pt>
                <c:pt idx="9715">
                  <c:v>-250840</c:v>
                </c:pt>
                <c:pt idx="9716">
                  <c:v>-250830</c:v>
                </c:pt>
                <c:pt idx="9717">
                  <c:v>-250820</c:v>
                </c:pt>
                <c:pt idx="9718">
                  <c:v>-250810</c:v>
                </c:pt>
                <c:pt idx="9719">
                  <c:v>-250800</c:v>
                </c:pt>
                <c:pt idx="9720">
                  <c:v>-250790</c:v>
                </c:pt>
                <c:pt idx="9721">
                  <c:v>-250780</c:v>
                </c:pt>
                <c:pt idx="9722">
                  <c:v>-250770</c:v>
                </c:pt>
                <c:pt idx="9723">
                  <c:v>-250760</c:v>
                </c:pt>
                <c:pt idx="9724">
                  <c:v>-250750</c:v>
                </c:pt>
                <c:pt idx="9725">
                  <c:v>-250740</c:v>
                </c:pt>
                <c:pt idx="9726">
                  <c:v>-250730</c:v>
                </c:pt>
                <c:pt idx="9727">
                  <c:v>-250720</c:v>
                </c:pt>
                <c:pt idx="9728">
                  <c:v>-250710</c:v>
                </c:pt>
                <c:pt idx="9729">
                  <c:v>-250700</c:v>
                </c:pt>
                <c:pt idx="9730">
                  <c:v>-250690</c:v>
                </c:pt>
                <c:pt idx="9731">
                  <c:v>-250680</c:v>
                </c:pt>
                <c:pt idx="9732">
                  <c:v>-250670</c:v>
                </c:pt>
                <c:pt idx="9733">
                  <c:v>-250660</c:v>
                </c:pt>
                <c:pt idx="9734">
                  <c:v>-250650</c:v>
                </c:pt>
                <c:pt idx="9735">
                  <c:v>-250640</c:v>
                </c:pt>
                <c:pt idx="9736">
                  <c:v>-250630</c:v>
                </c:pt>
                <c:pt idx="9737">
                  <c:v>-250620</c:v>
                </c:pt>
                <c:pt idx="9738">
                  <c:v>-250610</c:v>
                </c:pt>
                <c:pt idx="9739">
                  <c:v>-250600</c:v>
                </c:pt>
                <c:pt idx="9740">
                  <c:v>-250590</c:v>
                </c:pt>
                <c:pt idx="9741">
                  <c:v>-250580</c:v>
                </c:pt>
                <c:pt idx="9742">
                  <c:v>-250570</c:v>
                </c:pt>
                <c:pt idx="9743">
                  <c:v>-250560</c:v>
                </c:pt>
                <c:pt idx="9744">
                  <c:v>-250550</c:v>
                </c:pt>
                <c:pt idx="9745">
                  <c:v>-250540</c:v>
                </c:pt>
                <c:pt idx="9746">
                  <c:v>-250530</c:v>
                </c:pt>
                <c:pt idx="9747">
                  <c:v>-250520</c:v>
                </c:pt>
                <c:pt idx="9748">
                  <c:v>-250510</c:v>
                </c:pt>
                <c:pt idx="9749">
                  <c:v>-250500</c:v>
                </c:pt>
                <c:pt idx="9750">
                  <c:v>-250490</c:v>
                </c:pt>
                <c:pt idx="9751">
                  <c:v>-250480</c:v>
                </c:pt>
                <c:pt idx="9752">
                  <c:v>-250470</c:v>
                </c:pt>
                <c:pt idx="9753">
                  <c:v>-250460</c:v>
                </c:pt>
                <c:pt idx="9754">
                  <c:v>-250450</c:v>
                </c:pt>
                <c:pt idx="9755">
                  <c:v>-250440</c:v>
                </c:pt>
                <c:pt idx="9756">
                  <c:v>-250430</c:v>
                </c:pt>
                <c:pt idx="9757">
                  <c:v>-250420</c:v>
                </c:pt>
                <c:pt idx="9758">
                  <c:v>-250410</c:v>
                </c:pt>
                <c:pt idx="9759">
                  <c:v>-250400</c:v>
                </c:pt>
                <c:pt idx="9760">
                  <c:v>-250390</c:v>
                </c:pt>
                <c:pt idx="9761">
                  <c:v>-250380</c:v>
                </c:pt>
                <c:pt idx="9762">
                  <c:v>-250370</c:v>
                </c:pt>
                <c:pt idx="9763">
                  <c:v>-250360</c:v>
                </c:pt>
                <c:pt idx="9764">
                  <c:v>-250350</c:v>
                </c:pt>
                <c:pt idx="9765">
                  <c:v>-250340</c:v>
                </c:pt>
                <c:pt idx="9766">
                  <c:v>-250330</c:v>
                </c:pt>
                <c:pt idx="9767">
                  <c:v>-250320</c:v>
                </c:pt>
                <c:pt idx="9768">
                  <c:v>-250310</c:v>
                </c:pt>
                <c:pt idx="9769">
                  <c:v>-250300</c:v>
                </c:pt>
                <c:pt idx="9770">
                  <c:v>-250290</c:v>
                </c:pt>
                <c:pt idx="9771">
                  <c:v>-250280</c:v>
                </c:pt>
                <c:pt idx="9772">
                  <c:v>-250270</c:v>
                </c:pt>
                <c:pt idx="9773">
                  <c:v>-251260</c:v>
                </c:pt>
                <c:pt idx="9774">
                  <c:v>-251250</c:v>
                </c:pt>
                <c:pt idx="9775">
                  <c:v>-251240</c:v>
                </c:pt>
                <c:pt idx="9776">
                  <c:v>-251230</c:v>
                </c:pt>
                <c:pt idx="9777">
                  <c:v>-251220</c:v>
                </c:pt>
                <c:pt idx="9778">
                  <c:v>-251210</c:v>
                </c:pt>
                <c:pt idx="9779">
                  <c:v>-251200</c:v>
                </c:pt>
                <c:pt idx="9780">
                  <c:v>-251190</c:v>
                </c:pt>
                <c:pt idx="9781">
                  <c:v>-251180</c:v>
                </c:pt>
                <c:pt idx="9782">
                  <c:v>-251170</c:v>
                </c:pt>
                <c:pt idx="9783">
                  <c:v>-252160</c:v>
                </c:pt>
                <c:pt idx="9784">
                  <c:v>-252150</c:v>
                </c:pt>
                <c:pt idx="9785">
                  <c:v>-253140</c:v>
                </c:pt>
                <c:pt idx="9786">
                  <c:v>-253130</c:v>
                </c:pt>
                <c:pt idx="9787">
                  <c:v>-253120</c:v>
                </c:pt>
                <c:pt idx="9788">
                  <c:v>-253110</c:v>
                </c:pt>
                <c:pt idx="9789">
                  <c:v>-253100</c:v>
                </c:pt>
                <c:pt idx="9790">
                  <c:v>-253090</c:v>
                </c:pt>
                <c:pt idx="9791">
                  <c:v>-253080</c:v>
                </c:pt>
                <c:pt idx="9792">
                  <c:v>-253070</c:v>
                </c:pt>
                <c:pt idx="9793">
                  <c:v>-253060</c:v>
                </c:pt>
                <c:pt idx="9794">
                  <c:v>-253050</c:v>
                </c:pt>
                <c:pt idx="9795">
                  <c:v>-253040</c:v>
                </c:pt>
                <c:pt idx="9796">
                  <c:v>-253030</c:v>
                </c:pt>
                <c:pt idx="9797">
                  <c:v>-253020</c:v>
                </c:pt>
                <c:pt idx="9798">
                  <c:v>-253010</c:v>
                </c:pt>
                <c:pt idx="9799">
                  <c:v>-253000</c:v>
                </c:pt>
                <c:pt idx="9800">
                  <c:v>-252990</c:v>
                </c:pt>
                <c:pt idx="9801">
                  <c:v>-252980</c:v>
                </c:pt>
                <c:pt idx="9802">
                  <c:v>-252970</c:v>
                </c:pt>
                <c:pt idx="9803">
                  <c:v>-252960</c:v>
                </c:pt>
                <c:pt idx="9804">
                  <c:v>-252950</c:v>
                </c:pt>
                <c:pt idx="9805">
                  <c:v>-252940</c:v>
                </c:pt>
                <c:pt idx="9806">
                  <c:v>-252930</c:v>
                </c:pt>
                <c:pt idx="9807">
                  <c:v>-252920</c:v>
                </c:pt>
                <c:pt idx="9808">
                  <c:v>-252910</c:v>
                </c:pt>
                <c:pt idx="9809">
                  <c:v>-252900</c:v>
                </c:pt>
                <c:pt idx="9810">
                  <c:v>-252890</c:v>
                </c:pt>
                <c:pt idx="9811">
                  <c:v>-252880</c:v>
                </c:pt>
                <c:pt idx="9812">
                  <c:v>-252870</c:v>
                </c:pt>
                <c:pt idx="9813">
                  <c:v>-252860</c:v>
                </c:pt>
                <c:pt idx="9814">
                  <c:v>-252850</c:v>
                </c:pt>
                <c:pt idx="9815">
                  <c:v>-252840</c:v>
                </c:pt>
                <c:pt idx="9816">
                  <c:v>-252830</c:v>
                </c:pt>
                <c:pt idx="9817">
                  <c:v>-253820</c:v>
                </c:pt>
                <c:pt idx="9818">
                  <c:v>-253810</c:v>
                </c:pt>
                <c:pt idx="9819">
                  <c:v>-253800</c:v>
                </c:pt>
                <c:pt idx="9820">
                  <c:v>-253790</c:v>
                </c:pt>
                <c:pt idx="9821">
                  <c:v>-253780</c:v>
                </c:pt>
                <c:pt idx="9822">
                  <c:v>-253770</c:v>
                </c:pt>
                <c:pt idx="9823">
                  <c:v>-253760</c:v>
                </c:pt>
                <c:pt idx="9824">
                  <c:v>-253750</c:v>
                </c:pt>
                <c:pt idx="9825">
                  <c:v>-253740</c:v>
                </c:pt>
                <c:pt idx="9826">
                  <c:v>-253730</c:v>
                </c:pt>
                <c:pt idx="9827">
                  <c:v>-253720</c:v>
                </c:pt>
                <c:pt idx="9828">
                  <c:v>-253710</c:v>
                </c:pt>
                <c:pt idx="9829">
                  <c:v>-253700</c:v>
                </c:pt>
                <c:pt idx="9830">
                  <c:v>-253690</c:v>
                </c:pt>
                <c:pt idx="9831">
                  <c:v>-253680</c:v>
                </c:pt>
                <c:pt idx="9832">
                  <c:v>-253670</c:v>
                </c:pt>
                <c:pt idx="9833">
                  <c:v>-253660</c:v>
                </c:pt>
                <c:pt idx="9834">
                  <c:v>-253650</c:v>
                </c:pt>
                <c:pt idx="9835">
                  <c:v>-253640</c:v>
                </c:pt>
                <c:pt idx="9836">
                  <c:v>-254630</c:v>
                </c:pt>
                <c:pt idx="9837">
                  <c:v>-254620</c:v>
                </c:pt>
                <c:pt idx="9838">
                  <c:v>-254610</c:v>
                </c:pt>
                <c:pt idx="9839">
                  <c:v>-254600</c:v>
                </c:pt>
                <c:pt idx="9840">
                  <c:v>-254590</c:v>
                </c:pt>
                <c:pt idx="9841">
                  <c:v>-254580</c:v>
                </c:pt>
                <c:pt idx="9842">
                  <c:v>-254570</c:v>
                </c:pt>
                <c:pt idx="9843">
                  <c:v>-255560</c:v>
                </c:pt>
                <c:pt idx="9844">
                  <c:v>-255550</c:v>
                </c:pt>
                <c:pt idx="9845">
                  <c:v>-255540</c:v>
                </c:pt>
                <c:pt idx="9846">
                  <c:v>-255530</c:v>
                </c:pt>
                <c:pt idx="9847">
                  <c:v>-255520</c:v>
                </c:pt>
                <c:pt idx="9848">
                  <c:v>-255510</c:v>
                </c:pt>
                <c:pt idx="9849">
                  <c:v>-255500</c:v>
                </c:pt>
                <c:pt idx="9850">
                  <c:v>-255490</c:v>
                </c:pt>
                <c:pt idx="9851">
                  <c:v>-255480</c:v>
                </c:pt>
                <c:pt idx="9852">
                  <c:v>-255470</c:v>
                </c:pt>
                <c:pt idx="9853">
                  <c:v>-255460</c:v>
                </c:pt>
                <c:pt idx="9854">
                  <c:v>-255450</c:v>
                </c:pt>
                <c:pt idx="9855">
                  <c:v>-255440</c:v>
                </c:pt>
                <c:pt idx="9856">
                  <c:v>-255430</c:v>
                </c:pt>
                <c:pt idx="9857">
                  <c:v>-255420</c:v>
                </c:pt>
                <c:pt idx="9858">
                  <c:v>-255410</c:v>
                </c:pt>
                <c:pt idx="9859">
                  <c:v>-255400</c:v>
                </c:pt>
                <c:pt idx="9860">
                  <c:v>-255390</c:v>
                </c:pt>
                <c:pt idx="9861">
                  <c:v>-255380</c:v>
                </c:pt>
                <c:pt idx="9862">
                  <c:v>-255370</c:v>
                </c:pt>
                <c:pt idx="9863">
                  <c:v>-255360</c:v>
                </c:pt>
                <c:pt idx="9864">
                  <c:v>-255350</c:v>
                </c:pt>
                <c:pt idx="9865">
                  <c:v>-255340</c:v>
                </c:pt>
                <c:pt idx="9866">
                  <c:v>-255330</c:v>
                </c:pt>
                <c:pt idx="9867">
                  <c:v>-255320</c:v>
                </c:pt>
                <c:pt idx="9868">
                  <c:v>-255310</c:v>
                </c:pt>
                <c:pt idx="9869">
                  <c:v>-255300</c:v>
                </c:pt>
                <c:pt idx="9870">
                  <c:v>-255290</c:v>
                </c:pt>
                <c:pt idx="9871">
                  <c:v>-255280</c:v>
                </c:pt>
                <c:pt idx="9872">
                  <c:v>-255270</c:v>
                </c:pt>
                <c:pt idx="9873">
                  <c:v>-255260</c:v>
                </c:pt>
                <c:pt idx="9874">
                  <c:v>-255250</c:v>
                </c:pt>
                <c:pt idx="9875">
                  <c:v>-255240</c:v>
                </c:pt>
                <c:pt idx="9876">
                  <c:v>-255230</c:v>
                </c:pt>
                <c:pt idx="9877">
                  <c:v>-255220</c:v>
                </c:pt>
                <c:pt idx="9878">
                  <c:v>-255210</c:v>
                </c:pt>
                <c:pt idx="9879">
                  <c:v>-255200</c:v>
                </c:pt>
                <c:pt idx="9880">
                  <c:v>-256190</c:v>
                </c:pt>
                <c:pt idx="9881">
                  <c:v>-256180</c:v>
                </c:pt>
                <c:pt idx="9882">
                  <c:v>-256170</c:v>
                </c:pt>
                <c:pt idx="9883">
                  <c:v>-256160</c:v>
                </c:pt>
                <c:pt idx="9884">
                  <c:v>-256150</c:v>
                </c:pt>
                <c:pt idx="9885">
                  <c:v>-256140</c:v>
                </c:pt>
                <c:pt idx="9886">
                  <c:v>-256130</c:v>
                </c:pt>
                <c:pt idx="9887">
                  <c:v>-256120</c:v>
                </c:pt>
                <c:pt idx="9888">
                  <c:v>-256110</c:v>
                </c:pt>
                <c:pt idx="9889">
                  <c:v>-256100</c:v>
                </c:pt>
                <c:pt idx="9890">
                  <c:v>-256090</c:v>
                </c:pt>
                <c:pt idx="9891">
                  <c:v>-256080</c:v>
                </c:pt>
                <c:pt idx="9892">
                  <c:v>-256070</c:v>
                </c:pt>
                <c:pt idx="9893">
                  <c:v>-256060</c:v>
                </c:pt>
                <c:pt idx="9894">
                  <c:v>-256050</c:v>
                </c:pt>
                <c:pt idx="9895">
                  <c:v>-256040</c:v>
                </c:pt>
                <c:pt idx="9896">
                  <c:v>-256030</c:v>
                </c:pt>
                <c:pt idx="9897">
                  <c:v>-256020</c:v>
                </c:pt>
                <c:pt idx="9898">
                  <c:v>-256010</c:v>
                </c:pt>
                <c:pt idx="9899">
                  <c:v>-256000</c:v>
                </c:pt>
                <c:pt idx="9900">
                  <c:v>-255990</c:v>
                </c:pt>
                <c:pt idx="9901">
                  <c:v>-255980</c:v>
                </c:pt>
                <c:pt idx="9902">
                  <c:v>-255970</c:v>
                </c:pt>
                <c:pt idx="9903">
                  <c:v>-255960</c:v>
                </c:pt>
                <c:pt idx="9904">
                  <c:v>-255950</c:v>
                </c:pt>
                <c:pt idx="9905">
                  <c:v>-255940</c:v>
                </c:pt>
                <c:pt idx="9906">
                  <c:v>-255930</c:v>
                </c:pt>
                <c:pt idx="9907">
                  <c:v>-255920</c:v>
                </c:pt>
                <c:pt idx="9908">
                  <c:v>-255910</c:v>
                </c:pt>
                <c:pt idx="9909">
                  <c:v>-255900</c:v>
                </c:pt>
                <c:pt idx="9910">
                  <c:v>-255890</c:v>
                </c:pt>
                <c:pt idx="9911">
                  <c:v>-255880</c:v>
                </c:pt>
                <c:pt idx="9912">
                  <c:v>-255870</c:v>
                </c:pt>
                <c:pt idx="9913">
                  <c:v>-256860</c:v>
                </c:pt>
                <c:pt idx="9914">
                  <c:v>-256850</c:v>
                </c:pt>
                <c:pt idx="9915">
                  <c:v>-256840</c:v>
                </c:pt>
                <c:pt idx="9916">
                  <c:v>-256830</c:v>
                </c:pt>
                <c:pt idx="9917">
                  <c:v>-256820</c:v>
                </c:pt>
                <c:pt idx="9918">
                  <c:v>-256810</c:v>
                </c:pt>
                <c:pt idx="9919">
                  <c:v>-256800</c:v>
                </c:pt>
                <c:pt idx="9920">
                  <c:v>-256790</c:v>
                </c:pt>
                <c:pt idx="9921">
                  <c:v>-256780</c:v>
                </c:pt>
                <c:pt idx="9922">
                  <c:v>-256770</c:v>
                </c:pt>
                <c:pt idx="9923">
                  <c:v>-257760</c:v>
                </c:pt>
                <c:pt idx="9924">
                  <c:v>-257750</c:v>
                </c:pt>
                <c:pt idx="9925">
                  <c:v>-257740</c:v>
                </c:pt>
                <c:pt idx="9926">
                  <c:v>-257730</c:v>
                </c:pt>
                <c:pt idx="9927">
                  <c:v>-257720</c:v>
                </c:pt>
                <c:pt idx="9928">
                  <c:v>-257710</c:v>
                </c:pt>
                <c:pt idx="9929">
                  <c:v>-257700</c:v>
                </c:pt>
                <c:pt idx="9930">
                  <c:v>-257690</c:v>
                </c:pt>
                <c:pt idx="9931">
                  <c:v>-257680</c:v>
                </c:pt>
                <c:pt idx="9932">
                  <c:v>-257670</c:v>
                </c:pt>
                <c:pt idx="9933">
                  <c:v>-257660</c:v>
                </c:pt>
                <c:pt idx="9934">
                  <c:v>-257650</c:v>
                </c:pt>
                <c:pt idx="9935">
                  <c:v>-257640</c:v>
                </c:pt>
                <c:pt idx="9936">
                  <c:v>-257630</c:v>
                </c:pt>
                <c:pt idx="9937">
                  <c:v>-257620</c:v>
                </c:pt>
                <c:pt idx="9938">
                  <c:v>-257610</c:v>
                </c:pt>
                <c:pt idx="9939">
                  <c:v>-257600</c:v>
                </c:pt>
                <c:pt idx="9940">
                  <c:v>-257590</c:v>
                </c:pt>
                <c:pt idx="9941">
                  <c:v>-257580</c:v>
                </c:pt>
                <c:pt idx="9942">
                  <c:v>-257570</c:v>
                </c:pt>
                <c:pt idx="9943">
                  <c:v>-257560</c:v>
                </c:pt>
                <c:pt idx="9944">
                  <c:v>-257550</c:v>
                </c:pt>
                <c:pt idx="9945">
                  <c:v>-257540</c:v>
                </c:pt>
                <c:pt idx="9946">
                  <c:v>-257530</c:v>
                </c:pt>
                <c:pt idx="9947">
                  <c:v>-257520</c:v>
                </c:pt>
                <c:pt idx="9948">
                  <c:v>-257510</c:v>
                </c:pt>
                <c:pt idx="9949">
                  <c:v>-257500</c:v>
                </c:pt>
                <c:pt idx="9950">
                  <c:v>-257490</c:v>
                </c:pt>
                <c:pt idx="9951">
                  <c:v>-257480</c:v>
                </c:pt>
                <c:pt idx="9952">
                  <c:v>-257470</c:v>
                </c:pt>
                <c:pt idx="9953">
                  <c:v>-257460</c:v>
                </c:pt>
                <c:pt idx="9954">
                  <c:v>-257450</c:v>
                </c:pt>
                <c:pt idx="9955">
                  <c:v>-257440</c:v>
                </c:pt>
                <c:pt idx="9956">
                  <c:v>-257430</c:v>
                </c:pt>
                <c:pt idx="9957">
                  <c:v>-257420</c:v>
                </c:pt>
                <c:pt idx="9958">
                  <c:v>-257410</c:v>
                </c:pt>
                <c:pt idx="9959">
                  <c:v>-257400</c:v>
                </c:pt>
                <c:pt idx="9960">
                  <c:v>-257390</c:v>
                </c:pt>
                <c:pt idx="9961">
                  <c:v>-257380</c:v>
                </c:pt>
                <c:pt idx="9962">
                  <c:v>-258370</c:v>
                </c:pt>
                <c:pt idx="9963">
                  <c:v>-258360</c:v>
                </c:pt>
                <c:pt idx="9964">
                  <c:v>-258350</c:v>
                </c:pt>
                <c:pt idx="9965">
                  <c:v>-258340</c:v>
                </c:pt>
                <c:pt idx="9966">
                  <c:v>-258330</c:v>
                </c:pt>
                <c:pt idx="9967">
                  <c:v>-258320</c:v>
                </c:pt>
                <c:pt idx="9968">
                  <c:v>-258310</c:v>
                </c:pt>
                <c:pt idx="9969">
                  <c:v>-258300</c:v>
                </c:pt>
                <c:pt idx="9970">
                  <c:v>-258290</c:v>
                </c:pt>
                <c:pt idx="9971">
                  <c:v>-258280</c:v>
                </c:pt>
                <c:pt idx="9972">
                  <c:v>-258270</c:v>
                </c:pt>
                <c:pt idx="9973">
                  <c:v>-258260</c:v>
                </c:pt>
                <c:pt idx="9974">
                  <c:v>-258250</c:v>
                </c:pt>
                <c:pt idx="9975">
                  <c:v>-258240</c:v>
                </c:pt>
                <c:pt idx="9976">
                  <c:v>-258230</c:v>
                </c:pt>
                <c:pt idx="9977">
                  <c:v>-258220</c:v>
                </c:pt>
                <c:pt idx="9978">
                  <c:v>-258210</c:v>
                </c:pt>
                <c:pt idx="9979">
                  <c:v>-258200</c:v>
                </c:pt>
                <c:pt idx="9980">
                  <c:v>-258190</c:v>
                </c:pt>
                <c:pt idx="9981">
                  <c:v>-258180</c:v>
                </c:pt>
                <c:pt idx="9982">
                  <c:v>-258170</c:v>
                </c:pt>
                <c:pt idx="9983">
                  <c:v>-258160</c:v>
                </c:pt>
                <c:pt idx="9984">
                  <c:v>-258150</c:v>
                </c:pt>
                <c:pt idx="9985">
                  <c:v>-259140</c:v>
                </c:pt>
                <c:pt idx="9986">
                  <c:v>-259130</c:v>
                </c:pt>
                <c:pt idx="9987">
                  <c:v>-259120</c:v>
                </c:pt>
                <c:pt idx="9988">
                  <c:v>-259110</c:v>
                </c:pt>
                <c:pt idx="9989">
                  <c:v>-259100</c:v>
                </c:pt>
                <c:pt idx="9990">
                  <c:v>-259090</c:v>
                </c:pt>
                <c:pt idx="9991">
                  <c:v>-259080</c:v>
                </c:pt>
                <c:pt idx="9992">
                  <c:v>-259070</c:v>
                </c:pt>
                <c:pt idx="9993">
                  <c:v>-259060</c:v>
                </c:pt>
                <c:pt idx="9994">
                  <c:v>-259050</c:v>
                </c:pt>
                <c:pt idx="9995">
                  <c:v>-259040</c:v>
                </c:pt>
                <c:pt idx="9996">
                  <c:v>-259030</c:v>
                </c:pt>
                <c:pt idx="9997">
                  <c:v>-259020</c:v>
                </c:pt>
                <c:pt idx="9998">
                  <c:v>-259010</c:v>
                </c:pt>
                <c:pt idx="9999">
                  <c:v>-259000</c:v>
                </c:pt>
              </c:numCache>
            </c:numRef>
          </c:val>
          <c:smooth val="0"/>
          <c:extLst>
            <c:ext xmlns:c16="http://schemas.microsoft.com/office/drawing/2014/chart" uri="{C3380CC4-5D6E-409C-BE32-E72D297353CC}">
              <c16:uniqueId val="{00000000-8A66-5A48-93BE-779F15804A61}"/>
            </c:ext>
          </c:extLst>
        </c:ser>
        <c:dLbls>
          <c:showLegendKey val="0"/>
          <c:showVal val="0"/>
          <c:showCatName val="0"/>
          <c:showSerName val="0"/>
          <c:showPercent val="0"/>
          <c:showBubbleSize val="0"/>
        </c:dLbls>
        <c:smooth val="0"/>
        <c:axId val="954969008"/>
        <c:axId val="954825120"/>
      </c:lineChart>
      <c:catAx>
        <c:axId val="95496900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4825120"/>
        <c:crosses val="autoZero"/>
        <c:auto val="1"/>
        <c:lblAlgn val="ctr"/>
        <c:lblOffset val="100"/>
        <c:noMultiLvlLbl val="0"/>
      </c:catAx>
      <c:valAx>
        <c:axId val="9548251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How much Casino is losing/making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_);_(&quot;$&quot;* \(#,##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4969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smoothMarker"/>
        <c:varyColors val="0"/>
        <c:ser>
          <c:idx val="0"/>
          <c:order val="0"/>
          <c:tx>
            <c:strRef>
              <c:f>'Probability to Cashflows'!$J$10</c:f>
              <c:strCache>
                <c:ptCount val="1"/>
                <c:pt idx="0">
                  <c:v>Expected Profit (per player)</c:v>
                </c:pt>
              </c:strCache>
            </c:strRef>
          </c:tx>
          <c:spPr>
            <a:ln w="19050" cap="rnd">
              <a:solidFill>
                <a:schemeClr val="tx1">
                  <a:lumMod val="75000"/>
                  <a:lumOff val="25000"/>
                </a:schemeClr>
              </a:solidFill>
              <a:round/>
            </a:ln>
            <a:effectLst/>
          </c:spPr>
          <c:marker>
            <c:symbol val="none"/>
          </c:marker>
          <c:dPt>
            <c:idx val="10"/>
            <c:marker>
              <c:symbol val="circle"/>
              <c:size val="5"/>
              <c:spPr>
                <a:solidFill>
                  <a:srgbClr val="FFFF00"/>
                </a:solidFill>
                <a:ln w="9525">
                  <a:solidFill>
                    <a:schemeClr val="tx1"/>
                  </a:solidFill>
                </a:ln>
                <a:effectLst/>
              </c:spPr>
            </c:marker>
            <c:bubble3D val="0"/>
            <c:extLst>
              <c:ext xmlns:c16="http://schemas.microsoft.com/office/drawing/2014/chart" uri="{C3380CC4-5D6E-409C-BE32-E72D297353CC}">
                <c16:uniqueId val="{00000004-0DF1-AA4C-91EC-C8613E50A2E7}"/>
              </c:ext>
            </c:extLst>
          </c:dPt>
          <c:dLbls>
            <c:dLbl>
              <c:idx val="1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DF1-AA4C-91EC-C8613E50A2E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'Probability to Cashflows'!$I$11:$I$25</c:f>
              <c:numCache>
                <c:formatCode>0</c:formatCode>
                <c:ptCount val="15"/>
                <c:pt idx="0">
                  <c:v>500</c:v>
                </c:pt>
                <c:pt idx="1">
                  <c:v>550</c:v>
                </c:pt>
                <c:pt idx="2">
                  <c:v>600</c:v>
                </c:pt>
                <c:pt idx="3">
                  <c:v>650</c:v>
                </c:pt>
                <c:pt idx="4">
                  <c:v>700</c:v>
                </c:pt>
                <c:pt idx="5">
                  <c:v>750</c:v>
                </c:pt>
                <c:pt idx="6">
                  <c:v>800</c:v>
                </c:pt>
                <c:pt idx="7">
                  <c:v>850</c:v>
                </c:pt>
                <c:pt idx="8">
                  <c:v>900</c:v>
                </c:pt>
                <c:pt idx="9">
                  <c:v>950</c:v>
                </c:pt>
                <c:pt idx="10">
                  <c:v>1000</c:v>
                </c:pt>
                <c:pt idx="11">
                  <c:v>1050</c:v>
                </c:pt>
                <c:pt idx="12">
                  <c:v>1100</c:v>
                </c:pt>
                <c:pt idx="13">
                  <c:v>1150</c:v>
                </c:pt>
                <c:pt idx="14">
                  <c:v>1200</c:v>
                </c:pt>
              </c:numCache>
            </c:numRef>
          </c:xVal>
          <c:yVal>
            <c:numRef>
              <c:f>'Probability to Cashflows'!$J$11:$J$25</c:f>
              <c:numCache>
                <c:formatCode>_("$"* #,##0.00_);_("$"* \(#,##0.00\);_("$"* "-"??_);_(@_)</c:formatCode>
                <c:ptCount val="15"/>
                <c:pt idx="0">
                  <c:v>-8.32</c:v>
                </c:pt>
                <c:pt idx="1">
                  <c:v>-10.152000000000001</c:v>
                </c:pt>
                <c:pt idx="2">
                  <c:v>-11.983999999999998</c:v>
                </c:pt>
                <c:pt idx="3">
                  <c:v>-13.815999999999999</c:v>
                </c:pt>
                <c:pt idx="4">
                  <c:v>-15.648</c:v>
                </c:pt>
                <c:pt idx="5">
                  <c:v>-17.48</c:v>
                </c:pt>
                <c:pt idx="6">
                  <c:v>-19.311999999999998</c:v>
                </c:pt>
                <c:pt idx="7">
                  <c:v>-21.143999999999998</c:v>
                </c:pt>
                <c:pt idx="8">
                  <c:v>-22.975999999999999</c:v>
                </c:pt>
                <c:pt idx="9">
                  <c:v>-24.808</c:v>
                </c:pt>
                <c:pt idx="10">
                  <c:v>-26.64</c:v>
                </c:pt>
                <c:pt idx="11">
                  <c:v>-28.472000000000001</c:v>
                </c:pt>
                <c:pt idx="12">
                  <c:v>-30.304000000000002</c:v>
                </c:pt>
                <c:pt idx="13">
                  <c:v>-32.135999999999996</c:v>
                </c:pt>
                <c:pt idx="14">
                  <c:v>-33.967999999999996</c:v>
                </c:pt>
              </c:numCache>
            </c:numRef>
          </c:yVal>
          <c:smooth val="1"/>
          <c:extLst>
            <c:ext xmlns:c16="http://schemas.microsoft.com/office/drawing/2014/chart" uri="{C3380CC4-5D6E-409C-BE32-E72D297353CC}">
              <c16:uniqueId val="{00000000-0DF1-AA4C-91EC-C8613E50A2E7}"/>
            </c:ext>
          </c:extLst>
        </c:ser>
        <c:ser>
          <c:idx val="1"/>
          <c:order val="1"/>
          <c:tx>
            <c:v>Break even line</c:v>
          </c:tx>
          <c:spPr>
            <a:ln w="25400" cap="rnd">
              <a:solidFill>
                <a:srgbClr val="B31028"/>
              </a:solidFill>
              <a:round/>
            </a:ln>
            <a:effectLst/>
          </c:spPr>
          <c:marker>
            <c:symbol val="none"/>
          </c:marker>
          <c:xVal>
            <c:numRef>
              <c:f>'Probability to Cashflows'!$I$59:$I$84</c:f>
              <c:numCache>
                <c:formatCode>General</c:formatCode>
                <c:ptCount val="26"/>
                <c:pt idx="0">
                  <c:v>0</c:v>
                </c:pt>
                <c:pt idx="1">
                  <c:v>50</c:v>
                </c:pt>
                <c:pt idx="2">
                  <c:v>100</c:v>
                </c:pt>
                <c:pt idx="3">
                  <c:v>150</c:v>
                </c:pt>
                <c:pt idx="4">
                  <c:v>200</c:v>
                </c:pt>
                <c:pt idx="5">
                  <c:v>250</c:v>
                </c:pt>
                <c:pt idx="6">
                  <c:v>300</c:v>
                </c:pt>
                <c:pt idx="7">
                  <c:v>350</c:v>
                </c:pt>
                <c:pt idx="8">
                  <c:v>400</c:v>
                </c:pt>
                <c:pt idx="9">
                  <c:v>450</c:v>
                </c:pt>
                <c:pt idx="10" formatCode="0">
                  <c:v>500</c:v>
                </c:pt>
                <c:pt idx="11" formatCode="0">
                  <c:v>550</c:v>
                </c:pt>
                <c:pt idx="12" formatCode="0">
                  <c:v>600</c:v>
                </c:pt>
                <c:pt idx="13" formatCode="0">
                  <c:v>650</c:v>
                </c:pt>
                <c:pt idx="14" formatCode="0">
                  <c:v>700</c:v>
                </c:pt>
                <c:pt idx="15" formatCode="0">
                  <c:v>750</c:v>
                </c:pt>
                <c:pt idx="16" formatCode="0">
                  <c:v>800</c:v>
                </c:pt>
                <c:pt idx="17" formatCode="0">
                  <c:v>850</c:v>
                </c:pt>
                <c:pt idx="18" formatCode="0">
                  <c:v>900</c:v>
                </c:pt>
                <c:pt idx="19" formatCode="0">
                  <c:v>950</c:v>
                </c:pt>
                <c:pt idx="20" formatCode="0">
                  <c:v>1000</c:v>
                </c:pt>
                <c:pt idx="21" formatCode="0">
                  <c:v>1050</c:v>
                </c:pt>
                <c:pt idx="22" formatCode="0">
                  <c:v>1100</c:v>
                </c:pt>
                <c:pt idx="23" formatCode="0">
                  <c:v>1150</c:v>
                </c:pt>
                <c:pt idx="24" formatCode="0">
                  <c:v>1200</c:v>
                </c:pt>
                <c:pt idx="25" formatCode="0">
                  <c:v>1500</c:v>
                </c:pt>
              </c:numCache>
            </c:numRef>
          </c:xVal>
          <c:yVal>
            <c:numRef>
              <c:f>'Probability to Cashflows'!$J$59:$J$84</c:f>
              <c:numCache>
                <c:formatCode>_("$"* #,##0.00_);_("$"* \(#,##0.00\);_("$"* "-"??_);_(@_)</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yVal>
          <c:smooth val="1"/>
          <c:extLst>
            <c:ext xmlns:c16="http://schemas.microsoft.com/office/drawing/2014/chart" uri="{C3380CC4-5D6E-409C-BE32-E72D297353CC}">
              <c16:uniqueId val="{00000002-0DF1-AA4C-91EC-C8613E50A2E7}"/>
            </c:ext>
          </c:extLst>
        </c:ser>
        <c:dLbls>
          <c:showLegendKey val="0"/>
          <c:showVal val="0"/>
          <c:showCatName val="0"/>
          <c:showSerName val="0"/>
          <c:showPercent val="0"/>
          <c:showBubbleSize val="0"/>
        </c:dLbls>
        <c:axId val="1642790975"/>
        <c:axId val="1642644655"/>
      </c:scatterChart>
      <c:valAx>
        <c:axId val="1642790975"/>
        <c:scaling>
          <c:orientation val="minMax"/>
          <c:max val="15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Payout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644655"/>
        <c:crosses val="autoZero"/>
        <c:crossBetween val="midCat"/>
      </c:valAx>
      <c:valAx>
        <c:axId val="1642644655"/>
        <c:scaling>
          <c:orientation val="minMax"/>
          <c:max val="1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Casino’s Expected Profit per Player</a:t>
                </a:r>
                <a:endParaRPr lang="en-US" baseline="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00_);_(&quot;$&quot;* \(#,##0.00\);_(&quot;$&quot;*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79097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Losses</a:t>
            </a:r>
            <a:r>
              <a:rPr lang="en-US" baseline="0"/>
              <a:t> Compared To Wins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tx1">
                  <a:lumMod val="75000"/>
                  <a:lumOff val="25000"/>
                </a:schemeClr>
              </a:solidFill>
              <a:ln w="19050">
                <a:solidFill>
                  <a:schemeClr val="lt1"/>
                </a:solidFill>
              </a:ln>
              <a:effectLst/>
            </c:spPr>
            <c:extLst>
              <c:ext xmlns:c16="http://schemas.microsoft.com/office/drawing/2014/chart" uri="{C3380CC4-5D6E-409C-BE32-E72D297353CC}">
                <c16:uniqueId val="{00000002-C95F-5840-A2EF-DA4B39C1FE4C}"/>
              </c:ext>
            </c:extLst>
          </c:dPt>
          <c:dPt>
            <c:idx val="1"/>
            <c:bubble3D val="0"/>
            <c:spPr>
              <a:solidFill>
                <a:srgbClr val="B31028"/>
              </a:solidFill>
              <a:ln w="19050">
                <a:solidFill>
                  <a:schemeClr val="lt1"/>
                </a:solidFill>
              </a:ln>
              <a:effectLst/>
            </c:spPr>
            <c:extLst>
              <c:ext xmlns:c16="http://schemas.microsoft.com/office/drawing/2014/chart" uri="{C3380CC4-5D6E-409C-BE32-E72D297353CC}">
                <c16:uniqueId val="{00000001-C95F-5840-A2EF-DA4B39C1FE4C}"/>
              </c:ext>
            </c:extLst>
          </c:dPt>
          <c:cat>
            <c:strRef>
              <c:f>'Probability to Cashflows'!$P$10:$P$11</c:f>
              <c:strCache>
                <c:ptCount val="2"/>
                <c:pt idx="0">
                  <c:v>Total wins</c:v>
                </c:pt>
                <c:pt idx="1">
                  <c:v>Total losses</c:v>
                </c:pt>
              </c:strCache>
            </c:strRef>
          </c:cat>
          <c:val>
            <c:numRef>
              <c:f>'Probability to Cashflows'!$Q$10:$Q$11</c:f>
              <c:numCache>
                <c:formatCode>General</c:formatCode>
                <c:ptCount val="2"/>
                <c:pt idx="0">
                  <c:v>359</c:v>
                </c:pt>
                <c:pt idx="1">
                  <c:v>9641</c:v>
                </c:pt>
              </c:numCache>
            </c:numRef>
          </c:val>
          <c:extLst>
            <c:ext xmlns:c16="http://schemas.microsoft.com/office/drawing/2014/chart" uri="{C3380CC4-5D6E-409C-BE32-E72D297353CC}">
              <c16:uniqueId val="{00000000-C95F-5840-A2EF-DA4B39C1FE4C}"/>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spPr>
            <a:solidFill>
              <a:schemeClr val="accent1"/>
            </a:solidFill>
            <a:ln>
              <a:noFill/>
            </a:ln>
            <a:effectLst/>
          </c:spPr>
          <c:invertIfNegative val="0"/>
          <c:cat>
            <c:numRef>
              <c:f>Schedule!$H$66:$Q$66</c:f>
              <c:numCache>
                <c:formatCode>[$-409]h:mm\ AM/PM;@</c:formatCode>
                <c:ptCount val="10"/>
                <c:pt idx="0">
                  <c:v>0.375</c:v>
                </c:pt>
                <c:pt idx="1">
                  <c:v>0.43055555555555558</c:v>
                </c:pt>
                <c:pt idx="2">
                  <c:v>0.4861111111111111</c:v>
                </c:pt>
                <c:pt idx="3">
                  <c:v>0.54166666666666663</c:v>
                </c:pt>
                <c:pt idx="4">
                  <c:v>0.59722222222222221</c:v>
                </c:pt>
                <c:pt idx="5">
                  <c:v>0.65277777777777779</c:v>
                </c:pt>
                <c:pt idx="6">
                  <c:v>0</c:v>
                </c:pt>
                <c:pt idx="7">
                  <c:v>0</c:v>
                </c:pt>
                <c:pt idx="8">
                  <c:v>0</c:v>
                </c:pt>
              </c:numCache>
            </c:numRef>
          </c:cat>
          <c:val>
            <c:numRef>
              <c:f>Schedule!$H$67:$Q$67</c:f>
              <c:numCache>
                <c:formatCode>General</c:formatCode>
                <c:ptCount val="10"/>
                <c:pt idx="0">
                  <c:v>36</c:v>
                </c:pt>
                <c:pt idx="1">
                  <c:v>33</c:v>
                </c:pt>
                <c:pt idx="2">
                  <c:v>0</c:v>
                </c:pt>
                <c:pt idx="3">
                  <c:v>58</c:v>
                </c:pt>
                <c:pt idx="4">
                  <c:v>0</c:v>
                </c:pt>
                <c:pt idx="5">
                  <c:v>0</c:v>
                </c:pt>
                <c:pt idx="6">
                  <c:v>0</c:v>
                </c:pt>
                <c:pt idx="7">
                  <c:v>0</c:v>
                </c:pt>
                <c:pt idx="8">
                  <c:v>0</c:v>
                </c:pt>
              </c:numCache>
            </c:numRef>
          </c:val>
          <c:extLst>
            <c:ext xmlns:c16="http://schemas.microsoft.com/office/drawing/2014/chart" uri="{C3380CC4-5D6E-409C-BE32-E72D297353CC}">
              <c16:uniqueId val="{00000000-8565-6541-8BD0-F6A26EC8AD5C}"/>
            </c:ext>
          </c:extLst>
        </c:ser>
        <c:ser>
          <c:idx val="1"/>
          <c:order val="1"/>
          <c:spPr>
            <a:solidFill>
              <a:schemeClr val="accent2"/>
            </a:solidFill>
            <a:ln>
              <a:noFill/>
            </a:ln>
            <a:effectLst/>
          </c:spPr>
          <c:invertIfNegative val="0"/>
          <c:cat>
            <c:numRef>
              <c:f>Schedule!$H$66:$Q$66</c:f>
              <c:numCache>
                <c:formatCode>[$-409]h:mm\ AM/PM;@</c:formatCode>
                <c:ptCount val="10"/>
                <c:pt idx="0">
                  <c:v>0.375</c:v>
                </c:pt>
                <c:pt idx="1">
                  <c:v>0.43055555555555558</c:v>
                </c:pt>
                <c:pt idx="2">
                  <c:v>0.4861111111111111</c:v>
                </c:pt>
                <c:pt idx="3">
                  <c:v>0.54166666666666663</c:v>
                </c:pt>
                <c:pt idx="4">
                  <c:v>0.59722222222222221</c:v>
                </c:pt>
                <c:pt idx="5">
                  <c:v>0.65277777777777779</c:v>
                </c:pt>
                <c:pt idx="6">
                  <c:v>0</c:v>
                </c:pt>
                <c:pt idx="7">
                  <c:v>0</c:v>
                </c:pt>
                <c:pt idx="8">
                  <c:v>0</c:v>
                </c:pt>
              </c:numCache>
            </c:numRef>
          </c:cat>
          <c:val>
            <c:numRef>
              <c:f>Schedule!$H$68:$Q$68</c:f>
              <c:numCache>
                <c:formatCode>General</c:formatCode>
                <c:ptCount val="10"/>
                <c:pt idx="0">
                  <c:v>75</c:v>
                </c:pt>
                <c:pt idx="1">
                  <c:v>77</c:v>
                </c:pt>
                <c:pt idx="2">
                  <c:v>52</c:v>
                </c:pt>
                <c:pt idx="3">
                  <c:v>56</c:v>
                </c:pt>
                <c:pt idx="4">
                  <c:v>0</c:v>
                </c:pt>
                <c:pt idx="5">
                  <c:v>0</c:v>
                </c:pt>
                <c:pt idx="6">
                  <c:v>0</c:v>
                </c:pt>
                <c:pt idx="7">
                  <c:v>0</c:v>
                </c:pt>
                <c:pt idx="8">
                  <c:v>0</c:v>
                </c:pt>
              </c:numCache>
            </c:numRef>
          </c:val>
          <c:extLst>
            <c:ext xmlns:c16="http://schemas.microsoft.com/office/drawing/2014/chart" uri="{C3380CC4-5D6E-409C-BE32-E72D297353CC}">
              <c16:uniqueId val="{00000001-8565-6541-8BD0-F6A26EC8AD5C}"/>
            </c:ext>
          </c:extLst>
        </c:ser>
        <c:ser>
          <c:idx val="2"/>
          <c:order val="2"/>
          <c:spPr>
            <a:solidFill>
              <a:schemeClr val="accent3"/>
            </a:solidFill>
            <a:ln>
              <a:noFill/>
            </a:ln>
            <a:effectLst/>
          </c:spPr>
          <c:invertIfNegative val="0"/>
          <c:cat>
            <c:numRef>
              <c:f>Schedule!$H$66:$Q$66</c:f>
              <c:numCache>
                <c:formatCode>[$-409]h:mm\ AM/PM;@</c:formatCode>
                <c:ptCount val="10"/>
                <c:pt idx="0">
                  <c:v>0.375</c:v>
                </c:pt>
                <c:pt idx="1">
                  <c:v>0.43055555555555558</c:v>
                </c:pt>
                <c:pt idx="2">
                  <c:v>0.4861111111111111</c:v>
                </c:pt>
                <c:pt idx="3">
                  <c:v>0.54166666666666663</c:v>
                </c:pt>
                <c:pt idx="4">
                  <c:v>0.59722222222222221</c:v>
                </c:pt>
                <c:pt idx="5">
                  <c:v>0.65277777777777779</c:v>
                </c:pt>
                <c:pt idx="6">
                  <c:v>0</c:v>
                </c:pt>
                <c:pt idx="7">
                  <c:v>0</c:v>
                </c:pt>
                <c:pt idx="8">
                  <c:v>0</c:v>
                </c:pt>
              </c:numCache>
            </c:numRef>
          </c:cat>
          <c:val>
            <c:numRef>
              <c:f>Schedule!$H$69:$Q$69</c:f>
              <c:numCache>
                <c:formatCode>General</c:formatCode>
                <c:ptCount val="10"/>
                <c:pt idx="0">
                  <c:v>35</c:v>
                </c:pt>
                <c:pt idx="1">
                  <c:v>35</c:v>
                </c:pt>
                <c:pt idx="2">
                  <c:v>45</c:v>
                </c:pt>
                <c:pt idx="3">
                  <c:v>20</c:v>
                </c:pt>
                <c:pt idx="4">
                  <c:v>0</c:v>
                </c:pt>
                <c:pt idx="5">
                  <c:v>0</c:v>
                </c:pt>
                <c:pt idx="6">
                  <c:v>0</c:v>
                </c:pt>
                <c:pt idx="7">
                  <c:v>0</c:v>
                </c:pt>
                <c:pt idx="8">
                  <c:v>0</c:v>
                </c:pt>
              </c:numCache>
            </c:numRef>
          </c:val>
          <c:extLst>
            <c:ext xmlns:c16="http://schemas.microsoft.com/office/drawing/2014/chart" uri="{C3380CC4-5D6E-409C-BE32-E72D297353CC}">
              <c16:uniqueId val="{00000002-8565-6541-8BD0-F6A26EC8AD5C}"/>
            </c:ext>
          </c:extLst>
        </c:ser>
        <c:ser>
          <c:idx val="3"/>
          <c:order val="3"/>
          <c:spPr>
            <a:solidFill>
              <a:schemeClr val="accent4"/>
            </a:solidFill>
            <a:ln>
              <a:noFill/>
            </a:ln>
            <a:effectLst/>
          </c:spPr>
          <c:invertIfNegative val="0"/>
          <c:cat>
            <c:numRef>
              <c:f>Schedule!$H$66:$Q$66</c:f>
              <c:numCache>
                <c:formatCode>[$-409]h:mm\ AM/PM;@</c:formatCode>
                <c:ptCount val="10"/>
                <c:pt idx="0">
                  <c:v>0.375</c:v>
                </c:pt>
                <c:pt idx="1">
                  <c:v>0.43055555555555558</c:v>
                </c:pt>
                <c:pt idx="2">
                  <c:v>0.4861111111111111</c:v>
                </c:pt>
                <c:pt idx="3">
                  <c:v>0.54166666666666663</c:v>
                </c:pt>
                <c:pt idx="4">
                  <c:v>0.59722222222222221</c:v>
                </c:pt>
                <c:pt idx="5">
                  <c:v>0.65277777777777779</c:v>
                </c:pt>
                <c:pt idx="6">
                  <c:v>0</c:v>
                </c:pt>
                <c:pt idx="7">
                  <c:v>0</c:v>
                </c:pt>
                <c:pt idx="8">
                  <c:v>0</c:v>
                </c:pt>
              </c:numCache>
            </c:numRef>
          </c:cat>
          <c:val>
            <c:numRef>
              <c:f>Schedule!$H$70:$Q$70</c:f>
              <c:numCache>
                <c:formatCode>General</c:formatCode>
                <c:ptCount val="10"/>
              </c:numCache>
            </c:numRef>
          </c:val>
          <c:extLst>
            <c:ext xmlns:c16="http://schemas.microsoft.com/office/drawing/2014/chart" uri="{C3380CC4-5D6E-409C-BE32-E72D297353CC}">
              <c16:uniqueId val="{00000003-8565-6541-8BD0-F6A26EC8AD5C}"/>
            </c:ext>
          </c:extLst>
        </c:ser>
        <c:ser>
          <c:idx val="4"/>
          <c:order val="4"/>
          <c:tx>
            <c:strRef>
              <c:f>Schedule!$H$62</c:f>
              <c:strCache>
                <c:ptCount val="1"/>
              </c:strCache>
            </c:strRef>
          </c:tx>
          <c:spPr>
            <a:solidFill>
              <a:schemeClr val="accent5"/>
            </a:solidFill>
            <a:ln>
              <a:noFill/>
            </a:ln>
            <a:effectLst/>
          </c:spPr>
          <c:invertIfNegative val="0"/>
          <c:cat>
            <c:numRef>
              <c:f>Schedule!$H$66:$Q$66</c:f>
              <c:numCache>
                <c:formatCode>[$-409]h:mm\ AM/PM;@</c:formatCode>
                <c:ptCount val="10"/>
                <c:pt idx="0">
                  <c:v>0.375</c:v>
                </c:pt>
                <c:pt idx="1">
                  <c:v>0.43055555555555558</c:v>
                </c:pt>
                <c:pt idx="2">
                  <c:v>0.4861111111111111</c:v>
                </c:pt>
                <c:pt idx="3">
                  <c:v>0.54166666666666663</c:v>
                </c:pt>
                <c:pt idx="4">
                  <c:v>0.59722222222222221</c:v>
                </c:pt>
                <c:pt idx="5">
                  <c:v>0.65277777777777779</c:v>
                </c:pt>
                <c:pt idx="6">
                  <c:v>0</c:v>
                </c:pt>
                <c:pt idx="7">
                  <c:v>0</c:v>
                </c:pt>
                <c:pt idx="8">
                  <c:v>0</c:v>
                </c:pt>
              </c:numCache>
            </c:numRef>
          </c:cat>
          <c:val>
            <c:numRef>
              <c:f>Schedule!$H$71:$Q$71</c:f>
              <c:numCache>
                <c:formatCode>General</c:formatCode>
                <c:ptCount val="10"/>
              </c:numCache>
            </c:numRef>
          </c:val>
          <c:extLst>
            <c:ext xmlns:c16="http://schemas.microsoft.com/office/drawing/2014/chart" uri="{C3380CC4-5D6E-409C-BE32-E72D297353CC}">
              <c16:uniqueId val="{00000004-8565-6541-8BD0-F6A26EC8AD5C}"/>
            </c:ext>
          </c:extLst>
        </c:ser>
        <c:ser>
          <c:idx val="5"/>
          <c:order val="5"/>
          <c:spPr>
            <a:solidFill>
              <a:schemeClr val="accent6"/>
            </a:solidFill>
            <a:ln>
              <a:noFill/>
            </a:ln>
            <a:effectLst/>
          </c:spPr>
          <c:invertIfNegative val="0"/>
          <c:cat>
            <c:numRef>
              <c:f>Schedule!$H$66:$Q$66</c:f>
              <c:numCache>
                <c:formatCode>[$-409]h:mm\ AM/PM;@</c:formatCode>
                <c:ptCount val="10"/>
                <c:pt idx="0">
                  <c:v>0.375</c:v>
                </c:pt>
                <c:pt idx="1">
                  <c:v>0.43055555555555558</c:v>
                </c:pt>
                <c:pt idx="2">
                  <c:v>0.4861111111111111</c:v>
                </c:pt>
                <c:pt idx="3">
                  <c:v>0.54166666666666663</c:v>
                </c:pt>
                <c:pt idx="4">
                  <c:v>0.59722222222222221</c:v>
                </c:pt>
                <c:pt idx="5">
                  <c:v>0.65277777777777779</c:v>
                </c:pt>
                <c:pt idx="6">
                  <c:v>0</c:v>
                </c:pt>
                <c:pt idx="7">
                  <c:v>0</c:v>
                </c:pt>
                <c:pt idx="8">
                  <c:v>0</c:v>
                </c:pt>
              </c:numCache>
            </c:numRef>
          </c:cat>
          <c:val>
            <c:numRef>
              <c:f>Schedule!$H$72:$Q$72</c:f>
              <c:numCache>
                <c:formatCode>General</c:formatCode>
                <c:ptCount val="10"/>
              </c:numCache>
            </c:numRef>
          </c:val>
          <c:extLst>
            <c:ext xmlns:c16="http://schemas.microsoft.com/office/drawing/2014/chart" uri="{C3380CC4-5D6E-409C-BE32-E72D297353CC}">
              <c16:uniqueId val="{00000005-8565-6541-8BD0-F6A26EC8AD5C}"/>
            </c:ext>
          </c:extLst>
        </c:ser>
        <c:ser>
          <c:idx val="6"/>
          <c:order val="6"/>
          <c:spPr>
            <a:solidFill>
              <a:schemeClr val="accent1">
                <a:lumMod val="60000"/>
              </a:schemeClr>
            </a:solidFill>
            <a:ln>
              <a:noFill/>
            </a:ln>
            <a:effectLst/>
          </c:spPr>
          <c:invertIfNegative val="0"/>
          <c:cat>
            <c:numRef>
              <c:f>Schedule!$H$66:$Q$66</c:f>
              <c:numCache>
                <c:formatCode>[$-409]h:mm\ AM/PM;@</c:formatCode>
                <c:ptCount val="10"/>
                <c:pt idx="0">
                  <c:v>0.375</c:v>
                </c:pt>
                <c:pt idx="1">
                  <c:v>0.43055555555555558</c:v>
                </c:pt>
                <c:pt idx="2">
                  <c:v>0.4861111111111111</c:v>
                </c:pt>
                <c:pt idx="3">
                  <c:v>0.54166666666666663</c:v>
                </c:pt>
                <c:pt idx="4">
                  <c:v>0.59722222222222221</c:v>
                </c:pt>
                <c:pt idx="5">
                  <c:v>0.65277777777777779</c:v>
                </c:pt>
                <c:pt idx="6">
                  <c:v>0</c:v>
                </c:pt>
                <c:pt idx="7">
                  <c:v>0</c:v>
                </c:pt>
                <c:pt idx="8">
                  <c:v>0</c:v>
                </c:pt>
              </c:numCache>
            </c:numRef>
          </c:cat>
          <c:val>
            <c:numRef>
              <c:f>Schedule!$H$73:$Q$73</c:f>
              <c:numCache>
                <c:formatCode>General</c:formatCode>
                <c:ptCount val="10"/>
              </c:numCache>
            </c:numRef>
          </c:val>
          <c:extLst>
            <c:ext xmlns:c16="http://schemas.microsoft.com/office/drawing/2014/chart" uri="{C3380CC4-5D6E-409C-BE32-E72D297353CC}">
              <c16:uniqueId val="{00000006-8565-6541-8BD0-F6A26EC8AD5C}"/>
            </c:ext>
          </c:extLst>
        </c:ser>
        <c:dLbls>
          <c:showLegendKey val="0"/>
          <c:showVal val="0"/>
          <c:showCatName val="0"/>
          <c:showSerName val="0"/>
          <c:showPercent val="0"/>
          <c:showBubbleSize val="0"/>
        </c:dLbls>
        <c:gapWidth val="150"/>
        <c:overlap val="100"/>
        <c:axId val="2069141343"/>
        <c:axId val="2069139423"/>
      </c:barChart>
      <c:catAx>
        <c:axId val="20691413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r>
                  <a:rPr lang="en-US" baseline="0"/>
                  <a:t> of Classes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h:mm\ AM/PM;@"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9139423"/>
        <c:crosses val="autoZero"/>
        <c:auto val="1"/>
        <c:lblAlgn val="ctr"/>
        <c:lblOffset val="100"/>
        <c:noMultiLvlLbl val="0"/>
      </c:catAx>
      <c:valAx>
        <c:axId val="20691394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r>
                  <a:rPr lang="en-US" baseline="0"/>
                  <a:t> of Seats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91413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Available Seats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lotArea>
      <c:layout/>
      <c:barChart>
        <c:barDir val="col"/>
        <c:grouping val="clustered"/>
        <c:varyColors val="0"/>
        <c:ser>
          <c:idx val="0"/>
          <c:order val="0"/>
          <c:tx>
            <c:strRef>
              <c:f>Schedule!$G$67</c:f>
              <c:strCache>
                <c:ptCount val="1"/>
                <c:pt idx="0">
                  <c:v>CIS</c:v>
                </c:pt>
              </c:strCache>
            </c:strRef>
          </c:tx>
          <c:spPr>
            <a:solidFill>
              <a:srgbClr val="000000"/>
            </a:solidFill>
            <a:ln>
              <a:noFill/>
            </a:ln>
            <a:effectLst/>
          </c:spPr>
          <c:invertIfNegative val="0"/>
          <c:cat>
            <c:numRef>
              <c:f>Schedule!$P$78:$P$85</c:f>
              <c:numCache>
                <c:formatCode>h:mm\ AM/PM</c:formatCode>
                <c:ptCount val="8"/>
                <c:pt idx="0">
                  <c:v>0.375</c:v>
                </c:pt>
                <c:pt idx="1">
                  <c:v>0.43055555555555558</c:v>
                </c:pt>
                <c:pt idx="2">
                  <c:v>0.4861111111111111</c:v>
                </c:pt>
                <c:pt idx="3">
                  <c:v>0.54166666666666663</c:v>
                </c:pt>
                <c:pt idx="4">
                  <c:v>0.59722222222222221</c:v>
                </c:pt>
                <c:pt idx="5">
                  <c:v>0.65277777777777779</c:v>
                </c:pt>
                <c:pt idx="6">
                  <c:v>0.70833333333333337</c:v>
                </c:pt>
                <c:pt idx="7">
                  <c:v>0.75</c:v>
                </c:pt>
              </c:numCache>
            </c:numRef>
          </c:cat>
          <c:val>
            <c:numRef>
              <c:f>Schedule!$H$67:$P$67</c:f>
              <c:numCache>
                <c:formatCode>General</c:formatCode>
                <c:ptCount val="9"/>
                <c:pt idx="0">
                  <c:v>36</c:v>
                </c:pt>
                <c:pt idx="1">
                  <c:v>33</c:v>
                </c:pt>
                <c:pt idx="2">
                  <c:v>0</c:v>
                </c:pt>
                <c:pt idx="3">
                  <c:v>58</c:v>
                </c:pt>
                <c:pt idx="4">
                  <c:v>0</c:v>
                </c:pt>
                <c:pt idx="5">
                  <c:v>0</c:v>
                </c:pt>
                <c:pt idx="6">
                  <c:v>0</c:v>
                </c:pt>
                <c:pt idx="7">
                  <c:v>0</c:v>
                </c:pt>
                <c:pt idx="8">
                  <c:v>0</c:v>
                </c:pt>
              </c:numCache>
            </c:numRef>
          </c:val>
          <c:extLst>
            <c:ext xmlns:c16="http://schemas.microsoft.com/office/drawing/2014/chart" uri="{C3380CC4-5D6E-409C-BE32-E72D297353CC}">
              <c16:uniqueId val="{00000000-CFDC-3949-A656-5082FB6C8075}"/>
            </c:ext>
          </c:extLst>
        </c:ser>
        <c:ser>
          <c:idx val="1"/>
          <c:order val="1"/>
          <c:tx>
            <c:strRef>
              <c:f>Schedule!$G$68</c:f>
              <c:strCache>
                <c:ptCount val="1"/>
                <c:pt idx="0">
                  <c:v>BIO</c:v>
                </c:pt>
              </c:strCache>
            </c:strRef>
          </c:tx>
          <c:spPr>
            <a:solidFill>
              <a:srgbClr val="AA3339"/>
            </a:solidFill>
            <a:ln>
              <a:noFill/>
            </a:ln>
            <a:effectLst/>
          </c:spPr>
          <c:invertIfNegative val="0"/>
          <c:cat>
            <c:numRef>
              <c:f>Schedule!$P$78:$P$85</c:f>
              <c:numCache>
                <c:formatCode>h:mm\ AM/PM</c:formatCode>
                <c:ptCount val="8"/>
                <c:pt idx="0">
                  <c:v>0.375</c:v>
                </c:pt>
                <c:pt idx="1">
                  <c:v>0.43055555555555558</c:v>
                </c:pt>
                <c:pt idx="2">
                  <c:v>0.4861111111111111</c:v>
                </c:pt>
                <c:pt idx="3">
                  <c:v>0.54166666666666663</c:v>
                </c:pt>
                <c:pt idx="4">
                  <c:v>0.59722222222222221</c:v>
                </c:pt>
                <c:pt idx="5">
                  <c:v>0.65277777777777779</c:v>
                </c:pt>
                <c:pt idx="6">
                  <c:v>0.70833333333333337</c:v>
                </c:pt>
                <c:pt idx="7">
                  <c:v>0.75</c:v>
                </c:pt>
              </c:numCache>
            </c:numRef>
          </c:cat>
          <c:val>
            <c:numRef>
              <c:f>Schedule!$H$68:$P$68</c:f>
              <c:numCache>
                <c:formatCode>General</c:formatCode>
                <c:ptCount val="9"/>
                <c:pt idx="0">
                  <c:v>75</c:v>
                </c:pt>
                <c:pt idx="1">
                  <c:v>77</c:v>
                </c:pt>
                <c:pt idx="2">
                  <c:v>52</c:v>
                </c:pt>
                <c:pt idx="3">
                  <c:v>56</c:v>
                </c:pt>
                <c:pt idx="4">
                  <c:v>0</c:v>
                </c:pt>
                <c:pt idx="5">
                  <c:v>0</c:v>
                </c:pt>
                <c:pt idx="6">
                  <c:v>0</c:v>
                </c:pt>
                <c:pt idx="7">
                  <c:v>0</c:v>
                </c:pt>
                <c:pt idx="8">
                  <c:v>0</c:v>
                </c:pt>
              </c:numCache>
            </c:numRef>
          </c:val>
          <c:extLst>
            <c:ext xmlns:c16="http://schemas.microsoft.com/office/drawing/2014/chart" uri="{C3380CC4-5D6E-409C-BE32-E72D297353CC}">
              <c16:uniqueId val="{00000001-CFDC-3949-A656-5082FB6C8075}"/>
            </c:ext>
          </c:extLst>
        </c:ser>
        <c:ser>
          <c:idx val="2"/>
          <c:order val="2"/>
          <c:tx>
            <c:strRef>
              <c:f>Schedule!$G$69</c:f>
              <c:strCache>
                <c:ptCount val="1"/>
                <c:pt idx="0">
                  <c:v>ECN</c:v>
                </c:pt>
              </c:strCache>
            </c:strRef>
          </c:tx>
          <c:spPr>
            <a:solidFill>
              <a:schemeClr val="accent3"/>
            </a:solidFill>
            <a:ln>
              <a:noFill/>
            </a:ln>
            <a:effectLst/>
          </c:spPr>
          <c:invertIfNegative val="0"/>
          <c:cat>
            <c:numRef>
              <c:f>Schedule!$P$78:$P$85</c:f>
              <c:numCache>
                <c:formatCode>h:mm\ AM/PM</c:formatCode>
                <c:ptCount val="8"/>
                <c:pt idx="0">
                  <c:v>0.375</c:v>
                </c:pt>
                <c:pt idx="1">
                  <c:v>0.43055555555555558</c:v>
                </c:pt>
                <c:pt idx="2">
                  <c:v>0.4861111111111111</c:v>
                </c:pt>
                <c:pt idx="3">
                  <c:v>0.54166666666666663</c:v>
                </c:pt>
                <c:pt idx="4">
                  <c:v>0.59722222222222221</c:v>
                </c:pt>
                <c:pt idx="5">
                  <c:v>0.65277777777777779</c:v>
                </c:pt>
                <c:pt idx="6">
                  <c:v>0.70833333333333337</c:v>
                </c:pt>
                <c:pt idx="7">
                  <c:v>0.75</c:v>
                </c:pt>
              </c:numCache>
            </c:numRef>
          </c:cat>
          <c:val>
            <c:numRef>
              <c:f>Schedule!$H$69:$P$69</c:f>
              <c:numCache>
                <c:formatCode>General</c:formatCode>
                <c:ptCount val="9"/>
                <c:pt idx="0">
                  <c:v>35</c:v>
                </c:pt>
                <c:pt idx="1">
                  <c:v>35</c:v>
                </c:pt>
                <c:pt idx="2">
                  <c:v>45</c:v>
                </c:pt>
                <c:pt idx="3">
                  <c:v>20</c:v>
                </c:pt>
                <c:pt idx="4">
                  <c:v>0</c:v>
                </c:pt>
                <c:pt idx="5">
                  <c:v>0</c:v>
                </c:pt>
                <c:pt idx="6">
                  <c:v>0</c:v>
                </c:pt>
                <c:pt idx="7">
                  <c:v>0</c:v>
                </c:pt>
                <c:pt idx="8">
                  <c:v>0</c:v>
                </c:pt>
              </c:numCache>
            </c:numRef>
          </c:val>
          <c:extLst>
            <c:ext xmlns:c16="http://schemas.microsoft.com/office/drawing/2014/chart" uri="{C3380CC4-5D6E-409C-BE32-E72D297353CC}">
              <c16:uniqueId val="{00000002-CFDC-3949-A656-5082FB6C8075}"/>
            </c:ext>
          </c:extLst>
        </c:ser>
        <c:dLbls>
          <c:showLegendKey val="0"/>
          <c:showVal val="0"/>
          <c:showCatName val="0"/>
          <c:showSerName val="0"/>
          <c:showPercent val="0"/>
          <c:showBubbleSize val="0"/>
        </c:dLbls>
        <c:gapWidth val="219"/>
        <c:overlap val="-27"/>
        <c:axId val="771007360"/>
        <c:axId val="800126064"/>
      </c:barChart>
      <c:catAx>
        <c:axId val="771007360"/>
        <c:scaling>
          <c:orientation val="minMax"/>
          <c:min val="0"/>
        </c:scaling>
        <c:delete val="0"/>
        <c:axPos val="b"/>
        <c:numFmt formatCode="h:mm\ AM/PM"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00126064"/>
        <c:crosses val="autoZero"/>
        <c:auto val="1"/>
        <c:lblAlgn val="ctr"/>
        <c:lblOffset val="100"/>
        <c:noMultiLvlLbl val="0"/>
      </c:catAx>
      <c:valAx>
        <c:axId val="8001260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t>Number of Seats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710073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solidFill>
      <a:schemeClr val="bg2">
        <a:lumMod val="25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Conflict vs.</a:t>
            </a:r>
            <a:r>
              <a:rPr lang="en-US" baseline="0"/>
              <a:t> No Conflict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7.407407407407407E-2"/>
          <c:w val="0.93888888888888888"/>
          <c:h val="0.84204505686789155"/>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AA3339"/>
              </a:solidFill>
              <a:ln>
                <a:noFill/>
              </a:ln>
              <a:effectLst/>
            </c:spPr>
            <c:extLst>
              <c:ext xmlns:c16="http://schemas.microsoft.com/office/drawing/2014/chart" uri="{C3380CC4-5D6E-409C-BE32-E72D297353CC}">
                <c16:uniqueId val="{00000001-2669-6B45-BF9B-FF43EF1DE7E2}"/>
              </c:ext>
            </c:extLst>
          </c:dPt>
          <c:dPt>
            <c:idx val="1"/>
            <c:invertIfNegative val="0"/>
            <c:bubble3D val="0"/>
            <c:spPr>
              <a:solidFill>
                <a:srgbClr val="000000"/>
              </a:solidFill>
              <a:ln>
                <a:noFill/>
              </a:ln>
              <a:effectLst/>
            </c:spPr>
            <c:extLst>
              <c:ext xmlns:c16="http://schemas.microsoft.com/office/drawing/2014/chart" uri="{C3380CC4-5D6E-409C-BE32-E72D297353CC}">
                <c16:uniqueId val="{00000002-2669-6B45-BF9B-FF43EF1DE7E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rgbClr val="000000"/>
                      </a:solidFill>
                    </a:ln>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Schedule!$K$19:$K$20</c:f>
              <c:strCache>
                <c:ptCount val="2"/>
                <c:pt idx="0">
                  <c:v>Labs that Conflict</c:v>
                </c:pt>
                <c:pt idx="1">
                  <c:v>Labs that Don’t Conflict</c:v>
                </c:pt>
              </c:strCache>
            </c:strRef>
          </c:cat>
          <c:val>
            <c:numRef>
              <c:f>Schedule!$L$19:$L$20</c:f>
              <c:numCache>
                <c:formatCode>General</c:formatCode>
                <c:ptCount val="2"/>
                <c:pt idx="0">
                  <c:v>7</c:v>
                </c:pt>
                <c:pt idx="1">
                  <c:v>4</c:v>
                </c:pt>
              </c:numCache>
            </c:numRef>
          </c:val>
          <c:extLst>
            <c:ext xmlns:c16="http://schemas.microsoft.com/office/drawing/2014/chart" uri="{C3380CC4-5D6E-409C-BE32-E72D297353CC}">
              <c16:uniqueId val="{00000000-2669-6B45-BF9B-FF43EF1DE7E2}"/>
            </c:ext>
          </c:extLst>
        </c:ser>
        <c:dLbls>
          <c:showLegendKey val="0"/>
          <c:showVal val="0"/>
          <c:showCatName val="0"/>
          <c:showSerName val="0"/>
          <c:showPercent val="0"/>
          <c:showBubbleSize val="0"/>
        </c:dLbls>
        <c:gapWidth val="219"/>
        <c:overlap val="-27"/>
        <c:axId val="1608337264"/>
        <c:axId val="1618759216"/>
      </c:barChart>
      <c:catAx>
        <c:axId val="1608337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w="0">
                  <a:noFill/>
                </a:ln>
                <a:solidFill>
                  <a:srgbClr val="000000"/>
                </a:solidFill>
                <a:latin typeface="+mn-lt"/>
                <a:ea typeface="+mn-ea"/>
                <a:cs typeface="+mn-cs"/>
              </a:defRPr>
            </a:pPr>
            <a:endParaRPr lang="en-US"/>
          </a:p>
        </c:txPr>
        <c:crossAx val="1618759216"/>
        <c:crosses val="autoZero"/>
        <c:auto val="1"/>
        <c:lblAlgn val="ctr"/>
        <c:lblOffset val="100"/>
        <c:noMultiLvlLbl val="0"/>
      </c:catAx>
      <c:valAx>
        <c:axId val="1618759216"/>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160833726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 Cumualtive CF</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'Coin Flip'!$U$9:$U$10008</c:f>
              <c:numCache>
                <c:formatCode>_("$"* #,##0.00_);_("$"* \(#,##0.00\);_("$"* "-"??_);_(@_)</c:formatCode>
                <c:ptCount val="10000"/>
                <c:pt idx="0">
                  <c:v>10</c:v>
                </c:pt>
                <c:pt idx="1">
                  <c:v>20</c:v>
                </c:pt>
                <c:pt idx="2">
                  <c:v>30</c:v>
                </c:pt>
                <c:pt idx="3">
                  <c:v>40</c:v>
                </c:pt>
                <c:pt idx="4">
                  <c:v>50</c:v>
                </c:pt>
                <c:pt idx="5">
                  <c:v>60</c:v>
                </c:pt>
                <c:pt idx="6">
                  <c:v>-930</c:v>
                </c:pt>
                <c:pt idx="7">
                  <c:v>-920</c:v>
                </c:pt>
                <c:pt idx="8">
                  <c:v>-910</c:v>
                </c:pt>
                <c:pt idx="9">
                  <c:v>-900</c:v>
                </c:pt>
                <c:pt idx="10">
                  <c:v>-890</c:v>
                </c:pt>
                <c:pt idx="11">
                  <c:v>-880</c:v>
                </c:pt>
                <c:pt idx="12">
                  <c:v>-870</c:v>
                </c:pt>
                <c:pt idx="13">
                  <c:v>-860</c:v>
                </c:pt>
                <c:pt idx="14">
                  <c:v>-850</c:v>
                </c:pt>
                <c:pt idx="15">
                  <c:v>-840</c:v>
                </c:pt>
                <c:pt idx="16">
                  <c:v>-830</c:v>
                </c:pt>
                <c:pt idx="17">
                  <c:v>-820</c:v>
                </c:pt>
                <c:pt idx="18">
                  <c:v>-810</c:v>
                </c:pt>
                <c:pt idx="19">
                  <c:v>-800</c:v>
                </c:pt>
                <c:pt idx="20">
                  <c:v>-1790</c:v>
                </c:pt>
                <c:pt idx="21">
                  <c:v>-1780</c:v>
                </c:pt>
                <c:pt idx="22">
                  <c:v>-1770</c:v>
                </c:pt>
                <c:pt idx="23">
                  <c:v>-1760</c:v>
                </c:pt>
                <c:pt idx="24">
                  <c:v>-1750</c:v>
                </c:pt>
                <c:pt idx="25">
                  <c:v>-1740</c:v>
                </c:pt>
                <c:pt idx="26">
                  <c:v>-1730</c:v>
                </c:pt>
                <c:pt idx="27">
                  <c:v>-1720</c:v>
                </c:pt>
                <c:pt idx="28">
                  <c:v>-1710</c:v>
                </c:pt>
                <c:pt idx="29">
                  <c:v>-1700</c:v>
                </c:pt>
                <c:pt idx="30">
                  <c:v>-1690</c:v>
                </c:pt>
                <c:pt idx="31">
                  <c:v>-1680</c:v>
                </c:pt>
                <c:pt idx="32">
                  <c:v>-1670</c:v>
                </c:pt>
                <c:pt idx="33">
                  <c:v>-1660</c:v>
                </c:pt>
                <c:pt idx="34">
                  <c:v>-1650</c:v>
                </c:pt>
                <c:pt idx="35">
                  <c:v>-1640</c:v>
                </c:pt>
                <c:pt idx="36">
                  <c:v>-1630</c:v>
                </c:pt>
                <c:pt idx="37">
                  <c:v>-1620</c:v>
                </c:pt>
                <c:pt idx="38">
                  <c:v>-1610</c:v>
                </c:pt>
                <c:pt idx="39">
                  <c:v>-1600</c:v>
                </c:pt>
                <c:pt idx="40">
                  <c:v>-1590</c:v>
                </c:pt>
                <c:pt idx="41">
                  <c:v>-1580</c:v>
                </c:pt>
                <c:pt idx="42">
                  <c:v>-1570</c:v>
                </c:pt>
                <c:pt idx="43">
                  <c:v>-1560</c:v>
                </c:pt>
                <c:pt idx="44">
                  <c:v>-1550</c:v>
                </c:pt>
                <c:pt idx="45">
                  <c:v>-1540</c:v>
                </c:pt>
                <c:pt idx="46">
                  <c:v>-1530</c:v>
                </c:pt>
                <c:pt idx="47">
                  <c:v>-1520</c:v>
                </c:pt>
                <c:pt idx="48">
                  <c:v>-1510</c:v>
                </c:pt>
                <c:pt idx="49">
                  <c:v>-1500</c:v>
                </c:pt>
                <c:pt idx="50">
                  <c:v>-1490</c:v>
                </c:pt>
                <c:pt idx="51">
                  <c:v>-1480</c:v>
                </c:pt>
                <c:pt idx="52">
                  <c:v>-1470</c:v>
                </c:pt>
                <c:pt idx="53">
                  <c:v>-1460</c:v>
                </c:pt>
                <c:pt idx="54">
                  <c:v>-1450</c:v>
                </c:pt>
                <c:pt idx="55">
                  <c:v>-1440</c:v>
                </c:pt>
                <c:pt idx="56">
                  <c:v>-1430</c:v>
                </c:pt>
                <c:pt idx="57">
                  <c:v>-1420</c:v>
                </c:pt>
                <c:pt idx="58">
                  <c:v>-1410</c:v>
                </c:pt>
                <c:pt idx="59">
                  <c:v>-1400</c:v>
                </c:pt>
                <c:pt idx="60">
                  <c:v>-1390</c:v>
                </c:pt>
                <c:pt idx="61">
                  <c:v>-1380</c:v>
                </c:pt>
                <c:pt idx="62">
                  <c:v>-1370</c:v>
                </c:pt>
                <c:pt idx="63">
                  <c:v>-1360</c:v>
                </c:pt>
                <c:pt idx="64">
                  <c:v>-1350</c:v>
                </c:pt>
                <c:pt idx="65">
                  <c:v>-1340</c:v>
                </c:pt>
                <c:pt idx="66">
                  <c:v>-1330</c:v>
                </c:pt>
                <c:pt idx="67">
                  <c:v>-1320</c:v>
                </c:pt>
                <c:pt idx="68">
                  <c:v>-1310</c:v>
                </c:pt>
                <c:pt idx="69">
                  <c:v>-1300</c:v>
                </c:pt>
                <c:pt idx="70">
                  <c:v>-1290</c:v>
                </c:pt>
                <c:pt idx="71">
                  <c:v>-1280</c:v>
                </c:pt>
                <c:pt idx="72">
                  <c:v>-1270</c:v>
                </c:pt>
                <c:pt idx="73">
                  <c:v>-1260</c:v>
                </c:pt>
                <c:pt idx="74">
                  <c:v>-1250</c:v>
                </c:pt>
                <c:pt idx="75">
                  <c:v>-1240</c:v>
                </c:pt>
                <c:pt idx="76">
                  <c:v>-1230</c:v>
                </c:pt>
                <c:pt idx="77">
                  <c:v>-1220</c:v>
                </c:pt>
                <c:pt idx="78">
                  <c:v>-1210</c:v>
                </c:pt>
                <c:pt idx="79">
                  <c:v>-1200</c:v>
                </c:pt>
                <c:pt idx="80">
                  <c:v>-1190</c:v>
                </c:pt>
                <c:pt idx="81">
                  <c:v>-2180</c:v>
                </c:pt>
                <c:pt idx="82">
                  <c:v>-2170</c:v>
                </c:pt>
                <c:pt idx="83">
                  <c:v>-2160</c:v>
                </c:pt>
                <c:pt idx="84">
                  <c:v>-2150</c:v>
                </c:pt>
                <c:pt idx="85">
                  <c:v>-3140</c:v>
                </c:pt>
                <c:pt idx="86">
                  <c:v>-3130</c:v>
                </c:pt>
                <c:pt idx="87">
                  <c:v>-3120</c:v>
                </c:pt>
                <c:pt idx="88">
                  <c:v>-3110</c:v>
                </c:pt>
                <c:pt idx="89">
                  <c:v>-3100</c:v>
                </c:pt>
                <c:pt idx="90">
                  <c:v>-3090</c:v>
                </c:pt>
                <c:pt idx="91">
                  <c:v>-3080</c:v>
                </c:pt>
                <c:pt idx="92">
                  <c:v>-3070</c:v>
                </c:pt>
                <c:pt idx="93">
                  <c:v>-3060</c:v>
                </c:pt>
                <c:pt idx="94">
                  <c:v>-4050</c:v>
                </c:pt>
                <c:pt idx="95">
                  <c:v>-4040</c:v>
                </c:pt>
                <c:pt idx="96">
                  <c:v>-5030</c:v>
                </c:pt>
                <c:pt idx="97">
                  <c:v>-5020</c:v>
                </c:pt>
                <c:pt idx="98">
                  <c:v>-5010</c:v>
                </c:pt>
                <c:pt idx="99">
                  <c:v>-5000</c:v>
                </c:pt>
                <c:pt idx="100">
                  <c:v>-4990</c:v>
                </c:pt>
                <c:pt idx="101">
                  <c:v>-4980</c:v>
                </c:pt>
                <c:pt idx="102">
                  <c:v>-4970</c:v>
                </c:pt>
                <c:pt idx="103">
                  <c:v>-4960</c:v>
                </c:pt>
                <c:pt idx="104">
                  <c:v>-4950</c:v>
                </c:pt>
                <c:pt idx="105">
                  <c:v>-4940</c:v>
                </c:pt>
                <c:pt idx="106">
                  <c:v>-4930</c:v>
                </c:pt>
                <c:pt idx="107">
                  <c:v>-4920</c:v>
                </c:pt>
                <c:pt idx="108">
                  <c:v>-4910</c:v>
                </c:pt>
                <c:pt idx="109">
                  <c:v>-4900</c:v>
                </c:pt>
                <c:pt idx="110">
                  <c:v>-4890</c:v>
                </c:pt>
                <c:pt idx="111">
                  <c:v>-4880</c:v>
                </c:pt>
                <c:pt idx="112">
                  <c:v>-4870</c:v>
                </c:pt>
                <c:pt idx="113">
                  <c:v>-4860</c:v>
                </c:pt>
                <c:pt idx="114">
                  <c:v>-4850</c:v>
                </c:pt>
                <c:pt idx="115">
                  <c:v>-4840</c:v>
                </c:pt>
                <c:pt idx="116">
                  <c:v>-4830</c:v>
                </c:pt>
                <c:pt idx="117">
                  <c:v>-4820</c:v>
                </c:pt>
                <c:pt idx="118">
                  <c:v>-4810</c:v>
                </c:pt>
                <c:pt idx="119">
                  <c:v>-4800</c:v>
                </c:pt>
                <c:pt idx="120">
                  <c:v>-4790</c:v>
                </c:pt>
                <c:pt idx="121">
                  <c:v>-4780</c:v>
                </c:pt>
                <c:pt idx="122">
                  <c:v>-4770</c:v>
                </c:pt>
                <c:pt idx="123">
                  <c:v>-4760</c:v>
                </c:pt>
                <c:pt idx="124">
                  <c:v>-4750</c:v>
                </c:pt>
                <c:pt idx="125">
                  <c:v>-4740</c:v>
                </c:pt>
                <c:pt idx="126">
                  <c:v>-4730</c:v>
                </c:pt>
                <c:pt idx="127">
                  <c:v>-4720</c:v>
                </c:pt>
                <c:pt idx="128">
                  <c:v>-4710</c:v>
                </c:pt>
                <c:pt idx="129">
                  <c:v>-4700</c:v>
                </c:pt>
                <c:pt idx="130">
                  <c:v>-4690</c:v>
                </c:pt>
                <c:pt idx="131">
                  <c:v>-4680</c:v>
                </c:pt>
                <c:pt idx="132">
                  <c:v>-4670</c:v>
                </c:pt>
                <c:pt idx="133">
                  <c:v>-4660</c:v>
                </c:pt>
                <c:pt idx="134">
                  <c:v>-4650</c:v>
                </c:pt>
                <c:pt idx="135">
                  <c:v>-4640</c:v>
                </c:pt>
                <c:pt idx="136">
                  <c:v>-4630</c:v>
                </c:pt>
                <c:pt idx="137">
                  <c:v>-4620</c:v>
                </c:pt>
                <c:pt idx="138">
                  <c:v>-4610</c:v>
                </c:pt>
                <c:pt idx="139">
                  <c:v>-4600</c:v>
                </c:pt>
                <c:pt idx="140">
                  <c:v>-4590</c:v>
                </c:pt>
                <c:pt idx="141">
                  <c:v>-4580</c:v>
                </c:pt>
                <c:pt idx="142">
                  <c:v>-4570</c:v>
                </c:pt>
                <c:pt idx="143">
                  <c:v>-4560</c:v>
                </c:pt>
                <c:pt idx="144">
                  <c:v>-4550</c:v>
                </c:pt>
                <c:pt idx="145">
                  <c:v>-4540</c:v>
                </c:pt>
                <c:pt idx="146">
                  <c:v>-4530</c:v>
                </c:pt>
                <c:pt idx="147">
                  <c:v>-4520</c:v>
                </c:pt>
                <c:pt idx="148">
                  <c:v>-4510</c:v>
                </c:pt>
                <c:pt idx="149">
                  <c:v>-4500</c:v>
                </c:pt>
                <c:pt idx="150">
                  <c:v>-4490</c:v>
                </c:pt>
                <c:pt idx="151">
                  <c:v>-4480</c:v>
                </c:pt>
                <c:pt idx="152">
                  <c:v>-4470</c:v>
                </c:pt>
                <c:pt idx="153">
                  <c:v>-4460</c:v>
                </c:pt>
                <c:pt idx="154">
                  <c:v>-4450</c:v>
                </c:pt>
                <c:pt idx="155">
                  <c:v>-4440</c:v>
                </c:pt>
                <c:pt idx="156">
                  <c:v>-4430</c:v>
                </c:pt>
                <c:pt idx="157">
                  <c:v>-4420</c:v>
                </c:pt>
                <c:pt idx="158">
                  <c:v>-4410</c:v>
                </c:pt>
                <c:pt idx="159">
                  <c:v>-4400</c:v>
                </c:pt>
                <c:pt idx="160">
                  <c:v>-4390</c:v>
                </c:pt>
                <c:pt idx="161">
                  <c:v>-4380</c:v>
                </c:pt>
                <c:pt idx="162">
                  <c:v>-4370</c:v>
                </c:pt>
                <c:pt idx="163">
                  <c:v>-4360</c:v>
                </c:pt>
                <c:pt idx="164">
                  <c:v>-4350</c:v>
                </c:pt>
                <c:pt idx="165">
                  <c:v>-4340</c:v>
                </c:pt>
                <c:pt idx="166">
                  <c:v>-4330</c:v>
                </c:pt>
                <c:pt idx="167">
                  <c:v>-4320</c:v>
                </c:pt>
                <c:pt idx="168">
                  <c:v>-4310</c:v>
                </c:pt>
                <c:pt idx="169">
                  <c:v>-4300</c:v>
                </c:pt>
                <c:pt idx="170">
                  <c:v>-4290</c:v>
                </c:pt>
                <c:pt idx="171">
                  <c:v>-4280</c:v>
                </c:pt>
                <c:pt idx="172">
                  <c:v>-4270</c:v>
                </c:pt>
                <c:pt idx="173">
                  <c:v>-4260</c:v>
                </c:pt>
                <c:pt idx="174">
                  <c:v>-4250</c:v>
                </c:pt>
                <c:pt idx="175">
                  <c:v>-4240</c:v>
                </c:pt>
                <c:pt idx="176">
                  <c:v>-4230</c:v>
                </c:pt>
                <c:pt idx="177">
                  <c:v>-4220</c:v>
                </c:pt>
                <c:pt idx="178">
                  <c:v>-4210</c:v>
                </c:pt>
                <c:pt idx="179">
                  <c:v>-4200</c:v>
                </c:pt>
                <c:pt idx="180">
                  <c:v>-4190</c:v>
                </c:pt>
                <c:pt idx="181">
                  <c:v>-4180</c:v>
                </c:pt>
                <c:pt idx="182">
                  <c:v>-4170</c:v>
                </c:pt>
                <c:pt idx="183">
                  <c:v>-4160</c:v>
                </c:pt>
                <c:pt idx="184">
                  <c:v>-4150</c:v>
                </c:pt>
                <c:pt idx="185">
                  <c:v>-4140</c:v>
                </c:pt>
                <c:pt idx="186">
                  <c:v>-4130</c:v>
                </c:pt>
                <c:pt idx="187">
                  <c:v>-4120</c:v>
                </c:pt>
                <c:pt idx="188">
                  <c:v>-4110</c:v>
                </c:pt>
                <c:pt idx="189">
                  <c:v>-4100</c:v>
                </c:pt>
                <c:pt idx="190">
                  <c:v>-4090</c:v>
                </c:pt>
                <c:pt idx="191">
                  <c:v>-4080</c:v>
                </c:pt>
                <c:pt idx="192">
                  <c:v>-4070</c:v>
                </c:pt>
                <c:pt idx="193">
                  <c:v>-4060</c:v>
                </c:pt>
                <c:pt idx="194">
                  <c:v>-4050</c:v>
                </c:pt>
                <c:pt idx="195">
                  <c:v>-4040</c:v>
                </c:pt>
                <c:pt idx="196">
                  <c:v>-5030</c:v>
                </c:pt>
                <c:pt idx="197">
                  <c:v>-5020</c:v>
                </c:pt>
                <c:pt idx="198">
                  <c:v>-5010</c:v>
                </c:pt>
                <c:pt idx="199">
                  <c:v>-5000</c:v>
                </c:pt>
                <c:pt idx="200">
                  <c:v>-4990</c:v>
                </c:pt>
                <c:pt idx="201">
                  <c:v>-4980</c:v>
                </c:pt>
                <c:pt idx="202">
                  <c:v>-4970</c:v>
                </c:pt>
                <c:pt idx="203">
                  <c:v>-4960</c:v>
                </c:pt>
                <c:pt idx="204">
                  <c:v>-4950</c:v>
                </c:pt>
                <c:pt idx="205">
                  <c:v>-4940</c:v>
                </c:pt>
                <c:pt idx="206">
                  <c:v>-4930</c:v>
                </c:pt>
                <c:pt idx="207">
                  <c:v>-4920</c:v>
                </c:pt>
                <c:pt idx="208">
                  <c:v>-4910</c:v>
                </c:pt>
                <c:pt idx="209">
                  <c:v>-4900</c:v>
                </c:pt>
                <c:pt idx="210">
                  <c:v>-4890</c:v>
                </c:pt>
                <c:pt idx="211">
                  <c:v>-4880</c:v>
                </c:pt>
                <c:pt idx="212">
                  <c:v>-4870</c:v>
                </c:pt>
                <c:pt idx="213">
                  <c:v>-4860</c:v>
                </c:pt>
                <c:pt idx="214">
                  <c:v>-4850</c:v>
                </c:pt>
                <c:pt idx="215">
                  <c:v>-4840</c:v>
                </c:pt>
                <c:pt idx="216">
                  <c:v>-4830</c:v>
                </c:pt>
                <c:pt idx="217">
                  <c:v>-4820</c:v>
                </c:pt>
                <c:pt idx="218">
                  <c:v>-4810</c:v>
                </c:pt>
                <c:pt idx="219">
                  <c:v>-4800</c:v>
                </c:pt>
                <c:pt idx="220">
                  <c:v>-4790</c:v>
                </c:pt>
                <c:pt idx="221">
                  <c:v>-4780</c:v>
                </c:pt>
                <c:pt idx="222">
                  <c:v>-4770</c:v>
                </c:pt>
                <c:pt idx="223">
                  <c:v>-4760</c:v>
                </c:pt>
                <c:pt idx="224">
                  <c:v>-4750</c:v>
                </c:pt>
                <c:pt idx="225">
                  <c:v>-4740</c:v>
                </c:pt>
                <c:pt idx="226">
                  <c:v>-4730</c:v>
                </c:pt>
                <c:pt idx="227">
                  <c:v>-4720</c:v>
                </c:pt>
                <c:pt idx="228">
                  <c:v>-4710</c:v>
                </c:pt>
                <c:pt idx="229">
                  <c:v>-4700</c:v>
                </c:pt>
                <c:pt idx="230">
                  <c:v>-4690</c:v>
                </c:pt>
                <c:pt idx="231">
                  <c:v>-5680</c:v>
                </c:pt>
                <c:pt idx="232">
                  <c:v>-5670</c:v>
                </c:pt>
                <c:pt idx="233">
                  <c:v>-5660</c:v>
                </c:pt>
                <c:pt idx="234">
                  <c:v>-5650</c:v>
                </c:pt>
                <c:pt idx="235">
                  <c:v>-6640</c:v>
                </c:pt>
                <c:pt idx="236">
                  <c:v>-6630</c:v>
                </c:pt>
                <c:pt idx="237">
                  <c:v>-6620</c:v>
                </c:pt>
                <c:pt idx="238">
                  <c:v>-6610</c:v>
                </c:pt>
                <c:pt idx="239">
                  <c:v>-6600</c:v>
                </c:pt>
                <c:pt idx="240">
                  <c:v>-6590</c:v>
                </c:pt>
                <c:pt idx="241">
                  <c:v>-6580</c:v>
                </c:pt>
                <c:pt idx="242">
                  <c:v>-6570</c:v>
                </c:pt>
                <c:pt idx="243">
                  <c:v>-6560</c:v>
                </c:pt>
                <c:pt idx="244">
                  <c:v>-6550</c:v>
                </c:pt>
                <c:pt idx="245">
                  <c:v>-6540</c:v>
                </c:pt>
                <c:pt idx="246">
                  <c:v>-6530</c:v>
                </c:pt>
                <c:pt idx="247">
                  <c:v>-6520</c:v>
                </c:pt>
                <c:pt idx="248">
                  <c:v>-6510</c:v>
                </c:pt>
                <c:pt idx="249">
                  <c:v>-6500</c:v>
                </c:pt>
                <c:pt idx="250">
                  <c:v>-6490</c:v>
                </c:pt>
                <c:pt idx="251">
                  <c:v>-6480</c:v>
                </c:pt>
                <c:pt idx="252">
                  <c:v>-6470</c:v>
                </c:pt>
                <c:pt idx="253">
                  <c:v>-6460</c:v>
                </c:pt>
                <c:pt idx="254">
                  <c:v>-6450</c:v>
                </c:pt>
                <c:pt idx="255">
                  <c:v>-6440</c:v>
                </c:pt>
                <c:pt idx="256">
                  <c:v>-6430</c:v>
                </c:pt>
                <c:pt idx="257">
                  <c:v>-6420</c:v>
                </c:pt>
                <c:pt idx="258">
                  <c:v>-6410</c:v>
                </c:pt>
                <c:pt idx="259">
                  <c:v>-6400</c:v>
                </c:pt>
                <c:pt idx="260">
                  <c:v>-6390</c:v>
                </c:pt>
                <c:pt idx="261">
                  <c:v>-6380</c:v>
                </c:pt>
                <c:pt idx="262">
                  <c:v>-6370</c:v>
                </c:pt>
                <c:pt idx="263">
                  <c:v>-6360</c:v>
                </c:pt>
                <c:pt idx="264">
                  <c:v>-6350</c:v>
                </c:pt>
                <c:pt idx="265">
                  <c:v>-6340</c:v>
                </c:pt>
                <c:pt idx="266">
                  <c:v>-6330</c:v>
                </c:pt>
                <c:pt idx="267">
                  <c:v>-6320</c:v>
                </c:pt>
                <c:pt idx="268">
                  <c:v>-6310</c:v>
                </c:pt>
                <c:pt idx="269">
                  <c:v>-6300</c:v>
                </c:pt>
                <c:pt idx="270">
                  <c:v>-6290</c:v>
                </c:pt>
                <c:pt idx="271">
                  <c:v>-6280</c:v>
                </c:pt>
                <c:pt idx="272">
                  <c:v>-6270</c:v>
                </c:pt>
                <c:pt idx="273">
                  <c:v>-6260</c:v>
                </c:pt>
                <c:pt idx="274">
                  <c:v>-6250</c:v>
                </c:pt>
                <c:pt idx="275">
                  <c:v>-6240</c:v>
                </c:pt>
                <c:pt idx="276">
                  <c:v>-6230</c:v>
                </c:pt>
                <c:pt idx="277">
                  <c:v>-6220</c:v>
                </c:pt>
                <c:pt idx="278">
                  <c:v>-6210</c:v>
                </c:pt>
                <c:pt idx="279">
                  <c:v>-6200</c:v>
                </c:pt>
                <c:pt idx="280">
                  <c:v>-6190</c:v>
                </c:pt>
                <c:pt idx="281">
                  <c:v>-6180</c:v>
                </c:pt>
                <c:pt idx="282">
                  <c:v>-6170</c:v>
                </c:pt>
                <c:pt idx="283">
                  <c:v>-6160</c:v>
                </c:pt>
                <c:pt idx="284">
                  <c:v>-6150</c:v>
                </c:pt>
                <c:pt idx="285">
                  <c:v>-6140</c:v>
                </c:pt>
                <c:pt idx="286">
                  <c:v>-6130</c:v>
                </c:pt>
                <c:pt idx="287">
                  <c:v>-6120</c:v>
                </c:pt>
                <c:pt idx="288">
                  <c:v>-6110</c:v>
                </c:pt>
                <c:pt idx="289">
                  <c:v>-6100</c:v>
                </c:pt>
                <c:pt idx="290">
                  <c:v>-6090</c:v>
                </c:pt>
                <c:pt idx="291">
                  <c:v>-6080</c:v>
                </c:pt>
                <c:pt idx="292">
                  <c:v>-6070</c:v>
                </c:pt>
                <c:pt idx="293">
                  <c:v>-6060</c:v>
                </c:pt>
                <c:pt idx="294">
                  <c:v>-6050</c:v>
                </c:pt>
                <c:pt idx="295">
                  <c:v>-6040</c:v>
                </c:pt>
                <c:pt idx="296">
                  <c:v>-6030</c:v>
                </c:pt>
                <c:pt idx="297">
                  <c:v>-6020</c:v>
                </c:pt>
                <c:pt idx="298">
                  <c:v>-6010</c:v>
                </c:pt>
                <c:pt idx="299">
                  <c:v>-6000</c:v>
                </c:pt>
                <c:pt idx="300">
                  <c:v>-5990</c:v>
                </c:pt>
                <c:pt idx="301">
                  <c:v>-5980</c:v>
                </c:pt>
                <c:pt idx="302">
                  <c:v>-5970</c:v>
                </c:pt>
                <c:pt idx="303">
                  <c:v>-5960</c:v>
                </c:pt>
                <c:pt idx="304">
                  <c:v>-5950</c:v>
                </c:pt>
                <c:pt idx="305">
                  <c:v>-5940</c:v>
                </c:pt>
                <c:pt idx="306">
                  <c:v>-5930</c:v>
                </c:pt>
                <c:pt idx="307">
                  <c:v>-5920</c:v>
                </c:pt>
                <c:pt idx="308">
                  <c:v>-5910</c:v>
                </c:pt>
                <c:pt idx="309">
                  <c:v>-5900</c:v>
                </c:pt>
                <c:pt idx="310">
                  <c:v>-5890</c:v>
                </c:pt>
                <c:pt idx="311">
                  <c:v>-5880</c:v>
                </c:pt>
                <c:pt idx="312">
                  <c:v>-5870</c:v>
                </c:pt>
                <c:pt idx="313">
                  <c:v>-6860</c:v>
                </c:pt>
                <c:pt idx="314">
                  <c:v>-6850</c:v>
                </c:pt>
                <c:pt idx="315">
                  <c:v>-6840</c:v>
                </c:pt>
                <c:pt idx="316">
                  <c:v>-7830</c:v>
                </c:pt>
                <c:pt idx="317">
                  <c:v>-7820</c:v>
                </c:pt>
                <c:pt idx="318">
                  <c:v>-7810</c:v>
                </c:pt>
                <c:pt idx="319">
                  <c:v>-7800</c:v>
                </c:pt>
                <c:pt idx="320">
                  <c:v>-7790</c:v>
                </c:pt>
                <c:pt idx="321">
                  <c:v>-7780</c:v>
                </c:pt>
                <c:pt idx="322">
                  <c:v>-7770</c:v>
                </c:pt>
                <c:pt idx="323">
                  <c:v>-7760</c:v>
                </c:pt>
                <c:pt idx="324">
                  <c:v>-7750</c:v>
                </c:pt>
                <c:pt idx="325">
                  <c:v>-7740</c:v>
                </c:pt>
                <c:pt idx="326">
                  <c:v>-8730</c:v>
                </c:pt>
                <c:pt idx="327">
                  <c:v>-8720</c:v>
                </c:pt>
                <c:pt idx="328">
                  <c:v>-8710</c:v>
                </c:pt>
                <c:pt idx="329">
                  <c:v>-8700</c:v>
                </c:pt>
                <c:pt idx="330">
                  <c:v>-8690</c:v>
                </c:pt>
                <c:pt idx="331">
                  <c:v>-8680</c:v>
                </c:pt>
                <c:pt idx="332">
                  <c:v>-8670</c:v>
                </c:pt>
                <c:pt idx="333">
                  <c:v>-8660</c:v>
                </c:pt>
                <c:pt idx="334">
                  <c:v>-8650</c:v>
                </c:pt>
                <c:pt idx="335">
                  <c:v>-8640</c:v>
                </c:pt>
                <c:pt idx="336">
                  <c:v>-8630</c:v>
                </c:pt>
                <c:pt idx="337">
                  <c:v>-8620</c:v>
                </c:pt>
                <c:pt idx="338">
                  <c:v>-8610</c:v>
                </c:pt>
                <c:pt idx="339">
                  <c:v>-8600</c:v>
                </c:pt>
                <c:pt idx="340">
                  <c:v>-8590</c:v>
                </c:pt>
                <c:pt idx="341">
                  <c:v>-8580</c:v>
                </c:pt>
                <c:pt idx="342">
                  <c:v>-8570</c:v>
                </c:pt>
                <c:pt idx="343">
                  <c:v>-8560</c:v>
                </c:pt>
                <c:pt idx="344">
                  <c:v>-8550</c:v>
                </c:pt>
                <c:pt idx="345">
                  <c:v>-8540</c:v>
                </c:pt>
                <c:pt idx="346">
                  <c:v>-8530</c:v>
                </c:pt>
                <c:pt idx="347">
                  <c:v>-8520</c:v>
                </c:pt>
                <c:pt idx="348">
                  <c:v>-8510</c:v>
                </c:pt>
                <c:pt idx="349">
                  <c:v>-8500</c:v>
                </c:pt>
                <c:pt idx="350">
                  <c:v>-8490</c:v>
                </c:pt>
                <c:pt idx="351">
                  <c:v>-8480</c:v>
                </c:pt>
                <c:pt idx="352">
                  <c:v>-8470</c:v>
                </c:pt>
                <c:pt idx="353">
                  <c:v>-8460</c:v>
                </c:pt>
                <c:pt idx="354">
                  <c:v>-8450</c:v>
                </c:pt>
                <c:pt idx="355">
                  <c:v>-9440</c:v>
                </c:pt>
                <c:pt idx="356">
                  <c:v>-9430</c:v>
                </c:pt>
                <c:pt idx="357">
                  <c:v>-9420</c:v>
                </c:pt>
                <c:pt idx="358">
                  <c:v>-9410</c:v>
                </c:pt>
                <c:pt idx="359">
                  <c:v>-9400</c:v>
                </c:pt>
                <c:pt idx="360">
                  <c:v>-10390</c:v>
                </c:pt>
                <c:pt idx="361">
                  <c:v>-10380</c:v>
                </c:pt>
                <c:pt idx="362">
                  <c:v>-10370</c:v>
                </c:pt>
                <c:pt idx="363">
                  <c:v>-10360</c:v>
                </c:pt>
                <c:pt idx="364">
                  <c:v>-10350</c:v>
                </c:pt>
                <c:pt idx="365">
                  <c:v>-10340</c:v>
                </c:pt>
                <c:pt idx="366">
                  <c:v>-10330</c:v>
                </c:pt>
                <c:pt idx="367">
                  <c:v>-10320</c:v>
                </c:pt>
                <c:pt idx="368">
                  <c:v>-10310</c:v>
                </c:pt>
                <c:pt idx="369">
                  <c:v>-10300</c:v>
                </c:pt>
                <c:pt idx="370">
                  <c:v>-10290</c:v>
                </c:pt>
                <c:pt idx="371">
                  <c:v>-10280</c:v>
                </c:pt>
                <c:pt idx="372">
                  <c:v>-10270</c:v>
                </c:pt>
                <c:pt idx="373">
                  <c:v>-10260</c:v>
                </c:pt>
                <c:pt idx="374">
                  <c:v>-10250</c:v>
                </c:pt>
                <c:pt idx="375">
                  <c:v>-10240</c:v>
                </c:pt>
                <c:pt idx="376">
                  <c:v>-10230</c:v>
                </c:pt>
                <c:pt idx="377">
                  <c:v>-10220</c:v>
                </c:pt>
                <c:pt idx="378">
                  <c:v>-10210</c:v>
                </c:pt>
                <c:pt idx="379">
                  <c:v>-10200</c:v>
                </c:pt>
                <c:pt idx="380">
                  <c:v>-10190</c:v>
                </c:pt>
                <c:pt idx="381">
                  <c:v>-10180</c:v>
                </c:pt>
                <c:pt idx="382">
                  <c:v>-10170</c:v>
                </c:pt>
                <c:pt idx="383">
                  <c:v>-10160</c:v>
                </c:pt>
                <c:pt idx="384">
                  <c:v>-10150</c:v>
                </c:pt>
                <c:pt idx="385">
                  <c:v>-10140</c:v>
                </c:pt>
                <c:pt idx="386">
                  <c:v>-10130</c:v>
                </c:pt>
                <c:pt idx="387">
                  <c:v>-10120</c:v>
                </c:pt>
                <c:pt idx="388">
                  <c:v>-10110</c:v>
                </c:pt>
                <c:pt idx="389">
                  <c:v>-10100</c:v>
                </c:pt>
                <c:pt idx="390">
                  <c:v>-10090</c:v>
                </c:pt>
                <c:pt idx="391">
                  <c:v>-10080</c:v>
                </c:pt>
                <c:pt idx="392">
                  <c:v>-10070</c:v>
                </c:pt>
                <c:pt idx="393">
                  <c:v>-10060</c:v>
                </c:pt>
                <c:pt idx="394">
                  <c:v>-10050</c:v>
                </c:pt>
                <c:pt idx="395">
                  <c:v>-10040</c:v>
                </c:pt>
                <c:pt idx="396">
                  <c:v>-10030</c:v>
                </c:pt>
                <c:pt idx="397">
                  <c:v>-10020</c:v>
                </c:pt>
                <c:pt idx="398">
                  <c:v>-10010</c:v>
                </c:pt>
                <c:pt idx="399">
                  <c:v>-10000</c:v>
                </c:pt>
                <c:pt idx="400">
                  <c:v>-9990</c:v>
                </c:pt>
                <c:pt idx="401">
                  <c:v>-9980</c:v>
                </c:pt>
                <c:pt idx="402">
                  <c:v>-9970</c:v>
                </c:pt>
                <c:pt idx="403">
                  <c:v>-9960</c:v>
                </c:pt>
                <c:pt idx="404">
                  <c:v>-9950</c:v>
                </c:pt>
                <c:pt idx="405">
                  <c:v>-9940</c:v>
                </c:pt>
                <c:pt idx="406">
                  <c:v>-9930</c:v>
                </c:pt>
                <c:pt idx="407">
                  <c:v>-9920</c:v>
                </c:pt>
                <c:pt idx="408">
                  <c:v>-9910</c:v>
                </c:pt>
                <c:pt idx="409">
                  <c:v>-9900</c:v>
                </c:pt>
                <c:pt idx="410">
                  <c:v>-9890</c:v>
                </c:pt>
                <c:pt idx="411">
                  <c:v>-9880</c:v>
                </c:pt>
                <c:pt idx="412">
                  <c:v>-9870</c:v>
                </c:pt>
                <c:pt idx="413">
                  <c:v>-9860</c:v>
                </c:pt>
                <c:pt idx="414">
                  <c:v>-10850</c:v>
                </c:pt>
                <c:pt idx="415">
                  <c:v>-10840</c:v>
                </c:pt>
                <c:pt idx="416">
                  <c:v>-10830</c:v>
                </c:pt>
                <c:pt idx="417">
                  <c:v>-10820</c:v>
                </c:pt>
                <c:pt idx="418">
                  <c:v>-10810</c:v>
                </c:pt>
                <c:pt idx="419">
                  <c:v>-10800</c:v>
                </c:pt>
                <c:pt idx="420">
                  <c:v>-10790</c:v>
                </c:pt>
                <c:pt idx="421">
                  <c:v>-10780</c:v>
                </c:pt>
                <c:pt idx="422">
                  <c:v>-10770</c:v>
                </c:pt>
                <c:pt idx="423">
                  <c:v>-10760</c:v>
                </c:pt>
                <c:pt idx="424">
                  <c:v>-10750</c:v>
                </c:pt>
                <c:pt idx="425">
                  <c:v>-10740</c:v>
                </c:pt>
                <c:pt idx="426">
                  <c:v>-10730</c:v>
                </c:pt>
                <c:pt idx="427">
                  <c:v>-10720</c:v>
                </c:pt>
                <c:pt idx="428">
                  <c:v>-10710</c:v>
                </c:pt>
                <c:pt idx="429">
                  <c:v>-10700</c:v>
                </c:pt>
                <c:pt idx="430">
                  <c:v>-10690</c:v>
                </c:pt>
                <c:pt idx="431">
                  <c:v>-10680</c:v>
                </c:pt>
                <c:pt idx="432">
                  <c:v>-10670</c:v>
                </c:pt>
                <c:pt idx="433">
                  <c:v>-10660</c:v>
                </c:pt>
                <c:pt idx="434">
                  <c:v>-10650</c:v>
                </c:pt>
                <c:pt idx="435">
                  <c:v>-10640</c:v>
                </c:pt>
                <c:pt idx="436">
                  <c:v>-10630</c:v>
                </c:pt>
                <c:pt idx="437">
                  <c:v>-10620</c:v>
                </c:pt>
                <c:pt idx="438">
                  <c:v>-10610</c:v>
                </c:pt>
                <c:pt idx="439">
                  <c:v>-10600</c:v>
                </c:pt>
                <c:pt idx="440">
                  <c:v>-10590</c:v>
                </c:pt>
                <c:pt idx="441">
                  <c:v>-10580</c:v>
                </c:pt>
                <c:pt idx="442">
                  <c:v>-10570</c:v>
                </c:pt>
                <c:pt idx="443">
                  <c:v>-10560</c:v>
                </c:pt>
                <c:pt idx="444">
                  <c:v>-10550</c:v>
                </c:pt>
                <c:pt idx="445">
                  <c:v>-10540</c:v>
                </c:pt>
                <c:pt idx="446">
                  <c:v>-10530</c:v>
                </c:pt>
                <c:pt idx="447">
                  <c:v>-10520</c:v>
                </c:pt>
                <c:pt idx="448">
                  <c:v>-10510</c:v>
                </c:pt>
                <c:pt idx="449">
                  <c:v>-10500</c:v>
                </c:pt>
                <c:pt idx="450">
                  <c:v>-10490</c:v>
                </c:pt>
                <c:pt idx="451">
                  <c:v>-10480</c:v>
                </c:pt>
                <c:pt idx="452">
                  <c:v>-10470</c:v>
                </c:pt>
                <c:pt idx="453">
                  <c:v>-10460</c:v>
                </c:pt>
                <c:pt idx="454">
                  <c:v>-10450</c:v>
                </c:pt>
                <c:pt idx="455">
                  <c:v>-10440</c:v>
                </c:pt>
                <c:pt idx="456">
                  <c:v>-10430</c:v>
                </c:pt>
                <c:pt idx="457">
                  <c:v>-10420</c:v>
                </c:pt>
                <c:pt idx="458">
                  <c:v>-10410</c:v>
                </c:pt>
                <c:pt idx="459">
                  <c:v>-10400</c:v>
                </c:pt>
                <c:pt idx="460">
                  <c:v>-10390</c:v>
                </c:pt>
                <c:pt idx="461">
                  <c:v>-10380</c:v>
                </c:pt>
                <c:pt idx="462">
                  <c:v>-10370</c:v>
                </c:pt>
                <c:pt idx="463">
                  <c:v>-10360</c:v>
                </c:pt>
                <c:pt idx="464">
                  <c:v>-10350</c:v>
                </c:pt>
                <c:pt idx="465">
                  <c:v>-10340</c:v>
                </c:pt>
                <c:pt idx="466">
                  <c:v>-10330</c:v>
                </c:pt>
                <c:pt idx="467">
                  <c:v>-10320</c:v>
                </c:pt>
                <c:pt idx="468">
                  <c:v>-10310</c:v>
                </c:pt>
                <c:pt idx="469">
                  <c:v>-10300</c:v>
                </c:pt>
                <c:pt idx="470">
                  <c:v>-10290</c:v>
                </c:pt>
                <c:pt idx="471">
                  <c:v>-10280</c:v>
                </c:pt>
                <c:pt idx="472">
                  <c:v>-10270</c:v>
                </c:pt>
                <c:pt idx="473">
                  <c:v>-10260</c:v>
                </c:pt>
                <c:pt idx="474">
                  <c:v>-10250</c:v>
                </c:pt>
                <c:pt idx="475">
                  <c:v>-10240</c:v>
                </c:pt>
                <c:pt idx="476">
                  <c:v>-10230</c:v>
                </c:pt>
                <c:pt idx="477">
                  <c:v>-10220</c:v>
                </c:pt>
                <c:pt idx="478">
                  <c:v>-10210</c:v>
                </c:pt>
                <c:pt idx="479">
                  <c:v>-10200</c:v>
                </c:pt>
                <c:pt idx="480">
                  <c:v>-10190</c:v>
                </c:pt>
                <c:pt idx="481">
                  <c:v>-10180</c:v>
                </c:pt>
                <c:pt idx="482">
                  <c:v>-10170</c:v>
                </c:pt>
                <c:pt idx="483">
                  <c:v>-10160</c:v>
                </c:pt>
                <c:pt idx="484">
                  <c:v>-10150</c:v>
                </c:pt>
                <c:pt idx="485">
                  <c:v>-10140</c:v>
                </c:pt>
                <c:pt idx="486">
                  <c:v>-10130</c:v>
                </c:pt>
                <c:pt idx="487">
                  <c:v>-10120</c:v>
                </c:pt>
                <c:pt idx="488">
                  <c:v>-10110</c:v>
                </c:pt>
                <c:pt idx="489">
                  <c:v>-10100</c:v>
                </c:pt>
                <c:pt idx="490">
                  <c:v>-10090</c:v>
                </c:pt>
                <c:pt idx="491">
                  <c:v>-10080</c:v>
                </c:pt>
                <c:pt idx="492">
                  <c:v>-10070</c:v>
                </c:pt>
                <c:pt idx="493">
                  <c:v>-11060</c:v>
                </c:pt>
                <c:pt idx="494">
                  <c:v>-11050</c:v>
                </c:pt>
                <c:pt idx="495">
                  <c:v>-11040</c:v>
                </c:pt>
                <c:pt idx="496">
                  <c:v>-11030</c:v>
                </c:pt>
                <c:pt idx="497">
                  <c:v>-11020</c:v>
                </c:pt>
                <c:pt idx="498">
                  <c:v>-11010</c:v>
                </c:pt>
                <c:pt idx="499">
                  <c:v>-11000</c:v>
                </c:pt>
                <c:pt idx="500">
                  <c:v>-10990</c:v>
                </c:pt>
                <c:pt idx="501">
                  <c:v>-10980</c:v>
                </c:pt>
                <c:pt idx="502">
                  <c:v>-10970</c:v>
                </c:pt>
                <c:pt idx="503">
                  <c:v>-10960</c:v>
                </c:pt>
                <c:pt idx="504">
                  <c:v>-11950</c:v>
                </c:pt>
                <c:pt idx="505">
                  <c:v>-11940</c:v>
                </c:pt>
                <c:pt idx="506">
                  <c:v>-11930</c:v>
                </c:pt>
                <c:pt idx="507">
                  <c:v>-11920</c:v>
                </c:pt>
                <c:pt idx="508">
                  <c:v>-11910</c:v>
                </c:pt>
                <c:pt idx="509">
                  <c:v>-11900</c:v>
                </c:pt>
                <c:pt idx="510">
                  <c:v>-11890</c:v>
                </c:pt>
                <c:pt idx="511">
                  <c:v>-11880</c:v>
                </c:pt>
                <c:pt idx="512">
                  <c:v>-11870</c:v>
                </c:pt>
                <c:pt idx="513">
                  <c:v>-11860</c:v>
                </c:pt>
                <c:pt idx="514">
                  <c:v>-12850</c:v>
                </c:pt>
                <c:pt idx="515">
                  <c:v>-12840</c:v>
                </c:pt>
                <c:pt idx="516">
                  <c:v>-12830</c:v>
                </c:pt>
                <c:pt idx="517">
                  <c:v>-12820</c:v>
                </c:pt>
                <c:pt idx="518">
                  <c:v>-13810</c:v>
                </c:pt>
                <c:pt idx="519">
                  <c:v>-13800</c:v>
                </c:pt>
                <c:pt idx="520">
                  <c:v>-13790</c:v>
                </c:pt>
                <c:pt idx="521">
                  <c:v>-14780</c:v>
                </c:pt>
                <c:pt idx="522">
                  <c:v>-14770</c:v>
                </c:pt>
                <c:pt idx="523">
                  <c:v>-15760</c:v>
                </c:pt>
                <c:pt idx="524">
                  <c:v>-15750</c:v>
                </c:pt>
                <c:pt idx="525">
                  <c:v>-15740</c:v>
                </c:pt>
                <c:pt idx="526">
                  <c:v>-15730</c:v>
                </c:pt>
                <c:pt idx="527">
                  <c:v>-15720</c:v>
                </c:pt>
                <c:pt idx="528">
                  <c:v>-15710</c:v>
                </c:pt>
                <c:pt idx="529">
                  <c:v>-15700</c:v>
                </c:pt>
                <c:pt idx="530">
                  <c:v>-15690</c:v>
                </c:pt>
                <c:pt idx="531">
                  <c:v>-15680</c:v>
                </c:pt>
                <c:pt idx="532">
                  <c:v>-15670</c:v>
                </c:pt>
                <c:pt idx="533">
                  <c:v>-15660</c:v>
                </c:pt>
                <c:pt idx="534">
                  <c:v>-15650</c:v>
                </c:pt>
                <c:pt idx="535">
                  <c:v>-15640</c:v>
                </c:pt>
                <c:pt idx="536">
                  <c:v>-15630</c:v>
                </c:pt>
                <c:pt idx="537">
                  <c:v>-15620</c:v>
                </c:pt>
                <c:pt idx="538">
                  <c:v>-15610</c:v>
                </c:pt>
                <c:pt idx="539">
                  <c:v>-15600</c:v>
                </c:pt>
                <c:pt idx="540">
                  <c:v>-15590</c:v>
                </c:pt>
                <c:pt idx="541">
                  <c:v>-15580</c:v>
                </c:pt>
                <c:pt idx="542">
                  <c:v>-15570</c:v>
                </c:pt>
                <c:pt idx="543">
                  <c:v>-15560</c:v>
                </c:pt>
                <c:pt idx="544">
                  <c:v>-15550</c:v>
                </c:pt>
                <c:pt idx="545">
                  <c:v>-15540</c:v>
                </c:pt>
                <c:pt idx="546">
                  <c:v>-15530</c:v>
                </c:pt>
                <c:pt idx="547">
                  <c:v>-15520</c:v>
                </c:pt>
                <c:pt idx="548">
                  <c:v>-16510</c:v>
                </c:pt>
                <c:pt idx="549">
                  <c:v>-16500</c:v>
                </c:pt>
                <c:pt idx="550">
                  <c:v>-16490</c:v>
                </c:pt>
                <c:pt idx="551">
                  <c:v>-16480</c:v>
                </c:pt>
                <c:pt idx="552">
                  <c:v>-16470</c:v>
                </c:pt>
                <c:pt idx="553">
                  <c:v>-16460</c:v>
                </c:pt>
                <c:pt idx="554">
                  <c:v>-16450</c:v>
                </c:pt>
                <c:pt idx="555">
                  <c:v>-16440</c:v>
                </c:pt>
                <c:pt idx="556">
                  <c:v>-16430</c:v>
                </c:pt>
                <c:pt idx="557">
                  <c:v>-16420</c:v>
                </c:pt>
                <c:pt idx="558">
                  <c:v>-16410</c:v>
                </c:pt>
                <c:pt idx="559">
                  <c:v>-16400</c:v>
                </c:pt>
                <c:pt idx="560">
                  <c:v>-17390</c:v>
                </c:pt>
                <c:pt idx="561">
                  <c:v>-17380</c:v>
                </c:pt>
                <c:pt idx="562">
                  <c:v>-18370</c:v>
                </c:pt>
                <c:pt idx="563">
                  <c:v>-18360</c:v>
                </c:pt>
                <c:pt idx="564">
                  <c:v>-18350</c:v>
                </c:pt>
                <c:pt idx="565">
                  <c:v>-18340</c:v>
                </c:pt>
                <c:pt idx="566">
                  <c:v>-18330</c:v>
                </c:pt>
                <c:pt idx="567">
                  <c:v>-18320</c:v>
                </c:pt>
                <c:pt idx="568">
                  <c:v>-18310</c:v>
                </c:pt>
                <c:pt idx="569">
                  <c:v>-18300</c:v>
                </c:pt>
                <c:pt idx="570">
                  <c:v>-18290</c:v>
                </c:pt>
                <c:pt idx="571">
                  <c:v>-18280</c:v>
                </c:pt>
                <c:pt idx="572">
                  <c:v>-18270</c:v>
                </c:pt>
                <c:pt idx="573">
                  <c:v>-18260</c:v>
                </c:pt>
                <c:pt idx="574">
                  <c:v>-18250</c:v>
                </c:pt>
                <c:pt idx="575">
                  <c:v>-18240</c:v>
                </c:pt>
                <c:pt idx="576">
                  <c:v>-18230</c:v>
                </c:pt>
                <c:pt idx="577">
                  <c:v>-18220</c:v>
                </c:pt>
                <c:pt idx="578">
                  <c:v>-18210</c:v>
                </c:pt>
                <c:pt idx="579">
                  <c:v>-18200</c:v>
                </c:pt>
                <c:pt idx="580">
                  <c:v>-18190</c:v>
                </c:pt>
                <c:pt idx="581">
                  <c:v>-18180</c:v>
                </c:pt>
                <c:pt idx="582">
                  <c:v>-18170</c:v>
                </c:pt>
                <c:pt idx="583">
                  <c:v>-18160</c:v>
                </c:pt>
                <c:pt idx="584">
                  <c:v>-18150</c:v>
                </c:pt>
                <c:pt idx="585">
                  <c:v>-18140</c:v>
                </c:pt>
                <c:pt idx="586">
                  <c:v>-18130</c:v>
                </c:pt>
                <c:pt idx="587">
                  <c:v>-18120</c:v>
                </c:pt>
                <c:pt idx="588">
                  <c:v>-18110</c:v>
                </c:pt>
                <c:pt idx="589">
                  <c:v>-18100</c:v>
                </c:pt>
                <c:pt idx="590">
                  <c:v>-18090</c:v>
                </c:pt>
                <c:pt idx="591">
                  <c:v>-18080</c:v>
                </c:pt>
                <c:pt idx="592">
                  <c:v>-18070</c:v>
                </c:pt>
                <c:pt idx="593">
                  <c:v>-18060</c:v>
                </c:pt>
                <c:pt idx="594">
                  <c:v>-18050</c:v>
                </c:pt>
                <c:pt idx="595">
                  <c:v>-18040</c:v>
                </c:pt>
                <c:pt idx="596">
                  <c:v>-18030</c:v>
                </c:pt>
                <c:pt idx="597">
                  <c:v>-18020</c:v>
                </c:pt>
                <c:pt idx="598">
                  <c:v>-18010</c:v>
                </c:pt>
                <c:pt idx="599">
                  <c:v>-18000</c:v>
                </c:pt>
                <c:pt idx="600">
                  <c:v>-17990</c:v>
                </c:pt>
                <c:pt idx="601">
                  <c:v>-17980</c:v>
                </c:pt>
                <c:pt idx="602">
                  <c:v>-17970</c:v>
                </c:pt>
                <c:pt idx="603">
                  <c:v>-17960</c:v>
                </c:pt>
                <c:pt idx="604">
                  <c:v>-17950</c:v>
                </c:pt>
                <c:pt idx="605">
                  <c:v>-17940</c:v>
                </c:pt>
                <c:pt idx="606">
                  <c:v>-17930</c:v>
                </c:pt>
                <c:pt idx="607">
                  <c:v>-17920</c:v>
                </c:pt>
                <c:pt idx="608">
                  <c:v>-17910</c:v>
                </c:pt>
                <c:pt idx="609">
                  <c:v>-17900</c:v>
                </c:pt>
                <c:pt idx="610">
                  <c:v>-17890</c:v>
                </c:pt>
                <c:pt idx="611">
                  <c:v>-17880</c:v>
                </c:pt>
                <c:pt idx="612">
                  <c:v>-17870</c:v>
                </c:pt>
                <c:pt idx="613">
                  <c:v>-17860</c:v>
                </c:pt>
                <c:pt idx="614">
                  <c:v>-17850</c:v>
                </c:pt>
                <c:pt idx="615">
                  <c:v>-17840</c:v>
                </c:pt>
                <c:pt idx="616">
                  <c:v>-17830</c:v>
                </c:pt>
                <c:pt idx="617">
                  <c:v>-17820</c:v>
                </c:pt>
                <c:pt idx="618">
                  <c:v>-17810</c:v>
                </c:pt>
                <c:pt idx="619">
                  <c:v>-17800</c:v>
                </c:pt>
                <c:pt idx="620">
                  <c:v>-17790</c:v>
                </c:pt>
                <c:pt idx="621">
                  <c:v>-18780</c:v>
                </c:pt>
                <c:pt idx="622">
                  <c:v>-18770</c:v>
                </c:pt>
                <c:pt idx="623">
                  <c:v>-18760</c:v>
                </c:pt>
                <c:pt idx="624">
                  <c:v>-18750</c:v>
                </c:pt>
                <c:pt idx="625">
                  <c:v>-18740</c:v>
                </c:pt>
                <c:pt idx="626">
                  <c:v>-19730</c:v>
                </c:pt>
                <c:pt idx="627">
                  <c:v>-19720</c:v>
                </c:pt>
                <c:pt idx="628">
                  <c:v>-19710</c:v>
                </c:pt>
                <c:pt idx="629">
                  <c:v>-19700</c:v>
                </c:pt>
                <c:pt idx="630">
                  <c:v>-19690</c:v>
                </c:pt>
                <c:pt idx="631">
                  <c:v>-19680</c:v>
                </c:pt>
                <c:pt idx="632">
                  <c:v>-19670</c:v>
                </c:pt>
                <c:pt idx="633">
                  <c:v>-19660</c:v>
                </c:pt>
                <c:pt idx="634">
                  <c:v>-19650</c:v>
                </c:pt>
                <c:pt idx="635">
                  <c:v>-19640</c:v>
                </c:pt>
                <c:pt idx="636">
                  <c:v>-19630</c:v>
                </c:pt>
                <c:pt idx="637">
                  <c:v>-19620</c:v>
                </c:pt>
                <c:pt idx="638">
                  <c:v>-19610</c:v>
                </c:pt>
                <c:pt idx="639">
                  <c:v>-19600</c:v>
                </c:pt>
                <c:pt idx="640">
                  <c:v>-19590</c:v>
                </c:pt>
                <c:pt idx="641">
                  <c:v>-19580</c:v>
                </c:pt>
                <c:pt idx="642">
                  <c:v>-19570</c:v>
                </c:pt>
                <c:pt idx="643">
                  <c:v>-19560</c:v>
                </c:pt>
                <c:pt idx="644">
                  <c:v>-19550</c:v>
                </c:pt>
                <c:pt idx="645">
                  <c:v>-19540</c:v>
                </c:pt>
                <c:pt idx="646">
                  <c:v>-20530</c:v>
                </c:pt>
                <c:pt idx="647">
                  <c:v>-20520</c:v>
                </c:pt>
                <c:pt idx="648">
                  <c:v>-20510</c:v>
                </c:pt>
                <c:pt idx="649">
                  <c:v>-20500</c:v>
                </c:pt>
                <c:pt idx="650">
                  <c:v>-20490</c:v>
                </c:pt>
                <c:pt idx="651">
                  <c:v>-20480</c:v>
                </c:pt>
                <c:pt idx="652">
                  <c:v>-20470</c:v>
                </c:pt>
                <c:pt idx="653">
                  <c:v>-20460</c:v>
                </c:pt>
                <c:pt idx="654">
                  <c:v>-20450</c:v>
                </c:pt>
                <c:pt idx="655">
                  <c:v>-20440</c:v>
                </c:pt>
                <c:pt idx="656">
                  <c:v>-20430</c:v>
                </c:pt>
                <c:pt idx="657">
                  <c:v>-20420</c:v>
                </c:pt>
                <c:pt idx="658">
                  <c:v>-20410</c:v>
                </c:pt>
                <c:pt idx="659">
                  <c:v>-20400</c:v>
                </c:pt>
                <c:pt idx="660">
                  <c:v>-20390</c:v>
                </c:pt>
                <c:pt idx="661">
                  <c:v>-20380</c:v>
                </c:pt>
                <c:pt idx="662">
                  <c:v>-20370</c:v>
                </c:pt>
                <c:pt idx="663">
                  <c:v>-20360</c:v>
                </c:pt>
                <c:pt idx="664">
                  <c:v>-21350</c:v>
                </c:pt>
                <c:pt idx="665">
                  <c:v>-21340</c:v>
                </c:pt>
                <c:pt idx="666">
                  <c:v>-21330</c:v>
                </c:pt>
                <c:pt idx="667">
                  <c:v>-21320</c:v>
                </c:pt>
                <c:pt idx="668">
                  <c:v>-21310</c:v>
                </c:pt>
                <c:pt idx="669">
                  <c:v>-22300</c:v>
                </c:pt>
                <c:pt idx="670">
                  <c:v>-22290</c:v>
                </c:pt>
                <c:pt idx="671">
                  <c:v>-22280</c:v>
                </c:pt>
                <c:pt idx="672">
                  <c:v>-22270</c:v>
                </c:pt>
                <c:pt idx="673">
                  <c:v>-22260</c:v>
                </c:pt>
                <c:pt idx="674">
                  <c:v>-22250</c:v>
                </c:pt>
                <c:pt idx="675">
                  <c:v>-22240</c:v>
                </c:pt>
                <c:pt idx="676">
                  <c:v>-22230</c:v>
                </c:pt>
                <c:pt idx="677">
                  <c:v>-22220</c:v>
                </c:pt>
                <c:pt idx="678">
                  <c:v>-22210</c:v>
                </c:pt>
                <c:pt idx="679">
                  <c:v>-22200</c:v>
                </c:pt>
                <c:pt idx="680">
                  <c:v>-22190</c:v>
                </c:pt>
                <c:pt idx="681">
                  <c:v>-22180</c:v>
                </c:pt>
                <c:pt idx="682">
                  <c:v>-22170</c:v>
                </c:pt>
                <c:pt idx="683">
                  <c:v>-22160</c:v>
                </c:pt>
                <c:pt idx="684">
                  <c:v>-22150</c:v>
                </c:pt>
                <c:pt idx="685">
                  <c:v>-22140</c:v>
                </c:pt>
                <c:pt idx="686">
                  <c:v>-22130</c:v>
                </c:pt>
                <c:pt idx="687">
                  <c:v>-22120</c:v>
                </c:pt>
                <c:pt idx="688">
                  <c:v>-22110</c:v>
                </c:pt>
                <c:pt idx="689">
                  <c:v>-22100</c:v>
                </c:pt>
                <c:pt idx="690">
                  <c:v>-22090</c:v>
                </c:pt>
                <c:pt idx="691">
                  <c:v>-22080</c:v>
                </c:pt>
                <c:pt idx="692">
                  <c:v>-22070</c:v>
                </c:pt>
                <c:pt idx="693">
                  <c:v>-22060</c:v>
                </c:pt>
                <c:pt idx="694">
                  <c:v>-23050</c:v>
                </c:pt>
                <c:pt idx="695">
                  <c:v>-23040</c:v>
                </c:pt>
                <c:pt idx="696">
                  <c:v>-23030</c:v>
                </c:pt>
                <c:pt idx="697">
                  <c:v>-23020</c:v>
                </c:pt>
                <c:pt idx="698">
                  <c:v>-23010</c:v>
                </c:pt>
                <c:pt idx="699">
                  <c:v>-23000</c:v>
                </c:pt>
                <c:pt idx="700">
                  <c:v>-23990</c:v>
                </c:pt>
                <c:pt idx="701">
                  <c:v>-23980</c:v>
                </c:pt>
                <c:pt idx="702">
                  <c:v>-23970</c:v>
                </c:pt>
                <c:pt idx="703">
                  <c:v>-23960</c:v>
                </c:pt>
                <c:pt idx="704">
                  <c:v>-23950</c:v>
                </c:pt>
                <c:pt idx="705">
                  <c:v>-23940</c:v>
                </c:pt>
                <c:pt idx="706">
                  <c:v>-23930</c:v>
                </c:pt>
                <c:pt idx="707">
                  <c:v>-23920</c:v>
                </c:pt>
                <c:pt idx="708">
                  <c:v>-23910</c:v>
                </c:pt>
                <c:pt idx="709">
                  <c:v>-23900</c:v>
                </c:pt>
                <c:pt idx="710">
                  <c:v>-23890</c:v>
                </c:pt>
                <c:pt idx="711">
                  <c:v>-23880</c:v>
                </c:pt>
                <c:pt idx="712">
                  <c:v>-23870</c:v>
                </c:pt>
                <c:pt idx="713">
                  <c:v>-23860</c:v>
                </c:pt>
                <c:pt idx="714">
                  <c:v>-23850</c:v>
                </c:pt>
                <c:pt idx="715">
                  <c:v>-23840</c:v>
                </c:pt>
                <c:pt idx="716">
                  <c:v>-23830</c:v>
                </c:pt>
                <c:pt idx="717">
                  <c:v>-23820</c:v>
                </c:pt>
                <c:pt idx="718">
                  <c:v>-23810</c:v>
                </c:pt>
                <c:pt idx="719">
                  <c:v>-23800</c:v>
                </c:pt>
                <c:pt idx="720">
                  <c:v>-23790</c:v>
                </c:pt>
                <c:pt idx="721">
                  <c:v>-23780</c:v>
                </c:pt>
                <c:pt idx="722">
                  <c:v>-23770</c:v>
                </c:pt>
                <c:pt idx="723">
                  <c:v>-23760</c:v>
                </c:pt>
                <c:pt idx="724">
                  <c:v>-23750</c:v>
                </c:pt>
                <c:pt idx="725">
                  <c:v>-23740</c:v>
                </c:pt>
                <c:pt idx="726">
                  <c:v>-23730</c:v>
                </c:pt>
                <c:pt idx="727">
                  <c:v>-23720</c:v>
                </c:pt>
                <c:pt idx="728">
                  <c:v>-23710</c:v>
                </c:pt>
                <c:pt idx="729">
                  <c:v>-23700</c:v>
                </c:pt>
                <c:pt idx="730">
                  <c:v>-23690</c:v>
                </c:pt>
                <c:pt idx="731">
                  <c:v>-23680</c:v>
                </c:pt>
                <c:pt idx="732">
                  <c:v>-23670</c:v>
                </c:pt>
                <c:pt idx="733">
                  <c:v>-23660</c:v>
                </c:pt>
                <c:pt idx="734">
                  <c:v>-23650</c:v>
                </c:pt>
                <c:pt idx="735">
                  <c:v>-23640</c:v>
                </c:pt>
                <c:pt idx="736">
                  <c:v>-23630</c:v>
                </c:pt>
                <c:pt idx="737">
                  <c:v>-23620</c:v>
                </c:pt>
                <c:pt idx="738">
                  <c:v>-23610</c:v>
                </c:pt>
                <c:pt idx="739">
                  <c:v>-23600</c:v>
                </c:pt>
                <c:pt idx="740">
                  <c:v>-23590</c:v>
                </c:pt>
                <c:pt idx="741">
                  <c:v>-23580</c:v>
                </c:pt>
                <c:pt idx="742">
                  <c:v>-23570</c:v>
                </c:pt>
                <c:pt idx="743">
                  <c:v>-23560</c:v>
                </c:pt>
                <c:pt idx="744">
                  <c:v>-23550</c:v>
                </c:pt>
                <c:pt idx="745">
                  <c:v>-23540</c:v>
                </c:pt>
                <c:pt idx="746">
                  <c:v>-23530</c:v>
                </c:pt>
                <c:pt idx="747">
                  <c:v>-23520</c:v>
                </c:pt>
                <c:pt idx="748">
                  <c:v>-23510</c:v>
                </c:pt>
                <c:pt idx="749">
                  <c:v>-23500</c:v>
                </c:pt>
                <c:pt idx="750">
                  <c:v>-23490</c:v>
                </c:pt>
                <c:pt idx="751">
                  <c:v>-23480</c:v>
                </c:pt>
                <c:pt idx="752">
                  <c:v>-23470</c:v>
                </c:pt>
                <c:pt idx="753">
                  <c:v>-23460</c:v>
                </c:pt>
                <c:pt idx="754">
                  <c:v>-23450</c:v>
                </c:pt>
                <c:pt idx="755">
                  <c:v>-23440</c:v>
                </c:pt>
                <c:pt idx="756">
                  <c:v>-23430</c:v>
                </c:pt>
                <c:pt idx="757">
                  <c:v>-23420</c:v>
                </c:pt>
                <c:pt idx="758">
                  <c:v>-23410</c:v>
                </c:pt>
                <c:pt idx="759">
                  <c:v>-23400</c:v>
                </c:pt>
                <c:pt idx="760">
                  <c:v>-23390</c:v>
                </c:pt>
                <c:pt idx="761">
                  <c:v>-23380</c:v>
                </c:pt>
                <c:pt idx="762">
                  <c:v>-23370</c:v>
                </c:pt>
                <c:pt idx="763">
                  <c:v>-23360</c:v>
                </c:pt>
                <c:pt idx="764">
                  <c:v>-23350</c:v>
                </c:pt>
                <c:pt idx="765">
                  <c:v>-23340</c:v>
                </c:pt>
                <c:pt idx="766">
                  <c:v>-23330</c:v>
                </c:pt>
                <c:pt idx="767">
                  <c:v>-23320</c:v>
                </c:pt>
                <c:pt idx="768">
                  <c:v>-23310</c:v>
                </c:pt>
                <c:pt idx="769">
                  <c:v>-23300</c:v>
                </c:pt>
                <c:pt idx="770">
                  <c:v>-23290</c:v>
                </c:pt>
                <c:pt idx="771">
                  <c:v>-23280</c:v>
                </c:pt>
                <c:pt idx="772">
                  <c:v>-23270</c:v>
                </c:pt>
                <c:pt idx="773">
                  <c:v>-23260</c:v>
                </c:pt>
                <c:pt idx="774">
                  <c:v>-23250</c:v>
                </c:pt>
                <c:pt idx="775">
                  <c:v>-23240</c:v>
                </c:pt>
                <c:pt idx="776">
                  <c:v>-23230</c:v>
                </c:pt>
                <c:pt idx="777">
                  <c:v>-23220</c:v>
                </c:pt>
                <c:pt idx="778">
                  <c:v>-23210</c:v>
                </c:pt>
                <c:pt idx="779">
                  <c:v>-23200</c:v>
                </c:pt>
                <c:pt idx="780">
                  <c:v>-23190</c:v>
                </c:pt>
                <c:pt idx="781">
                  <c:v>-23180</c:v>
                </c:pt>
                <c:pt idx="782">
                  <c:v>-23170</c:v>
                </c:pt>
                <c:pt idx="783">
                  <c:v>-23160</c:v>
                </c:pt>
                <c:pt idx="784">
                  <c:v>-23150</c:v>
                </c:pt>
                <c:pt idx="785">
                  <c:v>-23140</c:v>
                </c:pt>
                <c:pt idx="786">
                  <c:v>-23130</c:v>
                </c:pt>
                <c:pt idx="787">
                  <c:v>-23120</c:v>
                </c:pt>
                <c:pt idx="788">
                  <c:v>-23110</c:v>
                </c:pt>
                <c:pt idx="789">
                  <c:v>-23100</c:v>
                </c:pt>
                <c:pt idx="790">
                  <c:v>-23090</c:v>
                </c:pt>
                <c:pt idx="791">
                  <c:v>-23080</c:v>
                </c:pt>
                <c:pt idx="792">
                  <c:v>-23070</c:v>
                </c:pt>
                <c:pt idx="793">
                  <c:v>-23060</c:v>
                </c:pt>
                <c:pt idx="794">
                  <c:v>-23050</c:v>
                </c:pt>
                <c:pt idx="795">
                  <c:v>-23040</c:v>
                </c:pt>
                <c:pt idx="796">
                  <c:v>-23030</c:v>
                </c:pt>
                <c:pt idx="797">
                  <c:v>-23020</c:v>
                </c:pt>
                <c:pt idx="798">
                  <c:v>-23010</c:v>
                </c:pt>
                <c:pt idx="799">
                  <c:v>-23000</c:v>
                </c:pt>
                <c:pt idx="800">
                  <c:v>-23990</c:v>
                </c:pt>
                <c:pt idx="801">
                  <c:v>-23980</c:v>
                </c:pt>
                <c:pt idx="802">
                  <c:v>-23970</c:v>
                </c:pt>
                <c:pt idx="803">
                  <c:v>-23960</c:v>
                </c:pt>
                <c:pt idx="804">
                  <c:v>-23950</c:v>
                </c:pt>
                <c:pt idx="805">
                  <c:v>-23940</c:v>
                </c:pt>
                <c:pt idx="806">
                  <c:v>-23930</c:v>
                </c:pt>
                <c:pt idx="807">
                  <c:v>-23920</c:v>
                </c:pt>
                <c:pt idx="808">
                  <c:v>-23910</c:v>
                </c:pt>
                <c:pt idx="809">
                  <c:v>-23900</c:v>
                </c:pt>
                <c:pt idx="810">
                  <c:v>-23890</c:v>
                </c:pt>
                <c:pt idx="811">
                  <c:v>-23880</c:v>
                </c:pt>
                <c:pt idx="812">
                  <c:v>-23870</c:v>
                </c:pt>
                <c:pt idx="813">
                  <c:v>-23860</c:v>
                </c:pt>
                <c:pt idx="814">
                  <c:v>-23850</c:v>
                </c:pt>
                <c:pt idx="815">
                  <c:v>-23840</c:v>
                </c:pt>
                <c:pt idx="816">
                  <c:v>-23830</c:v>
                </c:pt>
                <c:pt idx="817">
                  <c:v>-23820</c:v>
                </c:pt>
                <c:pt idx="818">
                  <c:v>-23810</c:v>
                </c:pt>
                <c:pt idx="819">
                  <c:v>-23800</c:v>
                </c:pt>
                <c:pt idx="820">
                  <c:v>-23790</c:v>
                </c:pt>
                <c:pt idx="821">
                  <c:v>-23780</c:v>
                </c:pt>
                <c:pt idx="822">
                  <c:v>-23770</c:v>
                </c:pt>
                <c:pt idx="823">
                  <c:v>-23760</c:v>
                </c:pt>
                <c:pt idx="824">
                  <c:v>-23750</c:v>
                </c:pt>
                <c:pt idx="825">
                  <c:v>-23740</c:v>
                </c:pt>
                <c:pt idx="826">
                  <c:v>-23730</c:v>
                </c:pt>
                <c:pt idx="827">
                  <c:v>-23720</c:v>
                </c:pt>
                <c:pt idx="828">
                  <c:v>-23710</c:v>
                </c:pt>
                <c:pt idx="829">
                  <c:v>-23700</c:v>
                </c:pt>
                <c:pt idx="830">
                  <c:v>-23690</c:v>
                </c:pt>
                <c:pt idx="831">
                  <c:v>-24680</c:v>
                </c:pt>
                <c:pt idx="832">
                  <c:v>-24670</c:v>
                </c:pt>
                <c:pt idx="833">
                  <c:v>-24660</c:v>
                </c:pt>
                <c:pt idx="834">
                  <c:v>-24650</c:v>
                </c:pt>
                <c:pt idx="835">
                  <c:v>-24640</c:v>
                </c:pt>
                <c:pt idx="836">
                  <c:v>-24630</c:v>
                </c:pt>
                <c:pt idx="837">
                  <c:v>-24620</c:v>
                </c:pt>
                <c:pt idx="838">
                  <c:v>-24610</c:v>
                </c:pt>
                <c:pt idx="839">
                  <c:v>-24600</c:v>
                </c:pt>
                <c:pt idx="840">
                  <c:v>-24590</c:v>
                </c:pt>
                <c:pt idx="841">
                  <c:v>-24580</c:v>
                </c:pt>
                <c:pt idx="842">
                  <c:v>-24570</c:v>
                </c:pt>
                <c:pt idx="843">
                  <c:v>-24560</c:v>
                </c:pt>
                <c:pt idx="844">
                  <c:v>-24550</c:v>
                </c:pt>
                <c:pt idx="845">
                  <c:v>-24540</c:v>
                </c:pt>
                <c:pt idx="846">
                  <c:v>-24530</c:v>
                </c:pt>
                <c:pt idx="847">
                  <c:v>-24520</c:v>
                </c:pt>
                <c:pt idx="848">
                  <c:v>-24510</c:v>
                </c:pt>
                <c:pt idx="849">
                  <c:v>-24500</c:v>
                </c:pt>
                <c:pt idx="850">
                  <c:v>-24490</c:v>
                </c:pt>
                <c:pt idx="851">
                  <c:v>-24480</c:v>
                </c:pt>
                <c:pt idx="852">
                  <c:v>-24470</c:v>
                </c:pt>
                <c:pt idx="853">
                  <c:v>-24460</c:v>
                </c:pt>
                <c:pt idx="854">
                  <c:v>-24450</c:v>
                </c:pt>
                <c:pt idx="855">
                  <c:v>-24440</c:v>
                </c:pt>
                <c:pt idx="856">
                  <c:v>-24430</c:v>
                </c:pt>
                <c:pt idx="857">
                  <c:v>-24420</c:v>
                </c:pt>
                <c:pt idx="858">
                  <c:v>-24410</c:v>
                </c:pt>
                <c:pt idx="859">
                  <c:v>-24400</c:v>
                </c:pt>
                <c:pt idx="860">
                  <c:v>-24390</c:v>
                </c:pt>
                <c:pt idx="861">
                  <c:v>-24380</c:v>
                </c:pt>
                <c:pt idx="862">
                  <c:v>-24370</c:v>
                </c:pt>
                <c:pt idx="863">
                  <c:v>-24360</c:v>
                </c:pt>
                <c:pt idx="864">
                  <c:v>-24350</c:v>
                </c:pt>
                <c:pt idx="865">
                  <c:v>-24340</c:v>
                </c:pt>
                <c:pt idx="866">
                  <c:v>-24330</c:v>
                </c:pt>
                <c:pt idx="867">
                  <c:v>-24320</c:v>
                </c:pt>
                <c:pt idx="868">
                  <c:v>-25310</c:v>
                </c:pt>
                <c:pt idx="869">
                  <c:v>-25300</c:v>
                </c:pt>
                <c:pt idx="870">
                  <c:v>-25290</c:v>
                </c:pt>
                <c:pt idx="871">
                  <c:v>-25280</c:v>
                </c:pt>
                <c:pt idx="872">
                  <c:v>-25270</c:v>
                </c:pt>
                <c:pt idx="873">
                  <c:v>-25260</c:v>
                </c:pt>
                <c:pt idx="874">
                  <c:v>-25250</c:v>
                </c:pt>
                <c:pt idx="875">
                  <c:v>-25240</c:v>
                </c:pt>
                <c:pt idx="876">
                  <c:v>-25230</c:v>
                </c:pt>
                <c:pt idx="877">
                  <c:v>-25220</c:v>
                </c:pt>
                <c:pt idx="878">
                  <c:v>-25210</c:v>
                </c:pt>
                <c:pt idx="879">
                  <c:v>-25200</c:v>
                </c:pt>
                <c:pt idx="880">
                  <c:v>-25190</c:v>
                </c:pt>
                <c:pt idx="881">
                  <c:v>-25180</c:v>
                </c:pt>
                <c:pt idx="882">
                  <c:v>-25170</c:v>
                </c:pt>
                <c:pt idx="883">
                  <c:v>-25160</c:v>
                </c:pt>
                <c:pt idx="884">
                  <c:v>-25150</c:v>
                </c:pt>
                <c:pt idx="885">
                  <c:v>-25140</c:v>
                </c:pt>
                <c:pt idx="886">
                  <c:v>-25130</c:v>
                </c:pt>
                <c:pt idx="887">
                  <c:v>-25120</c:v>
                </c:pt>
                <c:pt idx="888">
                  <c:v>-25110</c:v>
                </c:pt>
                <c:pt idx="889">
                  <c:v>-25100</c:v>
                </c:pt>
                <c:pt idx="890">
                  <c:v>-25090</c:v>
                </c:pt>
                <c:pt idx="891">
                  <c:v>-25080</c:v>
                </c:pt>
                <c:pt idx="892">
                  <c:v>-25070</c:v>
                </c:pt>
                <c:pt idx="893">
                  <c:v>-25060</c:v>
                </c:pt>
                <c:pt idx="894">
                  <c:v>-25050</c:v>
                </c:pt>
                <c:pt idx="895">
                  <c:v>-25040</c:v>
                </c:pt>
                <c:pt idx="896">
                  <c:v>-25030</c:v>
                </c:pt>
                <c:pt idx="897">
                  <c:v>-25020</c:v>
                </c:pt>
                <c:pt idx="898">
                  <c:v>-25010</c:v>
                </c:pt>
                <c:pt idx="899">
                  <c:v>-25000</c:v>
                </c:pt>
                <c:pt idx="900">
                  <c:v>-24990</c:v>
                </c:pt>
                <c:pt idx="901">
                  <c:v>-24980</c:v>
                </c:pt>
                <c:pt idx="902">
                  <c:v>-24970</c:v>
                </c:pt>
                <c:pt idx="903">
                  <c:v>-24960</c:v>
                </c:pt>
                <c:pt idx="904">
                  <c:v>-24950</c:v>
                </c:pt>
                <c:pt idx="905">
                  <c:v>-24940</c:v>
                </c:pt>
                <c:pt idx="906">
                  <c:v>-24930</c:v>
                </c:pt>
                <c:pt idx="907">
                  <c:v>-24920</c:v>
                </c:pt>
                <c:pt idx="908">
                  <c:v>-24910</c:v>
                </c:pt>
                <c:pt idx="909">
                  <c:v>-24900</c:v>
                </c:pt>
                <c:pt idx="910">
                  <c:v>-24890</c:v>
                </c:pt>
                <c:pt idx="911">
                  <c:v>-24880</c:v>
                </c:pt>
                <c:pt idx="912">
                  <c:v>-24870</c:v>
                </c:pt>
                <c:pt idx="913">
                  <c:v>-24860</c:v>
                </c:pt>
                <c:pt idx="914">
                  <c:v>-24850</c:v>
                </c:pt>
                <c:pt idx="915">
                  <c:v>-24840</c:v>
                </c:pt>
                <c:pt idx="916">
                  <c:v>-25830</c:v>
                </c:pt>
                <c:pt idx="917">
                  <c:v>-25820</c:v>
                </c:pt>
                <c:pt idx="918">
                  <c:v>-25810</c:v>
                </c:pt>
                <c:pt idx="919">
                  <c:v>-25800</c:v>
                </c:pt>
                <c:pt idx="920">
                  <c:v>-25790</c:v>
                </c:pt>
                <c:pt idx="921">
                  <c:v>-25780</c:v>
                </c:pt>
                <c:pt idx="922">
                  <c:v>-25770</c:v>
                </c:pt>
                <c:pt idx="923">
                  <c:v>-25760</c:v>
                </c:pt>
                <c:pt idx="924">
                  <c:v>-25750</c:v>
                </c:pt>
                <c:pt idx="925">
                  <c:v>-25740</c:v>
                </c:pt>
                <c:pt idx="926">
                  <c:v>-25730</c:v>
                </c:pt>
                <c:pt idx="927">
                  <c:v>-25720</c:v>
                </c:pt>
                <c:pt idx="928">
                  <c:v>-25710</c:v>
                </c:pt>
                <c:pt idx="929">
                  <c:v>-25700</c:v>
                </c:pt>
                <c:pt idx="930">
                  <c:v>-25690</c:v>
                </c:pt>
                <c:pt idx="931">
                  <c:v>-25680</c:v>
                </c:pt>
                <c:pt idx="932">
                  <c:v>-25670</c:v>
                </c:pt>
                <c:pt idx="933">
                  <c:v>-25660</c:v>
                </c:pt>
                <c:pt idx="934">
                  <c:v>-25650</c:v>
                </c:pt>
                <c:pt idx="935">
                  <c:v>-25640</c:v>
                </c:pt>
                <c:pt idx="936">
                  <c:v>-25630</c:v>
                </c:pt>
                <c:pt idx="937">
                  <c:v>-25620</c:v>
                </c:pt>
                <c:pt idx="938">
                  <c:v>-25610</c:v>
                </c:pt>
                <c:pt idx="939">
                  <c:v>-25600</c:v>
                </c:pt>
                <c:pt idx="940">
                  <c:v>-25590</c:v>
                </c:pt>
                <c:pt idx="941">
                  <c:v>-25580</c:v>
                </c:pt>
                <c:pt idx="942">
                  <c:v>-25570</c:v>
                </c:pt>
                <c:pt idx="943">
                  <c:v>-25560</c:v>
                </c:pt>
                <c:pt idx="944">
                  <c:v>-25550</c:v>
                </c:pt>
                <c:pt idx="945">
                  <c:v>-25540</c:v>
                </c:pt>
                <c:pt idx="946">
                  <c:v>-25530</c:v>
                </c:pt>
                <c:pt idx="947">
                  <c:v>-26520</c:v>
                </c:pt>
                <c:pt idx="948">
                  <c:v>-26510</c:v>
                </c:pt>
                <c:pt idx="949">
                  <c:v>-26500</c:v>
                </c:pt>
                <c:pt idx="950">
                  <c:v>-26490</c:v>
                </c:pt>
                <c:pt idx="951">
                  <c:v>-26480</c:v>
                </c:pt>
                <c:pt idx="952">
                  <c:v>-26470</c:v>
                </c:pt>
                <c:pt idx="953">
                  <c:v>-26460</c:v>
                </c:pt>
                <c:pt idx="954">
                  <c:v>-26450</c:v>
                </c:pt>
                <c:pt idx="955">
                  <c:v>-26440</c:v>
                </c:pt>
                <c:pt idx="956">
                  <c:v>-26430</c:v>
                </c:pt>
                <c:pt idx="957">
                  <c:v>-26420</c:v>
                </c:pt>
                <c:pt idx="958">
                  <c:v>-26410</c:v>
                </c:pt>
                <c:pt idx="959">
                  <c:v>-26400</c:v>
                </c:pt>
                <c:pt idx="960">
                  <c:v>-26390</c:v>
                </c:pt>
                <c:pt idx="961">
                  <c:v>-27380</c:v>
                </c:pt>
                <c:pt idx="962">
                  <c:v>-27370</c:v>
                </c:pt>
                <c:pt idx="963">
                  <c:v>-27360</c:v>
                </c:pt>
                <c:pt idx="964">
                  <c:v>-27350</c:v>
                </c:pt>
                <c:pt idx="965">
                  <c:v>-27340</c:v>
                </c:pt>
                <c:pt idx="966">
                  <c:v>-27330</c:v>
                </c:pt>
                <c:pt idx="967">
                  <c:v>-27320</c:v>
                </c:pt>
                <c:pt idx="968">
                  <c:v>-27310</c:v>
                </c:pt>
                <c:pt idx="969">
                  <c:v>-28300</c:v>
                </c:pt>
                <c:pt idx="970">
                  <c:v>-28290</c:v>
                </c:pt>
                <c:pt idx="971">
                  <c:v>-28280</c:v>
                </c:pt>
                <c:pt idx="972">
                  <c:v>-28270</c:v>
                </c:pt>
                <c:pt idx="973">
                  <c:v>-28260</c:v>
                </c:pt>
                <c:pt idx="974">
                  <c:v>-28250</c:v>
                </c:pt>
                <c:pt idx="975">
                  <c:v>-28240</c:v>
                </c:pt>
                <c:pt idx="976">
                  <c:v>-28230</c:v>
                </c:pt>
                <c:pt idx="977">
                  <c:v>-28220</c:v>
                </c:pt>
                <c:pt idx="978">
                  <c:v>-28210</c:v>
                </c:pt>
                <c:pt idx="979">
                  <c:v>-28200</c:v>
                </c:pt>
                <c:pt idx="980">
                  <c:v>-28190</c:v>
                </c:pt>
                <c:pt idx="981">
                  <c:v>-28180</c:v>
                </c:pt>
                <c:pt idx="982">
                  <c:v>-28170</c:v>
                </c:pt>
                <c:pt idx="983">
                  <c:v>-28160</c:v>
                </c:pt>
                <c:pt idx="984">
                  <c:v>-28150</c:v>
                </c:pt>
                <c:pt idx="985">
                  <c:v>-28140</c:v>
                </c:pt>
                <c:pt idx="986">
                  <c:v>-28130</c:v>
                </c:pt>
                <c:pt idx="987">
                  <c:v>-28120</c:v>
                </c:pt>
                <c:pt idx="988">
                  <c:v>-28110</c:v>
                </c:pt>
                <c:pt idx="989">
                  <c:v>-28100</c:v>
                </c:pt>
                <c:pt idx="990">
                  <c:v>-28090</c:v>
                </c:pt>
                <c:pt idx="991">
                  <c:v>-28080</c:v>
                </c:pt>
                <c:pt idx="992">
                  <c:v>-28070</c:v>
                </c:pt>
                <c:pt idx="993">
                  <c:v>-28060</c:v>
                </c:pt>
                <c:pt idx="994">
                  <c:v>-28050</c:v>
                </c:pt>
                <c:pt idx="995">
                  <c:v>-28040</c:v>
                </c:pt>
                <c:pt idx="996">
                  <c:v>-29030</c:v>
                </c:pt>
                <c:pt idx="997">
                  <c:v>-29020</c:v>
                </c:pt>
                <c:pt idx="998">
                  <c:v>-29010</c:v>
                </c:pt>
                <c:pt idx="999">
                  <c:v>-29000</c:v>
                </c:pt>
                <c:pt idx="1000">
                  <c:v>-28990</c:v>
                </c:pt>
                <c:pt idx="1001">
                  <c:v>-28980</c:v>
                </c:pt>
                <c:pt idx="1002">
                  <c:v>-28970</c:v>
                </c:pt>
                <c:pt idx="1003">
                  <c:v>-28960</c:v>
                </c:pt>
                <c:pt idx="1004">
                  <c:v>-28950</c:v>
                </c:pt>
                <c:pt idx="1005">
                  <c:v>-28940</c:v>
                </c:pt>
                <c:pt idx="1006">
                  <c:v>-28930</c:v>
                </c:pt>
                <c:pt idx="1007">
                  <c:v>-28920</c:v>
                </c:pt>
                <c:pt idx="1008">
                  <c:v>-28910</c:v>
                </c:pt>
                <c:pt idx="1009">
                  <c:v>-28900</c:v>
                </c:pt>
                <c:pt idx="1010">
                  <c:v>-28890</c:v>
                </c:pt>
                <c:pt idx="1011">
                  <c:v>-28880</c:v>
                </c:pt>
                <c:pt idx="1012">
                  <c:v>-28870</c:v>
                </c:pt>
                <c:pt idx="1013">
                  <c:v>-28860</c:v>
                </c:pt>
                <c:pt idx="1014">
                  <c:v>-28850</c:v>
                </c:pt>
                <c:pt idx="1015">
                  <c:v>-28840</c:v>
                </c:pt>
                <c:pt idx="1016">
                  <c:v>-28830</c:v>
                </c:pt>
                <c:pt idx="1017">
                  <c:v>-28820</c:v>
                </c:pt>
                <c:pt idx="1018">
                  <c:v>-28810</c:v>
                </c:pt>
                <c:pt idx="1019">
                  <c:v>-28800</c:v>
                </c:pt>
                <c:pt idx="1020">
                  <c:v>-28790</c:v>
                </c:pt>
                <c:pt idx="1021">
                  <c:v>-28780</c:v>
                </c:pt>
                <c:pt idx="1022">
                  <c:v>-28770</c:v>
                </c:pt>
                <c:pt idx="1023">
                  <c:v>-28760</c:v>
                </c:pt>
                <c:pt idx="1024">
                  <c:v>-28750</c:v>
                </c:pt>
                <c:pt idx="1025">
                  <c:v>-28740</c:v>
                </c:pt>
                <c:pt idx="1026">
                  <c:v>-28730</c:v>
                </c:pt>
                <c:pt idx="1027">
                  <c:v>-28720</c:v>
                </c:pt>
                <c:pt idx="1028">
                  <c:v>-28710</c:v>
                </c:pt>
                <c:pt idx="1029">
                  <c:v>-28700</c:v>
                </c:pt>
                <c:pt idx="1030">
                  <c:v>-28690</c:v>
                </c:pt>
                <c:pt idx="1031">
                  <c:v>-28680</c:v>
                </c:pt>
                <c:pt idx="1032">
                  <c:v>-28670</c:v>
                </c:pt>
                <c:pt idx="1033">
                  <c:v>-28660</c:v>
                </c:pt>
                <c:pt idx="1034">
                  <c:v>-28650</c:v>
                </c:pt>
                <c:pt idx="1035">
                  <c:v>-28640</c:v>
                </c:pt>
                <c:pt idx="1036">
                  <c:v>-28630</c:v>
                </c:pt>
                <c:pt idx="1037">
                  <c:v>-28620</c:v>
                </c:pt>
                <c:pt idx="1038">
                  <c:v>-28610</c:v>
                </c:pt>
                <c:pt idx="1039">
                  <c:v>-28600</c:v>
                </c:pt>
                <c:pt idx="1040">
                  <c:v>-28590</c:v>
                </c:pt>
                <c:pt idx="1041">
                  <c:v>-28580</c:v>
                </c:pt>
                <c:pt idx="1042">
                  <c:v>-28570</c:v>
                </c:pt>
                <c:pt idx="1043">
                  <c:v>-28560</c:v>
                </c:pt>
                <c:pt idx="1044">
                  <c:v>-28550</c:v>
                </c:pt>
                <c:pt idx="1045">
                  <c:v>-28540</c:v>
                </c:pt>
                <c:pt idx="1046">
                  <c:v>-28530</c:v>
                </c:pt>
                <c:pt idx="1047">
                  <c:v>-28520</c:v>
                </c:pt>
                <c:pt idx="1048">
                  <c:v>-28510</c:v>
                </c:pt>
                <c:pt idx="1049">
                  <c:v>-28500</c:v>
                </c:pt>
                <c:pt idx="1050">
                  <c:v>-28490</c:v>
                </c:pt>
                <c:pt idx="1051">
                  <c:v>-28480</c:v>
                </c:pt>
                <c:pt idx="1052">
                  <c:v>-29470</c:v>
                </c:pt>
                <c:pt idx="1053">
                  <c:v>-29460</c:v>
                </c:pt>
                <c:pt idx="1054">
                  <c:v>-29450</c:v>
                </c:pt>
                <c:pt idx="1055">
                  <c:v>-29440</c:v>
                </c:pt>
                <c:pt idx="1056">
                  <c:v>-29430</c:v>
                </c:pt>
                <c:pt idx="1057">
                  <c:v>-29420</c:v>
                </c:pt>
                <c:pt idx="1058">
                  <c:v>-29410</c:v>
                </c:pt>
                <c:pt idx="1059">
                  <c:v>-29400</c:v>
                </c:pt>
                <c:pt idx="1060">
                  <c:v>-29390</c:v>
                </c:pt>
                <c:pt idx="1061">
                  <c:v>-29380</c:v>
                </c:pt>
                <c:pt idx="1062">
                  <c:v>-29370</c:v>
                </c:pt>
                <c:pt idx="1063">
                  <c:v>-29360</c:v>
                </c:pt>
                <c:pt idx="1064">
                  <c:v>-29350</c:v>
                </c:pt>
                <c:pt idx="1065">
                  <c:v>-29340</c:v>
                </c:pt>
                <c:pt idx="1066">
                  <c:v>-29330</c:v>
                </c:pt>
                <c:pt idx="1067">
                  <c:v>-29320</c:v>
                </c:pt>
                <c:pt idx="1068">
                  <c:v>-29310</c:v>
                </c:pt>
                <c:pt idx="1069">
                  <c:v>-29300</c:v>
                </c:pt>
                <c:pt idx="1070">
                  <c:v>-29290</c:v>
                </c:pt>
                <c:pt idx="1071">
                  <c:v>-30280</c:v>
                </c:pt>
                <c:pt idx="1072">
                  <c:v>-30270</c:v>
                </c:pt>
                <c:pt idx="1073">
                  <c:v>-30260</c:v>
                </c:pt>
                <c:pt idx="1074">
                  <c:v>-30250</c:v>
                </c:pt>
                <c:pt idx="1075">
                  <c:v>-30240</c:v>
                </c:pt>
                <c:pt idx="1076">
                  <c:v>-30230</c:v>
                </c:pt>
                <c:pt idx="1077">
                  <c:v>-30220</c:v>
                </c:pt>
                <c:pt idx="1078">
                  <c:v>-30210</c:v>
                </c:pt>
                <c:pt idx="1079">
                  <c:v>-30200</c:v>
                </c:pt>
                <c:pt idx="1080">
                  <c:v>-30190</c:v>
                </c:pt>
                <c:pt idx="1081">
                  <c:v>-30180</c:v>
                </c:pt>
                <c:pt idx="1082">
                  <c:v>-30170</c:v>
                </c:pt>
                <c:pt idx="1083">
                  <c:v>-30160</c:v>
                </c:pt>
                <c:pt idx="1084">
                  <c:v>-30150</c:v>
                </c:pt>
                <c:pt idx="1085">
                  <c:v>-30140</c:v>
                </c:pt>
                <c:pt idx="1086">
                  <c:v>-30130</c:v>
                </c:pt>
                <c:pt idx="1087">
                  <c:v>-30120</c:v>
                </c:pt>
                <c:pt idx="1088">
                  <c:v>-30110</c:v>
                </c:pt>
                <c:pt idx="1089">
                  <c:v>-30100</c:v>
                </c:pt>
                <c:pt idx="1090">
                  <c:v>-30090</c:v>
                </c:pt>
                <c:pt idx="1091">
                  <c:v>-30080</c:v>
                </c:pt>
                <c:pt idx="1092">
                  <c:v>-30070</c:v>
                </c:pt>
                <c:pt idx="1093">
                  <c:v>-30060</c:v>
                </c:pt>
                <c:pt idx="1094">
                  <c:v>-30050</c:v>
                </c:pt>
                <c:pt idx="1095">
                  <c:v>-30040</c:v>
                </c:pt>
                <c:pt idx="1096">
                  <c:v>-31030</c:v>
                </c:pt>
                <c:pt idx="1097">
                  <c:v>-31020</c:v>
                </c:pt>
                <c:pt idx="1098">
                  <c:v>-31010</c:v>
                </c:pt>
                <c:pt idx="1099">
                  <c:v>-31000</c:v>
                </c:pt>
                <c:pt idx="1100">
                  <c:v>-30990</c:v>
                </c:pt>
                <c:pt idx="1101">
                  <c:v>-30980</c:v>
                </c:pt>
                <c:pt idx="1102">
                  <c:v>-30970</c:v>
                </c:pt>
                <c:pt idx="1103">
                  <c:v>-30960</c:v>
                </c:pt>
                <c:pt idx="1104">
                  <c:v>-30950</c:v>
                </c:pt>
                <c:pt idx="1105">
                  <c:v>-30940</c:v>
                </c:pt>
                <c:pt idx="1106">
                  <c:v>-30930</c:v>
                </c:pt>
                <c:pt idx="1107">
                  <c:v>-30920</c:v>
                </c:pt>
                <c:pt idx="1108">
                  <c:v>-31910</c:v>
                </c:pt>
                <c:pt idx="1109">
                  <c:v>-31900</c:v>
                </c:pt>
                <c:pt idx="1110">
                  <c:v>-31890</c:v>
                </c:pt>
                <c:pt idx="1111">
                  <c:v>-31880</c:v>
                </c:pt>
                <c:pt idx="1112">
                  <c:v>-31870</c:v>
                </c:pt>
                <c:pt idx="1113">
                  <c:v>-31860</c:v>
                </c:pt>
                <c:pt idx="1114">
                  <c:v>-31850</c:v>
                </c:pt>
                <c:pt idx="1115">
                  <c:v>-31840</c:v>
                </c:pt>
                <c:pt idx="1116">
                  <c:v>-31830</c:v>
                </c:pt>
                <c:pt idx="1117">
                  <c:v>-31820</c:v>
                </c:pt>
                <c:pt idx="1118">
                  <c:v>-31810</c:v>
                </c:pt>
                <c:pt idx="1119">
                  <c:v>-31800</c:v>
                </c:pt>
                <c:pt idx="1120">
                  <c:v>-31790</c:v>
                </c:pt>
                <c:pt idx="1121">
                  <c:v>-31780</c:v>
                </c:pt>
                <c:pt idx="1122">
                  <c:v>-31770</c:v>
                </c:pt>
                <c:pt idx="1123">
                  <c:v>-31760</c:v>
                </c:pt>
                <c:pt idx="1124">
                  <c:v>-31750</c:v>
                </c:pt>
                <c:pt idx="1125">
                  <c:v>-31740</c:v>
                </c:pt>
                <c:pt idx="1126">
                  <c:v>-31730</c:v>
                </c:pt>
                <c:pt idx="1127">
                  <c:v>-31720</c:v>
                </c:pt>
                <c:pt idx="1128">
                  <c:v>-31710</c:v>
                </c:pt>
                <c:pt idx="1129">
                  <c:v>-31700</c:v>
                </c:pt>
                <c:pt idx="1130">
                  <c:v>-31690</c:v>
                </c:pt>
                <c:pt idx="1131">
                  <c:v>-31680</c:v>
                </c:pt>
                <c:pt idx="1132">
                  <c:v>-32670</c:v>
                </c:pt>
                <c:pt idx="1133">
                  <c:v>-32660</c:v>
                </c:pt>
                <c:pt idx="1134">
                  <c:v>-32650</c:v>
                </c:pt>
                <c:pt idx="1135">
                  <c:v>-32640</c:v>
                </c:pt>
                <c:pt idx="1136">
                  <c:v>-32630</c:v>
                </c:pt>
                <c:pt idx="1137">
                  <c:v>-32620</c:v>
                </c:pt>
                <c:pt idx="1138">
                  <c:v>-32610</c:v>
                </c:pt>
                <c:pt idx="1139">
                  <c:v>-32600</c:v>
                </c:pt>
                <c:pt idx="1140">
                  <c:v>-32590</c:v>
                </c:pt>
                <c:pt idx="1141">
                  <c:v>-32580</c:v>
                </c:pt>
                <c:pt idx="1142">
                  <c:v>-32570</c:v>
                </c:pt>
                <c:pt idx="1143">
                  <c:v>-32560</c:v>
                </c:pt>
                <c:pt idx="1144">
                  <c:v>-32550</c:v>
                </c:pt>
                <c:pt idx="1145">
                  <c:v>-32540</c:v>
                </c:pt>
                <c:pt idx="1146">
                  <c:v>-32530</c:v>
                </c:pt>
                <c:pt idx="1147">
                  <c:v>-32520</c:v>
                </c:pt>
                <c:pt idx="1148">
                  <c:v>-32510</c:v>
                </c:pt>
                <c:pt idx="1149">
                  <c:v>-32500</c:v>
                </c:pt>
                <c:pt idx="1150">
                  <c:v>-32490</c:v>
                </c:pt>
                <c:pt idx="1151">
                  <c:v>-32480</c:v>
                </c:pt>
                <c:pt idx="1152">
                  <c:v>-32470</c:v>
                </c:pt>
                <c:pt idx="1153">
                  <c:v>-32460</c:v>
                </c:pt>
                <c:pt idx="1154">
                  <c:v>-32450</c:v>
                </c:pt>
                <c:pt idx="1155">
                  <c:v>-32440</c:v>
                </c:pt>
                <c:pt idx="1156">
                  <c:v>-32430</c:v>
                </c:pt>
                <c:pt idx="1157">
                  <c:v>-32420</c:v>
                </c:pt>
                <c:pt idx="1158">
                  <c:v>-32410</c:v>
                </c:pt>
                <c:pt idx="1159">
                  <c:v>-32400</c:v>
                </c:pt>
                <c:pt idx="1160">
                  <c:v>-32390</c:v>
                </c:pt>
                <c:pt idx="1161">
                  <c:v>-32380</c:v>
                </c:pt>
                <c:pt idx="1162">
                  <c:v>-32370</c:v>
                </c:pt>
                <c:pt idx="1163">
                  <c:v>-32360</c:v>
                </c:pt>
                <c:pt idx="1164">
                  <c:v>-32350</c:v>
                </c:pt>
                <c:pt idx="1165">
                  <c:v>-32340</c:v>
                </c:pt>
                <c:pt idx="1166">
                  <c:v>-32330</c:v>
                </c:pt>
                <c:pt idx="1167">
                  <c:v>-32320</c:v>
                </c:pt>
                <c:pt idx="1168">
                  <c:v>-32310</c:v>
                </c:pt>
                <c:pt idx="1169">
                  <c:v>-32300</c:v>
                </c:pt>
                <c:pt idx="1170">
                  <c:v>-32290</c:v>
                </c:pt>
                <c:pt idx="1171">
                  <c:v>-33280</c:v>
                </c:pt>
                <c:pt idx="1172">
                  <c:v>-33270</c:v>
                </c:pt>
                <c:pt idx="1173">
                  <c:v>-33260</c:v>
                </c:pt>
                <c:pt idx="1174">
                  <c:v>-33250</c:v>
                </c:pt>
                <c:pt idx="1175">
                  <c:v>-33240</c:v>
                </c:pt>
                <c:pt idx="1176">
                  <c:v>-33230</c:v>
                </c:pt>
                <c:pt idx="1177">
                  <c:v>-33220</c:v>
                </c:pt>
                <c:pt idx="1178">
                  <c:v>-33210</c:v>
                </c:pt>
                <c:pt idx="1179">
                  <c:v>-33200</c:v>
                </c:pt>
                <c:pt idx="1180">
                  <c:v>-33190</c:v>
                </c:pt>
                <c:pt idx="1181">
                  <c:v>-33180</c:v>
                </c:pt>
                <c:pt idx="1182">
                  <c:v>-33170</c:v>
                </c:pt>
                <c:pt idx="1183">
                  <c:v>-33160</c:v>
                </c:pt>
                <c:pt idx="1184">
                  <c:v>-34150</c:v>
                </c:pt>
                <c:pt idx="1185">
                  <c:v>-35140</c:v>
                </c:pt>
                <c:pt idx="1186">
                  <c:v>-35130</c:v>
                </c:pt>
                <c:pt idx="1187">
                  <c:v>-35120</c:v>
                </c:pt>
                <c:pt idx="1188">
                  <c:v>-35110</c:v>
                </c:pt>
                <c:pt idx="1189">
                  <c:v>-35100</c:v>
                </c:pt>
                <c:pt idx="1190">
                  <c:v>-35090</c:v>
                </c:pt>
                <c:pt idx="1191">
                  <c:v>-35080</c:v>
                </c:pt>
                <c:pt idx="1192">
                  <c:v>-35070</c:v>
                </c:pt>
                <c:pt idx="1193">
                  <c:v>-35060</c:v>
                </c:pt>
                <c:pt idx="1194">
                  <c:v>-35050</c:v>
                </c:pt>
                <c:pt idx="1195">
                  <c:v>-35040</c:v>
                </c:pt>
                <c:pt idx="1196">
                  <c:v>-35030</c:v>
                </c:pt>
                <c:pt idx="1197">
                  <c:v>-35020</c:v>
                </c:pt>
                <c:pt idx="1198">
                  <c:v>-35010</c:v>
                </c:pt>
                <c:pt idx="1199">
                  <c:v>-35000</c:v>
                </c:pt>
                <c:pt idx="1200">
                  <c:v>-34990</c:v>
                </c:pt>
                <c:pt idx="1201">
                  <c:v>-34980</c:v>
                </c:pt>
                <c:pt idx="1202">
                  <c:v>-34970</c:v>
                </c:pt>
                <c:pt idx="1203">
                  <c:v>-34960</c:v>
                </c:pt>
                <c:pt idx="1204">
                  <c:v>-34950</c:v>
                </c:pt>
                <c:pt idx="1205">
                  <c:v>-34940</c:v>
                </c:pt>
                <c:pt idx="1206">
                  <c:v>-34930</c:v>
                </c:pt>
                <c:pt idx="1207">
                  <c:v>-34920</c:v>
                </c:pt>
                <c:pt idx="1208">
                  <c:v>-34910</c:v>
                </c:pt>
                <c:pt idx="1209">
                  <c:v>-34900</c:v>
                </c:pt>
                <c:pt idx="1210">
                  <c:v>-34890</c:v>
                </c:pt>
                <c:pt idx="1211">
                  <c:v>-34880</c:v>
                </c:pt>
                <c:pt idx="1212">
                  <c:v>-34870</c:v>
                </c:pt>
                <c:pt idx="1213">
                  <c:v>-34860</c:v>
                </c:pt>
                <c:pt idx="1214">
                  <c:v>-34850</c:v>
                </c:pt>
                <c:pt idx="1215">
                  <c:v>-34840</c:v>
                </c:pt>
                <c:pt idx="1216">
                  <c:v>-34830</c:v>
                </c:pt>
                <c:pt idx="1217">
                  <c:v>-34820</c:v>
                </c:pt>
                <c:pt idx="1218">
                  <c:v>-34810</c:v>
                </c:pt>
                <c:pt idx="1219">
                  <c:v>-34800</c:v>
                </c:pt>
                <c:pt idx="1220">
                  <c:v>-34790</c:v>
                </c:pt>
                <c:pt idx="1221">
                  <c:v>-34780</c:v>
                </c:pt>
                <c:pt idx="1222">
                  <c:v>-34770</c:v>
                </c:pt>
                <c:pt idx="1223">
                  <c:v>-34760</c:v>
                </c:pt>
                <c:pt idx="1224">
                  <c:v>-35750</c:v>
                </c:pt>
                <c:pt idx="1225">
                  <c:v>-35740</c:v>
                </c:pt>
                <c:pt idx="1226">
                  <c:v>-35730</c:v>
                </c:pt>
                <c:pt idx="1227">
                  <c:v>-35720</c:v>
                </c:pt>
                <c:pt idx="1228">
                  <c:v>-35710</c:v>
                </c:pt>
                <c:pt idx="1229">
                  <c:v>-35700</c:v>
                </c:pt>
                <c:pt idx="1230">
                  <c:v>-35690</c:v>
                </c:pt>
                <c:pt idx="1231">
                  <c:v>-35680</c:v>
                </c:pt>
                <c:pt idx="1232">
                  <c:v>-35670</c:v>
                </c:pt>
                <c:pt idx="1233">
                  <c:v>-35660</c:v>
                </c:pt>
                <c:pt idx="1234">
                  <c:v>-35650</c:v>
                </c:pt>
                <c:pt idx="1235">
                  <c:v>-35640</c:v>
                </c:pt>
                <c:pt idx="1236">
                  <c:v>-35630</c:v>
                </c:pt>
                <c:pt idx="1237">
                  <c:v>-35620</c:v>
                </c:pt>
                <c:pt idx="1238">
                  <c:v>-35610</c:v>
                </c:pt>
                <c:pt idx="1239">
                  <c:v>-35600</c:v>
                </c:pt>
                <c:pt idx="1240">
                  <c:v>-35590</c:v>
                </c:pt>
                <c:pt idx="1241">
                  <c:v>-35580</c:v>
                </c:pt>
                <c:pt idx="1242">
                  <c:v>-35570</c:v>
                </c:pt>
                <c:pt idx="1243">
                  <c:v>-35560</c:v>
                </c:pt>
                <c:pt idx="1244">
                  <c:v>-35550</c:v>
                </c:pt>
                <c:pt idx="1245">
                  <c:v>-35540</c:v>
                </c:pt>
                <c:pt idx="1246">
                  <c:v>-35530</c:v>
                </c:pt>
                <c:pt idx="1247">
                  <c:v>-35520</c:v>
                </c:pt>
                <c:pt idx="1248">
                  <c:v>-35510</c:v>
                </c:pt>
                <c:pt idx="1249">
                  <c:v>-35500</c:v>
                </c:pt>
                <c:pt idx="1250">
                  <c:v>-35490</c:v>
                </c:pt>
                <c:pt idx="1251">
                  <c:v>-35480</c:v>
                </c:pt>
                <c:pt idx="1252">
                  <c:v>-35470</c:v>
                </c:pt>
                <c:pt idx="1253">
                  <c:v>-36460</c:v>
                </c:pt>
                <c:pt idx="1254">
                  <c:v>-36450</c:v>
                </c:pt>
                <c:pt idx="1255">
                  <c:v>-37440</c:v>
                </c:pt>
                <c:pt idx="1256">
                  <c:v>-37430</c:v>
                </c:pt>
                <c:pt idx="1257">
                  <c:v>-37420</c:v>
                </c:pt>
                <c:pt idx="1258">
                  <c:v>-37410</c:v>
                </c:pt>
                <c:pt idx="1259">
                  <c:v>-37400</c:v>
                </c:pt>
                <c:pt idx="1260">
                  <c:v>-37390</c:v>
                </c:pt>
                <c:pt idx="1261">
                  <c:v>-37380</c:v>
                </c:pt>
                <c:pt idx="1262">
                  <c:v>-37370</c:v>
                </c:pt>
                <c:pt idx="1263">
                  <c:v>-37360</c:v>
                </c:pt>
                <c:pt idx="1264">
                  <c:v>-37350</c:v>
                </c:pt>
                <c:pt idx="1265">
                  <c:v>-37340</c:v>
                </c:pt>
                <c:pt idx="1266">
                  <c:v>-37330</c:v>
                </c:pt>
                <c:pt idx="1267">
                  <c:v>-37320</c:v>
                </c:pt>
                <c:pt idx="1268">
                  <c:v>-37310</c:v>
                </c:pt>
                <c:pt idx="1269">
                  <c:v>-37300</c:v>
                </c:pt>
                <c:pt idx="1270">
                  <c:v>-37290</c:v>
                </c:pt>
                <c:pt idx="1271">
                  <c:v>-37280</c:v>
                </c:pt>
                <c:pt idx="1272">
                  <c:v>-37270</c:v>
                </c:pt>
                <c:pt idx="1273">
                  <c:v>-37260</c:v>
                </c:pt>
                <c:pt idx="1274">
                  <c:v>-37250</c:v>
                </c:pt>
                <c:pt idx="1275">
                  <c:v>-37240</c:v>
                </c:pt>
                <c:pt idx="1276">
                  <c:v>-37230</c:v>
                </c:pt>
                <c:pt idx="1277">
                  <c:v>-37220</c:v>
                </c:pt>
                <c:pt idx="1278">
                  <c:v>-37210</c:v>
                </c:pt>
                <c:pt idx="1279">
                  <c:v>-37200</c:v>
                </c:pt>
                <c:pt idx="1280">
                  <c:v>-37190</c:v>
                </c:pt>
                <c:pt idx="1281">
                  <c:v>-37180</c:v>
                </c:pt>
                <c:pt idx="1282">
                  <c:v>-37170</c:v>
                </c:pt>
                <c:pt idx="1283">
                  <c:v>-38160</c:v>
                </c:pt>
                <c:pt idx="1284">
                  <c:v>-38150</c:v>
                </c:pt>
                <c:pt idx="1285">
                  <c:v>-38140</c:v>
                </c:pt>
                <c:pt idx="1286">
                  <c:v>-38130</c:v>
                </c:pt>
                <c:pt idx="1287">
                  <c:v>-38120</c:v>
                </c:pt>
                <c:pt idx="1288">
                  <c:v>-38110</c:v>
                </c:pt>
                <c:pt idx="1289">
                  <c:v>-38100</c:v>
                </c:pt>
                <c:pt idx="1290">
                  <c:v>-38090</c:v>
                </c:pt>
                <c:pt idx="1291">
                  <c:v>-38080</c:v>
                </c:pt>
                <c:pt idx="1292">
                  <c:v>-38070</c:v>
                </c:pt>
                <c:pt idx="1293">
                  <c:v>-38060</c:v>
                </c:pt>
                <c:pt idx="1294">
                  <c:v>-38050</c:v>
                </c:pt>
                <c:pt idx="1295">
                  <c:v>-38040</c:v>
                </c:pt>
                <c:pt idx="1296">
                  <c:v>-39030</c:v>
                </c:pt>
                <c:pt idx="1297">
                  <c:v>-39020</c:v>
                </c:pt>
                <c:pt idx="1298">
                  <c:v>-39010</c:v>
                </c:pt>
                <c:pt idx="1299">
                  <c:v>-39000</c:v>
                </c:pt>
                <c:pt idx="1300">
                  <c:v>-38990</c:v>
                </c:pt>
                <c:pt idx="1301">
                  <c:v>-38980</c:v>
                </c:pt>
                <c:pt idx="1302">
                  <c:v>-38970</c:v>
                </c:pt>
                <c:pt idx="1303">
                  <c:v>-38960</c:v>
                </c:pt>
                <c:pt idx="1304">
                  <c:v>-38950</c:v>
                </c:pt>
                <c:pt idx="1305">
                  <c:v>-38940</c:v>
                </c:pt>
                <c:pt idx="1306">
                  <c:v>-38930</c:v>
                </c:pt>
                <c:pt idx="1307">
                  <c:v>-38920</c:v>
                </c:pt>
                <c:pt idx="1308">
                  <c:v>-38910</c:v>
                </c:pt>
                <c:pt idx="1309">
                  <c:v>-38900</c:v>
                </c:pt>
                <c:pt idx="1310">
                  <c:v>-38890</c:v>
                </c:pt>
                <c:pt idx="1311">
                  <c:v>-38880</c:v>
                </c:pt>
                <c:pt idx="1312">
                  <c:v>-38870</c:v>
                </c:pt>
                <c:pt idx="1313">
                  <c:v>-38860</c:v>
                </c:pt>
                <c:pt idx="1314">
                  <c:v>-38850</c:v>
                </c:pt>
                <c:pt idx="1315">
                  <c:v>-38840</c:v>
                </c:pt>
                <c:pt idx="1316">
                  <c:v>-38830</c:v>
                </c:pt>
                <c:pt idx="1317">
                  <c:v>-38820</c:v>
                </c:pt>
                <c:pt idx="1318">
                  <c:v>-38810</c:v>
                </c:pt>
                <c:pt idx="1319">
                  <c:v>-38800</c:v>
                </c:pt>
                <c:pt idx="1320">
                  <c:v>-38790</c:v>
                </c:pt>
                <c:pt idx="1321">
                  <c:v>-38780</c:v>
                </c:pt>
                <c:pt idx="1322">
                  <c:v>-38770</c:v>
                </c:pt>
                <c:pt idx="1323">
                  <c:v>-38760</c:v>
                </c:pt>
                <c:pt idx="1324">
                  <c:v>-38750</c:v>
                </c:pt>
                <c:pt idx="1325">
                  <c:v>-38740</c:v>
                </c:pt>
                <c:pt idx="1326">
                  <c:v>-38730</c:v>
                </c:pt>
                <c:pt idx="1327">
                  <c:v>-38720</c:v>
                </c:pt>
                <c:pt idx="1328">
                  <c:v>-38710</c:v>
                </c:pt>
                <c:pt idx="1329">
                  <c:v>-38700</c:v>
                </c:pt>
                <c:pt idx="1330">
                  <c:v>-38690</c:v>
                </c:pt>
                <c:pt idx="1331">
                  <c:v>-38680</c:v>
                </c:pt>
                <c:pt idx="1332">
                  <c:v>-38670</c:v>
                </c:pt>
                <c:pt idx="1333">
                  <c:v>-38660</c:v>
                </c:pt>
                <c:pt idx="1334">
                  <c:v>-38650</c:v>
                </c:pt>
                <c:pt idx="1335">
                  <c:v>-38640</c:v>
                </c:pt>
                <c:pt idx="1336">
                  <c:v>-38630</c:v>
                </c:pt>
                <c:pt idx="1337">
                  <c:v>-38620</c:v>
                </c:pt>
                <c:pt idx="1338">
                  <c:v>-38610</c:v>
                </c:pt>
                <c:pt idx="1339">
                  <c:v>-38600</c:v>
                </c:pt>
                <c:pt idx="1340">
                  <c:v>-39590</c:v>
                </c:pt>
                <c:pt idx="1341">
                  <c:v>-39580</c:v>
                </c:pt>
                <c:pt idx="1342">
                  <c:v>-39570</c:v>
                </c:pt>
                <c:pt idx="1343">
                  <c:v>-40560</c:v>
                </c:pt>
                <c:pt idx="1344">
                  <c:v>-40550</c:v>
                </c:pt>
                <c:pt idx="1345">
                  <c:v>-40540</c:v>
                </c:pt>
                <c:pt idx="1346">
                  <c:v>-40530</c:v>
                </c:pt>
                <c:pt idx="1347">
                  <c:v>-40520</c:v>
                </c:pt>
                <c:pt idx="1348">
                  <c:v>-40510</c:v>
                </c:pt>
                <c:pt idx="1349">
                  <c:v>-40500</c:v>
                </c:pt>
                <c:pt idx="1350">
                  <c:v>-40490</c:v>
                </c:pt>
                <c:pt idx="1351">
                  <c:v>-40480</c:v>
                </c:pt>
                <c:pt idx="1352">
                  <c:v>-40470</c:v>
                </c:pt>
                <c:pt idx="1353">
                  <c:v>-40460</c:v>
                </c:pt>
                <c:pt idx="1354">
                  <c:v>-40450</c:v>
                </c:pt>
                <c:pt idx="1355">
                  <c:v>-40440</c:v>
                </c:pt>
                <c:pt idx="1356">
                  <c:v>-40430</c:v>
                </c:pt>
                <c:pt idx="1357">
                  <c:v>-40420</c:v>
                </c:pt>
                <c:pt idx="1358">
                  <c:v>-40410</c:v>
                </c:pt>
                <c:pt idx="1359">
                  <c:v>-40400</c:v>
                </c:pt>
                <c:pt idx="1360">
                  <c:v>-40390</c:v>
                </c:pt>
                <c:pt idx="1361">
                  <c:v>-40380</c:v>
                </c:pt>
                <c:pt idx="1362">
                  <c:v>-40370</c:v>
                </c:pt>
                <c:pt idx="1363">
                  <c:v>-40360</c:v>
                </c:pt>
                <c:pt idx="1364">
                  <c:v>-40350</c:v>
                </c:pt>
                <c:pt idx="1365">
                  <c:v>-40340</c:v>
                </c:pt>
                <c:pt idx="1366">
                  <c:v>-40330</c:v>
                </c:pt>
                <c:pt idx="1367">
                  <c:v>-40320</c:v>
                </c:pt>
                <c:pt idx="1368">
                  <c:v>-40310</c:v>
                </c:pt>
                <c:pt idx="1369">
                  <c:v>-41300</c:v>
                </c:pt>
                <c:pt idx="1370">
                  <c:v>-41290</c:v>
                </c:pt>
                <c:pt idx="1371">
                  <c:v>-41280</c:v>
                </c:pt>
                <c:pt idx="1372">
                  <c:v>-41270</c:v>
                </c:pt>
                <c:pt idx="1373">
                  <c:v>-41260</c:v>
                </c:pt>
                <c:pt idx="1374">
                  <c:v>-41250</c:v>
                </c:pt>
                <c:pt idx="1375">
                  <c:v>-41240</c:v>
                </c:pt>
                <c:pt idx="1376">
                  <c:v>-41230</c:v>
                </c:pt>
                <c:pt idx="1377">
                  <c:v>-41220</c:v>
                </c:pt>
                <c:pt idx="1378">
                  <c:v>-41210</c:v>
                </c:pt>
                <c:pt idx="1379">
                  <c:v>-41200</c:v>
                </c:pt>
                <c:pt idx="1380">
                  <c:v>-41190</c:v>
                </c:pt>
                <c:pt idx="1381">
                  <c:v>-41180</c:v>
                </c:pt>
                <c:pt idx="1382">
                  <c:v>-41170</c:v>
                </c:pt>
                <c:pt idx="1383">
                  <c:v>-41160</c:v>
                </c:pt>
                <c:pt idx="1384">
                  <c:v>-41150</c:v>
                </c:pt>
                <c:pt idx="1385">
                  <c:v>-41140</c:v>
                </c:pt>
                <c:pt idx="1386">
                  <c:v>-41130</c:v>
                </c:pt>
                <c:pt idx="1387">
                  <c:v>-42120</c:v>
                </c:pt>
                <c:pt idx="1388">
                  <c:v>-42110</c:v>
                </c:pt>
                <c:pt idx="1389">
                  <c:v>-42100</c:v>
                </c:pt>
                <c:pt idx="1390">
                  <c:v>-42090</c:v>
                </c:pt>
                <c:pt idx="1391">
                  <c:v>-42080</c:v>
                </c:pt>
                <c:pt idx="1392">
                  <c:v>-42070</c:v>
                </c:pt>
                <c:pt idx="1393">
                  <c:v>-42060</c:v>
                </c:pt>
                <c:pt idx="1394">
                  <c:v>-42050</c:v>
                </c:pt>
                <c:pt idx="1395">
                  <c:v>-43040</c:v>
                </c:pt>
                <c:pt idx="1396">
                  <c:v>-43030</c:v>
                </c:pt>
                <c:pt idx="1397">
                  <c:v>-43020</c:v>
                </c:pt>
                <c:pt idx="1398">
                  <c:v>-43010</c:v>
                </c:pt>
                <c:pt idx="1399">
                  <c:v>-43000</c:v>
                </c:pt>
                <c:pt idx="1400">
                  <c:v>-42990</c:v>
                </c:pt>
                <c:pt idx="1401">
                  <c:v>-42980</c:v>
                </c:pt>
                <c:pt idx="1402">
                  <c:v>-42970</c:v>
                </c:pt>
                <c:pt idx="1403">
                  <c:v>-42960</c:v>
                </c:pt>
                <c:pt idx="1404">
                  <c:v>-42950</c:v>
                </c:pt>
                <c:pt idx="1405">
                  <c:v>-42940</c:v>
                </c:pt>
                <c:pt idx="1406">
                  <c:v>-42930</c:v>
                </c:pt>
                <c:pt idx="1407">
                  <c:v>-42920</c:v>
                </c:pt>
                <c:pt idx="1408">
                  <c:v>-42910</c:v>
                </c:pt>
                <c:pt idx="1409">
                  <c:v>-42900</c:v>
                </c:pt>
                <c:pt idx="1410">
                  <c:v>-43890</c:v>
                </c:pt>
                <c:pt idx="1411">
                  <c:v>-43880</c:v>
                </c:pt>
                <c:pt idx="1412">
                  <c:v>-43870</c:v>
                </c:pt>
                <c:pt idx="1413">
                  <c:v>-43860</c:v>
                </c:pt>
                <c:pt idx="1414">
                  <c:v>-43850</c:v>
                </c:pt>
                <c:pt idx="1415">
                  <c:v>-43840</c:v>
                </c:pt>
                <c:pt idx="1416">
                  <c:v>-43830</c:v>
                </c:pt>
                <c:pt idx="1417">
                  <c:v>-43820</c:v>
                </c:pt>
                <c:pt idx="1418">
                  <c:v>-43810</c:v>
                </c:pt>
                <c:pt idx="1419">
                  <c:v>-43800</c:v>
                </c:pt>
                <c:pt idx="1420">
                  <c:v>-43790</c:v>
                </c:pt>
                <c:pt idx="1421">
                  <c:v>-43780</c:v>
                </c:pt>
                <c:pt idx="1422">
                  <c:v>-43770</c:v>
                </c:pt>
                <c:pt idx="1423">
                  <c:v>-43760</c:v>
                </c:pt>
                <c:pt idx="1424">
                  <c:v>-44750</c:v>
                </c:pt>
                <c:pt idx="1425">
                  <c:v>-44740</c:v>
                </c:pt>
                <c:pt idx="1426">
                  <c:v>-44730</c:v>
                </c:pt>
                <c:pt idx="1427">
                  <c:v>-44720</c:v>
                </c:pt>
                <c:pt idx="1428">
                  <c:v>-44710</c:v>
                </c:pt>
                <c:pt idx="1429">
                  <c:v>-44700</c:v>
                </c:pt>
                <c:pt idx="1430">
                  <c:v>-44690</c:v>
                </c:pt>
                <c:pt idx="1431">
                  <c:v>-44680</c:v>
                </c:pt>
                <c:pt idx="1432">
                  <c:v>-44670</c:v>
                </c:pt>
                <c:pt idx="1433">
                  <c:v>-44660</c:v>
                </c:pt>
                <c:pt idx="1434">
                  <c:v>-44650</c:v>
                </c:pt>
                <c:pt idx="1435">
                  <c:v>-44640</c:v>
                </c:pt>
                <c:pt idx="1436">
                  <c:v>-44630</c:v>
                </c:pt>
                <c:pt idx="1437">
                  <c:v>-44620</c:v>
                </c:pt>
                <c:pt idx="1438">
                  <c:v>-44610</c:v>
                </c:pt>
                <c:pt idx="1439">
                  <c:v>-44600</c:v>
                </c:pt>
                <c:pt idx="1440">
                  <c:v>-44590</c:v>
                </c:pt>
                <c:pt idx="1441">
                  <c:v>-44580</c:v>
                </c:pt>
                <c:pt idx="1442">
                  <c:v>-44570</c:v>
                </c:pt>
                <c:pt idx="1443">
                  <c:v>-44560</c:v>
                </c:pt>
                <c:pt idx="1444">
                  <c:v>-44550</c:v>
                </c:pt>
                <c:pt idx="1445">
                  <c:v>-44540</c:v>
                </c:pt>
                <c:pt idx="1446">
                  <c:v>-44530</c:v>
                </c:pt>
                <c:pt idx="1447">
                  <c:v>-44520</c:v>
                </c:pt>
                <c:pt idx="1448">
                  <c:v>-44510</c:v>
                </c:pt>
                <c:pt idx="1449">
                  <c:v>-44500</c:v>
                </c:pt>
                <c:pt idx="1450">
                  <c:v>-44490</c:v>
                </c:pt>
                <c:pt idx="1451">
                  <c:v>-44480</c:v>
                </c:pt>
                <c:pt idx="1452">
                  <c:v>-44470</c:v>
                </c:pt>
                <c:pt idx="1453">
                  <c:v>-44460</c:v>
                </c:pt>
                <c:pt idx="1454">
                  <c:v>-44450</c:v>
                </c:pt>
                <c:pt idx="1455">
                  <c:v>-44440</c:v>
                </c:pt>
                <c:pt idx="1456">
                  <c:v>-44430</c:v>
                </c:pt>
                <c:pt idx="1457">
                  <c:v>-44420</c:v>
                </c:pt>
                <c:pt idx="1458">
                  <c:v>-44410</c:v>
                </c:pt>
                <c:pt idx="1459">
                  <c:v>-44400</c:v>
                </c:pt>
                <c:pt idx="1460">
                  <c:v>-44390</c:v>
                </c:pt>
                <c:pt idx="1461">
                  <c:v>-44380</c:v>
                </c:pt>
                <c:pt idx="1462">
                  <c:v>-44370</c:v>
                </c:pt>
                <c:pt idx="1463">
                  <c:v>-44360</c:v>
                </c:pt>
                <c:pt idx="1464">
                  <c:v>-44350</c:v>
                </c:pt>
                <c:pt idx="1465">
                  <c:v>-44340</c:v>
                </c:pt>
                <c:pt idx="1466">
                  <c:v>-44330</c:v>
                </c:pt>
                <c:pt idx="1467">
                  <c:v>-44320</c:v>
                </c:pt>
                <c:pt idx="1468">
                  <c:v>-44310</c:v>
                </c:pt>
                <c:pt idx="1469">
                  <c:v>-44300</c:v>
                </c:pt>
                <c:pt idx="1470">
                  <c:v>-44290</c:v>
                </c:pt>
                <c:pt idx="1471">
                  <c:v>-44280</c:v>
                </c:pt>
                <c:pt idx="1472">
                  <c:v>-44270</c:v>
                </c:pt>
                <c:pt idx="1473">
                  <c:v>-44260</c:v>
                </c:pt>
                <c:pt idx="1474">
                  <c:v>-44250</c:v>
                </c:pt>
                <c:pt idx="1475">
                  <c:v>-44240</c:v>
                </c:pt>
                <c:pt idx="1476">
                  <c:v>-44230</c:v>
                </c:pt>
                <c:pt idx="1477">
                  <c:v>-44220</c:v>
                </c:pt>
                <c:pt idx="1478">
                  <c:v>-44210</c:v>
                </c:pt>
                <c:pt idx="1479">
                  <c:v>-44200</c:v>
                </c:pt>
                <c:pt idx="1480">
                  <c:v>-44190</c:v>
                </c:pt>
                <c:pt idx="1481">
                  <c:v>-44180</c:v>
                </c:pt>
                <c:pt idx="1482">
                  <c:v>-44170</c:v>
                </c:pt>
                <c:pt idx="1483">
                  <c:v>-44160</c:v>
                </c:pt>
                <c:pt idx="1484">
                  <c:v>-44150</c:v>
                </c:pt>
                <c:pt idx="1485">
                  <c:v>-44140</c:v>
                </c:pt>
                <c:pt idx="1486">
                  <c:v>-44130</c:v>
                </c:pt>
                <c:pt idx="1487">
                  <c:v>-44120</c:v>
                </c:pt>
                <c:pt idx="1488">
                  <c:v>-44110</c:v>
                </c:pt>
                <c:pt idx="1489">
                  <c:v>-44100</c:v>
                </c:pt>
                <c:pt idx="1490">
                  <c:v>-44090</c:v>
                </c:pt>
                <c:pt idx="1491">
                  <c:v>-44080</c:v>
                </c:pt>
                <c:pt idx="1492">
                  <c:v>-44070</c:v>
                </c:pt>
                <c:pt idx="1493">
                  <c:v>-44060</c:v>
                </c:pt>
                <c:pt idx="1494">
                  <c:v>-44050</c:v>
                </c:pt>
                <c:pt idx="1495">
                  <c:v>-44040</c:v>
                </c:pt>
                <c:pt idx="1496">
                  <c:v>-44030</c:v>
                </c:pt>
                <c:pt idx="1497">
                  <c:v>-44020</c:v>
                </c:pt>
                <c:pt idx="1498">
                  <c:v>-44010</c:v>
                </c:pt>
                <c:pt idx="1499">
                  <c:v>-44000</c:v>
                </c:pt>
                <c:pt idx="1500">
                  <c:v>-43990</c:v>
                </c:pt>
                <c:pt idx="1501">
                  <c:v>-44980</c:v>
                </c:pt>
                <c:pt idx="1502">
                  <c:v>-44970</c:v>
                </c:pt>
                <c:pt idx="1503">
                  <c:v>-44960</c:v>
                </c:pt>
                <c:pt idx="1504">
                  <c:v>-44950</c:v>
                </c:pt>
                <c:pt idx="1505">
                  <c:v>-44940</c:v>
                </c:pt>
                <c:pt idx="1506">
                  <c:v>-44930</c:v>
                </c:pt>
                <c:pt idx="1507">
                  <c:v>-44920</c:v>
                </c:pt>
                <c:pt idx="1508">
                  <c:v>-44910</c:v>
                </c:pt>
                <c:pt idx="1509">
                  <c:v>-44900</c:v>
                </c:pt>
                <c:pt idx="1510">
                  <c:v>-44890</c:v>
                </c:pt>
                <c:pt idx="1511">
                  <c:v>-44880</c:v>
                </c:pt>
                <c:pt idx="1512">
                  <c:v>-44870</c:v>
                </c:pt>
                <c:pt idx="1513">
                  <c:v>-44860</c:v>
                </c:pt>
                <c:pt idx="1514">
                  <c:v>-44850</c:v>
                </c:pt>
                <c:pt idx="1515">
                  <c:v>-44840</c:v>
                </c:pt>
                <c:pt idx="1516">
                  <c:v>-44830</c:v>
                </c:pt>
                <c:pt idx="1517">
                  <c:v>-44820</c:v>
                </c:pt>
                <c:pt idx="1518">
                  <c:v>-44810</c:v>
                </c:pt>
                <c:pt idx="1519">
                  <c:v>-44800</c:v>
                </c:pt>
                <c:pt idx="1520">
                  <c:v>-44790</c:v>
                </c:pt>
                <c:pt idx="1521">
                  <c:v>-44780</c:v>
                </c:pt>
                <c:pt idx="1522">
                  <c:v>-44770</c:v>
                </c:pt>
                <c:pt idx="1523">
                  <c:v>-44760</c:v>
                </c:pt>
                <c:pt idx="1524">
                  <c:v>-44750</c:v>
                </c:pt>
                <c:pt idx="1525">
                  <c:v>-44740</c:v>
                </c:pt>
                <c:pt idx="1526">
                  <c:v>-44730</c:v>
                </c:pt>
                <c:pt idx="1527">
                  <c:v>-44720</c:v>
                </c:pt>
                <c:pt idx="1528">
                  <c:v>-44710</c:v>
                </c:pt>
                <c:pt idx="1529">
                  <c:v>-44700</c:v>
                </c:pt>
                <c:pt idx="1530">
                  <c:v>-45690</c:v>
                </c:pt>
                <c:pt idx="1531">
                  <c:v>-45680</c:v>
                </c:pt>
                <c:pt idx="1532">
                  <c:v>-45670</c:v>
                </c:pt>
                <c:pt idx="1533">
                  <c:v>-45660</c:v>
                </c:pt>
                <c:pt idx="1534">
                  <c:v>-45650</c:v>
                </c:pt>
                <c:pt idx="1535">
                  <c:v>-45640</c:v>
                </c:pt>
                <c:pt idx="1536">
                  <c:v>-45630</c:v>
                </c:pt>
                <c:pt idx="1537">
                  <c:v>-45620</c:v>
                </c:pt>
                <c:pt idx="1538">
                  <c:v>-45610</c:v>
                </c:pt>
                <c:pt idx="1539">
                  <c:v>-45600</c:v>
                </c:pt>
                <c:pt idx="1540">
                  <c:v>-46590</c:v>
                </c:pt>
                <c:pt idx="1541">
                  <c:v>-46580</c:v>
                </c:pt>
                <c:pt idx="1542">
                  <c:v>-46570</c:v>
                </c:pt>
                <c:pt idx="1543">
                  <c:v>-46560</c:v>
                </c:pt>
                <c:pt idx="1544">
                  <c:v>-46550</c:v>
                </c:pt>
                <c:pt idx="1545">
                  <c:v>-46540</c:v>
                </c:pt>
                <c:pt idx="1546">
                  <c:v>-46530</c:v>
                </c:pt>
                <c:pt idx="1547">
                  <c:v>-46520</c:v>
                </c:pt>
                <c:pt idx="1548">
                  <c:v>-46510</c:v>
                </c:pt>
                <c:pt idx="1549">
                  <c:v>-46500</c:v>
                </c:pt>
                <c:pt idx="1550">
                  <c:v>-46490</c:v>
                </c:pt>
                <c:pt idx="1551">
                  <c:v>-46480</c:v>
                </c:pt>
                <c:pt idx="1552">
                  <c:v>-46470</c:v>
                </c:pt>
                <c:pt idx="1553">
                  <c:v>-46460</c:v>
                </c:pt>
                <c:pt idx="1554">
                  <c:v>-46450</c:v>
                </c:pt>
                <c:pt idx="1555">
                  <c:v>-46440</c:v>
                </c:pt>
                <c:pt idx="1556">
                  <c:v>-46430</c:v>
                </c:pt>
                <c:pt idx="1557">
                  <c:v>-46420</c:v>
                </c:pt>
                <c:pt idx="1558">
                  <c:v>-46410</c:v>
                </c:pt>
                <c:pt idx="1559">
                  <c:v>-46400</c:v>
                </c:pt>
                <c:pt idx="1560">
                  <c:v>-46390</c:v>
                </c:pt>
                <c:pt idx="1561">
                  <c:v>-46380</c:v>
                </c:pt>
                <c:pt idx="1562">
                  <c:v>-46370</c:v>
                </c:pt>
                <c:pt idx="1563">
                  <c:v>-46360</c:v>
                </c:pt>
                <c:pt idx="1564">
                  <c:v>-46350</c:v>
                </c:pt>
                <c:pt idx="1565">
                  <c:v>-46340</c:v>
                </c:pt>
                <c:pt idx="1566">
                  <c:v>-46330</c:v>
                </c:pt>
                <c:pt idx="1567">
                  <c:v>-46320</c:v>
                </c:pt>
                <c:pt idx="1568">
                  <c:v>-46310</c:v>
                </c:pt>
                <c:pt idx="1569">
                  <c:v>-46300</c:v>
                </c:pt>
                <c:pt idx="1570">
                  <c:v>-46290</c:v>
                </c:pt>
                <c:pt idx="1571">
                  <c:v>-46280</c:v>
                </c:pt>
                <c:pt idx="1572">
                  <c:v>-46270</c:v>
                </c:pt>
                <c:pt idx="1573">
                  <c:v>-46260</c:v>
                </c:pt>
                <c:pt idx="1574">
                  <c:v>-46250</c:v>
                </c:pt>
                <c:pt idx="1575">
                  <c:v>-46240</c:v>
                </c:pt>
                <c:pt idx="1576">
                  <c:v>-46230</c:v>
                </c:pt>
                <c:pt idx="1577">
                  <c:v>-46220</c:v>
                </c:pt>
                <c:pt idx="1578">
                  <c:v>-46210</c:v>
                </c:pt>
                <c:pt idx="1579">
                  <c:v>-46200</c:v>
                </c:pt>
                <c:pt idx="1580">
                  <c:v>-46190</c:v>
                </c:pt>
                <c:pt idx="1581">
                  <c:v>-46180</c:v>
                </c:pt>
                <c:pt idx="1582">
                  <c:v>-46170</c:v>
                </c:pt>
                <c:pt idx="1583">
                  <c:v>-46160</c:v>
                </c:pt>
                <c:pt idx="1584">
                  <c:v>-47150</c:v>
                </c:pt>
                <c:pt idx="1585">
                  <c:v>-47140</c:v>
                </c:pt>
                <c:pt idx="1586">
                  <c:v>-47130</c:v>
                </c:pt>
                <c:pt idx="1587">
                  <c:v>-47120</c:v>
                </c:pt>
                <c:pt idx="1588">
                  <c:v>-47110</c:v>
                </c:pt>
                <c:pt idx="1589">
                  <c:v>-47100</c:v>
                </c:pt>
                <c:pt idx="1590">
                  <c:v>-47090</c:v>
                </c:pt>
                <c:pt idx="1591">
                  <c:v>-47080</c:v>
                </c:pt>
                <c:pt idx="1592">
                  <c:v>-47070</c:v>
                </c:pt>
                <c:pt idx="1593">
                  <c:v>-47060</c:v>
                </c:pt>
                <c:pt idx="1594">
                  <c:v>-47050</c:v>
                </c:pt>
                <c:pt idx="1595">
                  <c:v>-47040</c:v>
                </c:pt>
                <c:pt idx="1596">
                  <c:v>-47030</c:v>
                </c:pt>
                <c:pt idx="1597">
                  <c:v>-47020</c:v>
                </c:pt>
                <c:pt idx="1598">
                  <c:v>-47010</c:v>
                </c:pt>
                <c:pt idx="1599">
                  <c:v>-47000</c:v>
                </c:pt>
                <c:pt idx="1600">
                  <c:v>-46990</c:v>
                </c:pt>
                <c:pt idx="1601">
                  <c:v>-46980</c:v>
                </c:pt>
                <c:pt idx="1602">
                  <c:v>-46970</c:v>
                </c:pt>
                <c:pt idx="1603">
                  <c:v>-46960</c:v>
                </c:pt>
                <c:pt idx="1604">
                  <c:v>-46950</c:v>
                </c:pt>
                <c:pt idx="1605">
                  <c:v>-46940</c:v>
                </c:pt>
                <c:pt idx="1606">
                  <c:v>-46930</c:v>
                </c:pt>
                <c:pt idx="1607">
                  <c:v>-46920</c:v>
                </c:pt>
                <c:pt idx="1608">
                  <c:v>-46910</c:v>
                </c:pt>
                <c:pt idx="1609">
                  <c:v>-46900</c:v>
                </c:pt>
                <c:pt idx="1610">
                  <c:v>-46890</c:v>
                </c:pt>
                <c:pt idx="1611">
                  <c:v>-46880</c:v>
                </c:pt>
                <c:pt idx="1612">
                  <c:v>-46870</c:v>
                </c:pt>
                <c:pt idx="1613">
                  <c:v>-46860</c:v>
                </c:pt>
                <c:pt idx="1614">
                  <c:v>-46850</c:v>
                </c:pt>
                <c:pt idx="1615">
                  <c:v>-46840</c:v>
                </c:pt>
                <c:pt idx="1616">
                  <c:v>-46830</c:v>
                </c:pt>
                <c:pt idx="1617">
                  <c:v>-46820</c:v>
                </c:pt>
                <c:pt idx="1618">
                  <c:v>-46810</c:v>
                </c:pt>
                <c:pt idx="1619">
                  <c:v>-46800</c:v>
                </c:pt>
                <c:pt idx="1620">
                  <c:v>-46790</c:v>
                </c:pt>
                <c:pt idx="1621">
                  <c:v>-46780</c:v>
                </c:pt>
                <c:pt idx="1622">
                  <c:v>-46770</c:v>
                </c:pt>
                <c:pt idx="1623">
                  <c:v>-46760</c:v>
                </c:pt>
                <c:pt idx="1624">
                  <c:v>-46750</c:v>
                </c:pt>
                <c:pt idx="1625">
                  <c:v>-46740</c:v>
                </c:pt>
                <c:pt idx="1626">
                  <c:v>-46730</c:v>
                </c:pt>
                <c:pt idx="1627">
                  <c:v>-46720</c:v>
                </c:pt>
                <c:pt idx="1628">
                  <c:v>-46710</c:v>
                </c:pt>
                <c:pt idx="1629">
                  <c:v>-46700</c:v>
                </c:pt>
                <c:pt idx="1630">
                  <c:v>-46690</c:v>
                </c:pt>
                <c:pt idx="1631">
                  <c:v>-46680</c:v>
                </c:pt>
                <c:pt idx="1632">
                  <c:v>-46670</c:v>
                </c:pt>
                <c:pt idx="1633">
                  <c:v>-46660</c:v>
                </c:pt>
                <c:pt idx="1634">
                  <c:v>-46650</c:v>
                </c:pt>
                <c:pt idx="1635">
                  <c:v>-46640</c:v>
                </c:pt>
                <c:pt idx="1636">
                  <c:v>-46630</c:v>
                </c:pt>
                <c:pt idx="1637">
                  <c:v>-46620</c:v>
                </c:pt>
                <c:pt idx="1638">
                  <c:v>-46610</c:v>
                </c:pt>
                <c:pt idx="1639">
                  <c:v>-46600</c:v>
                </c:pt>
                <c:pt idx="1640">
                  <c:v>-46590</c:v>
                </c:pt>
                <c:pt idx="1641">
                  <c:v>-46580</c:v>
                </c:pt>
                <c:pt idx="1642">
                  <c:v>-46570</c:v>
                </c:pt>
                <c:pt idx="1643">
                  <c:v>-46560</c:v>
                </c:pt>
                <c:pt idx="1644">
                  <c:v>-46550</c:v>
                </c:pt>
                <c:pt idx="1645">
                  <c:v>-46540</c:v>
                </c:pt>
                <c:pt idx="1646">
                  <c:v>-46530</c:v>
                </c:pt>
                <c:pt idx="1647">
                  <c:v>-46520</c:v>
                </c:pt>
                <c:pt idx="1648">
                  <c:v>-46510</c:v>
                </c:pt>
                <c:pt idx="1649">
                  <c:v>-46500</c:v>
                </c:pt>
                <c:pt idx="1650">
                  <c:v>-46490</c:v>
                </c:pt>
                <c:pt idx="1651">
                  <c:v>-46480</c:v>
                </c:pt>
                <c:pt idx="1652">
                  <c:v>-46470</c:v>
                </c:pt>
                <c:pt idx="1653">
                  <c:v>-46460</c:v>
                </c:pt>
                <c:pt idx="1654">
                  <c:v>-46450</c:v>
                </c:pt>
                <c:pt idx="1655">
                  <c:v>-46440</c:v>
                </c:pt>
                <c:pt idx="1656">
                  <c:v>-46430</c:v>
                </c:pt>
                <c:pt idx="1657">
                  <c:v>-46420</c:v>
                </c:pt>
                <c:pt idx="1658">
                  <c:v>-46410</c:v>
                </c:pt>
                <c:pt idx="1659">
                  <c:v>-46400</c:v>
                </c:pt>
                <c:pt idx="1660">
                  <c:v>-47390</c:v>
                </c:pt>
                <c:pt idx="1661">
                  <c:v>-47380</c:v>
                </c:pt>
                <c:pt idx="1662">
                  <c:v>-47370</c:v>
                </c:pt>
                <c:pt idx="1663">
                  <c:v>-47360</c:v>
                </c:pt>
                <c:pt idx="1664">
                  <c:v>-47350</c:v>
                </c:pt>
                <c:pt idx="1665">
                  <c:v>-47340</c:v>
                </c:pt>
                <c:pt idx="1666">
                  <c:v>-47330</c:v>
                </c:pt>
                <c:pt idx="1667">
                  <c:v>-47320</c:v>
                </c:pt>
                <c:pt idx="1668">
                  <c:v>-48310</c:v>
                </c:pt>
                <c:pt idx="1669">
                  <c:v>-48300</c:v>
                </c:pt>
                <c:pt idx="1670">
                  <c:v>-48290</c:v>
                </c:pt>
                <c:pt idx="1671">
                  <c:v>-48280</c:v>
                </c:pt>
                <c:pt idx="1672">
                  <c:v>-48270</c:v>
                </c:pt>
                <c:pt idx="1673">
                  <c:v>-48260</c:v>
                </c:pt>
                <c:pt idx="1674">
                  <c:v>-48250</c:v>
                </c:pt>
                <c:pt idx="1675">
                  <c:v>-48240</c:v>
                </c:pt>
                <c:pt idx="1676">
                  <c:v>-48230</c:v>
                </c:pt>
                <c:pt idx="1677">
                  <c:v>-49220</c:v>
                </c:pt>
                <c:pt idx="1678">
                  <c:v>-49210</c:v>
                </c:pt>
                <c:pt idx="1679">
                  <c:v>-49200</c:v>
                </c:pt>
                <c:pt idx="1680">
                  <c:v>-49190</c:v>
                </c:pt>
                <c:pt idx="1681">
                  <c:v>-49180</c:v>
                </c:pt>
                <c:pt idx="1682">
                  <c:v>-49170</c:v>
                </c:pt>
                <c:pt idx="1683">
                  <c:v>-49160</c:v>
                </c:pt>
                <c:pt idx="1684">
                  <c:v>-49150</c:v>
                </c:pt>
                <c:pt idx="1685">
                  <c:v>-49140</c:v>
                </c:pt>
                <c:pt idx="1686">
                  <c:v>-49130</c:v>
                </c:pt>
                <c:pt idx="1687">
                  <c:v>-49120</c:v>
                </c:pt>
                <c:pt idx="1688">
                  <c:v>-49110</c:v>
                </c:pt>
                <c:pt idx="1689">
                  <c:v>-49100</c:v>
                </c:pt>
                <c:pt idx="1690">
                  <c:v>-49090</c:v>
                </c:pt>
                <c:pt idx="1691">
                  <c:v>-49080</c:v>
                </c:pt>
                <c:pt idx="1692">
                  <c:v>-49070</c:v>
                </c:pt>
                <c:pt idx="1693">
                  <c:v>-49060</c:v>
                </c:pt>
                <c:pt idx="1694">
                  <c:v>-49050</c:v>
                </c:pt>
                <c:pt idx="1695">
                  <c:v>-49040</c:v>
                </c:pt>
                <c:pt idx="1696">
                  <c:v>-49030</c:v>
                </c:pt>
                <c:pt idx="1697">
                  <c:v>-49020</c:v>
                </c:pt>
                <c:pt idx="1698">
                  <c:v>-49010</c:v>
                </c:pt>
                <c:pt idx="1699">
                  <c:v>-49000</c:v>
                </c:pt>
                <c:pt idx="1700">
                  <c:v>-48990</c:v>
                </c:pt>
                <c:pt idx="1701">
                  <c:v>-48980</c:v>
                </c:pt>
                <c:pt idx="1702">
                  <c:v>-48970</c:v>
                </c:pt>
                <c:pt idx="1703">
                  <c:v>-48960</c:v>
                </c:pt>
                <c:pt idx="1704">
                  <c:v>-48950</c:v>
                </c:pt>
                <c:pt idx="1705">
                  <c:v>-48940</c:v>
                </c:pt>
                <c:pt idx="1706">
                  <c:v>-48930</c:v>
                </c:pt>
                <c:pt idx="1707">
                  <c:v>-48920</c:v>
                </c:pt>
                <c:pt idx="1708">
                  <c:v>-48910</c:v>
                </c:pt>
                <c:pt idx="1709">
                  <c:v>-48900</c:v>
                </c:pt>
                <c:pt idx="1710">
                  <c:v>-48890</c:v>
                </c:pt>
                <c:pt idx="1711">
                  <c:v>-48880</c:v>
                </c:pt>
                <c:pt idx="1712">
                  <c:v>-48870</c:v>
                </c:pt>
                <c:pt idx="1713">
                  <c:v>-48860</c:v>
                </c:pt>
                <c:pt idx="1714">
                  <c:v>-48850</c:v>
                </c:pt>
                <c:pt idx="1715">
                  <c:v>-48840</c:v>
                </c:pt>
                <c:pt idx="1716">
                  <c:v>-48830</c:v>
                </c:pt>
                <c:pt idx="1717">
                  <c:v>-48820</c:v>
                </c:pt>
                <c:pt idx="1718">
                  <c:v>-48810</c:v>
                </c:pt>
                <c:pt idx="1719">
                  <c:v>-48800</c:v>
                </c:pt>
                <c:pt idx="1720">
                  <c:v>-48790</c:v>
                </c:pt>
                <c:pt idx="1721">
                  <c:v>-48780</c:v>
                </c:pt>
                <c:pt idx="1722">
                  <c:v>-48770</c:v>
                </c:pt>
                <c:pt idx="1723">
                  <c:v>-48760</c:v>
                </c:pt>
                <c:pt idx="1724">
                  <c:v>-48750</c:v>
                </c:pt>
                <c:pt idx="1725">
                  <c:v>-48740</c:v>
                </c:pt>
                <c:pt idx="1726">
                  <c:v>-48730</c:v>
                </c:pt>
                <c:pt idx="1727">
                  <c:v>-48720</c:v>
                </c:pt>
                <c:pt idx="1728">
                  <c:v>-48710</c:v>
                </c:pt>
                <c:pt idx="1729">
                  <c:v>-48700</c:v>
                </c:pt>
                <c:pt idx="1730">
                  <c:v>-49690</c:v>
                </c:pt>
                <c:pt idx="1731">
                  <c:v>-50680</c:v>
                </c:pt>
                <c:pt idx="1732">
                  <c:v>-50670</c:v>
                </c:pt>
                <c:pt idx="1733">
                  <c:v>-50660</c:v>
                </c:pt>
                <c:pt idx="1734">
                  <c:v>-50650</c:v>
                </c:pt>
                <c:pt idx="1735">
                  <c:v>-50640</c:v>
                </c:pt>
                <c:pt idx="1736">
                  <c:v>-50630</c:v>
                </c:pt>
                <c:pt idx="1737">
                  <c:v>-50620</c:v>
                </c:pt>
                <c:pt idx="1738">
                  <c:v>-50610</c:v>
                </c:pt>
                <c:pt idx="1739">
                  <c:v>-50600</c:v>
                </c:pt>
                <c:pt idx="1740">
                  <c:v>-50590</c:v>
                </c:pt>
                <c:pt idx="1741">
                  <c:v>-50580</c:v>
                </c:pt>
                <c:pt idx="1742">
                  <c:v>-50570</c:v>
                </c:pt>
                <c:pt idx="1743">
                  <c:v>-50560</c:v>
                </c:pt>
                <c:pt idx="1744">
                  <c:v>-50550</c:v>
                </c:pt>
                <c:pt idx="1745">
                  <c:v>-50540</c:v>
                </c:pt>
                <c:pt idx="1746">
                  <c:v>-50530</c:v>
                </c:pt>
                <c:pt idx="1747">
                  <c:v>-50520</c:v>
                </c:pt>
                <c:pt idx="1748">
                  <c:v>-50510</c:v>
                </c:pt>
                <c:pt idx="1749">
                  <c:v>-50500</c:v>
                </c:pt>
                <c:pt idx="1750">
                  <c:v>-50490</c:v>
                </c:pt>
                <c:pt idx="1751">
                  <c:v>-50480</c:v>
                </c:pt>
                <c:pt idx="1752">
                  <c:v>-50470</c:v>
                </c:pt>
                <c:pt idx="1753">
                  <c:v>-50460</c:v>
                </c:pt>
                <c:pt idx="1754">
                  <c:v>-50450</c:v>
                </c:pt>
                <c:pt idx="1755">
                  <c:v>-50440</c:v>
                </c:pt>
                <c:pt idx="1756">
                  <c:v>-50430</c:v>
                </c:pt>
                <c:pt idx="1757">
                  <c:v>-50420</c:v>
                </c:pt>
                <c:pt idx="1758">
                  <c:v>-50410</c:v>
                </c:pt>
                <c:pt idx="1759">
                  <c:v>-50400</c:v>
                </c:pt>
                <c:pt idx="1760">
                  <c:v>-50390</c:v>
                </c:pt>
                <c:pt idx="1761">
                  <c:v>-50380</c:v>
                </c:pt>
                <c:pt idx="1762">
                  <c:v>-50370</c:v>
                </c:pt>
                <c:pt idx="1763">
                  <c:v>-50360</c:v>
                </c:pt>
                <c:pt idx="1764">
                  <c:v>-50350</c:v>
                </c:pt>
                <c:pt idx="1765">
                  <c:v>-50340</c:v>
                </c:pt>
                <c:pt idx="1766">
                  <c:v>-50330</c:v>
                </c:pt>
                <c:pt idx="1767">
                  <c:v>-50320</c:v>
                </c:pt>
                <c:pt idx="1768">
                  <c:v>-50310</c:v>
                </c:pt>
                <c:pt idx="1769">
                  <c:v>-50300</c:v>
                </c:pt>
                <c:pt idx="1770">
                  <c:v>-50290</c:v>
                </c:pt>
                <c:pt idx="1771">
                  <c:v>-50280</c:v>
                </c:pt>
                <c:pt idx="1772">
                  <c:v>-50270</c:v>
                </c:pt>
                <c:pt idx="1773">
                  <c:v>-50260</c:v>
                </c:pt>
                <c:pt idx="1774">
                  <c:v>-51250</c:v>
                </c:pt>
                <c:pt idx="1775">
                  <c:v>-51240</c:v>
                </c:pt>
                <c:pt idx="1776">
                  <c:v>-51230</c:v>
                </c:pt>
                <c:pt idx="1777">
                  <c:v>-51220</c:v>
                </c:pt>
                <c:pt idx="1778">
                  <c:v>-51210</c:v>
                </c:pt>
                <c:pt idx="1779">
                  <c:v>-52200</c:v>
                </c:pt>
                <c:pt idx="1780">
                  <c:v>-52190</c:v>
                </c:pt>
                <c:pt idx="1781">
                  <c:v>-52180</c:v>
                </c:pt>
                <c:pt idx="1782">
                  <c:v>-52170</c:v>
                </c:pt>
                <c:pt idx="1783">
                  <c:v>-52160</c:v>
                </c:pt>
                <c:pt idx="1784">
                  <c:v>-52150</c:v>
                </c:pt>
                <c:pt idx="1785">
                  <c:v>-52140</c:v>
                </c:pt>
                <c:pt idx="1786">
                  <c:v>-52130</c:v>
                </c:pt>
                <c:pt idx="1787">
                  <c:v>-52120</c:v>
                </c:pt>
                <c:pt idx="1788">
                  <c:v>-52110</c:v>
                </c:pt>
                <c:pt idx="1789">
                  <c:v>-52100</c:v>
                </c:pt>
                <c:pt idx="1790">
                  <c:v>-52090</c:v>
                </c:pt>
                <c:pt idx="1791">
                  <c:v>-52080</c:v>
                </c:pt>
                <c:pt idx="1792">
                  <c:v>-52070</c:v>
                </c:pt>
                <c:pt idx="1793">
                  <c:v>-52060</c:v>
                </c:pt>
                <c:pt idx="1794">
                  <c:v>-52050</c:v>
                </c:pt>
                <c:pt idx="1795">
                  <c:v>-52040</c:v>
                </c:pt>
                <c:pt idx="1796">
                  <c:v>-52030</c:v>
                </c:pt>
                <c:pt idx="1797">
                  <c:v>-52020</c:v>
                </c:pt>
                <c:pt idx="1798">
                  <c:v>-52010</c:v>
                </c:pt>
                <c:pt idx="1799">
                  <c:v>-52000</c:v>
                </c:pt>
                <c:pt idx="1800">
                  <c:v>-51990</c:v>
                </c:pt>
                <c:pt idx="1801">
                  <c:v>-51980</c:v>
                </c:pt>
                <c:pt idx="1802">
                  <c:v>-51970</c:v>
                </c:pt>
                <c:pt idx="1803">
                  <c:v>-51960</c:v>
                </c:pt>
                <c:pt idx="1804">
                  <c:v>-51950</c:v>
                </c:pt>
                <c:pt idx="1805">
                  <c:v>-51940</c:v>
                </c:pt>
                <c:pt idx="1806">
                  <c:v>-51930</c:v>
                </c:pt>
                <c:pt idx="1807">
                  <c:v>-51920</c:v>
                </c:pt>
                <c:pt idx="1808">
                  <c:v>-51910</c:v>
                </c:pt>
                <c:pt idx="1809">
                  <c:v>-51900</c:v>
                </c:pt>
                <c:pt idx="1810">
                  <c:v>-51890</c:v>
                </c:pt>
                <c:pt idx="1811">
                  <c:v>-51880</c:v>
                </c:pt>
                <c:pt idx="1812">
                  <c:v>-51870</c:v>
                </c:pt>
                <c:pt idx="1813">
                  <c:v>-51860</c:v>
                </c:pt>
                <c:pt idx="1814">
                  <c:v>-51850</c:v>
                </c:pt>
                <c:pt idx="1815">
                  <c:v>-51840</c:v>
                </c:pt>
                <c:pt idx="1816">
                  <c:v>-51830</c:v>
                </c:pt>
                <c:pt idx="1817">
                  <c:v>-51820</c:v>
                </c:pt>
                <c:pt idx="1818">
                  <c:v>-51810</c:v>
                </c:pt>
                <c:pt idx="1819">
                  <c:v>-51800</c:v>
                </c:pt>
                <c:pt idx="1820">
                  <c:v>-51790</c:v>
                </c:pt>
                <c:pt idx="1821">
                  <c:v>-51780</c:v>
                </c:pt>
                <c:pt idx="1822">
                  <c:v>-52770</c:v>
                </c:pt>
                <c:pt idx="1823">
                  <c:v>-52760</c:v>
                </c:pt>
                <c:pt idx="1824">
                  <c:v>-52750</c:v>
                </c:pt>
                <c:pt idx="1825">
                  <c:v>-52740</c:v>
                </c:pt>
                <c:pt idx="1826">
                  <c:v>-52730</c:v>
                </c:pt>
                <c:pt idx="1827">
                  <c:v>-52720</c:v>
                </c:pt>
                <c:pt idx="1828">
                  <c:v>-52710</c:v>
                </c:pt>
                <c:pt idx="1829">
                  <c:v>-52700</c:v>
                </c:pt>
                <c:pt idx="1830">
                  <c:v>-52690</c:v>
                </c:pt>
                <c:pt idx="1831">
                  <c:v>-52680</c:v>
                </c:pt>
                <c:pt idx="1832">
                  <c:v>-52670</c:v>
                </c:pt>
                <c:pt idx="1833">
                  <c:v>-52660</c:v>
                </c:pt>
                <c:pt idx="1834">
                  <c:v>-52650</c:v>
                </c:pt>
                <c:pt idx="1835">
                  <c:v>-52640</c:v>
                </c:pt>
                <c:pt idx="1836">
                  <c:v>-52630</c:v>
                </c:pt>
                <c:pt idx="1837">
                  <c:v>-52620</c:v>
                </c:pt>
                <c:pt idx="1838">
                  <c:v>-52610</c:v>
                </c:pt>
                <c:pt idx="1839">
                  <c:v>-52600</c:v>
                </c:pt>
                <c:pt idx="1840">
                  <c:v>-53590</c:v>
                </c:pt>
                <c:pt idx="1841">
                  <c:v>-53580</c:v>
                </c:pt>
                <c:pt idx="1842">
                  <c:v>-53570</c:v>
                </c:pt>
                <c:pt idx="1843">
                  <c:v>-53560</c:v>
                </c:pt>
                <c:pt idx="1844">
                  <c:v>-53550</c:v>
                </c:pt>
                <c:pt idx="1845">
                  <c:v>-53540</c:v>
                </c:pt>
                <c:pt idx="1846">
                  <c:v>-53530</c:v>
                </c:pt>
                <c:pt idx="1847">
                  <c:v>-53520</c:v>
                </c:pt>
                <c:pt idx="1848">
                  <c:v>-53510</c:v>
                </c:pt>
                <c:pt idx="1849">
                  <c:v>-53500</c:v>
                </c:pt>
                <c:pt idx="1850">
                  <c:v>-53490</c:v>
                </c:pt>
                <c:pt idx="1851">
                  <c:v>-53480</c:v>
                </c:pt>
                <c:pt idx="1852">
                  <c:v>-53470</c:v>
                </c:pt>
                <c:pt idx="1853">
                  <c:v>-53460</c:v>
                </c:pt>
                <c:pt idx="1854">
                  <c:v>-53450</c:v>
                </c:pt>
                <c:pt idx="1855">
                  <c:v>-53440</c:v>
                </c:pt>
                <c:pt idx="1856">
                  <c:v>-53430</c:v>
                </c:pt>
                <c:pt idx="1857">
                  <c:v>-53420</c:v>
                </c:pt>
                <c:pt idx="1858">
                  <c:v>-53410</c:v>
                </c:pt>
                <c:pt idx="1859">
                  <c:v>-53400</c:v>
                </c:pt>
                <c:pt idx="1860">
                  <c:v>-54390</c:v>
                </c:pt>
                <c:pt idx="1861">
                  <c:v>-54380</c:v>
                </c:pt>
                <c:pt idx="1862">
                  <c:v>-54370</c:v>
                </c:pt>
                <c:pt idx="1863">
                  <c:v>-54360</c:v>
                </c:pt>
                <c:pt idx="1864">
                  <c:v>-54350</c:v>
                </c:pt>
                <c:pt idx="1865">
                  <c:v>-54340</c:v>
                </c:pt>
                <c:pt idx="1866">
                  <c:v>-54330</c:v>
                </c:pt>
                <c:pt idx="1867">
                  <c:v>-54320</c:v>
                </c:pt>
                <c:pt idx="1868">
                  <c:v>-54310</c:v>
                </c:pt>
                <c:pt idx="1869">
                  <c:v>-55300</c:v>
                </c:pt>
                <c:pt idx="1870">
                  <c:v>-55290</c:v>
                </c:pt>
                <c:pt idx="1871">
                  <c:v>-55280</c:v>
                </c:pt>
                <c:pt idx="1872">
                  <c:v>-55270</c:v>
                </c:pt>
                <c:pt idx="1873">
                  <c:v>-55260</c:v>
                </c:pt>
                <c:pt idx="1874">
                  <c:v>-55250</c:v>
                </c:pt>
                <c:pt idx="1875">
                  <c:v>-55240</c:v>
                </c:pt>
                <c:pt idx="1876">
                  <c:v>-55230</c:v>
                </c:pt>
                <c:pt idx="1877">
                  <c:v>-55220</c:v>
                </c:pt>
                <c:pt idx="1878">
                  <c:v>-55210</c:v>
                </c:pt>
                <c:pt idx="1879">
                  <c:v>-55200</c:v>
                </c:pt>
                <c:pt idx="1880">
                  <c:v>-55190</c:v>
                </c:pt>
                <c:pt idx="1881">
                  <c:v>-55180</c:v>
                </c:pt>
                <c:pt idx="1882">
                  <c:v>-55170</c:v>
                </c:pt>
                <c:pt idx="1883">
                  <c:v>-55160</c:v>
                </c:pt>
                <c:pt idx="1884">
                  <c:v>-55150</c:v>
                </c:pt>
                <c:pt idx="1885">
                  <c:v>-55140</c:v>
                </c:pt>
                <c:pt idx="1886">
                  <c:v>-55130</c:v>
                </c:pt>
                <c:pt idx="1887">
                  <c:v>-55120</c:v>
                </c:pt>
                <c:pt idx="1888">
                  <c:v>-56110</c:v>
                </c:pt>
                <c:pt idx="1889">
                  <c:v>-56100</c:v>
                </c:pt>
                <c:pt idx="1890">
                  <c:v>-56090</c:v>
                </c:pt>
                <c:pt idx="1891">
                  <c:v>-56080</c:v>
                </c:pt>
                <c:pt idx="1892">
                  <c:v>-56070</c:v>
                </c:pt>
                <c:pt idx="1893">
                  <c:v>-56060</c:v>
                </c:pt>
                <c:pt idx="1894">
                  <c:v>-56050</c:v>
                </c:pt>
                <c:pt idx="1895">
                  <c:v>-56040</c:v>
                </c:pt>
                <c:pt idx="1896">
                  <c:v>-56030</c:v>
                </c:pt>
                <c:pt idx="1897">
                  <c:v>-56020</c:v>
                </c:pt>
                <c:pt idx="1898">
                  <c:v>-56010</c:v>
                </c:pt>
                <c:pt idx="1899">
                  <c:v>-56000</c:v>
                </c:pt>
                <c:pt idx="1900">
                  <c:v>-55990</c:v>
                </c:pt>
                <c:pt idx="1901">
                  <c:v>-55980</c:v>
                </c:pt>
                <c:pt idx="1902">
                  <c:v>-55970</c:v>
                </c:pt>
                <c:pt idx="1903">
                  <c:v>-55960</c:v>
                </c:pt>
                <c:pt idx="1904">
                  <c:v>-55950</c:v>
                </c:pt>
                <c:pt idx="1905">
                  <c:v>-55940</c:v>
                </c:pt>
                <c:pt idx="1906">
                  <c:v>-55930</c:v>
                </c:pt>
                <c:pt idx="1907">
                  <c:v>-55920</c:v>
                </c:pt>
                <c:pt idx="1908">
                  <c:v>-55910</c:v>
                </c:pt>
                <c:pt idx="1909">
                  <c:v>-55900</c:v>
                </c:pt>
                <c:pt idx="1910">
                  <c:v>-55890</c:v>
                </c:pt>
                <c:pt idx="1911">
                  <c:v>-55880</c:v>
                </c:pt>
                <c:pt idx="1912">
                  <c:v>-55870</c:v>
                </c:pt>
                <c:pt idx="1913">
                  <c:v>-55860</c:v>
                </c:pt>
                <c:pt idx="1914">
                  <c:v>-55850</c:v>
                </c:pt>
                <c:pt idx="1915">
                  <c:v>-55840</c:v>
                </c:pt>
                <c:pt idx="1916">
                  <c:v>-55830</c:v>
                </c:pt>
                <c:pt idx="1917">
                  <c:v>-55820</c:v>
                </c:pt>
                <c:pt idx="1918">
                  <c:v>-55810</c:v>
                </c:pt>
                <c:pt idx="1919">
                  <c:v>-55800</c:v>
                </c:pt>
                <c:pt idx="1920">
                  <c:v>-55790</c:v>
                </c:pt>
                <c:pt idx="1921">
                  <c:v>-55780</c:v>
                </c:pt>
                <c:pt idx="1922">
                  <c:v>-55770</c:v>
                </c:pt>
                <c:pt idx="1923">
                  <c:v>-55760</c:v>
                </c:pt>
                <c:pt idx="1924">
                  <c:v>-55750</c:v>
                </c:pt>
                <c:pt idx="1925">
                  <c:v>-55740</c:v>
                </c:pt>
                <c:pt idx="1926">
                  <c:v>-55730</c:v>
                </c:pt>
                <c:pt idx="1927">
                  <c:v>-55720</c:v>
                </c:pt>
                <c:pt idx="1928">
                  <c:v>-55710</c:v>
                </c:pt>
                <c:pt idx="1929">
                  <c:v>-55700</c:v>
                </c:pt>
                <c:pt idx="1930">
                  <c:v>-55690</c:v>
                </c:pt>
                <c:pt idx="1931">
                  <c:v>-55680</c:v>
                </c:pt>
                <c:pt idx="1932">
                  <c:v>-55670</c:v>
                </c:pt>
                <c:pt idx="1933">
                  <c:v>-55660</c:v>
                </c:pt>
                <c:pt idx="1934">
                  <c:v>-55650</c:v>
                </c:pt>
                <c:pt idx="1935">
                  <c:v>-56640</c:v>
                </c:pt>
                <c:pt idx="1936">
                  <c:v>-56630</c:v>
                </c:pt>
                <c:pt idx="1937">
                  <c:v>-56620</c:v>
                </c:pt>
                <c:pt idx="1938">
                  <c:v>-56610</c:v>
                </c:pt>
                <c:pt idx="1939">
                  <c:v>-56600</c:v>
                </c:pt>
                <c:pt idx="1940">
                  <c:v>-56590</c:v>
                </c:pt>
                <c:pt idx="1941">
                  <c:v>-56580</c:v>
                </c:pt>
                <c:pt idx="1942">
                  <c:v>-56570</c:v>
                </c:pt>
                <c:pt idx="1943">
                  <c:v>-56560</c:v>
                </c:pt>
                <c:pt idx="1944">
                  <c:v>-56550</c:v>
                </c:pt>
                <c:pt idx="1945">
                  <c:v>-56540</c:v>
                </c:pt>
                <c:pt idx="1946">
                  <c:v>-56530</c:v>
                </c:pt>
                <c:pt idx="1947">
                  <c:v>-56520</c:v>
                </c:pt>
                <c:pt idx="1948">
                  <c:v>-56510</c:v>
                </c:pt>
                <c:pt idx="1949">
                  <c:v>-56500</c:v>
                </c:pt>
                <c:pt idx="1950">
                  <c:v>-56490</c:v>
                </c:pt>
                <c:pt idx="1951">
                  <c:v>-56480</c:v>
                </c:pt>
                <c:pt idx="1952">
                  <c:v>-56470</c:v>
                </c:pt>
                <c:pt idx="1953">
                  <c:v>-56460</c:v>
                </c:pt>
                <c:pt idx="1954">
                  <c:v>-56450</c:v>
                </c:pt>
                <c:pt idx="1955">
                  <c:v>-56440</c:v>
                </c:pt>
                <c:pt idx="1956">
                  <c:v>-56430</c:v>
                </c:pt>
                <c:pt idx="1957">
                  <c:v>-56420</c:v>
                </c:pt>
                <c:pt idx="1958">
                  <c:v>-56410</c:v>
                </c:pt>
                <c:pt idx="1959">
                  <c:v>-56400</c:v>
                </c:pt>
                <c:pt idx="1960">
                  <c:v>-56390</c:v>
                </c:pt>
                <c:pt idx="1961">
                  <c:v>-56380</c:v>
                </c:pt>
                <c:pt idx="1962">
                  <c:v>-56370</c:v>
                </c:pt>
                <c:pt idx="1963">
                  <c:v>-56360</c:v>
                </c:pt>
                <c:pt idx="1964">
                  <c:v>-56350</c:v>
                </c:pt>
                <c:pt idx="1965">
                  <c:v>-56340</c:v>
                </c:pt>
                <c:pt idx="1966">
                  <c:v>-56330</c:v>
                </c:pt>
                <c:pt idx="1967">
                  <c:v>-56320</c:v>
                </c:pt>
                <c:pt idx="1968">
                  <c:v>-56310</c:v>
                </c:pt>
                <c:pt idx="1969">
                  <c:v>-56300</c:v>
                </c:pt>
                <c:pt idx="1970">
                  <c:v>-56290</c:v>
                </c:pt>
                <c:pt idx="1971">
                  <c:v>-56280</c:v>
                </c:pt>
                <c:pt idx="1972">
                  <c:v>-56270</c:v>
                </c:pt>
                <c:pt idx="1973">
                  <c:v>-56260</c:v>
                </c:pt>
                <c:pt idx="1974">
                  <c:v>-56250</c:v>
                </c:pt>
                <c:pt idx="1975">
                  <c:v>-56240</c:v>
                </c:pt>
                <c:pt idx="1976">
                  <c:v>-56230</c:v>
                </c:pt>
                <c:pt idx="1977">
                  <c:v>-56220</c:v>
                </c:pt>
                <c:pt idx="1978">
                  <c:v>-56210</c:v>
                </c:pt>
                <c:pt idx="1979">
                  <c:v>-56200</c:v>
                </c:pt>
                <c:pt idx="1980">
                  <c:v>-56190</c:v>
                </c:pt>
                <c:pt idx="1981">
                  <c:v>-56180</c:v>
                </c:pt>
                <c:pt idx="1982">
                  <c:v>-56170</c:v>
                </c:pt>
                <c:pt idx="1983">
                  <c:v>-56160</c:v>
                </c:pt>
                <c:pt idx="1984">
                  <c:v>-56150</c:v>
                </c:pt>
                <c:pt idx="1985">
                  <c:v>-56140</c:v>
                </c:pt>
                <c:pt idx="1986">
                  <c:v>-56130</c:v>
                </c:pt>
                <c:pt idx="1987">
                  <c:v>-56120</c:v>
                </c:pt>
                <c:pt idx="1988">
                  <c:v>-56110</c:v>
                </c:pt>
                <c:pt idx="1989">
                  <c:v>-56100</c:v>
                </c:pt>
                <c:pt idx="1990">
                  <c:v>-56090</c:v>
                </c:pt>
                <c:pt idx="1991">
                  <c:v>-56080</c:v>
                </c:pt>
                <c:pt idx="1992">
                  <c:v>-56070</c:v>
                </c:pt>
                <c:pt idx="1993">
                  <c:v>-56060</c:v>
                </c:pt>
                <c:pt idx="1994">
                  <c:v>-56050</c:v>
                </c:pt>
                <c:pt idx="1995">
                  <c:v>-56040</c:v>
                </c:pt>
                <c:pt idx="1996">
                  <c:v>-56030</c:v>
                </c:pt>
                <c:pt idx="1997">
                  <c:v>-56020</c:v>
                </c:pt>
                <c:pt idx="1998">
                  <c:v>-56010</c:v>
                </c:pt>
                <c:pt idx="1999">
                  <c:v>-56000</c:v>
                </c:pt>
                <c:pt idx="2000">
                  <c:v>-55990</c:v>
                </c:pt>
                <c:pt idx="2001">
                  <c:v>-55980</c:v>
                </c:pt>
                <c:pt idx="2002">
                  <c:v>-55970</c:v>
                </c:pt>
                <c:pt idx="2003">
                  <c:v>-55960</c:v>
                </c:pt>
                <c:pt idx="2004">
                  <c:v>-55950</c:v>
                </c:pt>
                <c:pt idx="2005">
                  <c:v>-55940</c:v>
                </c:pt>
                <c:pt idx="2006">
                  <c:v>-55930</c:v>
                </c:pt>
                <c:pt idx="2007">
                  <c:v>-55920</c:v>
                </c:pt>
                <c:pt idx="2008">
                  <c:v>-55910</c:v>
                </c:pt>
                <c:pt idx="2009">
                  <c:v>-55900</c:v>
                </c:pt>
                <c:pt idx="2010">
                  <c:v>-55890</c:v>
                </c:pt>
                <c:pt idx="2011">
                  <c:v>-55880</c:v>
                </c:pt>
                <c:pt idx="2012">
                  <c:v>-55870</c:v>
                </c:pt>
                <c:pt idx="2013">
                  <c:v>-55860</c:v>
                </c:pt>
                <c:pt idx="2014">
                  <c:v>-55850</c:v>
                </c:pt>
                <c:pt idx="2015">
                  <c:v>-55840</c:v>
                </c:pt>
                <c:pt idx="2016">
                  <c:v>-56830</c:v>
                </c:pt>
                <c:pt idx="2017">
                  <c:v>-56820</c:v>
                </c:pt>
                <c:pt idx="2018">
                  <c:v>-56810</c:v>
                </c:pt>
                <c:pt idx="2019">
                  <c:v>-56800</c:v>
                </c:pt>
                <c:pt idx="2020">
                  <c:v>-56790</c:v>
                </c:pt>
                <c:pt idx="2021">
                  <c:v>-56780</c:v>
                </c:pt>
                <c:pt idx="2022">
                  <c:v>-56770</c:v>
                </c:pt>
                <c:pt idx="2023">
                  <c:v>-56760</c:v>
                </c:pt>
                <c:pt idx="2024">
                  <c:v>-56750</c:v>
                </c:pt>
                <c:pt idx="2025">
                  <c:v>-56740</c:v>
                </c:pt>
                <c:pt idx="2026">
                  <c:v>-56730</c:v>
                </c:pt>
                <c:pt idx="2027">
                  <c:v>-56720</c:v>
                </c:pt>
                <c:pt idx="2028">
                  <c:v>-56710</c:v>
                </c:pt>
                <c:pt idx="2029">
                  <c:v>-56700</c:v>
                </c:pt>
                <c:pt idx="2030">
                  <c:v>-56690</c:v>
                </c:pt>
                <c:pt idx="2031">
                  <c:v>-56680</c:v>
                </c:pt>
                <c:pt idx="2032">
                  <c:v>-56670</c:v>
                </c:pt>
                <c:pt idx="2033">
                  <c:v>-56660</c:v>
                </c:pt>
                <c:pt idx="2034">
                  <c:v>-56650</c:v>
                </c:pt>
                <c:pt idx="2035">
                  <c:v>-56640</c:v>
                </c:pt>
                <c:pt idx="2036">
                  <c:v>-56630</c:v>
                </c:pt>
                <c:pt idx="2037">
                  <c:v>-56620</c:v>
                </c:pt>
                <c:pt idx="2038">
                  <c:v>-56610</c:v>
                </c:pt>
                <c:pt idx="2039">
                  <c:v>-57600</c:v>
                </c:pt>
                <c:pt idx="2040">
                  <c:v>-57590</c:v>
                </c:pt>
                <c:pt idx="2041">
                  <c:v>-57580</c:v>
                </c:pt>
                <c:pt idx="2042">
                  <c:v>-57570</c:v>
                </c:pt>
                <c:pt idx="2043">
                  <c:v>-57560</c:v>
                </c:pt>
                <c:pt idx="2044">
                  <c:v>-57550</c:v>
                </c:pt>
                <c:pt idx="2045">
                  <c:v>-57540</c:v>
                </c:pt>
                <c:pt idx="2046">
                  <c:v>-57530</c:v>
                </c:pt>
                <c:pt idx="2047">
                  <c:v>-57520</c:v>
                </c:pt>
                <c:pt idx="2048">
                  <c:v>-57510</c:v>
                </c:pt>
                <c:pt idx="2049">
                  <c:v>-57500</c:v>
                </c:pt>
                <c:pt idx="2050">
                  <c:v>-57490</c:v>
                </c:pt>
                <c:pt idx="2051">
                  <c:v>-57480</c:v>
                </c:pt>
                <c:pt idx="2052">
                  <c:v>-57470</c:v>
                </c:pt>
                <c:pt idx="2053">
                  <c:v>-57460</c:v>
                </c:pt>
                <c:pt idx="2054">
                  <c:v>-57450</c:v>
                </c:pt>
                <c:pt idx="2055">
                  <c:v>-57440</c:v>
                </c:pt>
                <c:pt idx="2056">
                  <c:v>-57430</c:v>
                </c:pt>
                <c:pt idx="2057">
                  <c:v>-57420</c:v>
                </c:pt>
                <c:pt idx="2058">
                  <c:v>-57410</c:v>
                </c:pt>
                <c:pt idx="2059">
                  <c:v>-57400</c:v>
                </c:pt>
                <c:pt idx="2060">
                  <c:v>-57390</c:v>
                </c:pt>
                <c:pt idx="2061">
                  <c:v>-57380</c:v>
                </c:pt>
                <c:pt idx="2062">
                  <c:v>-57370</c:v>
                </c:pt>
                <c:pt idx="2063">
                  <c:v>-57360</c:v>
                </c:pt>
                <c:pt idx="2064">
                  <c:v>-57350</c:v>
                </c:pt>
                <c:pt idx="2065">
                  <c:v>-57340</c:v>
                </c:pt>
                <c:pt idx="2066">
                  <c:v>-57330</c:v>
                </c:pt>
                <c:pt idx="2067">
                  <c:v>-57320</c:v>
                </c:pt>
                <c:pt idx="2068">
                  <c:v>-57310</c:v>
                </c:pt>
                <c:pt idx="2069">
                  <c:v>-57300</c:v>
                </c:pt>
                <c:pt idx="2070">
                  <c:v>-57290</c:v>
                </c:pt>
                <c:pt idx="2071">
                  <c:v>-57280</c:v>
                </c:pt>
                <c:pt idx="2072">
                  <c:v>-57270</c:v>
                </c:pt>
                <c:pt idx="2073">
                  <c:v>-57260</c:v>
                </c:pt>
                <c:pt idx="2074">
                  <c:v>-57250</c:v>
                </c:pt>
                <c:pt idx="2075">
                  <c:v>-57240</c:v>
                </c:pt>
                <c:pt idx="2076">
                  <c:v>-57230</c:v>
                </c:pt>
                <c:pt idx="2077">
                  <c:v>-57220</c:v>
                </c:pt>
                <c:pt idx="2078">
                  <c:v>-57210</c:v>
                </c:pt>
                <c:pt idx="2079">
                  <c:v>-57200</c:v>
                </c:pt>
                <c:pt idx="2080">
                  <c:v>-57190</c:v>
                </c:pt>
                <c:pt idx="2081">
                  <c:v>-57180</c:v>
                </c:pt>
                <c:pt idx="2082">
                  <c:v>-57170</c:v>
                </c:pt>
                <c:pt idx="2083">
                  <c:v>-57160</c:v>
                </c:pt>
                <c:pt idx="2084">
                  <c:v>-57150</c:v>
                </c:pt>
                <c:pt idx="2085">
                  <c:v>-57140</c:v>
                </c:pt>
                <c:pt idx="2086">
                  <c:v>-57130</c:v>
                </c:pt>
                <c:pt idx="2087">
                  <c:v>-57120</c:v>
                </c:pt>
                <c:pt idx="2088">
                  <c:v>-57110</c:v>
                </c:pt>
                <c:pt idx="2089">
                  <c:v>-57100</c:v>
                </c:pt>
                <c:pt idx="2090">
                  <c:v>-57090</c:v>
                </c:pt>
                <c:pt idx="2091">
                  <c:v>-57080</c:v>
                </c:pt>
                <c:pt idx="2092">
                  <c:v>-57070</c:v>
                </c:pt>
                <c:pt idx="2093">
                  <c:v>-57060</c:v>
                </c:pt>
                <c:pt idx="2094">
                  <c:v>-57050</c:v>
                </c:pt>
                <c:pt idx="2095">
                  <c:v>-57040</c:v>
                </c:pt>
                <c:pt idx="2096">
                  <c:v>-57030</c:v>
                </c:pt>
                <c:pt idx="2097">
                  <c:v>-57020</c:v>
                </c:pt>
                <c:pt idx="2098">
                  <c:v>-57010</c:v>
                </c:pt>
                <c:pt idx="2099">
                  <c:v>-57000</c:v>
                </c:pt>
                <c:pt idx="2100">
                  <c:v>-56990</c:v>
                </c:pt>
                <c:pt idx="2101">
                  <c:v>-56980</c:v>
                </c:pt>
                <c:pt idx="2102">
                  <c:v>-56970</c:v>
                </c:pt>
                <c:pt idx="2103">
                  <c:v>-56960</c:v>
                </c:pt>
                <c:pt idx="2104">
                  <c:v>-56950</c:v>
                </c:pt>
                <c:pt idx="2105">
                  <c:v>-56940</c:v>
                </c:pt>
                <c:pt idx="2106">
                  <c:v>-57930</c:v>
                </c:pt>
                <c:pt idx="2107">
                  <c:v>-57920</c:v>
                </c:pt>
                <c:pt idx="2108">
                  <c:v>-57910</c:v>
                </c:pt>
                <c:pt idx="2109">
                  <c:v>-57900</c:v>
                </c:pt>
                <c:pt idx="2110">
                  <c:v>-57890</c:v>
                </c:pt>
                <c:pt idx="2111">
                  <c:v>-57880</c:v>
                </c:pt>
                <c:pt idx="2112">
                  <c:v>-57870</c:v>
                </c:pt>
                <c:pt idx="2113">
                  <c:v>-57860</c:v>
                </c:pt>
                <c:pt idx="2114">
                  <c:v>-57850</c:v>
                </c:pt>
                <c:pt idx="2115">
                  <c:v>-57840</c:v>
                </c:pt>
                <c:pt idx="2116">
                  <c:v>-57830</c:v>
                </c:pt>
                <c:pt idx="2117">
                  <c:v>-57820</c:v>
                </c:pt>
                <c:pt idx="2118">
                  <c:v>-57810</c:v>
                </c:pt>
                <c:pt idx="2119">
                  <c:v>-57800</c:v>
                </c:pt>
                <c:pt idx="2120">
                  <c:v>-57790</c:v>
                </c:pt>
                <c:pt idx="2121">
                  <c:v>-57780</c:v>
                </c:pt>
                <c:pt idx="2122">
                  <c:v>-57770</c:v>
                </c:pt>
                <c:pt idx="2123">
                  <c:v>-57760</c:v>
                </c:pt>
                <c:pt idx="2124">
                  <c:v>-57750</c:v>
                </c:pt>
                <c:pt idx="2125">
                  <c:v>-57740</c:v>
                </c:pt>
                <c:pt idx="2126">
                  <c:v>-57730</c:v>
                </c:pt>
                <c:pt idx="2127">
                  <c:v>-57720</c:v>
                </c:pt>
                <c:pt idx="2128">
                  <c:v>-57710</c:v>
                </c:pt>
                <c:pt idx="2129">
                  <c:v>-57700</c:v>
                </c:pt>
                <c:pt idx="2130">
                  <c:v>-57690</c:v>
                </c:pt>
                <c:pt idx="2131">
                  <c:v>-57680</c:v>
                </c:pt>
                <c:pt idx="2132">
                  <c:v>-57670</c:v>
                </c:pt>
                <c:pt idx="2133">
                  <c:v>-57660</c:v>
                </c:pt>
                <c:pt idx="2134">
                  <c:v>-57650</c:v>
                </c:pt>
                <c:pt idx="2135">
                  <c:v>-57640</c:v>
                </c:pt>
                <c:pt idx="2136">
                  <c:v>-57630</c:v>
                </c:pt>
                <c:pt idx="2137">
                  <c:v>-57620</c:v>
                </c:pt>
                <c:pt idx="2138">
                  <c:v>-57610</c:v>
                </c:pt>
                <c:pt idx="2139">
                  <c:v>-57600</c:v>
                </c:pt>
                <c:pt idx="2140">
                  <c:v>-57590</c:v>
                </c:pt>
                <c:pt idx="2141">
                  <c:v>-57580</c:v>
                </c:pt>
                <c:pt idx="2142">
                  <c:v>-57570</c:v>
                </c:pt>
                <c:pt idx="2143">
                  <c:v>-57560</c:v>
                </c:pt>
                <c:pt idx="2144">
                  <c:v>-57550</c:v>
                </c:pt>
                <c:pt idx="2145">
                  <c:v>-57540</c:v>
                </c:pt>
                <c:pt idx="2146">
                  <c:v>-57530</c:v>
                </c:pt>
                <c:pt idx="2147">
                  <c:v>-57520</c:v>
                </c:pt>
                <c:pt idx="2148">
                  <c:v>-57510</c:v>
                </c:pt>
                <c:pt idx="2149">
                  <c:v>-57500</c:v>
                </c:pt>
                <c:pt idx="2150">
                  <c:v>-57490</c:v>
                </c:pt>
                <c:pt idx="2151">
                  <c:v>-57480</c:v>
                </c:pt>
                <c:pt idx="2152">
                  <c:v>-57470</c:v>
                </c:pt>
                <c:pt idx="2153">
                  <c:v>-57460</c:v>
                </c:pt>
                <c:pt idx="2154">
                  <c:v>-57450</c:v>
                </c:pt>
                <c:pt idx="2155">
                  <c:v>-57440</c:v>
                </c:pt>
                <c:pt idx="2156">
                  <c:v>-57430</c:v>
                </c:pt>
                <c:pt idx="2157">
                  <c:v>-57420</c:v>
                </c:pt>
                <c:pt idx="2158">
                  <c:v>-57410</c:v>
                </c:pt>
                <c:pt idx="2159">
                  <c:v>-57400</c:v>
                </c:pt>
                <c:pt idx="2160">
                  <c:v>-57390</c:v>
                </c:pt>
                <c:pt idx="2161">
                  <c:v>-57380</c:v>
                </c:pt>
                <c:pt idx="2162">
                  <c:v>-57370</c:v>
                </c:pt>
                <c:pt idx="2163">
                  <c:v>-57360</c:v>
                </c:pt>
                <c:pt idx="2164">
                  <c:v>-57350</c:v>
                </c:pt>
                <c:pt idx="2165">
                  <c:v>-57340</c:v>
                </c:pt>
                <c:pt idx="2166">
                  <c:v>-57330</c:v>
                </c:pt>
                <c:pt idx="2167">
                  <c:v>-57320</c:v>
                </c:pt>
                <c:pt idx="2168">
                  <c:v>-57310</c:v>
                </c:pt>
                <c:pt idx="2169">
                  <c:v>-57300</c:v>
                </c:pt>
                <c:pt idx="2170">
                  <c:v>-57290</c:v>
                </c:pt>
                <c:pt idx="2171">
                  <c:v>-57280</c:v>
                </c:pt>
                <c:pt idx="2172">
                  <c:v>-57270</c:v>
                </c:pt>
                <c:pt idx="2173">
                  <c:v>-57260</c:v>
                </c:pt>
                <c:pt idx="2174">
                  <c:v>-57250</c:v>
                </c:pt>
                <c:pt idx="2175">
                  <c:v>-57240</c:v>
                </c:pt>
                <c:pt idx="2176">
                  <c:v>-57230</c:v>
                </c:pt>
                <c:pt idx="2177">
                  <c:v>-57220</c:v>
                </c:pt>
                <c:pt idx="2178">
                  <c:v>-57210</c:v>
                </c:pt>
                <c:pt idx="2179">
                  <c:v>-57200</c:v>
                </c:pt>
                <c:pt idx="2180">
                  <c:v>-57190</c:v>
                </c:pt>
                <c:pt idx="2181">
                  <c:v>-57180</c:v>
                </c:pt>
                <c:pt idx="2182">
                  <c:v>-57170</c:v>
                </c:pt>
                <c:pt idx="2183">
                  <c:v>-57160</c:v>
                </c:pt>
                <c:pt idx="2184">
                  <c:v>-57150</c:v>
                </c:pt>
                <c:pt idx="2185">
                  <c:v>-57140</c:v>
                </c:pt>
                <c:pt idx="2186">
                  <c:v>-57130</c:v>
                </c:pt>
                <c:pt idx="2187">
                  <c:v>-57120</c:v>
                </c:pt>
                <c:pt idx="2188">
                  <c:v>-57110</c:v>
                </c:pt>
                <c:pt idx="2189">
                  <c:v>-57100</c:v>
                </c:pt>
                <c:pt idx="2190">
                  <c:v>-57090</c:v>
                </c:pt>
                <c:pt idx="2191">
                  <c:v>-57080</c:v>
                </c:pt>
                <c:pt idx="2192">
                  <c:v>-57070</c:v>
                </c:pt>
                <c:pt idx="2193">
                  <c:v>-57060</c:v>
                </c:pt>
                <c:pt idx="2194">
                  <c:v>-57050</c:v>
                </c:pt>
                <c:pt idx="2195">
                  <c:v>-57040</c:v>
                </c:pt>
                <c:pt idx="2196">
                  <c:v>-57030</c:v>
                </c:pt>
                <c:pt idx="2197">
                  <c:v>-57020</c:v>
                </c:pt>
                <c:pt idx="2198">
                  <c:v>-57010</c:v>
                </c:pt>
                <c:pt idx="2199">
                  <c:v>-57000</c:v>
                </c:pt>
                <c:pt idx="2200">
                  <c:v>-56990</c:v>
                </c:pt>
                <c:pt idx="2201">
                  <c:v>-56980</c:v>
                </c:pt>
                <c:pt idx="2202">
                  <c:v>-57970</c:v>
                </c:pt>
                <c:pt idx="2203">
                  <c:v>-57960</c:v>
                </c:pt>
                <c:pt idx="2204">
                  <c:v>-57950</c:v>
                </c:pt>
                <c:pt idx="2205">
                  <c:v>-57940</c:v>
                </c:pt>
                <c:pt idx="2206">
                  <c:v>-57930</c:v>
                </c:pt>
                <c:pt idx="2207">
                  <c:v>-57920</c:v>
                </c:pt>
                <c:pt idx="2208">
                  <c:v>-57910</c:v>
                </c:pt>
                <c:pt idx="2209">
                  <c:v>-57900</c:v>
                </c:pt>
                <c:pt idx="2210">
                  <c:v>-57890</c:v>
                </c:pt>
                <c:pt idx="2211">
                  <c:v>-57880</c:v>
                </c:pt>
                <c:pt idx="2212">
                  <c:v>-57870</c:v>
                </c:pt>
                <c:pt idx="2213">
                  <c:v>-57860</c:v>
                </c:pt>
                <c:pt idx="2214">
                  <c:v>-57850</c:v>
                </c:pt>
                <c:pt idx="2215">
                  <c:v>-57840</c:v>
                </c:pt>
                <c:pt idx="2216">
                  <c:v>-57830</c:v>
                </c:pt>
                <c:pt idx="2217">
                  <c:v>-57820</c:v>
                </c:pt>
                <c:pt idx="2218">
                  <c:v>-57810</c:v>
                </c:pt>
                <c:pt idx="2219">
                  <c:v>-57800</c:v>
                </c:pt>
                <c:pt idx="2220">
                  <c:v>-57790</c:v>
                </c:pt>
                <c:pt idx="2221">
                  <c:v>-57780</c:v>
                </c:pt>
                <c:pt idx="2222">
                  <c:v>-57770</c:v>
                </c:pt>
                <c:pt idx="2223">
                  <c:v>-57760</c:v>
                </c:pt>
                <c:pt idx="2224">
                  <c:v>-57750</c:v>
                </c:pt>
                <c:pt idx="2225">
                  <c:v>-57740</c:v>
                </c:pt>
                <c:pt idx="2226">
                  <c:v>-57730</c:v>
                </c:pt>
                <c:pt idx="2227">
                  <c:v>-57720</c:v>
                </c:pt>
                <c:pt idx="2228">
                  <c:v>-57710</c:v>
                </c:pt>
                <c:pt idx="2229">
                  <c:v>-57700</c:v>
                </c:pt>
                <c:pt idx="2230">
                  <c:v>-57690</c:v>
                </c:pt>
                <c:pt idx="2231">
                  <c:v>-57680</c:v>
                </c:pt>
                <c:pt idx="2232">
                  <c:v>-57670</c:v>
                </c:pt>
                <c:pt idx="2233">
                  <c:v>-57660</c:v>
                </c:pt>
                <c:pt idx="2234">
                  <c:v>-57650</c:v>
                </c:pt>
                <c:pt idx="2235">
                  <c:v>-57640</c:v>
                </c:pt>
                <c:pt idx="2236">
                  <c:v>-57630</c:v>
                </c:pt>
                <c:pt idx="2237">
                  <c:v>-57620</c:v>
                </c:pt>
                <c:pt idx="2238">
                  <c:v>-57610</c:v>
                </c:pt>
                <c:pt idx="2239">
                  <c:v>-57600</c:v>
                </c:pt>
                <c:pt idx="2240">
                  <c:v>-57590</c:v>
                </c:pt>
                <c:pt idx="2241">
                  <c:v>-57580</c:v>
                </c:pt>
                <c:pt idx="2242">
                  <c:v>-57570</c:v>
                </c:pt>
                <c:pt idx="2243">
                  <c:v>-58560</c:v>
                </c:pt>
                <c:pt idx="2244">
                  <c:v>-58550</c:v>
                </c:pt>
                <c:pt idx="2245">
                  <c:v>-58540</c:v>
                </c:pt>
                <c:pt idx="2246">
                  <c:v>-58530</c:v>
                </c:pt>
                <c:pt idx="2247">
                  <c:v>-58520</c:v>
                </c:pt>
                <c:pt idx="2248">
                  <c:v>-58510</c:v>
                </c:pt>
                <c:pt idx="2249">
                  <c:v>-58500</c:v>
                </c:pt>
                <c:pt idx="2250">
                  <c:v>-58490</c:v>
                </c:pt>
                <c:pt idx="2251">
                  <c:v>-58480</c:v>
                </c:pt>
                <c:pt idx="2252">
                  <c:v>-58470</c:v>
                </c:pt>
                <c:pt idx="2253">
                  <c:v>-58460</c:v>
                </c:pt>
                <c:pt idx="2254">
                  <c:v>-58450</c:v>
                </c:pt>
                <c:pt idx="2255">
                  <c:v>-58440</c:v>
                </c:pt>
                <c:pt idx="2256">
                  <c:v>-58430</c:v>
                </c:pt>
                <c:pt idx="2257">
                  <c:v>-58420</c:v>
                </c:pt>
                <c:pt idx="2258">
                  <c:v>-58410</c:v>
                </c:pt>
                <c:pt idx="2259">
                  <c:v>-58400</c:v>
                </c:pt>
                <c:pt idx="2260">
                  <c:v>-58390</c:v>
                </c:pt>
                <c:pt idx="2261">
                  <c:v>-58380</c:v>
                </c:pt>
                <c:pt idx="2262">
                  <c:v>-58370</c:v>
                </c:pt>
                <c:pt idx="2263">
                  <c:v>-58360</c:v>
                </c:pt>
                <c:pt idx="2264">
                  <c:v>-58350</c:v>
                </c:pt>
                <c:pt idx="2265">
                  <c:v>-58340</c:v>
                </c:pt>
                <c:pt idx="2266">
                  <c:v>-58330</c:v>
                </c:pt>
                <c:pt idx="2267">
                  <c:v>-59320</c:v>
                </c:pt>
                <c:pt idx="2268">
                  <c:v>-59310</c:v>
                </c:pt>
                <c:pt idx="2269">
                  <c:v>-59300</c:v>
                </c:pt>
                <c:pt idx="2270">
                  <c:v>-59290</c:v>
                </c:pt>
                <c:pt idx="2271">
                  <c:v>-59280</c:v>
                </c:pt>
                <c:pt idx="2272">
                  <c:v>-59270</c:v>
                </c:pt>
                <c:pt idx="2273">
                  <c:v>-59260</c:v>
                </c:pt>
                <c:pt idx="2274">
                  <c:v>-59250</c:v>
                </c:pt>
                <c:pt idx="2275">
                  <c:v>-59240</c:v>
                </c:pt>
                <c:pt idx="2276">
                  <c:v>-59230</c:v>
                </c:pt>
                <c:pt idx="2277">
                  <c:v>-59220</c:v>
                </c:pt>
                <c:pt idx="2278">
                  <c:v>-59210</c:v>
                </c:pt>
                <c:pt idx="2279">
                  <c:v>-59200</c:v>
                </c:pt>
                <c:pt idx="2280">
                  <c:v>-59190</c:v>
                </c:pt>
                <c:pt idx="2281">
                  <c:v>-59180</c:v>
                </c:pt>
                <c:pt idx="2282">
                  <c:v>-59170</c:v>
                </c:pt>
                <c:pt idx="2283">
                  <c:v>-59160</c:v>
                </c:pt>
                <c:pt idx="2284">
                  <c:v>-59150</c:v>
                </c:pt>
                <c:pt idx="2285">
                  <c:v>-59140</c:v>
                </c:pt>
                <c:pt idx="2286">
                  <c:v>-59130</c:v>
                </c:pt>
                <c:pt idx="2287">
                  <c:v>-59120</c:v>
                </c:pt>
                <c:pt idx="2288">
                  <c:v>-59110</c:v>
                </c:pt>
                <c:pt idx="2289">
                  <c:v>-59100</c:v>
                </c:pt>
                <c:pt idx="2290">
                  <c:v>-59090</c:v>
                </c:pt>
                <c:pt idx="2291">
                  <c:v>-59080</c:v>
                </c:pt>
                <c:pt idx="2292">
                  <c:v>-59070</c:v>
                </c:pt>
                <c:pt idx="2293">
                  <c:v>-59060</c:v>
                </c:pt>
                <c:pt idx="2294">
                  <c:v>-59050</c:v>
                </c:pt>
                <c:pt idx="2295">
                  <c:v>-59040</c:v>
                </c:pt>
                <c:pt idx="2296">
                  <c:v>-59030</c:v>
                </c:pt>
                <c:pt idx="2297">
                  <c:v>-59020</c:v>
                </c:pt>
                <c:pt idx="2298">
                  <c:v>-59010</c:v>
                </c:pt>
                <c:pt idx="2299">
                  <c:v>-59000</c:v>
                </c:pt>
                <c:pt idx="2300">
                  <c:v>-58990</c:v>
                </c:pt>
                <c:pt idx="2301">
                  <c:v>-58980</c:v>
                </c:pt>
                <c:pt idx="2302">
                  <c:v>-58970</c:v>
                </c:pt>
                <c:pt idx="2303">
                  <c:v>-58960</c:v>
                </c:pt>
                <c:pt idx="2304">
                  <c:v>-58950</c:v>
                </c:pt>
                <c:pt idx="2305">
                  <c:v>-58940</c:v>
                </c:pt>
                <c:pt idx="2306">
                  <c:v>-58930</c:v>
                </c:pt>
                <c:pt idx="2307">
                  <c:v>-58920</c:v>
                </c:pt>
                <c:pt idx="2308">
                  <c:v>-59910</c:v>
                </c:pt>
                <c:pt idx="2309">
                  <c:v>-59900</c:v>
                </c:pt>
                <c:pt idx="2310">
                  <c:v>-59890</c:v>
                </c:pt>
                <c:pt idx="2311">
                  <c:v>-59880</c:v>
                </c:pt>
                <c:pt idx="2312">
                  <c:v>-59870</c:v>
                </c:pt>
                <c:pt idx="2313">
                  <c:v>-59860</c:v>
                </c:pt>
                <c:pt idx="2314">
                  <c:v>-59850</c:v>
                </c:pt>
                <c:pt idx="2315">
                  <c:v>-59840</c:v>
                </c:pt>
                <c:pt idx="2316">
                  <c:v>-59830</c:v>
                </c:pt>
                <c:pt idx="2317">
                  <c:v>-60820</c:v>
                </c:pt>
                <c:pt idx="2318">
                  <c:v>-60810</c:v>
                </c:pt>
                <c:pt idx="2319">
                  <c:v>-60800</c:v>
                </c:pt>
                <c:pt idx="2320">
                  <c:v>-60790</c:v>
                </c:pt>
                <c:pt idx="2321">
                  <c:v>-60780</c:v>
                </c:pt>
                <c:pt idx="2322">
                  <c:v>-60770</c:v>
                </c:pt>
                <c:pt idx="2323">
                  <c:v>-60760</c:v>
                </c:pt>
                <c:pt idx="2324">
                  <c:v>-60750</c:v>
                </c:pt>
                <c:pt idx="2325">
                  <c:v>-60740</c:v>
                </c:pt>
                <c:pt idx="2326">
                  <c:v>-60730</c:v>
                </c:pt>
                <c:pt idx="2327">
                  <c:v>-60720</c:v>
                </c:pt>
                <c:pt idx="2328">
                  <c:v>-60710</c:v>
                </c:pt>
                <c:pt idx="2329">
                  <c:v>-60700</c:v>
                </c:pt>
                <c:pt idx="2330">
                  <c:v>-60690</c:v>
                </c:pt>
                <c:pt idx="2331">
                  <c:v>-60680</c:v>
                </c:pt>
                <c:pt idx="2332">
                  <c:v>-60670</c:v>
                </c:pt>
                <c:pt idx="2333">
                  <c:v>-60660</c:v>
                </c:pt>
                <c:pt idx="2334">
                  <c:v>-60650</c:v>
                </c:pt>
                <c:pt idx="2335">
                  <c:v>-60640</c:v>
                </c:pt>
                <c:pt idx="2336">
                  <c:v>-60630</c:v>
                </c:pt>
                <c:pt idx="2337">
                  <c:v>-60620</c:v>
                </c:pt>
                <c:pt idx="2338">
                  <c:v>-60610</c:v>
                </c:pt>
                <c:pt idx="2339">
                  <c:v>-60600</c:v>
                </c:pt>
                <c:pt idx="2340">
                  <c:v>-60590</c:v>
                </c:pt>
                <c:pt idx="2341">
                  <c:v>-60580</c:v>
                </c:pt>
                <c:pt idx="2342">
                  <c:v>-60570</c:v>
                </c:pt>
                <c:pt idx="2343">
                  <c:v>-60560</c:v>
                </c:pt>
                <c:pt idx="2344">
                  <c:v>-60550</c:v>
                </c:pt>
                <c:pt idx="2345">
                  <c:v>-60540</c:v>
                </c:pt>
                <c:pt idx="2346">
                  <c:v>-60530</c:v>
                </c:pt>
                <c:pt idx="2347">
                  <c:v>-60520</c:v>
                </c:pt>
                <c:pt idx="2348">
                  <c:v>-60510</c:v>
                </c:pt>
                <c:pt idx="2349">
                  <c:v>-60500</c:v>
                </c:pt>
                <c:pt idx="2350">
                  <c:v>-60490</c:v>
                </c:pt>
                <c:pt idx="2351">
                  <c:v>-60480</c:v>
                </c:pt>
                <c:pt idx="2352">
                  <c:v>-60470</c:v>
                </c:pt>
                <c:pt idx="2353">
                  <c:v>-60460</c:v>
                </c:pt>
                <c:pt idx="2354">
                  <c:v>-60450</c:v>
                </c:pt>
                <c:pt idx="2355">
                  <c:v>-60440</c:v>
                </c:pt>
                <c:pt idx="2356">
                  <c:v>-60430</c:v>
                </c:pt>
                <c:pt idx="2357">
                  <c:v>-61420</c:v>
                </c:pt>
                <c:pt idx="2358">
                  <c:v>-61410</c:v>
                </c:pt>
                <c:pt idx="2359">
                  <c:v>-61400</c:v>
                </c:pt>
                <c:pt idx="2360">
                  <c:v>-61390</c:v>
                </c:pt>
                <c:pt idx="2361">
                  <c:v>-61380</c:v>
                </c:pt>
                <c:pt idx="2362">
                  <c:v>-61370</c:v>
                </c:pt>
                <c:pt idx="2363">
                  <c:v>-61360</c:v>
                </c:pt>
                <c:pt idx="2364">
                  <c:v>-61350</c:v>
                </c:pt>
                <c:pt idx="2365">
                  <c:v>-62340</c:v>
                </c:pt>
                <c:pt idx="2366">
                  <c:v>-62330</c:v>
                </c:pt>
                <c:pt idx="2367">
                  <c:v>-62320</c:v>
                </c:pt>
                <c:pt idx="2368">
                  <c:v>-62310</c:v>
                </c:pt>
                <c:pt idx="2369">
                  <c:v>-62300</c:v>
                </c:pt>
                <c:pt idx="2370">
                  <c:v>-62290</c:v>
                </c:pt>
                <c:pt idx="2371">
                  <c:v>-62280</c:v>
                </c:pt>
                <c:pt idx="2372">
                  <c:v>-62270</c:v>
                </c:pt>
                <c:pt idx="2373">
                  <c:v>-62260</c:v>
                </c:pt>
                <c:pt idx="2374">
                  <c:v>-62250</c:v>
                </c:pt>
                <c:pt idx="2375">
                  <c:v>-62240</c:v>
                </c:pt>
                <c:pt idx="2376">
                  <c:v>-62230</c:v>
                </c:pt>
                <c:pt idx="2377">
                  <c:v>-62220</c:v>
                </c:pt>
                <c:pt idx="2378">
                  <c:v>-62210</c:v>
                </c:pt>
                <c:pt idx="2379">
                  <c:v>-62200</c:v>
                </c:pt>
                <c:pt idx="2380">
                  <c:v>-62190</c:v>
                </c:pt>
                <c:pt idx="2381">
                  <c:v>-62180</c:v>
                </c:pt>
                <c:pt idx="2382">
                  <c:v>-62170</c:v>
                </c:pt>
                <c:pt idx="2383">
                  <c:v>-62160</c:v>
                </c:pt>
                <c:pt idx="2384">
                  <c:v>-62150</c:v>
                </c:pt>
                <c:pt idx="2385">
                  <c:v>-62140</c:v>
                </c:pt>
                <c:pt idx="2386">
                  <c:v>-62130</c:v>
                </c:pt>
                <c:pt idx="2387">
                  <c:v>-62120</c:v>
                </c:pt>
                <c:pt idx="2388">
                  <c:v>-62110</c:v>
                </c:pt>
                <c:pt idx="2389">
                  <c:v>-62100</c:v>
                </c:pt>
                <c:pt idx="2390">
                  <c:v>-62090</c:v>
                </c:pt>
                <c:pt idx="2391">
                  <c:v>-62080</c:v>
                </c:pt>
                <c:pt idx="2392">
                  <c:v>-62070</c:v>
                </c:pt>
                <c:pt idx="2393">
                  <c:v>-62060</c:v>
                </c:pt>
                <c:pt idx="2394">
                  <c:v>-62050</c:v>
                </c:pt>
                <c:pt idx="2395">
                  <c:v>-62040</c:v>
                </c:pt>
                <c:pt idx="2396">
                  <c:v>-62030</c:v>
                </c:pt>
                <c:pt idx="2397">
                  <c:v>-62020</c:v>
                </c:pt>
                <c:pt idx="2398">
                  <c:v>-62010</c:v>
                </c:pt>
                <c:pt idx="2399">
                  <c:v>-62000</c:v>
                </c:pt>
                <c:pt idx="2400">
                  <c:v>-61990</c:v>
                </c:pt>
                <c:pt idx="2401">
                  <c:v>-62980</c:v>
                </c:pt>
                <c:pt idx="2402">
                  <c:v>-63970</c:v>
                </c:pt>
                <c:pt idx="2403">
                  <c:v>-63960</c:v>
                </c:pt>
                <c:pt idx="2404">
                  <c:v>-63950</c:v>
                </c:pt>
                <c:pt idx="2405">
                  <c:v>-63940</c:v>
                </c:pt>
                <c:pt idx="2406">
                  <c:v>-63930</c:v>
                </c:pt>
                <c:pt idx="2407">
                  <c:v>-63920</c:v>
                </c:pt>
                <c:pt idx="2408">
                  <c:v>-63910</c:v>
                </c:pt>
                <c:pt idx="2409">
                  <c:v>-63900</c:v>
                </c:pt>
                <c:pt idx="2410">
                  <c:v>-63890</c:v>
                </c:pt>
                <c:pt idx="2411">
                  <c:v>-63880</c:v>
                </c:pt>
                <c:pt idx="2412">
                  <c:v>-63870</c:v>
                </c:pt>
                <c:pt idx="2413">
                  <c:v>-63860</c:v>
                </c:pt>
                <c:pt idx="2414">
                  <c:v>-63850</c:v>
                </c:pt>
                <c:pt idx="2415">
                  <c:v>-63840</c:v>
                </c:pt>
                <c:pt idx="2416">
                  <c:v>-63830</c:v>
                </c:pt>
                <c:pt idx="2417">
                  <c:v>-64820</c:v>
                </c:pt>
                <c:pt idx="2418">
                  <c:v>-64810</c:v>
                </c:pt>
                <c:pt idx="2419">
                  <c:v>-64800</c:v>
                </c:pt>
                <c:pt idx="2420">
                  <c:v>-64790</c:v>
                </c:pt>
                <c:pt idx="2421">
                  <c:v>-64780</c:v>
                </c:pt>
                <c:pt idx="2422">
                  <c:v>-64770</c:v>
                </c:pt>
                <c:pt idx="2423">
                  <c:v>-64760</c:v>
                </c:pt>
                <c:pt idx="2424">
                  <c:v>-64750</c:v>
                </c:pt>
                <c:pt idx="2425">
                  <c:v>-64740</c:v>
                </c:pt>
                <c:pt idx="2426">
                  <c:v>-65730</c:v>
                </c:pt>
                <c:pt idx="2427">
                  <c:v>-65720</c:v>
                </c:pt>
                <c:pt idx="2428">
                  <c:v>-65710</c:v>
                </c:pt>
                <c:pt idx="2429">
                  <c:v>-65700</c:v>
                </c:pt>
                <c:pt idx="2430">
                  <c:v>-65690</c:v>
                </c:pt>
                <c:pt idx="2431">
                  <c:v>-65680</c:v>
                </c:pt>
                <c:pt idx="2432">
                  <c:v>-65670</c:v>
                </c:pt>
                <c:pt idx="2433">
                  <c:v>-65660</c:v>
                </c:pt>
                <c:pt idx="2434">
                  <c:v>-65650</c:v>
                </c:pt>
                <c:pt idx="2435">
                  <c:v>-65640</c:v>
                </c:pt>
                <c:pt idx="2436">
                  <c:v>-65630</c:v>
                </c:pt>
                <c:pt idx="2437">
                  <c:v>-65620</c:v>
                </c:pt>
                <c:pt idx="2438">
                  <c:v>-65610</c:v>
                </c:pt>
                <c:pt idx="2439">
                  <c:v>-65600</c:v>
                </c:pt>
                <c:pt idx="2440">
                  <c:v>-65590</c:v>
                </c:pt>
                <c:pt idx="2441">
                  <c:v>-65580</c:v>
                </c:pt>
                <c:pt idx="2442">
                  <c:v>-65570</c:v>
                </c:pt>
                <c:pt idx="2443">
                  <c:v>-65560</c:v>
                </c:pt>
                <c:pt idx="2444">
                  <c:v>-66550</c:v>
                </c:pt>
                <c:pt idx="2445">
                  <c:v>-66540</c:v>
                </c:pt>
                <c:pt idx="2446">
                  <c:v>-66530</c:v>
                </c:pt>
                <c:pt idx="2447">
                  <c:v>-66520</c:v>
                </c:pt>
                <c:pt idx="2448">
                  <c:v>-66510</c:v>
                </c:pt>
                <c:pt idx="2449">
                  <c:v>-66500</c:v>
                </c:pt>
                <c:pt idx="2450">
                  <c:v>-66490</c:v>
                </c:pt>
                <c:pt idx="2451">
                  <c:v>-66480</c:v>
                </c:pt>
                <c:pt idx="2452">
                  <c:v>-66470</c:v>
                </c:pt>
                <c:pt idx="2453">
                  <c:v>-66460</c:v>
                </c:pt>
                <c:pt idx="2454">
                  <c:v>-66450</c:v>
                </c:pt>
                <c:pt idx="2455">
                  <c:v>-66440</c:v>
                </c:pt>
                <c:pt idx="2456">
                  <c:v>-66430</c:v>
                </c:pt>
                <c:pt idx="2457">
                  <c:v>-66420</c:v>
                </c:pt>
                <c:pt idx="2458">
                  <c:v>-66410</c:v>
                </c:pt>
                <c:pt idx="2459">
                  <c:v>-66400</c:v>
                </c:pt>
                <c:pt idx="2460">
                  <c:v>-66390</c:v>
                </c:pt>
                <c:pt idx="2461">
                  <c:v>-66380</c:v>
                </c:pt>
                <c:pt idx="2462">
                  <c:v>-66370</c:v>
                </c:pt>
                <c:pt idx="2463">
                  <c:v>-66360</c:v>
                </c:pt>
                <c:pt idx="2464">
                  <c:v>-66350</c:v>
                </c:pt>
                <c:pt idx="2465">
                  <c:v>-66340</c:v>
                </c:pt>
                <c:pt idx="2466">
                  <c:v>-66330</c:v>
                </c:pt>
                <c:pt idx="2467">
                  <c:v>-66320</c:v>
                </c:pt>
                <c:pt idx="2468">
                  <c:v>-66310</c:v>
                </c:pt>
                <c:pt idx="2469">
                  <c:v>-66300</c:v>
                </c:pt>
                <c:pt idx="2470">
                  <c:v>-66290</c:v>
                </c:pt>
                <c:pt idx="2471">
                  <c:v>-66280</c:v>
                </c:pt>
                <c:pt idx="2472">
                  <c:v>-66270</c:v>
                </c:pt>
                <c:pt idx="2473">
                  <c:v>-66260</c:v>
                </c:pt>
                <c:pt idx="2474">
                  <c:v>-66250</c:v>
                </c:pt>
                <c:pt idx="2475">
                  <c:v>-66240</c:v>
                </c:pt>
                <c:pt idx="2476">
                  <c:v>-66230</c:v>
                </c:pt>
                <c:pt idx="2477">
                  <c:v>-66220</c:v>
                </c:pt>
                <c:pt idx="2478">
                  <c:v>-66210</c:v>
                </c:pt>
                <c:pt idx="2479">
                  <c:v>-66200</c:v>
                </c:pt>
                <c:pt idx="2480">
                  <c:v>-66190</c:v>
                </c:pt>
                <c:pt idx="2481">
                  <c:v>-66180</c:v>
                </c:pt>
                <c:pt idx="2482">
                  <c:v>-66170</c:v>
                </c:pt>
                <c:pt idx="2483">
                  <c:v>-66160</c:v>
                </c:pt>
                <c:pt idx="2484">
                  <c:v>-66150</c:v>
                </c:pt>
                <c:pt idx="2485">
                  <c:v>-66140</c:v>
                </c:pt>
                <c:pt idx="2486">
                  <c:v>-66130</c:v>
                </c:pt>
                <c:pt idx="2487">
                  <c:v>-66120</c:v>
                </c:pt>
                <c:pt idx="2488">
                  <c:v>-66110</c:v>
                </c:pt>
                <c:pt idx="2489">
                  <c:v>-66100</c:v>
                </c:pt>
                <c:pt idx="2490">
                  <c:v>-66090</c:v>
                </c:pt>
                <c:pt idx="2491">
                  <c:v>-66080</c:v>
                </c:pt>
                <c:pt idx="2492">
                  <c:v>-66070</c:v>
                </c:pt>
                <c:pt idx="2493">
                  <c:v>-66060</c:v>
                </c:pt>
                <c:pt idx="2494">
                  <c:v>-66050</c:v>
                </c:pt>
                <c:pt idx="2495">
                  <c:v>-66040</c:v>
                </c:pt>
                <c:pt idx="2496">
                  <c:v>-66030</c:v>
                </c:pt>
                <c:pt idx="2497">
                  <c:v>-66020</c:v>
                </c:pt>
                <c:pt idx="2498">
                  <c:v>-66010</c:v>
                </c:pt>
                <c:pt idx="2499">
                  <c:v>-67000</c:v>
                </c:pt>
                <c:pt idx="2500">
                  <c:v>-66990</c:v>
                </c:pt>
                <c:pt idx="2501">
                  <c:v>-66980</c:v>
                </c:pt>
                <c:pt idx="2502">
                  <c:v>-66970</c:v>
                </c:pt>
                <c:pt idx="2503">
                  <c:v>-66960</c:v>
                </c:pt>
                <c:pt idx="2504">
                  <c:v>-66950</c:v>
                </c:pt>
                <c:pt idx="2505">
                  <c:v>-66940</c:v>
                </c:pt>
                <c:pt idx="2506">
                  <c:v>-66930</c:v>
                </c:pt>
                <c:pt idx="2507">
                  <c:v>-66920</c:v>
                </c:pt>
                <c:pt idx="2508">
                  <c:v>-66910</c:v>
                </c:pt>
                <c:pt idx="2509">
                  <c:v>-66900</c:v>
                </c:pt>
                <c:pt idx="2510">
                  <c:v>-66890</c:v>
                </c:pt>
                <c:pt idx="2511">
                  <c:v>-66880</c:v>
                </c:pt>
                <c:pt idx="2512">
                  <c:v>-66870</c:v>
                </c:pt>
                <c:pt idx="2513">
                  <c:v>-66860</c:v>
                </c:pt>
                <c:pt idx="2514">
                  <c:v>-66850</c:v>
                </c:pt>
                <c:pt idx="2515">
                  <c:v>-66840</c:v>
                </c:pt>
                <c:pt idx="2516">
                  <c:v>-67830</c:v>
                </c:pt>
                <c:pt idx="2517">
                  <c:v>-67820</c:v>
                </c:pt>
                <c:pt idx="2518">
                  <c:v>-67810</c:v>
                </c:pt>
                <c:pt idx="2519">
                  <c:v>-67800</c:v>
                </c:pt>
                <c:pt idx="2520">
                  <c:v>-67790</c:v>
                </c:pt>
                <c:pt idx="2521">
                  <c:v>-67780</c:v>
                </c:pt>
                <c:pt idx="2522">
                  <c:v>-67770</c:v>
                </c:pt>
                <c:pt idx="2523">
                  <c:v>-67760</c:v>
                </c:pt>
                <c:pt idx="2524">
                  <c:v>-67750</c:v>
                </c:pt>
                <c:pt idx="2525">
                  <c:v>-67740</c:v>
                </c:pt>
                <c:pt idx="2526">
                  <c:v>-67730</c:v>
                </c:pt>
                <c:pt idx="2527">
                  <c:v>-67720</c:v>
                </c:pt>
                <c:pt idx="2528">
                  <c:v>-67710</c:v>
                </c:pt>
                <c:pt idx="2529">
                  <c:v>-67700</c:v>
                </c:pt>
                <c:pt idx="2530">
                  <c:v>-67690</c:v>
                </c:pt>
                <c:pt idx="2531">
                  <c:v>-67680</c:v>
                </c:pt>
                <c:pt idx="2532">
                  <c:v>-67670</c:v>
                </c:pt>
                <c:pt idx="2533">
                  <c:v>-67660</c:v>
                </c:pt>
                <c:pt idx="2534">
                  <c:v>-67650</c:v>
                </c:pt>
                <c:pt idx="2535">
                  <c:v>-67640</c:v>
                </c:pt>
                <c:pt idx="2536">
                  <c:v>-68630</c:v>
                </c:pt>
                <c:pt idx="2537">
                  <c:v>-68620</c:v>
                </c:pt>
                <c:pt idx="2538">
                  <c:v>-68610</c:v>
                </c:pt>
                <c:pt idx="2539">
                  <c:v>-68600</c:v>
                </c:pt>
                <c:pt idx="2540">
                  <c:v>-68590</c:v>
                </c:pt>
                <c:pt idx="2541">
                  <c:v>-68580</c:v>
                </c:pt>
                <c:pt idx="2542">
                  <c:v>-68570</c:v>
                </c:pt>
                <c:pt idx="2543">
                  <c:v>-68560</c:v>
                </c:pt>
                <c:pt idx="2544">
                  <c:v>-68550</c:v>
                </c:pt>
                <c:pt idx="2545">
                  <c:v>-68540</c:v>
                </c:pt>
                <c:pt idx="2546">
                  <c:v>-68530</c:v>
                </c:pt>
                <c:pt idx="2547">
                  <c:v>-68520</c:v>
                </c:pt>
                <c:pt idx="2548">
                  <c:v>-68510</c:v>
                </c:pt>
                <c:pt idx="2549">
                  <c:v>-68500</c:v>
                </c:pt>
                <c:pt idx="2550">
                  <c:v>-68490</c:v>
                </c:pt>
                <c:pt idx="2551">
                  <c:v>-68480</c:v>
                </c:pt>
                <c:pt idx="2552">
                  <c:v>-68470</c:v>
                </c:pt>
                <c:pt idx="2553">
                  <c:v>-68460</c:v>
                </c:pt>
                <c:pt idx="2554">
                  <c:v>-68450</c:v>
                </c:pt>
                <c:pt idx="2555">
                  <c:v>-68440</c:v>
                </c:pt>
                <c:pt idx="2556">
                  <c:v>-68430</c:v>
                </c:pt>
                <c:pt idx="2557">
                  <c:v>-68420</c:v>
                </c:pt>
                <c:pt idx="2558">
                  <c:v>-68410</c:v>
                </c:pt>
                <c:pt idx="2559">
                  <c:v>-68400</c:v>
                </c:pt>
                <c:pt idx="2560">
                  <c:v>-68390</c:v>
                </c:pt>
                <c:pt idx="2561">
                  <c:v>-68380</c:v>
                </c:pt>
                <c:pt idx="2562">
                  <c:v>-68370</c:v>
                </c:pt>
                <c:pt idx="2563">
                  <c:v>-68360</c:v>
                </c:pt>
                <c:pt idx="2564">
                  <c:v>-68350</c:v>
                </c:pt>
                <c:pt idx="2565">
                  <c:v>-68340</c:v>
                </c:pt>
                <c:pt idx="2566">
                  <c:v>-68330</c:v>
                </c:pt>
                <c:pt idx="2567">
                  <c:v>-68320</c:v>
                </c:pt>
                <c:pt idx="2568">
                  <c:v>-68310</c:v>
                </c:pt>
                <c:pt idx="2569">
                  <c:v>-68300</c:v>
                </c:pt>
                <c:pt idx="2570">
                  <c:v>-68290</c:v>
                </c:pt>
                <c:pt idx="2571">
                  <c:v>-68280</c:v>
                </c:pt>
                <c:pt idx="2572">
                  <c:v>-68270</c:v>
                </c:pt>
                <c:pt idx="2573">
                  <c:v>-68260</c:v>
                </c:pt>
                <c:pt idx="2574">
                  <c:v>-68250</c:v>
                </c:pt>
                <c:pt idx="2575">
                  <c:v>-68240</c:v>
                </c:pt>
                <c:pt idx="2576">
                  <c:v>-68230</c:v>
                </c:pt>
                <c:pt idx="2577">
                  <c:v>-68220</c:v>
                </c:pt>
                <c:pt idx="2578">
                  <c:v>-68210</c:v>
                </c:pt>
                <c:pt idx="2579">
                  <c:v>-68200</c:v>
                </c:pt>
                <c:pt idx="2580">
                  <c:v>-68190</c:v>
                </c:pt>
                <c:pt idx="2581">
                  <c:v>-68180</c:v>
                </c:pt>
                <c:pt idx="2582">
                  <c:v>-68170</c:v>
                </c:pt>
                <c:pt idx="2583">
                  <c:v>-68160</c:v>
                </c:pt>
                <c:pt idx="2584">
                  <c:v>-68150</c:v>
                </c:pt>
                <c:pt idx="2585">
                  <c:v>-68140</c:v>
                </c:pt>
                <c:pt idx="2586">
                  <c:v>-68130</c:v>
                </c:pt>
                <c:pt idx="2587">
                  <c:v>-68120</c:v>
                </c:pt>
                <c:pt idx="2588">
                  <c:v>-68110</c:v>
                </c:pt>
                <c:pt idx="2589">
                  <c:v>-68100</c:v>
                </c:pt>
                <c:pt idx="2590">
                  <c:v>-68090</c:v>
                </c:pt>
                <c:pt idx="2591">
                  <c:v>-69080</c:v>
                </c:pt>
                <c:pt idx="2592">
                  <c:v>-69070</c:v>
                </c:pt>
                <c:pt idx="2593">
                  <c:v>-69060</c:v>
                </c:pt>
                <c:pt idx="2594">
                  <c:v>-69050</c:v>
                </c:pt>
                <c:pt idx="2595">
                  <c:v>-69040</c:v>
                </c:pt>
                <c:pt idx="2596">
                  <c:v>-69030</c:v>
                </c:pt>
                <c:pt idx="2597">
                  <c:v>-69020</c:v>
                </c:pt>
                <c:pt idx="2598">
                  <c:v>-69010</c:v>
                </c:pt>
                <c:pt idx="2599">
                  <c:v>-69000</c:v>
                </c:pt>
                <c:pt idx="2600">
                  <c:v>-68990</c:v>
                </c:pt>
                <c:pt idx="2601">
                  <c:v>-68980</c:v>
                </c:pt>
                <c:pt idx="2602">
                  <c:v>-68970</c:v>
                </c:pt>
                <c:pt idx="2603">
                  <c:v>-68960</c:v>
                </c:pt>
                <c:pt idx="2604">
                  <c:v>-68950</c:v>
                </c:pt>
                <c:pt idx="2605">
                  <c:v>-68940</c:v>
                </c:pt>
                <c:pt idx="2606">
                  <c:v>-68930</c:v>
                </c:pt>
                <c:pt idx="2607">
                  <c:v>-68920</c:v>
                </c:pt>
                <c:pt idx="2608">
                  <c:v>-68910</c:v>
                </c:pt>
                <c:pt idx="2609">
                  <c:v>-68900</c:v>
                </c:pt>
                <c:pt idx="2610">
                  <c:v>-68890</c:v>
                </c:pt>
                <c:pt idx="2611">
                  <c:v>-68880</c:v>
                </c:pt>
                <c:pt idx="2612">
                  <c:v>-68870</c:v>
                </c:pt>
                <c:pt idx="2613">
                  <c:v>-68860</c:v>
                </c:pt>
                <c:pt idx="2614">
                  <c:v>-69850</c:v>
                </c:pt>
                <c:pt idx="2615">
                  <c:v>-69840</c:v>
                </c:pt>
                <c:pt idx="2616">
                  <c:v>-69830</c:v>
                </c:pt>
                <c:pt idx="2617">
                  <c:v>-69820</c:v>
                </c:pt>
                <c:pt idx="2618">
                  <c:v>-69810</c:v>
                </c:pt>
                <c:pt idx="2619">
                  <c:v>-70800</c:v>
                </c:pt>
                <c:pt idx="2620">
                  <c:v>-70790</c:v>
                </c:pt>
                <c:pt idx="2621">
                  <c:v>-70780</c:v>
                </c:pt>
                <c:pt idx="2622">
                  <c:v>-71770</c:v>
                </c:pt>
                <c:pt idx="2623">
                  <c:v>-71760</c:v>
                </c:pt>
                <c:pt idx="2624">
                  <c:v>-71750</c:v>
                </c:pt>
                <c:pt idx="2625">
                  <c:v>-71740</c:v>
                </c:pt>
                <c:pt idx="2626">
                  <c:v>-71730</c:v>
                </c:pt>
                <c:pt idx="2627">
                  <c:v>-71720</c:v>
                </c:pt>
                <c:pt idx="2628">
                  <c:v>-72710</c:v>
                </c:pt>
                <c:pt idx="2629">
                  <c:v>-72700</c:v>
                </c:pt>
                <c:pt idx="2630">
                  <c:v>-72690</c:v>
                </c:pt>
                <c:pt idx="2631">
                  <c:v>-72680</c:v>
                </c:pt>
                <c:pt idx="2632">
                  <c:v>-72670</c:v>
                </c:pt>
                <c:pt idx="2633">
                  <c:v>-72660</c:v>
                </c:pt>
                <c:pt idx="2634">
                  <c:v>-72650</c:v>
                </c:pt>
                <c:pt idx="2635">
                  <c:v>-72640</c:v>
                </c:pt>
                <c:pt idx="2636">
                  <c:v>-72630</c:v>
                </c:pt>
                <c:pt idx="2637">
                  <c:v>-72620</c:v>
                </c:pt>
                <c:pt idx="2638">
                  <c:v>-72610</c:v>
                </c:pt>
                <c:pt idx="2639">
                  <c:v>-72600</c:v>
                </c:pt>
                <c:pt idx="2640">
                  <c:v>-72590</c:v>
                </c:pt>
                <c:pt idx="2641">
                  <c:v>-72580</c:v>
                </c:pt>
                <c:pt idx="2642">
                  <c:v>-72570</c:v>
                </c:pt>
                <c:pt idx="2643">
                  <c:v>-72560</c:v>
                </c:pt>
                <c:pt idx="2644">
                  <c:v>-72550</c:v>
                </c:pt>
                <c:pt idx="2645">
                  <c:v>-72540</c:v>
                </c:pt>
                <c:pt idx="2646">
                  <c:v>-72530</c:v>
                </c:pt>
                <c:pt idx="2647">
                  <c:v>-72520</c:v>
                </c:pt>
                <c:pt idx="2648">
                  <c:v>-72510</c:v>
                </c:pt>
                <c:pt idx="2649">
                  <c:v>-72500</c:v>
                </c:pt>
                <c:pt idx="2650">
                  <c:v>-72490</c:v>
                </c:pt>
                <c:pt idx="2651">
                  <c:v>-72480</c:v>
                </c:pt>
                <c:pt idx="2652">
                  <c:v>-72470</c:v>
                </c:pt>
                <c:pt idx="2653">
                  <c:v>-72460</c:v>
                </c:pt>
                <c:pt idx="2654">
                  <c:v>-72450</c:v>
                </c:pt>
                <c:pt idx="2655">
                  <c:v>-72440</c:v>
                </c:pt>
                <c:pt idx="2656">
                  <c:v>-72430</c:v>
                </c:pt>
                <c:pt idx="2657">
                  <c:v>-72420</c:v>
                </c:pt>
                <c:pt idx="2658">
                  <c:v>-72410</c:v>
                </c:pt>
                <c:pt idx="2659">
                  <c:v>-72400</c:v>
                </c:pt>
                <c:pt idx="2660">
                  <c:v>-72390</c:v>
                </c:pt>
                <c:pt idx="2661">
                  <c:v>-72380</c:v>
                </c:pt>
                <c:pt idx="2662">
                  <c:v>-72370</c:v>
                </c:pt>
                <c:pt idx="2663">
                  <c:v>-72360</c:v>
                </c:pt>
                <c:pt idx="2664">
                  <c:v>-72350</c:v>
                </c:pt>
                <c:pt idx="2665">
                  <c:v>-72340</c:v>
                </c:pt>
                <c:pt idx="2666">
                  <c:v>-72330</c:v>
                </c:pt>
                <c:pt idx="2667">
                  <c:v>-72320</c:v>
                </c:pt>
                <c:pt idx="2668">
                  <c:v>-72310</c:v>
                </c:pt>
                <c:pt idx="2669">
                  <c:v>-72300</c:v>
                </c:pt>
                <c:pt idx="2670">
                  <c:v>-72290</c:v>
                </c:pt>
                <c:pt idx="2671">
                  <c:v>-73280</c:v>
                </c:pt>
                <c:pt idx="2672">
                  <c:v>-73270</c:v>
                </c:pt>
                <c:pt idx="2673">
                  <c:v>-73260</c:v>
                </c:pt>
                <c:pt idx="2674">
                  <c:v>-73250</c:v>
                </c:pt>
                <c:pt idx="2675">
                  <c:v>-73240</c:v>
                </c:pt>
                <c:pt idx="2676">
                  <c:v>-73230</c:v>
                </c:pt>
                <c:pt idx="2677">
                  <c:v>-73220</c:v>
                </c:pt>
                <c:pt idx="2678">
                  <c:v>-73210</c:v>
                </c:pt>
                <c:pt idx="2679">
                  <c:v>-73200</c:v>
                </c:pt>
                <c:pt idx="2680">
                  <c:v>-73190</c:v>
                </c:pt>
                <c:pt idx="2681">
                  <c:v>-73180</c:v>
                </c:pt>
                <c:pt idx="2682">
                  <c:v>-73170</c:v>
                </c:pt>
                <c:pt idx="2683">
                  <c:v>-73160</c:v>
                </c:pt>
                <c:pt idx="2684">
                  <c:v>-73150</c:v>
                </c:pt>
                <c:pt idx="2685">
                  <c:v>-73140</c:v>
                </c:pt>
                <c:pt idx="2686">
                  <c:v>-73130</c:v>
                </c:pt>
                <c:pt idx="2687">
                  <c:v>-73120</c:v>
                </c:pt>
                <c:pt idx="2688">
                  <c:v>-74110</c:v>
                </c:pt>
                <c:pt idx="2689">
                  <c:v>-75100</c:v>
                </c:pt>
                <c:pt idx="2690">
                  <c:v>-75090</c:v>
                </c:pt>
                <c:pt idx="2691">
                  <c:v>-75080</c:v>
                </c:pt>
                <c:pt idx="2692">
                  <c:v>-75070</c:v>
                </c:pt>
                <c:pt idx="2693">
                  <c:v>-75060</c:v>
                </c:pt>
                <c:pt idx="2694">
                  <c:v>-75050</c:v>
                </c:pt>
                <c:pt idx="2695">
                  <c:v>-75040</c:v>
                </c:pt>
                <c:pt idx="2696">
                  <c:v>-75030</c:v>
                </c:pt>
                <c:pt idx="2697">
                  <c:v>-75020</c:v>
                </c:pt>
                <c:pt idx="2698">
                  <c:v>-75010</c:v>
                </c:pt>
                <c:pt idx="2699">
                  <c:v>-75000</c:v>
                </c:pt>
                <c:pt idx="2700">
                  <c:v>-74990</c:v>
                </c:pt>
                <c:pt idx="2701">
                  <c:v>-74980</c:v>
                </c:pt>
                <c:pt idx="2702">
                  <c:v>-74970</c:v>
                </c:pt>
                <c:pt idx="2703">
                  <c:v>-74960</c:v>
                </c:pt>
                <c:pt idx="2704">
                  <c:v>-74950</c:v>
                </c:pt>
                <c:pt idx="2705">
                  <c:v>-74940</c:v>
                </c:pt>
                <c:pt idx="2706">
                  <c:v>-74930</c:v>
                </c:pt>
                <c:pt idx="2707">
                  <c:v>-74920</c:v>
                </c:pt>
                <c:pt idx="2708">
                  <c:v>-74910</c:v>
                </c:pt>
                <c:pt idx="2709">
                  <c:v>-74900</c:v>
                </c:pt>
                <c:pt idx="2710">
                  <c:v>-74890</c:v>
                </c:pt>
                <c:pt idx="2711">
                  <c:v>-74880</c:v>
                </c:pt>
                <c:pt idx="2712">
                  <c:v>-74870</c:v>
                </c:pt>
                <c:pt idx="2713">
                  <c:v>-74860</c:v>
                </c:pt>
                <c:pt idx="2714">
                  <c:v>-74850</c:v>
                </c:pt>
                <c:pt idx="2715">
                  <c:v>-74840</c:v>
                </c:pt>
                <c:pt idx="2716">
                  <c:v>-74830</c:v>
                </c:pt>
                <c:pt idx="2717">
                  <c:v>-74820</c:v>
                </c:pt>
                <c:pt idx="2718">
                  <c:v>-74810</c:v>
                </c:pt>
                <c:pt idx="2719">
                  <c:v>-74800</c:v>
                </c:pt>
                <c:pt idx="2720">
                  <c:v>-74790</c:v>
                </c:pt>
                <c:pt idx="2721">
                  <c:v>-74780</c:v>
                </c:pt>
                <c:pt idx="2722">
                  <c:v>-74770</c:v>
                </c:pt>
                <c:pt idx="2723">
                  <c:v>-74760</c:v>
                </c:pt>
                <c:pt idx="2724">
                  <c:v>-74750</c:v>
                </c:pt>
                <c:pt idx="2725">
                  <c:v>-74740</c:v>
                </c:pt>
                <c:pt idx="2726">
                  <c:v>-74730</c:v>
                </c:pt>
                <c:pt idx="2727">
                  <c:v>-74720</c:v>
                </c:pt>
                <c:pt idx="2728">
                  <c:v>-74710</c:v>
                </c:pt>
                <c:pt idx="2729">
                  <c:v>-74700</c:v>
                </c:pt>
                <c:pt idx="2730">
                  <c:v>-74690</c:v>
                </c:pt>
                <c:pt idx="2731">
                  <c:v>-74680</c:v>
                </c:pt>
                <c:pt idx="2732">
                  <c:v>-74670</c:v>
                </c:pt>
                <c:pt idx="2733">
                  <c:v>-74660</c:v>
                </c:pt>
                <c:pt idx="2734">
                  <c:v>-74650</c:v>
                </c:pt>
                <c:pt idx="2735">
                  <c:v>-74640</c:v>
                </c:pt>
                <c:pt idx="2736">
                  <c:v>-74630</c:v>
                </c:pt>
                <c:pt idx="2737">
                  <c:v>-74620</c:v>
                </c:pt>
                <c:pt idx="2738">
                  <c:v>-74610</c:v>
                </c:pt>
                <c:pt idx="2739">
                  <c:v>-75600</c:v>
                </c:pt>
                <c:pt idx="2740">
                  <c:v>-75590</c:v>
                </c:pt>
                <c:pt idx="2741">
                  <c:v>-75580</c:v>
                </c:pt>
                <c:pt idx="2742">
                  <c:v>-75570</c:v>
                </c:pt>
                <c:pt idx="2743">
                  <c:v>-75560</c:v>
                </c:pt>
                <c:pt idx="2744">
                  <c:v>-75550</c:v>
                </c:pt>
                <c:pt idx="2745">
                  <c:v>-75540</c:v>
                </c:pt>
                <c:pt idx="2746">
                  <c:v>-75530</c:v>
                </c:pt>
                <c:pt idx="2747">
                  <c:v>-75520</c:v>
                </c:pt>
                <c:pt idx="2748">
                  <c:v>-75510</c:v>
                </c:pt>
                <c:pt idx="2749">
                  <c:v>-75500</c:v>
                </c:pt>
                <c:pt idx="2750">
                  <c:v>-75490</c:v>
                </c:pt>
                <c:pt idx="2751">
                  <c:v>-75480</c:v>
                </c:pt>
                <c:pt idx="2752">
                  <c:v>-75470</c:v>
                </c:pt>
                <c:pt idx="2753">
                  <c:v>-75460</c:v>
                </c:pt>
                <c:pt idx="2754">
                  <c:v>-75450</c:v>
                </c:pt>
                <c:pt idx="2755">
                  <c:v>-76440</c:v>
                </c:pt>
                <c:pt idx="2756">
                  <c:v>-76430</c:v>
                </c:pt>
                <c:pt idx="2757">
                  <c:v>-76420</c:v>
                </c:pt>
                <c:pt idx="2758">
                  <c:v>-76410</c:v>
                </c:pt>
                <c:pt idx="2759">
                  <c:v>-76400</c:v>
                </c:pt>
                <c:pt idx="2760">
                  <c:v>-76390</c:v>
                </c:pt>
                <c:pt idx="2761">
                  <c:v>-76380</c:v>
                </c:pt>
                <c:pt idx="2762">
                  <c:v>-76370</c:v>
                </c:pt>
                <c:pt idx="2763">
                  <c:v>-76360</c:v>
                </c:pt>
                <c:pt idx="2764">
                  <c:v>-76350</c:v>
                </c:pt>
                <c:pt idx="2765">
                  <c:v>-76340</c:v>
                </c:pt>
                <c:pt idx="2766">
                  <c:v>-76330</c:v>
                </c:pt>
                <c:pt idx="2767">
                  <c:v>-76320</c:v>
                </c:pt>
                <c:pt idx="2768">
                  <c:v>-76310</c:v>
                </c:pt>
                <c:pt idx="2769">
                  <c:v>-76300</c:v>
                </c:pt>
                <c:pt idx="2770">
                  <c:v>-76290</c:v>
                </c:pt>
                <c:pt idx="2771">
                  <c:v>-76280</c:v>
                </c:pt>
                <c:pt idx="2772">
                  <c:v>-76270</c:v>
                </c:pt>
                <c:pt idx="2773">
                  <c:v>-76260</c:v>
                </c:pt>
                <c:pt idx="2774">
                  <c:v>-76250</c:v>
                </c:pt>
                <c:pt idx="2775">
                  <c:v>-76240</c:v>
                </c:pt>
                <c:pt idx="2776">
                  <c:v>-77230</c:v>
                </c:pt>
                <c:pt idx="2777">
                  <c:v>-77220</c:v>
                </c:pt>
                <c:pt idx="2778">
                  <c:v>-77210</c:v>
                </c:pt>
                <c:pt idx="2779">
                  <c:v>-77200</c:v>
                </c:pt>
                <c:pt idx="2780">
                  <c:v>-77190</c:v>
                </c:pt>
                <c:pt idx="2781">
                  <c:v>-77180</c:v>
                </c:pt>
                <c:pt idx="2782">
                  <c:v>-77170</c:v>
                </c:pt>
                <c:pt idx="2783">
                  <c:v>-77160</c:v>
                </c:pt>
                <c:pt idx="2784">
                  <c:v>-77150</c:v>
                </c:pt>
                <c:pt idx="2785">
                  <c:v>-77140</c:v>
                </c:pt>
                <c:pt idx="2786">
                  <c:v>-77130</c:v>
                </c:pt>
                <c:pt idx="2787">
                  <c:v>-77120</c:v>
                </c:pt>
                <c:pt idx="2788">
                  <c:v>-77110</c:v>
                </c:pt>
                <c:pt idx="2789">
                  <c:v>-77100</c:v>
                </c:pt>
                <c:pt idx="2790">
                  <c:v>-77090</c:v>
                </c:pt>
                <c:pt idx="2791">
                  <c:v>-77080</c:v>
                </c:pt>
                <c:pt idx="2792">
                  <c:v>-77070</c:v>
                </c:pt>
                <c:pt idx="2793">
                  <c:v>-77060</c:v>
                </c:pt>
                <c:pt idx="2794">
                  <c:v>-77050</c:v>
                </c:pt>
                <c:pt idx="2795">
                  <c:v>-77040</c:v>
                </c:pt>
                <c:pt idx="2796">
                  <c:v>-77030</c:v>
                </c:pt>
                <c:pt idx="2797">
                  <c:v>-77020</c:v>
                </c:pt>
                <c:pt idx="2798">
                  <c:v>-77010</c:v>
                </c:pt>
                <c:pt idx="2799">
                  <c:v>-77000</c:v>
                </c:pt>
                <c:pt idx="2800">
                  <c:v>-76990</c:v>
                </c:pt>
                <c:pt idx="2801">
                  <c:v>-77980</c:v>
                </c:pt>
                <c:pt idx="2802">
                  <c:v>-77970</c:v>
                </c:pt>
                <c:pt idx="2803">
                  <c:v>-77960</c:v>
                </c:pt>
                <c:pt idx="2804">
                  <c:v>-77950</c:v>
                </c:pt>
                <c:pt idx="2805">
                  <c:v>-77940</c:v>
                </c:pt>
                <c:pt idx="2806">
                  <c:v>-77930</c:v>
                </c:pt>
                <c:pt idx="2807">
                  <c:v>-77920</c:v>
                </c:pt>
                <c:pt idx="2808">
                  <c:v>-77910</c:v>
                </c:pt>
                <c:pt idx="2809">
                  <c:v>-77900</c:v>
                </c:pt>
                <c:pt idx="2810">
                  <c:v>-77890</c:v>
                </c:pt>
                <c:pt idx="2811">
                  <c:v>-77880</c:v>
                </c:pt>
                <c:pt idx="2812">
                  <c:v>-77870</c:v>
                </c:pt>
                <c:pt idx="2813">
                  <c:v>-77860</c:v>
                </c:pt>
                <c:pt idx="2814">
                  <c:v>-77850</c:v>
                </c:pt>
                <c:pt idx="2815">
                  <c:v>-77840</c:v>
                </c:pt>
                <c:pt idx="2816">
                  <c:v>-77830</c:v>
                </c:pt>
                <c:pt idx="2817">
                  <c:v>-77820</c:v>
                </c:pt>
                <c:pt idx="2818">
                  <c:v>-77810</c:v>
                </c:pt>
                <c:pt idx="2819">
                  <c:v>-77800</c:v>
                </c:pt>
                <c:pt idx="2820">
                  <c:v>-77790</c:v>
                </c:pt>
                <c:pt idx="2821">
                  <c:v>-77780</c:v>
                </c:pt>
                <c:pt idx="2822">
                  <c:v>-77770</c:v>
                </c:pt>
                <c:pt idx="2823">
                  <c:v>-77760</c:v>
                </c:pt>
                <c:pt idx="2824">
                  <c:v>-77750</c:v>
                </c:pt>
                <c:pt idx="2825">
                  <c:v>-77740</c:v>
                </c:pt>
                <c:pt idx="2826">
                  <c:v>-77730</c:v>
                </c:pt>
                <c:pt idx="2827">
                  <c:v>-77720</c:v>
                </c:pt>
                <c:pt idx="2828">
                  <c:v>-77710</c:v>
                </c:pt>
                <c:pt idx="2829">
                  <c:v>-77700</c:v>
                </c:pt>
                <c:pt idx="2830">
                  <c:v>-77690</c:v>
                </c:pt>
                <c:pt idx="2831">
                  <c:v>-77680</c:v>
                </c:pt>
                <c:pt idx="2832">
                  <c:v>-77670</c:v>
                </c:pt>
                <c:pt idx="2833">
                  <c:v>-77660</c:v>
                </c:pt>
                <c:pt idx="2834">
                  <c:v>-77650</c:v>
                </c:pt>
                <c:pt idx="2835">
                  <c:v>-77640</c:v>
                </c:pt>
                <c:pt idx="2836">
                  <c:v>-77630</c:v>
                </c:pt>
                <c:pt idx="2837">
                  <c:v>-77620</c:v>
                </c:pt>
                <c:pt idx="2838">
                  <c:v>-77610</c:v>
                </c:pt>
                <c:pt idx="2839">
                  <c:v>-77600</c:v>
                </c:pt>
                <c:pt idx="2840">
                  <c:v>-77590</c:v>
                </c:pt>
                <c:pt idx="2841">
                  <c:v>-77580</c:v>
                </c:pt>
                <c:pt idx="2842">
                  <c:v>-77570</c:v>
                </c:pt>
                <c:pt idx="2843">
                  <c:v>-77560</c:v>
                </c:pt>
                <c:pt idx="2844">
                  <c:v>-77550</c:v>
                </c:pt>
                <c:pt idx="2845">
                  <c:v>-77540</c:v>
                </c:pt>
                <c:pt idx="2846">
                  <c:v>-77530</c:v>
                </c:pt>
                <c:pt idx="2847">
                  <c:v>-77520</c:v>
                </c:pt>
                <c:pt idx="2848">
                  <c:v>-77510</c:v>
                </c:pt>
                <c:pt idx="2849">
                  <c:v>-77500</c:v>
                </c:pt>
                <c:pt idx="2850">
                  <c:v>-77490</c:v>
                </c:pt>
                <c:pt idx="2851">
                  <c:v>-77480</c:v>
                </c:pt>
                <c:pt idx="2852">
                  <c:v>-77470</c:v>
                </c:pt>
                <c:pt idx="2853">
                  <c:v>-77460</c:v>
                </c:pt>
                <c:pt idx="2854">
                  <c:v>-77450</c:v>
                </c:pt>
                <c:pt idx="2855">
                  <c:v>-77440</c:v>
                </c:pt>
                <c:pt idx="2856">
                  <c:v>-77430</c:v>
                </c:pt>
                <c:pt idx="2857">
                  <c:v>-77420</c:v>
                </c:pt>
                <c:pt idx="2858">
                  <c:v>-77410</c:v>
                </c:pt>
                <c:pt idx="2859">
                  <c:v>-77400</c:v>
                </c:pt>
                <c:pt idx="2860">
                  <c:v>-77390</c:v>
                </c:pt>
                <c:pt idx="2861">
                  <c:v>-77380</c:v>
                </c:pt>
                <c:pt idx="2862">
                  <c:v>-77370</c:v>
                </c:pt>
                <c:pt idx="2863">
                  <c:v>-77360</c:v>
                </c:pt>
                <c:pt idx="2864">
                  <c:v>-77350</c:v>
                </c:pt>
                <c:pt idx="2865">
                  <c:v>-77340</c:v>
                </c:pt>
                <c:pt idx="2866">
                  <c:v>-77330</c:v>
                </c:pt>
                <c:pt idx="2867">
                  <c:v>-77320</c:v>
                </c:pt>
                <c:pt idx="2868">
                  <c:v>-77310</c:v>
                </c:pt>
                <c:pt idx="2869">
                  <c:v>-77300</c:v>
                </c:pt>
                <c:pt idx="2870">
                  <c:v>-77290</c:v>
                </c:pt>
                <c:pt idx="2871">
                  <c:v>-77280</c:v>
                </c:pt>
                <c:pt idx="2872">
                  <c:v>-77270</c:v>
                </c:pt>
                <c:pt idx="2873">
                  <c:v>-77260</c:v>
                </c:pt>
                <c:pt idx="2874">
                  <c:v>-77250</c:v>
                </c:pt>
                <c:pt idx="2875">
                  <c:v>-77240</c:v>
                </c:pt>
                <c:pt idx="2876">
                  <c:v>-77230</c:v>
                </c:pt>
                <c:pt idx="2877">
                  <c:v>-77220</c:v>
                </c:pt>
                <c:pt idx="2878">
                  <c:v>-77210</c:v>
                </c:pt>
                <c:pt idx="2879">
                  <c:v>-77200</c:v>
                </c:pt>
                <c:pt idx="2880">
                  <c:v>-77190</c:v>
                </c:pt>
                <c:pt idx="2881">
                  <c:v>-77180</c:v>
                </c:pt>
                <c:pt idx="2882">
                  <c:v>-77170</c:v>
                </c:pt>
                <c:pt idx="2883">
                  <c:v>-77160</c:v>
                </c:pt>
                <c:pt idx="2884">
                  <c:v>-78150</c:v>
                </c:pt>
                <c:pt idx="2885">
                  <c:v>-78140</c:v>
                </c:pt>
                <c:pt idx="2886">
                  <c:v>-78130</c:v>
                </c:pt>
                <c:pt idx="2887">
                  <c:v>-78120</c:v>
                </c:pt>
                <c:pt idx="2888">
                  <c:v>-78110</c:v>
                </c:pt>
                <c:pt idx="2889">
                  <c:v>-78100</c:v>
                </c:pt>
                <c:pt idx="2890">
                  <c:v>-78090</c:v>
                </c:pt>
                <c:pt idx="2891">
                  <c:v>-78080</c:v>
                </c:pt>
                <c:pt idx="2892">
                  <c:v>-78070</c:v>
                </c:pt>
                <c:pt idx="2893">
                  <c:v>-78060</c:v>
                </c:pt>
                <c:pt idx="2894">
                  <c:v>-78050</c:v>
                </c:pt>
                <c:pt idx="2895">
                  <c:v>-78040</c:v>
                </c:pt>
                <c:pt idx="2896">
                  <c:v>-78030</c:v>
                </c:pt>
                <c:pt idx="2897">
                  <c:v>-78020</c:v>
                </c:pt>
                <c:pt idx="2898">
                  <c:v>-78010</c:v>
                </c:pt>
                <c:pt idx="2899">
                  <c:v>-78000</c:v>
                </c:pt>
                <c:pt idx="2900">
                  <c:v>-77990</c:v>
                </c:pt>
                <c:pt idx="2901">
                  <c:v>-77980</c:v>
                </c:pt>
                <c:pt idx="2902">
                  <c:v>-78970</c:v>
                </c:pt>
                <c:pt idx="2903">
                  <c:v>-78960</c:v>
                </c:pt>
                <c:pt idx="2904">
                  <c:v>-78950</c:v>
                </c:pt>
                <c:pt idx="2905">
                  <c:v>-78940</c:v>
                </c:pt>
                <c:pt idx="2906">
                  <c:v>-78930</c:v>
                </c:pt>
                <c:pt idx="2907">
                  <c:v>-78920</c:v>
                </c:pt>
                <c:pt idx="2908">
                  <c:v>-78910</c:v>
                </c:pt>
                <c:pt idx="2909">
                  <c:v>-78900</c:v>
                </c:pt>
                <c:pt idx="2910">
                  <c:v>-78890</c:v>
                </c:pt>
                <c:pt idx="2911">
                  <c:v>-78880</c:v>
                </c:pt>
                <c:pt idx="2912">
                  <c:v>-78870</c:v>
                </c:pt>
                <c:pt idx="2913">
                  <c:v>-78860</c:v>
                </c:pt>
                <c:pt idx="2914">
                  <c:v>-78850</c:v>
                </c:pt>
                <c:pt idx="2915">
                  <c:v>-78840</c:v>
                </c:pt>
                <c:pt idx="2916">
                  <c:v>-78830</c:v>
                </c:pt>
                <c:pt idx="2917">
                  <c:v>-78820</c:v>
                </c:pt>
                <c:pt idx="2918">
                  <c:v>-78810</c:v>
                </c:pt>
                <c:pt idx="2919">
                  <c:v>-78800</c:v>
                </c:pt>
                <c:pt idx="2920">
                  <c:v>-78790</c:v>
                </c:pt>
                <c:pt idx="2921">
                  <c:v>-78780</c:v>
                </c:pt>
                <c:pt idx="2922">
                  <c:v>-78770</c:v>
                </c:pt>
                <c:pt idx="2923">
                  <c:v>-78760</c:v>
                </c:pt>
                <c:pt idx="2924">
                  <c:v>-78750</c:v>
                </c:pt>
                <c:pt idx="2925">
                  <c:v>-78740</c:v>
                </c:pt>
                <c:pt idx="2926">
                  <c:v>-78730</c:v>
                </c:pt>
                <c:pt idx="2927">
                  <c:v>-78720</c:v>
                </c:pt>
                <c:pt idx="2928">
                  <c:v>-78710</c:v>
                </c:pt>
                <c:pt idx="2929">
                  <c:v>-78700</c:v>
                </c:pt>
                <c:pt idx="2930">
                  <c:v>-78690</c:v>
                </c:pt>
                <c:pt idx="2931">
                  <c:v>-78680</c:v>
                </c:pt>
                <c:pt idx="2932">
                  <c:v>-78670</c:v>
                </c:pt>
                <c:pt idx="2933">
                  <c:v>-78660</c:v>
                </c:pt>
                <c:pt idx="2934">
                  <c:v>-78650</c:v>
                </c:pt>
                <c:pt idx="2935">
                  <c:v>-78640</c:v>
                </c:pt>
                <c:pt idx="2936">
                  <c:v>-78630</c:v>
                </c:pt>
                <c:pt idx="2937">
                  <c:v>-78620</c:v>
                </c:pt>
                <c:pt idx="2938">
                  <c:v>-78610</c:v>
                </c:pt>
                <c:pt idx="2939">
                  <c:v>-78600</c:v>
                </c:pt>
                <c:pt idx="2940">
                  <c:v>-78590</c:v>
                </c:pt>
                <c:pt idx="2941">
                  <c:v>-78580</c:v>
                </c:pt>
                <c:pt idx="2942">
                  <c:v>-78570</c:v>
                </c:pt>
                <c:pt idx="2943">
                  <c:v>-78560</c:v>
                </c:pt>
                <c:pt idx="2944">
                  <c:v>-79550</c:v>
                </c:pt>
                <c:pt idx="2945">
                  <c:v>-79540</c:v>
                </c:pt>
                <c:pt idx="2946">
                  <c:v>-79530</c:v>
                </c:pt>
                <c:pt idx="2947">
                  <c:v>-79520</c:v>
                </c:pt>
                <c:pt idx="2948">
                  <c:v>-79510</c:v>
                </c:pt>
                <c:pt idx="2949">
                  <c:v>-79500</c:v>
                </c:pt>
                <c:pt idx="2950">
                  <c:v>-79490</c:v>
                </c:pt>
                <c:pt idx="2951">
                  <c:v>-79480</c:v>
                </c:pt>
                <c:pt idx="2952">
                  <c:v>-79470</c:v>
                </c:pt>
                <c:pt idx="2953">
                  <c:v>-79460</c:v>
                </c:pt>
                <c:pt idx="2954">
                  <c:v>-79450</c:v>
                </c:pt>
                <c:pt idx="2955">
                  <c:v>-79440</c:v>
                </c:pt>
                <c:pt idx="2956">
                  <c:v>-79430</c:v>
                </c:pt>
                <c:pt idx="2957">
                  <c:v>-79420</c:v>
                </c:pt>
                <c:pt idx="2958">
                  <c:v>-79410</c:v>
                </c:pt>
                <c:pt idx="2959">
                  <c:v>-79400</c:v>
                </c:pt>
                <c:pt idx="2960">
                  <c:v>-79390</c:v>
                </c:pt>
                <c:pt idx="2961">
                  <c:v>-79380</c:v>
                </c:pt>
                <c:pt idx="2962">
                  <c:v>-79370</c:v>
                </c:pt>
                <c:pt idx="2963">
                  <c:v>-79360</c:v>
                </c:pt>
                <c:pt idx="2964">
                  <c:v>-79350</c:v>
                </c:pt>
                <c:pt idx="2965">
                  <c:v>-79340</c:v>
                </c:pt>
                <c:pt idx="2966">
                  <c:v>-79330</c:v>
                </c:pt>
                <c:pt idx="2967">
                  <c:v>-79320</c:v>
                </c:pt>
                <c:pt idx="2968">
                  <c:v>-79310</c:v>
                </c:pt>
                <c:pt idx="2969">
                  <c:v>-79300</c:v>
                </c:pt>
                <c:pt idx="2970">
                  <c:v>-79290</c:v>
                </c:pt>
                <c:pt idx="2971">
                  <c:v>-79280</c:v>
                </c:pt>
                <c:pt idx="2972">
                  <c:v>-79270</c:v>
                </c:pt>
                <c:pt idx="2973">
                  <c:v>-79260</c:v>
                </c:pt>
                <c:pt idx="2974">
                  <c:v>-79250</c:v>
                </c:pt>
                <c:pt idx="2975">
                  <c:v>-79240</c:v>
                </c:pt>
                <c:pt idx="2976">
                  <c:v>-79230</c:v>
                </c:pt>
                <c:pt idx="2977">
                  <c:v>-79220</c:v>
                </c:pt>
                <c:pt idx="2978">
                  <c:v>-79210</c:v>
                </c:pt>
                <c:pt idx="2979">
                  <c:v>-79200</c:v>
                </c:pt>
                <c:pt idx="2980">
                  <c:v>-79190</c:v>
                </c:pt>
                <c:pt idx="2981">
                  <c:v>-79180</c:v>
                </c:pt>
                <c:pt idx="2982">
                  <c:v>-79170</c:v>
                </c:pt>
                <c:pt idx="2983">
                  <c:v>-79160</c:v>
                </c:pt>
                <c:pt idx="2984">
                  <c:v>-79150</c:v>
                </c:pt>
                <c:pt idx="2985">
                  <c:v>-79140</c:v>
                </c:pt>
                <c:pt idx="2986">
                  <c:v>-79130</c:v>
                </c:pt>
                <c:pt idx="2987">
                  <c:v>-79120</c:v>
                </c:pt>
                <c:pt idx="2988">
                  <c:v>-79110</c:v>
                </c:pt>
                <c:pt idx="2989">
                  <c:v>-79100</c:v>
                </c:pt>
                <c:pt idx="2990">
                  <c:v>-79090</c:v>
                </c:pt>
                <c:pt idx="2991">
                  <c:v>-79080</c:v>
                </c:pt>
                <c:pt idx="2992">
                  <c:v>-79070</c:v>
                </c:pt>
                <c:pt idx="2993">
                  <c:v>-79060</c:v>
                </c:pt>
                <c:pt idx="2994">
                  <c:v>-79050</c:v>
                </c:pt>
                <c:pt idx="2995">
                  <c:v>-79040</c:v>
                </c:pt>
                <c:pt idx="2996">
                  <c:v>-79030</c:v>
                </c:pt>
                <c:pt idx="2997">
                  <c:v>-79020</c:v>
                </c:pt>
                <c:pt idx="2998">
                  <c:v>-79010</c:v>
                </c:pt>
                <c:pt idx="2999">
                  <c:v>-79000</c:v>
                </c:pt>
                <c:pt idx="3000">
                  <c:v>-78990</c:v>
                </c:pt>
                <c:pt idx="3001">
                  <c:v>-78980</c:v>
                </c:pt>
                <c:pt idx="3002">
                  <c:v>-78970</c:v>
                </c:pt>
                <c:pt idx="3003">
                  <c:v>-78960</c:v>
                </c:pt>
                <c:pt idx="3004">
                  <c:v>-78950</c:v>
                </c:pt>
                <c:pt idx="3005">
                  <c:v>-78940</c:v>
                </c:pt>
                <c:pt idx="3006">
                  <c:v>-78930</c:v>
                </c:pt>
                <c:pt idx="3007">
                  <c:v>-78920</c:v>
                </c:pt>
                <c:pt idx="3008">
                  <c:v>-78910</c:v>
                </c:pt>
                <c:pt idx="3009">
                  <c:v>-78900</c:v>
                </c:pt>
                <c:pt idx="3010">
                  <c:v>-78890</c:v>
                </c:pt>
                <c:pt idx="3011">
                  <c:v>-78880</c:v>
                </c:pt>
                <c:pt idx="3012">
                  <c:v>-78870</c:v>
                </c:pt>
                <c:pt idx="3013">
                  <c:v>-78860</c:v>
                </c:pt>
                <c:pt idx="3014">
                  <c:v>-78850</c:v>
                </c:pt>
                <c:pt idx="3015">
                  <c:v>-78840</c:v>
                </c:pt>
                <c:pt idx="3016">
                  <c:v>-78830</c:v>
                </c:pt>
                <c:pt idx="3017">
                  <c:v>-78820</c:v>
                </c:pt>
                <c:pt idx="3018">
                  <c:v>-79810</c:v>
                </c:pt>
                <c:pt idx="3019">
                  <c:v>-79800</c:v>
                </c:pt>
                <c:pt idx="3020">
                  <c:v>-79790</c:v>
                </c:pt>
                <c:pt idx="3021">
                  <c:v>-79780</c:v>
                </c:pt>
                <c:pt idx="3022">
                  <c:v>-79770</c:v>
                </c:pt>
                <c:pt idx="3023">
                  <c:v>-79760</c:v>
                </c:pt>
                <c:pt idx="3024">
                  <c:v>-79750</c:v>
                </c:pt>
                <c:pt idx="3025">
                  <c:v>-79740</c:v>
                </c:pt>
                <c:pt idx="3026">
                  <c:v>-79730</c:v>
                </c:pt>
                <c:pt idx="3027">
                  <c:v>-80720</c:v>
                </c:pt>
                <c:pt idx="3028">
                  <c:v>-80710</c:v>
                </c:pt>
                <c:pt idx="3029">
                  <c:v>-80700</c:v>
                </c:pt>
                <c:pt idx="3030">
                  <c:v>-80690</c:v>
                </c:pt>
                <c:pt idx="3031">
                  <c:v>-80680</c:v>
                </c:pt>
                <c:pt idx="3032">
                  <c:v>-80670</c:v>
                </c:pt>
                <c:pt idx="3033">
                  <c:v>-80660</c:v>
                </c:pt>
                <c:pt idx="3034">
                  <c:v>-80650</c:v>
                </c:pt>
                <c:pt idx="3035">
                  <c:v>-80640</c:v>
                </c:pt>
                <c:pt idx="3036">
                  <c:v>-81630</c:v>
                </c:pt>
                <c:pt idx="3037">
                  <c:v>-81620</c:v>
                </c:pt>
                <c:pt idx="3038">
                  <c:v>-81610</c:v>
                </c:pt>
                <c:pt idx="3039">
                  <c:v>-81600</c:v>
                </c:pt>
                <c:pt idx="3040">
                  <c:v>-81590</c:v>
                </c:pt>
                <c:pt idx="3041">
                  <c:v>-81580</c:v>
                </c:pt>
                <c:pt idx="3042">
                  <c:v>-81570</c:v>
                </c:pt>
                <c:pt idx="3043">
                  <c:v>-81560</c:v>
                </c:pt>
                <c:pt idx="3044">
                  <c:v>-81550</c:v>
                </c:pt>
                <c:pt idx="3045">
                  <c:v>-81540</c:v>
                </c:pt>
                <c:pt idx="3046">
                  <c:v>-81530</c:v>
                </c:pt>
                <c:pt idx="3047">
                  <c:v>-81520</c:v>
                </c:pt>
                <c:pt idx="3048">
                  <c:v>-81510</c:v>
                </c:pt>
                <c:pt idx="3049">
                  <c:v>-81500</c:v>
                </c:pt>
                <c:pt idx="3050">
                  <c:v>-81490</c:v>
                </c:pt>
                <c:pt idx="3051">
                  <c:v>-81480</c:v>
                </c:pt>
                <c:pt idx="3052">
                  <c:v>-81470</c:v>
                </c:pt>
                <c:pt idx="3053">
                  <c:v>-81460</c:v>
                </c:pt>
                <c:pt idx="3054">
                  <c:v>-81450</c:v>
                </c:pt>
                <c:pt idx="3055">
                  <c:v>-81440</c:v>
                </c:pt>
                <c:pt idx="3056">
                  <c:v>-81430</c:v>
                </c:pt>
                <c:pt idx="3057">
                  <c:v>-81420</c:v>
                </c:pt>
                <c:pt idx="3058">
                  <c:v>-81410</c:v>
                </c:pt>
                <c:pt idx="3059">
                  <c:v>-81400</c:v>
                </c:pt>
                <c:pt idx="3060">
                  <c:v>-81390</c:v>
                </c:pt>
                <c:pt idx="3061">
                  <c:v>-81380</c:v>
                </c:pt>
                <c:pt idx="3062">
                  <c:v>-81370</c:v>
                </c:pt>
                <c:pt idx="3063">
                  <c:v>-81360</c:v>
                </c:pt>
                <c:pt idx="3064">
                  <c:v>-81350</c:v>
                </c:pt>
                <c:pt idx="3065">
                  <c:v>-81340</c:v>
                </c:pt>
                <c:pt idx="3066">
                  <c:v>-81330</c:v>
                </c:pt>
                <c:pt idx="3067">
                  <c:v>-81320</c:v>
                </c:pt>
                <c:pt idx="3068">
                  <c:v>-81310</c:v>
                </c:pt>
                <c:pt idx="3069">
                  <c:v>-81300</c:v>
                </c:pt>
                <c:pt idx="3070">
                  <c:v>-81290</c:v>
                </c:pt>
                <c:pt idx="3071">
                  <c:v>-81280</c:v>
                </c:pt>
                <c:pt idx="3072">
                  <c:v>-81270</c:v>
                </c:pt>
                <c:pt idx="3073">
                  <c:v>-81260</c:v>
                </c:pt>
                <c:pt idx="3074">
                  <c:v>-81250</c:v>
                </c:pt>
                <c:pt idx="3075">
                  <c:v>-81240</c:v>
                </c:pt>
                <c:pt idx="3076">
                  <c:v>-81230</c:v>
                </c:pt>
                <c:pt idx="3077">
                  <c:v>-81220</c:v>
                </c:pt>
                <c:pt idx="3078">
                  <c:v>-81210</c:v>
                </c:pt>
                <c:pt idx="3079">
                  <c:v>-81200</c:v>
                </c:pt>
                <c:pt idx="3080">
                  <c:v>-81190</c:v>
                </c:pt>
                <c:pt idx="3081">
                  <c:v>-81180</c:v>
                </c:pt>
                <c:pt idx="3082">
                  <c:v>-81170</c:v>
                </c:pt>
                <c:pt idx="3083">
                  <c:v>-81160</c:v>
                </c:pt>
                <c:pt idx="3084">
                  <c:v>-81150</c:v>
                </c:pt>
                <c:pt idx="3085">
                  <c:v>-81140</c:v>
                </c:pt>
                <c:pt idx="3086">
                  <c:v>-81130</c:v>
                </c:pt>
                <c:pt idx="3087">
                  <c:v>-81120</c:v>
                </c:pt>
                <c:pt idx="3088">
                  <c:v>-81110</c:v>
                </c:pt>
                <c:pt idx="3089">
                  <c:v>-81100</c:v>
                </c:pt>
                <c:pt idx="3090">
                  <c:v>-81090</c:v>
                </c:pt>
                <c:pt idx="3091">
                  <c:v>-81080</c:v>
                </c:pt>
                <c:pt idx="3092">
                  <c:v>-81070</c:v>
                </c:pt>
                <c:pt idx="3093">
                  <c:v>-81060</c:v>
                </c:pt>
                <c:pt idx="3094">
                  <c:v>-81050</c:v>
                </c:pt>
                <c:pt idx="3095">
                  <c:v>-81040</c:v>
                </c:pt>
                <c:pt idx="3096">
                  <c:v>-81030</c:v>
                </c:pt>
                <c:pt idx="3097">
                  <c:v>-81020</c:v>
                </c:pt>
                <c:pt idx="3098">
                  <c:v>-81010</c:v>
                </c:pt>
                <c:pt idx="3099">
                  <c:v>-81000</c:v>
                </c:pt>
                <c:pt idx="3100">
                  <c:v>-80990</c:v>
                </c:pt>
                <c:pt idx="3101">
                  <c:v>-80980</c:v>
                </c:pt>
                <c:pt idx="3102">
                  <c:v>-80970</c:v>
                </c:pt>
                <c:pt idx="3103">
                  <c:v>-81960</c:v>
                </c:pt>
                <c:pt idx="3104">
                  <c:v>-81950</c:v>
                </c:pt>
                <c:pt idx="3105">
                  <c:v>-81940</c:v>
                </c:pt>
                <c:pt idx="3106">
                  <c:v>-81930</c:v>
                </c:pt>
                <c:pt idx="3107">
                  <c:v>-81920</c:v>
                </c:pt>
                <c:pt idx="3108">
                  <c:v>-81910</c:v>
                </c:pt>
                <c:pt idx="3109">
                  <c:v>-81900</c:v>
                </c:pt>
                <c:pt idx="3110">
                  <c:v>-81890</c:v>
                </c:pt>
                <c:pt idx="3111">
                  <c:v>-81880</c:v>
                </c:pt>
                <c:pt idx="3112">
                  <c:v>-81870</c:v>
                </c:pt>
                <c:pt idx="3113">
                  <c:v>-81860</c:v>
                </c:pt>
                <c:pt idx="3114">
                  <c:v>-81850</c:v>
                </c:pt>
                <c:pt idx="3115">
                  <c:v>-81840</c:v>
                </c:pt>
                <c:pt idx="3116">
                  <c:v>-81830</c:v>
                </c:pt>
                <c:pt idx="3117">
                  <c:v>-81820</c:v>
                </c:pt>
                <c:pt idx="3118">
                  <c:v>-81810</c:v>
                </c:pt>
                <c:pt idx="3119">
                  <c:v>-81800</c:v>
                </c:pt>
                <c:pt idx="3120">
                  <c:v>-81790</c:v>
                </c:pt>
                <c:pt idx="3121">
                  <c:v>-81780</c:v>
                </c:pt>
                <c:pt idx="3122">
                  <c:v>-81770</c:v>
                </c:pt>
                <c:pt idx="3123">
                  <c:v>-81760</c:v>
                </c:pt>
                <c:pt idx="3124">
                  <c:v>-81750</c:v>
                </c:pt>
                <c:pt idx="3125">
                  <c:v>-81740</c:v>
                </c:pt>
                <c:pt idx="3126">
                  <c:v>-81730</c:v>
                </c:pt>
                <c:pt idx="3127">
                  <c:v>-81720</c:v>
                </c:pt>
                <c:pt idx="3128">
                  <c:v>-81710</c:v>
                </c:pt>
                <c:pt idx="3129">
                  <c:v>-81700</c:v>
                </c:pt>
                <c:pt idx="3130">
                  <c:v>-81690</c:v>
                </c:pt>
                <c:pt idx="3131">
                  <c:v>-81680</c:v>
                </c:pt>
                <c:pt idx="3132">
                  <c:v>-81670</c:v>
                </c:pt>
                <c:pt idx="3133">
                  <c:v>-81660</c:v>
                </c:pt>
                <c:pt idx="3134">
                  <c:v>-81650</c:v>
                </c:pt>
                <c:pt idx="3135">
                  <c:v>-81640</c:v>
                </c:pt>
                <c:pt idx="3136">
                  <c:v>-81630</c:v>
                </c:pt>
                <c:pt idx="3137">
                  <c:v>-82620</c:v>
                </c:pt>
                <c:pt idx="3138">
                  <c:v>-82610</c:v>
                </c:pt>
                <c:pt idx="3139">
                  <c:v>-82600</c:v>
                </c:pt>
                <c:pt idx="3140">
                  <c:v>-82590</c:v>
                </c:pt>
                <c:pt idx="3141">
                  <c:v>-82580</c:v>
                </c:pt>
                <c:pt idx="3142">
                  <c:v>-82570</c:v>
                </c:pt>
                <c:pt idx="3143">
                  <c:v>-82560</c:v>
                </c:pt>
                <c:pt idx="3144">
                  <c:v>-82550</c:v>
                </c:pt>
                <c:pt idx="3145">
                  <c:v>-82540</c:v>
                </c:pt>
                <c:pt idx="3146">
                  <c:v>-82530</c:v>
                </c:pt>
                <c:pt idx="3147">
                  <c:v>-82520</c:v>
                </c:pt>
                <c:pt idx="3148">
                  <c:v>-82510</c:v>
                </c:pt>
                <c:pt idx="3149">
                  <c:v>-82500</c:v>
                </c:pt>
                <c:pt idx="3150">
                  <c:v>-82490</c:v>
                </c:pt>
                <c:pt idx="3151">
                  <c:v>-82480</c:v>
                </c:pt>
                <c:pt idx="3152">
                  <c:v>-82470</c:v>
                </c:pt>
                <c:pt idx="3153">
                  <c:v>-82460</c:v>
                </c:pt>
                <c:pt idx="3154">
                  <c:v>-82450</c:v>
                </c:pt>
                <c:pt idx="3155">
                  <c:v>-82440</c:v>
                </c:pt>
                <c:pt idx="3156">
                  <c:v>-82430</c:v>
                </c:pt>
                <c:pt idx="3157">
                  <c:v>-82420</c:v>
                </c:pt>
                <c:pt idx="3158">
                  <c:v>-82410</c:v>
                </c:pt>
                <c:pt idx="3159">
                  <c:v>-82400</c:v>
                </c:pt>
                <c:pt idx="3160">
                  <c:v>-82390</c:v>
                </c:pt>
                <c:pt idx="3161">
                  <c:v>-82380</c:v>
                </c:pt>
                <c:pt idx="3162">
                  <c:v>-82370</c:v>
                </c:pt>
                <c:pt idx="3163">
                  <c:v>-82360</c:v>
                </c:pt>
                <c:pt idx="3164">
                  <c:v>-82350</c:v>
                </c:pt>
                <c:pt idx="3165">
                  <c:v>-82340</c:v>
                </c:pt>
                <c:pt idx="3166">
                  <c:v>-82330</c:v>
                </c:pt>
                <c:pt idx="3167">
                  <c:v>-82320</c:v>
                </c:pt>
                <c:pt idx="3168">
                  <c:v>-82310</c:v>
                </c:pt>
                <c:pt idx="3169">
                  <c:v>-82300</c:v>
                </c:pt>
                <c:pt idx="3170">
                  <c:v>-82290</c:v>
                </c:pt>
                <c:pt idx="3171">
                  <c:v>-82280</c:v>
                </c:pt>
                <c:pt idx="3172">
                  <c:v>-82270</c:v>
                </c:pt>
                <c:pt idx="3173">
                  <c:v>-82260</c:v>
                </c:pt>
                <c:pt idx="3174">
                  <c:v>-82250</c:v>
                </c:pt>
                <c:pt idx="3175">
                  <c:v>-82240</c:v>
                </c:pt>
                <c:pt idx="3176">
                  <c:v>-82230</c:v>
                </c:pt>
                <c:pt idx="3177">
                  <c:v>-82220</c:v>
                </c:pt>
                <c:pt idx="3178">
                  <c:v>-82210</c:v>
                </c:pt>
                <c:pt idx="3179">
                  <c:v>-82200</c:v>
                </c:pt>
                <c:pt idx="3180">
                  <c:v>-82190</c:v>
                </c:pt>
                <c:pt idx="3181">
                  <c:v>-82180</c:v>
                </c:pt>
                <c:pt idx="3182">
                  <c:v>-82170</c:v>
                </c:pt>
                <c:pt idx="3183">
                  <c:v>-82160</c:v>
                </c:pt>
                <c:pt idx="3184">
                  <c:v>-82150</c:v>
                </c:pt>
                <c:pt idx="3185">
                  <c:v>-82140</c:v>
                </c:pt>
                <c:pt idx="3186">
                  <c:v>-82130</c:v>
                </c:pt>
                <c:pt idx="3187">
                  <c:v>-82120</c:v>
                </c:pt>
                <c:pt idx="3188">
                  <c:v>-82110</c:v>
                </c:pt>
                <c:pt idx="3189">
                  <c:v>-82100</c:v>
                </c:pt>
                <c:pt idx="3190">
                  <c:v>-82090</c:v>
                </c:pt>
                <c:pt idx="3191">
                  <c:v>-82080</c:v>
                </c:pt>
                <c:pt idx="3192">
                  <c:v>-82070</c:v>
                </c:pt>
                <c:pt idx="3193">
                  <c:v>-82060</c:v>
                </c:pt>
                <c:pt idx="3194">
                  <c:v>-82050</c:v>
                </c:pt>
                <c:pt idx="3195">
                  <c:v>-82040</c:v>
                </c:pt>
                <c:pt idx="3196">
                  <c:v>-82030</c:v>
                </c:pt>
                <c:pt idx="3197">
                  <c:v>-83020</c:v>
                </c:pt>
                <c:pt idx="3198">
                  <c:v>-83010</c:v>
                </c:pt>
                <c:pt idx="3199">
                  <c:v>-83000</c:v>
                </c:pt>
                <c:pt idx="3200">
                  <c:v>-82990</c:v>
                </c:pt>
                <c:pt idx="3201">
                  <c:v>-82980</c:v>
                </c:pt>
                <c:pt idx="3202">
                  <c:v>-82970</c:v>
                </c:pt>
                <c:pt idx="3203">
                  <c:v>-82960</c:v>
                </c:pt>
                <c:pt idx="3204">
                  <c:v>-82950</c:v>
                </c:pt>
                <c:pt idx="3205">
                  <c:v>-82940</c:v>
                </c:pt>
                <c:pt idx="3206">
                  <c:v>-82930</c:v>
                </c:pt>
                <c:pt idx="3207">
                  <c:v>-82920</c:v>
                </c:pt>
                <c:pt idx="3208">
                  <c:v>-82910</c:v>
                </c:pt>
                <c:pt idx="3209">
                  <c:v>-82900</c:v>
                </c:pt>
                <c:pt idx="3210">
                  <c:v>-82890</c:v>
                </c:pt>
                <c:pt idx="3211">
                  <c:v>-82880</c:v>
                </c:pt>
                <c:pt idx="3212">
                  <c:v>-82870</c:v>
                </c:pt>
                <c:pt idx="3213">
                  <c:v>-82860</c:v>
                </c:pt>
                <c:pt idx="3214">
                  <c:v>-82850</c:v>
                </c:pt>
                <c:pt idx="3215">
                  <c:v>-82840</c:v>
                </c:pt>
                <c:pt idx="3216">
                  <c:v>-82830</c:v>
                </c:pt>
                <c:pt idx="3217">
                  <c:v>-82820</c:v>
                </c:pt>
                <c:pt idx="3218">
                  <c:v>-82810</c:v>
                </c:pt>
                <c:pt idx="3219">
                  <c:v>-82800</c:v>
                </c:pt>
                <c:pt idx="3220">
                  <c:v>-82790</c:v>
                </c:pt>
                <c:pt idx="3221">
                  <c:v>-82780</c:v>
                </c:pt>
                <c:pt idx="3222">
                  <c:v>-82770</c:v>
                </c:pt>
                <c:pt idx="3223">
                  <c:v>-82760</c:v>
                </c:pt>
                <c:pt idx="3224">
                  <c:v>-82750</c:v>
                </c:pt>
                <c:pt idx="3225">
                  <c:v>-82740</c:v>
                </c:pt>
                <c:pt idx="3226">
                  <c:v>-82730</c:v>
                </c:pt>
                <c:pt idx="3227">
                  <c:v>-82720</c:v>
                </c:pt>
                <c:pt idx="3228">
                  <c:v>-82710</c:v>
                </c:pt>
                <c:pt idx="3229">
                  <c:v>-82700</c:v>
                </c:pt>
                <c:pt idx="3230">
                  <c:v>-82690</c:v>
                </c:pt>
                <c:pt idx="3231">
                  <c:v>-82680</c:v>
                </c:pt>
                <c:pt idx="3232">
                  <c:v>-82670</c:v>
                </c:pt>
                <c:pt idx="3233">
                  <c:v>-82660</c:v>
                </c:pt>
                <c:pt idx="3234">
                  <c:v>-82650</c:v>
                </c:pt>
                <c:pt idx="3235">
                  <c:v>-82640</c:v>
                </c:pt>
                <c:pt idx="3236">
                  <c:v>-82630</c:v>
                </c:pt>
                <c:pt idx="3237">
                  <c:v>-82620</c:v>
                </c:pt>
                <c:pt idx="3238">
                  <c:v>-82610</c:v>
                </c:pt>
                <c:pt idx="3239">
                  <c:v>-82600</c:v>
                </c:pt>
                <c:pt idx="3240">
                  <c:v>-82590</c:v>
                </c:pt>
                <c:pt idx="3241">
                  <c:v>-82580</c:v>
                </c:pt>
                <c:pt idx="3242">
                  <c:v>-82570</c:v>
                </c:pt>
                <c:pt idx="3243">
                  <c:v>-82560</c:v>
                </c:pt>
                <c:pt idx="3244">
                  <c:v>-82550</c:v>
                </c:pt>
                <c:pt idx="3245">
                  <c:v>-82540</c:v>
                </c:pt>
                <c:pt idx="3246">
                  <c:v>-82530</c:v>
                </c:pt>
                <c:pt idx="3247">
                  <c:v>-82520</c:v>
                </c:pt>
                <c:pt idx="3248">
                  <c:v>-82510</c:v>
                </c:pt>
                <c:pt idx="3249">
                  <c:v>-82500</c:v>
                </c:pt>
                <c:pt idx="3250">
                  <c:v>-82490</c:v>
                </c:pt>
                <c:pt idx="3251">
                  <c:v>-82480</c:v>
                </c:pt>
                <c:pt idx="3252">
                  <c:v>-82470</c:v>
                </c:pt>
                <c:pt idx="3253">
                  <c:v>-82460</c:v>
                </c:pt>
                <c:pt idx="3254">
                  <c:v>-82450</c:v>
                </c:pt>
                <c:pt idx="3255">
                  <c:v>-82440</c:v>
                </c:pt>
                <c:pt idx="3256">
                  <c:v>-82430</c:v>
                </c:pt>
                <c:pt idx="3257">
                  <c:v>-82420</c:v>
                </c:pt>
                <c:pt idx="3258">
                  <c:v>-82410</c:v>
                </c:pt>
                <c:pt idx="3259">
                  <c:v>-82400</c:v>
                </c:pt>
                <c:pt idx="3260">
                  <c:v>-82390</c:v>
                </c:pt>
                <c:pt idx="3261">
                  <c:v>-82380</c:v>
                </c:pt>
                <c:pt idx="3262">
                  <c:v>-82370</c:v>
                </c:pt>
                <c:pt idx="3263">
                  <c:v>-82360</c:v>
                </c:pt>
                <c:pt idx="3264">
                  <c:v>-82350</c:v>
                </c:pt>
                <c:pt idx="3265">
                  <c:v>-82340</c:v>
                </c:pt>
                <c:pt idx="3266">
                  <c:v>-82330</c:v>
                </c:pt>
                <c:pt idx="3267">
                  <c:v>-82320</c:v>
                </c:pt>
                <c:pt idx="3268">
                  <c:v>-82310</c:v>
                </c:pt>
                <c:pt idx="3269">
                  <c:v>-82300</c:v>
                </c:pt>
                <c:pt idx="3270">
                  <c:v>-82290</c:v>
                </c:pt>
                <c:pt idx="3271">
                  <c:v>-82280</c:v>
                </c:pt>
                <c:pt idx="3272">
                  <c:v>-82270</c:v>
                </c:pt>
                <c:pt idx="3273">
                  <c:v>-82260</c:v>
                </c:pt>
                <c:pt idx="3274">
                  <c:v>-82250</c:v>
                </c:pt>
                <c:pt idx="3275">
                  <c:v>-82240</c:v>
                </c:pt>
                <c:pt idx="3276">
                  <c:v>-82230</c:v>
                </c:pt>
                <c:pt idx="3277">
                  <c:v>-82220</c:v>
                </c:pt>
                <c:pt idx="3278">
                  <c:v>-82210</c:v>
                </c:pt>
                <c:pt idx="3279">
                  <c:v>-82200</c:v>
                </c:pt>
                <c:pt idx="3280">
                  <c:v>-82190</c:v>
                </c:pt>
                <c:pt idx="3281">
                  <c:v>-82180</c:v>
                </c:pt>
                <c:pt idx="3282">
                  <c:v>-82170</c:v>
                </c:pt>
                <c:pt idx="3283">
                  <c:v>-82160</c:v>
                </c:pt>
                <c:pt idx="3284">
                  <c:v>-82150</c:v>
                </c:pt>
                <c:pt idx="3285">
                  <c:v>-82140</c:v>
                </c:pt>
                <c:pt idx="3286">
                  <c:v>-82130</c:v>
                </c:pt>
                <c:pt idx="3287">
                  <c:v>-82120</c:v>
                </c:pt>
                <c:pt idx="3288">
                  <c:v>-82110</c:v>
                </c:pt>
                <c:pt idx="3289">
                  <c:v>-82100</c:v>
                </c:pt>
                <c:pt idx="3290">
                  <c:v>-82090</c:v>
                </c:pt>
                <c:pt idx="3291">
                  <c:v>-82080</c:v>
                </c:pt>
                <c:pt idx="3292">
                  <c:v>-82070</c:v>
                </c:pt>
                <c:pt idx="3293">
                  <c:v>-82060</c:v>
                </c:pt>
                <c:pt idx="3294">
                  <c:v>-82050</c:v>
                </c:pt>
                <c:pt idx="3295">
                  <c:v>-82040</c:v>
                </c:pt>
                <c:pt idx="3296">
                  <c:v>-82030</c:v>
                </c:pt>
                <c:pt idx="3297">
                  <c:v>-82020</c:v>
                </c:pt>
                <c:pt idx="3298">
                  <c:v>-82010</c:v>
                </c:pt>
                <c:pt idx="3299">
                  <c:v>-82000</c:v>
                </c:pt>
                <c:pt idx="3300">
                  <c:v>-81990</c:v>
                </c:pt>
                <c:pt idx="3301">
                  <c:v>-81980</c:v>
                </c:pt>
                <c:pt idx="3302">
                  <c:v>-81970</c:v>
                </c:pt>
                <c:pt idx="3303">
                  <c:v>-81960</c:v>
                </c:pt>
                <c:pt idx="3304">
                  <c:v>-81950</c:v>
                </c:pt>
                <c:pt idx="3305">
                  <c:v>-81940</c:v>
                </c:pt>
                <c:pt idx="3306">
                  <c:v>-82930</c:v>
                </c:pt>
                <c:pt idx="3307">
                  <c:v>-82920</c:v>
                </c:pt>
                <c:pt idx="3308">
                  <c:v>-82910</c:v>
                </c:pt>
                <c:pt idx="3309">
                  <c:v>-82900</c:v>
                </c:pt>
                <c:pt idx="3310">
                  <c:v>-82890</c:v>
                </c:pt>
                <c:pt idx="3311">
                  <c:v>-82880</c:v>
                </c:pt>
                <c:pt idx="3312">
                  <c:v>-82870</c:v>
                </c:pt>
                <c:pt idx="3313">
                  <c:v>-82860</c:v>
                </c:pt>
                <c:pt idx="3314">
                  <c:v>-82850</c:v>
                </c:pt>
                <c:pt idx="3315">
                  <c:v>-82840</c:v>
                </c:pt>
                <c:pt idx="3316">
                  <c:v>-83830</c:v>
                </c:pt>
                <c:pt idx="3317">
                  <c:v>-83820</c:v>
                </c:pt>
                <c:pt idx="3318">
                  <c:v>-83810</c:v>
                </c:pt>
                <c:pt idx="3319">
                  <c:v>-83800</c:v>
                </c:pt>
                <c:pt idx="3320">
                  <c:v>-83790</c:v>
                </c:pt>
                <c:pt idx="3321">
                  <c:v>-83780</c:v>
                </c:pt>
                <c:pt idx="3322">
                  <c:v>-83770</c:v>
                </c:pt>
                <c:pt idx="3323">
                  <c:v>-83760</c:v>
                </c:pt>
                <c:pt idx="3324">
                  <c:v>-83750</c:v>
                </c:pt>
                <c:pt idx="3325">
                  <c:v>-83740</c:v>
                </c:pt>
                <c:pt idx="3326">
                  <c:v>-83730</c:v>
                </c:pt>
                <c:pt idx="3327">
                  <c:v>-83720</c:v>
                </c:pt>
                <c:pt idx="3328">
                  <c:v>-83710</c:v>
                </c:pt>
                <c:pt idx="3329">
                  <c:v>-83700</c:v>
                </c:pt>
                <c:pt idx="3330">
                  <c:v>-83690</c:v>
                </c:pt>
                <c:pt idx="3331">
                  <c:v>-83680</c:v>
                </c:pt>
                <c:pt idx="3332">
                  <c:v>-83670</c:v>
                </c:pt>
                <c:pt idx="3333">
                  <c:v>-83660</c:v>
                </c:pt>
                <c:pt idx="3334">
                  <c:v>-83650</c:v>
                </c:pt>
                <c:pt idx="3335">
                  <c:v>-83640</c:v>
                </c:pt>
                <c:pt idx="3336">
                  <c:v>-83630</c:v>
                </c:pt>
                <c:pt idx="3337">
                  <c:v>-83620</c:v>
                </c:pt>
                <c:pt idx="3338">
                  <c:v>-83610</c:v>
                </c:pt>
                <c:pt idx="3339">
                  <c:v>-83600</c:v>
                </c:pt>
                <c:pt idx="3340">
                  <c:v>-83590</c:v>
                </c:pt>
                <c:pt idx="3341">
                  <c:v>-83580</c:v>
                </c:pt>
                <c:pt idx="3342">
                  <c:v>-83570</c:v>
                </c:pt>
                <c:pt idx="3343">
                  <c:v>-83560</c:v>
                </c:pt>
                <c:pt idx="3344">
                  <c:v>-83550</c:v>
                </c:pt>
                <c:pt idx="3345">
                  <c:v>-83540</c:v>
                </c:pt>
                <c:pt idx="3346">
                  <c:v>-83530</c:v>
                </c:pt>
                <c:pt idx="3347">
                  <c:v>-83520</c:v>
                </c:pt>
                <c:pt idx="3348">
                  <c:v>-83510</c:v>
                </c:pt>
                <c:pt idx="3349">
                  <c:v>-83500</c:v>
                </c:pt>
                <c:pt idx="3350">
                  <c:v>-83490</c:v>
                </c:pt>
                <c:pt idx="3351">
                  <c:v>-83480</c:v>
                </c:pt>
                <c:pt idx="3352">
                  <c:v>-83470</c:v>
                </c:pt>
                <c:pt idx="3353">
                  <c:v>-83460</c:v>
                </c:pt>
                <c:pt idx="3354">
                  <c:v>-83450</c:v>
                </c:pt>
                <c:pt idx="3355">
                  <c:v>-83440</c:v>
                </c:pt>
                <c:pt idx="3356">
                  <c:v>-83430</c:v>
                </c:pt>
                <c:pt idx="3357">
                  <c:v>-83420</c:v>
                </c:pt>
                <c:pt idx="3358">
                  <c:v>-83410</c:v>
                </c:pt>
                <c:pt idx="3359">
                  <c:v>-83400</c:v>
                </c:pt>
                <c:pt idx="3360">
                  <c:v>-83390</c:v>
                </c:pt>
                <c:pt idx="3361">
                  <c:v>-83380</c:v>
                </c:pt>
                <c:pt idx="3362">
                  <c:v>-83370</c:v>
                </c:pt>
                <c:pt idx="3363">
                  <c:v>-83360</c:v>
                </c:pt>
                <c:pt idx="3364">
                  <c:v>-83350</c:v>
                </c:pt>
                <c:pt idx="3365">
                  <c:v>-83340</c:v>
                </c:pt>
                <c:pt idx="3366">
                  <c:v>-83330</c:v>
                </c:pt>
                <c:pt idx="3367">
                  <c:v>-83320</c:v>
                </c:pt>
                <c:pt idx="3368">
                  <c:v>-83310</c:v>
                </c:pt>
                <c:pt idx="3369">
                  <c:v>-83300</c:v>
                </c:pt>
                <c:pt idx="3370">
                  <c:v>-83290</c:v>
                </c:pt>
                <c:pt idx="3371">
                  <c:v>-83280</c:v>
                </c:pt>
                <c:pt idx="3372">
                  <c:v>-83270</c:v>
                </c:pt>
                <c:pt idx="3373">
                  <c:v>-83260</c:v>
                </c:pt>
                <c:pt idx="3374">
                  <c:v>-83250</c:v>
                </c:pt>
                <c:pt idx="3375">
                  <c:v>-83240</c:v>
                </c:pt>
                <c:pt idx="3376">
                  <c:v>-83230</c:v>
                </c:pt>
                <c:pt idx="3377">
                  <c:v>-83220</c:v>
                </c:pt>
                <c:pt idx="3378">
                  <c:v>-83210</c:v>
                </c:pt>
                <c:pt idx="3379">
                  <c:v>-83200</c:v>
                </c:pt>
                <c:pt idx="3380">
                  <c:v>-83190</c:v>
                </c:pt>
                <c:pt idx="3381">
                  <c:v>-83180</c:v>
                </c:pt>
                <c:pt idx="3382">
                  <c:v>-83170</c:v>
                </c:pt>
                <c:pt idx="3383">
                  <c:v>-83160</c:v>
                </c:pt>
                <c:pt idx="3384">
                  <c:v>-83150</c:v>
                </c:pt>
                <c:pt idx="3385">
                  <c:v>-83140</c:v>
                </c:pt>
                <c:pt idx="3386">
                  <c:v>-83130</c:v>
                </c:pt>
                <c:pt idx="3387">
                  <c:v>-83120</c:v>
                </c:pt>
                <c:pt idx="3388">
                  <c:v>-83110</c:v>
                </c:pt>
                <c:pt idx="3389">
                  <c:v>-83100</c:v>
                </c:pt>
                <c:pt idx="3390">
                  <c:v>-83090</c:v>
                </c:pt>
                <c:pt idx="3391">
                  <c:v>-83080</c:v>
                </c:pt>
                <c:pt idx="3392">
                  <c:v>-83070</c:v>
                </c:pt>
                <c:pt idx="3393">
                  <c:v>-83060</c:v>
                </c:pt>
                <c:pt idx="3394">
                  <c:v>-84050</c:v>
                </c:pt>
                <c:pt idx="3395">
                  <c:v>-84040</c:v>
                </c:pt>
                <c:pt idx="3396">
                  <c:v>-84030</c:v>
                </c:pt>
                <c:pt idx="3397">
                  <c:v>-84020</c:v>
                </c:pt>
                <c:pt idx="3398">
                  <c:v>-84010</c:v>
                </c:pt>
                <c:pt idx="3399">
                  <c:v>-84000</c:v>
                </c:pt>
                <c:pt idx="3400">
                  <c:v>-83990</c:v>
                </c:pt>
                <c:pt idx="3401">
                  <c:v>-83980</c:v>
                </c:pt>
                <c:pt idx="3402">
                  <c:v>-83970</c:v>
                </c:pt>
                <c:pt idx="3403">
                  <c:v>-83960</c:v>
                </c:pt>
                <c:pt idx="3404">
                  <c:v>-83950</c:v>
                </c:pt>
                <c:pt idx="3405">
                  <c:v>-83940</c:v>
                </c:pt>
                <c:pt idx="3406">
                  <c:v>-83930</c:v>
                </c:pt>
                <c:pt idx="3407">
                  <c:v>-83920</c:v>
                </c:pt>
                <c:pt idx="3408">
                  <c:v>-83910</c:v>
                </c:pt>
                <c:pt idx="3409">
                  <c:v>-83900</c:v>
                </c:pt>
                <c:pt idx="3410">
                  <c:v>-83890</c:v>
                </c:pt>
                <c:pt idx="3411">
                  <c:v>-83880</c:v>
                </c:pt>
                <c:pt idx="3412">
                  <c:v>-83870</c:v>
                </c:pt>
                <c:pt idx="3413">
                  <c:v>-83860</c:v>
                </c:pt>
                <c:pt idx="3414">
                  <c:v>-83850</c:v>
                </c:pt>
                <c:pt idx="3415">
                  <c:v>-83840</c:v>
                </c:pt>
                <c:pt idx="3416">
                  <c:v>-83830</c:v>
                </c:pt>
                <c:pt idx="3417">
                  <c:v>-83820</c:v>
                </c:pt>
                <c:pt idx="3418">
                  <c:v>-83810</c:v>
                </c:pt>
                <c:pt idx="3419">
                  <c:v>-83800</c:v>
                </c:pt>
                <c:pt idx="3420">
                  <c:v>-83790</c:v>
                </c:pt>
                <c:pt idx="3421">
                  <c:v>-83780</c:v>
                </c:pt>
                <c:pt idx="3422">
                  <c:v>-83770</c:v>
                </c:pt>
                <c:pt idx="3423">
                  <c:v>-83760</c:v>
                </c:pt>
                <c:pt idx="3424">
                  <c:v>-83750</c:v>
                </c:pt>
                <c:pt idx="3425">
                  <c:v>-83740</c:v>
                </c:pt>
                <c:pt idx="3426">
                  <c:v>-83730</c:v>
                </c:pt>
                <c:pt idx="3427">
                  <c:v>-83720</c:v>
                </c:pt>
                <c:pt idx="3428">
                  <c:v>-84710</c:v>
                </c:pt>
                <c:pt idx="3429">
                  <c:v>-84700</c:v>
                </c:pt>
                <c:pt idx="3430">
                  <c:v>-84690</c:v>
                </c:pt>
                <c:pt idx="3431">
                  <c:v>-84680</c:v>
                </c:pt>
                <c:pt idx="3432">
                  <c:v>-84670</c:v>
                </c:pt>
                <c:pt idx="3433">
                  <c:v>-84660</c:v>
                </c:pt>
                <c:pt idx="3434">
                  <c:v>-84650</c:v>
                </c:pt>
                <c:pt idx="3435">
                  <c:v>-84640</c:v>
                </c:pt>
                <c:pt idx="3436">
                  <c:v>-84630</c:v>
                </c:pt>
                <c:pt idx="3437">
                  <c:v>-84620</c:v>
                </c:pt>
                <c:pt idx="3438">
                  <c:v>-84610</c:v>
                </c:pt>
                <c:pt idx="3439">
                  <c:v>-84600</c:v>
                </c:pt>
                <c:pt idx="3440">
                  <c:v>-84590</c:v>
                </c:pt>
                <c:pt idx="3441">
                  <c:v>-84580</c:v>
                </c:pt>
                <c:pt idx="3442">
                  <c:v>-84570</c:v>
                </c:pt>
                <c:pt idx="3443">
                  <c:v>-84560</c:v>
                </c:pt>
                <c:pt idx="3444">
                  <c:v>-84550</c:v>
                </c:pt>
                <c:pt idx="3445">
                  <c:v>-84540</c:v>
                </c:pt>
                <c:pt idx="3446">
                  <c:v>-84530</c:v>
                </c:pt>
                <c:pt idx="3447">
                  <c:v>-84520</c:v>
                </c:pt>
                <c:pt idx="3448">
                  <c:v>-84510</c:v>
                </c:pt>
                <c:pt idx="3449">
                  <c:v>-84500</c:v>
                </c:pt>
                <c:pt idx="3450">
                  <c:v>-84490</c:v>
                </c:pt>
                <c:pt idx="3451">
                  <c:v>-84480</c:v>
                </c:pt>
                <c:pt idx="3452">
                  <c:v>-84470</c:v>
                </c:pt>
                <c:pt idx="3453">
                  <c:v>-84460</c:v>
                </c:pt>
                <c:pt idx="3454">
                  <c:v>-84450</c:v>
                </c:pt>
                <c:pt idx="3455">
                  <c:v>-84440</c:v>
                </c:pt>
                <c:pt idx="3456">
                  <c:v>-84430</c:v>
                </c:pt>
                <c:pt idx="3457">
                  <c:v>-84420</c:v>
                </c:pt>
                <c:pt idx="3458">
                  <c:v>-84410</c:v>
                </c:pt>
                <c:pt idx="3459">
                  <c:v>-84400</c:v>
                </c:pt>
                <c:pt idx="3460">
                  <c:v>-84390</c:v>
                </c:pt>
                <c:pt idx="3461">
                  <c:v>-84380</c:v>
                </c:pt>
                <c:pt idx="3462">
                  <c:v>-84370</c:v>
                </c:pt>
                <c:pt idx="3463">
                  <c:v>-84360</c:v>
                </c:pt>
                <c:pt idx="3464">
                  <c:v>-84350</c:v>
                </c:pt>
                <c:pt idx="3465">
                  <c:v>-84340</c:v>
                </c:pt>
                <c:pt idx="3466">
                  <c:v>-84330</c:v>
                </c:pt>
                <c:pt idx="3467">
                  <c:v>-84320</c:v>
                </c:pt>
                <c:pt idx="3468">
                  <c:v>-84310</c:v>
                </c:pt>
                <c:pt idx="3469">
                  <c:v>-84300</c:v>
                </c:pt>
                <c:pt idx="3470">
                  <c:v>-84290</c:v>
                </c:pt>
                <c:pt idx="3471">
                  <c:v>-84280</c:v>
                </c:pt>
                <c:pt idx="3472">
                  <c:v>-84270</c:v>
                </c:pt>
                <c:pt idx="3473">
                  <c:v>-85260</c:v>
                </c:pt>
                <c:pt idx="3474">
                  <c:v>-85250</c:v>
                </c:pt>
                <c:pt idx="3475">
                  <c:v>-85240</c:v>
                </c:pt>
                <c:pt idx="3476">
                  <c:v>-85230</c:v>
                </c:pt>
                <c:pt idx="3477">
                  <c:v>-85220</c:v>
                </c:pt>
                <c:pt idx="3478">
                  <c:v>-85210</c:v>
                </c:pt>
                <c:pt idx="3479">
                  <c:v>-85200</c:v>
                </c:pt>
                <c:pt idx="3480">
                  <c:v>-86190</c:v>
                </c:pt>
                <c:pt idx="3481">
                  <c:v>-86180</c:v>
                </c:pt>
                <c:pt idx="3482">
                  <c:v>-86170</c:v>
                </c:pt>
                <c:pt idx="3483">
                  <c:v>-86160</c:v>
                </c:pt>
                <c:pt idx="3484">
                  <c:v>-86150</c:v>
                </c:pt>
                <c:pt idx="3485">
                  <c:v>-86140</c:v>
                </c:pt>
                <c:pt idx="3486">
                  <c:v>-86130</c:v>
                </c:pt>
                <c:pt idx="3487">
                  <c:v>-86120</c:v>
                </c:pt>
                <c:pt idx="3488">
                  <c:v>-86110</c:v>
                </c:pt>
                <c:pt idx="3489">
                  <c:v>-86100</c:v>
                </c:pt>
                <c:pt idx="3490">
                  <c:v>-86090</c:v>
                </c:pt>
                <c:pt idx="3491">
                  <c:v>-86080</c:v>
                </c:pt>
                <c:pt idx="3492">
                  <c:v>-86070</c:v>
                </c:pt>
                <c:pt idx="3493">
                  <c:v>-86060</c:v>
                </c:pt>
                <c:pt idx="3494">
                  <c:v>-86050</c:v>
                </c:pt>
                <c:pt idx="3495">
                  <c:v>-86040</c:v>
                </c:pt>
                <c:pt idx="3496">
                  <c:v>-86030</c:v>
                </c:pt>
                <c:pt idx="3497">
                  <c:v>-86020</c:v>
                </c:pt>
                <c:pt idx="3498">
                  <c:v>-86010</c:v>
                </c:pt>
                <c:pt idx="3499">
                  <c:v>-86000</c:v>
                </c:pt>
                <c:pt idx="3500">
                  <c:v>-85990</c:v>
                </c:pt>
                <c:pt idx="3501">
                  <c:v>-85980</c:v>
                </c:pt>
                <c:pt idx="3502">
                  <c:v>-85970</c:v>
                </c:pt>
                <c:pt idx="3503">
                  <c:v>-85960</c:v>
                </c:pt>
                <c:pt idx="3504">
                  <c:v>-85950</c:v>
                </c:pt>
                <c:pt idx="3505">
                  <c:v>-85940</c:v>
                </c:pt>
                <c:pt idx="3506">
                  <c:v>-85930</c:v>
                </c:pt>
                <c:pt idx="3507">
                  <c:v>-85920</c:v>
                </c:pt>
                <c:pt idx="3508">
                  <c:v>-85910</c:v>
                </c:pt>
                <c:pt idx="3509">
                  <c:v>-85900</c:v>
                </c:pt>
                <c:pt idx="3510">
                  <c:v>-85890</c:v>
                </c:pt>
                <c:pt idx="3511">
                  <c:v>-85880</c:v>
                </c:pt>
                <c:pt idx="3512">
                  <c:v>-85870</c:v>
                </c:pt>
                <c:pt idx="3513">
                  <c:v>-85860</c:v>
                </c:pt>
                <c:pt idx="3514">
                  <c:v>-85850</c:v>
                </c:pt>
                <c:pt idx="3515">
                  <c:v>-85840</c:v>
                </c:pt>
                <c:pt idx="3516">
                  <c:v>-85830</c:v>
                </c:pt>
                <c:pt idx="3517">
                  <c:v>-85820</c:v>
                </c:pt>
                <c:pt idx="3518">
                  <c:v>-85810</c:v>
                </c:pt>
                <c:pt idx="3519">
                  <c:v>-85800</c:v>
                </c:pt>
                <c:pt idx="3520">
                  <c:v>-85790</c:v>
                </c:pt>
                <c:pt idx="3521">
                  <c:v>-85780</c:v>
                </c:pt>
                <c:pt idx="3522">
                  <c:v>-85770</c:v>
                </c:pt>
                <c:pt idx="3523">
                  <c:v>-85760</c:v>
                </c:pt>
                <c:pt idx="3524">
                  <c:v>-85750</c:v>
                </c:pt>
                <c:pt idx="3525">
                  <c:v>-85740</c:v>
                </c:pt>
                <c:pt idx="3526">
                  <c:v>-85730</c:v>
                </c:pt>
                <c:pt idx="3527">
                  <c:v>-85720</c:v>
                </c:pt>
                <c:pt idx="3528">
                  <c:v>-85710</c:v>
                </c:pt>
                <c:pt idx="3529">
                  <c:v>-85700</c:v>
                </c:pt>
                <c:pt idx="3530">
                  <c:v>-85690</c:v>
                </c:pt>
                <c:pt idx="3531">
                  <c:v>-85680</c:v>
                </c:pt>
                <c:pt idx="3532">
                  <c:v>-85670</c:v>
                </c:pt>
                <c:pt idx="3533">
                  <c:v>-85660</c:v>
                </c:pt>
                <c:pt idx="3534">
                  <c:v>-85650</c:v>
                </c:pt>
                <c:pt idx="3535">
                  <c:v>-85640</c:v>
                </c:pt>
                <c:pt idx="3536">
                  <c:v>-85630</c:v>
                </c:pt>
                <c:pt idx="3537">
                  <c:v>-86620</c:v>
                </c:pt>
                <c:pt idx="3538">
                  <c:v>-86610</c:v>
                </c:pt>
                <c:pt idx="3539">
                  <c:v>-86600</c:v>
                </c:pt>
                <c:pt idx="3540">
                  <c:v>-86590</c:v>
                </c:pt>
                <c:pt idx="3541">
                  <c:v>-87580</c:v>
                </c:pt>
                <c:pt idx="3542">
                  <c:v>-87570</c:v>
                </c:pt>
                <c:pt idx="3543">
                  <c:v>-87560</c:v>
                </c:pt>
                <c:pt idx="3544">
                  <c:v>-87550</c:v>
                </c:pt>
                <c:pt idx="3545">
                  <c:v>-87540</c:v>
                </c:pt>
                <c:pt idx="3546">
                  <c:v>-87530</c:v>
                </c:pt>
                <c:pt idx="3547">
                  <c:v>-87520</c:v>
                </c:pt>
                <c:pt idx="3548">
                  <c:v>-87510</c:v>
                </c:pt>
                <c:pt idx="3549">
                  <c:v>-87500</c:v>
                </c:pt>
                <c:pt idx="3550">
                  <c:v>-87490</c:v>
                </c:pt>
                <c:pt idx="3551">
                  <c:v>-87480</c:v>
                </c:pt>
                <c:pt idx="3552">
                  <c:v>-87470</c:v>
                </c:pt>
                <c:pt idx="3553">
                  <c:v>-87460</c:v>
                </c:pt>
                <c:pt idx="3554">
                  <c:v>-87450</c:v>
                </c:pt>
                <c:pt idx="3555">
                  <c:v>-88440</c:v>
                </c:pt>
                <c:pt idx="3556">
                  <c:v>-88430</c:v>
                </c:pt>
                <c:pt idx="3557">
                  <c:v>-88420</c:v>
                </c:pt>
                <c:pt idx="3558">
                  <c:v>-88410</c:v>
                </c:pt>
                <c:pt idx="3559">
                  <c:v>-88400</c:v>
                </c:pt>
                <c:pt idx="3560">
                  <c:v>-88390</c:v>
                </c:pt>
                <c:pt idx="3561">
                  <c:v>-88380</c:v>
                </c:pt>
                <c:pt idx="3562">
                  <c:v>-88370</c:v>
                </c:pt>
                <c:pt idx="3563">
                  <c:v>-88360</c:v>
                </c:pt>
                <c:pt idx="3564">
                  <c:v>-88350</c:v>
                </c:pt>
                <c:pt idx="3565">
                  <c:v>-88340</c:v>
                </c:pt>
                <c:pt idx="3566">
                  <c:v>-89330</c:v>
                </c:pt>
                <c:pt idx="3567">
                  <c:v>-89320</c:v>
                </c:pt>
                <c:pt idx="3568">
                  <c:v>-89310</c:v>
                </c:pt>
                <c:pt idx="3569">
                  <c:v>-89300</c:v>
                </c:pt>
                <c:pt idx="3570">
                  <c:v>-89290</c:v>
                </c:pt>
                <c:pt idx="3571">
                  <c:v>-89280</c:v>
                </c:pt>
                <c:pt idx="3572">
                  <c:v>-89270</c:v>
                </c:pt>
                <c:pt idx="3573">
                  <c:v>-89260</c:v>
                </c:pt>
                <c:pt idx="3574">
                  <c:v>-89250</c:v>
                </c:pt>
                <c:pt idx="3575">
                  <c:v>-89240</c:v>
                </c:pt>
                <c:pt idx="3576">
                  <c:v>-89230</c:v>
                </c:pt>
                <c:pt idx="3577">
                  <c:v>-89220</c:v>
                </c:pt>
                <c:pt idx="3578">
                  <c:v>-89210</c:v>
                </c:pt>
                <c:pt idx="3579">
                  <c:v>-89200</c:v>
                </c:pt>
                <c:pt idx="3580">
                  <c:v>-89190</c:v>
                </c:pt>
                <c:pt idx="3581">
                  <c:v>-89180</c:v>
                </c:pt>
                <c:pt idx="3582">
                  <c:v>-89170</c:v>
                </c:pt>
                <c:pt idx="3583">
                  <c:v>-89160</c:v>
                </c:pt>
                <c:pt idx="3584">
                  <c:v>-89150</c:v>
                </c:pt>
                <c:pt idx="3585">
                  <c:v>-89140</c:v>
                </c:pt>
                <c:pt idx="3586">
                  <c:v>-89130</c:v>
                </c:pt>
                <c:pt idx="3587">
                  <c:v>-89120</c:v>
                </c:pt>
                <c:pt idx="3588">
                  <c:v>-89110</c:v>
                </c:pt>
                <c:pt idx="3589">
                  <c:v>-89100</c:v>
                </c:pt>
                <c:pt idx="3590">
                  <c:v>-89090</c:v>
                </c:pt>
                <c:pt idx="3591">
                  <c:v>-89080</c:v>
                </c:pt>
                <c:pt idx="3592">
                  <c:v>-89070</c:v>
                </c:pt>
                <c:pt idx="3593">
                  <c:v>-89060</c:v>
                </c:pt>
                <c:pt idx="3594">
                  <c:v>-89050</c:v>
                </c:pt>
                <c:pt idx="3595">
                  <c:v>-89040</c:v>
                </c:pt>
                <c:pt idx="3596">
                  <c:v>-89030</c:v>
                </c:pt>
                <c:pt idx="3597">
                  <c:v>-89020</c:v>
                </c:pt>
                <c:pt idx="3598">
                  <c:v>-89010</c:v>
                </c:pt>
                <c:pt idx="3599">
                  <c:v>-89000</c:v>
                </c:pt>
                <c:pt idx="3600">
                  <c:v>-88990</c:v>
                </c:pt>
                <c:pt idx="3601">
                  <c:v>-88980</c:v>
                </c:pt>
                <c:pt idx="3602">
                  <c:v>-88970</c:v>
                </c:pt>
                <c:pt idx="3603">
                  <c:v>-88960</c:v>
                </c:pt>
                <c:pt idx="3604">
                  <c:v>-88950</c:v>
                </c:pt>
                <c:pt idx="3605">
                  <c:v>-88940</c:v>
                </c:pt>
                <c:pt idx="3606">
                  <c:v>-88930</c:v>
                </c:pt>
                <c:pt idx="3607">
                  <c:v>-88920</c:v>
                </c:pt>
                <c:pt idx="3608">
                  <c:v>-88910</c:v>
                </c:pt>
                <c:pt idx="3609">
                  <c:v>-88900</c:v>
                </c:pt>
                <c:pt idx="3610">
                  <c:v>-88890</c:v>
                </c:pt>
                <c:pt idx="3611">
                  <c:v>-88880</c:v>
                </c:pt>
                <c:pt idx="3612">
                  <c:v>-88870</c:v>
                </c:pt>
                <c:pt idx="3613">
                  <c:v>-88860</c:v>
                </c:pt>
                <c:pt idx="3614">
                  <c:v>-88850</c:v>
                </c:pt>
                <c:pt idx="3615">
                  <c:v>-88840</c:v>
                </c:pt>
                <c:pt idx="3616">
                  <c:v>-88830</c:v>
                </c:pt>
                <c:pt idx="3617">
                  <c:v>-88820</c:v>
                </c:pt>
                <c:pt idx="3618">
                  <c:v>-88810</c:v>
                </c:pt>
                <c:pt idx="3619">
                  <c:v>-88800</c:v>
                </c:pt>
                <c:pt idx="3620">
                  <c:v>-88790</c:v>
                </c:pt>
                <c:pt idx="3621">
                  <c:v>-88780</c:v>
                </c:pt>
                <c:pt idx="3622">
                  <c:v>-88770</c:v>
                </c:pt>
                <c:pt idx="3623">
                  <c:v>-88760</c:v>
                </c:pt>
                <c:pt idx="3624">
                  <c:v>-88750</c:v>
                </c:pt>
                <c:pt idx="3625">
                  <c:v>-88740</c:v>
                </c:pt>
                <c:pt idx="3626">
                  <c:v>-88730</c:v>
                </c:pt>
                <c:pt idx="3627">
                  <c:v>-88720</c:v>
                </c:pt>
                <c:pt idx="3628">
                  <c:v>-88710</c:v>
                </c:pt>
                <c:pt idx="3629">
                  <c:v>-88700</c:v>
                </c:pt>
                <c:pt idx="3630">
                  <c:v>-88690</c:v>
                </c:pt>
                <c:pt idx="3631">
                  <c:v>-88680</c:v>
                </c:pt>
                <c:pt idx="3632">
                  <c:v>-88670</c:v>
                </c:pt>
                <c:pt idx="3633">
                  <c:v>-88660</c:v>
                </c:pt>
                <c:pt idx="3634">
                  <c:v>-88650</c:v>
                </c:pt>
                <c:pt idx="3635">
                  <c:v>-88640</c:v>
                </c:pt>
                <c:pt idx="3636">
                  <c:v>-88630</c:v>
                </c:pt>
                <c:pt idx="3637">
                  <c:v>-88620</c:v>
                </c:pt>
                <c:pt idx="3638">
                  <c:v>-88610</c:v>
                </c:pt>
                <c:pt idx="3639">
                  <c:v>-88600</c:v>
                </c:pt>
                <c:pt idx="3640">
                  <c:v>-88590</c:v>
                </c:pt>
                <c:pt idx="3641">
                  <c:v>-88580</c:v>
                </c:pt>
                <c:pt idx="3642">
                  <c:v>-88570</c:v>
                </c:pt>
                <c:pt idx="3643">
                  <c:v>-88560</c:v>
                </c:pt>
                <c:pt idx="3644">
                  <c:v>-88550</c:v>
                </c:pt>
                <c:pt idx="3645">
                  <c:v>-88540</c:v>
                </c:pt>
                <c:pt idx="3646">
                  <c:v>-88530</c:v>
                </c:pt>
                <c:pt idx="3647">
                  <c:v>-88520</c:v>
                </c:pt>
                <c:pt idx="3648">
                  <c:v>-88510</c:v>
                </c:pt>
                <c:pt idx="3649">
                  <c:v>-88500</c:v>
                </c:pt>
                <c:pt idx="3650">
                  <c:v>-88490</c:v>
                </c:pt>
                <c:pt idx="3651">
                  <c:v>-88480</c:v>
                </c:pt>
                <c:pt idx="3652">
                  <c:v>-88470</c:v>
                </c:pt>
                <c:pt idx="3653">
                  <c:v>-88460</c:v>
                </c:pt>
                <c:pt idx="3654">
                  <c:v>-89450</c:v>
                </c:pt>
                <c:pt idx="3655">
                  <c:v>-89440</c:v>
                </c:pt>
                <c:pt idx="3656">
                  <c:v>-89430</c:v>
                </c:pt>
                <c:pt idx="3657">
                  <c:v>-89420</c:v>
                </c:pt>
                <c:pt idx="3658">
                  <c:v>-89410</c:v>
                </c:pt>
                <c:pt idx="3659">
                  <c:v>-89400</c:v>
                </c:pt>
                <c:pt idx="3660">
                  <c:v>-89390</c:v>
                </c:pt>
                <c:pt idx="3661">
                  <c:v>-89380</c:v>
                </c:pt>
                <c:pt idx="3662">
                  <c:v>-89370</c:v>
                </c:pt>
                <c:pt idx="3663">
                  <c:v>-89360</c:v>
                </c:pt>
                <c:pt idx="3664">
                  <c:v>-90350</c:v>
                </c:pt>
                <c:pt idx="3665">
                  <c:v>-90340</c:v>
                </c:pt>
                <c:pt idx="3666">
                  <c:v>-90330</c:v>
                </c:pt>
                <c:pt idx="3667">
                  <c:v>-90320</c:v>
                </c:pt>
                <c:pt idx="3668">
                  <c:v>-90310</c:v>
                </c:pt>
                <c:pt idx="3669">
                  <c:v>-90300</c:v>
                </c:pt>
                <c:pt idx="3670">
                  <c:v>-90290</c:v>
                </c:pt>
                <c:pt idx="3671">
                  <c:v>-90280</c:v>
                </c:pt>
                <c:pt idx="3672">
                  <c:v>-90270</c:v>
                </c:pt>
                <c:pt idx="3673">
                  <c:v>-90260</c:v>
                </c:pt>
                <c:pt idx="3674">
                  <c:v>-90250</c:v>
                </c:pt>
                <c:pt idx="3675">
                  <c:v>-90240</c:v>
                </c:pt>
                <c:pt idx="3676">
                  <c:v>-90230</c:v>
                </c:pt>
                <c:pt idx="3677">
                  <c:v>-90220</c:v>
                </c:pt>
                <c:pt idx="3678">
                  <c:v>-90210</c:v>
                </c:pt>
                <c:pt idx="3679">
                  <c:v>-90200</c:v>
                </c:pt>
                <c:pt idx="3680">
                  <c:v>-90190</c:v>
                </c:pt>
                <c:pt idx="3681">
                  <c:v>-90180</c:v>
                </c:pt>
                <c:pt idx="3682">
                  <c:v>-90170</c:v>
                </c:pt>
                <c:pt idx="3683">
                  <c:v>-90160</c:v>
                </c:pt>
                <c:pt idx="3684">
                  <c:v>-90150</c:v>
                </c:pt>
                <c:pt idx="3685">
                  <c:v>-90140</c:v>
                </c:pt>
                <c:pt idx="3686">
                  <c:v>-90130</c:v>
                </c:pt>
                <c:pt idx="3687">
                  <c:v>-90120</c:v>
                </c:pt>
                <c:pt idx="3688">
                  <c:v>-90110</c:v>
                </c:pt>
                <c:pt idx="3689">
                  <c:v>-90100</c:v>
                </c:pt>
                <c:pt idx="3690">
                  <c:v>-90090</c:v>
                </c:pt>
                <c:pt idx="3691">
                  <c:v>-90080</c:v>
                </c:pt>
                <c:pt idx="3692">
                  <c:v>-90070</c:v>
                </c:pt>
                <c:pt idx="3693">
                  <c:v>-90060</c:v>
                </c:pt>
                <c:pt idx="3694">
                  <c:v>-90050</c:v>
                </c:pt>
                <c:pt idx="3695">
                  <c:v>-90040</c:v>
                </c:pt>
                <c:pt idx="3696">
                  <c:v>-90030</c:v>
                </c:pt>
                <c:pt idx="3697">
                  <c:v>-90020</c:v>
                </c:pt>
                <c:pt idx="3698">
                  <c:v>-90010</c:v>
                </c:pt>
                <c:pt idx="3699">
                  <c:v>-90000</c:v>
                </c:pt>
                <c:pt idx="3700">
                  <c:v>-89990</c:v>
                </c:pt>
                <c:pt idx="3701">
                  <c:v>-90980</c:v>
                </c:pt>
                <c:pt idx="3702">
                  <c:v>-90970</c:v>
                </c:pt>
                <c:pt idx="3703">
                  <c:v>-90960</c:v>
                </c:pt>
                <c:pt idx="3704">
                  <c:v>-90950</c:v>
                </c:pt>
                <c:pt idx="3705">
                  <c:v>-90940</c:v>
                </c:pt>
                <c:pt idx="3706">
                  <c:v>-90930</c:v>
                </c:pt>
                <c:pt idx="3707">
                  <c:v>-90920</c:v>
                </c:pt>
                <c:pt idx="3708">
                  <c:v>-90910</c:v>
                </c:pt>
                <c:pt idx="3709">
                  <c:v>-90900</c:v>
                </c:pt>
                <c:pt idx="3710">
                  <c:v>-90890</c:v>
                </c:pt>
                <c:pt idx="3711">
                  <c:v>-90880</c:v>
                </c:pt>
                <c:pt idx="3712">
                  <c:v>-90870</c:v>
                </c:pt>
                <c:pt idx="3713">
                  <c:v>-90860</c:v>
                </c:pt>
                <c:pt idx="3714">
                  <c:v>-91850</c:v>
                </c:pt>
                <c:pt idx="3715">
                  <c:v>-91840</c:v>
                </c:pt>
                <c:pt idx="3716">
                  <c:v>-91830</c:v>
                </c:pt>
                <c:pt idx="3717">
                  <c:v>-91820</c:v>
                </c:pt>
                <c:pt idx="3718">
                  <c:v>-91810</c:v>
                </c:pt>
                <c:pt idx="3719">
                  <c:v>-91800</c:v>
                </c:pt>
                <c:pt idx="3720">
                  <c:v>-91790</c:v>
                </c:pt>
                <c:pt idx="3721">
                  <c:v>-91780</c:v>
                </c:pt>
                <c:pt idx="3722">
                  <c:v>-91770</c:v>
                </c:pt>
                <c:pt idx="3723">
                  <c:v>-91760</c:v>
                </c:pt>
                <c:pt idx="3724">
                  <c:v>-91750</c:v>
                </c:pt>
                <c:pt idx="3725">
                  <c:v>-91740</c:v>
                </c:pt>
                <c:pt idx="3726">
                  <c:v>-91730</c:v>
                </c:pt>
                <c:pt idx="3727">
                  <c:v>-91720</c:v>
                </c:pt>
                <c:pt idx="3728">
                  <c:v>-91710</c:v>
                </c:pt>
                <c:pt idx="3729">
                  <c:v>-91700</c:v>
                </c:pt>
                <c:pt idx="3730">
                  <c:v>-91690</c:v>
                </c:pt>
                <c:pt idx="3731">
                  <c:v>-91680</c:v>
                </c:pt>
                <c:pt idx="3732">
                  <c:v>-92670</c:v>
                </c:pt>
                <c:pt idx="3733">
                  <c:v>-92660</c:v>
                </c:pt>
                <c:pt idx="3734">
                  <c:v>-92650</c:v>
                </c:pt>
                <c:pt idx="3735">
                  <c:v>-92640</c:v>
                </c:pt>
                <c:pt idx="3736">
                  <c:v>-92630</c:v>
                </c:pt>
                <c:pt idx="3737">
                  <c:v>-92620</c:v>
                </c:pt>
                <c:pt idx="3738">
                  <c:v>-92610</c:v>
                </c:pt>
                <c:pt idx="3739">
                  <c:v>-92600</c:v>
                </c:pt>
                <c:pt idx="3740">
                  <c:v>-92590</c:v>
                </c:pt>
                <c:pt idx="3741">
                  <c:v>-92580</c:v>
                </c:pt>
                <c:pt idx="3742">
                  <c:v>-92570</c:v>
                </c:pt>
                <c:pt idx="3743">
                  <c:v>-92560</c:v>
                </c:pt>
                <c:pt idx="3744">
                  <c:v>-92550</c:v>
                </c:pt>
                <c:pt idx="3745">
                  <c:v>-92540</c:v>
                </c:pt>
                <c:pt idx="3746">
                  <c:v>-92530</c:v>
                </c:pt>
                <c:pt idx="3747">
                  <c:v>-92520</c:v>
                </c:pt>
                <c:pt idx="3748">
                  <c:v>-92510</c:v>
                </c:pt>
                <c:pt idx="3749">
                  <c:v>-92500</c:v>
                </c:pt>
                <c:pt idx="3750">
                  <c:v>-92490</c:v>
                </c:pt>
                <c:pt idx="3751">
                  <c:v>-92480</c:v>
                </c:pt>
                <c:pt idx="3752">
                  <c:v>-92470</c:v>
                </c:pt>
                <c:pt idx="3753">
                  <c:v>-93460</c:v>
                </c:pt>
                <c:pt idx="3754">
                  <c:v>-93450</c:v>
                </c:pt>
                <c:pt idx="3755">
                  <c:v>-93440</c:v>
                </c:pt>
                <c:pt idx="3756">
                  <c:v>-93430</c:v>
                </c:pt>
                <c:pt idx="3757">
                  <c:v>-93420</c:v>
                </c:pt>
                <c:pt idx="3758">
                  <c:v>-93410</c:v>
                </c:pt>
                <c:pt idx="3759">
                  <c:v>-93400</c:v>
                </c:pt>
                <c:pt idx="3760">
                  <c:v>-93390</c:v>
                </c:pt>
                <c:pt idx="3761">
                  <c:v>-93380</c:v>
                </c:pt>
                <c:pt idx="3762">
                  <c:v>-93370</c:v>
                </c:pt>
                <c:pt idx="3763">
                  <c:v>-93360</c:v>
                </c:pt>
                <c:pt idx="3764">
                  <c:v>-93350</c:v>
                </c:pt>
                <c:pt idx="3765">
                  <c:v>-93340</c:v>
                </c:pt>
                <c:pt idx="3766">
                  <c:v>-93330</c:v>
                </c:pt>
                <c:pt idx="3767">
                  <c:v>-93320</c:v>
                </c:pt>
                <c:pt idx="3768">
                  <c:v>-93310</c:v>
                </c:pt>
                <c:pt idx="3769">
                  <c:v>-93300</c:v>
                </c:pt>
                <c:pt idx="3770">
                  <c:v>-93290</c:v>
                </c:pt>
                <c:pt idx="3771">
                  <c:v>-93280</c:v>
                </c:pt>
                <c:pt idx="3772">
                  <c:v>-93270</c:v>
                </c:pt>
                <c:pt idx="3773">
                  <c:v>-93260</c:v>
                </c:pt>
                <c:pt idx="3774">
                  <c:v>-93250</c:v>
                </c:pt>
                <c:pt idx="3775">
                  <c:v>-93240</c:v>
                </c:pt>
                <c:pt idx="3776">
                  <c:v>-93230</c:v>
                </c:pt>
                <c:pt idx="3777">
                  <c:v>-93220</c:v>
                </c:pt>
                <c:pt idx="3778">
                  <c:v>-93210</c:v>
                </c:pt>
                <c:pt idx="3779">
                  <c:v>-93200</c:v>
                </c:pt>
                <c:pt idx="3780">
                  <c:v>-93190</c:v>
                </c:pt>
                <c:pt idx="3781">
                  <c:v>-93180</c:v>
                </c:pt>
                <c:pt idx="3782">
                  <c:v>-93170</c:v>
                </c:pt>
                <c:pt idx="3783">
                  <c:v>-93160</c:v>
                </c:pt>
                <c:pt idx="3784">
                  <c:v>-93150</c:v>
                </c:pt>
                <c:pt idx="3785">
                  <c:v>-94140</c:v>
                </c:pt>
                <c:pt idx="3786">
                  <c:v>-94130</c:v>
                </c:pt>
                <c:pt idx="3787">
                  <c:v>-94120</c:v>
                </c:pt>
                <c:pt idx="3788">
                  <c:v>-94110</c:v>
                </c:pt>
                <c:pt idx="3789">
                  <c:v>-94100</c:v>
                </c:pt>
                <c:pt idx="3790">
                  <c:v>-94090</c:v>
                </c:pt>
                <c:pt idx="3791">
                  <c:v>-94080</c:v>
                </c:pt>
                <c:pt idx="3792">
                  <c:v>-94070</c:v>
                </c:pt>
                <c:pt idx="3793">
                  <c:v>-94060</c:v>
                </c:pt>
                <c:pt idx="3794">
                  <c:v>-94050</c:v>
                </c:pt>
                <c:pt idx="3795">
                  <c:v>-94040</c:v>
                </c:pt>
                <c:pt idx="3796">
                  <c:v>-94030</c:v>
                </c:pt>
                <c:pt idx="3797">
                  <c:v>-94020</c:v>
                </c:pt>
                <c:pt idx="3798">
                  <c:v>-94010</c:v>
                </c:pt>
                <c:pt idx="3799">
                  <c:v>-94000</c:v>
                </c:pt>
                <c:pt idx="3800">
                  <c:v>-93990</c:v>
                </c:pt>
                <c:pt idx="3801">
                  <c:v>-93980</c:v>
                </c:pt>
                <c:pt idx="3802">
                  <c:v>-93970</c:v>
                </c:pt>
                <c:pt idx="3803">
                  <c:v>-93960</c:v>
                </c:pt>
                <c:pt idx="3804">
                  <c:v>-93950</c:v>
                </c:pt>
                <c:pt idx="3805">
                  <c:v>-93940</c:v>
                </c:pt>
                <c:pt idx="3806">
                  <c:v>-93930</c:v>
                </c:pt>
                <c:pt idx="3807">
                  <c:v>-93920</c:v>
                </c:pt>
                <c:pt idx="3808">
                  <c:v>-93910</c:v>
                </c:pt>
                <c:pt idx="3809">
                  <c:v>-93900</c:v>
                </c:pt>
                <c:pt idx="3810">
                  <c:v>-93890</c:v>
                </c:pt>
                <c:pt idx="3811">
                  <c:v>-93880</c:v>
                </c:pt>
                <c:pt idx="3812">
                  <c:v>-93870</c:v>
                </c:pt>
                <c:pt idx="3813">
                  <c:v>-93860</c:v>
                </c:pt>
                <c:pt idx="3814">
                  <c:v>-93850</c:v>
                </c:pt>
                <c:pt idx="3815">
                  <c:v>-93840</c:v>
                </c:pt>
                <c:pt idx="3816">
                  <c:v>-93830</c:v>
                </c:pt>
                <c:pt idx="3817">
                  <c:v>-93820</c:v>
                </c:pt>
                <c:pt idx="3818">
                  <c:v>-93810</c:v>
                </c:pt>
                <c:pt idx="3819">
                  <c:v>-93800</c:v>
                </c:pt>
                <c:pt idx="3820">
                  <c:v>-93790</c:v>
                </c:pt>
                <c:pt idx="3821">
                  <c:v>-93780</c:v>
                </c:pt>
                <c:pt idx="3822">
                  <c:v>-93770</c:v>
                </c:pt>
                <c:pt idx="3823">
                  <c:v>-94760</c:v>
                </c:pt>
                <c:pt idx="3824">
                  <c:v>-94750</c:v>
                </c:pt>
                <c:pt idx="3825">
                  <c:v>-94740</c:v>
                </c:pt>
                <c:pt idx="3826">
                  <c:v>-94730</c:v>
                </c:pt>
                <c:pt idx="3827">
                  <c:v>-94720</c:v>
                </c:pt>
                <c:pt idx="3828">
                  <c:v>-94710</c:v>
                </c:pt>
                <c:pt idx="3829">
                  <c:v>-94700</c:v>
                </c:pt>
                <c:pt idx="3830">
                  <c:v>-94690</c:v>
                </c:pt>
                <c:pt idx="3831">
                  <c:v>-94680</c:v>
                </c:pt>
                <c:pt idx="3832">
                  <c:v>-94670</c:v>
                </c:pt>
                <c:pt idx="3833">
                  <c:v>-94660</c:v>
                </c:pt>
                <c:pt idx="3834">
                  <c:v>-94650</c:v>
                </c:pt>
                <c:pt idx="3835">
                  <c:v>-94640</c:v>
                </c:pt>
                <c:pt idx="3836">
                  <c:v>-94630</c:v>
                </c:pt>
                <c:pt idx="3837">
                  <c:v>-94620</c:v>
                </c:pt>
                <c:pt idx="3838">
                  <c:v>-94610</c:v>
                </c:pt>
                <c:pt idx="3839">
                  <c:v>-94600</c:v>
                </c:pt>
                <c:pt idx="3840">
                  <c:v>-94590</c:v>
                </c:pt>
                <c:pt idx="3841">
                  <c:v>-94580</c:v>
                </c:pt>
                <c:pt idx="3842">
                  <c:v>-94570</c:v>
                </c:pt>
                <c:pt idx="3843">
                  <c:v>-94560</c:v>
                </c:pt>
                <c:pt idx="3844">
                  <c:v>-94550</c:v>
                </c:pt>
                <c:pt idx="3845">
                  <c:v>-94540</c:v>
                </c:pt>
                <c:pt idx="3846">
                  <c:v>-94530</c:v>
                </c:pt>
                <c:pt idx="3847">
                  <c:v>-95520</c:v>
                </c:pt>
                <c:pt idx="3848">
                  <c:v>-95510</c:v>
                </c:pt>
                <c:pt idx="3849">
                  <c:v>-95500</c:v>
                </c:pt>
                <c:pt idx="3850">
                  <c:v>-95490</c:v>
                </c:pt>
                <c:pt idx="3851">
                  <c:v>-95480</c:v>
                </c:pt>
                <c:pt idx="3852">
                  <c:v>-95470</c:v>
                </c:pt>
                <c:pt idx="3853">
                  <c:v>-95460</c:v>
                </c:pt>
                <c:pt idx="3854">
                  <c:v>-95450</c:v>
                </c:pt>
                <c:pt idx="3855">
                  <c:v>-95440</c:v>
                </c:pt>
                <c:pt idx="3856">
                  <c:v>-95430</c:v>
                </c:pt>
                <c:pt idx="3857">
                  <c:v>-95420</c:v>
                </c:pt>
                <c:pt idx="3858">
                  <c:v>-95410</c:v>
                </c:pt>
                <c:pt idx="3859">
                  <c:v>-95400</c:v>
                </c:pt>
                <c:pt idx="3860">
                  <c:v>-96390</c:v>
                </c:pt>
                <c:pt idx="3861">
                  <c:v>-96380</c:v>
                </c:pt>
                <c:pt idx="3862">
                  <c:v>-96370</c:v>
                </c:pt>
                <c:pt idx="3863">
                  <c:v>-96360</c:v>
                </c:pt>
                <c:pt idx="3864">
                  <c:v>-96350</c:v>
                </c:pt>
                <c:pt idx="3865">
                  <c:v>-96340</c:v>
                </c:pt>
                <c:pt idx="3866">
                  <c:v>-96330</c:v>
                </c:pt>
                <c:pt idx="3867">
                  <c:v>-96320</c:v>
                </c:pt>
                <c:pt idx="3868">
                  <c:v>-96310</c:v>
                </c:pt>
                <c:pt idx="3869">
                  <c:v>-96300</c:v>
                </c:pt>
                <c:pt idx="3870">
                  <c:v>-96290</c:v>
                </c:pt>
                <c:pt idx="3871">
                  <c:v>-96280</c:v>
                </c:pt>
                <c:pt idx="3872">
                  <c:v>-96270</c:v>
                </c:pt>
                <c:pt idx="3873">
                  <c:v>-96260</c:v>
                </c:pt>
                <c:pt idx="3874">
                  <c:v>-96250</c:v>
                </c:pt>
                <c:pt idx="3875">
                  <c:v>-96240</c:v>
                </c:pt>
                <c:pt idx="3876">
                  <c:v>-96230</c:v>
                </c:pt>
                <c:pt idx="3877">
                  <c:v>-96220</c:v>
                </c:pt>
                <c:pt idx="3878">
                  <c:v>-96210</c:v>
                </c:pt>
                <c:pt idx="3879">
                  <c:v>-96200</c:v>
                </c:pt>
                <c:pt idx="3880">
                  <c:v>-96190</c:v>
                </c:pt>
                <c:pt idx="3881">
                  <c:v>-96180</c:v>
                </c:pt>
                <c:pt idx="3882">
                  <c:v>-96170</c:v>
                </c:pt>
                <c:pt idx="3883">
                  <c:v>-96160</c:v>
                </c:pt>
                <c:pt idx="3884">
                  <c:v>-96150</c:v>
                </c:pt>
                <c:pt idx="3885">
                  <c:v>-96140</c:v>
                </c:pt>
                <c:pt idx="3886">
                  <c:v>-96130</c:v>
                </c:pt>
                <c:pt idx="3887">
                  <c:v>-96120</c:v>
                </c:pt>
                <c:pt idx="3888">
                  <c:v>-96110</c:v>
                </c:pt>
                <c:pt idx="3889">
                  <c:v>-96100</c:v>
                </c:pt>
                <c:pt idx="3890">
                  <c:v>-96090</c:v>
                </c:pt>
                <c:pt idx="3891">
                  <c:v>-96080</c:v>
                </c:pt>
                <c:pt idx="3892">
                  <c:v>-96070</c:v>
                </c:pt>
                <c:pt idx="3893">
                  <c:v>-96060</c:v>
                </c:pt>
                <c:pt idx="3894">
                  <c:v>-96050</c:v>
                </c:pt>
                <c:pt idx="3895">
                  <c:v>-96040</c:v>
                </c:pt>
                <c:pt idx="3896">
                  <c:v>-96030</c:v>
                </c:pt>
                <c:pt idx="3897">
                  <c:v>-96020</c:v>
                </c:pt>
                <c:pt idx="3898">
                  <c:v>-96010</c:v>
                </c:pt>
                <c:pt idx="3899">
                  <c:v>-96000</c:v>
                </c:pt>
                <c:pt idx="3900">
                  <c:v>-95990</c:v>
                </c:pt>
                <c:pt idx="3901">
                  <c:v>-95980</c:v>
                </c:pt>
                <c:pt idx="3902">
                  <c:v>-95970</c:v>
                </c:pt>
                <c:pt idx="3903">
                  <c:v>-95960</c:v>
                </c:pt>
                <c:pt idx="3904">
                  <c:v>-95950</c:v>
                </c:pt>
                <c:pt idx="3905">
                  <c:v>-95940</c:v>
                </c:pt>
                <c:pt idx="3906">
                  <c:v>-95930</c:v>
                </c:pt>
                <c:pt idx="3907">
                  <c:v>-95920</c:v>
                </c:pt>
                <c:pt idx="3908">
                  <c:v>-96910</c:v>
                </c:pt>
                <c:pt idx="3909">
                  <c:v>-96900</c:v>
                </c:pt>
                <c:pt idx="3910">
                  <c:v>-96890</c:v>
                </c:pt>
                <c:pt idx="3911">
                  <c:v>-96880</c:v>
                </c:pt>
                <c:pt idx="3912">
                  <c:v>-96870</c:v>
                </c:pt>
                <c:pt idx="3913">
                  <c:v>-96860</c:v>
                </c:pt>
                <c:pt idx="3914">
                  <c:v>-96850</c:v>
                </c:pt>
                <c:pt idx="3915">
                  <c:v>-96840</c:v>
                </c:pt>
                <c:pt idx="3916">
                  <c:v>-96830</c:v>
                </c:pt>
                <c:pt idx="3917">
                  <c:v>-96820</c:v>
                </c:pt>
                <c:pt idx="3918">
                  <c:v>-96810</c:v>
                </c:pt>
                <c:pt idx="3919">
                  <c:v>-96800</c:v>
                </c:pt>
                <c:pt idx="3920">
                  <c:v>-96790</c:v>
                </c:pt>
                <c:pt idx="3921">
                  <c:v>-96780</c:v>
                </c:pt>
                <c:pt idx="3922">
                  <c:v>-96770</c:v>
                </c:pt>
                <c:pt idx="3923">
                  <c:v>-96760</c:v>
                </c:pt>
                <c:pt idx="3924">
                  <c:v>-96750</c:v>
                </c:pt>
                <c:pt idx="3925">
                  <c:v>-96740</c:v>
                </c:pt>
                <c:pt idx="3926">
                  <c:v>-96730</c:v>
                </c:pt>
                <c:pt idx="3927">
                  <c:v>-96720</c:v>
                </c:pt>
                <c:pt idx="3928">
                  <c:v>-96710</c:v>
                </c:pt>
                <c:pt idx="3929">
                  <c:v>-96700</c:v>
                </c:pt>
                <c:pt idx="3930">
                  <c:v>-96690</c:v>
                </c:pt>
                <c:pt idx="3931">
                  <c:v>-96680</c:v>
                </c:pt>
                <c:pt idx="3932">
                  <c:v>-96670</c:v>
                </c:pt>
                <c:pt idx="3933">
                  <c:v>-96660</c:v>
                </c:pt>
                <c:pt idx="3934">
                  <c:v>-96650</c:v>
                </c:pt>
                <c:pt idx="3935">
                  <c:v>-96640</c:v>
                </c:pt>
                <c:pt idx="3936">
                  <c:v>-97630</c:v>
                </c:pt>
                <c:pt idx="3937">
                  <c:v>-97620</c:v>
                </c:pt>
                <c:pt idx="3938">
                  <c:v>-97610</c:v>
                </c:pt>
                <c:pt idx="3939">
                  <c:v>-97600</c:v>
                </c:pt>
                <c:pt idx="3940">
                  <c:v>-97590</c:v>
                </c:pt>
                <c:pt idx="3941">
                  <c:v>-97580</c:v>
                </c:pt>
                <c:pt idx="3942">
                  <c:v>-97570</c:v>
                </c:pt>
                <c:pt idx="3943">
                  <c:v>-97560</c:v>
                </c:pt>
                <c:pt idx="3944">
                  <c:v>-97550</c:v>
                </c:pt>
                <c:pt idx="3945">
                  <c:v>-97540</c:v>
                </c:pt>
                <c:pt idx="3946">
                  <c:v>-97530</c:v>
                </c:pt>
                <c:pt idx="3947">
                  <c:v>-97520</c:v>
                </c:pt>
                <c:pt idx="3948">
                  <c:v>-97510</c:v>
                </c:pt>
                <c:pt idx="3949">
                  <c:v>-97500</c:v>
                </c:pt>
                <c:pt idx="3950">
                  <c:v>-97490</c:v>
                </c:pt>
                <c:pt idx="3951">
                  <c:v>-97480</c:v>
                </c:pt>
                <c:pt idx="3952">
                  <c:v>-97470</c:v>
                </c:pt>
                <c:pt idx="3953">
                  <c:v>-97460</c:v>
                </c:pt>
                <c:pt idx="3954">
                  <c:v>-97450</c:v>
                </c:pt>
                <c:pt idx="3955">
                  <c:v>-97440</c:v>
                </c:pt>
                <c:pt idx="3956">
                  <c:v>-97430</c:v>
                </c:pt>
                <c:pt idx="3957">
                  <c:v>-97420</c:v>
                </c:pt>
                <c:pt idx="3958">
                  <c:v>-97410</c:v>
                </c:pt>
                <c:pt idx="3959">
                  <c:v>-97400</c:v>
                </c:pt>
                <c:pt idx="3960">
                  <c:v>-97390</c:v>
                </c:pt>
                <c:pt idx="3961">
                  <c:v>-97380</c:v>
                </c:pt>
                <c:pt idx="3962">
                  <c:v>-97370</c:v>
                </c:pt>
                <c:pt idx="3963">
                  <c:v>-97360</c:v>
                </c:pt>
                <c:pt idx="3964">
                  <c:v>-97350</c:v>
                </c:pt>
                <c:pt idx="3965">
                  <c:v>-97340</c:v>
                </c:pt>
                <c:pt idx="3966">
                  <c:v>-97330</c:v>
                </c:pt>
                <c:pt idx="3967">
                  <c:v>-97320</c:v>
                </c:pt>
                <c:pt idx="3968">
                  <c:v>-97310</c:v>
                </c:pt>
                <c:pt idx="3969">
                  <c:v>-97300</c:v>
                </c:pt>
                <c:pt idx="3970">
                  <c:v>-97290</c:v>
                </c:pt>
                <c:pt idx="3971">
                  <c:v>-98280</c:v>
                </c:pt>
                <c:pt idx="3972">
                  <c:v>-98270</c:v>
                </c:pt>
                <c:pt idx="3973">
                  <c:v>-98260</c:v>
                </c:pt>
                <c:pt idx="3974">
                  <c:v>-98250</c:v>
                </c:pt>
                <c:pt idx="3975">
                  <c:v>-98240</c:v>
                </c:pt>
                <c:pt idx="3976">
                  <c:v>-98230</c:v>
                </c:pt>
                <c:pt idx="3977">
                  <c:v>-98220</c:v>
                </c:pt>
                <c:pt idx="3978">
                  <c:v>-98210</c:v>
                </c:pt>
                <c:pt idx="3979">
                  <c:v>-98200</c:v>
                </c:pt>
                <c:pt idx="3980">
                  <c:v>-98190</c:v>
                </c:pt>
                <c:pt idx="3981">
                  <c:v>-98180</c:v>
                </c:pt>
                <c:pt idx="3982">
                  <c:v>-98170</c:v>
                </c:pt>
                <c:pt idx="3983">
                  <c:v>-98160</c:v>
                </c:pt>
                <c:pt idx="3984">
                  <c:v>-98150</c:v>
                </c:pt>
                <c:pt idx="3985">
                  <c:v>-98140</c:v>
                </c:pt>
                <c:pt idx="3986">
                  <c:v>-98130</c:v>
                </c:pt>
                <c:pt idx="3987">
                  <c:v>-98120</c:v>
                </c:pt>
                <c:pt idx="3988">
                  <c:v>-98110</c:v>
                </c:pt>
                <c:pt idx="3989">
                  <c:v>-98100</c:v>
                </c:pt>
                <c:pt idx="3990">
                  <c:v>-98090</c:v>
                </c:pt>
                <c:pt idx="3991">
                  <c:v>-98080</c:v>
                </c:pt>
                <c:pt idx="3992">
                  <c:v>-98070</c:v>
                </c:pt>
                <c:pt idx="3993">
                  <c:v>-98060</c:v>
                </c:pt>
                <c:pt idx="3994">
                  <c:v>-98050</c:v>
                </c:pt>
                <c:pt idx="3995">
                  <c:v>-98040</c:v>
                </c:pt>
                <c:pt idx="3996">
                  <c:v>-98030</c:v>
                </c:pt>
                <c:pt idx="3997">
                  <c:v>-98020</c:v>
                </c:pt>
                <c:pt idx="3998">
                  <c:v>-98010</c:v>
                </c:pt>
                <c:pt idx="3999">
                  <c:v>-98000</c:v>
                </c:pt>
                <c:pt idx="4000">
                  <c:v>-97990</c:v>
                </c:pt>
                <c:pt idx="4001">
                  <c:v>-97980</c:v>
                </c:pt>
                <c:pt idx="4002">
                  <c:v>-97970</c:v>
                </c:pt>
                <c:pt idx="4003">
                  <c:v>-97960</c:v>
                </c:pt>
                <c:pt idx="4004">
                  <c:v>-97950</c:v>
                </c:pt>
                <c:pt idx="4005">
                  <c:v>-97940</c:v>
                </c:pt>
                <c:pt idx="4006">
                  <c:v>-97930</c:v>
                </c:pt>
                <c:pt idx="4007">
                  <c:v>-97920</c:v>
                </c:pt>
                <c:pt idx="4008">
                  <c:v>-97910</c:v>
                </c:pt>
                <c:pt idx="4009">
                  <c:v>-97900</c:v>
                </c:pt>
                <c:pt idx="4010">
                  <c:v>-97890</c:v>
                </c:pt>
                <c:pt idx="4011">
                  <c:v>-97880</c:v>
                </c:pt>
                <c:pt idx="4012">
                  <c:v>-97870</c:v>
                </c:pt>
                <c:pt idx="4013">
                  <c:v>-97860</c:v>
                </c:pt>
                <c:pt idx="4014">
                  <c:v>-97850</c:v>
                </c:pt>
                <c:pt idx="4015">
                  <c:v>-97840</c:v>
                </c:pt>
                <c:pt idx="4016">
                  <c:v>-97830</c:v>
                </c:pt>
                <c:pt idx="4017">
                  <c:v>-97820</c:v>
                </c:pt>
                <c:pt idx="4018">
                  <c:v>-97810</c:v>
                </c:pt>
                <c:pt idx="4019">
                  <c:v>-97800</c:v>
                </c:pt>
                <c:pt idx="4020">
                  <c:v>-97790</c:v>
                </c:pt>
                <c:pt idx="4021">
                  <c:v>-97780</c:v>
                </c:pt>
                <c:pt idx="4022">
                  <c:v>-97770</c:v>
                </c:pt>
                <c:pt idx="4023">
                  <c:v>-97760</c:v>
                </c:pt>
                <c:pt idx="4024">
                  <c:v>-97750</c:v>
                </c:pt>
                <c:pt idx="4025">
                  <c:v>-97740</c:v>
                </c:pt>
                <c:pt idx="4026">
                  <c:v>-97730</c:v>
                </c:pt>
                <c:pt idx="4027">
                  <c:v>-97720</c:v>
                </c:pt>
                <c:pt idx="4028">
                  <c:v>-97710</c:v>
                </c:pt>
                <c:pt idx="4029">
                  <c:v>-97700</c:v>
                </c:pt>
                <c:pt idx="4030">
                  <c:v>-97690</c:v>
                </c:pt>
                <c:pt idx="4031">
                  <c:v>-97680</c:v>
                </c:pt>
                <c:pt idx="4032">
                  <c:v>-97670</c:v>
                </c:pt>
                <c:pt idx="4033">
                  <c:v>-97660</c:v>
                </c:pt>
                <c:pt idx="4034">
                  <c:v>-97650</c:v>
                </c:pt>
                <c:pt idx="4035">
                  <c:v>-97640</c:v>
                </c:pt>
                <c:pt idx="4036">
                  <c:v>-97630</c:v>
                </c:pt>
                <c:pt idx="4037">
                  <c:v>-97620</c:v>
                </c:pt>
                <c:pt idx="4038">
                  <c:v>-97610</c:v>
                </c:pt>
                <c:pt idx="4039">
                  <c:v>-97600</c:v>
                </c:pt>
                <c:pt idx="4040">
                  <c:v>-97590</c:v>
                </c:pt>
                <c:pt idx="4041">
                  <c:v>-97580</c:v>
                </c:pt>
                <c:pt idx="4042">
                  <c:v>-98570</c:v>
                </c:pt>
                <c:pt idx="4043">
                  <c:v>-98560</c:v>
                </c:pt>
                <c:pt idx="4044">
                  <c:v>-98550</c:v>
                </c:pt>
                <c:pt idx="4045">
                  <c:v>-98540</c:v>
                </c:pt>
                <c:pt idx="4046">
                  <c:v>-98530</c:v>
                </c:pt>
                <c:pt idx="4047">
                  <c:v>-98520</c:v>
                </c:pt>
                <c:pt idx="4048">
                  <c:v>-98510</c:v>
                </c:pt>
                <c:pt idx="4049">
                  <c:v>-98500</c:v>
                </c:pt>
                <c:pt idx="4050">
                  <c:v>-98490</c:v>
                </c:pt>
                <c:pt idx="4051">
                  <c:v>-98480</c:v>
                </c:pt>
                <c:pt idx="4052">
                  <c:v>-98470</c:v>
                </c:pt>
                <c:pt idx="4053">
                  <c:v>-98460</c:v>
                </c:pt>
                <c:pt idx="4054">
                  <c:v>-98450</c:v>
                </c:pt>
                <c:pt idx="4055">
                  <c:v>-98440</c:v>
                </c:pt>
                <c:pt idx="4056">
                  <c:v>-98430</c:v>
                </c:pt>
                <c:pt idx="4057">
                  <c:v>-98420</c:v>
                </c:pt>
                <c:pt idx="4058">
                  <c:v>-98410</c:v>
                </c:pt>
                <c:pt idx="4059">
                  <c:v>-98400</c:v>
                </c:pt>
                <c:pt idx="4060">
                  <c:v>-98390</c:v>
                </c:pt>
                <c:pt idx="4061">
                  <c:v>-98380</c:v>
                </c:pt>
                <c:pt idx="4062">
                  <c:v>-98370</c:v>
                </c:pt>
                <c:pt idx="4063">
                  <c:v>-98360</c:v>
                </c:pt>
                <c:pt idx="4064">
                  <c:v>-98350</c:v>
                </c:pt>
                <c:pt idx="4065">
                  <c:v>-99340</c:v>
                </c:pt>
                <c:pt idx="4066">
                  <c:v>-99330</c:v>
                </c:pt>
                <c:pt idx="4067">
                  <c:v>-99320</c:v>
                </c:pt>
                <c:pt idx="4068">
                  <c:v>-99310</c:v>
                </c:pt>
                <c:pt idx="4069">
                  <c:v>-99300</c:v>
                </c:pt>
                <c:pt idx="4070">
                  <c:v>-99290</c:v>
                </c:pt>
                <c:pt idx="4071">
                  <c:v>-99280</c:v>
                </c:pt>
                <c:pt idx="4072">
                  <c:v>-99270</c:v>
                </c:pt>
                <c:pt idx="4073">
                  <c:v>-99260</c:v>
                </c:pt>
                <c:pt idx="4074">
                  <c:v>-99250</c:v>
                </c:pt>
                <c:pt idx="4075">
                  <c:v>-99240</c:v>
                </c:pt>
                <c:pt idx="4076">
                  <c:v>-99230</c:v>
                </c:pt>
                <c:pt idx="4077">
                  <c:v>-99220</c:v>
                </c:pt>
                <c:pt idx="4078">
                  <c:v>-99210</c:v>
                </c:pt>
                <c:pt idx="4079">
                  <c:v>-99200</c:v>
                </c:pt>
                <c:pt idx="4080">
                  <c:v>-99190</c:v>
                </c:pt>
                <c:pt idx="4081">
                  <c:v>-99180</c:v>
                </c:pt>
                <c:pt idx="4082">
                  <c:v>-99170</c:v>
                </c:pt>
                <c:pt idx="4083">
                  <c:v>-99160</c:v>
                </c:pt>
                <c:pt idx="4084">
                  <c:v>-99150</c:v>
                </c:pt>
                <c:pt idx="4085">
                  <c:v>-99140</c:v>
                </c:pt>
                <c:pt idx="4086">
                  <c:v>-99130</c:v>
                </c:pt>
                <c:pt idx="4087">
                  <c:v>-99120</c:v>
                </c:pt>
                <c:pt idx="4088">
                  <c:v>-99110</c:v>
                </c:pt>
                <c:pt idx="4089">
                  <c:v>-99100</c:v>
                </c:pt>
                <c:pt idx="4090">
                  <c:v>-99090</c:v>
                </c:pt>
                <c:pt idx="4091">
                  <c:v>-99080</c:v>
                </c:pt>
                <c:pt idx="4092">
                  <c:v>-99070</c:v>
                </c:pt>
                <c:pt idx="4093">
                  <c:v>-99060</c:v>
                </c:pt>
                <c:pt idx="4094">
                  <c:v>-99050</c:v>
                </c:pt>
                <c:pt idx="4095">
                  <c:v>-99040</c:v>
                </c:pt>
                <c:pt idx="4096">
                  <c:v>-99030</c:v>
                </c:pt>
                <c:pt idx="4097">
                  <c:v>-99020</c:v>
                </c:pt>
                <c:pt idx="4098">
                  <c:v>-99010</c:v>
                </c:pt>
                <c:pt idx="4099">
                  <c:v>-99000</c:v>
                </c:pt>
                <c:pt idx="4100">
                  <c:v>-98990</c:v>
                </c:pt>
                <c:pt idx="4101">
                  <c:v>-98980</c:v>
                </c:pt>
                <c:pt idx="4102">
                  <c:v>-98970</c:v>
                </c:pt>
                <c:pt idx="4103">
                  <c:v>-98960</c:v>
                </c:pt>
                <c:pt idx="4104">
                  <c:v>-99950</c:v>
                </c:pt>
                <c:pt idx="4105">
                  <c:v>-99940</c:v>
                </c:pt>
                <c:pt idx="4106">
                  <c:v>-99930</c:v>
                </c:pt>
                <c:pt idx="4107">
                  <c:v>-99920</c:v>
                </c:pt>
                <c:pt idx="4108">
                  <c:v>-99910</c:v>
                </c:pt>
                <c:pt idx="4109">
                  <c:v>-99900</c:v>
                </c:pt>
                <c:pt idx="4110">
                  <c:v>-99890</c:v>
                </c:pt>
                <c:pt idx="4111">
                  <c:v>-99880</c:v>
                </c:pt>
                <c:pt idx="4112">
                  <c:v>-99870</c:v>
                </c:pt>
                <c:pt idx="4113">
                  <c:v>-99860</c:v>
                </c:pt>
                <c:pt idx="4114">
                  <c:v>-99850</c:v>
                </c:pt>
                <c:pt idx="4115">
                  <c:v>-99840</c:v>
                </c:pt>
                <c:pt idx="4116">
                  <c:v>-99830</c:v>
                </c:pt>
                <c:pt idx="4117">
                  <c:v>-99820</c:v>
                </c:pt>
                <c:pt idx="4118">
                  <c:v>-99810</c:v>
                </c:pt>
                <c:pt idx="4119">
                  <c:v>-99800</c:v>
                </c:pt>
                <c:pt idx="4120">
                  <c:v>-99790</c:v>
                </c:pt>
                <c:pt idx="4121">
                  <c:v>-99780</c:v>
                </c:pt>
                <c:pt idx="4122">
                  <c:v>-99770</c:v>
                </c:pt>
                <c:pt idx="4123">
                  <c:v>-99760</c:v>
                </c:pt>
                <c:pt idx="4124">
                  <c:v>-99750</c:v>
                </c:pt>
                <c:pt idx="4125">
                  <c:v>-99740</c:v>
                </c:pt>
                <c:pt idx="4126">
                  <c:v>-99730</c:v>
                </c:pt>
                <c:pt idx="4127">
                  <c:v>-99720</c:v>
                </c:pt>
                <c:pt idx="4128">
                  <c:v>-99710</c:v>
                </c:pt>
                <c:pt idx="4129">
                  <c:v>-99700</c:v>
                </c:pt>
                <c:pt idx="4130">
                  <c:v>-99690</c:v>
                </c:pt>
                <c:pt idx="4131">
                  <c:v>-99680</c:v>
                </c:pt>
                <c:pt idx="4132">
                  <c:v>-99670</c:v>
                </c:pt>
                <c:pt idx="4133">
                  <c:v>-99660</c:v>
                </c:pt>
                <c:pt idx="4134">
                  <c:v>-100650</c:v>
                </c:pt>
                <c:pt idx="4135">
                  <c:v>-100640</c:v>
                </c:pt>
                <c:pt idx="4136">
                  <c:v>-100630</c:v>
                </c:pt>
                <c:pt idx="4137">
                  <c:v>-100620</c:v>
                </c:pt>
                <c:pt idx="4138">
                  <c:v>-100610</c:v>
                </c:pt>
                <c:pt idx="4139">
                  <c:v>-100600</c:v>
                </c:pt>
                <c:pt idx="4140">
                  <c:v>-100590</c:v>
                </c:pt>
                <c:pt idx="4141">
                  <c:v>-100580</c:v>
                </c:pt>
                <c:pt idx="4142">
                  <c:v>-101570</c:v>
                </c:pt>
                <c:pt idx="4143">
                  <c:v>-101560</c:v>
                </c:pt>
                <c:pt idx="4144">
                  <c:v>-101550</c:v>
                </c:pt>
                <c:pt idx="4145">
                  <c:v>-101540</c:v>
                </c:pt>
                <c:pt idx="4146">
                  <c:v>-101530</c:v>
                </c:pt>
                <c:pt idx="4147">
                  <c:v>-101520</c:v>
                </c:pt>
                <c:pt idx="4148">
                  <c:v>-101510</c:v>
                </c:pt>
                <c:pt idx="4149">
                  <c:v>-101500</c:v>
                </c:pt>
                <c:pt idx="4150">
                  <c:v>-101490</c:v>
                </c:pt>
                <c:pt idx="4151">
                  <c:v>-101480</c:v>
                </c:pt>
                <c:pt idx="4152">
                  <c:v>-101470</c:v>
                </c:pt>
                <c:pt idx="4153">
                  <c:v>-101460</c:v>
                </c:pt>
                <c:pt idx="4154">
                  <c:v>-101450</c:v>
                </c:pt>
                <c:pt idx="4155">
                  <c:v>-101440</c:v>
                </c:pt>
                <c:pt idx="4156">
                  <c:v>-101430</c:v>
                </c:pt>
                <c:pt idx="4157">
                  <c:v>-101420</c:v>
                </c:pt>
                <c:pt idx="4158">
                  <c:v>-101410</c:v>
                </c:pt>
                <c:pt idx="4159">
                  <c:v>-101400</c:v>
                </c:pt>
                <c:pt idx="4160">
                  <c:v>-101390</c:v>
                </c:pt>
                <c:pt idx="4161">
                  <c:v>-101380</c:v>
                </c:pt>
                <c:pt idx="4162">
                  <c:v>-101370</c:v>
                </c:pt>
                <c:pt idx="4163">
                  <c:v>-101360</c:v>
                </c:pt>
                <c:pt idx="4164">
                  <c:v>-101350</c:v>
                </c:pt>
                <c:pt idx="4165">
                  <c:v>-102340</c:v>
                </c:pt>
                <c:pt idx="4166">
                  <c:v>-102330</c:v>
                </c:pt>
                <c:pt idx="4167">
                  <c:v>-102320</c:v>
                </c:pt>
                <c:pt idx="4168">
                  <c:v>-102310</c:v>
                </c:pt>
                <c:pt idx="4169">
                  <c:v>-102300</c:v>
                </c:pt>
                <c:pt idx="4170">
                  <c:v>-102290</c:v>
                </c:pt>
                <c:pt idx="4171">
                  <c:v>-102280</c:v>
                </c:pt>
                <c:pt idx="4172">
                  <c:v>-102270</c:v>
                </c:pt>
                <c:pt idx="4173">
                  <c:v>-102260</c:v>
                </c:pt>
                <c:pt idx="4174">
                  <c:v>-102250</c:v>
                </c:pt>
                <c:pt idx="4175">
                  <c:v>-102240</c:v>
                </c:pt>
                <c:pt idx="4176">
                  <c:v>-102230</c:v>
                </c:pt>
                <c:pt idx="4177">
                  <c:v>-102220</c:v>
                </c:pt>
                <c:pt idx="4178">
                  <c:v>-102210</c:v>
                </c:pt>
                <c:pt idx="4179">
                  <c:v>-102200</c:v>
                </c:pt>
                <c:pt idx="4180">
                  <c:v>-102190</c:v>
                </c:pt>
                <c:pt idx="4181">
                  <c:v>-102180</c:v>
                </c:pt>
                <c:pt idx="4182">
                  <c:v>-102170</c:v>
                </c:pt>
                <c:pt idx="4183">
                  <c:v>-102160</c:v>
                </c:pt>
                <c:pt idx="4184">
                  <c:v>-102150</c:v>
                </c:pt>
                <c:pt idx="4185">
                  <c:v>-102140</c:v>
                </c:pt>
                <c:pt idx="4186">
                  <c:v>-102130</c:v>
                </c:pt>
                <c:pt idx="4187">
                  <c:v>-103120</c:v>
                </c:pt>
                <c:pt idx="4188">
                  <c:v>-103110</c:v>
                </c:pt>
                <c:pt idx="4189">
                  <c:v>-103100</c:v>
                </c:pt>
                <c:pt idx="4190">
                  <c:v>-103090</c:v>
                </c:pt>
                <c:pt idx="4191">
                  <c:v>-103080</c:v>
                </c:pt>
                <c:pt idx="4192">
                  <c:v>-103070</c:v>
                </c:pt>
                <c:pt idx="4193">
                  <c:v>-103060</c:v>
                </c:pt>
                <c:pt idx="4194">
                  <c:v>-103050</c:v>
                </c:pt>
                <c:pt idx="4195">
                  <c:v>-103040</c:v>
                </c:pt>
                <c:pt idx="4196">
                  <c:v>-103030</c:v>
                </c:pt>
                <c:pt idx="4197">
                  <c:v>-103020</c:v>
                </c:pt>
                <c:pt idx="4198">
                  <c:v>-103010</c:v>
                </c:pt>
                <c:pt idx="4199">
                  <c:v>-103000</c:v>
                </c:pt>
                <c:pt idx="4200">
                  <c:v>-102990</c:v>
                </c:pt>
                <c:pt idx="4201">
                  <c:v>-102980</c:v>
                </c:pt>
                <c:pt idx="4202">
                  <c:v>-102970</c:v>
                </c:pt>
                <c:pt idx="4203">
                  <c:v>-102960</c:v>
                </c:pt>
                <c:pt idx="4204">
                  <c:v>-102950</c:v>
                </c:pt>
                <c:pt idx="4205">
                  <c:v>-102940</c:v>
                </c:pt>
                <c:pt idx="4206">
                  <c:v>-102930</c:v>
                </c:pt>
                <c:pt idx="4207">
                  <c:v>-102920</c:v>
                </c:pt>
                <c:pt idx="4208">
                  <c:v>-102910</c:v>
                </c:pt>
                <c:pt idx="4209">
                  <c:v>-102900</c:v>
                </c:pt>
                <c:pt idx="4210">
                  <c:v>-102890</c:v>
                </c:pt>
                <c:pt idx="4211">
                  <c:v>-103880</c:v>
                </c:pt>
                <c:pt idx="4212">
                  <c:v>-103870</c:v>
                </c:pt>
                <c:pt idx="4213">
                  <c:v>-103860</c:v>
                </c:pt>
                <c:pt idx="4214">
                  <c:v>-103850</c:v>
                </c:pt>
                <c:pt idx="4215">
                  <c:v>-103840</c:v>
                </c:pt>
                <c:pt idx="4216">
                  <c:v>-103830</c:v>
                </c:pt>
                <c:pt idx="4217">
                  <c:v>-103820</c:v>
                </c:pt>
                <c:pt idx="4218">
                  <c:v>-103810</c:v>
                </c:pt>
                <c:pt idx="4219">
                  <c:v>-103800</c:v>
                </c:pt>
                <c:pt idx="4220">
                  <c:v>-103790</c:v>
                </c:pt>
                <c:pt idx="4221">
                  <c:v>-103780</c:v>
                </c:pt>
                <c:pt idx="4222">
                  <c:v>-103770</c:v>
                </c:pt>
                <c:pt idx="4223">
                  <c:v>-103760</c:v>
                </c:pt>
                <c:pt idx="4224">
                  <c:v>-103750</c:v>
                </c:pt>
                <c:pt idx="4225">
                  <c:v>-103740</c:v>
                </c:pt>
                <c:pt idx="4226">
                  <c:v>-103730</c:v>
                </c:pt>
                <c:pt idx="4227">
                  <c:v>-103720</c:v>
                </c:pt>
                <c:pt idx="4228">
                  <c:v>-103710</c:v>
                </c:pt>
                <c:pt idx="4229">
                  <c:v>-103700</c:v>
                </c:pt>
                <c:pt idx="4230">
                  <c:v>-103690</c:v>
                </c:pt>
                <c:pt idx="4231">
                  <c:v>-103680</c:v>
                </c:pt>
                <c:pt idx="4232">
                  <c:v>-103670</c:v>
                </c:pt>
                <c:pt idx="4233">
                  <c:v>-103660</c:v>
                </c:pt>
                <c:pt idx="4234">
                  <c:v>-103650</c:v>
                </c:pt>
                <c:pt idx="4235">
                  <c:v>-103640</c:v>
                </c:pt>
                <c:pt idx="4236">
                  <c:v>-103630</c:v>
                </c:pt>
                <c:pt idx="4237">
                  <c:v>-103620</c:v>
                </c:pt>
                <c:pt idx="4238">
                  <c:v>-103610</c:v>
                </c:pt>
                <c:pt idx="4239">
                  <c:v>-103600</c:v>
                </c:pt>
                <c:pt idx="4240">
                  <c:v>-103590</c:v>
                </c:pt>
                <c:pt idx="4241">
                  <c:v>-103580</c:v>
                </c:pt>
                <c:pt idx="4242">
                  <c:v>-103570</c:v>
                </c:pt>
                <c:pt idx="4243">
                  <c:v>-103560</c:v>
                </c:pt>
                <c:pt idx="4244">
                  <c:v>-103550</c:v>
                </c:pt>
                <c:pt idx="4245">
                  <c:v>-103540</c:v>
                </c:pt>
                <c:pt idx="4246">
                  <c:v>-103530</c:v>
                </c:pt>
                <c:pt idx="4247">
                  <c:v>-103520</c:v>
                </c:pt>
                <c:pt idx="4248">
                  <c:v>-103510</c:v>
                </c:pt>
                <c:pt idx="4249">
                  <c:v>-103500</c:v>
                </c:pt>
                <c:pt idx="4250">
                  <c:v>-103490</c:v>
                </c:pt>
                <c:pt idx="4251">
                  <c:v>-103480</c:v>
                </c:pt>
                <c:pt idx="4252">
                  <c:v>-103470</c:v>
                </c:pt>
                <c:pt idx="4253">
                  <c:v>-103460</c:v>
                </c:pt>
                <c:pt idx="4254">
                  <c:v>-103450</c:v>
                </c:pt>
                <c:pt idx="4255">
                  <c:v>-104440</c:v>
                </c:pt>
                <c:pt idx="4256">
                  <c:v>-104430</c:v>
                </c:pt>
                <c:pt idx="4257">
                  <c:v>-104420</c:v>
                </c:pt>
                <c:pt idx="4258">
                  <c:v>-104410</c:v>
                </c:pt>
                <c:pt idx="4259">
                  <c:v>-104400</c:v>
                </c:pt>
                <c:pt idx="4260">
                  <c:v>-104390</c:v>
                </c:pt>
                <c:pt idx="4261">
                  <c:v>-104380</c:v>
                </c:pt>
                <c:pt idx="4262">
                  <c:v>-104370</c:v>
                </c:pt>
                <c:pt idx="4263">
                  <c:v>-104360</c:v>
                </c:pt>
                <c:pt idx="4264">
                  <c:v>-104350</c:v>
                </c:pt>
                <c:pt idx="4265">
                  <c:v>-104340</c:v>
                </c:pt>
                <c:pt idx="4266">
                  <c:v>-104330</c:v>
                </c:pt>
                <c:pt idx="4267">
                  <c:v>-104320</c:v>
                </c:pt>
                <c:pt idx="4268">
                  <c:v>-104310</c:v>
                </c:pt>
                <c:pt idx="4269">
                  <c:v>-104300</c:v>
                </c:pt>
                <c:pt idx="4270">
                  <c:v>-104290</c:v>
                </c:pt>
                <c:pt idx="4271">
                  <c:v>-104280</c:v>
                </c:pt>
                <c:pt idx="4272">
                  <c:v>-104270</c:v>
                </c:pt>
                <c:pt idx="4273">
                  <c:v>-104260</c:v>
                </c:pt>
                <c:pt idx="4274">
                  <c:v>-104250</c:v>
                </c:pt>
                <c:pt idx="4275">
                  <c:v>-104240</c:v>
                </c:pt>
                <c:pt idx="4276">
                  <c:v>-104230</c:v>
                </c:pt>
                <c:pt idx="4277">
                  <c:v>-104220</c:v>
                </c:pt>
                <c:pt idx="4278">
                  <c:v>-104210</c:v>
                </c:pt>
                <c:pt idx="4279">
                  <c:v>-104200</c:v>
                </c:pt>
                <c:pt idx="4280">
                  <c:v>-104190</c:v>
                </c:pt>
                <c:pt idx="4281">
                  <c:v>-104180</c:v>
                </c:pt>
                <c:pt idx="4282">
                  <c:v>-104170</c:v>
                </c:pt>
                <c:pt idx="4283">
                  <c:v>-104160</c:v>
                </c:pt>
                <c:pt idx="4284">
                  <c:v>-104150</c:v>
                </c:pt>
                <c:pt idx="4285">
                  <c:v>-104140</c:v>
                </c:pt>
                <c:pt idx="4286">
                  <c:v>-104130</c:v>
                </c:pt>
                <c:pt idx="4287">
                  <c:v>-104120</c:v>
                </c:pt>
                <c:pt idx="4288">
                  <c:v>-104110</c:v>
                </c:pt>
                <c:pt idx="4289">
                  <c:v>-104100</c:v>
                </c:pt>
                <c:pt idx="4290">
                  <c:v>-104090</c:v>
                </c:pt>
                <c:pt idx="4291">
                  <c:v>-104080</c:v>
                </c:pt>
                <c:pt idx="4292">
                  <c:v>-104070</c:v>
                </c:pt>
                <c:pt idx="4293">
                  <c:v>-104060</c:v>
                </c:pt>
                <c:pt idx="4294">
                  <c:v>-104050</c:v>
                </c:pt>
                <c:pt idx="4295">
                  <c:v>-104040</c:v>
                </c:pt>
                <c:pt idx="4296">
                  <c:v>-104030</c:v>
                </c:pt>
                <c:pt idx="4297">
                  <c:v>-104020</c:v>
                </c:pt>
                <c:pt idx="4298">
                  <c:v>-104010</c:v>
                </c:pt>
                <c:pt idx="4299">
                  <c:v>-104000</c:v>
                </c:pt>
                <c:pt idx="4300">
                  <c:v>-103990</c:v>
                </c:pt>
                <c:pt idx="4301">
                  <c:v>-103980</c:v>
                </c:pt>
                <c:pt idx="4302">
                  <c:v>-103970</c:v>
                </c:pt>
                <c:pt idx="4303">
                  <c:v>-103960</c:v>
                </c:pt>
                <c:pt idx="4304">
                  <c:v>-103950</c:v>
                </c:pt>
                <c:pt idx="4305">
                  <c:v>-103940</c:v>
                </c:pt>
                <c:pt idx="4306">
                  <c:v>-103930</c:v>
                </c:pt>
                <c:pt idx="4307">
                  <c:v>-103920</c:v>
                </c:pt>
                <c:pt idx="4308">
                  <c:v>-103910</c:v>
                </c:pt>
                <c:pt idx="4309">
                  <c:v>-103900</c:v>
                </c:pt>
                <c:pt idx="4310">
                  <c:v>-103890</c:v>
                </c:pt>
                <c:pt idx="4311">
                  <c:v>-103880</c:v>
                </c:pt>
                <c:pt idx="4312">
                  <c:v>-104870</c:v>
                </c:pt>
                <c:pt idx="4313">
                  <c:v>-104860</c:v>
                </c:pt>
                <c:pt idx="4314">
                  <c:v>-104850</c:v>
                </c:pt>
                <c:pt idx="4315">
                  <c:v>-104840</c:v>
                </c:pt>
                <c:pt idx="4316">
                  <c:v>-104830</c:v>
                </c:pt>
                <c:pt idx="4317">
                  <c:v>-104820</c:v>
                </c:pt>
                <c:pt idx="4318">
                  <c:v>-104810</c:v>
                </c:pt>
                <c:pt idx="4319">
                  <c:v>-104800</c:v>
                </c:pt>
                <c:pt idx="4320">
                  <c:v>-104790</c:v>
                </c:pt>
                <c:pt idx="4321">
                  <c:v>-104780</c:v>
                </c:pt>
                <c:pt idx="4322">
                  <c:v>-104770</c:v>
                </c:pt>
                <c:pt idx="4323">
                  <c:v>-104760</c:v>
                </c:pt>
                <c:pt idx="4324">
                  <c:v>-104750</c:v>
                </c:pt>
                <c:pt idx="4325">
                  <c:v>-104740</c:v>
                </c:pt>
                <c:pt idx="4326">
                  <c:v>-104730</c:v>
                </c:pt>
                <c:pt idx="4327">
                  <c:v>-104720</c:v>
                </c:pt>
                <c:pt idx="4328">
                  <c:v>-104710</c:v>
                </c:pt>
                <c:pt idx="4329">
                  <c:v>-104700</c:v>
                </c:pt>
                <c:pt idx="4330">
                  <c:v>-104690</c:v>
                </c:pt>
                <c:pt idx="4331">
                  <c:v>-104680</c:v>
                </c:pt>
                <c:pt idx="4332">
                  <c:v>-104670</c:v>
                </c:pt>
                <c:pt idx="4333">
                  <c:v>-104660</c:v>
                </c:pt>
                <c:pt idx="4334">
                  <c:v>-104650</c:v>
                </c:pt>
                <c:pt idx="4335">
                  <c:v>-105640</c:v>
                </c:pt>
                <c:pt idx="4336">
                  <c:v>-105630</c:v>
                </c:pt>
                <c:pt idx="4337">
                  <c:v>-105620</c:v>
                </c:pt>
                <c:pt idx="4338">
                  <c:v>-105610</c:v>
                </c:pt>
                <c:pt idx="4339">
                  <c:v>-105600</c:v>
                </c:pt>
                <c:pt idx="4340">
                  <c:v>-105590</c:v>
                </c:pt>
                <c:pt idx="4341">
                  <c:v>-105580</c:v>
                </c:pt>
                <c:pt idx="4342">
                  <c:v>-105570</c:v>
                </c:pt>
                <c:pt idx="4343">
                  <c:v>-105560</c:v>
                </c:pt>
                <c:pt idx="4344">
                  <c:v>-105550</c:v>
                </c:pt>
                <c:pt idx="4345">
                  <c:v>-105540</c:v>
                </c:pt>
                <c:pt idx="4346">
                  <c:v>-106530</c:v>
                </c:pt>
                <c:pt idx="4347">
                  <c:v>-106520</c:v>
                </c:pt>
                <c:pt idx="4348">
                  <c:v>-106510</c:v>
                </c:pt>
                <c:pt idx="4349">
                  <c:v>-106500</c:v>
                </c:pt>
                <c:pt idx="4350">
                  <c:v>-106490</c:v>
                </c:pt>
                <c:pt idx="4351">
                  <c:v>-106480</c:v>
                </c:pt>
                <c:pt idx="4352">
                  <c:v>-106470</c:v>
                </c:pt>
                <c:pt idx="4353">
                  <c:v>-106460</c:v>
                </c:pt>
                <c:pt idx="4354">
                  <c:v>-106450</c:v>
                </c:pt>
                <c:pt idx="4355">
                  <c:v>-106440</c:v>
                </c:pt>
                <c:pt idx="4356">
                  <c:v>-106430</c:v>
                </c:pt>
                <c:pt idx="4357">
                  <c:v>-106420</c:v>
                </c:pt>
                <c:pt idx="4358">
                  <c:v>-106410</c:v>
                </c:pt>
                <c:pt idx="4359">
                  <c:v>-106400</c:v>
                </c:pt>
                <c:pt idx="4360">
                  <c:v>-106390</c:v>
                </c:pt>
                <c:pt idx="4361">
                  <c:v>-106380</c:v>
                </c:pt>
                <c:pt idx="4362">
                  <c:v>-106370</c:v>
                </c:pt>
                <c:pt idx="4363">
                  <c:v>-106360</c:v>
                </c:pt>
                <c:pt idx="4364">
                  <c:v>-106350</c:v>
                </c:pt>
                <c:pt idx="4365">
                  <c:v>-106340</c:v>
                </c:pt>
                <c:pt idx="4366">
                  <c:v>-106330</c:v>
                </c:pt>
                <c:pt idx="4367">
                  <c:v>-106320</c:v>
                </c:pt>
                <c:pt idx="4368">
                  <c:v>-106310</c:v>
                </c:pt>
                <c:pt idx="4369">
                  <c:v>-106300</c:v>
                </c:pt>
                <c:pt idx="4370">
                  <c:v>-106290</c:v>
                </c:pt>
                <c:pt idx="4371">
                  <c:v>-106280</c:v>
                </c:pt>
                <c:pt idx="4372">
                  <c:v>-106270</c:v>
                </c:pt>
                <c:pt idx="4373">
                  <c:v>-106260</c:v>
                </c:pt>
                <c:pt idx="4374">
                  <c:v>-106250</c:v>
                </c:pt>
                <c:pt idx="4375">
                  <c:v>-106240</c:v>
                </c:pt>
                <c:pt idx="4376">
                  <c:v>-106230</c:v>
                </c:pt>
                <c:pt idx="4377">
                  <c:v>-107220</c:v>
                </c:pt>
                <c:pt idx="4378">
                  <c:v>-107210</c:v>
                </c:pt>
                <c:pt idx="4379">
                  <c:v>-107200</c:v>
                </c:pt>
                <c:pt idx="4380">
                  <c:v>-107190</c:v>
                </c:pt>
                <c:pt idx="4381">
                  <c:v>-107180</c:v>
                </c:pt>
                <c:pt idx="4382">
                  <c:v>-107170</c:v>
                </c:pt>
                <c:pt idx="4383">
                  <c:v>-107160</c:v>
                </c:pt>
                <c:pt idx="4384">
                  <c:v>-107150</c:v>
                </c:pt>
                <c:pt idx="4385">
                  <c:v>-107140</c:v>
                </c:pt>
                <c:pt idx="4386">
                  <c:v>-107130</c:v>
                </c:pt>
                <c:pt idx="4387">
                  <c:v>-107120</c:v>
                </c:pt>
                <c:pt idx="4388">
                  <c:v>-107110</c:v>
                </c:pt>
                <c:pt idx="4389">
                  <c:v>-107100</c:v>
                </c:pt>
                <c:pt idx="4390">
                  <c:v>-107090</c:v>
                </c:pt>
                <c:pt idx="4391">
                  <c:v>-107080</c:v>
                </c:pt>
                <c:pt idx="4392">
                  <c:v>-107070</c:v>
                </c:pt>
                <c:pt idx="4393">
                  <c:v>-107060</c:v>
                </c:pt>
                <c:pt idx="4394">
                  <c:v>-107050</c:v>
                </c:pt>
                <c:pt idx="4395">
                  <c:v>-107040</c:v>
                </c:pt>
                <c:pt idx="4396">
                  <c:v>-107030</c:v>
                </c:pt>
                <c:pt idx="4397">
                  <c:v>-107020</c:v>
                </c:pt>
                <c:pt idx="4398">
                  <c:v>-107010</c:v>
                </c:pt>
                <c:pt idx="4399">
                  <c:v>-107000</c:v>
                </c:pt>
                <c:pt idx="4400">
                  <c:v>-106990</c:v>
                </c:pt>
                <c:pt idx="4401">
                  <c:v>-106980</c:v>
                </c:pt>
                <c:pt idx="4402">
                  <c:v>-106970</c:v>
                </c:pt>
                <c:pt idx="4403">
                  <c:v>-106960</c:v>
                </c:pt>
                <c:pt idx="4404">
                  <c:v>-106950</c:v>
                </c:pt>
                <c:pt idx="4405">
                  <c:v>-106940</c:v>
                </c:pt>
                <c:pt idx="4406">
                  <c:v>-106930</c:v>
                </c:pt>
                <c:pt idx="4407">
                  <c:v>-106920</c:v>
                </c:pt>
                <c:pt idx="4408">
                  <c:v>-106910</c:v>
                </c:pt>
                <c:pt idx="4409">
                  <c:v>-106900</c:v>
                </c:pt>
                <c:pt idx="4410">
                  <c:v>-106890</c:v>
                </c:pt>
                <c:pt idx="4411">
                  <c:v>-106880</c:v>
                </c:pt>
                <c:pt idx="4412">
                  <c:v>-106870</c:v>
                </c:pt>
                <c:pt idx="4413">
                  <c:v>-106860</c:v>
                </c:pt>
                <c:pt idx="4414">
                  <c:v>-106850</c:v>
                </c:pt>
                <c:pt idx="4415">
                  <c:v>-106840</c:v>
                </c:pt>
                <c:pt idx="4416">
                  <c:v>-106830</c:v>
                </c:pt>
                <c:pt idx="4417">
                  <c:v>-107820</c:v>
                </c:pt>
                <c:pt idx="4418">
                  <c:v>-107810</c:v>
                </c:pt>
                <c:pt idx="4419">
                  <c:v>-107800</c:v>
                </c:pt>
                <c:pt idx="4420">
                  <c:v>-107790</c:v>
                </c:pt>
                <c:pt idx="4421">
                  <c:v>-107780</c:v>
                </c:pt>
                <c:pt idx="4422">
                  <c:v>-107770</c:v>
                </c:pt>
                <c:pt idx="4423">
                  <c:v>-107760</c:v>
                </c:pt>
                <c:pt idx="4424">
                  <c:v>-107750</c:v>
                </c:pt>
                <c:pt idx="4425">
                  <c:v>-108740</c:v>
                </c:pt>
                <c:pt idx="4426">
                  <c:v>-108730</c:v>
                </c:pt>
                <c:pt idx="4427">
                  <c:v>-108720</c:v>
                </c:pt>
                <c:pt idx="4428">
                  <c:v>-108710</c:v>
                </c:pt>
                <c:pt idx="4429">
                  <c:v>-108700</c:v>
                </c:pt>
                <c:pt idx="4430">
                  <c:v>-108690</c:v>
                </c:pt>
                <c:pt idx="4431">
                  <c:v>-108680</c:v>
                </c:pt>
                <c:pt idx="4432">
                  <c:v>-108670</c:v>
                </c:pt>
                <c:pt idx="4433">
                  <c:v>-108660</c:v>
                </c:pt>
                <c:pt idx="4434">
                  <c:v>-108650</c:v>
                </c:pt>
                <c:pt idx="4435">
                  <c:v>-108640</c:v>
                </c:pt>
                <c:pt idx="4436">
                  <c:v>-108630</c:v>
                </c:pt>
                <c:pt idx="4437">
                  <c:v>-108620</c:v>
                </c:pt>
                <c:pt idx="4438">
                  <c:v>-108610</c:v>
                </c:pt>
                <c:pt idx="4439">
                  <c:v>-108600</c:v>
                </c:pt>
                <c:pt idx="4440">
                  <c:v>-108590</c:v>
                </c:pt>
                <c:pt idx="4441">
                  <c:v>-108580</c:v>
                </c:pt>
                <c:pt idx="4442">
                  <c:v>-108570</c:v>
                </c:pt>
                <c:pt idx="4443">
                  <c:v>-108560</c:v>
                </c:pt>
                <c:pt idx="4444">
                  <c:v>-108550</c:v>
                </c:pt>
                <c:pt idx="4445">
                  <c:v>-108540</c:v>
                </c:pt>
                <c:pt idx="4446">
                  <c:v>-108530</c:v>
                </c:pt>
                <c:pt idx="4447">
                  <c:v>-108520</c:v>
                </c:pt>
                <c:pt idx="4448">
                  <c:v>-108510</c:v>
                </c:pt>
                <c:pt idx="4449">
                  <c:v>-108500</c:v>
                </c:pt>
                <c:pt idx="4450">
                  <c:v>-108490</c:v>
                </c:pt>
                <c:pt idx="4451">
                  <c:v>-108480</c:v>
                </c:pt>
                <c:pt idx="4452">
                  <c:v>-108470</c:v>
                </c:pt>
                <c:pt idx="4453">
                  <c:v>-108460</c:v>
                </c:pt>
                <c:pt idx="4454">
                  <c:v>-108450</c:v>
                </c:pt>
                <c:pt idx="4455">
                  <c:v>-108440</c:v>
                </c:pt>
                <c:pt idx="4456">
                  <c:v>-108430</c:v>
                </c:pt>
                <c:pt idx="4457">
                  <c:v>-108420</c:v>
                </c:pt>
                <c:pt idx="4458">
                  <c:v>-108410</c:v>
                </c:pt>
                <c:pt idx="4459">
                  <c:v>-108400</c:v>
                </c:pt>
                <c:pt idx="4460">
                  <c:v>-108390</c:v>
                </c:pt>
                <c:pt idx="4461">
                  <c:v>-109380</c:v>
                </c:pt>
                <c:pt idx="4462">
                  <c:v>-110370</c:v>
                </c:pt>
                <c:pt idx="4463">
                  <c:v>-110360</c:v>
                </c:pt>
                <c:pt idx="4464">
                  <c:v>-110350</c:v>
                </c:pt>
                <c:pt idx="4465">
                  <c:v>-110340</c:v>
                </c:pt>
                <c:pt idx="4466">
                  <c:v>-110330</c:v>
                </c:pt>
                <c:pt idx="4467">
                  <c:v>-110320</c:v>
                </c:pt>
                <c:pt idx="4468">
                  <c:v>-110310</c:v>
                </c:pt>
                <c:pt idx="4469">
                  <c:v>-110300</c:v>
                </c:pt>
                <c:pt idx="4470">
                  <c:v>-110290</c:v>
                </c:pt>
                <c:pt idx="4471">
                  <c:v>-110280</c:v>
                </c:pt>
                <c:pt idx="4472">
                  <c:v>-110270</c:v>
                </c:pt>
                <c:pt idx="4473">
                  <c:v>-110260</c:v>
                </c:pt>
                <c:pt idx="4474">
                  <c:v>-110250</c:v>
                </c:pt>
                <c:pt idx="4475">
                  <c:v>-110240</c:v>
                </c:pt>
                <c:pt idx="4476">
                  <c:v>-110230</c:v>
                </c:pt>
                <c:pt idx="4477">
                  <c:v>-110220</c:v>
                </c:pt>
                <c:pt idx="4478">
                  <c:v>-110210</c:v>
                </c:pt>
                <c:pt idx="4479">
                  <c:v>-110200</c:v>
                </c:pt>
                <c:pt idx="4480">
                  <c:v>-110190</c:v>
                </c:pt>
                <c:pt idx="4481">
                  <c:v>-110180</c:v>
                </c:pt>
                <c:pt idx="4482">
                  <c:v>-110170</c:v>
                </c:pt>
                <c:pt idx="4483">
                  <c:v>-110160</c:v>
                </c:pt>
                <c:pt idx="4484">
                  <c:v>-110150</c:v>
                </c:pt>
                <c:pt idx="4485">
                  <c:v>-110140</c:v>
                </c:pt>
                <c:pt idx="4486">
                  <c:v>-110130</c:v>
                </c:pt>
                <c:pt idx="4487">
                  <c:v>-110120</c:v>
                </c:pt>
                <c:pt idx="4488">
                  <c:v>-110110</c:v>
                </c:pt>
                <c:pt idx="4489">
                  <c:v>-110100</c:v>
                </c:pt>
                <c:pt idx="4490">
                  <c:v>-110090</c:v>
                </c:pt>
                <c:pt idx="4491">
                  <c:v>-110080</c:v>
                </c:pt>
                <c:pt idx="4492">
                  <c:v>-110070</c:v>
                </c:pt>
                <c:pt idx="4493">
                  <c:v>-110060</c:v>
                </c:pt>
                <c:pt idx="4494">
                  <c:v>-110050</c:v>
                </c:pt>
                <c:pt idx="4495">
                  <c:v>-110040</c:v>
                </c:pt>
                <c:pt idx="4496">
                  <c:v>-110030</c:v>
                </c:pt>
                <c:pt idx="4497">
                  <c:v>-110020</c:v>
                </c:pt>
                <c:pt idx="4498">
                  <c:v>-110010</c:v>
                </c:pt>
                <c:pt idx="4499">
                  <c:v>-110000</c:v>
                </c:pt>
                <c:pt idx="4500">
                  <c:v>-109990</c:v>
                </c:pt>
                <c:pt idx="4501">
                  <c:v>-109980</c:v>
                </c:pt>
                <c:pt idx="4502">
                  <c:v>-109970</c:v>
                </c:pt>
                <c:pt idx="4503">
                  <c:v>-109960</c:v>
                </c:pt>
                <c:pt idx="4504">
                  <c:v>-109950</c:v>
                </c:pt>
                <c:pt idx="4505">
                  <c:v>-109940</c:v>
                </c:pt>
                <c:pt idx="4506">
                  <c:v>-109930</c:v>
                </c:pt>
                <c:pt idx="4507">
                  <c:v>-109920</c:v>
                </c:pt>
                <c:pt idx="4508">
                  <c:v>-109910</c:v>
                </c:pt>
                <c:pt idx="4509">
                  <c:v>-109900</c:v>
                </c:pt>
                <c:pt idx="4510">
                  <c:v>-109890</c:v>
                </c:pt>
                <c:pt idx="4511">
                  <c:v>-109880</c:v>
                </c:pt>
                <c:pt idx="4512">
                  <c:v>-109870</c:v>
                </c:pt>
                <c:pt idx="4513">
                  <c:v>-109860</c:v>
                </c:pt>
                <c:pt idx="4514">
                  <c:v>-109850</c:v>
                </c:pt>
                <c:pt idx="4515">
                  <c:v>-109840</c:v>
                </c:pt>
                <c:pt idx="4516">
                  <c:v>-109830</c:v>
                </c:pt>
                <c:pt idx="4517">
                  <c:v>-109820</c:v>
                </c:pt>
                <c:pt idx="4518">
                  <c:v>-109810</c:v>
                </c:pt>
                <c:pt idx="4519">
                  <c:v>-109800</c:v>
                </c:pt>
                <c:pt idx="4520">
                  <c:v>-109790</c:v>
                </c:pt>
                <c:pt idx="4521">
                  <c:v>-109780</c:v>
                </c:pt>
                <c:pt idx="4522">
                  <c:v>-109770</c:v>
                </c:pt>
                <c:pt idx="4523">
                  <c:v>-109760</c:v>
                </c:pt>
                <c:pt idx="4524">
                  <c:v>-109750</c:v>
                </c:pt>
                <c:pt idx="4525">
                  <c:v>-109740</c:v>
                </c:pt>
                <c:pt idx="4526">
                  <c:v>-109730</c:v>
                </c:pt>
                <c:pt idx="4527">
                  <c:v>-109720</c:v>
                </c:pt>
                <c:pt idx="4528">
                  <c:v>-109710</c:v>
                </c:pt>
                <c:pt idx="4529">
                  <c:v>-109700</c:v>
                </c:pt>
                <c:pt idx="4530">
                  <c:v>-109690</c:v>
                </c:pt>
                <c:pt idx="4531">
                  <c:v>-109680</c:v>
                </c:pt>
                <c:pt idx="4532">
                  <c:v>-109670</c:v>
                </c:pt>
                <c:pt idx="4533">
                  <c:v>-109660</c:v>
                </c:pt>
                <c:pt idx="4534">
                  <c:v>-110650</c:v>
                </c:pt>
                <c:pt idx="4535">
                  <c:v>-110640</c:v>
                </c:pt>
                <c:pt idx="4536">
                  <c:v>-110630</c:v>
                </c:pt>
                <c:pt idx="4537">
                  <c:v>-111620</c:v>
                </c:pt>
                <c:pt idx="4538">
                  <c:v>-111610</c:v>
                </c:pt>
                <c:pt idx="4539">
                  <c:v>-111600</c:v>
                </c:pt>
                <c:pt idx="4540">
                  <c:v>-111590</c:v>
                </c:pt>
                <c:pt idx="4541">
                  <c:v>-111580</c:v>
                </c:pt>
                <c:pt idx="4542">
                  <c:v>-111570</c:v>
                </c:pt>
                <c:pt idx="4543">
                  <c:v>-111560</c:v>
                </c:pt>
                <c:pt idx="4544">
                  <c:v>-111550</c:v>
                </c:pt>
                <c:pt idx="4545">
                  <c:v>-111540</c:v>
                </c:pt>
                <c:pt idx="4546">
                  <c:v>-111530</c:v>
                </c:pt>
                <c:pt idx="4547">
                  <c:v>-111520</c:v>
                </c:pt>
                <c:pt idx="4548">
                  <c:v>-111510</c:v>
                </c:pt>
                <c:pt idx="4549">
                  <c:v>-111500</c:v>
                </c:pt>
                <c:pt idx="4550">
                  <c:v>-111490</c:v>
                </c:pt>
                <c:pt idx="4551">
                  <c:v>-112480</c:v>
                </c:pt>
                <c:pt idx="4552">
                  <c:v>-112470</c:v>
                </c:pt>
                <c:pt idx="4553">
                  <c:v>-112460</c:v>
                </c:pt>
                <c:pt idx="4554">
                  <c:v>-112450</c:v>
                </c:pt>
                <c:pt idx="4555">
                  <c:v>-112440</c:v>
                </c:pt>
                <c:pt idx="4556">
                  <c:v>-112430</c:v>
                </c:pt>
                <c:pt idx="4557">
                  <c:v>-112420</c:v>
                </c:pt>
                <c:pt idx="4558">
                  <c:v>-112410</c:v>
                </c:pt>
                <c:pt idx="4559">
                  <c:v>-112400</c:v>
                </c:pt>
                <c:pt idx="4560">
                  <c:v>-112390</c:v>
                </c:pt>
                <c:pt idx="4561">
                  <c:v>-112380</c:v>
                </c:pt>
                <c:pt idx="4562">
                  <c:v>-112370</c:v>
                </c:pt>
                <c:pt idx="4563">
                  <c:v>-112360</c:v>
                </c:pt>
                <c:pt idx="4564">
                  <c:v>-113350</c:v>
                </c:pt>
                <c:pt idx="4565">
                  <c:v>-113340</c:v>
                </c:pt>
                <c:pt idx="4566">
                  <c:v>-113330</c:v>
                </c:pt>
                <c:pt idx="4567">
                  <c:v>-113320</c:v>
                </c:pt>
                <c:pt idx="4568">
                  <c:v>-113310</c:v>
                </c:pt>
                <c:pt idx="4569">
                  <c:v>-113300</c:v>
                </c:pt>
                <c:pt idx="4570">
                  <c:v>-113290</c:v>
                </c:pt>
                <c:pt idx="4571">
                  <c:v>-113280</c:v>
                </c:pt>
                <c:pt idx="4572">
                  <c:v>-113270</c:v>
                </c:pt>
                <c:pt idx="4573">
                  <c:v>-113260</c:v>
                </c:pt>
                <c:pt idx="4574">
                  <c:v>-113250</c:v>
                </c:pt>
                <c:pt idx="4575">
                  <c:v>-113240</c:v>
                </c:pt>
                <c:pt idx="4576">
                  <c:v>-113230</c:v>
                </c:pt>
                <c:pt idx="4577">
                  <c:v>-113220</c:v>
                </c:pt>
                <c:pt idx="4578">
                  <c:v>-113210</c:v>
                </c:pt>
                <c:pt idx="4579">
                  <c:v>-113200</c:v>
                </c:pt>
                <c:pt idx="4580">
                  <c:v>-113190</c:v>
                </c:pt>
                <c:pt idx="4581">
                  <c:v>-113180</c:v>
                </c:pt>
                <c:pt idx="4582">
                  <c:v>-113170</c:v>
                </c:pt>
                <c:pt idx="4583">
                  <c:v>-113160</c:v>
                </c:pt>
                <c:pt idx="4584">
                  <c:v>-113150</c:v>
                </c:pt>
                <c:pt idx="4585">
                  <c:v>-113140</c:v>
                </c:pt>
                <c:pt idx="4586">
                  <c:v>-113130</c:v>
                </c:pt>
                <c:pt idx="4587">
                  <c:v>-113120</c:v>
                </c:pt>
                <c:pt idx="4588">
                  <c:v>-113110</c:v>
                </c:pt>
                <c:pt idx="4589">
                  <c:v>-113100</c:v>
                </c:pt>
                <c:pt idx="4590">
                  <c:v>-113090</c:v>
                </c:pt>
                <c:pt idx="4591">
                  <c:v>-113080</c:v>
                </c:pt>
                <c:pt idx="4592">
                  <c:v>-113070</c:v>
                </c:pt>
                <c:pt idx="4593">
                  <c:v>-113060</c:v>
                </c:pt>
                <c:pt idx="4594">
                  <c:v>-113050</c:v>
                </c:pt>
                <c:pt idx="4595">
                  <c:v>-113040</c:v>
                </c:pt>
                <c:pt idx="4596">
                  <c:v>-113030</c:v>
                </c:pt>
                <c:pt idx="4597">
                  <c:v>-113020</c:v>
                </c:pt>
                <c:pt idx="4598">
                  <c:v>-113010</c:v>
                </c:pt>
                <c:pt idx="4599">
                  <c:v>-113000</c:v>
                </c:pt>
                <c:pt idx="4600">
                  <c:v>-112990</c:v>
                </c:pt>
                <c:pt idx="4601">
                  <c:v>-112980</c:v>
                </c:pt>
                <c:pt idx="4602">
                  <c:v>-112970</c:v>
                </c:pt>
                <c:pt idx="4603">
                  <c:v>-112960</c:v>
                </c:pt>
                <c:pt idx="4604">
                  <c:v>-112950</c:v>
                </c:pt>
                <c:pt idx="4605">
                  <c:v>-113940</c:v>
                </c:pt>
                <c:pt idx="4606">
                  <c:v>-113930</c:v>
                </c:pt>
                <c:pt idx="4607">
                  <c:v>-113920</c:v>
                </c:pt>
                <c:pt idx="4608">
                  <c:v>-113910</c:v>
                </c:pt>
                <c:pt idx="4609">
                  <c:v>-113900</c:v>
                </c:pt>
                <c:pt idx="4610">
                  <c:v>-113890</c:v>
                </c:pt>
                <c:pt idx="4611">
                  <c:v>-113880</c:v>
                </c:pt>
                <c:pt idx="4612">
                  <c:v>-113870</c:v>
                </c:pt>
                <c:pt idx="4613">
                  <c:v>-113860</c:v>
                </c:pt>
                <c:pt idx="4614">
                  <c:v>-113850</c:v>
                </c:pt>
                <c:pt idx="4615">
                  <c:v>-113840</c:v>
                </c:pt>
                <c:pt idx="4616">
                  <c:v>-113830</c:v>
                </c:pt>
                <c:pt idx="4617">
                  <c:v>-113820</c:v>
                </c:pt>
                <c:pt idx="4618">
                  <c:v>-113810</c:v>
                </c:pt>
                <c:pt idx="4619">
                  <c:v>-113800</c:v>
                </c:pt>
                <c:pt idx="4620">
                  <c:v>-113790</c:v>
                </c:pt>
                <c:pt idx="4621">
                  <c:v>-113780</c:v>
                </c:pt>
                <c:pt idx="4622">
                  <c:v>-113770</c:v>
                </c:pt>
                <c:pt idx="4623">
                  <c:v>-113760</c:v>
                </c:pt>
                <c:pt idx="4624">
                  <c:v>-113750</c:v>
                </c:pt>
                <c:pt idx="4625">
                  <c:v>-113740</c:v>
                </c:pt>
                <c:pt idx="4626">
                  <c:v>-113730</c:v>
                </c:pt>
                <c:pt idx="4627">
                  <c:v>-113720</c:v>
                </c:pt>
                <c:pt idx="4628">
                  <c:v>-113710</c:v>
                </c:pt>
                <c:pt idx="4629">
                  <c:v>-113700</c:v>
                </c:pt>
                <c:pt idx="4630">
                  <c:v>-113690</c:v>
                </c:pt>
                <c:pt idx="4631">
                  <c:v>-113680</c:v>
                </c:pt>
                <c:pt idx="4632">
                  <c:v>-113670</c:v>
                </c:pt>
                <c:pt idx="4633">
                  <c:v>-113660</c:v>
                </c:pt>
                <c:pt idx="4634">
                  <c:v>-113650</c:v>
                </c:pt>
                <c:pt idx="4635">
                  <c:v>-113640</c:v>
                </c:pt>
                <c:pt idx="4636">
                  <c:v>-113630</c:v>
                </c:pt>
                <c:pt idx="4637">
                  <c:v>-113620</c:v>
                </c:pt>
                <c:pt idx="4638">
                  <c:v>-113610</c:v>
                </c:pt>
                <c:pt idx="4639">
                  <c:v>-113600</c:v>
                </c:pt>
                <c:pt idx="4640">
                  <c:v>-113590</c:v>
                </c:pt>
                <c:pt idx="4641">
                  <c:v>-113580</c:v>
                </c:pt>
                <c:pt idx="4642">
                  <c:v>-113570</c:v>
                </c:pt>
                <c:pt idx="4643">
                  <c:v>-113560</c:v>
                </c:pt>
                <c:pt idx="4644">
                  <c:v>-113550</c:v>
                </c:pt>
                <c:pt idx="4645">
                  <c:v>-113540</c:v>
                </c:pt>
                <c:pt idx="4646">
                  <c:v>-113530</c:v>
                </c:pt>
                <c:pt idx="4647">
                  <c:v>-113520</c:v>
                </c:pt>
                <c:pt idx="4648">
                  <c:v>-113510</c:v>
                </c:pt>
                <c:pt idx="4649">
                  <c:v>-113500</c:v>
                </c:pt>
                <c:pt idx="4650">
                  <c:v>-113490</c:v>
                </c:pt>
                <c:pt idx="4651">
                  <c:v>-113480</c:v>
                </c:pt>
                <c:pt idx="4652">
                  <c:v>-113470</c:v>
                </c:pt>
                <c:pt idx="4653">
                  <c:v>-113460</c:v>
                </c:pt>
                <c:pt idx="4654">
                  <c:v>-113450</c:v>
                </c:pt>
                <c:pt idx="4655">
                  <c:v>-113440</c:v>
                </c:pt>
                <c:pt idx="4656">
                  <c:v>-113430</c:v>
                </c:pt>
                <c:pt idx="4657">
                  <c:v>-113420</c:v>
                </c:pt>
                <c:pt idx="4658">
                  <c:v>-113410</c:v>
                </c:pt>
                <c:pt idx="4659">
                  <c:v>-113400</c:v>
                </c:pt>
                <c:pt idx="4660">
                  <c:v>-113390</c:v>
                </c:pt>
                <c:pt idx="4661">
                  <c:v>-113380</c:v>
                </c:pt>
                <c:pt idx="4662">
                  <c:v>-113370</c:v>
                </c:pt>
                <c:pt idx="4663">
                  <c:v>-113360</c:v>
                </c:pt>
                <c:pt idx="4664">
                  <c:v>-113350</c:v>
                </c:pt>
                <c:pt idx="4665">
                  <c:v>-113340</c:v>
                </c:pt>
                <c:pt idx="4666">
                  <c:v>-113330</c:v>
                </c:pt>
                <c:pt idx="4667">
                  <c:v>-114320</c:v>
                </c:pt>
                <c:pt idx="4668">
                  <c:v>-114310</c:v>
                </c:pt>
                <c:pt idx="4669">
                  <c:v>-114300</c:v>
                </c:pt>
                <c:pt idx="4670">
                  <c:v>-114290</c:v>
                </c:pt>
                <c:pt idx="4671">
                  <c:v>-114280</c:v>
                </c:pt>
                <c:pt idx="4672">
                  <c:v>-114270</c:v>
                </c:pt>
                <c:pt idx="4673">
                  <c:v>-114260</c:v>
                </c:pt>
                <c:pt idx="4674">
                  <c:v>-114250</c:v>
                </c:pt>
                <c:pt idx="4675">
                  <c:v>-114240</c:v>
                </c:pt>
                <c:pt idx="4676">
                  <c:v>-114230</c:v>
                </c:pt>
                <c:pt idx="4677">
                  <c:v>-114220</c:v>
                </c:pt>
                <c:pt idx="4678">
                  <c:v>-114210</c:v>
                </c:pt>
                <c:pt idx="4679">
                  <c:v>-114200</c:v>
                </c:pt>
                <c:pt idx="4680">
                  <c:v>-114190</c:v>
                </c:pt>
                <c:pt idx="4681">
                  <c:v>-114180</c:v>
                </c:pt>
                <c:pt idx="4682">
                  <c:v>-114170</c:v>
                </c:pt>
                <c:pt idx="4683">
                  <c:v>-114160</c:v>
                </c:pt>
                <c:pt idx="4684">
                  <c:v>-114150</c:v>
                </c:pt>
                <c:pt idx="4685">
                  <c:v>-114140</c:v>
                </c:pt>
                <c:pt idx="4686">
                  <c:v>-114130</c:v>
                </c:pt>
                <c:pt idx="4687">
                  <c:v>-114120</c:v>
                </c:pt>
                <c:pt idx="4688">
                  <c:v>-114110</c:v>
                </c:pt>
                <c:pt idx="4689">
                  <c:v>-114100</c:v>
                </c:pt>
                <c:pt idx="4690">
                  <c:v>-114090</c:v>
                </c:pt>
                <c:pt idx="4691">
                  <c:v>-114080</c:v>
                </c:pt>
                <c:pt idx="4692">
                  <c:v>-114070</c:v>
                </c:pt>
                <c:pt idx="4693">
                  <c:v>-114060</c:v>
                </c:pt>
                <c:pt idx="4694">
                  <c:v>-115050</c:v>
                </c:pt>
                <c:pt idx="4695">
                  <c:v>-115040</c:v>
                </c:pt>
                <c:pt idx="4696">
                  <c:v>-115030</c:v>
                </c:pt>
                <c:pt idx="4697">
                  <c:v>-115020</c:v>
                </c:pt>
                <c:pt idx="4698">
                  <c:v>-115010</c:v>
                </c:pt>
                <c:pt idx="4699">
                  <c:v>-115000</c:v>
                </c:pt>
                <c:pt idx="4700">
                  <c:v>-114990</c:v>
                </c:pt>
                <c:pt idx="4701">
                  <c:v>-114980</c:v>
                </c:pt>
                <c:pt idx="4702">
                  <c:v>-114970</c:v>
                </c:pt>
                <c:pt idx="4703">
                  <c:v>-114960</c:v>
                </c:pt>
                <c:pt idx="4704">
                  <c:v>-115950</c:v>
                </c:pt>
                <c:pt idx="4705">
                  <c:v>-115940</c:v>
                </c:pt>
                <c:pt idx="4706">
                  <c:v>-115930</c:v>
                </c:pt>
                <c:pt idx="4707">
                  <c:v>-115920</c:v>
                </c:pt>
                <c:pt idx="4708">
                  <c:v>-115910</c:v>
                </c:pt>
                <c:pt idx="4709">
                  <c:v>-115900</c:v>
                </c:pt>
                <c:pt idx="4710">
                  <c:v>-115890</c:v>
                </c:pt>
                <c:pt idx="4711">
                  <c:v>-115880</c:v>
                </c:pt>
                <c:pt idx="4712">
                  <c:v>-115870</c:v>
                </c:pt>
                <c:pt idx="4713">
                  <c:v>-115860</c:v>
                </c:pt>
                <c:pt idx="4714">
                  <c:v>-115850</c:v>
                </c:pt>
                <c:pt idx="4715">
                  <c:v>-115840</c:v>
                </c:pt>
                <c:pt idx="4716">
                  <c:v>-115830</c:v>
                </c:pt>
                <c:pt idx="4717">
                  <c:v>-115820</c:v>
                </c:pt>
                <c:pt idx="4718">
                  <c:v>-115810</c:v>
                </c:pt>
                <c:pt idx="4719">
                  <c:v>-115800</c:v>
                </c:pt>
                <c:pt idx="4720">
                  <c:v>-115790</c:v>
                </c:pt>
                <c:pt idx="4721">
                  <c:v>-115780</c:v>
                </c:pt>
                <c:pt idx="4722">
                  <c:v>-115770</c:v>
                </c:pt>
                <c:pt idx="4723">
                  <c:v>-115760</c:v>
                </c:pt>
                <c:pt idx="4724">
                  <c:v>-115750</c:v>
                </c:pt>
                <c:pt idx="4725">
                  <c:v>-115740</c:v>
                </c:pt>
                <c:pt idx="4726">
                  <c:v>-115730</c:v>
                </c:pt>
                <c:pt idx="4727">
                  <c:v>-115720</c:v>
                </c:pt>
                <c:pt idx="4728">
                  <c:v>-115710</c:v>
                </c:pt>
                <c:pt idx="4729">
                  <c:v>-115700</c:v>
                </c:pt>
                <c:pt idx="4730">
                  <c:v>-115690</c:v>
                </c:pt>
                <c:pt idx="4731">
                  <c:v>-115680</c:v>
                </c:pt>
                <c:pt idx="4732">
                  <c:v>-115670</c:v>
                </c:pt>
                <c:pt idx="4733">
                  <c:v>-115660</c:v>
                </c:pt>
                <c:pt idx="4734">
                  <c:v>-116650</c:v>
                </c:pt>
                <c:pt idx="4735">
                  <c:v>-116640</c:v>
                </c:pt>
                <c:pt idx="4736">
                  <c:v>-116630</c:v>
                </c:pt>
                <c:pt idx="4737">
                  <c:v>-116620</c:v>
                </c:pt>
                <c:pt idx="4738">
                  <c:v>-116610</c:v>
                </c:pt>
                <c:pt idx="4739">
                  <c:v>-116600</c:v>
                </c:pt>
                <c:pt idx="4740">
                  <c:v>-116590</c:v>
                </c:pt>
                <c:pt idx="4741">
                  <c:v>-116580</c:v>
                </c:pt>
                <c:pt idx="4742">
                  <c:v>-116570</c:v>
                </c:pt>
                <c:pt idx="4743">
                  <c:v>-117560</c:v>
                </c:pt>
                <c:pt idx="4744">
                  <c:v>-117550</c:v>
                </c:pt>
                <c:pt idx="4745">
                  <c:v>-117540</c:v>
                </c:pt>
                <c:pt idx="4746">
                  <c:v>-117530</c:v>
                </c:pt>
                <c:pt idx="4747">
                  <c:v>-117520</c:v>
                </c:pt>
                <c:pt idx="4748">
                  <c:v>-117510</c:v>
                </c:pt>
                <c:pt idx="4749">
                  <c:v>-117500</c:v>
                </c:pt>
                <c:pt idx="4750">
                  <c:v>-117490</c:v>
                </c:pt>
                <c:pt idx="4751">
                  <c:v>-117480</c:v>
                </c:pt>
                <c:pt idx="4752">
                  <c:v>-117470</c:v>
                </c:pt>
                <c:pt idx="4753">
                  <c:v>-117460</c:v>
                </c:pt>
                <c:pt idx="4754">
                  <c:v>-117450</c:v>
                </c:pt>
                <c:pt idx="4755">
                  <c:v>-117440</c:v>
                </c:pt>
                <c:pt idx="4756">
                  <c:v>-117430</c:v>
                </c:pt>
                <c:pt idx="4757">
                  <c:v>-117420</c:v>
                </c:pt>
                <c:pt idx="4758">
                  <c:v>-117410</c:v>
                </c:pt>
                <c:pt idx="4759">
                  <c:v>-117400</c:v>
                </c:pt>
                <c:pt idx="4760">
                  <c:v>-117390</c:v>
                </c:pt>
                <c:pt idx="4761">
                  <c:v>-117380</c:v>
                </c:pt>
                <c:pt idx="4762">
                  <c:v>-117370</c:v>
                </c:pt>
                <c:pt idx="4763">
                  <c:v>-117360</c:v>
                </c:pt>
                <c:pt idx="4764">
                  <c:v>-117350</c:v>
                </c:pt>
                <c:pt idx="4765">
                  <c:v>-117340</c:v>
                </c:pt>
                <c:pt idx="4766">
                  <c:v>-117330</c:v>
                </c:pt>
                <c:pt idx="4767">
                  <c:v>-117320</c:v>
                </c:pt>
                <c:pt idx="4768">
                  <c:v>-117310</c:v>
                </c:pt>
                <c:pt idx="4769">
                  <c:v>-117300</c:v>
                </c:pt>
                <c:pt idx="4770">
                  <c:v>-117290</c:v>
                </c:pt>
                <c:pt idx="4771">
                  <c:v>-117280</c:v>
                </c:pt>
                <c:pt idx="4772">
                  <c:v>-117270</c:v>
                </c:pt>
                <c:pt idx="4773">
                  <c:v>-117260</c:v>
                </c:pt>
                <c:pt idx="4774">
                  <c:v>-117250</c:v>
                </c:pt>
                <c:pt idx="4775">
                  <c:v>-117240</c:v>
                </c:pt>
                <c:pt idx="4776">
                  <c:v>-117230</c:v>
                </c:pt>
                <c:pt idx="4777">
                  <c:v>-117220</c:v>
                </c:pt>
                <c:pt idx="4778">
                  <c:v>-117210</c:v>
                </c:pt>
                <c:pt idx="4779">
                  <c:v>-117200</c:v>
                </c:pt>
                <c:pt idx="4780">
                  <c:v>-117190</c:v>
                </c:pt>
                <c:pt idx="4781">
                  <c:v>-117180</c:v>
                </c:pt>
                <c:pt idx="4782">
                  <c:v>-117170</c:v>
                </c:pt>
                <c:pt idx="4783">
                  <c:v>-117160</c:v>
                </c:pt>
                <c:pt idx="4784">
                  <c:v>-117150</c:v>
                </c:pt>
                <c:pt idx="4785">
                  <c:v>-117140</c:v>
                </c:pt>
                <c:pt idx="4786">
                  <c:v>-117130</c:v>
                </c:pt>
                <c:pt idx="4787">
                  <c:v>-117120</c:v>
                </c:pt>
                <c:pt idx="4788">
                  <c:v>-117110</c:v>
                </c:pt>
                <c:pt idx="4789">
                  <c:v>-117100</c:v>
                </c:pt>
                <c:pt idx="4790">
                  <c:v>-117090</c:v>
                </c:pt>
                <c:pt idx="4791">
                  <c:v>-117080</c:v>
                </c:pt>
                <c:pt idx="4792">
                  <c:v>-117070</c:v>
                </c:pt>
                <c:pt idx="4793">
                  <c:v>-117060</c:v>
                </c:pt>
                <c:pt idx="4794">
                  <c:v>-117050</c:v>
                </c:pt>
                <c:pt idx="4795">
                  <c:v>-117040</c:v>
                </c:pt>
                <c:pt idx="4796">
                  <c:v>-117030</c:v>
                </c:pt>
                <c:pt idx="4797">
                  <c:v>-118020</c:v>
                </c:pt>
                <c:pt idx="4798">
                  <c:v>-118010</c:v>
                </c:pt>
                <c:pt idx="4799">
                  <c:v>-118000</c:v>
                </c:pt>
                <c:pt idx="4800">
                  <c:v>-117990</c:v>
                </c:pt>
                <c:pt idx="4801">
                  <c:v>-117980</c:v>
                </c:pt>
                <c:pt idx="4802">
                  <c:v>-117970</c:v>
                </c:pt>
                <c:pt idx="4803">
                  <c:v>-117960</c:v>
                </c:pt>
                <c:pt idx="4804">
                  <c:v>-117950</c:v>
                </c:pt>
                <c:pt idx="4805">
                  <c:v>-117940</c:v>
                </c:pt>
                <c:pt idx="4806">
                  <c:v>-117930</c:v>
                </c:pt>
                <c:pt idx="4807">
                  <c:v>-117920</c:v>
                </c:pt>
                <c:pt idx="4808">
                  <c:v>-117910</c:v>
                </c:pt>
                <c:pt idx="4809">
                  <c:v>-117900</c:v>
                </c:pt>
                <c:pt idx="4810">
                  <c:v>-117890</c:v>
                </c:pt>
                <c:pt idx="4811">
                  <c:v>-118880</c:v>
                </c:pt>
                <c:pt idx="4812">
                  <c:v>-118870</c:v>
                </c:pt>
                <c:pt idx="4813">
                  <c:v>-118860</c:v>
                </c:pt>
                <c:pt idx="4814">
                  <c:v>-118850</c:v>
                </c:pt>
                <c:pt idx="4815">
                  <c:v>-118840</c:v>
                </c:pt>
                <c:pt idx="4816">
                  <c:v>-118830</c:v>
                </c:pt>
                <c:pt idx="4817">
                  <c:v>-118820</c:v>
                </c:pt>
                <c:pt idx="4818">
                  <c:v>-118810</c:v>
                </c:pt>
                <c:pt idx="4819">
                  <c:v>-118800</c:v>
                </c:pt>
                <c:pt idx="4820">
                  <c:v>-118790</c:v>
                </c:pt>
                <c:pt idx="4821">
                  <c:v>-118780</c:v>
                </c:pt>
                <c:pt idx="4822">
                  <c:v>-118770</c:v>
                </c:pt>
                <c:pt idx="4823">
                  <c:v>-118760</c:v>
                </c:pt>
                <c:pt idx="4824">
                  <c:v>-118750</c:v>
                </c:pt>
                <c:pt idx="4825">
                  <c:v>-118740</c:v>
                </c:pt>
                <c:pt idx="4826">
                  <c:v>-118730</c:v>
                </c:pt>
                <c:pt idx="4827">
                  <c:v>-118720</c:v>
                </c:pt>
                <c:pt idx="4828">
                  <c:v>-118710</c:v>
                </c:pt>
                <c:pt idx="4829">
                  <c:v>-118700</c:v>
                </c:pt>
                <c:pt idx="4830">
                  <c:v>-118690</c:v>
                </c:pt>
                <c:pt idx="4831">
                  <c:v>-118680</c:v>
                </c:pt>
                <c:pt idx="4832">
                  <c:v>-118670</c:v>
                </c:pt>
                <c:pt idx="4833">
                  <c:v>-118660</c:v>
                </c:pt>
                <c:pt idx="4834">
                  <c:v>-118650</c:v>
                </c:pt>
                <c:pt idx="4835">
                  <c:v>-118640</c:v>
                </c:pt>
                <c:pt idx="4836">
                  <c:v>-118630</c:v>
                </c:pt>
                <c:pt idx="4837">
                  <c:v>-118620</c:v>
                </c:pt>
                <c:pt idx="4838">
                  <c:v>-118610</c:v>
                </c:pt>
                <c:pt idx="4839">
                  <c:v>-118600</c:v>
                </c:pt>
                <c:pt idx="4840">
                  <c:v>-118590</c:v>
                </c:pt>
                <c:pt idx="4841">
                  <c:v>-118580</c:v>
                </c:pt>
                <c:pt idx="4842">
                  <c:v>-118570</c:v>
                </c:pt>
                <c:pt idx="4843">
                  <c:v>-118560</c:v>
                </c:pt>
                <c:pt idx="4844">
                  <c:v>-118550</c:v>
                </c:pt>
                <c:pt idx="4845">
                  <c:v>-118540</c:v>
                </c:pt>
                <c:pt idx="4846">
                  <c:v>-118530</c:v>
                </c:pt>
                <c:pt idx="4847">
                  <c:v>-118520</c:v>
                </c:pt>
                <c:pt idx="4848">
                  <c:v>-118510</c:v>
                </c:pt>
                <c:pt idx="4849">
                  <c:v>-118500</c:v>
                </c:pt>
                <c:pt idx="4850">
                  <c:v>-118490</c:v>
                </c:pt>
                <c:pt idx="4851">
                  <c:v>-118480</c:v>
                </c:pt>
                <c:pt idx="4852">
                  <c:v>-118470</c:v>
                </c:pt>
                <c:pt idx="4853">
                  <c:v>-118460</c:v>
                </c:pt>
                <c:pt idx="4854">
                  <c:v>-118450</c:v>
                </c:pt>
                <c:pt idx="4855">
                  <c:v>-118440</c:v>
                </c:pt>
                <c:pt idx="4856">
                  <c:v>-118430</c:v>
                </c:pt>
                <c:pt idx="4857">
                  <c:v>-118420</c:v>
                </c:pt>
                <c:pt idx="4858">
                  <c:v>-118410</c:v>
                </c:pt>
                <c:pt idx="4859">
                  <c:v>-118400</c:v>
                </c:pt>
                <c:pt idx="4860">
                  <c:v>-118390</c:v>
                </c:pt>
                <c:pt idx="4861">
                  <c:v>-118380</c:v>
                </c:pt>
                <c:pt idx="4862">
                  <c:v>-118370</c:v>
                </c:pt>
                <c:pt idx="4863">
                  <c:v>-118360</c:v>
                </c:pt>
                <c:pt idx="4864">
                  <c:v>-118350</c:v>
                </c:pt>
                <c:pt idx="4865">
                  <c:v>-118340</c:v>
                </c:pt>
                <c:pt idx="4866">
                  <c:v>-118330</c:v>
                </c:pt>
                <c:pt idx="4867">
                  <c:v>-118320</c:v>
                </c:pt>
                <c:pt idx="4868">
                  <c:v>-118310</c:v>
                </c:pt>
                <c:pt idx="4869">
                  <c:v>-118300</c:v>
                </c:pt>
                <c:pt idx="4870">
                  <c:v>-118290</c:v>
                </c:pt>
                <c:pt idx="4871">
                  <c:v>-118280</c:v>
                </c:pt>
                <c:pt idx="4872">
                  <c:v>-118270</c:v>
                </c:pt>
                <c:pt idx="4873">
                  <c:v>-118260</c:v>
                </c:pt>
                <c:pt idx="4874">
                  <c:v>-118250</c:v>
                </c:pt>
                <c:pt idx="4875">
                  <c:v>-118240</c:v>
                </c:pt>
                <c:pt idx="4876">
                  <c:v>-118230</c:v>
                </c:pt>
                <c:pt idx="4877">
                  <c:v>-118220</c:v>
                </c:pt>
                <c:pt idx="4878">
                  <c:v>-119210</c:v>
                </c:pt>
                <c:pt idx="4879">
                  <c:v>-120200</c:v>
                </c:pt>
                <c:pt idx="4880">
                  <c:v>-120190</c:v>
                </c:pt>
                <c:pt idx="4881">
                  <c:v>-120180</c:v>
                </c:pt>
                <c:pt idx="4882">
                  <c:v>-120170</c:v>
                </c:pt>
                <c:pt idx="4883">
                  <c:v>-120160</c:v>
                </c:pt>
                <c:pt idx="4884">
                  <c:v>-120150</c:v>
                </c:pt>
                <c:pt idx="4885">
                  <c:v>-120140</c:v>
                </c:pt>
                <c:pt idx="4886">
                  <c:v>-120130</c:v>
                </c:pt>
                <c:pt idx="4887">
                  <c:v>-120120</c:v>
                </c:pt>
                <c:pt idx="4888">
                  <c:v>-120110</c:v>
                </c:pt>
                <c:pt idx="4889">
                  <c:v>-120100</c:v>
                </c:pt>
                <c:pt idx="4890">
                  <c:v>-120090</c:v>
                </c:pt>
                <c:pt idx="4891">
                  <c:v>-120080</c:v>
                </c:pt>
                <c:pt idx="4892">
                  <c:v>-120070</c:v>
                </c:pt>
                <c:pt idx="4893">
                  <c:v>-120060</c:v>
                </c:pt>
                <c:pt idx="4894">
                  <c:v>-120050</c:v>
                </c:pt>
                <c:pt idx="4895">
                  <c:v>-120040</c:v>
                </c:pt>
                <c:pt idx="4896">
                  <c:v>-120030</c:v>
                </c:pt>
                <c:pt idx="4897">
                  <c:v>-120020</c:v>
                </c:pt>
                <c:pt idx="4898">
                  <c:v>-120010</c:v>
                </c:pt>
                <c:pt idx="4899">
                  <c:v>-120000</c:v>
                </c:pt>
                <c:pt idx="4900">
                  <c:v>-119990</c:v>
                </c:pt>
                <c:pt idx="4901">
                  <c:v>-119980</c:v>
                </c:pt>
                <c:pt idx="4902">
                  <c:v>-119970</c:v>
                </c:pt>
                <c:pt idx="4903">
                  <c:v>-119960</c:v>
                </c:pt>
                <c:pt idx="4904">
                  <c:v>-119950</c:v>
                </c:pt>
                <c:pt idx="4905">
                  <c:v>-119940</c:v>
                </c:pt>
                <c:pt idx="4906">
                  <c:v>-119930</c:v>
                </c:pt>
                <c:pt idx="4907">
                  <c:v>-119920</c:v>
                </c:pt>
                <c:pt idx="4908">
                  <c:v>-119910</c:v>
                </c:pt>
                <c:pt idx="4909">
                  <c:v>-119900</c:v>
                </c:pt>
                <c:pt idx="4910">
                  <c:v>-119890</c:v>
                </c:pt>
                <c:pt idx="4911">
                  <c:v>-119880</c:v>
                </c:pt>
                <c:pt idx="4912">
                  <c:v>-119870</c:v>
                </c:pt>
                <c:pt idx="4913">
                  <c:v>-119860</c:v>
                </c:pt>
                <c:pt idx="4914">
                  <c:v>-119850</c:v>
                </c:pt>
                <c:pt idx="4915">
                  <c:v>-119840</c:v>
                </c:pt>
                <c:pt idx="4916">
                  <c:v>-119830</c:v>
                </c:pt>
                <c:pt idx="4917">
                  <c:v>-119820</c:v>
                </c:pt>
                <c:pt idx="4918">
                  <c:v>-119810</c:v>
                </c:pt>
                <c:pt idx="4919">
                  <c:v>-119800</c:v>
                </c:pt>
                <c:pt idx="4920">
                  <c:v>-119790</c:v>
                </c:pt>
                <c:pt idx="4921">
                  <c:v>-119780</c:v>
                </c:pt>
                <c:pt idx="4922">
                  <c:v>-119770</c:v>
                </c:pt>
                <c:pt idx="4923">
                  <c:v>-119760</c:v>
                </c:pt>
                <c:pt idx="4924">
                  <c:v>-119750</c:v>
                </c:pt>
                <c:pt idx="4925">
                  <c:v>-119740</c:v>
                </c:pt>
                <c:pt idx="4926">
                  <c:v>-119730</c:v>
                </c:pt>
                <c:pt idx="4927">
                  <c:v>-119720</c:v>
                </c:pt>
                <c:pt idx="4928">
                  <c:v>-119710</c:v>
                </c:pt>
                <c:pt idx="4929">
                  <c:v>-119700</c:v>
                </c:pt>
                <c:pt idx="4930">
                  <c:v>-119690</c:v>
                </c:pt>
                <c:pt idx="4931">
                  <c:v>-119680</c:v>
                </c:pt>
                <c:pt idx="4932">
                  <c:v>-119670</c:v>
                </c:pt>
                <c:pt idx="4933">
                  <c:v>-119660</c:v>
                </c:pt>
                <c:pt idx="4934">
                  <c:v>-119650</c:v>
                </c:pt>
                <c:pt idx="4935">
                  <c:v>-119640</c:v>
                </c:pt>
                <c:pt idx="4936">
                  <c:v>-119630</c:v>
                </c:pt>
                <c:pt idx="4937">
                  <c:v>-119620</c:v>
                </c:pt>
                <c:pt idx="4938">
                  <c:v>-119610</c:v>
                </c:pt>
                <c:pt idx="4939">
                  <c:v>-119600</c:v>
                </c:pt>
                <c:pt idx="4940">
                  <c:v>-119590</c:v>
                </c:pt>
                <c:pt idx="4941">
                  <c:v>-119580</c:v>
                </c:pt>
                <c:pt idx="4942">
                  <c:v>-119570</c:v>
                </c:pt>
                <c:pt idx="4943">
                  <c:v>-119560</c:v>
                </c:pt>
                <c:pt idx="4944">
                  <c:v>-119550</c:v>
                </c:pt>
                <c:pt idx="4945">
                  <c:v>-119540</c:v>
                </c:pt>
                <c:pt idx="4946">
                  <c:v>-119530</c:v>
                </c:pt>
                <c:pt idx="4947">
                  <c:v>-119520</c:v>
                </c:pt>
                <c:pt idx="4948">
                  <c:v>-119510</c:v>
                </c:pt>
                <c:pt idx="4949">
                  <c:v>-119500</c:v>
                </c:pt>
                <c:pt idx="4950">
                  <c:v>-119490</c:v>
                </c:pt>
                <c:pt idx="4951">
                  <c:v>-119480</c:v>
                </c:pt>
                <c:pt idx="4952">
                  <c:v>-119470</c:v>
                </c:pt>
                <c:pt idx="4953">
                  <c:v>-119460</c:v>
                </c:pt>
                <c:pt idx="4954">
                  <c:v>-119450</c:v>
                </c:pt>
                <c:pt idx="4955">
                  <c:v>-119440</c:v>
                </c:pt>
                <c:pt idx="4956">
                  <c:v>-119430</c:v>
                </c:pt>
                <c:pt idx="4957">
                  <c:v>-119420</c:v>
                </c:pt>
                <c:pt idx="4958">
                  <c:v>-119410</c:v>
                </c:pt>
                <c:pt idx="4959">
                  <c:v>-119400</c:v>
                </c:pt>
                <c:pt idx="4960">
                  <c:v>-119390</c:v>
                </c:pt>
                <c:pt idx="4961">
                  <c:v>-119380</c:v>
                </c:pt>
                <c:pt idx="4962">
                  <c:v>-119370</c:v>
                </c:pt>
                <c:pt idx="4963">
                  <c:v>-119360</c:v>
                </c:pt>
                <c:pt idx="4964">
                  <c:v>-119350</c:v>
                </c:pt>
                <c:pt idx="4965">
                  <c:v>-119340</c:v>
                </c:pt>
                <c:pt idx="4966">
                  <c:v>-119330</c:v>
                </c:pt>
                <c:pt idx="4967">
                  <c:v>-119320</c:v>
                </c:pt>
                <c:pt idx="4968">
                  <c:v>-119310</c:v>
                </c:pt>
                <c:pt idx="4969">
                  <c:v>-119300</c:v>
                </c:pt>
                <c:pt idx="4970">
                  <c:v>-119290</c:v>
                </c:pt>
                <c:pt idx="4971">
                  <c:v>-119280</c:v>
                </c:pt>
                <c:pt idx="4972">
                  <c:v>-119270</c:v>
                </c:pt>
                <c:pt idx="4973">
                  <c:v>-119260</c:v>
                </c:pt>
                <c:pt idx="4974">
                  <c:v>-119250</c:v>
                </c:pt>
                <c:pt idx="4975">
                  <c:v>-119240</c:v>
                </c:pt>
                <c:pt idx="4976">
                  <c:v>-119230</c:v>
                </c:pt>
                <c:pt idx="4977">
                  <c:v>-119220</c:v>
                </c:pt>
                <c:pt idx="4978">
                  <c:v>-119210</c:v>
                </c:pt>
                <c:pt idx="4979">
                  <c:v>-119200</c:v>
                </c:pt>
                <c:pt idx="4980">
                  <c:v>-119190</c:v>
                </c:pt>
                <c:pt idx="4981">
                  <c:v>-119180</c:v>
                </c:pt>
                <c:pt idx="4982">
                  <c:v>-119170</c:v>
                </c:pt>
                <c:pt idx="4983">
                  <c:v>-119160</c:v>
                </c:pt>
                <c:pt idx="4984">
                  <c:v>-119150</c:v>
                </c:pt>
                <c:pt idx="4985">
                  <c:v>-119140</c:v>
                </c:pt>
                <c:pt idx="4986">
                  <c:v>-119130</c:v>
                </c:pt>
                <c:pt idx="4987">
                  <c:v>-119120</c:v>
                </c:pt>
                <c:pt idx="4988">
                  <c:v>-119110</c:v>
                </c:pt>
                <c:pt idx="4989">
                  <c:v>-119100</c:v>
                </c:pt>
                <c:pt idx="4990">
                  <c:v>-119090</c:v>
                </c:pt>
                <c:pt idx="4991">
                  <c:v>-119080</c:v>
                </c:pt>
                <c:pt idx="4992">
                  <c:v>-119070</c:v>
                </c:pt>
                <c:pt idx="4993">
                  <c:v>-119060</c:v>
                </c:pt>
                <c:pt idx="4994">
                  <c:v>-119050</c:v>
                </c:pt>
                <c:pt idx="4995">
                  <c:v>-119040</c:v>
                </c:pt>
                <c:pt idx="4996">
                  <c:v>-119030</c:v>
                </c:pt>
                <c:pt idx="4997">
                  <c:v>-119020</c:v>
                </c:pt>
                <c:pt idx="4998">
                  <c:v>-119010</c:v>
                </c:pt>
                <c:pt idx="4999">
                  <c:v>-119000</c:v>
                </c:pt>
                <c:pt idx="5000">
                  <c:v>-118990</c:v>
                </c:pt>
                <c:pt idx="5001">
                  <c:v>-118980</c:v>
                </c:pt>
                <c:pt idx="5002">
                  <c:v>-118970</c:v>
                </c:pt>
                <c:pt idx="5003">
                  <c:v>-118960</c:v>
                </c:pt>
                <c:pt idx="5004">
                  <c:v>-118950</c:v>
                </c:pt>
                <c:pt idx="5005">
                  <c:v>-118940</c:v>
                </c:pt>
                <c:pt idx="5006">
                  <c:v>-118930</c:v>
                </c:pt>
                <c:pt idx="5007">
                  <c:v>-118920</c:v>
                </c:pt>
                <c:pt idx="5008">
                  <c:v>-118910</c:v>
                </c:pt>
                <c:pt idx="5009">
                  <c:v>-118900</c:v>
                </c:pt>
                <c:pt idx="5010">
                  <c:v>-119890</c:v>
                </c:pt>
                <c:pt idx="5011">
                  <c:v>-119880</c:v>
                </c:pt>
                <c:pt idx="5012">
                  <c:v>-119870</c:v>
                </c:pt>
                <c:pt idx="5013">
                  <c:v>-119860</c:v>
                </c:pt>
                <c:pt idx="5014">
                  <c:v>-119850</c:v>
                </c:pt>
                <c:pt idx="5015">
                  <c:v>-119840</c:v>
                </c:pt>
                <c:pt idx="5016">
                  <c:v>-119830</c:v>
                </c:pt>
                <c:pt idx="5017">
                  <c:v>-119820</c:v>
                </c:pt>
                <c:pt idx="5018">
                  <c:v>-119810</c:v>
                </c:pt>
                <c:pt idx="5019">
                  <c:v>-119800</c:v>
                </c:pt>
                <c:pt idx="5020">
                  <c:v>-119790</c:v>
                </c:pt>
                <c:pt idx="5021">
                  <c:v>-119780</c:v>
                </c:pt>
                <c:pt idx="5022">
                  <c:v>-119770</c:v>
                </c:pt>
                <c:pt idx="5023">
                  <c:v>-120760</c:v>
                </c:pt>
                <c:pt idx="5024">
                  <c:v>-120750</c:v>
                </c:pt>
                <c:pt idx="5025">
                  <c:v>-120740</c:v>
                </c:pt>
                <c:pt idx="5026">
                  <c:v>-120730</c:v>
                </c:pt>
                <c:pt idx="5027">
                  <c:v>-120720</c:v>
                </c:pt>
                <c:pt idx="5028">
                  <c:v>-120710</c:v>
                </c:pt>
                <c:pt idx="5029">
                  <c:v>-120700</c:v>
                </c:pt>
                <c:pt idx="5030">
                  <c:v>-120690</c:v>
                </c:pt>
                <c:pt idx="5031">
                  <c:v>-120680</c:v>
                </c:pt>
                <c:pt idx="5032">
                  <c:v>-120670</c:v>
                </c:pt>
                <c:pt idx="5033">
                  <c:v>-120660</c:v>
                </c:pt>
                <c:pt idx="5034">
                  <c:v>-120650</c:v>
                </c:pt>
                <c:pt idx="5035">
                  <c:v>-120640</c:v>
                </c:pt>
                <c:pt idx="5036">
                  <c:v>-120630</c:v>
                </c:pt>
                <c:pt idx="5037">
                  <c:v>-120620</c:v>
                </c:pt>
                <c:pt idx="5038">
                  <c:v>-120610</c:v>
                </c:pt>
                <c:pt idx="5039">
                  <c:v>-120600</c:v>
                </c:pt>
                <c:pt idx="5040">
                  <c:v>-120590</c:v>
                </c:pt>
                <c:pt idx="5041">
                  <c:v>-120580</c:v>
                </c:pt>
                <c:pt idx="5042">
                  <c:v>-120570</c:v>
                </c:pt>
                <c:pt idx="5043">
                  <c:v>-120560</c:v>
                </c:pt>
                <c:pt idx="5044">
                  <c:v>-120550</c:v>
                </c:pt>
                <c:pt idx="5045">
                  <c:v>-120540</c:v>
                </c:pt>
                <c:pt idx="5046">
                  <c:v>-120530</c:v>
                </c:pt>
                <c:pt idx="5047">
                  <c:v>-120520</c:v>
                </c:pt>
                <c:pt idx="5048">
                  <c:v>-120510</c:v>
                </c:pt>
                <c:pt idx="5049">
                  <c:v>-120500</c:v>
                </c:pt>
                <c:pt idx="5050">
                  <c:v>-120490</c:v>
                </c:pt>
                <c:pt idx="5051">
                  <c:v>-120480</c:v>
                </c:pt>
                <c:pt idx="5052">
                  <c:v>-120470</c:v>
                </c:pt>
                <c:pt idx="5053">
                  <c:v>-120460</c:v>
                </c:pt>
                <c:pt idx="5054">
                  <c:v>-120450</c:v>
                </c:pt>
                <c:pt idx="5055">
                  <c:v>-120440</c:v>
                </c:pt>
                <c:pt idx="5056">
                  <c:v>-120430</c:v>
                </c:pt>
                <c:pt idx="5057">
                  <c:v>-120420</c:v>
                </c:pt>
                <c:pt idx="5058">
                  <c:v>-120410</c:v>
                </c:pt>
                <c:pt idx="5059">
                  <c:v>-120400</c:v>
                </c:pt>
                <c:pt idx="5060">
                  <c:v>-120390</c:v>
                </c:pt>
                <c:pt idx="5061">
                  <c:v>-120380</c:v>
                </c:pt>
                <c:pt idx="5062">
                  <c:v>-120370</c:v>
                </c:pt>
                <c:pt idx="5063">
                  <c:v>-120360</c:v>
                </c:pt>
                <c:pt idx="5064">
                  <c:v>-120350</c:v>
                </c:pt>
                <c:pt idx="5065">
                  <c:v>-120340</c:v>
                </c:pt>
                <c:pt idx="5066">
                  <c:v>-120330</c:v>
                </c:pt>
                <c:pt idx="5067">
                  <c:v>-120320</c:v>
                </c:pt>
                <c:pt idx="5068">
                  <c:v>-120310</c:v>
                </c:pt>
                <c:pt idx="5069">
                  <c:v>-120300</c:v>
                </c:pt>
                <c:pt idx="5070">
                  <c:v>-120290</c:v>
                </c:pt>
                <c:pt idx="5071">
                  <c:v>-120280</c:v>
                </c:pt>
                <c:pt idx="5072">
                  <c:v>-120270</c:v>
                </c:pt>
                <c:pt idx="5073">
                  <c:v>-120260</c:v>
                </c:pt>
                <c:pt idx="5074">
                  <c:v>-120250</c:v>
                </c:pt>
                <c:pt idx="5075">
                  <c:v>-120240</c:v>
                </c:pt>
                <c:pt idx="5076">
                  <c:v>-120230</c:v>
                </c:pt>
                <c:pt idx="5077">
                  <c:v>-120220</c:v>
                </c:pt>
                <c:pt idx="5078">
                  <c:v>-120210</c:v>
                </c:pt>
                <c:pt idx="5079">
                  <c:v>-120200</c:v>
                </c:pt>
                <c:pt idx="5080">
                  <c:v>-120190</c:v>
                </c:pt>
                <c:pt idx="5081">
                  <c:v>-120180</c:v>
                </c:pt>
                <c:pt idx="5082">
                  <c:v>-120170</c:v>
                </c:pt>
                <c:pt idx="5083">
                  <c:v>-120160</c:v>
                </c:pt>
                <c:pt idx="5084">
                  <c:v>-120150</c:v>
                </c:pt>
                <c:pt idx="5085">
                  <c:v>-120140</c:v>
                </c:pt>
                <c:pt idx="5086">
                  <c:v>-120130</c:v>
                </c:pt>
                <c:pt idx="5087">
                  <c:v>-120120</c:v>
                </c:pt>
                <c:pt idx="5088">
                  <c:v>-120110</c:v>
                </c:pt>
                <c:pt idx="5089">
                  <c:v>-120100</c:v>
                </c:pt>
                <c:pt idx="5090">
                  <c:v>-120090</c:v>
                </c:pt>
                <c:pt idx="5091">
                  <c:v>-120080</c:v>
                </c:pt>
                <c:pt idx="5092">
                  <c:v>-120070</c:v>
                </c:pt>
                <c:pt idx="5093">
                  <c:v>-120060</c:v>
                </c:pt>
                <c:pt idx="5094">
                  <c:v>-120050</c:v>
                </c:pt>
                <c:pt idx="5095">
                  <c:v>-120040</c:v>
                </c:pt>
                <c:pt idx="5096">
                  <c:v>-120030</c:v>
                </c:pt>
                <c:pt idx="5097">
                  <c:v>-120020</c:v>
                </c:pt>
                <c:pt idx="5098">
                  <c:v>-120010</c:v>
                </c:pt>
                <c:pt idx="5099">
                  <c:v>-120000</c:v>
                </c:pt>
                <c:pt idx="5100">
                  <c:v>-119990</c:v>
                </c:pt>
                <c:pt idx="5101">
                  <c:v>-119980</c:v>
                </c:pt>
                <c:pt idx="5102">
                  <c:v>-119970</c:v>
                </c:pt>
                <c:pt idx="5103">
                  <c:v>-119960</c:v>
                </c:pt>
                <c:pt idx="5104">
                  <c:v>-119950</c:v>
                </c:pt>
                <c:pt idx="5105">
                  <c:v>-119940</c:v>
                </c:pt>
                <c:pt idx="5106">
                  <c:v>-119930</c:v>
                </c:pt>
                <c:pt idx="5107">
                  <c:v>-119920</c:v>
                </c:pt>
                <c:pt idx="5108">
                  <c:v>-119910</c:v>
                </c:pt>
                <c:pt idx="5109">
                  <c:v>-119900</c:v>
                </c:pt>
                <c:pt idx="5110">
                  <c:v>-119890</c:v>
                </c:pt>
                <c:pt idx="5111">
                  <c:v>-119880</c:v>
                </c:pt>
                <c:pt idx="5112">
                  <c:v>-119870</c:v>
                </c:pt>
                <c:pt idx="5113">
                  <c:v>-119860</c:v>
                </c:pt>
                <c:pt idx="5114">
                  <c:v>-119850</c:v>
                </c:pt>
                <c:pt idx="5115">
                  <c:v>-119840</c:v>
                </c:pt>
                <c:pt idx="5116">
                  <c:v>-119830</c:v>
                </c:pt>
                <c:pt idx="5117">
                  <c:v>-119820</c:v>
                </c:pt>
                <c:pt idx="5118">
                  <c:v>-119810</c:v>
                </c:pt>
                <c:pt idx="5119">
                  <c:v>-119800</c:v>
                </c:pt>
                <c:pt idx="5120">
                  <c:v>-119790</c:v>
                </c:pt>
                <c:pt idx="5121">
                  <c:v>-119780</c:v>
                </c:pt>
                <c:pt idx="5122">
                  <c:v>-119770</c:v>
                </c:pt>
                <c:pt idx="5123">
                  <c:v>-119760</c:v>
                </c:pt>
                <c:pt idx="5124">
                  <c:v>-119750</c:v>
                </c:pt>
                <c:pt idx="5125">
                  <c:v>-119740</c:v>
                </c:pt>
                <c:pt idx="5126">
                  <c:v>-119730</c:v>
                </c:pt>
                <c:pt idx="5127">
                  <c:v>-119720</c:v>
                </c:pt>
                <c:pt idx="5128">
                  <c:v>-119710</c:v>
                </c:pt>
                <c:pt idx="5129">
                  <c:v>-119700</c:v>
                </c:pt>
                <c:pt idx="5130">
                  <c:v>-119690</c:v>
                </c:pt>
                <c:pt idx="5131">
                  <c:v>-119680</c:v>
                </c:pt>
                <c:pt idx="5132">
                  <c:v>-119670</c:v>
                </c:pt>
                <c:pt idx="5133">
                  <c:v>-119660</c:v>
                </c:pt>
                <c:pt idx="5134">
                  <c:v>-119650</c:v>
                </c:pt>
                <c:pt idx="5135">
                  <c:v>-119640</c:v>
                </c:pt>
                <c:pt idx="5136">
                  <c:v>-120630</c:v>
                </c:pt>
                <c:pt idx="5137">
                  <c:v>-120620</c:v>
                </c:pt>
                <c:pt idx="5138">
                  <c:v>-120610</c:v>
                </c:pt>
                <c:pt idx="5139">
                  <c:v>-120600</c:v>
                </c:pt>
                <c:pt idx="5140">
                  <c:v>-120590</c:v>
                </c:pt>
                <c:pt idx="5141">
                  <c:v>-120580</c:v>
                </c:pt>
                <c:pt idx="5142">
                  <c:v>-120570</c:v>
                </c:pt>
                <c:pt idx="5143">
                  <c:v>-120560</c:v>
                </c:pt>
                <c:pt idx="5144">
                  <c:v>-120550</c:v>
                </c:pt>
                <c:pt idx="5145">
                  <c:v>-120540</c:v>
                </c:pt>
                <c:pt idx="5146">
                  <c:v>-120530</c:v>
                </c:pt>
                <c:pt idx="5147">
                  <c:v>-120520</c:v>
                </c:pt>
                <c:pt idx="5148">
                  <c:v>-120510</c:v>
                </c:pt>
                <c:pt idx="5149">
                  <c:v>-120500</c:v>
                </c:pt>
                <c:pt idx="5150">
                  <c:v>-120490</c:v>
                </c:pt>
                <c:pt idx="5151">
                  <c:v>-120480</c:v>
                </c:pt>
                <c:pt idx="5152">
                  <c:v>-120470</c:v>
                </c:pt>
                <c:pt idx="5153">
                  <c:v>-120460</c:v>
                </c:pt>
                <c:pt idx="5154">
                  <c:v>-120450</c:v>
                </c:pt>
                <c:pt idx="5155">
                  <c:v>-120440</c:v>
                </c:pt>
                <c:pt idx="5156">
                  <c:v>-120430</c:v>
                </c:pt>
                <c:pt idx="5157">
                  <c:v>-120420</c:v>
                </c:pt>
                <c:pt idx="5158">
                  <c:v>-120410</c:v>
                </c:pt>
                <c:pt idx="5159">
                  <c:v>-120400</c:v>
                </c:pt>
                <c:pt idx="5160">
                  <c:v>-120390</c:v>
                </c:pt>
                <c:pt idx="5161">
                  <c:v>-120380</c:v>
                </c:pt>
                <c:pt idx="5162">
                  <c:v>-120370</c:v>
                </c:pt>
                <c:pt idx="5163">
                  <c:v>-120360</c:v>
                </c:pt>
                <c:pt idx="5164">
                  <c:v>-120350</c:v>
                </c:pt>
                <c:pt idx="5165">
                  <c:v>-120340</c:v>
                </c:pt>
                <c:pt idx="5166">
                  <c:v>-121330</c:v>
                </c:pt>
                <c:pt idx="5167">
                  <c:v>-121320</c:v>
                </c:pt>
                <c:pt idx="5168">
                  <c:v>-121310</c:v>
                </c:pt>
                <c:pt idx="5169">
                  <c:v>-121300</c:v>
                </c:pt>
                <c:pt idx="5170">
                  <c:v>-121290</c:v>
                </c:pt>
                <c:pt idx="5171">
                  <c:v>-121280</c:v>
                </c:pt>
                <c:pt idx="5172">
                  <c:v>-121270</c:v>
                </c:pt>
                <c:pt idx="5173">
                  <c:v>-121260</c:v>
                </c:pt>
                <c:pt idx="5174">
                  <c:v>-121250</c:v>
                </c:pt>
                <c:pt idx="5175">
                  <c:v>-121240</c:v>
                </c:pt>
                <c:pt idx="5176">
                  <c:v>-121230</c:v>
                </c:pt>
                <c:pt idx="5177">
                  <c:v>-121220</c:v>
                </c:pt>
                <c:pt idx="5178">
                  <c:v>-121210</c:v>
                </c:pt>
                <c:pt idx="5179">
                  <c:v>-121200</c:v>
                </c:pt>
                <c:pt idx="5180">
                  <c:v>-121190</c:v>
                </c:pt>
                <c:pt idx="5181">
                  <c:v>-121180</c:v>
                </c:pt>
                <c:pt idx="5182">
                  <c:v>-121170</c:v>
                </c:pt>
                <c:pt idx="5183">
                  <c:v>-121160</c:v>
                </c:pt>
                <c:pt idx="5184">
                  <c:v>-121150</c:v>
                </c:pt>
                <c:pt idx="5185">
                  <c:v>-121140</c:v>
                </c:pt>
                <c:pt idx="5186">
                  <c:v>-122130</c:v>
                </c:pt>
                <c:pt idx="5187">
                  <c:v>-122120</c:v>
                </c:pt>
                <c:pt idx="5188">
                  <c:v>-122110</c:v>
                </c:pt>
                <c:pt idx="5189">
                  <c:v>-122100</c:v>
                </c:pt>
                <c:pt idx="5190">
                  <c:v>-122090</c:v>
                </c:pt>
                <c:pt idx="5191">
                  <c:v>-122080</c:v>
                </c:pt>
                <c:pt idx="5192">
                  <c:v>-122070</c:v>
                </c:pt>
                <c:pt idx="5193">
                  <c:v>-122060</c:v>
                </c:pt>
                <c:pt idx="5194">
                  <c:v>-122050</c:v>
                </c:pt>
                <c:pt idx="5195">
                  <c:v>-122040</c:v>
                </c:pt>
                <c:pt idx="5196">
                  <c:v>-122030</c:v>
                </c:pt>
                <c:pt idx="5197">
                  <c:v>-122020</c:v>
                </c:pt>
                <c:pt idx="5198">
                  <c:v>-122010</c:v>
                </c:pt>
                <c:pt idx="5199">
                  <c:v>-122000</c:v>
                </c:pt>
                <c:pt idx="5200">
                  <c:v>-121990</c:v>
                </c:pt>
                <c:pt idx="5201">
                  <c:v>-121980</c:v>
                </c:pt>
                <c:pt idx="5202">
                  <c:v>-121970</c:v>
                </c:pt>
                <c:pt idx="5203">
                  <c:v>-121960</c:v>
                </c:pt>
                <c:pt idx="5204">
                  <c:v>-121950</c:v>
                </c:pt>
                <c:pt idx="5205">
                  <c:v>-121940</c:v>
                </c:pt>
                <c:pt idx="5206">
                  <c:v>-121930</c:v>
                </c:pt>
                <c:pt idx="5207">
                  <c:v>-121920</c:v>
                </c:pt>
                <c:pt idx="5208">
                  <c:v>-121910</c:v>
                </c:pt>
                <c:pt idx="5209">
                  <c:v>-121900</c:v>
                </c:pt>
                <c:pt idx="5210">
                  <c:v>-121890</c:v>
                </c:pt>
                <c:pt idx="5211">
                  <c:v>-122880</c:v>
                </c:pt>
                <c:pt idx="5212">
                  <c:v>-122870</c:v>
                </c:pt>
                <c:pt idx="5213">
                  <c:v>-122860</c:v>
                </c:pt>
                <c:pt idx="5214">
                  <c:v>-122850</c:v>
                </c:pt>
                <c:pt idx="5215">
                  <c:v>-122840</c:v>
                </c:pt>
                <c:pt idx="5216">
                  <c:v>-122830</c:v>
                </c:pt>
                <c:pt idx="5217">
                  <c:v>-122820</c:v>
                </c:pt>
                <c:pt idx="5218">
                  <c:v>-122810</c:v>
                </c:pt>
                <c:pt idx="5219">
                  <c:v>-122800</c:v>
                </c:pt>
                <c:pt idx="5220">
                  <c:v>-122790</c:v>
                </c:pt>
                <c:pt idx="5221">
                  <c:v>-122780</c:v>
                </c:pt>
                <c:pt idx="5222">
                  <c:v>-122770</c:v>
                </c:pt>
                <c:pt idx="5223">
                  <c:v>-122760</c:v>
                </c:pt>
                <c:pt idx="5224">
                  <c:v>-122750</c:v>
                </c:pt>
                <c:pt idx="5225">
                  <c:v>-122740</c:v>
                </c:pt>
                <c:pt idx="5226">
                  <c:v>-122730</c:v>
                </c:pt>
                <c:pt idx="5227">
                  <c:v>-122720</c:v>
                </c:pt>
                <c:pt idx="5228">
                  <c:v>-122710</c:v>
                </c:pt>
                <c:pt idx="5229">
                  <c:v>-122700</c:v>
                </c:pt>
                <c:pt idx="5230">
                  <c:v>-122690</c:v>
                </c:pt>
                <c:pt idx="5231">
                  <c:v>-122680</c:v>
                </c:pt>
                <c:pt idx="5232">
                  <c:v>-122670</c:v>
                </c:pt>
                <c:pt idx="5233">
                  <c:v>-122660</c:v>
                </c:pt>
                <c:pt idx="5234">
                  <c:v>-122650</c:v>
                </c:pt>
                <c:pt idx="5235">
                  <c:v>-122640</c:v>
                </c:pt>
                <c:pt idx="5236">
                  <c:v>-122630</c:v>
                </c:pt>
                <c:pt idx="5237">
                  <c:v>-122620</c:v>
                </c:pt>
                <c:pt idx="5238">
                  <c:v>-122610</c:v>
                </c:pt>
                <c:pt idx="5239">
                  <c:v>-122600</c:v>
                </c:pt>
                <c:pt idx="5240">
                  <c:v>-122590</c:v>
                </c:pt>
                <c:pt idx="5241">
                  <c:v>-122580</c:v>
                </c:pt>
                <c:pt idx="5242">
                  <c:v>-122570</c:v>
                </c:pt>
                <c:pt idx="5243">
                  <c:v>-122560</c:v>
                </c:pt>
                <c:pt idx="5244">
                  <c:v>-122550</c:v>
                </c:pt>
                <c:pt idx="5245">
                  <c:v>-122540</c:v>
                </c:pt>
                <c:pt idx="5246">
                  <c:v>-122530</c:v>
                </c:pt>
                <c:pt idx="5247">
                  <c:v>-122520</c:v>
                </c:pt>
                <c:pt idx="5248">
                  <c:v>-122510</c:v>
                </c:pt>
                <c:pt idx="5249">
                  <c:v>-122500</c:v>
                </c:pt>
                <c:pt idx="5250">
                  <c:v>-122490</c:v>
                </c:pt>
                <c:pt idx="5251">
                  <c:v>-122480</c:v>
                </c:pt>
                <c:pt idx="5252">
                  <c:v>-122470</c:v>
                </c:pt>
                <c:pt idx="5253">
                  <c:v>-122460</c:v>
                </c:pt>
                <c:pt idx="5254">
                  <c:v>-122450</c:v>
                </c:pt>
                <c:pt idx="5255">
                  <c:v>-122440</c:v>
                </c:pt>
                <c:pt idx="5256">
                  <c:v>-122430</c:v>
                </c:pt>
                <c:pt idx="5257">
                  <c:v>-122420</c:v>
                </c:pt>
                <c:pt idx="5258">
                  <c:v>-123410</c:v>
                </c:pt>
                <c:pt idx="5259">
                  <c:v>-123400</c:v>
                </c:pt>
                <c:pt idx="5260">
                  <c:v>-123390</c:v>
                </c:pt>
                <c:pt idx="5261">
                  <c:v>-123380</c:v>
                </c:pt>
                <c:pt idx="5262">
                  <c:v>-123370</c:v>
                </c:pt>
                <c:pt idx="5263">
                  <c:v>-123360</c:v>
                </c:pt>
                <c:pt idx="5264">
                  <c:v>-123350</c:v>
                </c:pt>
                <c:pt idx="5265">
                  <c:v>-123340</c:v>
                </c:pt>
                <c:pt idx="5266">
                  <c:v>-123330</c:v>
                </c:pt>
                <c:pt idx="5267">
                  <c:v>-123320</c:v>
                </c:pt>
                <c:pt idx="5268">
                  <c:v>-123310</c:v>
                </c:pt>
                <c:pt idx="5269">
                  <c:v>-123300</c:v>
                </c:pt>
                <c:pt idx="5270">
                  <c:v>-123290</c:v>
                </c:pt>
                <c:pt idx="5271">
                  <c:v>-123280</c:v>
                </c:pt>
                <c:pt idx="5272">
                  <c:v>-123270</c:v>
                </c:pt>
                <c:pt idx="5273">
                  <c:v>-123260</c:v>
                </c:pt>
                <c:pt idx="5274">
                  <c:v>-123250</c:v>
                </c:pt>
                <c:pt idx="5275">
                  <c:v>-123240</c:v>
                </c:pt>
                <c:pt idx="5276">
                  <c:v>-123230</c:v>
                </c:pt>
                <c:pt idx="5277">
                  <c:v>-123220</c:v>
                </c:pt>
                <c:pt idx="5278">
                  <c:v>-123210</c:v>
                </c:pt>
                <c:pt idx="5279">
                  <c:v>-123200</c:v>
                </c:pt>
                <c:pt idx="5280">
                  <c:v>-123190</c:v>
                </c:pt>
                <c:pt idx="5281">
                  <c:v>-123180</c:v>
                </c:pt>
                <c:pt idx="5282">
                  <c:v>-123170</c:v>
                </c:pt>
                <c:pt idx="5283">
                  <c:v>-123160</c:v>
                </c:pt>
                <c:pt idx="5284">
                  <c:v>-123150</c:v>
                </c:pt>
                <c:pt idx="5285">
                  <c:v>-123140</c:v>
                </c:pt>
                <c:pt idx="5286">
                  <c:v>-123130</c:v>
                </c:pt>
                <c:pt idx="5287">
                  <c:v>-123120</c:v>
                </c:pt>
                <c:pt idx="5288">
                  <c:v>-123110</c:v>
                </c:pt>
                <c:pt idx="5289">
                  <c:v>-123100</c:v>
                </c:pt>
                <c:pt idx="5290">
                  <c:v>-123090</c:v>
                </c:pt>
                <c:pt idx="5291">
                  <c:v>-123080</c:v>
                </c:pt>
                <c:pt idx="5292">
                  <c:v>-123070</c:v>
                </c:pt>
                <c:pt idx="5293">
                  <c:v>-123060</c:v>
                </c:pt>
                <c:pt idx="5294">
                  <c:v>-123050</c:v>
                </c:pt>
                <c:pt idx="5295">
                  <c:v>-123040</c:v>
                </c:pt>
                <c:pt idx="5296">
                  <c:v>-123030</c:v>
                </c:pt>
                <c:pt idx="5297">
                  <c:v>-123020</c:v>
                </c:pt>
                <c:pt idx="5298">
                  <c:v>-123010</c:v>
                </c:pt>
                <c:pt idx="5299">
                  <c:v>-123000</c:v>
                </c:pt>
                <c:pt idx="5300">
                  <c:v>-122990</c:v>
                </c:pt>
                <c:pt idx="5301">
                  <c:v>-122980</c:v>
                </c:pt>
                <c:pt idx="5302">
                  <c:v>-122970</c:v>
                </c:pt>
                <c:pt idx="5303">
                  <c:v>-122960</c:v>
                </c:pt>
                <c:pt idx="5304">
                  <c:v>-122950</c:v>
                </c:pt>
                <c:pt idx="5305">
                  <c:v>-122940</c:v>
                </c:pt>
                <c:pt idx="5306">
                  <c:v>-122930</c:v>
                </c:pt>
                <c:pt idx="5307">
                  <c:v>-122920</c:v>
                </c:pt>
                <c:pt idx="5308">
                  <c:v>-122910</c:v>
                </c:pt>
                <c:pt idx="5309">
                  <c:v>-122900</c:v>
                </c:pt>
                <c:pt idx="5310">
                  <c:v>-122890</c:v>
                </c:pt>
                <c:pt idx="5311">
                  <c:v>-122880</c:v>
                </c:pt>
                <c:pt idx="5312">
                  <c:v>-122870</c:v>
                </c:pt>
                <c:pt idx="5313">
                  <c:v>-122860</c:v>
                </c:pt>
                <c:pt idx="5314">
                  <c:v>-122850</c:v>
                </c:pt>
                <c:pt idx="5315">
                  <c:v>-122840</c:v>
                </c:pt>
                <c:pt idx="5316">
                  <c:v>-123830</c:v>
                </c:pt>
                <c:pt idx="5317">
                  <c:v>-123820</c:v>
                </c:pt>
                <c:pt idx="5318">
                  <c:v>-123810</c:v>
                </c:pt>
                <c:pt idx="5319">
                  <c:v>-123800</c:v>
                </c:pt>
                <c:pt idx="5320">
                  <c:v>-123790</c:v>
                </c:pt>
                <c:pt idx="5321">
                  <c:v>-123780</c:v>
                </c:pt>
                <c:pt idx="5322">
                  <c:v>-123770</c:v>
                </c:pt>
                <c:pt idx="5323">
                  <c:v>-123760</c:v>
                </c:pt>
                <c:pt idx="5324">
                  <c:v>-123750</c:v>
                </c:pt>
                <c:pt idx="5325">
                  <c:v>-123740</c:v>
                </c:pt>
                <c:pt idx="5326">
                  <c:v>-123730</c:v>
                </c:pt>
                <c:pt idx="5327">
                  <c:v>-123720</c:v>
                </c:pt>
                <c:pt idx="5328">
                  <c:v>-123710</c:v>
                </c:pt>
                <c:pt idx="5329">
                  <c:v>-123700</c:v>
                </c:pt>
                <c:pt idx="5330">
                  <c:v>-123690</c:v>
                </c:pt>
                <c:pt idx="5331">
                  <c:v>-123680</c:v>
                </c:pt>
                <c:pt idx="5332">
                  <c:v>-123670</c:v>
                </c:pt>
                <c:pt idx="5333">
                  <c:v>-123660</c:v>
                </c:pt>
                <c:pt idx="5334">
                  <c:v>-123650</c:v>
                </c:pt>
                <c:pt idx="5335">
                  <c:v>-123640</c:v>
                </c:pt>
                <c:pt idx="5336">
                  <c:v>-123630</c:v>
                </c:pt>
                <c:pt idx="5337">
                  <c:v>-123620</c:v>
                </c:pt>
                <c:pt idx="5338">
                  <c:v>-123610</c:v>
                </c:pt>
                <c:pt idx="5339">
                  <c:v>-123600</c:v>
                </c:pt>
                <c:pt idx="5340">
                  <c:v>-123590</c:v>
                </c:pt>
                <c:pt idx="5341">
                  <c:v>-123580</c:v>
                </c:pt>
                <c:pt idx="5342">
                  <c:v>-123570</c:v>
                </c:pt>
                <c:pt idx="5343">
                  <c:v>-123560</c:v>
                </c:pt>
                <c:pt idx="5344">
                  <c:v>-123550</c:v>
                </c:pt>
                <c:pt idx="5345">
                  <c:v>-123540</c:v>
                </c:pt>
                <c:pt idx="5346">
                  <c:v>-124530</c:v>
                </c:pt>
                <c:pt idx="5347">
                  <c:v>-124520</c:v>
                </c:pt>
                <c:pt idx="5348">
                  <c:v>-124510</c:v>
                </c:pt>
                <c:pt idx="5349">
                  <c:v>-124500</c:v>
                </c:pt>
                <c:pt idx="5350">
                  <c:v>-124490</c:v>
                </c:pt>
                <c:pt idx="5351">
                  <c:v>-124480</c:v>
                </c:pt>
                <c:pt idx="5352">
                  <c:v>-124470</c:v>
                </c:pt>
                <c:pt idx="5353">
                  <c:v>-124460</c:v>
                </c:pt>
                <c:pt idx="5354">
                  <c:v>-124450</c:v>
                </c:pt>
                <c:pt idx="5355">
                  <c:v>-124440</c:v>
                </c:pt>
                <c:pt idx="5356">
                  <c:v>-124430</c:v>
                </c:pt>
                <c:pt idx="5357">
                  <c:v>-124420</c:v>
                </c:pt>
                <c:pt idx="5358">
                  <c:v>-124410</c:v>
                </c:pt>
                <c:pt idx="5359">
                  <c:v>-124400</c:v>
                </c:pt>
                <c:pt idx="5360">
                  <c:v>-124390</c:v>
                </c:pt>
                <c:pt idx="5361">
                  <c:v>-124380</c:v>
                </c:pt>
                <c:pt idx="5362">
                  <c:v>-124370</c:v>
                </c:pt>
                <c:pt idx="5363">
                  <c:v>-124360</c:v>
                </c:pt>
                <c:pt idx="5364">
                  <c:v>-124350</c:v>
                </c:pt>
                <c:pt idx="5365">
                  <c:v>-124340</c:v>
                </c:pt>
                <c:pt idx="5366">
                  <c:v>-124330</c:v>
                </c:pt>
                <c:pt idx="5367">
                  <c:v>-124320</c:v>
                </c:pt>
                <c:pt idx="5368">
                  <c:v>-124310</c:v>
                </c:pt>
                <c:pt idx="5369">
                  <c:v>-124300</c:v>
                </c:pt>
                <c:pt idx="5370">
                  <c:v>-124290</c:v>
                </c:pt>
                <c:pt idx="5371">
                  <c:v>-124280</c:v>
                </c:pt>
                <c:pt idx="5372">
                  <c:v>-124270</c:v>
                </c:pt>
                <c:pt idx="5373">
                  <c:v>-124260</c:v>
                </c:pt>
                <c:pt idx="5374">
                  <c:v>-124250</c:v>
                </c:pt>
                <c:pt idx="5375">
                  <c:v>-124240</c:v>
                </c:pt>
                <c:pt idx="5376">
                  <c:v>-124230</c:v>
                </c:pt>
                <c:pt idx="5377">
                  <c:v>-124220</c:v>
                </c:pt>
                <c:pt idx="5378">
                  <c:v>-124210</c:v>
                </c:pt>
                <c:pt idx="5379">
                  <c:v>-125200</c:v>
                </c:pt>
                <c:pt idx="5380">
                  <c:v>-125190</c:v>
                </c:pt>
                <c:pt idx="5381">
                  <c:v>-125180</c:v>
                </c:pt>
                <c:pt idx="5382">
                  <c:v>-125170</c:v>
                </c:pt>
                <c:pt idx="5383">
                  <c:v>-125160</c:v>
                </c:pt>
                <c:pt idx="5384">
                  <c:v>-125150</c:v>
                </c:pt>
                <c:pt idx="5385">
                  <c:v>-125140</c:v>
                </c:pt>
                <c:pt idx="5386">
                  <c:v>-125130</c:v>
                </c:pt>
                <c:pt idx="5387">
                  <c:v>-125120</c:v>
                </c:pt>
                <c:pt idx="5388">
                  <c:v>-125110</c:v>
                </c:pt>
                <c:pt idx="5389">
                  <c:v>-125100</c:v>
                </c:pt>
                <c:pt idx="5390">
                  <c:v>-125090</c:v>
                </c:pt>
                <c:pt idx="5391">
                  <c:v>-125080</c:v>
                </c:pt>
                <c:pt idx="5392">
                  <c:v>-125070</c:v>
                </c:pt>
                <c:pt idx="5393">
                  <c:v>-125060</c:v>
                </c:pt>
                <c:pt idx="5394">
                  <c:v>-125050</c:v>
                </c:pt>
                <c:pt idx="5395">
                  <c:v>-125040</c:v>
                </c:pt>
                <c:pt idx="5396">
                  <c:v>-125030</c:v>
                </c:pt>
                <c:pt idx="5397">
                  <c:v>-125020</c:v>
                </c:pt>
                <c:pt idx="5398">
                  <c:v>-125010</c:v>
                </c:pt>
                <c:pt idx="5399">
                  <c:v>-126000</c:v>
                </c:pt>
                <c:pt idx="5400">
                  <c:v>-125990</c:v>
                </c:pt>
                <c:pt idx="5401">
                  <c:v>-125980</c:v>
                </c:pt>
                <c:pt idx="5402">
                  <c:v>-125970</c:v>
                </c:pt>
                <c:pt idx="5403">
                  <c:v>-125960</c:v>
                </c:pt>
                <c:pt idx="5404">
                  <c:v>-125950</c:v>
                </c:pt>
                <c:pt idx="5405">
                  <c:v>-125940</c:v>
                </c:pt>
                <c:pt idx="5406">
                  <c:v>-125930</c:v>
                </c:pt>
                <c:pt idx="5407">
                  <c:v>-125920</c:v>
                </c:pt>
                <c:pt idx="5408">
                  <c:v>-125910</c:v>
                </c:pt>
                <c:pt idx="5409">
                  <c:v>-125900</c:v>
                </c:pt>
                <c:pt idx="5410">
                  <c:v>-125890</c:v>
                </c:pt>
                <c:pt idx="5411">
                  <c:v>-125880</c:v>
                </c:pt>
                <c:pt idx="5412">
                  <c:v>-125870</c:v>
                </c:pt>
                <c:pt idx="5413">
                  <c:v>-125860</c:v>
                </c:pt>
                <c:pt idx="5414">
                  <c:v>-125850</c:v>
                </c:pt>
                <c:pt idx="5415">
                  <c:v>-125840</c:v>
                </c:pt>
                <c:pt idx="5416">
                  <c:v>-125830</c:v>
                </c:pt>
                <c:pt idx="5417">
                  <c:v>-125820</c:v>
                </c:pt>
                <c:pt idx="5418">
                  <c:v>-125810</c:v>
                </c:pt>
                <c:pt idx="5419">
                  <c:v>-125800</c:v>
                </c:pt>
                <c:pt idx="5420">
                  <c:v>-125790</c:v>
                </c:pt>
                <c:pt idx="5421">
                  <c:v>-125780</c:v>
                </c:pt>
                <c:pt idx="5422">
                  <c:v>-125770</c:v>
                </c:pt>
                <c:pt idx="5423">
                  <c:v>-125760</c:v>
                </c:pt>
                <c:pt idx="5424">
                  <c:v>-125750</c:v>
                </c:pt>
                <c:pt idx="5425">
                  <c:v>-125740</c:v>
                </c:pt>
                <c:pt idx="5426">
                  <c:v>-125730</c:v>
                </c:pt>
                <c:pt idx="5427">
                  <c:v>-125720</c:v>
                </c:pt>
                <c:pt idx="5428">
                  <c:v>-125710</c:v>
                </c:pt>
                <c:pt idx="5429">
                  <c:v>-125700</c:v>
                </c:pt>
                <c:pt idx="5430">
                  <c:v>-125690</c:v>
                </c:pt>
                <c:pt idx="5431">
                  <c:v>-125680</c:v>
                </c:pt>
                <c:pt idx="5432">
                  <c:v>-125670</c:v>
                </c:pt>
                <c:pt idx="5433">
                  <c:v>-125660</c:v>
                </c:pt>
                <c:pt idx="5434">
                  <c:v>-125650</c:v>
                </c:pt>
                <c:pt idx="5435">
                  <c:v>-125640</c:v>
                </c:pt>
                <c:pt idx="5436">
                  <c:v>-125630</c:v>
                </c:pt>
                <c:pt idx="5437">
                  <c:v>-126620</c:v>
                </c:pt>
                <c:pt idx="5438">
                  <c:v>-126610</c:v>
                </c:pt>
                <c:pt idx="5439">
                  <c:v>-127600</c:v>
                </c:pt>
                <c:pt idx="5440">
                  <c:v>-127590</c:v>
                </c:pt>
                <c:pt idx="5441">
                  <c:v>-127580</c:v>
                </c:pt>
                <c:pt idx="5442">
                  <c:v>-127570</c:v>
                </c:pt>
                <c:pt idx="5443">
                  <c:v>-127560</c:v>
                </c:pt>
                <c:pt idx="5444">
                  <c:v>-127550</c:v>
                </c:pt>
                <c:pt idx="5445">
                  <c:v>-127540</c:v>
                </c:pt>
                <c:pt idx="5446">
                  <c:v>-127530</c:v>
                </c:pt>
                <c:pt idx="5447">
                  <c:v>-127520</c:v>
                </c:pt>
                <c:pt idx="5448">
                  <c:v>-127510</c:v>
                </c:pt>
                <c:pt idx="5449">
                  <c:v>-127500</c:v>
                </c:pt>
                <c:pt idx="5450">
                  <c:v>-127490</c:v>
                </c:pt>
                <c:pt idx="5451">
                  <c:v>-127480</c:v>
                </c:pt>
                <c:pt idx="5452">
                  <c:v>-127470</c:v>
                </c:pt>
                <c:pt idx="5453">
                  <c:v>-127460</c:v>
                </c:pt>
                <c:pt idx="5454">
                  <c:v>-127450</c:v>
                </c:pt>
                <c:pt idx="5455">
                  <c:v>-127440</c:v>
                </c:pt>
                <c:pt idx="5456">
                  <c:v>-127430</c:v>
                </c:pt>
                <c:pt idx="5457">
                  <c:v>-127420</c:v>
                </c:pt>
                <c:pt idx="5458">
                  <c:v>-127410</c:v>
                </c:pt>
                <c:pt idx="5459">
                  <c:v>-127400</c:v>
                </c:pt>
                <c:pt idx="5460">
                  <c:v>-127390</c:v>
                </c:pt>
                <c:pt idx="5461">
                  <c:v>-127380</c:v>
                </c:pt>
                <c:pt idx="5462">
                  <c:v>-127370</c:v>
                </c:pt>
                <c:pt idx="5463">
                  <c:v>-127360</c:v>
                </c:pt>
                <c:pt idx="5464">
                  <c:v>-127350</c:v>
                </c:pt>
                <c:pt idx="5465">
                  <c:v>-127340</c:v>
                </c:pt>
                <c:pt idx="5466">
                  <c:v>-127330</c:v>
                </c:pt>
                <c:pt idx="5467">
                  <c:v>-127320</c:v>
                </c:pt>
                <c:pt idx="5468">
                  <c:v>-127310</c:v>
                </c:pt>
                <c:pt idx="5469">
                  <c:v>-127300</c:v>
                </c:pt>
                <c:pt idx="5470">
                  <c:v>-127290</c:v>
                </c:pt>
                <c:pt idx="5471">
                  <c:v>-127280</c:v>
                </c:pt>
                <c:pt idx="5472">
                  <c:v>-127270</c:v>
                </c:pt>
                <c:pt idx="5473">
                  <c:v>-127260</c:v>
                </c:pt>
                <c:pt idx="5474">
                  <c:v>-127250</c:v>
                </c:pt>
                <c:pt idx="5475">
                  <c:v>-127240</c:v>
                </c:pt>
                <c:pt idx="5476">
                  <c:v>-127230</c:v>
                </c:pt>
                <c:pt idx="5477">
                  <c:v>-127220</c:v>
                </c:pt>
                <c:pt idx="5478">
                  <c:v>-127210</c:v>
                </c:pt>
                <c:pt idx="5479">
                  <c:v>-127200</c:v>
                </c:pt>
                <c:pt idx="5480">
                  <c:v>-127190</c:v>
                </c:pt>
                <c:pt idx="5481">
                  <c:v>-127180</c:v>
                </c:pt>
                <c:pt idx="5482">
                  <c:v>-127170</c:v>
                </c:pt>
                <c:pt idx="5483">
                  <c:v>-127160</c:v>
                </c:pt>
                <c:pt idx="5484">
                  <c:v>-127150</c:v>
                </c:pt>
                <c:pt idx="5485">
                  <c:v>-127140</c:v>
                </c:pt>
                <c:pt idx="5486">
                  <c:v>-127130</c:v>
                </c:pt>
                <c:pt idx="5487">
                  <c:v>-127120</c:v>
                </c:pt>
                <c:pt idx="5488">
                  <c:v>-127110</c:v>
                </c:pt>
                <c:pt idx="5489">
                  <c:v>-127100</c:v>
                </c:pt>
                <c:pt idx="5490">
                  <c:v>-127090</c:v>
                </c:pt>
                <c:pt idx="5491">
                  <c:v>-127080</c:v>
                </c:pt>
                <c:pt idx="5492">
                  <c:v>-127070</c:v>
                </c:pt>
                <c:pt idx="5493">
                  <c:v>-127060</c:v>
                </c:pt>
                <c:pt idx="5494">
                  <c:v>-127050</c:v>
                </c:pt>
                <c:pt idx="5495">
                  <c:v>-127040</c:v>
                </c:pt>
                <c:pt idx="5496">
                  <c:v>-127030</c:v>
                </c:pt>
                <c:pt idx="5497">
                  <c:v>-127020</c:v>
                </c:pt>
                <c:pt idx="5498">
                  <c:v>-127010</c:v>
                </c:pt>
                <c:pt idx="5499">
                  <c:v>-127000</c:v>
                </c:pt>
                <c:pt idx="5500">
                  <c:v>-127990</c:v>
                </c:pt>
                <c:pt idx="5501">
                  <c:v>-127980</c:v>
                </c:pt>
                <c:pt idx="5502">
                  <c:v>-127970</c:v>
                </c:pt>
                <c:pt idx="5503">
                  <c:v>-127960</c:v>
                </c:pt>
                <c:pt idx="5504">
                  <c:v>-127950</c:v>
                </c:pt>
                <c:pt idx="5505">
                  <c:v>-127940</c:v>
                </c:pt>
                <c:pt idx="5506">
                  <c:v>-127930</c:v>
                </c:pt>
                <c:pt idx="5507">
                  <c:v>-127920</c:v>
                </c:pt>
                <c:pt idx="5508">
                  <c:v>-127910</c:v>
                </c:pt>
                <c:pt idx="5509">
                  <c:v>-127900</c:v>
                </c:pt>
                <c:pt idx="5510">
                  <c:v>-127890</c:v>
                </c:pt>
                <c:pt idx="5511">
                  <c:v>-127880</c:v>
                </c:pt>
                <c:pt idx="5512">
                  <c:v>-127870</c:v>
                </c:pt>
                <c:pt idx="5513">
                  <c:v>-127860</c:v>
                </c:pt>
                <c:pt idx="5514">
                  <c:v>-127850</c:v>
                </c:pt>
                <c:pt idx="5515">
                  <c:v>-127840</c:v>
                </c:pt>
                <c:pt idx="5516">
                  <c:v>-127830</c:v>
                </c:pt>
                <c:pt idx="5517">
                  <c:v>-127820</c:v>
                </c:pt>
                <c:pt idx="5518">
                  <c:v>-127810</c:v>
                </c:pt>
                <c:pt idx="5519">
                  <c:v>-127800</c:v>
                </c:pt>
                <c:pt idx="5520">
                  <c:v>-127790</c:v>
                </c:pt>
                <c:pt idx="5521">
                  <c:v>-127780</c:v>
                </c:pt>
                <c:pt idx="5522">
                  <c:v>-127770</c:v>
                </c:pt>
                <c:pt idx="5523">
                  <c:v>-127760</c:v>
                </c:pt>
                <c:pt idx="5524">
                  <c:v>-127750</c:v>
                </c:pt>
                <c:pt idx="5525">
                  <c:v>-127740</c:v>
                </c:pt>
                <c:pt idx="5526">
                  <c:v>-127730</c:v>
                </c:pt>
                <c:pt idx="5527">
                  <c:v>-127720</c:v>
                </c:pt>
                <c:pt idx="5528">
                  <c:v>-127710</c:v>
                </c:pt>
                <c:pt idx="5529">
                  <c:v>-127700</c:v>
                </c:pt>
                <c:pt idx="5530">
                  <c:v>-127690</c:v>
                </c:pt>
                <c:pt idx="5531">
                  <c:v>-127680</c:v>
                </c:pt>
                <c:pt idx="5532">
                  <c:v>-127670</c:v>
                </c:pt>
                <c:pt idx="5533">
                  <c:v>-127660</c:v>
                </c:pt>
                <c:pt idx="5534">
                  <c:v>-127650</c:v>
                </c:pt>
                <c:pt idx="5535">
                  <c:v>-127640</c:v>
                </c:pt>
                <c:pt idx="5536">
                  <c:v>-127630</c:v>
                </c:pt>
                <c:pt idx="5537">
                  <c:v>-127620</c:v>
                </c:pt>
                <c:pt idx="5538">
                  <c:v>-127610</c:v>
                </c:pt>
                <c:pt idx="5539">
                  <c:v>-127600</c:v>
                </c:pt>
                <c:pt idx="5540">
                  <c:v>-127590</c:v>
                </c:pt>
                <c:pt idx="5541">
                  <c:v>-127580</c:v>
                </c:pt>
                <c:pt idx="5542">
                  <c:v>-127570</c:v>
                </c:pt>
                <c:pt idx="5543">
                  <c:v>-127560</c:v>
                </c:pt>
                <c:pt idx="5544">
                  <c:v>-127550</c:v>
                </c:pt>
                <c:pt idx="5545">
                  <c:v>-127540</c:v>
                </c:pt>
                <c:pt idx="5546">
                  <c:v>-127530</c:v>
                </c:pt>
                <c:pt idx="5547">
                  <c:v>-127520</c:v>
                </c:pt>
                <c:pt idx="5548">
                  <c:v>-127510</c:v>
                </c:pt>
                <c:pt idx="5549">
                  <c:v>-127500</c:v>
                </c:pt>
                <c:pt idx="5550">
                  <c:v>-127490</c:v>
                </c:pt>
                <c:pt idx="5551">
                  <c:v>-128480</c:v>
                </c:pt>
                <c:pt idx="5552">
                  <c:v>-128470</c:v>
                </c:pt>
                <c:pt idx="5553">
                  <c:v>-128460</c:v>
                </c:pt>
                <c:pt idx="5554">
                  <c:v>-128450</c:v>
                </c:pt>
                <c:pt idx="5555">
                  <c:v>-128440</c:v>
                </c:pt>
                <c:pt idx="5556">
                  <c:v>-128430</c:v>
                </c:pt>
                <c:pt idx="5557">
                  <c:v>-128420</c:v>
                </c:pt>
                <c:pt idx="5558">
                  <c:v>-128410</c:v>
                </c:pt>
                <c:pt idx="5559">
                  <c:v>-128400</c:v>
                </c:pt>
                <c:pt idx="5560">
                  <c:v>-128390</c:v>
                </c:pt>
                <c:pt idx="5561">
                  <c:v>-128380</c:v>
                </c:pt>
                <c:pt idx="5562">
                  <c:v>-128370</c:v>
                </c:pt>
                <c:pt idx="5563">
                  <c:v>-128360</c:v>
                </c:pt>
                <c:pt idx="5564">
                  <c:v>-128350</c:v>
                </c:pt>
                <c:pt idx="5565">
                  <c:v>-128340</c:v>
                </c:pt>
                <c:pt idx="5566">
                  <c:v>-128330</c:v>
                </c:pt>
                <c:pt idx="5567">
                  <c:v>-128320</c:v>
                </c:pt>
                <c:pt idx="5568">
                  <c:v>-128310</c:v>
                </c:pt>
                <c:pt idx="5569">
                  <c:v>-128300</c:v>
                </c:pt>
                <c:pt idx="5570">
                  <c:v>-128290</c:v>
                </c:pt>
                <c:pt idx="5571">
                  <c:v>-128280</c:v>
                </c:pt>
                <c:pt idx="5572">
                  <c:v>-128270</c:v>
                </c:pt>
                <c:pt idx="5573">
                  <c:v>-128260</c:v>
                </c:pt>
                <c:pt idx="5574">
                  <c:v>-129250</c:v>
                </c:pt>
                <c:pt idx="5575">
                  <c:v>-129240</c:v>
                </c:pt>
                <c:pt idx="5576">
                  <c:v>-129230</c:v>
                </c:pt>
                <c:pt idx="5577">
                  <c:v>-129220</c:v>
                </c:pt>
                <c:pt idx="5578">
                  <c:v>-129210</c:v>
                </c:pt>
                <c:pt idx="5579">
                  <c:v>-130200</c:v>
                </c:pt>
                <c:pt idx="5580">
                  <c:v>-130190</c:v>
                </c:pt>
                <c:pt idx="5581">
                  <c:v>-130180</c:v>
                </c:pt>
                <c:pt idx="5582">
                  <c:v>-130170</c:v>
                </c:pt>
                <c:pt idx="5583">
                  <c:v>-130160</c:v>
                </c:pt>
                <c:pt idx="5584">
                  <c:v>-130150</c:v>
                </c:pt>
                <c:pt idx="5585">
                  <c:v>-130140</c:v>
                </c:pt>
                <c:pt idx="5586">
                  <c:v>-130130</c:v>
                </c:pt>
                <c:pt idx="5587">
                  <c:v>-130120</c:v>
                </c:pt>
                <c:pt idx="5588">
                  <c:v>-130110</c:v>
                </c:pt>
                <c:pt idx="5589">
                  <c:v>-130100</c:v>
                </c:pt>
                <c:pt idx="5590">
                  <c:v>-130090</c:v>
                </c:pt>
                <c:pt idx="5591">
                  <c:v>-130080</c:v>
                </c:pt>
                <c:pt idx="5592">
                  <c:v>-130070</c:v>
                </c:pt>
                <c:pt idx="5593">
                  <c:v>-130060</c:v>
                </c:pt>
                <c:pt idx="5594">
                  <c:v>-131050</c:v>
                </c:pt>
                <c:pt idx="5595">
                  <c:v>-131040</c:v>
                </c:pt>
                <c:pt idx="5596">
                  <c:v>-131030</c:v>
                </c:pt>
                <c:pt idx="5597">
                  <c:v>-131020</c:v>
                </c:pt>
                <c:pt idx="5598">
                  <c:v>-131010</c:v>
                </c:pt>
                <c:pt idx="5599">
                  <c:v>-131000</c:v>
                </c:pt>
                <c:pt idx="5600">
                  <c:v>-130990</c:v>
                </c:pt>
                <c:pt idx="5601">
                  <c:v>-130980</c:v>
                </c:pt>
                <c:pt idx="5602">
                  <c:v>-130970</c:v>
                </c:pt>
                <c:pt idx="5603">
                  <c:v>-130960</c:v>
                </c:pt>
                <c:pt idx="5604">
                  <c:v>-130950</c:v>
                </c:pt>
                <c:pt idx="5605">
                  <c:v>-130940</c:v>
                </c:pt>
                <c:pt idx="5606">
                  <c:v>-130930</c:v>
                </c:pt>
                <c:pt idx="5607">
                  <c:v>-130920</c:v>
                </c:pt>
                <c:pt idx="5608">
                  <c:v>-130910</c:v>
                </c:pt>
                <c:pt idx="5609">
                  <c:v>-130900</c:v>
                </c:pt>
                <c:pt idx="5610">
                  <c:v>-130890</c:v>
                </c:pt>
                <c:pt idx="5611">
                  <c:v>-130880</c:v>
                </c:pt>
                <c:pt idx="5612">
                  <c:v>-130870</c:v>
                </c:pt>
                <c:pt idx="5613">
                  <c:v>-130860</c:v>
                </c:pt>
                <c:pt idx="5614">
                  <c:v>-130850</c:v>
                </c:pt>
                <c:pt idx="5615">
                  <c:v>-130840</c:v>
                </c:pt>
                <c:pt idx="5616">
                  <c:v>-130830</c:v>
                </c:pt>
                <c:pt idx="5617">
                  <c:v>-130820</c:v>
                </c:pt>
                <c:pt idx="5618">
                  <c:v>-130810</c:v>
                </c:pt>
                <c:pt idx="5619">
                  <c:v>-130800</c:v>
                </c:pt>
                <c:pt idx="5620">
                  <c:v>-130790</c:v>
                </c:pt>
                <c:pt idx="5621">
                  <c:v>-130780</c:v>
                </c:pt>
                <c:pt idx="5622">
                  <c:v>-130770</c:v>
                </c:pt>
                <c:pt idx="5623">
                  <c:v>-130760</c:v>
                </c:pt>
                <c:pt idx="5624">
                  <c:v>-130750</c:v>
                </c:pt>
                <c:pt idx="5625">
                  <c:v>-130740</c:v>
                </c:pt>
                <c:pt idx="5626">
                  <c:v>-130730</c:v>
                </c:pt>
                <c:pt idx="5627">
                  <c:v>-130720</c:v>
                </c:pt>
                <c:pt idx="5628">
                  <c:v>-130710</c:v>
                </c:pt>
                <c:pt idx="5629">
                  <c:v>-130700</c:v>
                </c:pt>
                <c:pt idx="5630">
                  <c:v>-130690</c:v>
                </c:pt>
                <c:pt idx="5631">
                  <c:v>-130680</c:v>
                </c:pt>
                <c:pt idx="5632">
                  <c:v>-130670</c:v>
                </c:pt>
                <c:pt idx="5633">
                  <c:v>-130660</c:v>
                </c:pt>
                <c:pt idx="5634">
                  <c:v>-131650</c:v>
                </c:pt>
                <c:pt idx="5635">
                  <c:v>-131640</c:v>
                </c:pt>
                <c:pt idx="5636">
                  <c:v>-131630</c:v>
                </c:pt>
                <c:pt idx="5637">
                  <c:v>-131620</c:v>
                </c:pt>
                <c:pt idx="5638">
                  <c:v>-131610</c:v>
                </c:pt>
                <c:pt idx="5639">
                  <c:v>-131600</c:v>
                </c:pt>
                <c:pt idx="5640">
                  <c:v>-131590</c:v>
                </c:pt>
                <c:pt idx="5641">
                  <c:v>-131580</c:v>
                </c:pt>
                <c:pt idx="5642">
                  <c:v>-131570</c:v>
                </c:pt>
                <c:pt idx="5643">
                  <c:v>-131560</c:v>
                </c:pt>
                <c:pt idx="5644">
                  <c:v>-131550</c:v>
                </c:pt>
                <c:pt idx="5645">
                  <c:v>-131540</c:v>
                </c:pt>
                <c:pt idx="5646">
                  <c:v>-131530</c:v>
                </c:pt>
                <c:pt idx="5647">
                  <c:v>-131520</c:v>
                </c:pt>
                <c:pt idx="5648">
                  <c:v>-131510</c:v>
                </c:pt>
                <c:pt idx="5649">
                  <c:v>-131500</c:v>
                </c:pt>
                <c:pt idx="5650">
                  <c:v>-131490</c:v>
                </c:pt>
                <c:pt idx="5651">
                  <c:v>-131480</c:v>
                </c:pt>
                <c:pt idx="5652">
                  <c:v>-131470</c:v>
                </c:pt>
                <c:pt idx="5653">
                  <c:v>-131460</c:v>
                </c:pt>
                <c:pt idx="5654">
                  <c:v>-131450</c:v>
                </c:pt>
                <c:pt idx="5655">
                  <c:v>-131440</c:v>
                </c:pt>
                <c:pt idx="5656">
                  <c:v>-131430</c:v>
                </c:pt>
                <c:pt idx="5657">
                  <c:v>-131420</c:v>
                </c:pt>
                <c:pt idx="5658">
                  <c:v>-132410</c:v>
                </c:pt>
                <c:pt idx="5659">
                  <c:v>-132400</c:v>
                </c:pt>
                <c:pt idx="5660">
                  <c:v>-132390</c:v>
                </c:pt>
                <c:pt idx="5661">
                  <c:v>-132380</c:v>
                </c:pt>
                <c:pt idx="5662">
                  <c:v>-132370</c:v>
                </c:pt>
                <c:pt idx="5663">
                  <c:v>-132360</c:v>
                </c:pt>
                <c:pt idx="5664">
                  <c:v>-132350</c:v>
                </c:pt>
                <c:pt idx="5665">
                  <c:v>-132340</c:v>
                </c:pt>
                <c:pt idx="5666">
                  <c:v>-132330</c:v>
                </c:pt>
                <c:pt idx="5667">
                  <c:v>-132320</c:v>
                </c:pt>
                <c:pt idx="5668">
                  <c:v>-132310</c:v>
                </c:pt>
                <c:pt idx="5669">
                  <c:v>-132300</c:v>
                </c:pt>
                <c:pt idx="5670">
                  <c:v>-132290</c:v>
                </c:pt>
                <c:pt idx="5671">
                  <c:v>-132280</c:v>
                </c:pt>
                <c:pt idx="5672">
                  <c:v>-132270</c:v>
                </c:pt>
                <c:pt idx="5673">
                  <c:v>-132260</c:v>
                </c:pt>
                <c:pt idx="5674">
                  <c:v>-132250</c:v>
                </c:pt>
                <c:pt idx="5675">
                  <c:v>-132240</c:v>
                </c:pt>
                <c:pt idx="5676">
                  <c:v>-132230</c:v>
                </c:pt>
                <c:pt idx="5677">
                  <c:v>-132220</c:v>
                </c:pt>
                <c:pt idx="5678">
                  <c:v>-132210</c:v>
                </c:pt>
                <c:pt idx="5679">
                  <c:v>-132200</c:v>
                </c:pt>
                <c:pt idx="5680">
                  <c:v>-132190</c:v>
                </c:pt>
                <c:pt idx="5681">
                  <c:v>-132180</c:v>
                </c:pt>
                <c:pt idx="5682">
                  <c:v>-132170</c:v>
                </c:pt>
                <c:pt idx="5683">
                  <c:v>-132160</c:v>
                </c:pt>
                <c:pt idx="5684">
                  <c:v>-132150</c:v>
                </c:pt>
                <c:pt idx="5685">
                  <c:v>-132140</c:v>
                </c:pt>
                <c:pt idx="5686">
                  <c:v>-132130</c:v>
                </c:pt>
                <c:pt idx="5687">
                  <c:v>-132120</c:v>
                </c:pt>
                <c:pt idx="5688">
                  <c:v>-132110</c:v>
                </c:pt>
                <c:pt idx="5689">
                  <c:v>-132100</c:v>
                </c:pt>
                <c:pt idx="5690">
                  <c:v>-132090</c:v>
                </c:pt>
                <c:pt idx="5691">
                  <c:v>-133080</c:v>
                </c:pt>
                <c:pt idx="5692">
                  <c:v>-133070</c:v>
                </c:pt>
                <c:pt idx="5693">
                  <c:v>-133060</c:v>
                </c:pt>
                <c:pt idx="5694">
                  <c:v>-133050</c:v>
                </c:pt>
                <c:pt idx="5695">
                  <c:v>-133040</c:v>
                </c:pt>
                <c:pt idx="5696">
                  <c:v>-133030</c:v>
                </c:pt>
                <c:pt idx="5697">
                  <c:v>-133020</c:v>
                </c:pt>
                <c:pt idx="5698">
                  <c:v>-133010</c:v>
                </c:pt>
                <c:pt idx="5699">
                  <c:v>-133000</c:v>
                </c:pt>
                <c:pt idx="5700">
                  <c:v>-132990</c:v>
                </c:pt>
                <c:pt idx="5701">
                  <c:v>-132980</c:v>
                </c:pt>
                <c:pt idx="5702">
                  <c:v>-133970</c:v>
                </c:pt>
                <c:pt idx="5703">
                  <c:v>-133960</c:v>
                </c:pt>
                <c:pt idx="5704">
                  <c:v>-133950</c:v>
                </c:pt>
                <c:pt idx="5705">
                  <c:v>-133940</c:v>
                </c:pt>
                <c:pt idx="5706">
                  <c:v>-133930</c:v>
                </c:pt>
                <c:pt idx="5707">
                  <c:v>-133920</c:v>
                </c:pt>
                <c:pt idx="5708">
                  <c:v>-133910</c:v>
                </c:pt>
                <c:pt idx="5709">
                  <c:v>-133900</c:v>
                </c:pt>
                <c:pt idx="5710">
                  <c:v>-133890</c:v>
                </c:pt>
                <c:pt idx="5711">
                  <c:v>-133880</c:v>
                </c:pt>
                <c:pt idx="5712">
                  <c:v>-133870</c:v>
                </c:pt>
                <c:pt idx="5713">
                  <c:v>-134860</c:v>
                </c:pt>
                <c:pt idx="5714">
                  <c:v>-134850</c:v>
                </c:pt>
                <c:pt idx="5715">
                  <c:v>-134840</c:v>
                </c:pt>
                <c:pt idx="5716">
                  <c:v>-135830</c:v>
                </c:pt>
                <c:pt idx="5717">
                  <c:v>-135820</c:v>
                </c:pt>
                <c:pt idx="5718">
                  <c:v>-135810</c:v>
                </c:pt>
                <c:pt idx="5719">
                  <c:v>-135800</c:v>
                </c:pt>
                <c:pt idx="5720">
                  <c:v>-135790</c:v>
                </c:pt>
                <c:pt idx="5721">
                  <c:v>-135780</c:v>
                </c:pt>
                <c:pt idx="5722">
                  <c:v>-135770</c:v>
                </c:pt>
                <c:pt idx="5723">
                  <c:v>-135760</c:v>
                </c:pt>
                <c:pt idx="5724">
                  <c:v>-135750</c:v>
                </c:pt>
                <c:pt idx="5725">
                  <c:v>-135740</c:v>
                </c:pt>
                <c:pt idx="5726">
                  <c:v>-135730</c:v>
                </c:pt>
                <c:pt idx="5727">
                  <c:v>-135720</c:v>
                </c:pt>
                <c:pt idx="5728">
                  <c:v>-135710</c:v>
                </c:pt>
                <c:pt idx="5729">
                  <c:v>-135700</c:v>
                </c:pt>
                <c:pt idx="5730">
                  <c:v>-135690</c:v>
                </c:pt>
                <c:pt idx="5731">
                  <c:v>-135680</c:v>
                </c:pt>
                <c:pt idx="5732">
                  <c:v>-135670</c:v>
                </c:pt>
                <c:pt idx="5733">
                  <c:v>-135660</c:v>
                </c:pt>
                <c:pt idx="5734">
                  <c:v>-135650</c:v>
                </c:pt>
                <c:pt idx="5735">
                  <c:v>-135640</c:v>
                </c:pt>
                <c:pt idx="5736">
                  <c:v>-135630</c:v>
                </c:pt>
                <c:pt idx="5737">
                  <c:v>-135620</c:v>
                </c:pt>
                <c:pt idx="5738">
                  <c:v>-135610</c:v>
                </c:pt>
                <c:pt idx="5739">
                  <c:v>-135600</c:v>
                </c:pt>
                <c:pt idx="5740">
                  <c:v>-135590</c:v>
                </c:pt>
                <c:pt idx="5741">
                  <c:v>-135580</c:v>
                </c:pt>
                <c:pt idx="5742">
                  <c:v>-135570</c:v>
                </c:pt>
                <c:pt idx="5743">
                  <c:v>-135560</c:v>
                </c:pt>
                <c:pt idx="5744">
                  <c:v>-136550</c:v>
                </c:pt>
                <c:pt idx="5745">
                  <c:v>-136540</c:v>
                </c:pt>
                <c:pt idx="5746">
                  <c:v>-136530</c:v>
                </c:pt>
                <c:pt idx="5747">
                  <c:v>-136520</c:v>
                </c:pt>
                <c:pt idx="5748">
                  <c:v>-136510</c:v>
                </c:pt>
                <c:pt idx="5749">
                  <c:v>-137500</c:v>
                </c:pt>
                <c:pt idx="5750">
                  <c:v>-137490</c:v>
                </c:pt>
                <c:pt idx="5751">
                  <c:v>-137480</c:v>
                </c:pt>
                <c:pt idx="5752">
                  <c:v>-137470</c:v>
                </c:pt>
                <c:pt idx="5753">
                  <c:v>-137460</c:v>
                </c:pt>
                <c:pt idx="5754">
                  <c:v>-137450</c:v>
                </c:pt>
                <c:pt idx="5755">
                  <c:v>-137440</c:v>
                </c:pt>
                <c:pt idx="5756">
                  <c:v>-137430</c:v>
                </c:pt>
                <c:pt idx="5757">
                  <c:v>-137420</c:v>
                </c:pt>
                <c:pt idx="5758">
                  <c:v>-137410</c:v>
                </c:pt>
                <c:pt idx="5759">
                  <c:v>-137400</c:v>
                </c:pt>
                <c:pt idx="5760">
                  <c:v>-137390</c:v>
                </c:pt>
                <c:pt idx="5761">
                  <c:v>-137380</c:v>
                </c:pt>
                <c:pt idx="5762">
                  <c:v>-137370</c:v>
                </c:pt>
                <c:pt idx="5763">
                  <c:v>-137360</c:v>
                </c:pt>
                <c:pt idx="5764">
                  <c:v>-137350</c:v>
                </c:pt>
                <c:pt idx="5765">
                  <c:v>-137340</c:v>
                </c:pt>
                <c:pt idx="5766">
                  <c:v>-137330</c:v>
                </c:pt>
                <c:pt idx="5767">
                  <c:v>-137320</c:v>
                </c:pt>
                <c:pt idx="5768">
                  <c:v>-137310</c:v>
                </c:pt>
                <c:pt idx="5769">
                  <c:v>-137300</c:v>
                </c:pt>
                <c:pt idx="5770">
                  <c:v>-137290</c:v>
                </c:pt>
                <c:pt idx="5771">
                  <c:v>-137280</c:v>
                </c:pt>
                <c:pt idx="5772">
                  <c:v>-137270</c:v>
                </c:pt>
                <c:pt idx="5773">
                  <c:v>-137260</c:v>
                </c:pt>
                <c:pt idx="5774">
                  <c:v>-138250</c:v>
                </c:pt>
                <c:pt idx="5775">
                  <c:v>-138240</c:v>
                </c:pt>
                <c:pt idx="5776">
                  <c:v>-138230</c:v>
                </c:pt>
                <c:pt idx="5777">
                  <c:v>-138220</c:v>
                </c:pt>
                <c:pt idx="5778">
                  <c:v>-139210</c:v>
                </c:pt>
                <c:pt idx="5779">
                  <c:v>-140200</c:v>
                </c:pt>
                <c:pt idx="5780">
                  <c:v>-140190</c:v>
                </c:pt>
                <c:pt idx="5781">
                  <c:v>-140180</c:v>
                </c:pt>
                <c:pt idx="5782">
                  <c:v>-140170</c:v>
                </c:pt>
                <c:pt idx="5783">
                  <c:v>-140160</c:v>
                </c:pt>
                <c:pt idx="5784">
                  <c:v>-140150</c:v>
                </c:pt>
                <c:pt idx="5785">
                  <c:v>-140140</c:v>
                </c:pt>
                <c:pt idx="5786">
                  <c:v>-140130</c:v>
                </c:pt>
                <c:pt idx="5787">
                  <c:v>-140120</c:v>
                </c:pt>
                <c:pt idx="5788">
                  <c:v>-140110</c:v>
                </c:pt>
                <c:pt idx="5789">
                  <c:v>-140100</c:v>
                </c:pt>
                <c:pt idx="5790">
                  <c:v>-140090</c:v>
                </c:pt>
                <c:pt idx="5791">
                  <c:v>-140080</c:v>
                </c:pt>
                <c:pt idx="5792">
                  <c:v>-140070</c:v>
                </c:pt>
                <c:pt idx="5793">
                  <c:v>-140060</c:v>
                </c:pt>
                <c:pt idx="5794">
                  <c:v>-140050</c:v>
                </c:pt>
                <c:pt idx="5795">
                  <c:v>-140040</c:v>
                </c:pt>
                <c:pt idx="5796">
                  <c:v>-140030</c:v>
                </c:pt>
                <c:pt idx="5797">
                  <c:v>-140020</c:v>
                </c:pt>
                <c:pt idx="5798">
                  <c:v>-140010</c:v>
                </c:pt>
                <c:pt idx="5799">
                  <c:v>-140000</c:v>
                </c:pt>
                <c:pt idx="5800">
                  <c:v>-139990</c:v>
                </c:pt>
                <c:pt idx="5801">
                  <c:v>-139980</c:v>
                </c:pt>
                <c:pt idx="5802">
                  <c:v>-139970</c:v>
                </c:pt>
                <c:pt idx="5803">
                  <c:v>-139960</c:v>
                </c:pt>
                <c:pt idx="5804">
                  <c:v>-139950</c:v>
                </c:pt>
                <c:pt idx="5805">
                  <c:v>-139940</c:v>
                </c:pt>
                <c:pt idx="5806">
                  <c:v>-139930</c:v>
                </c:pt>
                <c:pt idx="5807">
                  <c:v>-139920</c:v>
                </c:pt>
                <c:pt idx="5808">
                  <c:v>-139910</c:v>
                </c:pt>
                <c:pt idx="5809">
                  <c:v>-139900</c:v>
                </c:pt>
                <c:pt idx="5810">
                  <c:v>-139890</c:v>
                </c:pt>
                <c:pt idx="5811">
                  <c:v>-139880</c:v>
                </c:pt>
                <c:pt idx="5812">
                  <c:v>-140870</c:v>
                </c:pt>
                <c:pt idx="5813">
                  <c:v>-140860</c:v>
                </c:pt>
                <c:pt idx="5814">
                  <c:v>-140850</c:v>
                </c:pt>
                <c:pt idx="5815">
                  <c:v>-140840</c:v>
                </c:pt>
                <c:pt idx="5816">
                  <c:v>-140830</c:v>
                </c:pt>
                <c:pt idx="5817">
                  <c:v>-140820</c:v>
                </c:pt>
                <c:pt idx="5818">
                  <c:v>-140810</c:v>
                </c:pt>
                <c:pt idx="5819">
                  <c:v>-140800</c:v>
                </c:pt>
                <c:pt idx="5820">
                  <c:v>-140790</c:v>
                </c:pt>
                <c:pt idx="5821">
                  <c:v>-140780</c:v>
                </c:pt>
                <c:pt idx="5822">
                  <c:v>-140770</c:v>
                </c:pt>
                <c:pt idx="5823">
                  <c:v>-140760</c:v>
                </c:pt>
                <c:pt idx="5824">
                  <c:v>-140750</c:v>
                </c:pt>
                <c:pt idx="5825">
                  <c:v>-140740</c:v>
                </c:pt>
                <c:pt idx="5826">
                  <c:v>-140730</c:v>
                </c:pt>
                <c:pt idx="5827">
                  <c:v>-140720</c:v>
                </c:pt>
                <c:pt idx="5828">
                  <c:v>-140710</c:v>
                </c:pt>
                <c:pt idx="5829">
                  <c:v>-140700</c:v>
                </c:pt>
                <c:pt idx="5830">
                  <c:v>-140690</c:v>
                </c:pt>
                <c:pt idx="5831">
                  <c:v>-140680</c:v>
                </c:pt>
                <c:pt idx="5832">
                  <c:v>-140670</c:v>
                </c:pt>
                <c:pt idx="5833">
                  <c:v>-140660</c:v>
                </c:pt>
                <c:pt idx="5834">
                  <c:v>-140650</c:v>
                </c:pt>
                <c:pt idx="5835">
                  <c:v>-140640</c:v>
                </c:pt>
                <c:pt idx="5836">
                  <c:v>-140630</c:v>
                </c:pt>
                <c:pt idx="5837">
                  <c:v>-140620</c:v>
                </c:pt>
                <c:pt idx="5838">
                  <c:v>-140610</c:v>
                </c:pt>
                <c:pt idx="5839">
                  <c:v>-140600</c:v>
                </c:pt>
                <c:pt idx="5840">
                  <c:v>-140590</c:v>
                </c:pt>
                <c:pt idx="5841">
                  <c:v>-140580</c:v>
                </c:pt>
                <c:pt idx="5842">
                  <c:v>-140570</c:v>
                </c:pt>
                <c:pt idx="5843">
                  <c:v>-140560</c:v>
                </c:pt>
                <c:pt idx="5844">
                  <c:v>-140550</c:v>
                </c:pt>
                <c:pt idx="5845">
                  <c:v>-140540</c:v>
                </c:pt>
                <c:pt idx="5846">
                  <c:v>-140530</c:v>
                </c:pt>
                <c:pt idx="5847">
                  <c:v>-140520</c:v>
                </c:pt>
                <c:pt idx="5848">
                  <c:v>-140510</c:v>
                </c:pt>
                <c:pt idx="5849">
                  <c:v>-140500</c:v>
                </c:pt>
                <c:pt idx="5850">
                  <c:v>-140490</c:v>
                </c:pt>
                <c:pt idx="5851">
                  <c:v>-140480</c:v>
                </c:pt>
                <c:pt idx="5852">
                  <c:v>-140470</c:v>
                </c:pt>
                <c:pt idx="5853">
                  <c:v>-140460</c:v>
                </c:pt>
                <c:pt idx="5854">
                  <c:v>-140450</c:v>
                </c:pt>
                <c:pt idx="5855">
                  <c:v>-140440</c:v>
                </c:pt>
                <c:pt idx="5856">
                  <c:v>-140430</c:v>
                </c:pt>
                <c:pt idx="5857">
                  <c:v>-140420</c:v>
                </c:pt>
                <c:pt idx="5858">
                  <c:v>-140410</c:v>
                </c:pt>
                <c:pt idx="5859">
                  <c:v>-140400</c:v>
                </c:pt>
                <c:pt idx="5860">
                  <c:v>-140390</c:v>
                </c:pt>
                <c:pt idx="5861">
                  <c:v>-140380</c:v>
                </c:pt>
                <c:pt idx="5862">
                  <c:v>-140370</c:v>
                </c:pt>
                <c:pt idx="5863">
                  <c:v>-140360</c:v>
                </c:pt>
                <c:pt idx="5864">
                  <c:v>-140350</c:v>
                </c:pt>
                <c:pt idx="5865">
                  <c:v>-140340</c:v>
                </c:pt>
                <c:pt idx="5866">
                  <c:v>-140330</c:v>
                </c:pt>
                <c:pt idx="5867">
                  <c:v>-140320</c:v>
                </c:pt>
                <c:pt idx="5868">
                  <c:v>-140310</c:v>
                </c:pt>
                <c:pt idx="5869">
                  <c:v>-140300</c:v>
                </c:pt>
                <c:pt idx="5870">
                  <c:v>-140290</c:v>
                </c:pt>
                <c:pt idx="5871">
                  <c:v>-140280</c:v>
                </c:pt>
                <c:pt idx="5872">
                  <c:v>-140270</c:v>
                </c:pt>
                <c:pt idx="5873">
                  <c:v>-140260</c:v>
                </c:pt>
                <c:pt idx="5874">
                  <c:v>-140250</c:v>
                </c:pt>
                <c:pt idx="5875">
                  <c:v>-140240</c:v>
                </c:pt>
                <c:pt idx="5876">
                  <c:v>-140230</c:v>
                </c:pt>
                <c:pt idx="5877">
                  <c:v>-140220</c:v>
                </c:pt>
                <c:pt idx="5878">
                  <c:v>-140210</c:v>
                </c:pt>
                <c:pt idx="5879">
                  <c:v>-140200</c:v>
                </c:pt>
                <c:pt idx="5880">
                  <c:v>-140190</c:v>
                </c:pt>
                <c:pt idx="5881">
                  <c:v>-140180</c:v>
                </c:pt>
                <c:pt idx="5882">
                  <c:v>-140170</c:v>
                </c:pt>
                <c:pt idx="5883">
                  <c:v>-140160</c:v>
                </c:pt>
                <c:pt idx="5884">
                  <c:v>-140150</c:v>
                </c:pt>
                <c:pt idx="5885">
                  <c:v>-140140</c:v>
                </c:pt>
                <c:pt idx="5886">
                  <c:v>-140130</c:v>
                </c:pt>
                <c:pt idx="5887">
                  <c:v>-140120</c:v>
                </c:pt>
                <c:pt idx="5888">
                  <c:v>-140110</c:v>
                </c:pt>
                <c:pt idx="5889">
                  <c:v>-141100</c:v>
                </c:pt>
                <c:pt idx="5890">
                  <c:v>-141090</c:v>
                </c:pt>
                <c:pt idx="5891">
                  <c:v>-141080</c:v>
                </c:pt>
                <c:pt idx="5892">
                  <c:v>-141070</c:v>
                </c:pt>
                <c:pt idx="5893">
                  <c:v>-141060</c:v>
                </c:pt>
                <c:pt idx="5894">
                  <c:v>-141050</c:v>
                </c:pt>
                <c:pt idx="5895">
                  <c:v>-142040</c:v>
                </c:pt>
                <c:pt idx="5896">
                  <c:v>-142030</c:v>
                </c:pt>
                <c:pt idx="5897">
                  <c:v>-142020</c:v>
                </c:pt>
                <c:pt idx="5898">
                  <c:v>-142010</c:v>
                </c:pt>
                <c:pt idx="5899">
                  <c:v>-142000</c:v>
                </c:pt>
                <c:pt idx="5900">
                  <c:v>-141990</c:v>
                </c:pt>
                <c:pt idx="5901">
                  <c:v>-141980</c:v>
                </c:pt>
                <c:pt idx="5902">
                  <c:v>-141970</c:v>
                </c:pt>
                <c:pt idx="5903">
                  <c:v>-141960</c:v>
                </c:pt>
                <c:pt idx="5904">
                  <c:v>-141950</c:v>
                </c:pt>
                <c:pt idx="5905">
                  <c:v>-141940</c:v>
                </c:pt>
                <c:pt idx="5906">
                  <c:v>-141930</c:v>
                </c:pt>
                <c:pt idx="5907">
                  <c:v>-141920</c:v>
                </c:pt>
                <c:pt idx="5908">
                  <c:v>-141910</c:v>
                </c:pt>
                <c:pt idx="5909">
                  <c:v>-141900</c:v>
                </c:pt>
                <c:pt idx="5910">
                  <c:v>-141890</c:v>
                </c:pt>
                <c:pt idx="5911">
                  <c:v>-141880</c:v>
                </c:pt>
                <c:pt idx="5912">
                  <c:v>-141870</c:v>
                </c:pt>
                <c:pt idx="5913">
                  <c:v>-142860</c:v>
                </c:pt>
                <c:pt idx="5914">
                  <c:v>-142850</c:v>
                </c:pt>
                <c:pt idx="5915">
                  <c:v>-142840</c:v>
                </c:pt>
                <c:pt idx="5916">
                  <c:v>-142830</c:v>
                </c:pt>
                <c:pt idx="5917">
                  <c:v>-142820</c:v>
                </c:pt>
                <c:pt idx="5918">
                  <c:v>-142810</c:v>
                </c:pt>
                <c:pt idx="5919">
                  <c:v>-142800</c:v>
                </c:pt>
                <c:pt idx="5920">
                  <c:v>-142790</c:v>
                </c:pt>
                <c:pt idx="5921">
                  <c:v>-142780</c:v>
                </c:pt>
                <c:pt idx="5922">
                  <c:v>-142770</c:v>
                </c:pt>
                <c:pt idx="5923">
                  <c:v>-142760</c:v>
                </c:pt>
                <c:pt idx="5924">
                  <c:v>-142750</c:v>
                </c:pt>
                <c:pt idx="5925">
                  <c:v>-142740</c:v>
                </c:pt>
                <c:pt idx="5926">
                  <c:v>-142730</c:v>
                </c:pt>
                <c:pt idx="5927">
                  <c:v>-142720</c:v>
                </c:pt>
                <c:pt idx="5928">
                  <c:v>-142710</c:v>
                </c:pt>
                <c:pt idx="5929">
                  <c:v>-142700</c:v>
                </c:pt>
                <c:pt idx="5930">
                  <c:v>-142690</c:v>
                </c:pt>
                <c:pt idx="5931">
                  <c:v>-142680</c:v>
                </c:pt>
                <c:pt idx="5932">
                  <c:v>-142670</c:v>
                </c:pt>
                <c:pt idx="5933">
                  <c:v>-142660</c:v>
                </c:pt>
                <c:pt idx="5934">
                  <c:v>-142650</c:v>
                </c:pt>
                <c:pt idx="5935">
                  <c:v>-142640</c:v>
                </c:pt>
                <c:pt idx="5936">
                  <c:v>-142630</c:v>
                </c:pt>
                <c:pt idx="5937">
                  <c:v>-142620</c:v>
                </c:pt>
                <c:pt idx="5938">
                  <c:v>-142610</c:v>
                </c:pt>
                <c:pt idx="5939">
                  <c:v>-142600</c:v>
                </c:pt>
                <c:pt idx="5940">
                  <c:v>-142590</c:v>
                </c:pt>
                <c:pt idx="5941">
                  <c:v>-142580</c:v>
                </c:pt>
                <c:pt idx="5942">
                  <c:v>-142570</c:v>
                </c:pt>
                <c:pt idx="5943">
                  <c:v>-142560</c:v>
                </c:pt>
                <c:pt idx="5944">
                  <c:v>-143550</c:v>
                </c:pt>
                <c:pt idx="5945">
                  <c:v>-143540</c:v>
                </c:pt>
                <c:pt idx="5946">
                  <c:v>-143530</c:v>
                </c:pt>
                <c:pt idx="5947">
                  <c:v>-143520</c:v>
                </c:pt>
                <c:pt idx="5948">
                  <c:v>-143510</c:v>
                </c:pt>
                <c:pt idx="5949">
                  <c:v>-143500</c:v>
                </c:pt>
                <c:pt idx="5950">
                  <c:v>-143490</c:v>
                </c:pt>
                <c:pt idx="5951">
                  <c:v>-143480</c:v>
                </c:pt>
                <c:pt idx="5952">
                  <c:v>-143470</c:v>
                </c:pt>
                <c:pt idx="5953">
                  <c:v>-143460</c:v>
                </c:pt>
                <c:pt idx="5954">
                  <c:v>-143450</c:v>
                </c:pt>
                <c:pt idx="5955">
                  <c:v>-143440</c:v>
                </c:pt>
                <c:pt idx="5956">
                  <c:v>-143430</c:v>
                </c:pt>
                <c:pt idx="5957">
                  <c:v>-143420</c:v>
                </c:pt>
                <c:pt idx="5958">
                  <c:v>-143410</c:v>
                </c:pt>
                <c:pt idx="5959">
                  <c:v>-143400</c:v>
                </c:pt>
                <c:pt idx="5960">
                  <c:v>-143390</c:v>
                </c:pt>
                <c:pt idx="5961">
                  <c:v>-143380</c:v>
                </c:pt>
                <c:pt idx="5962">
                  <c:v>-143370</c:v>
                </c:pt>
                <c:pt idx="5963">
                  <c:v>-143360</c:v>
                </c:pt>
                <c:pt idx="5964">
                  <c:v>-143350</c:v>
                </c:pt>
                <c:pt idx="5965">
                  <c:v>-143340</c:v>
                </c:pt>
                <c:pt idx="5966">
                  <c:v>-143330</c:v>
                </c:pt>
                <c:pt idx="5967">
                  <c:v>-143320</c:v>
                </c:pt>
                <c:pt idx="5968">
                  <c:v>-143310</c:v>
                </c:pt>
                <c:pt idx="5969">
                  <c:v>-143300</c:v>
                </c:pt>
                <c:pt idx="5970">
                  <c:v>-143290</c:v>
                </c:pt>
                <c:pt idx="5971">
                  <c:v>-143280</c:v>
                </c:pt>
                <c:pt idx="5972">
                  <c:v>-143270</c:v>
                </c:pt>
                <c:pt idx="5973">
                  <c:v>-143260</c:v>
                </c:pt>
                <c:pt idx="5974">
                  <c:v>-143250</c:v>
                </c:pt>
                <c:pt idx="5975">
                  <c:v>-143240</c:v>
                </c:pt>
                <c:pt idx="5976">
                  <c:v>-143230</c:v>
                </c:pt>
                <c:pt idx="5977">
                  <c:v>-143220</c:v>
                </c:pt>
                <c:pt idx="5978">
                  <c:v>-143210</c:v>
                </c:pt>
                <c:pt idx="5979">
                  <c:v>-143200</c:v>
                </c:pt>
                <c:pt idx="5980">
                  <c:v>-143190</c:v>
                </c:pt>
                <c:pt idx="5981">
                  <c:v>-143180</c:v>
                </c:pt>
                <c:pt idx="5982">
                  <c:v>-143170</c:v>
                </c:pt>
                <c:pt idx="5983">
                  <c:v>-143160</c:v>
                </c:pt>
                <c:pt idx="5984">
                  <c:v>-143150</c:v>
                </c:pt>
                <c:pt idx="5985">
                  <c:v>-143140</c:v>
                </c:pt>
                <c:pt idx="5986">
                  <c:v>-143130</c:v>
                </c:pt>
                <c:pt idx="5987">
                  <c:v>-143120</c:v>
                </c:pt>
                <c:pt idx="5988">
                  <c:v>-143110</c:v>
                </c:pt>
                <c:pt idx="5989">
                  <c:v>-143100</c:v>
                </c:pt>
                <c:pt idx="5990">
                  <c:v>-143090</c:v>
                </c:pt>
                <c:pt idx="5991">
                  <c:v>-143080</c:v>
                </c:pt>
                <c:pt idx="5992">
                  <c:v>-143070</c:v>
                </c:pt>
                <c:pt idx="5993">
                  <c:v>-143060</c:v>
                </c:pt>
                <c:pt idx="5994">
                  <c:v>-143050</c:v>
                </c:pt>
                <c:pt idx="5995">
                  <c:v>-143040</c:v>
                </c:pt>
                <c:pt idx="5996">
                  <c:v>-143030</c:v>
                </c:pt>
                <c:pt idx="5997">
                  <c:v>-143020</c:v>
                </c:pt>
                <c:pt idx="5998">
                  <c:v>-143010</c:v>
                </c:pt>
                <c:pt idx="5999">
                  <c:v>-143000</c:v>
                </c:pt>
                <c:pt idx="6000">
                  <c:v>-142990</c:v>
                </c:pt>
                <c:pt idx="6001">
                  <c:v>-142980</c:v>
                </c:pt>
                <c:pt idx="6002">
                  <c:v>-142970</c:v>
                </c:pt>
                <c:pt idx="6003">
                  <c:v>-142960</c:v>
                </c:pt>
                <c:pt idx="6004">
                  <c:v>-142950</c:v>
                </c:pt>
                <c:pt idx="6005">
                  <c:v>-142940</c:v>
                </c:pt>
                <c:pt idx="6006">
                  <c:v>-142930</c:v>
                </c:pt>
                <c:pt idx="6007">
                  <c:v>-142920</c:v>
                </c:pt>
                <c:pt idx="6008">
                  <c:v>-142910</c:v>
                </c:pt>
                <c:pt idx="6009">
                  <c:v>-142900</c:v>
                </c:pt>
                <c:pt idx="6010">
                  <c:v>-142890</c:v>
                </c:pt>
                <c:pt idx="6011">
                  <c:v>-142880</c:v>
                </c:pt>
                <c:pt idx="6012">
                  <c:v>-142870</c:v>
                </c:pt>
                <c:pt idx="6013">
                  <c:v>-142860</c:v>
                </c:pt>
                <c:pt idx="6014">
                  <c:v>-143850</c:v>
                </c:pt>
                <c:pt idx="6015">
                  <c:v>-143840</c:v>
                </c:pt>
                <c:pt idx="6016">
                  <c:v>-143830</c:v>
                </c:pt>
                <c:pt idx="6017">
                  <c:v>-143820</c:v>
                </c:pt>
                <c:pt idx="6018">
                  <c:v>-143810</c:v>
                </c:pt>
                <c:pt idx="6019">
                  <c:v>-143800</c:v>
                </c:pt>
                <c:pt idx="6020">
                  <c:v>-143790</c:v>
                </c:pt>
                <c:pt idx="6021">
                  <c:v>-143780</c:v>
                </c:pt>
                <c:pt idx="6022">
                  <c:v>-143770</c:v>
                </c:pt>
                <c:pt idx="6023">
                  <c:v>-143760</c:v>
                </c:pt>
                <c:pt idx="6024">
                  <c:v>-143750</c:v>
                </c:pt>
                <c:pt idx="6025">
                  <c:v>-143740</c:v>
                </c:pt>
                <c:pt idx="6026">
                  <c:v>-143730</c:v>
                </c:pt>
                <c:pt idx="6027">
                  <c:v>-143720</c:v>
                </c:pt>
                <c:pt idx="6028">
                  <c:v>-143710</c:v>
                </c:pt>
                <c:pt idx="6029">
                  <c:v>-143700</c:v>
                </c:pt>
                <c:pt idx="6030">
                  <c:v>-143690</c:v>
                </c:pt>
                <c:pt idx="6031">
                  <c:v>-143680</c:v>
                </c:pt>
                <c:pt idx="6032">
                  <c:v>-143670</c:v>
                </c:pt>
                <c:pt idx="6033">
                  <c:v>-143660</c:v>
                </c:pt>
                <c:pt idx="6034">
                  <c:v>-143650</c:v>
                </c:pt>
                <c:pt idx="6035">
                  <c:v>-143640</c:v>
                </c:pt>
                <c:pt idx="6036">
                  <c:v>-143630</c:v>
                </c:pt>
                <c:pt idx="6037">
                  <c:v>-143620</c:v>
                </c:pt>
                <c:pt idx="6038">
                  <c:v>-143610</c:v>
                </c:pt>
                <c:pt idx="6039">
                  <c:v>-143600</c:v>
                </c:pt>
                <c:pt idx="6040">
                  <c:v>-143590</c:v>
                </c:pt>
                <c:pt idx="6041">
                  <c:v>-143580</c:v>
                </c:pt>
                <c:pt idx="6042">
                  <c:v>-143570</c:v>
                </c:pt>
                <c:pt idx="6043">
                  <c:v>-143560</c:v>
                </c:pt>
                <c:pt idx="6044">
                  <c:v>-143550</c:v>
                </c:pt>
                <c:pt idx="6045">
                  <c:v>-143540</c:v>
                </c:pt>
                <c:pt idx="6046">
                  <c:v>-143530</c:v>
                </c:pt>
                <c:pt idx="6047">
                  <c:v>-143520</c:v>
                </c:pt>
                <c:pt idx="6048">
                  <c:v>-143510</c:v>
                </c:pt>
                <c:pt idx="6049">
                  <c:v>-143500</c:v>
                </c:pt>
                <c:pt idx="6050">
                  <c:v>-143490</c:v>
                </c:pt>
                <c:pt idx="6051">
                  <c:v>-143480</c:v>
                </c:pt>
                <c:pt idx="6052">
                  <c:v>-143470</c:v>
                </c:pt>
                <c:pt idx="6053">
                  <c:v>-143460</c:v>
                </c:pt>
                <c:pt idx="6054">
                  <c:v>-143450</c:v>
                </c:pt>
                <c:pt idx="6055">
                  <c:v>-143440</c:v>
                </c:pt>
                <c:pt idx="6056">
                  <c:v>-143430</c:v>
                </c:pt>
                <c:pt idx="6057">
                  <c:v>-143420</c:v>
                </c:pt>
                <c:pt idx="6058">
                  <c:v>-144410</c:v>
                </c:pt>
                <c:pt idx="6059">
                  <c:v>-144400</c:v>
                </c:pt>
                <c:pt idx="6060">
                  <c:v>-144390</c:v>
                </c:pt>
                <c:pt idx="6061">
                  <c:v>-144380</c:v>
                </c:pt>
                <c:pt idx="6062">
                  <c:v>-145370</c:v>
                </c:pt>
                <c:pt idx="6063">
                  <c:v>-145360</c:v>
                </c:pt>
                <c:pt idx="6064">
                  <c:v>-145350</c:v>
                </c:pt>
                <c:pt idx="6065">
                  <c:v>-145340</c:v>
                </c:pt>
                <c:pt idx="6066">
                  <c:v>-145330</c:v>
                </c:pt>
                <c:pt idx="6067">
                  <c:v>-145320</c:v>
                </c:pt>
                <c:pt idx="6068">
                  <c:v>-145310</c:v>
                </c:pt>
                <c:pt idx="6069">
                  <c:v>-145300</c:v>
                </c:pt>
                <c:pt idx="6070">
                  <c:v>-145290</c:v>
                </c:pt>
                <c:pt idx="6071">
                  <c:v>-145280</c:v>
                </c:pt>
                <c:pt idx="6072">
                  <c:v>-145270</c:v>
                </c:pt>
                <c:pt idx="6073">
                  <c:v>-145260</c:v>
                </c:pt>
                <c:pt idx="6074">
                  <c:v>-145250</c:v>
                </c:pt>
                <c:pt idx="6075">
                  <c:v>-145240</c:v>
                </c:pt>
                <c:pt idx="6076">
                  <c:v>-145230</c:v>
                </c:pt>
                <c:pt idx="6077">
                  <c:v>-145220</c:v>
                </c:pt>
                <c:pt idx="6078">
                  <c:v>-145210</c:v>
                </c:pt>
                <c:pt idx="6079">
                  <c:v>-145200</c:v>
                </c:pt>
                <c:pt idx="6080">
                  <c:v>-145190</c:v>
                </c:pt>
                <c:pt idx="6081">
                  <c:v>-145180</c:v>
                </c:pt>
                <c:pt idx="6082">
                  <c:v>-145170</c:v>
                </c:pt>
                <c:pt idx="6083">
                  <c:v>-145160</c:v>
                </c:pt>
                <c:pt idx="6084">
                  <c:v>-145150</c:v>
                </c:pt>
                <c:pt idx="6085">
                  <c:v>-145140</c:v>
                </c:pt>
                <c:pt idx="6086">
                  <c:v>-145130</c:v>
                </c:pt>
                <c:pt idx="6087">
                  <c:v>-145120</c:v>
                </c:pt>
                <c:pt idx="6088">
                  <c:v>-145110</c:v>
                </c:pt>
                <c:pt idx="6089">
                  <c:v>-145100</c:v>
                </c:pt>
                <c:pt idx="6090">
                  <c:v>-145090</c:v>
                </c:pt>
                <c:pt idx="6091">
                  <c:v>-145080</c:v>
                </c:pt>
                <c:pt idx="6092">
                  <c:v>-145070</c:v>
                </c:pt>
                <c:pt idx="6093">
                  <c:v>-145060</c:v>
                </c:pt>
                <c:pt idx="6094">
                  <c:v>-145050</c:v>
                </c:pt>
                <c:pt idx="6095">
                  <c:v>-145040</c:v>
                </c:pt>
                <c:pt idx="6096">
                  <c:v>-145030</c:v>
                </c:pt>
                <c:pt idx="6097">
                  <c:v>-145020</c:v>
                </c:pt>
                <c:pt idx="6098">
                  <c:v>-145010</c:v>
                </c:pt>
                <c:pt idx="6099">
                  <c:v>-145000</c:v>
                </c:pt>
                <c:pt idx="6100">
                  <c:v>-144990</c:v>
                </c:pt>
                <c:pt idx="6101">
                  <c:v>-145980</c:v>
                </c:pt>
                <c:pt idx="6102">
                  <c:v>-146970</c:v>
                </c:pt>
                <c:pt idx="6103">
                  <c:v>-146960</c:v>
                </c:pt>
                <c:pt idx="6104">
                  <c:v>-147950</c:v>
                </c:pt>
                <c:pt idx="6105">
                  <c:v>-147940</c:v>
                </c:pt>
                <c:pt idx="6106">
                  <c:v>-147930</c:v>
                </c:pt>
                <c:pt idx="6107">
                  <c:v>-147920</c:v>
                </c:pt>
                <c:pt idx="6108">
                  <c:v>-147910</c:v>
                </c:pt>
                <c:pt idx="6109">
                  <c:v>-147900</c:v>
                </c:pt>
                <c:pt idx="6110">
                  <c:v>-147890</c:v>
                </c:pt>
                <c:pt idx="6111">
                  <c:v>-147880</c:v>
                </c:pt>
                <c:pt idx="6112">
                  <c:v>-147870</c:v>
                </c:pt>
                <c:pt idx="6113">
                  <c:v>-147860</c:v>
                </c:pt>
                <c:pt idx="6114">
                  <c:v>-147850</c:v>
                </c:pt>
                <c:pt idx="6115">
                  <c:v>-147840</c:v>
                </c:pt>
                <c:pt idx="6116">
                  <c:v>-147830</c:v>
                </c:pt>
                <c:pt idx="6117">
                  <c:v>-147820</c:v>
                </c:pt>
                <c:pt idx="6118">
                  <c:v>-147810</c:v>
                </c:pt>
                <c:pt idx="6119">
                  <c:v>-147800</c:v>
                </c:pt>
                <c:pt idx="6120">
                  <c:v>-147790</c:v>
                </c:pt>
                <c:pt idx="6121">
                  <c:v>-147780</c:v>
                </c:pt>
                <c:pt idx="6122">
                  <c:v>-147770</c:v>
                </c:pt>
                <c:pt idx="6123">
                  <c:v>-147760</c:v>
                </c:pt>
                <c:pt idx="6124">
                  <c:v>-147750</c:v>
                </c:pt>
                <c:pt idx="6125">
                  <c:v>-147740</c:v>
                </c:pt>
                <c:pt idx="6126">
                  <c:v>-147730</c:v>
                </c:pt>
                <c:pt idx="6127">
                  <c:v>-147720</c:v>
                </c:pt>
                <c:pt idx="6128">
                  <c:v>-147710</c:v>
                </c:pt>
                <c:pt idx="6129">
                  <c:v>-147700</c:v>
                </c:pt>
                <c:pt idx="6130">
                  <c:v>-147690</c:v>
                </c:pt>
                <c:pt idx="6131">
                  <c:v>-147680</c:v>
                </c:pt>
                <c:pt idx="6132">
                  <c:v>-147670</c:v>
                </c:pt>
                <c:pt idx="6133">
                  <c:v>-147660</c:v>
                </c:pt>
                <c:pt idx="6134">
                  <c:v>-147650</c:v>
                </c:pt>
                <c:pt idx="6135">
                  <c:v>-147640</c:v>
                </c:pt>
                <c:pt idx="6136">
                  <c:v>-147630</c:v>
                </c:pt>
                <c:pt idx="6137">
                  <c:v>-147620</c:v>
                </c:pt>
                <c:pt idx="6138">
                  <c:v>-147610</c:v>
                </c:pt>
                <c:pt idx="6139">
                  <c:v>-147600</c:v>
                </c:pt>
                <c:pt idx="6140">
                  <c:v>-147590</c:v>
                </c:pt>
                <c:pt idx="6141">
                  <c:v>-147580</c:v>
                </c:pt>
                <c:pt idx="6142">
                  <c:v>-147570</c:v>
                </c:pt>
                <c:pt idx="6143">
                  <c:v>-147560</c:v>
                </c:pt>
                <c:pt idx="6144">
                  <c:v>-147550</c:v>
                </c:pt>
                <c:pt idx="6145">
                  <c:v>-147540</c:v>
                </c:pt>
                <c:pt idx="6146">
                  <c:v>-148530</c:v>
                </c:pt>
                <c:pt idx="6147">
                  <c:v>-148520</c:v>
                </c:pt>
                <c:pt idx="6148">
                  <c:v>-149510</c:v>
                </c:pt>
                <c:pt idx="6149">
                  <c:v>-149500</c:v>
                </c:pt>
                <c:pt idx="6150">
                  <c:v>-149490</c:v>
                </c:pt>
                <c:pt idx="6151">
                  <c:v>-149480</c:v>
                </c:pt>
                <c:pt idx="6152">
                  <c:v>-149470</c:v>
                </c:pt>
                <c:pt idx="6153">
                  <c:v>-149460</c:v>
                </c:pt>
                <c:pt idx="6154">
                  <c:v>-149450</c:v>
                </c:pt>
                <c:pt idx="6155">
                  <c:v>-149440</c:v>
                </c:pt>
                <c:pt idx="6156">
                  <c:v>-149430</c:v>
                </c:pt>
                <c:pt idx="6157">
                  <c:v>-149420</c:v>
                </c:pt>
                <c:pt idx="6158">
                  <c:v>-149410</c:v>
                </c:pt>
                <c:pt idx="6159">
                  <c:v>-149400</c:v>
                </c:pt>
                <c:pt idx="6160">
                  <c:v>-149390</c:v>
                </c:pt>
                <c:pt idx="6161">
                  <c:v>-149380</c:v>
                </c:pt>
                <c:pt idx="6162">
                  <c:v>-149370</c:v>
                </c:pt>
                <c:pt idx="6163">
                  <c:v>-149360</c:v>
                </c:pt>
                <c:pt idx="6164">
                  <c:v>-149350</c:v>
                </c:pt>
                <c:pt idx="6165">
                  <c:v>-149340</c:v>
                </c:pt>
                <c:pt idx="6166">
                  <c:v>-149330</c:v>
                </c:pt>
                <c:pt idx="6167">
                  <c:v>-149320</c:v>
                </c:pt>
                <c:pt idx="6168">
                  <c:v>-149310</c:v>
                </c:pt>
                <c:pt idx="6169">
                  <c:v>-149300</c:v>
                </c:pt>
                <c:pt idx="6170">
                  <c:v>-149290</c:v>
                </c:pt>
                <c:pt idx="6171">
                  <c:v>-149280</c:v>
                </c:pt>
                <c:pt idx="6172">
                  <c:v>-149270</c:v>
                </c:pt>
                <c:pt idx="6173">
                  <c:v>-149260</c:v>
                </c:pt>
                <c:pt idx="6174">
                  <c:v>-149250</c:v>
                </c:pt>
                <c:pt idx="6175">
                  <c:v>-149240</c:v>
                </c:pt>
                <c:pt idx="6176">
                  <c:v>-149230</c:v>
                </c:pt>
                <c:pt idx="6177">
                  <c:v>-149220</c:v>
                </c:pt>
                <c:pt idx="6178">
                  <c:v>-149210</c:v>
                </c:pt>
                <c:pt idx="6179">
                  <c:v>-149200</c:v>
                </c:pt>
                <c:pt idx="6180">
                  <c:v>-149190</c:v>
                </c:pt>
                <c:pt idx="6181">
                  <c:v>-149180</c:v>
                </c:pt>
                <c:pt idx="6182">
                  <c:v>-149170</c:v>
                </c:pt>
                <c:pt idx="6183">
                  <c:v>-149160</c:v>
                </c:pt>
                <c:pt idx="6184">
                  <c:v>-149150</c:v>
                </c:pt>
                <c:pt idx="6185">
                  <c:v>-149140</c:v>
                </c:pt>
                <c:pt idx="6186">
                  <c:v>-149130</c:v>
                </c:pt>
                <c:pt idx="6187">
                  <c:v>-149120</c:v>
                </c:pt>
                <c:pt idx="6188">
                  <c:v>-149110</c:v>
                </c:pt>
                <c:pt idx="6189">
                  <c:v>-149100</c:v>
                </c:pt>
                <c:pt idx="6190">
                  <c:v>-149090</c:v>
                </c:pt>
                <c:pt idx="6191">
                  <c:v>-149080</c:v>
                </c:pt>
                <c:pt idx="6192">
                  <c:v>-149070</c:v>
                </c:pt>
                <c:pt idx="6193">
                  <c:v>-149060</c:v>
                </c:pt>
                <c:pt idx="6194">
                  <c:v>-149050</c:v>
                </c:pt>
                <c:pt idx="6195">
                  <c:v>-149040</c:v>
                </c:pt>
                <c:pt idx="6196">
                  <c:v>-149030</c:v>
                </c:pt>
                <c:pt idx="6197">
                  <c:v>-149020</c:v>
                </c:pt>
                <c:pt idx="6198">
                  <c:v>-149010</c:v>
                </c:pt>
                <c:pt idx="6199">
                  <c:v>-150000</c:v>
                </c:pt>
                <c:pt idx="6200">
                  <c:v>-149990</c:v>
                </c:pt>
                <c:pt idx="6201">
                  <c:v>-150980</c:v>
                </c:pt>
                <c:pt idx="6202">
                  <c:v>-150970</c:v>
                </c:pt>
                <c:pt idx="6203">
                  <c:v>-150960</c:v>
                </c:pt>
                <c:pt idx="6204">
                  <c:v>-150950</c:v>
                </c:pt>
                <c:pt idx="6205">
                  <c:v>-151940</c:v>
                </c:pt>
                <c:pt idx="6206">
                  <c:v>-151930</c:v>
                </c:pt>
                <c:pt idx="6207">
                  <c:v>-151920</c:v>
                </c:pt>
                <c:pt idx="6208">
                  <c:v>-151910</c:v>
                </c:pt>
                <c:pt idx="6209">
                  <c:v>-151900</c:v>
                </c:pt>
                <c:pt idx="6210">
                  <c:v>-151890</c:v>
                </c:pt>
                <c:pt idx="6211">
                  <c:v>-151880</c:v>
                </c:pt>
                <c:pt idx="6212">
                  <c:v>-151870</c:v>
                </c:pt>
                <c:pt idx="6213">
                  <c:v>-151860</c:v>
                </c:pt>
                <c:pt idx="6214">
                  <c:v>-151850</c:v>
                </c:pt>
                <c:pt idx="6215">
                  <c:v>-151840</c:v>
                </c:pt>
                <c:pt idx="6216">
                  <c:v>-151830</c:v>
                </c:pt>
                <c:pt idx="6217">
                  <c:v>-151820</c:v>
                </c:pt>
                <c:pt idx="6218">
                  <c:v>-151810</c:v>
                </c:pt>
                <c:pt idx="6219">
                  <c:v>-151800</c:v>
                </c:pt>
                <c:pt idx="6220">
                  <c:v>-151790</c:v>
                </c:pt>
                <c:pt idx="6221">
                  <c:v>-151780</c:v>
                </c:pt>
                <c:pt idx="6222">
                  <c:v>-151770</c:v>
                </c:pt>
                <c:pt idx="6223">
                  <c:v>-151760</c:v>
                </c:pt>
                <c:pt idx="6224">
                  <c:v>-152750</c:v>
                </c:pt>
                <c:pt idx="6225">
                  <c:v>-152740</c:v>
                </c:pt>
                <c:pt idx="6226">
                  <c:v>-152730</c:v>
                </c:pt>
                <c:pt idx="6227">
                  <c:v>-153720</c:v>
                </c:pt>
                <c:pt idx="6228">
                  <c:v>-153710</c:v>
                </c:pt>
                <c:pt idx="6229">
                  <c:v>-153700</c:v>
                </c:pt>
                <c:pt idx="6230">
                  <c:v>-153690</c:v>
                </c:pt>
                <c:pt idx="6231">
                  <c:v>-153680</c:v>
                </c:pt>
                <c:pt idx="6232">
                  <c:v>-153670</c:v>
                </c:pt>
                <c:pt idx="6233">
                  <c:v>-153660</c:v>
                </c:pt>
                <c:pt idx="6234">
                  <c:v>-153650</c:v>
                </c:pt>
                <c:pt idx="6235">
                  <c:v>-153640</c:v>
                </c:pt>
                <c:pt idx="6236">
                  <c:v>-153630</c:v>
                </c:pt>
                <c:pt idx="6237">
                  <c:v>-153620</c:v>
                </c:pt>
                <c:pt idx="6238">
                  <c:v>-153610</c:v>
                </c:pt>
                <c:pt idx="6239">
                  <c:v>-153600</c:v>
                </c:pt>
                <c:pt idx="6240">
                  <c:v>-153590</c:v>
                </c:pt>
                <c:pt idx="6241">
                  <c:v>-153580</c:v>
                </c:pt>
                <c:pt idx="6242">
                  <c:v>-153570</c:v>
                </c:pt>
                <c:pt idx="6243">
                  <c:v>-153560</c:v>
                </c:pt>
                <c:pt idx="6244">
                  <c:v>-153550</c:v>
                </c:pt>
                <c:pt idx="6245">
                  <c:v>-153540</c:v>
                </c:pt>
                <c:pt idx="6246">
                  <c:v>-153530</c:v>
                </c:pt>
                <c:pt idx="6247">
                  <c:v>-153520</c:v>
                </c:pt>
                <c:pt idx="6248">
                  <c:v>-153510</c:v>
                </c:pt>
                <c:pt idx="6249">
                  <c:v>-154500</c:v>
                </c:pt>
                <c:pt idx="6250">
                  <c:v>-154490</c:v>
                </c:pt>
                <c:pt idx="6251">
                  <c:v>-154480</c:v>
                </c:pt>
                <c:pt idx="6252">
                  <c:v>-154470</c:v>
                </c:pt>
                <c:pt idx="6253">
                  <c:v>-154460</c:v>
                </c:pt>
                <c:pt idx="6254">
                  <c:v>-154450</c:v>
                </c:pt>
                <c:pt idx="6255">
                  <c:v>-154440</c:v>
                </c:pt>
                <c:pt idx="6256">
                  <c:v>-154430</c:v>
                </c:pt>
                <c:pt idx="6257">
                  <c:v>-154420</c:v>
                </c:pt>
                <c:pt idx="6258">
                  <c:v>-155410</c:v>
                </c:pt>
                <c:pt idx="6259">
                  <c:v>-155400</c:v>
                </c:pt>
                <c:pt idx="6260">
                  <c:v>-155390</c:v>
                </c:pt>
                <c:pt idx="6261">
                  <c:v>-156380</c:v>
                </c:pt>
                <c:pt idx="6262">
                  <c:v>-156370</c:v>
                </c:pt>
                <c:pt idx="6263">
                  <c:v>-156360</c:v>
                </c:pt>
                <c:pt idx="6264">
                  <c:v>-156350</c:v>
                </c:pt>
                <c:pt idx="6265">
                  <c:v>-156340</c:v>
                </c:pt>
                <c:pt idx="6266">
                  <c:v>-156330</c:v>
                </c:pt>
                <c:pt idx="6267">
                  <c:v>-156320</c:v>
                </c:pt>
                <c:pt idx="6268">
                  <c:v>-156310</c:v>
                </c:pt>
                <c:pt idx="6269">
                  <c:v>-156300</c:v>
                </c:pt>
                <c:pt idx="6270">
                  <c:v>-156290</c:v>
                </c:pt>
                <c:pt idx="6271">
                  <c:v>-156280</c:v>
                </c:pt>
                <c:pt idx="6272">
                  <c:v>-156270</c:v>
                </c:pt>
                <c:pt idx="6273">
                  <c:v>-156260</c:v>
                </c:pt>
                <c:pt idx="6274">
                  <c:v>-156250</c:v>
                </c:pt>
                <c:pt idx="6275">
                  <c:v>-156240</c:v>
                </c:pt>
                <c:pt idx="6276">
                  <c:v>-156230</c:v>
                </c:pt>
                <c:pt idx="6277">
                  <c:v>-156220</c:v>
                </c:pt>
                <c:pt idx="6278">
                  <c:v>-157210</c:v>
                </c:pt>
                <c:pt idx="6279">
                  <c:v>-157200</c:v>
                </c:pt>
                <c:pt idx="6280">
                  <c:v>-157190</c:v>
                </c:pt>
                <c:pt idx="6281">
                  <c:v>-157180</c:v>
                </c:pt>
                <c:pt idx="6282">
                  <c:v>-157170</c:v>
                </c:pt>
                <c:pt idx="6283">
                  <c:v>-157160</c:v>
                </c:pt>
                <c:pt idx="6284">
                  <c:v>-157150</c:v>
                </c:pt>
                <c:pt idx="6285">
                  <c:v>-157140</c:v>
                </c:pt>
                <c:pt idx="6286">
                  <c:v>-157130</c:v>
                </c:pt>
                <c:pt idx="6287">
                  <c:v>-157120</c:v>
                </c:pt>
                <c:pt idx="6288">
                  <c:v>-157110</c:v>
                </c:pt>
                <c:pt idx="6289">
                  <c:v>-157100</c:v>
                </c:pt>
                <c:pt idx="6290">
                  <c:v>-157090</c:v>
                </c:pt>
                <c:pt idx="6291">
                  <c:v>-158080</c:v>
                </c:pt>
                <c:pt idx="6292">
                  <c:v>-158070</c:v>
                </c:pt>
                <c:pt idx="6293">
                  <c:v>-158060</c:v>
                </c:pt>
                <c:pt idx="6294">
                  <c:v>-158050</c:v>
                </c:pt>
                <c:pt idx="6295">
                  <c:v>-158040</c:v>
                </c:pt>
                <c:pt idx="6296">
                  <c:v>-158030</c:v>
                </c:pt>
                <c:pt idx="6297">
                  <c:v>-158020</c:v>
                </c:pt>
                <c:pt idx="6298">
                  <c:v>-158010</c:v>
                </c:pt>
                <c:pt idx="6299">
                  <c:v>-158000</c:v>
                </c:pt>
                <c:pt idx="6300">
                  <c:v>-157990</c:v>
                </c:pt>
                <c:pt idx="6301">
                  <c:v>-157980</c:v>
                </c:pt>
                <c:pt idx="6302">
                  <c:v>-157970</c:v>
                </c:pt>
                <c:pt idx="6303">
                  <c:v>-157960</c:v>
                </c:pt>
                <c:pt idx="6304">
                  <c:v>-157950</c:v>
                </c:pt>
                <c:pt idx="6305">
                  <c:v>-157940</c:v>
                </c:pt>
                <c:pt idx="6306">
                  <c:v>-157930</c:v>
                </c:pt>
                <c:pt idx="6307">
                  <c:v>-157920</c:v>
                </c:pt>
                <c:pt idx="6308">
                  <c:v>-157910</c:v>
                </c:pt>
                <c:pt idx="6309">
                  <c:v>-157900</c:v>
                </c:pt>
                <c:pt idx="6310">
                  <c:v>-157890</c:v>
                </c:pt>
                <c:pt idx="6311">
                  <c:v>-157880</c:v>
                </c:pt>
                <c:pt idx="6312">
                  <c:v>-157870</c:v>
                </c:pt>
                <c:pt idx="6313">
                  <c:v>-157860</c:v>
                </c:pt>
                <c:pt idx="6314">
                  <c:v>-157850</c:v>
                </c:pt>
                <c:pt idx="6315">
                  <c:v>-157840</c:v>
                </c:pt>
                <c:pt idx="6316">
                  <c:v>-157830</c:v>
                </c:pt>
                <c:pt idx="6317">
                  <c:v>-157820</c:v>
                </c:pt>
                <c:pt idx="6318">
                  <c:v>-157810</c:v>
                </c:pt>
                <c:pt idx="6319">
                  <c:v>-157800</c:v>
                </c:pt>
                <c:pt idx="6320">
                  <c:v>-157790</c:v>
                </c:pt>
                <c:pt idx="6321">
                  <c:v>-157780</c:v>
                </c:pt>
                <c:pt idx="6322">
                  <c:v>-157770</c:v>
                </c:pt>
                <c:pt idx="6323">
                  <c:v>-157760</c:v>
                </c:pt>
                <c:pt idx="6324">
                  <c:v>-157750</c:v>
                </c:pt>
                <c:pt idx="6325">
                  <c:v>-157740</c:v>
                </c:pt>
                <c:pt idx="6326">
                  <c:v>-158730</c:v>
                </c:pt>
                <c:pt idx="6327">
                  <c:v>-158720</c:v>
                </c:pt>
                <c:pt idx="6328">
                  <c:v>-158710</c:v>
                </c:pt>
                <c:pt idx="6329">
                  <c:v>-158700</c:v>
                </c:pt>
                <c:pt idx="6330">
                  <c:v>-158690</c:v>
                </c:pt>
                <c:pt idx="6331">
                  <c:v>-158680</c:v>
                </c:pt>
                <c:pt idx="6332">
                  <c:v>-158670</c:v>
                </c:pt>
                <c:pt idx="6333">
                  <c:v>-158660</c:v>
                </c:pt>
                <c:pt idx="6334">
                  <c:v>-158650</c:v>
                </c:pt>
                <c:pt idx="6335">
                  <c:v>-158640</c:v>
                </c:pt>
                <c:pt idx="6336">
                  <c:v>-158630</c:v>
                </c:pt>
                <c:pt idx="6337">
                  <c:v>-158620</c:v>
                </c:pt>
                <c:pt idx="6338">
                  <c:v>-158610</c:v>
                </c:pt>
                <c:pt idx="6339">
                  <c:v>-158600</c:v>
                </c:pt>
                <c:pt idx="6340">
                  <c:v>-159590</c:v>
                </c:pt>
                <c:pt idx="6341">
                  <c:v>-159580</c:v>
                </c:pt>
                <c:pt idx="6342">
                  <c:v>-159570</c:v>
                </c:pt>
                <c:pt idx="6343">
                  <c:v>-159560</c:v>
                </c:pt>
                <c:pt idx="6344">
                  <c:v>-159550</c:v>
                </c:pt>
                <c:pt idx="6345">
                  <c:v>-159540</c:v>
                </c:pt>
                <c:pt idx="6346">
                  <c:v>-159530</c:v>
                </c:pt>
                <c:pt idx="6347">
                  <c:v>-159520</c:v>
                </c:pt>
                <c:pt idx="6348">
                  <c:v>-159510</c:v>
                </c:pt>
                <c:pt idx="6349">
                  <c:v>-159500</c:v>
                </c:pt>
                <c:pt idx="6350">
                  <c:v>-159490</c:v>
                </c:pt>
                <c:pt idx="6351">
                  <c:v>-159480</c:v>
                </c:pt>
                <c:pt idx="6352">
                  <c:v>-159470</c:v>
                </c:pt>
                <c:pt idx="6353">
                  <c:v>-159460</c:v>
                </c:pt>
                <c:pt idx="6354">
                  <c:v>-159450</c:v>
                </c:pt>
                <c:pt idx="6355">
                  <c:v>-159440</c:v>
                </c:pt>
                <c:pt idx="6356">
                  <c:v>-159430</c:v>
                </c:pt>
                <c:pt idx="6357">
                  <c:v>-160420</c:v>
                </c:pt>
                <c:pt idx="6358">
                  <c:v>-160410</c:v>
                </c:pt>
                <c:pt idx="6359">
                  <c:v>-160400</c:v>
                </c:pt>
                <c:pt idx="6360">
                  <c:v>-160390</c:v>
                </c:pt>
                <c:pt idx="6361">
                  <c:v>-160380</c:v>
                </c:pt>
                <c:pt idx="6362">
                  <c:v>-160370</c:v>
                </c:pt>
                <c:pt idx="6363">
                  <c:v>-160360</c:v>
                </c:pt>
                <c:pt idx="6364">
                  <c:v>-160350</c:v>
                </c:pt>
                <c:pt idx="6365">
                  <c:v>-160340</c:v>
                </c:pt>
                <c:pt idx="6366">
                  <c:v>-160330</c:v>
                </c:pt>
                <c:pt idx="6367">
                  <c:v>-160320</c:v>
                </c:pt>
                <c:pt idx="6368">
                  <c:v>-160310</c:v>
                </c:pt>
                <c:pt idx="6369">
                  <c:v>-160300</c:v>
                </c:pt>
                <c:pt idx="6370">
                  <c:v>-160290</c:v>
                </c:pt>
                <c:pt idx="6371">
                  <c:v>-160280</c:v>
                </c:pt>
                <c:pt idx="6372">
                  <c:v>-160270</c:v>
                </c:pt>
                <c:pt idx="6373">
                  <c:v>-160260</c:v>
                </c:pt>
                <c:pt idx="6374">
                  <c:v>-161250</c:v>
                </c:pt>
                <c:pt idx="6375">
                  <c:v>-161240</c:v>
                </c:pt>
                <c:pt idx="6376">
                  <c:v>-161230</c:v>
                </c:pt>
                <c:pt idx="6377">
                  <c:v>-161220</c:v>
                </c:pt>
                <c:pt idx="6378">
                  <c:v>-161210</c:v>
                </c:pt>
                <c:pt idx="6379">
                  <c:v>-161200</c:v>
                </c:pt>
                <c:pt idx="6380">
                  <c:v>-161190</c:v>
                </c:pt>
                <c:pt idx="6381">
                  <c:v>-161180</c:v>
                </c:pt>
                <c:pt idx="6382">
                  <c:v>-161170</c:v>
                </c:pt>
                <c:pt idx="6383">
                  <c:v>-161160</c:v>
                </c:pt>
                <c:pt idx="6384">
                  <c:v>-161150</c:v>
                </c:pt>
                <c:pt idx="6385">
                  <c:v>-161140</c:v>
                </c:pt>
                <c:pt idx="6386">
                  <c:v>-161130</c:v>
                </c:pt>
                <c:pt idx="6387">
                  <c:v>-161120</c:v>
                </c:pt>
                <c:pt idx="6388">
                  <c:v>-161110</c:v>
                </c:pt>
                <c:pt idx="6389">
                  <c:v>-161100</c:v>
                </c:pt>
                <c:pt idx="6390">
                  <c:v>-161090</c:v>
                </c:pt>
                <c:pt idx="6391">
                  <c:v>-161080</c:v>
                </c:pt>
                <c:pt idx="6392">
                  <c:v>-161070</c:v>
                </c:pt>
                <c:pt idx="6393">
                  <c:v>-161060</c:v>
                </c:pt>
                <c:pt idx="6394">
                  <c:v>-161050</c:v>
                </c:pt>
                <c:pt idx="6395">
                  <c:v>-161040</c:v>
                </c:pt>
                <c:pt idx="6396">
                  <c:v>-161030</c:v>
                </c:pt>
                <c:pt idx="6397">
                  <c:v>-161020</c:v>
                </c:pt>
                <c:pt idx="6398">
                  <c:v>-161010</c:v>
                </c:pt>
                <c:pt idx="6399">
                  <c:v>-161000</c:v>
                </c:pt>
                <c:pt idx="6400">
                  <c:v>-160990</c:v>
                </c:pt>
                <c:pt idx="6401">
                  <c:v>-160980</c:v>
                </c:pt>
                <c:pt idx="6402">
                  <c:v>-160970</c:v>
                </c:pt>
                <c:pt idx="6403">
                  <c:v>-160960</c:v>
                </c:pt>
                <c:pt idx="6404">
                  <c:v>-160950</c:v>
                </c:pt>
                <c:pt idx="6405">
                  <c:v>-160940</c:v>
                </c:pt>
                <c:pt idx="6406">
                  <c:v>-160930</c:v>
                </c:pt>
                <c:pt idx="6407">
                  <c:v>-160920</c:v>
                </c:pt>
                <c:pt idx="6408">
                  <c:v>-160910</c:v>
                </c:pt>
                <c:pt idx="6409">
                  <c:v>-160900</c:v>
                </c:pt>
                <c:pt idx="6410">
                  <c:v>-160890</c:v>
                </c:pt>
                <c:pt idx="6411">
                  <c:v>-160880</c:v>
                </c:pt>
                <c:pt idx="6412">
                  <c:v>-160870</c:v>
                </c:pt>
                <c:pt idx="6413">
                  <c:v>-160860</c:v>
                </c:pt>
                <c:pt idx="6414">
                  <c:v>-160850</c:v>
                </c:pt>
                <c:pt idx="6415">
                  <c:v>-160840</c:v>
                </c:pt>
                <c:pt idx="6416">
                  <c:v>-160830</c:v>
                </c:pt>
                <c:pt idx="6417">
                  <c:v>-160820</c:v>
                </c:pt>
                <c:pt idx="6418">
                  <c:v>-160810</c:v>
                </c:pt>
                <c:pt idx="6419">
                  <c:v>-160800</c:v>
                </c:pt>
                <c:pt idx="6420">
                  <c:v>-160790</c:v>
                </c:pt>
                <c:pt idx="6421">
                  <c:v>-160780</c:v>
                </c:pt>
                <c:pt idx="6422">
                  <c:v>-160770</c:v>
                </c:pt>
                <c:pt idx="6423">
                  <c:v>-160760</c:v>
                </c:pt>
                <c:pt idx="6424">
                  <c:v>-160750</c:v>
                </c:pt>
                <c:pt idx="6425">
                  <c:v>-160740</c:v>
                </c:pt>
                <c:pt idx="6426">
                  <c:v>-160730</c:v>
                </c:pt>
                <c:pt idx="6427">
                  <c:v>-160720</c:v>
                </c:pt>
                <c:pt idx="6428">
                  <c:v>-160710</c:v>
                </c:pt>
                <c:pt idx="6429">
                  <c:v>-160700</c:v>
                </c:pt>
                <c:pt idx="6430">
                  <c:v>-160690</c:v>
                </c:pt>
                <c:pt idx="6431">
                  <c:v>-160680</c:v>
                </c:pt>
                <c:pt idx="6432">
                  <c:v>-160670</c:v>
                </c:pt>
                <c:pt idx="6433">
                  <c:v>-160660</c:v>
                </c:pt>
                <c:pt idx="6434">
                  <c:v>-160650</c:v>
                </c:pt>
                <c:pt idx="6435">
                  <c:v>-160640</c:v>
                </c:pt>
                <c:pt idx="6436">
                  <c:v>-160630</c:v>
                </c:pt>
                <c:pt idx="6437">
                  <c:v>-160620</c:v>
                </c:pt>
                <c:pt idx="6438">
                  <c:v>-160610</c:v>
                </c:pt>
                <c:pt idx="6439">
                  <c:v>-160600</c:v>
                </c:pt>
                <c:pt idx="6440">
                  <c:v>-161590</c:v>
                </c:pt>
                <c:pt idx="6441">
                  <c:v>-161580</c:v>
                </c:pt>
                <c:pt idx="6442">
                  <c:v>-161570</c:v>
                </c:pt>
                <c:pt idx="6443">
                  <c:v>-161560</c:v>
                </c:pt>
                <c:pt idx="6444">
                  <c:v>-161550</c:v>
                </c:pt>
                <c:pt idx="6445">
                  <c:v>-161540</c:v>
                </c:pt>
                <c:pt idx="6446">
                  <c:v>-161530</c:v>
                </c:pt>
                <c:pt idx="6447">
                  <c:v>-161520</c:v>
                </c:pt>
                <c:pt idx="6448">
                  <c:v>-161510</c:v>
                </c:pt>
                <c:pt idx="6449">
                  <c:v>-161500</c:v>
                </c:pt>
                <c:pt idx="6450">
                  <c:v>-161490</c:v>
                </c:pt>
                <c:pt idx="6451">
                  <c:v>-161480</c:v>
                </c:pt>
                <c:pt idx="6452">
                  <c:v>-161470</c:v>
                </c:pt>
                <c:pt idx="6453">
                  <c:v>-161460</c:v>
                </c:pt>
                <c:pt idx="6454">
                  <c:v>-161450</c:v>
                </c:pt>
                <c:pt idx="6455">
                  <c:v>-162440</c:v>
                </c:pt>
                <c:pt idx="6456">
                  <c:v>-162430</c:v>
                </c:pt>
                <c:pt idx="6457">
                  <c:v>-162420</c:v>
                </c:pt>
                <c:pt idx="6458">
                  <c:v>-162410</c:v>
                </c:pt>
                <c:pt idx="6459">
                  <c:v>-162400</c:v>
                </c:pt>
                <c:pt idx="6460">
                  <c:v>-162390</c:v>
                </c:pt>
                <c:pt idx="6461">
                  <c:v>-162380</c:v>
                </c:pt>
                <c:pt idx="6462">
                  <c:v>-162370</c:v>
                </c:pt>
                <c:pt idx="6463">
                  <c:v>-162360</c:v>
                </c:pt>
                <c:pt idx="6464">
                  <c:v>-162350</c:v>
                </c:pt>
                <c:pt idx="6465">
                  <c:v>-162340</c:v>
                </c:pt>
                <c:pt idx="6466">
                  <c:v>-162330</c:v>
                </c:pt>
                <c:pt idx="6467">
                  <c:v>-162320</c:v>
                </c:pt>
                <c:pt idx="6468">
                  <c:v>-162310</c:v>
                </c:pt>
                <c:pt idx="6469">
                  <c:v>-162300</c:v>
                </c:pt>
                <c:pt idx="6470">
                  <c:v>-162290</c:v>
                </c:pt>
                <c:pt idx="6471">
                  <c:v>-162280</c:v>
                </c:pt>
                <c:pt idx="6472">
                  <c:v>-162270</c:v>
                </c:pt>
                <c:pt idx="6473">
                  <c:v>-162260</c:v>
                </c:pt>
                <c:pt idx="6474">
                  <c:v>-162250</c:v>
                </c:pt>
                <c:pt idx="6475">
                  <c:v>-162240</c:v>
                </c:pt>
                <c:pt idx="6476">
                  <c:v>-162230</c:v>
                </c:pt>
                <c:pt idx="6477">
                  <c:v>-162220</c:v>
                </c:pt>
                <c:pt idx="6478">
                  <c:v>-162210</c:v>
                </c:pt>
                <c:pt idx="6479">
                  <c:v>-162200</c:v>
                </c:pt>
                <c:pt idx="6480">
                  <c:v>-162190</c:v>
                </c:pt>
                <c:pt idx="6481">
                  <c:v>-162180</c:v>
                </c:pt>
                <c:pt idx="6482">
                  <c:v>-162170</c:v>
                </c:pt>
                <c:pt idx="6483">
                  <c:v>-162160</c:v>
                </c:pt>
                <c:pt idx="6484">
                  <c:v>-162150</c:v>
                </c:pt>
                <c:pt idx="6485">
                  <c:v>-162140</c:v>
                </c:pt>
                <c:pt idx="6486">
                  <c:v>-162130</c:v>
                </c:pt>
                <c:pt idx="6487">
                  <c:v>-162120</c:v>
                </c:pt>
                <c:pt idx="6488">
                  <c:v>-162110</c:v>
                </c:pt>
                <c:pt idx="6489">
                  <c:v>-162100</c:v>
                </c:pt>
                <c:pt idx="6490">
                  <c:v>-162090</c:v>
                </c:pt>
                <c:pt idx="6491">
                  <c:v>-162080</c:v>
                </c:pt>
                <c:pt idx="6492">
                  <c:v>-162070</c:v>
                </c:pt>
                <c:pt idx="6493">
                  <c:v>-162060</c:v>
                </c:pt>
                <c:pt idx="6494">
                  <c:v>-162050</c:v>
                </c:pt>
                <c:pt idx="6495">
                  <c:v>-162040</c:v>
                </c:pt>
                <c:pt idx="6496">
                  <c:v>-162030</c:v>
                </c:pt>
                <c:pt idx="6497">
                  <c:v>-162020</c:v>
                </c:pt>
                <c:pt idx="6498">
                  <c:v>-162010</c:v>
                </c:pt>
                <c:pt idx="6499">
                  <c:v>-162000</c:v>
                </c:pt>
                <c:pt idx="6500">
                  <c:v>-161990</c:v>
                </c:pt>
                <c:pt idx="6501">
                  <c:v>-161980</c:v>
                </c:pt>
                <c:pt idx="6502">
                  <c:v>-161970</c:v>
                </c:pt>
                <c:pt idx="6503">
                  <c:v>-161960</c:v>
                </c:pt>
                <c:pt idx="6504">
                  <c:v>-161950</c:v>
                </c:pt>
                <c:pt idx="6505">
                  <c:v>-161940</c:v>
                </c:pt>
                <c:pt idx="6506">
                  <c:v>-161930</c:v>
                </c:pt>
                <c:pt idx="6507">
                  <c:v>-161920</c:v>
                </c:pt>
                <c:pt idx="6508">
                  <c:v>-161910</c:v>
                </c:pt>
                <c:pt idx="6509">
                  <c:v>-161900</c:v>
                </c:pt>
                <c:pt idx="6510">
                  <c:v>-161890</c:v>
                </c:pt>
                <c:pt idx="6511">
                  <c:v>-161880</c:v>
                </c:pt>
                <c:pt idx="6512">
                  <c:v>-161870</c:v>
                </c:pt>
                <c:pt idx="6513">
                  <c:v>-161860</c:v>
                </c:pt>
                <c:pt idx="6514">
                  <c:v>-161850</c:v>
                </c:pt>
                <c:pt idx="6515">
                  <c:v>-161840</c:v>
                </c:pt>
                <c:pt idx="6516">
                  <c:v>-161830</c:v>
                </c:pt>
                <c:pt idx="6517">
                  <c:v>-161820</c:v>
                </c:pt>
                <c:pt idx="6518">
                  <c:v>-161810</c:v>
                </c:pt>
                <c:pt idx="6519">
                  <c:v>-161800</c:v>
                </c:pt>
                <c:pt idx="6520">
                  <c:v>-161790</c:v>
                </c:pt>
                <c:pt idx="6521">
                  <c:v>-161780</c:v>
                </c:pt>
                <c:pt idx="6522">
                  <c:v>-161770</c:v>
                </c:pt>
                <c:pt idx="6523">
                  <c:v>-161760</c:v>
                </c:pt>
                <c:pt idx="6524">
                  <c:v>-161750</c:v>
                </c:pt>
                <c:pt idx="6525">
                  <c:v>-161740</c:v>
                </c:pt>
                <c:pt idx="6526">
                  <c:v>-161730</c:v>
                </c:pt>
                <c:pt idx="6527">
                  <c:v>-161720</c:v>
                </c:pt>
                <c:pt idx="6528">
                  <c:v>-161710</c:v>
                </c:pt>
                <c:pt idx="6529">
                  <c:v>-161700</c:v>
                </c:pt>
                <c:pt idx="6530">
                  <c:v>-161690</c:v>
                </c:pt>
                <c:pt idx="6531">
                  <c:v>-161680</c:v>
                </c:pt>
                <c:pt idx="6532">
                  <c:v>-161670</c:v>
                </c:pt>
                <c:pt idx="6533">
                  <c:v>-161660</c:v>
                </c:pt>
                <c:pt idx="6534">
                  <c:v>-162650</c:v>
                </c:pt>
                <c:pt idx="6535">
                  <c:v>-162640</c:v>
                </c:pt>
                <c:pt idx="6536">
                  <c:v>-162630</c:v>
                </c:pt>
                <c:pt idx="6537">
                  <c:v>-162620</c:v>
                </c:pt>
                <c:pt idx="6538">
                  <c:v>-162610</c:v>
                </c:pt>
                <c:pt idx="6539">
                  <c:v>-162600</c:v>
                </c:pt>
                <c:pt idx="6540">
                  <c:v>-162590</c:v>
                </c:pt>
                <c:pt idx="6541">
                  <c:v>-162580</c:v>
                </c:pt>
                <c:pt idx="6542">
                  <c:v>-162570</c:v>
                </c:pt>
                <c:pt idx="6543">
                  <c:v>-162560</c:v>
                </c:pt>
                <c:pt idx="6544">
                  <c:v>-162550</c:v>
                </c:pt>
                <c:pt idx="6545">
                  <c:v>-162540</c:v>
                </c:pt>
                <c:pt idx="6546">
                  <c:v>-162530</c:v>
                </c:pt>
                <c:pt idx="6547">
                  <c:v>-162520</c:v>
                </c:pt>
                <c:pt idx="6548">
                  <c:v>-162510</c:v>
                </c:pt>
                <c:pt idx="6549">
                  <c:v>-162500</c:v>
                </c:pt>
                <c:pt idx="6550">
                  <c:v>-162490</c:v>
                </c:pt>
                <c:pt idx="6551">
                  <c:v>-162480</c:v>
                </c:pt>
                <c:pt idx="6552">
                  <c:v>-162470</c:v>
                </c:pt>
                <c:pt idx="6553">
                  <c:v>-162460</c:v>
                </c:pt>
                <c:pt idx="6554">
                  <c:v>-162450</c:v>
                </c:pt>
                <c:pt idx="6555">
                  <c:v>-162440</c:v>
                </c:pt>
                <c:pt idx="6556">
                  <c:v>-162430</c:v>
                </c:pt>
                <c:pt idx="6557">
                  <c:v>-162420</c:v>
                </c:pt>
                <c:pt idx="6558">
                  <c:v>-162410</c:v>
                </c:pt>
                <c:pt idx="6559">
                  <c:v>-162400</c:v>
                </c:pt>
                <c:pt idx="6560">
                  <c:v>-162390</c:v>
                </c:pt>
                <c:pt idx="6561">
                  <c:v>-162380</c:v>
                </c:pt>
                <c:pt idx="6562">
                  <c:v>-162370</c:v>
                </c:pt>
                <c:pt idx="6563">
                  <c:v>-162360</c:v>
                </c:pt>
                <c:pt idx="6564">
                  <c:v>-162350</c:v>
                </c:pt>
                <c:pt idx="6565">
                  <c:v>-162340</c:v>
                </c:pt>
                <c:pt idx="6566">
                  <c:v>-162330</c:v>
                </c:pt>
                <c:pt idx="6567">
                  <c:v>-162320</c:v>
                </c:pt>
                <c:pt idx="6568">
                  <c:v>-162310</c:v>
                </c:pt>
                <c:pt idx="6569">
                  <c:v>-162300</c:v>
                </c:pt>
                <c:pt idx="6570">
                  <c:v>-162290</c:v>
                </c:pt>
                <c:pt idx="6571">
                  <c:v>-162280</c:v>
                </c:pt>
                <c:pt idx="6572">
                  <c:v>-162270</c:v>
                </c:pt>
                <c:pt idx="6573">
                  <c:v>-162260</c:v>
                </c:pt>
                <c:pt idx="6574">
                  <c:v>-162250</c:v>
                </c:pt>
                <c:pt idx="6575">
                  <c:v>-162240</c:v>
                </c:pt>
                <c:pt idx="6576">
                  <c:v>-162230</c:v>
                </c:pt>
                <c:pt idx="6577">
                  <c:v>-162220</c:v>
                </c:pt>
                <c:pt idx="6578">
                  <c:v>-162210</c:v>
                </c:pt>
                <c:pt idx="6579">
                  <c:v>-162200</c:v>
                </c:pt>
                <c:pt idx="6580">
                  <c:v>-162190</c:v>
                </c:pt>
                <c:pt idx="6581">
                  <c:v>-162180</c:v>
                </c:pt>
                <c:pt idx="6582">
                  <c:v>-162170</c:v>
                </c:pt>
                <c:pt idx="6583">
                  <c:v>-162160</c:v>
                </c:pt>
                <c:pt idx="6584">
                  <c:v>-162150</c:v>
                </c:pt>
                <c:pt idx="6585">
                  <c:v>-162140</c:v>
                </c:pt>
                <c:pt idx="6586">
                  <c:v>-162130</c:v>
                </c:pt>
                <c:pt idx="6587">
                  <c:v>-162120</c:v>
                </c:pt>
                <c:pt idx="6588">
                  <c:v>-162110</c:v>
                </c:pt>
                <c:pt idx="6589">
                  <c:v>-162100</c:v>
                </c:pt>
                <c:pt idx="6590">
                  <c:v>-162090</c:v>
                </c:pt>
                <c:pt idx="6591">
                  <c:v>-162080</c:v>
                </c:pt>
                <c:pt idx="6592">
                  <c:v>-162070</c:v>
                </c:pt>
                <c:pt idx="6593">
                  <c:v>-162060</c:v>
                </c:pt>
                <c:pt idx="6594">
                  <c:v>-162050</c:v>
                </c:pt>
                <c:pt idx="6595">
                  <c:v>-162040</c:v>
                </c:pt>
                <c:pt idx="6596">
                  <c:v>-162030</c:v>
                </c:pt>
                <c:pt idx="6597">
                  <c:v>-163020</c:v>
                </c:pt>
                <c:pt idx="6598">
                  <c:v>-163010</c:v>
                </c:pt>
                <c:pt idx="6599">
                  <c:v>-163000</c:v>
                </c:pt>
                <c:pt idx="6600">
                  <c:v>-162990</c:v>
                </c:pt>
                <c:pt idx="6601">
                  <c:v>-162980</c:v>
                </c:pt>
                <c:pt idx="6602">
                  <c:v>-162970</c:v>
                </c:pt>
                <c:pt idx="6603">
                  <c:v>-162960</c:v>
                </c:pt>
                <c:pt idx="6604">
                  <c:v>-162950</c:v>
                </c:pt>
                <c:pt idx="6605">
                  <c:v>-162940</c:v>
                </c:pt>
                <c:pt idx="6606">
                  <c:v>-162930</c:v>
                </c:pt>
                <c:pt idx="6607">
                  <c:v>-162920</c:v>
                </c:pt>
                <c:pt idx="6608">
                  <c:v>-162910</c:v>
                </c:pt>
                <c:pt idx="6609">
                  <c:v>-162900</c:v>
                </c:pt>
                <c:pt idx="6610">
                  <c:v>-162890</c:v>
                </c:pt>
                <c:pt idx="6611">
                  <c:v>-162880</c:v>
                </c:pt>
                <c:pt idx="6612">
                  <c:v>-162870</c:v>
                </c:pt>
                <c:pt idx="6613">
                  <c:v>-162860</c:v>
                </c:pt>
                <c:pt idx="6614">
                  <c:v>-162850</c:v>
                </c:pt>
                <c:pt idx="6615">
                  <c:v>-162840</c:v>
                </c:pt>
                <c:pt idx="6616">
                  <c:v>-162830</c:v>
                </c:pt>
                <c:pt idx="6617">
                  <c:v>-162820</c:v>
                </c:pt>
                <c:pt idx="6618">
                  <c:v>-162810</c:v>
                </c:pt>
                <c:pt idx="6619">
                  <c:v>-162800</c:v>
                </c:pt>
                <c:pt idx="6620">
                  <c:v>-162790</c:v>
                </c:pt>
                <c:pt idx="6621">
                  <c:v>-162780</c:v>
                </c:pt>
                <c:pt idx="6622">
                  <c:v>-162770</c:v>
                </c:pt>
                <c:pt idx="6623">
                  <c:v>-162760</c:v>
                </c:pt>
                <c:pt idx="6624">
                  <c:v>-162750</c:v>
                </c:pt>
                <c:pt idx="6625">
                  <c:v>-162740</c:v>
                </c:pt>
                <c:pt idx="6626">
                  <c:v>-162730</c:v>
                </c:pt>
                <c:pt idx="6627">
                  <c:v>-162720</c:v>
                </c:pt>
                <c:pt idx="6628">
                  <c:v>-162710</c:v>
                </c:pt>
                <c:pt idx="6629">
                  <c:v>-163700</c:v>
                </c:pt>
                <c:pt idx="6630">
                  <c:v>-163690</c:v>
                </c:pt>
                <c:pt idx="6631">
                  <c:v>-163680</c:v>
                </c:pt>
                <c:pt idx="6632">
                  <c:v>-163670</c:v>
                </c:pt>
                <c:pt idx="6633">
                  <c:v>-163660</c:v>
                </c:pt>
                <c:pt idx="6634">
                  <c:v>-163650</c:v>
                </c:pt>
                <c:pt idx="6635">
                  <c:v>-163640</c:v>
                </c:pt>
                <c:pt idx="6636">
                  <c:v>-163630</c:v>
                </c:pt>
                <c:pt idx="6637">
                  <c:v>-163620</c:v>
                </c:pt>
                <c:pt idx="6638">
                  <c:v>-163610</c:v>
                </c:pt>
                <c:pt idx="6639">
                  <c:v>-163600</c:v>
                </c:pt>
                <c:pt idx="6640">
                  <c:v>-163590</c:v>
                </c:pt>
                <c:pt idx="6641">
                  <c:v>-163580</c:v>
                </c:pt>
                <c:pt idx="6642">
                  <c:v>-163570</c:v>
                </c:pt>
                <c:pt idx="6643">
                  <c:v>-163560</c:v>
                </c:pt>
                <c:pt idx="6644">
                  <c:v>-163550</c:v>
                </c:pt>
                <c:pt idx="6645">
                  <c:v>-163540</c:v>
                </c:pt>
                <c:pt idx="6646">
                  <c:v>-163530</c:v>
                </c:pt>
                <c:pt idx="6647">
                  <c:v>-163520</c:v>
                </c:pt>
                <c:pt idx="6648">
                  <c:v>-163510</c:v>
                </c:pt>
                <c:pt idx="6649">
                  <c:v>-163500</c:v>
                </c:pt>
                <c:pt idx="6650">
                  <c:v>-163490</c:v>
                </c:pt>
                <c:pt idx="6651">
                  <c:v>-163480</c:v>
                </c:pt>
                <c:pt idx="6652">
                  <c:v>-163470</c:v>
                </c:pt>
                <c:pt idx="6653">
                  <c:v>-163460</c:v>
                </c:pt>
                <c:pt idx="6654">
                  <c:v>-163450</c:v>
                </c:pt>
                <c:pt idx="6655">
                  <c:v>-163440</c:v>
                </c:pt>
                <c:pt idx="6656">
                  <c:v>-163430</c:v>
                </c:pt>
                <c:pt idx="6657">
                  <c:v>-163420</c:v>
                </c:pt>
                <c:pt idx="6658">
                  <c:v>-163410</c:v>
                </c:pt>
                <c:pt idx="6659">
                  <c:v>-163400</c:v>
                </c:pt>
                <c:pt idx="6660">
                  <c:v>-163390</c:v>
                </c:pt>
                <c:pt idx="6661">
                  <c:v>-163380</c:v>
                </c:pt>
                <c:pt idx="6662">
                  <c:v>-163370</c:v>
                </c:pt>
                <c:pt idx="6663">
                  <c:v>-163360</c:v>
                </c:pt>
                <c:pt idx="6664">
                  <c:v>-163350</c:v>
                </c:pt>
                <c:pt idx="6665">
                  <c:v>-164340</c:v>
                </c:pt>
                <c:pt idx="6666">
                  <c:v>-164330</c:v>
                </c:pt>
                <c:pt idx="6667">
                  <c:v>-164320</c:v>
                </c:pt>
                <c:pt idx="6668">
                  <c:v>-164310</c:v>
                </c:pt>
                <c:pt idx="6669">
                  <c:v>-164300</c:v>
                </c:pt>
                <c:pt idx="6670">
                  <c:v>-164290</c:v>
                </c:pt>
                <c:pt idx="6671">
                  <c:v>-164280</c:v>
                </c:pt>
                <c:pt idx="6672">
                  <c:v>-164270</c:v>
                </c:pt>
                <c:pt idx="6673">
                  <c:v>-164260</c:v>
                </c:pt>
                <c:pt idx="6674">
                  <c:v>-164250</c:v>
                </c:pt>
                <c:pt idx="6675">
                  <c:v>-164240</c:v>
                </c:pt>
                <c:pt idx="6676">
                  <c:v>-164230</c:v>
                </c:pt>
                <c:pt idx="6677">
                  <c:v>-164220</c:v>
                </c:pt>
                <c:pt idx="6678">
                  <c:v>-164210</c:v>
                </c:pt>
                <c:pt idx="6679">
                  <c:v>-164200</c:v>
                </c:pt>
                <c:pt idx="6680">
                  <c:v>-164190</c:v>
                </c:pt>
                <c:pt idx="6681">
                  <c:v>-164180</c:v>
                </c:pt>
                <c:pt idx="6682">
                  <c:v>-164170</c:v>
                </c:pt>
                <c:pt idx="6683">
                  <c:v>-164160</c:v>
                </c:pt>
                <c:pt idx="6684">
                  <c:v>-164150</c:v>
                </c:pt>
                <c:pt idx="6685">
                  <c:v>-164140</c:v>
                </c:pt>
                <c:pt idx="6686">
                  <c:v>-164130</c:v>
                </c:pt>
                <c:pt idx="6687">
                  <c:v>-164120</c:v>
                </c:pt>
                <c:pt idx="6688">
                  <c:v>-164110</c:v>
                </c:pt>
                <c:pt idx="6689">
                  <c:v>-164100</c:v>
                </c:pt>
                <c:pt idx="6690">
                  <c:v>-164090</c:v>
                </c:pt>
                <c:pt idx="6691">
                  <c:v>-164080</c:v>
                </c:pt>
                <c:pt idx="6692">
                  <c:v>-164070</c:v>
                </c:pt>
                <c:pt idx="6693">
                  <c:v>-164060</c:v>
                </c:pt>
                <c:pt idx="6694">
                  <c:v>-164050</c:v>
                </c:pt>
                <c:pt idx="6695">
                  <c:v>-164040</c:v>
                </c:pt>
                <c:pt idx="6696">
                  <c:v>-164030</c:v>
                </c:pt>
                <c:pt idx="6697">
                  <c:v>-164020</c:v>
                </c:pt>
                <c:pt idx="6698">
                  <c:v>-164010</c:v>
                </c:pt>
                <c:pt idx="6699">
                  <c:v>-164000</c:v>
                </c:pt>
                <c:pt idx="6700">
                  <c:v>-163990</c:v>
                </c:pt>
                <c:pt idx="6701">
                  <c:v>-163980</c:v>
                </c:pt>
                <c:pt idx="6702">
                  <c:v>-163970</c:v>
                </c:pt>
                <c:pt idx="6703">
                  <c:v>-163960</c:v>
                </c:pt>
                <c:pt idx="6704">
                  <c:v>-163950</c:v>
                </c:pt>
                <c:pt idx="6705">
                  <c:v>-163940</c:v>
                </c:pt>
                <c:pt idx="6706">
                  <c:v>-163930</c:v>
                </c:pt>
                <c:pt idx="6707">
                  <c:v>-163920</c:v>
                </c:pt>
                <c:pt idx="6708">
                  <c:v>-163910</c:v>
                </c:pt>
                <c:pt idx="6709">
                  <c:v>-163900</c:v>
                </c:pt>
                <c:pt idx="6710">
                  <c:v>-163890</c:v>
                </c:pt>
                <c:pt idx="6711">
                  <c:v>-163880</c:v>
                </c:pt>
                <c:pt idx="6712">
                  <c:v>-163870</c:v>
                </c:pt>
                <c:pt idx="6713">
                  <c:v>-163860</c:v>
                </c:pt>
                <c:pt idx="6714">
                  <c:v>-163850</c:v>
                </c:pt>
                <c:pt idx="6715">
                  <c:v>-163840</c:v>
                </c:pt>
                <c:pt idx="6716">
                  <c:v>-163830</c:v>
                </c:pt>
                <c:pt idx="6717">
                  <c:v>-163820</c:v>
                </c:pt>
                <c:pt idx="6718">
                  <c:v>-163810</c:v>
                </c:pt>
                <c:pt idx="6719">
                  <c:v>-163800</c:v>
                </c:pt>
                <c:pt idx="6720">
                  <c:v>-163790</c:v>
                </c:pt>
                <c:pt idx="6721">
                  <c:v>-163780</c:v>
                </c:pt>
                <c:pt idx="6722">
                  <c:v>-163770</c:v>
                </c:pt>
                <c:pt idx="6723">
                  <c:v>-163760</c:v>
                </c:pt>
                <c:pt idx="6724">
                  <c:v>-163750</c:v>
                </c:pt>
                <c:pt idx="6725">
                  <c:v>-164740</c:v>
                </c:pt>
                <c:pt idx="6726">
                  <c:v>-165730</c:v>
                </c:pt>
                <c:pt idx="6727">
                  <c:v>-165720</c:v>
                </c:pt>
                <c:pt idx="6728">
                  <c:v>-165710</c:v>
                </c:pt>
                <c:pt idx="6729">
                  <c:v>-165700</c:v>
                </c:pt>
                <c:pt idx="6730">
                  <c:v>-165690</c:v>
                </c:pt>
                <c:pt idx="6731">
                  <c:v>-165680</c:v>
                </c:pt>
                <c:pt idx="6732">
                  <c:v>-165670</c:v>
                </c:pt>
                <c:pt idx="6733">
                  <c:v>-165660</c:v>
                </c:pt>
                <c:pt idx="6734">
                  <c:v>-165650</c:v>
                </c:pt>
                <c:pt idx="6735">
                  <c:v>-165640</c:v>
                </c:pt>
                <c:pt idx="6736">
                  <c:v>-165630</c:v>
                </c:pt>
                <c:pt idx="6737">
                  <c:v>-165620</c:v>
                </c:pt>
                <c:pt idx="6738">
                  <c:v>-165610</c:v>
                </c:pt>
                <c:pt idx="6739">
                  <c:v>-165600</c:v>
                </c:pt>
                <c:pt idx="6740">
                  <c:v>-165590</c:v>
                </c:pt>
                <c:pt idx="6741">
                  <c:v>-165580</c:v>
                </c:pt>
                <c:pt idx="6742">
                  <c:v>-165570</c:v>
                </c:pt>
                <c:pt idx="6743">
                  <c:v>-165560</c:v>
                </c:pt>
                <c:pt idx="6744">
                  <c:v>-165550</c:v>
                </c:pt>
                <c:pt idx="6745">
                  <c:v>-165540</c:v>
                </c:pt>
                <c:pt idx="6746">
                  <c:v>-165530</c:v>
                </c:pt>
                <c:pt idx="6747">
                  <c:v>-165520</c:v>
                </c:pt>
                <c:pt idx="6748">
                  <c:v>-165510</c:v>
                </c:pt>
                <c:pt idx="6749">
                  <c:v>-165500</c:v>
                </c:pt>
                <c:pt idx="6750">
                  <c:v>-165490</c:v>
                </c:pt>
                <c:pt idx="6751">
                  <c:v>-165480</c:v>
                </c:pt>
                <c:pt idx="6752">
                  <c:v>-165470</c:v>
                </c:pt>
                <c:pt idx="6753">
                  <c:v>-165460</c:v>
                </c:pt>
                <c:pt idx="6754">
                  <c:v>-165450</c:v>
                </c:pt>
                <c:pt idx="6755">
                  <c:v>-165440</c:v>
                </c:pt>
                <c:pt idx="6756">
                  <c:v>-165430</c:v>
                </c:pt>
                <c:pt idx="6757">
                  <c:v>-165420</c:v>
                </c:pt>
                <c:pt idx="6758">
                  <c:v>-165410</c:v>
                </c:pt>
                <c:pt idx="6759">
                  <c:v>-165400</c:v>
                </c:pt>
                <c:pt idx="6760">
                  <c:v>-165390</c:v>
                </c:pt>
                <c:pt idx="6761">
                  <c:v>-165380</c:v>
                </c:pt>
                <c:pt idx="6762">
                  <c:v>-165370</c:v>
                </c:pt>
                <c:pt idx="6763">
                  <c:v>-165360</c:v>
                </c:pt>
                <c:pt idx="6764">
                  <c:v>-165350</c:v>
                </c:pt>
                <c:pt idx="6765">
                  <c:v>-165340</c:v>
                </c:pt>
                <c:pt idx="6766">
                  <c:v>-165330</c:v>
                </c:pt>
                <c:pt idx="6767">
                  <c:v>-165320</c:v>
                </c:pt>
                <c:pt idx="6768">
                  <c:v>-165310</c:v>
                </c:pt>
                <c:pt idx="6769">
                  <c:v>-165300</c:v>
                </c:pt>
                <c:pt idx="6770">
                  <c:v>-165290</c:v>
                </c:pt>
                <c:pt idx="6771">
                  <c:v>-165280</c:v>
                </c:pt>
                <c:pt idx="6772">
                  <c:v>-165270</c:v>
                </c:pt>
                <c:pt idx="6773">
                  <c:v>-165260</c:v>
                </c:pt>
                <c:pt idx="6774">
                  <c:v>-165250</c:v>
                </c:pt>
                <c:pt idx="6775">
                  <c:v>-165240</c:v>
                </c:pt>
                <c:pt idx="6776">
                  <c:v>-165230</c:v>
                </c:pt>
                <c:pt idx="6777">
                  <c:v>-165220</c:v>
                </c:pt>
                <c:pt idx="6778">
                  <c:v>-165210</c:v>
                </c:pt>
                <c:pt idx="6779">
                  <c:v>-165200</c:v>
                </c:pt>
                <c:pt idx="6780">
                  <c:v>-165190</c:v>
                </c:pt>
                <c:pt idx="6781">
                  <c:v>-165180</c:v>
                </c:pt>
                <c:pt idx="6782">
                  <c:v>-165170</c:v>
                </c:pt>
                <c:pt idx="6783">
                  <c:v>-165160</c:v>
                </c:pt>
                <c:pt idx="6784">
                  <c:v>-165150</c:v>
                </c:pt>
                <c:pt idx="6785">
                  <c:v>-165140</c:v>
                </c:pt>
                <c:pt idx="6786">
                  <c:v>-165130</c:v>
                </c:pt>
                <c:pt idx="6787">
                  <c:v>-165120</c:v>
                </c:pt>
                <c:pt idx="6788">
                  <c:v>-165110</c:v>
                </c:pt>
                <c:pt idx="6789">
                  <c:v>-165100</c:v>
                </c:pt>
                <c:pt idx="6790">
                  <c:v>-165090</c:v>
                </c:pt>
                <c:pt idx="6791">
                  <c:v>-165080</c:v>
                </c:pt>
                <c:pt idx="6792">
                  <c:v>-165070</c:v>
                </c:pt>
                <c:pt idx="6793">
                  <c:v>-165060</c:v>
                </c:pt>
                <c:pt idx="6794">
                  <c:v>-165050</c:v>
                </c:pt>
                <c:pt idx="6795">
                  <c:v>-165040</c:v>
                </c:pt>
                <c:pt idx="6796">
                  <c:v>-165030</c:v>
                </c:pt>
                <c:pt idx="6797">
                  <c:v>-165020</c:v>
                </c:pt>
                <c:pt idx="6798">
                  <c:v>-165010</c:v>
                </c:pt>
                <c:pt idx="6799">
                  <c:v>-165000</c:v>
                </c:pt>
                <c:pt idx="6800">
                  <c:v>-164990</c:v>
                </c:pt>
                <c:pt idx="6801">
                  <c:v>-164980</c:v>
                </c:pt>
                <c:pt idx="6802">
                  <c:v>-164970</c:v>
                </c:pt>
                <c:pt idx="6803">
                  <c:v>-164960</c:v>
                </c:pt>
                <c:pt idx="6804">
                  <c:v>-164950</c:v>
                </c:pt>
                <c:pt idx="6805">
                  <c:v>-164940</c:v>
                </c:pt>
                <c:pt idx="6806">
                  <c:v>-164930</c:v>
                </c:pt>
                <c:pt idx="6807">
                  <c:v>-164920</c:v>
                </c:pt>
                <c:pt idx="6808">
                  <c:v>-164910</c:v>
                </c:pt>
                <c:pt idx="6809">
                  <c:v>-164900</c:v>
                </c:pt>
                <c:pt idx="6810">
                  <c:v>-164890</c:v>
                </c:pt>
                <c:pt idx="6811">
                  <c:v>-164880</c:v>
                </c:pt>
                <c:pt idx="6812">
                  <c:v>-164870</c:v>
                </c:pt>
                <c:pt idx="6813">
                  <c:v>-164860</c:v>
                </c:pt>
                <c:pt idx="6814">
                  <c:v>-164850</c:v>
                </c:pt>
                <c:pt idx="6815">
                  <c:v>-164840</c:v>
                </c:pt>
                <c:pt idx="6816">
                  <c:v>-164830</c:v>
                </c:pt>
                <c:pt idx="6817">
                  <c:v>-164820</c:v>
                </c:pt>
                <c:pt idx="6818">
                  <c:v>-164810</c:v>
                </c:pt>
                <c:pt idx="6819">
                  <c:v>-164800</c:v>
                </c:pt>
                <c:pt idx="6820">
                  <c:v>-164790</c:v>
                </c:pt>
                <c:pt idx="6821">
                  <c:v>-164780</c:v>
                </c:pt>
                <c:pt idx="6822">
                  <c:v>-164770</c:v>
                </c:pt>
                <c:pt idx="6823">
                  <c:v>-164760</c:v>
                </c:pt>
                <c:pt idx="6824">
                  <c:v>-164750</c:v>
                </c:pt>
                <c:pt idx="6825">
                  <c:v>-164740</c:v>
                </c:pt>
                <c:pt idx="6826">
                  <c:v>-164730</c:v>
                </c:pt>
                <c:pt idx="6827">
                  <c:v>-164720</c:v>
                </c:pt>
                <c:pt idx="6828">
                  <c:v>-164710</c:v>
                </c:pt>
                <c:pt idx="6829">
                  <c:v>-164700</c:v>
                </c:pt>
                <c:pt idx="6830">
                  <c:v>-164690</c:v>
                </c:pt>
                <c:pt idx="6831">
                  <c:v>-164680</c:v>
                </c:pt>
                <c:pt idx="6832">
                  <c:v>-164670</c:v>
                </c:pt>
                <c:pt idx="6833">
                  <c:v>-164660</c:v>
                </c:pt>
                <c:pt idx="6834">
                  <c:v>-164650</c:v>
                </c:pt>
                <c:pt idx="6835">
                  <c:v>-164640</c:v>
                </c:pt>
                <c:pt idx="6836">
                  <c:v>-164630</c:v>
                </c:pt>
                <c:pt idx="6837">
                  <c:v>-164620</c:v>
                </c:pt>
                <c:pt idx="6838">
                  <c:v>-164610</c:v>
                </c:pt>
                <c:pt idx="6839">
                  <c:v>-164600</c:v>
                </c:pt>
                <c:pt idx="6840">
                  <c:v>-164590</c:v>
                </c:pt>
                <c:pt idx="6841">
                  <c:v>-164580</c:v>
                </c:pt>
                <c:pt idx="6842">
                  <c:v>-164570</c:v>
                </c:pt>
                <c:pt idx="6843">
                  <c:v>-164560</c:v>
                </c:pt>
                <c:pt idx="6844">
                  <c:v>-164550</c:v>
                </c:pt>
                <c:pt idx="6845">
                  <c:v>-164540</c:v>
                </c:pt>
                <c:pt idx="6846">
                  <c:v>-164530</c:v>
                </c:pt>
                <c:pt idx="6847">
                  <c:v>-164520</c:v>
                </c:pt>
                <c:pt idx="6848">
                  <c:v>-164510</c:v>
                </c:pt>
                <c:pt idx="6849">
                  <c:v>-164500</c:v>
                </c:pt>
                <c:pt idx="6850">
                  <c:v>-164490</c:v>
                </c:pt>
                <c:pt idx="6851">
                  <c:v>-164480</c:v>
                </c:pt>
                <c:pt idx="6852">
                  <c:v>-164470</c:v>
                </c:pt>
                <c:pt idx="6853">
                  <c:v>-164460</c:v>
                </c:pt>
                <c:pt idx="6854">
                  <c:v>-164450</c:v>
                </c:pt>
                <c:pt idx="6855">
                  <c:v>-164440</c:v>
                </c:pt>
                <c:pt idx="6856">
                  <c:v>-164430</c:v>
                </c:pt>
                <c:pt idx="6857">
                  <c:v>-165420</c:v>
                </c:pt>
                <c:pt idx="6858">
                  <c:v>-165410</c:v>
                </c:pt>
                <c:pt idx="6859">
                  <c:v>-165400</c:v>
                </c:pt>
                <c:pt idx="6860">
                  <c:v>-165390</c:v>
                </c:pt>
                <c:pt idx="6861">
                  <c:v>-165380</c:v>
                </c:pt>
                <c:pt idx="6862">
                  <c:v>-165370</c:v>
                </c:pt>
                <c:pt idx="6863">
                  <c:v>-165360</c:v>
                </c:pt>
                <c:pt idx="6864">
                  <c:v>-165350</c:v>
                </c:pt>
                <c:pt idx="6865">
                  <c:v>-165340</c:v>
                </c:pt>
                <c:pt idx="6866">
                  <c:v>-165330</c:v>
                </c:pt>
                <c:pt idx="6867">
                  <c:v>-165320</c:v>
                </c:pt>
                <c:pt idx="6868">
                  <c:v>-165310</c:v>
                </c:pt>
                <c:pt idx="6869">
                  <c:v>-165300</c:v>
                </c:pt>
                <c:pt idx="6870">
                  <c:v>-165290</c:v>
                </c:pt>
                <c:pt idx="6871">
                  <c:v>-165280</c:v>
                </c:pt>
                <c:pt idx="6872">
                  <c:v>-165270</c:v>
                </c:pt>
                <c:pt idx="6873">
                  <c:v>-165260</c:v>
                </c:pt>
                <c:pt idx="6874">
                  <c:v>-165250</c:v>
                </c:pt>
                <c:pt idx="6875">
                  <c:v>-165240</c:v>
                </c:pt>
                <c:pt idx="6876">
                  <c:v>-165230</c:v>
                </c:pt>
                <c:pt idx="6877">
                  <c:v>-165220</c:v>
                </c:pt>
                <c:pt idx="6878">
                  <c:v>-165210</c:v>
                </c:pt>
                <c:pt idx="6879">
                  <c:v>-165200</c:v>
                </c:pt>
                <c:pt idx="6880">
                  <c:v>-165190</c:v>
                </c:pt>
                <c:pt idx="6881">
                  <c:v>-165180</c:v>
                </c:pt>
                <c:pt idx="6882">
                  <c:v>-165170</c:v>
                </c:pt>
                <c:pt idx="6883">
                  <c:v>-166160</c:v>
                </c:pt>
                <c:pt idx="6884">
                  <c:v>-166150</c:v>
                </c:pt>
                <c:pt idx="6885">
                  <c:v>-166140</c:v>
                </c:pt>
                <c:pt idx="6886">
                  <c:v>-166130</c:v>
                </c:pt>
                <c:pt idx="6887">
                  <c:v>-166120</c:v>
                </c:pt>
                <c:pt idx="6888">
                  <c:v>-166110</c:v>
                </c:pt>
                <c:pt idx="6889">
                  <c:v>-166100</c:v>
                </c:pt>
                <c:pt idx="6890">
                  <c:v>-166090</c:v>
                </c:pt>
                <c:pt idx="6891">
                  <c:v>-166080</c:v>
                </c:pt>
                <c:pt idx="6892">
                  <c:v>-166070</c:v>
                </c:pt>
                <c:pt idx="6893">
                  <c:v>-166060</c:v>
                </c:pt>
                <c:pt idx="6894">
                  <c:v>-167050</c:v>
                </c:pt>
                <c:pt idx="6895">
                  <c:v>-167040</c:v>
                </c:pt>
                <c:pt idx="6896">
                  <c:v>-167030</c:v>
                </c:pt>
                <c:pt idx="6897">
                  <c:v>-167020</c:v>
                </c:pt>
                <c:pt idx="6898">
                  <c:v>-167010</c:v>
                </c:pt>
                <c:pt idx="6899">
                  <c:v>-167000</c:v>
                </c:pt>
                <c:pt idx="6900">
                  <c:v>-166990</c:v>
                </c:pt>
                <c:pt idx="6901">
                  <c:v>-166980</c:v>
                </c:pt>
                <c:pt idx="6902">
                  <c:v>-166970</c:v>
                </c:pt>
                <c:pt idx="6903">
                  <c:v>-166960</c:v>
                </c:pt>
                <c:pt idx="6904">
                  <c:v>-166950</c:v>
                </c:pt>
                <c:pt idx="6905">
                  <c:v>-166940</c:v>
                </c:pt>
                <c:pt idx="6906">
                  <c:v>-166930</c:v>
                </c:pt>
                <c:pt idx="6907">
                  <c:v>-167920</c:v>
                </c:pt>
                <c:pt idx="6908">
                  <c:v>-167910</c:v>
                </c:pt>
                <c:pt idx="6909">
                  <c:v>-167900</c:v>
                </c:pt>
                <c:pt idx="6910">
                  <c:v>-167890</c:v>
                </c:pt>
                <c:pt idx="6911">
                  <c:v>-167880</c:v>
                </c:pt>
                <c:pt idx="6912">
                  <c:v>-167870</c:v>
                </c:pt>
                <c:pt idx="6913">
                  <c:v>-167860</c:v>
                </c:pt>
                <c:pt idx="6914">
                  <c:v>-167850</c:v>
                </c:pt>
                <c:pt idx="6915">
                  <c:v>-167840</c:v>
                </c:pt>
                <c:pt idx="6916">
                  <c:v>-167830</c:v>
                </c:pt>
                <c:pt idx="6917">
                  <c:v>-167820</c:v>
                </c:pt>
                <c:pt idx="6918">
                  <c:v>-167810</c:v>
                </c:pt>
                <c:pt idx="6919">
                  <c:v>-167800</c:v>
                </c:pt>
                <c:pt idx="6920">
                  <c:v>-167790</c:v>
                </c:pt>
                <c:pt idx="6921">
                  <c:v>-167780</c:v>
                </c:pt>
                <c:pt idx="6922">
                  <c:v>-167770</c:v>
                </c:pt>
                <c:pt idx="6923">
                  <c:v>-167760</c:v>
                </c:pt>
                <c:pt idx="6924">
                  <c:v>-167750</c:v>
                </c:pt>
                <c:pt idx="6925">
                  <c:v>-167740</c:v>
                </c:pt>
                <c:pt idx="6926">
                  <c:v>-167730</c:v>
                </c:pt>
                <c:pt idx="6927">
                  <c:v>-167720</c:v>
                </c:pt>
                <c:pt idx="6928">
                  <c:v>-167710</c:v>
                </c:pt>
                <c:pt idx="6929">
                  <c:v>-168700</c:v>
                </c:pt>
                <c:pt idx="6930">
                  <c:v>-168690</c:v>
                </c:pt>
                <c:pt idx="6931">
                  <c:v>-168680</c:v>
                </c:pt>
                <c:pt idx="6932">
                  <c:v>-168670</c:v>
                </c:pt>
                <c:pt idx="6933">
                  <c:v>-168660</c:v>
                </c:pt>
                <c:pt idx="6934">
                  <c:v>-168650</c:v>
                </c:pt>
                <c:pt idx="6935">
                  <c:v>-168640</c:v>
                </c:pt>
                <c:pt idx="6936">
                  <c:v>-168630</c:v>
                </c:pt>
                <c:pt idx="6937">
                  <c:v>-168620</c:v>
                </c:pt>
                <c:pt idx="6938">
                  <c:v>-168610</c:v>
                </c:pt>
                <c:pt idx="6939">
                  <c:v>-168600</c:v>
                </c:pt>
                <c:pt idx="6940">
                  <c:v>-168590</c:v>
                </c:pt>
                <c:pt idx="6941">
                  <c:v>-168580</c:v>
                </c:pt>
                <c:pt idx="6942">
                  <c:v>-168570</c:v>
                </c:pt>
                <c:pt idx="6943">
                  <c:v>-168560</c:v>
                </c:pt>
                <c:pt idx="6944">
                  <c:v>-168550</c:v>
                </c:pt>
                <c:pt idx="6945">
                  <c:v>-168540</c:v>
                </c:pt>
                <c:pt idx="6946">
                  <c:v>-168530</c:v>
                </c:pt>
                <c:pt idx="6947">
                  <c:v>-168520</c:v>
                </c:pt>
                <c:pt idx="6948">
                  <c:v>-168510</c:v>
                </c:pt>
                <c:pt idx="6949">
                  <c:v>-168500</c:v>
                </c:pt>
                <c:pt idx="6950">
                  <c:v>-168490</c:v>
                </c:pt>
                <c:pt idx="6951">
                  <c:v>-168480</c:v>
                </c:pt>
                <c:pt idx="6952">
                  <c:v>-168470</c:v>
                </c:pt>
                <c:pt idx="6953">
                  <c:v>-168460</c:v>
                </c:pt>
                <c:pt idx="6954">
                  <c:v>-168450</c:v>
                </c:pt>
                <c:pt idx="6955">
                  <c:v>-168440</c:v>
                </c:pt>
                <c:pt idx="6956">
                  <c:v>-168430</c:v>
                </c:pt>
                <c:pt idx="6957">
                  <c:v>-168420</c:v>
                </c:pt>
                <c:pt idx="6958">
                  <c:v>-168410</c:v>
                </c:pt>
                <c:pt idx="6959">
                  <c:v>-168400</c:v>
                </c:pt>
                <c:pt idx="6960">
                  <c:v>-168390</c:v>
                </c:pt>
                <c:pt idx="6961">
                  <c:v>-168380</c:v>
                </c:pt>
                <c:pt idx="6962">
                  <c:v>-168370</c:v>
                </c:pt>
                <c:pt idx="6963">
                  <c:v>-168360</c:v>
                </c:pt>
                <c:pt idx="6964">
                  <c:v>-168350</c:v>
                </c:pt>
                <c:pt idx="6965">
                  <c:v>-168340</c:v>
                </c:pt>
                <c:pt idx="6966">
                  <c:v>-168330</c:v>
                </c:pt>
                <c:pt idx="6967">
                  <c:v>-168320</c:v>
                </c:pt>
                <c:pt idx="6968">
                  <c:v>-168310</c:v>
                </c:pt>
                <c:pt idx="6969">
                  <c:v>-168300</c:v>
                </c:pt>
                <c:pt idx="6970">
                  <c:v>-168290</c:v>
                </c:pt>
                <c:pt idx="6971">
                  <c:v>-168280</c:v>
                </c:pt>
                <c:pt idx="6972">
                  <c:v>-168270</c:v>
                </c:pt>
                <c:pt idx="6973">
                  <c:v>-168260</c:v>
                </c:pt>
                <c:pt idx="6974">
                  <c:v>-168250</c:v>
                </c:pt>
                <c:pt idx="6975">
                  <c:v>-168240</c:v>
                </c:pt>
                <c:pt idx="6976">
                  <c:v>-168230</c:v>
                </c:pt>
                <c:pt idx="6977">
                  <c:v>-168220</c:v>
                </c:pt>
                <c:pt idx="6978">
                  <c:v>-168210</c:v>
                </c:pt>
                <c:pt idx="6979">
                  <c:v>-168200</c:v>
                </c:pt>
                <c:pt idx="6980">
                  <c:v>-168190</c:v>
                </c:pt>
                <c:pt idx="6981">
                  <c:v>-168180</c:v>
                </c:pt>
                <c:pt idx="6982">
                  <c:v>-168170</c:v>
                </c:pt>
                <c:pt idx="6983">
                  <c:v>-168160</c:v>
                </c:pt>
                <c:pt idx="6984">
                  <c:v>-168150</c:v>
                </c:pt>
                <c:pt idx="6985">
                  <c:v>-168140</c:v>
                </c:pt>
                <c:pt idx="6986">
                  <c:v>-168130</c:v>
                </c:pt>
                <c:pt idx="6987">
                  <c:v>-168120</c:v>
                </c:pt>
                <c:pt idx="6988">
                  <c:v>-168110</c:v>
                </c:pt>
                <c:pt idx="6989">
                  <c:v>-168100</c:v>
                </c:pt>
                <c:pt idx="6990">
                  <c:v>-168090</c:v>
                </c:pt>
                <c:pt idx="6991">
                  <c:v>-168080</c:v>
                </c:pt>
                <c:pt idx="6992">
                  <c:v>-168070</c:v>
                </c:pt>
                <c:pt idx="6993">
                  <c:v>-168060</c:v>
                </c:pt>
                <c:pt idx="6994">
                  <c:v>-168050</c:v>
                </c:pt>
                <c:pt idx="6995">
                  <c:v>-168040</c:v>
                </c:pt>
                <c:pt idx="6996">
                  <c:v>-168030</c:v>
                </c:pt>
                <c:pt idx="6997">
                  <c:v>-168020</c:v>
                </c:pt>
                <c:pt idx="6998">
                  <c:v>-168010</c:v>
                </c:pt>
                <c:pt idx="6999">
                  <c:v>-168000</c:v>
                </c:pt>
                <c:pt idx="7000">
                  <c:v>-167990</c:v>
                </c:pt>
                <c:pt idx="7001">
                  <c:v>-167980</c:v>
                </c:pt>
                <c:pt idx="7002">
                  <c:v>-167970</c:v>
                </c:pt>
                <c:pt idx="7003">
                  <c:v>-167960</c:v>
                </c:pt>
                <c:pt idx="7004">
                  <c:v>-167950</c:v>
                </c:pt>
                <c:pt idx="7005">
                  <c:v>-167940</c:v>
                </c:pt>
                <c:pt idx="7006">
                  <c:v>-167930</c:v>
                </c:pt>
                <c:pt idx="7007">
                  <c:v>-167920</c:v>
                </c:pt>
                <c:pt idx="7008">
                  <c:v>-167910</c:v>
                </c:pt>
                <c:pt idx="7009">
                  <c:v>-167900</c:v>
                </c:pt>
                <c:pt idx="7010">
                  <c:v>-167890</c:v>
                </c:pt>
                <c:pt idx="7011">
                  <c:v>-167880</c:v>
                </c:pt>
                <c:pt idx="7012">
                  <c:v>-167870</c:v>
                </c:pt>
                <c:pt idx="7013">
                  <c:v>-167860</c:v>
                </c:pt>
                <c:pt idx="7014">
                  <c:v>-167850</c:v>
                </c:pt>
                <c:pt idx="7015">
                  <c:v>-167840</c:v>
                </c:pt>
                <c:pt idx="7016">
                  <c:v>-167830</c:v>
                </c:pt>
                <c:pt idx="7017">
                  <c:v>-167820</c:v>
                </c:pt>
                <c:pt idx="7018">
                  <c:v>-167810</c:v>
                </c:pt>
                <c:pt idx="7019">
                  <c:v>-167800</c:v>
                </c:pt>
                <c:pt idx="7020">
                  <c:v>-167790</c:v>
                </c:pt>
                <c:pt idx="7021">
                  <c:v>-167780</c:v>
                </c:pt>
                <c:pt idx="7022">
                  <c:v>-167770</c:v>
                </c:pt>
                <c:pt idx="7023">
                  <c:v>-167760</c:v>
                </c:pt>
                <c:pt idx="7024">
                  <c:v>-167750</c:v>
                </c:pt>
                <c:pt idx="7025">
                  <c:v>-167740</c:v>
                </c:pt>
                <c:pt idx="7026">
                  <c:v>-167730</c:v>
                </c:pt>
                <c:pt idx="7027">
                  <c:v>-167720</c:v>
                </c:pt>
                <c:pt idx="7028">
                  <c:v>-167710</c:v>
                </c:pt>
                <c:pt idx="7029">
                  <c:v>-167700</c:v>
                </c:pt>
                <c:pt idx="7030">
                  <c:v>-167690</c:v>
                </c:pt>
                <c:pt idx="7031">
                  <c:v>-167680</c:v>
                </c:pt>
                <c:pt idx="7032">
                  <c:v>-167670</c:v>
                </c:pt>
                <c:pt idx="7033">
                  <c:v>-167660</c:v>
                </c:pt>
                <c:pt idx="7034">
                  <c:v>-167650</c:v>
                </c:pt>
                <c:pt idx="7035">
                  <c:v>-167640</c:v>
                </c:pt>
                <c:pt idx="7036">
                  <c:v>-167630</c:v>
                </c:pt>
                <c:pt idx="7037">
                  <c:v>-167620</c:v>
                </c:pt>
                <c:pt idx="7038">
                  <c:v>-167610</c:v>
                </c:pt>
                <c:pt idx="7039">
                  <c:v>-167600</c:v>
                </c:pt>
                <c:pt idx="7040">
                  <c:v>-167590</c:v>
                </c:pt>
                <c:pt idx="7041">
                  <c:v>-167580</c:v>
                </c:pt>
                <c:pt idx="7042">
                  <c:v>-167570</c:v>
                </c:pt>
                <c:pt idx="7043">
                  <c:v>-167560</c:v>
                </c:pt>
                <c:pt idx="7044">
                  <c:v>-167550</c:v>
                </c:pt>
                <c:pt idx="7045">
                  <c:v>-167540</c:v>
                </c:pt>
                <c:pt idx="7046">
                  <c:v>-167530</c:v>
                </c:pt>
                <c:pt idx="7047">
                  <c:v>-167520</c:v>
                </c:pt>
                <c:pt idx="7048">
                  <c:v>-167510</c:v>
                </c:pt>
                <c:pt idx="7049">
                  <c:v>-167500</c:v>
                </c:pt>
                <c:pt idx="7050">
                  <c:v>-167490</c:v>
                </c:pt>
                <c:pt idx="7051">
                  <c:v>-167480</c:v>
                </c:pt>
                <c:pt idx="7052">
                  <c:v>-167470</c:v>
                </c:pt>
                <c:pt idx="7053">
                  <c:v>-167460</c:v>
                </c:pt>
                <c:pt idx="7054">
                  <c:v>-167450</c:v>
                </c:pt>
                <c:pt idx="7055">
                  <c:v>-167440</c:v>
                </c:pt>
                <c:pt idx="7056">
                  <c:v>-167430</c:v>
                </c:pt>
                <c:pt idx="7057">
                  <c:v>-167420</c:v>
                </c:pt>
                <c:pt idx="7058">
                  <c:v>-167410</c:v>
                </c:pt>
                <c:pt idx="7059">
                  <c:v>-167400</c:v>
                </c:pt>
                <c:pt idx="7060">
                  <c:v>-167390</c:v>
                </c:pt>
                <c:pt idx="7061">
                  <c:v>-167380</c:v>
                </c:pt>
                <c:pt idx="7062">
                  <c:v>-167370</c:v>
                </c:pt>
                <c:pt idx="7063">
                  <c:v>-167360</c:v>
                </c:pt>
                <c:pt idx="7064">
                  <c:v>-167350</c:v>
                </c:pt>
                <c:pt idx="7065">
                  <c:v>-167340</c:v>
                </c:pt>
                <c:pt idx="7066">
                  <c:v>-167330</c:v>
                </c:pt>
                <c:pt idx="7067">
                  <c:v>-167320</c:v>
                </c:pt>
                <c:pt idx="7068">
                  <c:v>-167310</c:v>
                </c:pt>
                <c:pt idx="7069">
                  <c:v>-167300</c:v>
                </c:pt>
                <c:pt idx="7070">
                  <c:v>-167290</c:v>
                </c:pt>
                <c:pt idx="7071">
                  <c:v>-167280</c:v>
                </c:pt>
                <c:pt idx="7072">
                  <c:v>-167270</c:v>
                </c:pt>
                <c:pt idx="7073">
                  <c:v>-167260</c:v>
                </c:pt>
                <c:pt idx="7074">
                  <c:v>-167250</c:v>
                </c:pt>
                <c:pt idx="7075">
                  <c:v>-167240</c:v>
                </c:pt>
                <c:pt idx="7076">
                  <c:v>-167230</c:v>
                </c:pt>
                <c:pt idx="7077">
                  <c:v>-167220</c:v>
                </c:pt>
                <c:pt idx="7078">
                  <c:v>-167210</c:v>
                </c:pt>
                <c:pt idx="7079">
                  <c:v>-167200</c:v>
                </c:pt>
                <c:pt idx="7080">
                  <c:v>-167190</c:v>
                </c:pt>
                <c:pt idx="7081">
                  <c:v>-167180</c:v>
                </c:pt>
                <c:pt idx="7082">
                  <c:v>-167170</c:v>
                </c:pt>
                <c:pt idx="7083">
                  <c:v>-167160</c:v>
                </c:pt>
                <c:pt idx="7084">
                  <c:v>-167150</c:v>
                </c:pt>
                <c:pt idx="7085">
                  <c:v>-167140</c:v>
                </c:pt>
                <c:pt idx="7086">
                  <c:v>-167130</c:v>
                </c:pt>
                <c:pt idx="7087">
                  <c:v>-167120</c:v>
                </c:pt>
                <c:pt idx="7088">
                  <c:v>-167110</c:v>
                </c:pt>
                <c:pt idx="7089">
                  <c:v>-167100</c:v>
                </c:pt>
                <c:pt idx="7090">
                  <c:v>-167090</c:v>
                </c:pt>
                <c:pt idx="7091">
                  <c:v>-168080</c:v>
                </c:pt>
                <c:pt idx="7092">
                  <c:v>-168070</c:v>
                </c:pt>
                <c:pt idx="7093">
                  <c:v>-168060</c:v>
                </c:pt>
                <c:pt idx="7094">
                  <c:v>-168050</c:v>
                </c:pt>
                <c:pt idx="7095">
                  <c:v>-168040</c:v>
                </c:pt>
                <c:pt idx="7096">
                  <c:v>-168030</c:v>
                </c:pt>
                <c:pt idx="7097">
                  <c:v>-168020</c:v>
                </c:pt>
                <c:pt idx="7098">
                  <c:v>-168010</c:v>
                </c:pt>
                <c:pt idx="7099">
                  <c:v>-168000</c:v>
                </c:pt>
                <c:pt idx="7100">
                  <c:v>-167990</c:v>
                </c:pt>
                <c:pt idx="7101">
                  <c:v>-167980</c:v>
                </c:pt>
                <c:pt idx="7102">
                  <c:v>-167970</c:v>
                </c:pt>
                <c:pt idx="7103">
                  <c:v>-167960</c:v>
                </c:pt>
                <c:pt idx="7104">
                  <c:v>-167950</c:v>
                </c:pt>
                <c:pt idx="7105">
                  <c:v>-167940</c:v>
                </c:pt>
                <c:pt idx="7106">
                  <c:v>-167930</c:v>
                </c:pt>
                <c:pt idx="7107">
                  <c:v>-167920</c:v>
                </c:pt>
                <c:pt idx="7108">
                  <c:v>-167910</c:v>
                </c:pt>
                <c:pt idx="7109">
                  <c:v>-167900</c:v>
                </c:pt>
                <c:pt idx="7110">
                  <c:v>-167890</c:v>
                </c:pt>
                <c:pt idx="7111">
                  <c:v>-167880</c:v>
                </c:pt>
                <c:pt idx="7112">
                  <c:v>-167870</c:v>
                </c:pt>
                <c:pt idx="7113">
                  <c:v>-167860</c:v>
                </c:pt>
                <c:pt idx="7114">
                  <c:v>-167850</c:v>
                </c:pt>
                <c:pt idx="7115">
                  <c:v>-167840</c:v>
                </c:pt>
                <c:pt idx="7116">
                  <c:v>-167830</c:v>
                </c:pt>
                <c:pt idx="7117">
                  <c:v>-168820</c:v>
                </c:pt>
                <c:pt idx="7118">
                  <c:v>-168810</c:v>
                </c:pt>
                <c:pt idx="7119">
                  <c:v>-168800</c:v>
                </c:pt>
                <c:pt idx="7120">
                  <c:v>-168790</c:v>
                </c:pt>
                <c:pt idx="7121">
                  <c:v>-168780</c:v>
                </c:pt>
                <c:pt idx="7122">
                  <c:v>-168770</c:v>
                </c:pt>
                <c:pt idx="7123">
                  <c:v>-168760</c:v>
                </c:pt>
                <c:pt idx="7124">
                  <c:v>-168750</c:v>
                </c:pt>
                <c:pt idx="7125">
                  <c:v>-168740</c:v>
                </c:pt>
                <c:pt idx="7126">
                  <c:v>-168730</c:v>
                </c:pt>
                <c:pt idx="7127">
                  <c:v>-168720</c:v>
                </c:pt>
                <c:pt idx="7128">
                  <c:v>-168710</c:v>
                </c:pt>
                <c:pt idx="7129">
                  <c:v>-168700</c:v>
                </c:pt>
                <c:pt idx="7130">
                  <c:v>-168690</c:v>
                </c:pt>
                <c:pt idx="7131">
                  <c:v>-168680</c:v>
                </c:pt>
                <c:pt idx="7132">
                  <c:v>-168670</c:v>
                </c:pt>
                <c:pt idx="7133">
                  <c:v>-168660</c:v>
                </c:pt>
                <c:pt idx="7134">
                  <c:v>-168650</c:v>
                </c:pt>
                <c:pt idx="7135">
                  <c:v>-168640</c:v>
                </c:pt>
                <c:pt idx="7136">
                  <c:v>-168630</c:v>
                </c:pt>
                <c:pt idx="7137">
                  <c:v>-168620</c:v>
                </c:pt>
                <c:pt idx="7138">
                  <c:v>-168610</c:v>
                </c:pt>
                <c:pt idx="7139">
                  <c:v>-168600</c:v>
                </c:pt>
                <c:pt idx="7140">
                  <c:v>-168590</c:v>
                </c:pt>
                <c:pt idx="7141">
                  <c:v>-168580</c:v>
                </c:pt>
                <c:pt idx="7142">
                  <c:v>-168570</c:v>
                </c:pt>
                <c:pt idx="7143">
                  <c:v>-168560</c:v>
                </c:pt>
                <c:pt idx="7144">
                  <c:v>-168550</c:v>
                </c:pt>
                <c:pt idx="7145">
                  <c:v>-168540</c:v>
                </c:pt>
                <c:pt idx="7146">
                  <c:v>-169530</c:v>
                </c:pt>
                <c:pt idx="7147">
                  <c:v>-169520</c:v>
                </c:pt>
                <c:pt idx="7148">
                  <c:v>-170510</c:v>
                </c:pt>
                <c:pt idx="7149">
                  <c:v>-170500</c:v>
                </c:pt>
                <c:pt idx="7150">
                  <c:v>-170490</c:v>
                </c:pt>
                <c:pt idx="7151">
                  <c:v>-170480</c:v>
                </c:pt>
                <c:pt idx="7152">
                  <c:v>-170470</c:v>
                </c:pt>
                <c:pt idx="7153">
                  <c:v>-170460</c:v>
                </c:pt>
                <c:pt idx="7154">
                  <c:v>-171450</c:v>
                </c:pt>
                <c:pt idx="7155">
                  <c:v>-171440</c:v>
                </c:pt>
                <c:pt idx="7156">
                  <c:v>-171430</c:v>
                </c:pt>
                <c:pt idx="7157">
                  <c:v>-171420</c:v>
                </c:pt>
                <c:pt idx="7158">
                  <c:v>-171410</c:v>
                </c:pt>
                <c:pt idx="7159">
                  <c:v>-171400</c:v>
                </c:pt>
                <c:pt idx="7160">
                  <c:v>-171390</c:v>
                </c:pt>
                <c:pt idx="7161">
                  <c:v>-171380</c:v>
                </c:pt>
                <c:pt idx="7162">
                  <c:v>-171370</c:v>
                </c:pt>
                <c:pt idx="7163">
                  <c:v>-171360</c:v>
                </c:pt>
                <c:pt idx="7164">
                  <c:v>-171350</c:v>
                </c:pt>
                <c:pt idx="7165">
                  <c:v>-171340</c:v>
                </c:pt>
                <c:pt idx="7166">
                  <c:v>-171330</c:v>
                </c:pt>
                <c:pt idx="7167">
                  <c:v>-171320</c:v>
                </c:pt>
                <c:pt idx="7168">
                  <c:v>-171310</c:v>
                </c:pt>
                <c:pt idx="7169">
                  <c:v>-171300</c:v>
                </c:pt>
                <c:pt idx="7170">
                  <c:v>-171290</c:v>
                </c:pt>
                <c:pt idx="7171">
                  <c:v>-171280</c:v>
                </c:pt>
                <c:pt idx="7172">
                  <c:v>-171270</c:v>
                </c:pt>
                <c:pt idx="7173">
                  <c:v>-171260</c:v>
                </c:pt>
                <c:pt idx="7174">
                  <c:v>-171250</c:v>
                </c:pt>
                <c:pt idx="7175">
                  <c:v>-171240</c:v>
                </c:pt>
                <c:pt idx="7176">
                  <c:v>-171230</c:v>
                </c:pt>
                <c:pt idx="7177">
                  <c:v>-171220</c:v>
                </c:pt>
                <c:pt idx="7178">
                  <c:v>-171210</c:v>
                </c:pt>
                <c:pt idx="7179">
                  <c:v>-171200</c:v>
                </c:pt>
                <c:pt idx="7180">
                  <c:v>-171190</c:v>
                </c:pt>
                <c:pt idx="7181">
                  <c:v>-171180</c:v>
                </c:pt>
                <c:pt idx="7182">
                  <c:v>-171170</c:v>
                </c:pt>
                <c:pt idx="7183">
                  <c:v>-171160</c:v>
                </c:pt>
                <c:pt idx="7184">
                  <c:v>-171150</c:v>
                </c:pt>
                <c:pt idx="7185">
                  <c:v>-171140</c:v>
                </c:pt>
                <c:pt idx="7186">
                  <c:v>-171130</c:v>
                </c:pt>
                <c:pt idx="7187">
                  <c:v>-171120</c:v>
                </c:pt>
                <c:pt idx="7188">
                  <c:v>-171110</c:v>
                </c:pt>
                <c:pt idx="7189">
                  <c:v>-171100</c:v>
                </c:pt>
                <c:pt idx="7190">
                  <c:v>-171090</c:v>
                </c:pt>
                <c:pt idx="7191">
                  <c:v>-171080</c:v>
                </c:pt>
                <c:pt idx="7192">
                  <c:v>-171070</c:v>
                </c:pt>
                <c:pt idx="7193">
                  <c:v>-171060</c:v>
                </c:pt>
                <c:pt idx="7194">
                  <c:v>-171050</c:v>
                </c:pt>
                <c:pt idx="7195">
                  <c:v>-171040</c:v>
                </c:pt>
                <c:pt idx="7196">
                  <c:v>-171030</c:v>
                </c:pt>
                <c:pt idx="7197">
                  <c:v>-171020</c:v>
                </c:pt>
                <c:pt idx="7198">
                  <c:v>-171010</c:v>
                </c:pt>
                <c:pt idx="7199">
                  <c:v>-171000</c:v>
                </c:pt>
                <c:pt idx="7200">
                  <c:v>-170990</c:v>
                </c:pt>
                <c:pt idx="7201">
                  <c:v>-170980</c:v>
                </c:pt>
                <c:pt idx="7202">
                  <c:v>-170970</c:v>
                </c:pt>
                <c:pt idx="7203">
                  <c:v>-170960</c:v>
                </c:pt>
                <c:pt idx="7204">
                  <c:v>-170950</c:v>
                </c:pt>
                <c:pt idx="7205">
                  <c:v>-170940</c:v>
                </c:pt>
                <c:pt idx="7206">
                  <c:v>-170930</c:v>
                </c:pt>
                <c:pt idx="7207">
                  <c:v>-170920</c:v>
                </c:pt>
                <c:pt idx="7208">
                  <c:v>-170910</c:v>
                </c:pt>
                <c:pt idx="7209">
                  <c:v>-170900</c:v>
                </c:pt>
                <c:pt idx="7210">
                  <c:v>-170890</c:v>
                </c:pt>
                <c:pt idx="7211">
                  <c:v>-170880</c:v>
                </c:pt>
                <c:pt idx="7212">
                  <c:v>-170870</c:v>
                </c:pt>
                <c:pt idx="7213">
                  <c:v>-171860</c:v>
                </c:pt>
                <c:pt idx="7214">
                  <c:v>-171850</c:v>
                </c:pt>
                <c:pt idx="7215">
                  <c:v>-171840</c:v>
                </c:pt>
                <c:pt idx="7216">
                  <c:v>-171830</c:v>
                </c:pt>
                <c:pt idx="7217">
                  <c:v>-171820</c:v>
                </c:pt>
                <c:pt idx="7218">
                  <c:v>-171810</c:v>
                </c:pt>
                <c:pt idx="7219">
                  <c:v>-171800</c:v>
                </c:pt>
                <c:pt idx="7220">
                  <c:v>-171790</c:v>
                </c:pt>
                <c:pt idx="7221">
                  <c:v>-171780</c:v>
                </c:pt>
                <c:pt idx="7222">
                  <c:v>-171770</c:v>
                </c:pt>
                <c:pt idx="7223">
                  <c:v>-172760</c:v>
                </c:pt>
                <c:pt idx="7224">
                  <c:v>-172750</c:v>
                </c:pt>
                <c:pt idx="7225">
                  <c:v>-172740</c:v>
                </c:pt>
                <c:pt idx="7226">
                  <c:v>-172730</c:v>
                </c:pt>
                <c:pt idx="7227">
                  <c:v>-172720</c:v>
                </c:pt>
                <c:pt idx="7228">
                  <c:v>-172710</c:v>
                </c:pt>
                <c:pt idx="7229">
                  <c:v>-173700</c:v>
                </c:pt>
                <c:pt idx="7230">
                  <c:v>-173690</c:v>
                </c:pt>
                <c:pt idx="7231">
                  <c:v>-173680</c:v>
                </c:pt>
                <c:pt idx="7232">
                  <c:v>-173670</c:v>
                </c:pt>
                <c:pt idx="7233">
                  <c:v>-173660</c:v>
                </c:pt>
                <c:pt idx="7234">
                  <c:v>-173650</c:v>
                </c:pt>
                <c:pt idx="7235">
                  <c:v>-173640</c:v>
                </c:pt>
                <c:pt idx="7236">
                  <c:v>-174630</c:v>
                </c:pt>
                <c:pt idx="7237">
                  <c:v>-174620</c:v>
                </c:pt>
                <c:pt idx="7238">
                  <c:v>-174610</c:v>
                </c:pt>
                <c:pt idx="7239">
                  <c:v>-174600</c:v>
                </c:pt>
                <c:pt idx="7240">
                  <c:v>-174590</c:v>
                </c:pt>
                <c:pt idx="7241">
                  <c:v>-174580</c:v>
                </c:pt>
                <c:pt idx="7242">
                  <c:v>-174570</c:v>
                </c:pt>
                <c:pt idx="7243">
                  <c:v>-174560</c:v>
                </c:pt>
                <c:pt idx="7244">
                  <c:v>-174550</c:v>
                </c:pt>
                <c:pt idx="7245">
                  <c:v>-174540</c:v>
                </c:pt>
                <c:pt idx="7246">
                  <c:v>-174530</c:v>
                </c:pt>
                <c:pt idx="7247">
                  <c:v>-174520</c:v>
                </c:pt>
                <c:pt idx="7248">
                  <c:v>-174510</c:v>
                </c:pt>
                <c:pt idx="7249">
                  <c:v>-174500</c:v>
                </c:pt>
                <c:pt idx="7250">
                  <c:v>-174490</c:v>
                </c:pt>
                <c:pt idx="7251">
                  <c:v>-174480</c:v>
                </c:pt>
                <c:pt idx="7252">
                  <c:v>-174470</c:v>
                </c:pt>
                <c:pt idx="7253">
                  <c:v>-174460</c:v>
                </c:pt>
                <c:pt idx="7254">
                  <c:v>-174450</c:v>
                </c:pt>
                <c:pt idx="7255">
                  <c:v>-174440</c:v>
                </c:pt>
                <c:pt idx="7256">
                  <c:v>-174430</c:v>
                </c:pt>
                <c:pt idx="7257">
                  <c:v>-174420</c:v>
                </c:pt>
                <c:pt idx="7258">
                  <c:v>-174410</c:v>
                </c:pt>
                <c:pt idx="7259">
                  <c:v>-174400</c:v>
                </c:pt>
                <c:pt idx="7260">
                  <c:v>-174390</c:v>
                </c:pt>
                <c:pt idx="7261">
                  <c:v>-174380</c:v>
                </c:pt>
                <c:pt idx="7262">
                  <c:v>-174370</c:v>
                </c:pt>
                <c:pt idx="7263">
                  <c:v>-174360</c:v>
                </c:pt>
                <c:pt idx="7264">
                  <c:v>-174350</c:v>
                </c:pt>
                <c:pt idx="7265">
                  <c:v>-174340</c:v>
                </c:pt>
                <c:pt idx="7266">
                  <c:v>-174330</c:v>
                </c:pt>
                <c:pt idx="7267">
                  <c:v>-174320</c:v>
                </c:pt>
                <c:pt idx="7268">
                  <c:v>-174310</c:v>
                </c:pt>
                <c:pt idx="7269">
                  <c:v>-174300</c:v>
                </c:pt>
                <c:pt idx="7270">
                  <c:v>-175290</c:v>
                </c:pt>
                <c:pt idx="7271">
                  <c:v>-175280</c:v>
                </c:pt>
                <c:pt idx="7272">
                  <c:v>-175270</c:v>
                </c:pt>
                <c:pt idx="7273">
                  <c:v>-175260</c:v>
                </c:pt>
                <c:pt idx="7274">
                  <c:v>-175250</c:v>
                </c:pt>
                <c:pt idx="7275">
                  <c:v>-175240</c:v>
                </c:pt>
                <c:pt idx="7276">
                  <c:v>-175230</c:v>
                </c:pt>
                <c:pt idx="7277">
                  <c:v>-175220</c:v>
                </c:pt>
                <c:pt idx="7278">
                  <c:v>-175210</c:v>
                </c:pt>
                <c:pt idx="7279">
                  <c:v>-175200</c:v>
                </c:pt>
                <c:pt idx="7280">
                  <c:v>-175190</c:v>
                </c:pt>
                <c:pt idx="7281">
                  <c:v>-175180</c:v>
                </c:pt>
                <c:pt idx="7282">
                  <c:v>-175170</c:v>
                </c:pt>
                <c:pt idx="7283">
                  <c:v>-175160</c:v>
                </c:pt>
                <c:pt idx="7284">
                  <c:v>-175150</c:v>
                </c:pt>
                <c:pt idx="7285">
                  <c:v>-175140</c:v>
                </c:pt>
                <c:pt idx="7286">
                  <c:v>-175130</c:v>
                </c:pt>
                <c:pt idx="7287">
                  <c:v>-175120</c:v>
                </c:pt>
                <c:pt idx="7288">
                  <c:v>-175110</c:v>
                </c:pt>
                <c:pt idx="7289">
                  <c:v>-175100</c:v>
                </c:pt>
                <c:pt idx="7290">
                  <c:v>-175090</c:v>
                </c:pt>
                <c:pt idx="7291">
                  <c:v>-175080</c:v>
                </c:pt>
                <c:pt idx="7292">
                  <c:v>-175070</c:v>
                </c:pt>
                <c:pt idx="7293">
                  <c:v>-175060</c:v>
                </c:pt>
                <c:pt idx="7294">
                  <c:v>-175050</c:v>
                </c:pt>
                <c:pt idx="7295">
                  <c:v>-175040</c:v>
                </c:pt>
                <c:pt idx="7296">
                  <c:v>-176030</c:v>
                </c:pt>
                <c:pt idx="7297">
                  <c:v>-176020</c:v>
                </c:pt>
                <c:pt idx="7298">
                  <c:v>-176010</c:v>
                </c:pt>
                <c:pt idx="7299">
                  <c:v>-176000</c:v>
                </c:pt>
                <c:pt idx="7300">
                  <c:v>-175990</c:v>
                </c:pt>
                <c:pt idx="7301">
                  <c:v>-176980</c:v>
                </c:pt>
                <c:pt idx="7302">
                  <c:v>-176970</c:v>
                </c:pt>
                <c:pt idx="7303">
                  <c:v>-176960</c:v>
                </c:pt>
                <c:pt idx="7304">
                  <c:v>-176950</c:v>
                </c:pt>
                <c:pt idx="7305">
                  <c:v>-176940</c:v>
                </c:pt>
                <c:pt idx="7306">
                  <c:v>-176930</c:v>
                </c:pt>
                <c:pt idx="7307">
                  <c:v>-176920</c:v>
                </c:pt>
                <c:pt idx="7308">
                  <c:v>-176910</c:v>
                </c:pt>
                <c:pt idx="7309">
                  <c:v>-176900</c:v>
                </c:pt>
                <c:pt idx="7310">
                  <c:v>-176890</c:v>
                </c:pt>
                <c:pt idx="7311">
                  <c:v>-176880</c:v>
                </c:pt>
                <c:pt idx="7312">
                  <c:v>-176870</c:v>
                </c:pt>
                <c:pt idx="7313">
                  <c:v>-176860</c:v>
                </c:pt>
                <c:pt idx="7314">
                  <c:v>-176850</c:v>
                </c:pt>
                <c:pt idx="7315">
                  <c:v>-177840</c:v>
                </c:pt>
                <c:pt idx="7316">
                  <c:v>-177830</c:v>
                </c:pt>
                <c:pt idx="7317">
                  <c:v>-177820</c:v>
                </c:pt>
                <c:pt idx="7318">
                  <c:v>-177810</c:v>
                </c:pt>
                <c:pt idx="7319">
                  <c:v>-177800</c:v>
                </c:pt>
                <c:pt idx="7320">
                  <c:v>-177790</c:v>
                </c:pt>
                <c:pt idx="7321">
                  <c:v>-177780</c:v>
                </c:pt>
                <c:pt idx="7322">
                  <c:v>-177770</c:v>
                </c:pt>
                <c:pt idx="7323">
                  <c:v>-177760</c:v>
                </c:pt>
                <c:pt idx="7324">
                  <c:v>-177750</c:v>
                </c:pt>
                <c:pt idx="7325">
                  <c:v>-177740</c:v>
                </c:pt>
                <c:pt idx="7326">
                  <c:v>-177730</c:v>
                </c:pt>
                <c:pt idx="7327">
                  <c:v>-177720</c:v>
                </c:pt>
                <c:pt idx="7328">
                  <c:v>-177710</c:v>
                </c:pt>
                <c:pt idx="7329">
                  <c:v>-177700</c:v>
                </c:pt>
                <c:pt idx="7330">
                  <c:v>-177690</c:v>
                </c:pt>
                <c:pt idx="7331">
                  <c:v>-178680</c:v>
                </c:pt>
                <c:pt idx="7332">
                  <c:v>-178670</c:v>
                </c:pt>
                <c:pt idx="7333">
                  <c:v>-178660</c:v>
                </c:pt>
                <c:pt idx="7334">
                  <c:v>-178650</c:v>
                </c:pt>
                <c:pt idx="7335">
                  <c:v>-178640</c:v>
                </c:pt>
                <c:pt idx="7336">
                  <c:v>-178630</c:v>
                </c:pt>
                <c:pt idx="7337">
                  <c:v>-178620</c:v>
                </c:pt>
                <c:pt idx="7338">
                  <c:v>-178610</c:v>
                </c:pt>
                <c:pt idx="7339">
                  <c:v>-178600</c:v>
                </c:pt>
                <c:pt idx="7340">
                  <c:v>-178590</c:v>
                </c:pt>
                <c:pt idx="7341">
                  <c:v>-178580</c:v>
                </c:pt>
                <c:pt idx="7342">
                  <c:v>-178570</c:v>
                </c:pt>
                <c:pt idx="7343">
                  <c:v>-178560</c:v>
                </c:pt>
                <c:pt idx="7344">
                  <c:v>-178550</c:v>
                </c:pt>
                <c:pt idx="7345">
                  <c:v>-178540</c:v>
                </c:pt>
                <c:pt idx="7346">
                  <c:v>-178530</c:v>
                </c:pt>
                <c:pt idx="7347">
                  <c:v>-178520</c:v>
                </c:pt>
                <c:pt idx="7348">
                  <c:v>-179510</c:v>
                </c:pt>
                <c:pt idx="7349">
                  <c:v>-179500</c:v>
                </c:pt>
                <c:pt idx="7350">
                  <c:v>-179490</c:v>
                </c:pt>
                <c:pt idx="7351">
                  <c:v>-179480</c:v>
                </c:pt>
                <c:pt idx="7352">
                  <c:v>-179470</c:v>
                </c:pt>
                <c:pt idx="7353">
                  <c:v>-179460</c:v>
                </c:pt>
                <c:pt idx="7354">
                  <c:v>-179450</c:v>
                </c:pt>
                <c:pt idx="7355">
                  <c:v>-180440</c:v>
                </c:pt>
                <c:pt idx="7356">
                  <c:v>-180430</c:v>
                </c:pt>
                <c:pt idx="7357">
                  <c:v>-180420</c:v>
                </c:pt>
                <c:pt idx="7358">
                  <c:v>-180410</c:v>
                </c:pt>
                <c:pt idx="7359">
                  <c:v>-180400</c:v>
                </c:pt>
                <c:pt idx="7360">
                  <c:v>-180390</c:v>
                </c:pt>
                <c:pt idx="7361">
                  <c:v>-180380</c:v>
                </c:pt>
                <c:pt idx="7362">
                  <c:v>-180370</c:v>
                </c:pt>
                <c:pt idx="7363">
                  <c:v>-180360</c:v>
                </c:pt>
                <c:pt idx="7364">
                  <c:v>-180350</c:v>
                </c:pt>
                <c:pt idx="7365">
                  <c:v>-180340</c:v>
                </c:pt>
                <c:pt idx="7366">
                  <c:v>-180330</c:v>
                </c:pt>
                <c:pt idx="7367">
                  <c:v>-180320</c:v>
                </c:pt>
                <c:pt idx="7368">
                  <c:v>-180310</c:v>
                </c:pt>
                <c:pt idx="7369">
                  <c:v>-180300</c:v>
                </c:pt>
                <c:pt idx="7370">
                  <c:v>-180290</c:v>
                </c:pt>
                <c:pt idx="7371">
                  <c:v>-180280</c:v>
                </c:pt>
                <c:pt idx="7372">
                  <c:v>-180270</c:v>
                </c:pt>
                <c:pt idx="7373">
                  <c:v>-180260</c:v>
                </c:pt>
                <c:pt idx="7374">
                  <c:v>-180250</c:v>
                </c:pt>
                <c:pt idx="7375">
                  <c:v>-180240</c:v>
                </c:pt>
                <c:pt idx="7376">
                  <c:v>-180230</c:v>
                </c:pt>
                <c:pt idx="7377">
                  <c:v>-180220</c:v>
                </c:pt>
                <c:pt idx="7378">
                  <c:v>-180210</c:v>
                </c:pt>
                <c:pt idx="7379">
                  <c:v>-180200</c:v>
                </c:pt>
                <c:pt idx="7380">
                  <c:v>-181190</c:v>
                </c:pt>
                <c:pt idx="7381">
                  <c:v>-181180</c:v>
                </c:pt>
                <c:pt idx="7382">
                  <c:v>-181170</c:v>
                </c:pt>
                <c:pt idx="7383">
                  <c:v>-181160</c:v>
                </c:pt>
                <c:pt idx="7384">
                  <c:v>-181150</c:v>
                </c:pt>
                <c:pt idx="7385">
                  <c:v>-181140</c:v>
                </c:pt>
                <c:pt idx="7386">
                  <c:v>-181130</c:v>
                </c:pt>
                <c:pt idx="7387">
                  <c:v>-181120</c:v>
                </c:pt>
                <c:pt idx="7388">
                  <c:v>-181110</c:v>
                </c:pt>
                <c:pt idx="7389">
                  <c:v>-181100</c:v>
                </c:pt>
                <c:pt idx="7390">
                  <c:v>-181090</c:v>
                </c:pt>
                <c:pt idx="7391">
                  <c:v>-181080</c:v>
                </c:pt>
                <c:pt idx="7392">
                  <c:v>-181070</c:v>
                </c:pt>
                <c:pt idx="7393">
                  <c:v>-181060</c:v>
                </c:pt>
                <c:pt idx="7394">
                  <c:v>-181050</c:v>
                </c:pt>
                <c:pt idx="7395">
                  <c:v>-181040</c:v>
                </c:pt>
                <c:pt idx="7396">
                  <c:v>-181030</c:v>
                </c:pt>
                <c:pt idx="7397">
                  <c:v>-181020</c:v>
                </c:pt>
                <c:pt idx="7398">
                  <c:v>-181010</c:v>
                </c:pt>
                <c:pt idx="7399">
                  <c:v>-181000</c:v>
                </c:pt>
                <c:pt idx="7400">
                  <c:v>-180990</c:v>
                </c:pt>
                <c:pt idx="7401">
                  <c:v>-180980</c:v>
                </c:pt>
                <c:pt idx="7402">
                  <c:v>-181970</c:v>
                </c:pt>
                <c:pt idx="7403">
                  <c:v>-181960</c:v>
                </c:pt>
                <c:pt idx="7404">
                  <c:v>-181950</c:v>
                </c:pt>
                <c:pt idx="7405">
                  <c:v>-181940</c:v>
                </c:pt>
                <c:pt idx="7406">
                  <c:v>-181930</c:v>
                </c:pt>
                <c:pt idx="7407">
                  <c:v>-181920</c:v>
                </c:pt>
                <c:pt idx="7408">
                  <c:v>-181910</c:v>
                </c:pt>
                <c:pt idx="7409">
                  <c:v>-181900</c:v>
                </c:pt>
                <c:pt idx="7410">
                  <c:v>-181890</c:v>
                </c:pt>
                <c:pt idx="7411">
                  <c:v>-181880</c:v>
                </c:pt>
                <c:pt idx="7412">
                  <c:v>-181870</c:v>
                </c:pt>
                <c:pt idx="7413">
                  <c:v>-181860</c:v>
                </c:pt>
                <c:pt idx="7414">
                  <c:v>-181850</c:v>
                </c:pt>
                <c:pt idx="7415">
                  <c:v>-181840</c:v>
                </c:pt>
                <c:pt idx="7416">
                  <c:v>-181830</c:v>
                </c:pt>
                <c:pt idx="7417">
                  <c:v>-181820</c:v>
                </c:pt>
                <c:pt idx="7418">
                  <c:v>-181810</c:v>
                </c:pt>
                <c:pt idx="7419">
                  <c:v>-181800</c:v>
                </c:pt>
                <c:pt idx="7420">
                  <c:v>-181790</c:v>
                </c:pt>
                <c:pt idx="7421">
                  <c:v>-182780</c:v>
                </c:pt>
                <c:pt idx="7422">
                  <c:v>-182770</c:v>
                </c:pt>
                <c:pt idx="7423">
                  <c:v>-182760</c:v>
                </c:pt>
                <c:pt idx="7424">
                  <c:v>-182750</c:v>
                </c:pt>
                <c:pt idx="7425">
                  <c:v>-182740</c:v>
                </c:pt>
                <c:pt idx="7426">
                  <c:v>-182730</c:v>
                </c:pt>
                <c:pt idx="7427">
                  <c:v>-182720</c:v>
                </c:pt>
                <c:pt idx="7428">
                  <c:v>-182710</c:v>
                </c:pt>
                <c:pt idx="7429">
                  <c:v>-183700</c:v>
                </c:pt>
                <c:pt idx="7430">
                  <c:v>-183690</c:v>
                </c:pt>
                <c:pt idx="7431">
                  <c:v>-183680</c:v>
                </c:pt>
                <c:pt idx="7432">
                  <c:v>-183670</c:v>
                </c:pt>
                <c:pt idx="7433">
                  <c:v>-183660</c:v>
                </c:pt>
                <c:pt idx="7434">
                  <c:v>-183650</c:v>
                </c:pt>
                <c:pt idx="7435">
                  <c:v>-183640</c:v>
                </c:pt>
                <c:pt idx="7436">
                  <c:v>-183630</c:v>
                </c:pt>
                <c:pt idx="7437">
                  <c:v>-183620</c:v>
                </c:pt>
                <c:pt idx="7438">
                  <c:v>-183610</c:v>
                </c:pt>
                <c:pt idx="7439">
                  <c:v>-183600</c:v>
                </c:pt>
                <c:pt idx="7440">
                  <c:v>-183590</c:v>
                </c:pt>
                <c:pt idx="7441">
                  <c:v>-183580</c:v>
                </c:pt>
                <c:pt idx="7442">
                  <c:v>-183570</c:v>
                </c:pt>
                <c:pt idx="7443">
                  <c:v>-183560</c:v>
                </c:pt>
                <c:pt idx="7444">
                  <c:v>-183550</c:v>
                </c:pt>
                <c:pt idx="7445">
                  <c:v>-183540</c:v>
                </c:pt>
                <c:pt idx="7446">
                  <c:v>-183530</c:v>
                </c:pt>
                <c:pt idx="7447">
                  <c:v>-183520</c:v>
                </c:pt>
                <c:pt idx="7448">
                  <c:v>-184510</c:v>
                </c:pt>
                <c:pt idx="7449">
                  <c:v>-184500</c:v>
                </c:pt>
                <c:pt idx="7450">
                  <c:v>-184490</c:v>
                </c:pt>
                <c:pt idx="7451">
                  <c:v>-184480</c:v>
                </c:pt>
                <c:pt idx="7452">
                  <c:v>-184470</c:v>
                </c:pt>
                <c:pt idx="7453">
                  <c:v>-184460</c:v>
                </c:pt>
                <c:pt idx="7454">
                  <c:v>-184450</c:v>
                </c:pt>
                <c:pt idx="7455">
                  <c:v>-184440</c:v>
                </c:pt>
                <c:pt idx="7456">
                  <c:v>-184430</c:v>
                </c:pt>
                <c:pt idx="7457">
                  <c:v>-184420</c:v>
                </c:pt>
                <c:pt idx="7458">
                  <c:v>-184410</c:v>
                </c:pt>
                <c:pt idx="7459">
                  <c:v>-184400</c:v>
                </c:pt>
                <c:pt idx="7460">
                  <c:v>-184390</c:v>
                </c:pt>
                <c:pt idx="7461">
                  <c:v>-184380</c:v>
                </c:pt>
                <c:pt idx="7462">
                  <c:v>-184370</c:v>
                </c:pt>
                <c:pt idx="7463">
                  <c:v>-184360</c:v>
                </c:pt>
                <c:pt idx="7464">
                  <c:v>-184350</c:v>
                </c:pt>
                <c:pt idx="7465">
                  <c:v>-184340</c:v>
                </c:pt>
                <c:pt idx="7466">
                  <c:v>-184330</c:v>
                </c:pt>
                <c:pt idx="7467">
                  <c:v>-184320</c:v>
                </c:pt>
                <c:pt idx="7468">
                  <c:v>-184310</c:v>
                </c:pt>
                <c:pt idx="7469">
                  <c:v>-184300</c:v>
                </c:pt>
                <c:pt idx="7470">
                  <c:v>-184290</c:v>
                </c:pt>
                <c:pt idx="7471">
                  <c:v>-184280</c:v>
                </c:pt>
                <c:pt idx="7472">
                  <c:v>-184270</c:v>
                </c:pt>
                <c:pt idx="7473">
                  <c:v>-184260</c:v>
                </c:pt>
                <c:pt idx="7474">
                  <c:v>-184250</c:v>
                </c:pt>
                <c:pt idx="7475">
                  <c:v>-184240</c:v>
                </c:pt>
                <c:pt idx="7476">
                  <c:v>-184230</c:v>
                </c:pt>
                <c:pt idx="7477">
                  <c:v>-184220</c:v>
                </c:pt>
                <c:pt idx="7478">
                  <c:v>-184210</c:v>
                </c:pt>
                <c:pt idx="7479">
                  <c:v>-184200</c:v>
                </c:pt>
                <c:pt idx="7480">
                  <c:v>-184190</c:v>
                </c:pt>
                <c:pt idx="7481">
                  <c:v>-184180</c:v>
                </c:pt>
                <c:pt idx="7482">
                  <c:v>-184170</c:v>
                </c:pt>
                <c:pt idx="7483">
                  <c:v>-184160</c:v>
                </c:pt>
                <c:pt idx="7484">
                  <c:v>-184150</c:v>
                </c:pt>
                <c:pt idx="7485">
                  <c:v>-184140</c:v>
                </c:pt>
                <c:pt idx="7486">
                  <c:v>-184130</c:v>
                </c:pt>
                <c:pt idx="7487">
                  <c:v>-184120</c:v>
                </c:pt>
                <c:pt idx="7488">
                  <c:v>-184110</c:v>
                </c:pt>
                <c:pt idx="7489">
                  <c:v>-185100</c:v>
                </c:pt>
                <c:pt idx="7490">
                  <c:v>-185090</c:v>
                </c:pt>
                <c:pt idx="7491">
                  <c:v>-185080</c:v>
                </c:pt>
                <c:pt idx="7492">
                  <c:v>-185070</c:v>
                </c:pt>
                <c:pt idx="7493">
                  <c:v>-185060</c:v>
                </c:pt>
                <c:pt idx="7494">
                  <c:v>-185050</c:v>
                </c:pt>
                <c:pt idx="7495">
                  <c:v>-185040</c:v>
                </c:pt>
                <c:pt idx="7496">
                  <c:v>-185030</c:v>
                </c:pt>
                <c:pt idx="7497">
                  <c:v>-185020</c:v>
                </c:pt>
                <c:pt idx="7498">
                  <c:v>-185010</c:v>
                </c:pt>
                <c:pt idx="7499">
                  <c:v>-185000</c:v>
                </c:pt>
                <c:pt idx="7500">
                  <c:v>-184990</c:v>
                </c:pt>
                <c:pt idx="7501">
                  <c:v>-184980</c:v>
                </c:pt>
                <c:pt idx="7502">
                  <c:v>-184970</c:v>
                </c:pt>
                <c:pt idx="7503">
                  <c:v>-184960</c:v>
                </c:pt>
                <c:pt idx="7504">
                  <c:v>-184950</c:v>
                </c:pt>
                <c:pt idx="7505">
                  <c:v>-184940</c:v>
                </c:pt>
                <c:pt idx="7506">
                  <c:v>-184930</c:v>
                </c:pt>
                <c:pt idx="7507">
                  <c:v>-184920</c:v>
                </c:pt>
                <c:pt idx="7508">
                  <c:v>-184910</c:v>
                </c:pt>
                <c:pt idx="7509">
                  <c:v>-184900</c:v>
                </c:pt>
                <c:pt idx="7510">
                  <c:v>-184890</c:v>
                </c:pt>
                <c:pt idx="7511">
                  <c:v>-184880</c:v>
                </c:pt>
                <c:pt idx="7512">
                  <c:v>-184870</c:v>
                </c:pt>
                <c:pt idx="7513">
                  <c:v>-184860</c:v>
                </c:pt>
                <c:pt idx="7514">
                  <c:v>-184850</c:v>
                </c:pt>
                <c:pt idx="7515">
                  <c:v>-184840</c:v>
                </c:pt>
                <c:pt idx="7516">
                  <c:v>-184830</c:v>
                </c:pt>
                <c:pt idx="7517">
                  <c:v>-184820</c:v>
                </c:pt>
                <c:pt idx="7518">
                  <c:v>-184810</c:v>
                </c:pt>
                <c:pt idx="7519">
                  <c:v>-184800</c:v>
                </c:pt>
                <c:pt idx="7520">
                  <c:v>-184790</c:v>
                </c:pt>
                <c:pt idx="7521">
                  <c:v>-184780</c:v>
                </c:pt>
                <c:pt idx="7522">
                  <c:v>-185770</c:v>
                </c:pt>
                <c:pt idx="7523">
                  <c:v>-186760</c:v>
                </c:pt>
                <c:pt idx="7524">
                  <c:v>-186750</c:v>
                </c:pt>
                <c:pt idx="7525">
                  <c:v>-186740</c:v>
                </c:pt>
                <c:pt idx="7526">
                  <c:v>-186730</c:v>
                </c:pt>
                <c:pt idx="7527">
                  <c:v>-186720</c:v>
                </c:pt>
                <c:pt idx="7528">
                  <c:v>-186710</c:v>
                </c:pt>
                <c:pt idx="7529">
                  <c:v>-186700</c:v>
                </c:pt>
                <c:pt idx="7530">
                  <c:v>-186690</c:v>
                </c:pt>
                <c:pt idx="7531">
                  <c:v>-186680</c:v>
                </c:pt>
                <c:pt idx="7532">
                  <c:v>-186670</c:v>
                </c:pt>
                <c:pt idx="7533">
                  <c:v>-186660</c:v>
                </c:pt>
                <c:pt idx="7534">
                  <c:v>-186650</c:v>
                </c:pt>
                <c:pt idx="7535">
                  <c:v>-186640</c:v>
                </c:pt>
                <c:pt idx="7536">
                  <c:v>-186630</c:v>
                </c:pt>
                <c:pt idx="7537">
                  <c:v>-186620</c:v>
                </c:pt>
                <c:pt idx="7538">
                  <c:v>-186610</c:v>
                </c:pt>
                <c:pt idx="7539">
                  <c:v>-186600</c:v>
                </c:pt>
                <c:pt idx="7540">
                  <c:v>-186590</c:v>
                </c:pt>
                <c:pt idx="7541">
                  <c:v>-186580</c:v>
                </c:pt>
                <c:pt idx="7542">
                  <c:v>-186570</c:v>
                </c:pt>
                <c:pt idx="7543">
                  <c:v>-186560</c:v>
                </c:pt>
                <c:pt idx="7544">
                  <c:v>-186550</c:v>
                </c:pt>
                <c:pt idx="7545">
                  <c:v>-186540</c:v>
                </c:pt>
                <c:pt idx="7546">
                  <c:v>-186530</c:v>
                </c:pt>
                <c:pt idx="7547">
                  <c:v>-186520</c:v>
                </c:pt>
                <c:pt idx="7548">
                  <c:v>-186510</c:v>
                </c:pt>
                <c:pt idx="7549">
                  <c:v>-186500</c:v>
                </c:pt>
                <c:pt idx="7550">
                  <c:v>-186490</c:v>
                </c:pt>
                <c:pt idx="7551">
                  <c:v>-186480</c:v>
                </c:pt>
                <c:pt idx="7552">
                  <c:v>-186470</c:v>
                </c:pt>
                <c:pt idx="7553">
                  <c:v>-186460</c:v>
                </c:pt>
                <c:pt idx="7554">
                  <c:v>-187450</c:v>
                </c:pt>
                <c:pt idx="7555">
                  <c:v>-187440</c:v>
                </c:pt>
                <c:pt idx="7556">
                  <c:v>-187430</c:v>
                </c:pt>
                <c:pt idx="7557">
                  <c:v>-187420</c:v>
                </c:pt>
                <c:pt idx="7558">
                  <c:v>-187410</c:v>
                </c:pt>
                <c:pt idx="7559">
                  <c:v>-187400</c:v>
                </c:pt>
                <c:pt idx="7560">
                  <c:v>-187390</c:v>
                </c:pt>
                <c:pt idx="7561">
                  <c:v>-187380</c:v>
                </c:pt>
                <c:pt idx="7562">
                  <c:v>-187370</c:v>
                </c:pt>
                <c:pt idx="7563">
                  <c:v>-188360</c:v>
                </c:pt>
                <c:pt idx="7564">
                  <c:v>-188350</c:v>
                </c:pt>
                <c:pt idx="7565">
                  <c:v>-188340</c:v>
                </c:pt>
                <c:pt idx="7566">
                  <c:v>-188330</c:v>
                </c:pt>
                <c:pt idx="7567">
                  <c:v>-188320</c:v>
                </c:pt>
                <c:pt idx="7568">
                  <c:v>-188310</c:v>
                </c:pt>
                <c:pt idx="7569">
                  <c:v>-188300</c:v>
                </c:pt>
                <c:pt idx="7570">
                  <c:v>-189290</c:v>
                </c:pt>
                <c:pt idx="7571">
                  <c:v>-189280</c:v>
                </c:pt>
                <c:pt idx="7572">
                  <c:v>-189270</c:v>
                </c:pt>
                <c:pt idx="7573">
                  <c:v>-189260</c:v>
                </c:pt>
                <c:pt idx="7574">
                  <c:v>-189250</c:v>
                </c:pt>
                <c:pt idx="7575">
                  <c:v>-189240</c:v>
                </c:pt>
                <c:pt idx="7576">
                  <c:v>-189230</c:v>
                </c:pt>
                <c:pt idx="7577">
                  <c:v>-189220</c:v>
                </c:pt>
                <c:pt idx="7578">
                  <c:v>-189210</c:v>
                </c:pt>
                <c:pt idx="7579">
                  <c:v>-189200</c:v>
                </c:pt>
                <c:pt idx="7580">
                  <c:v>-189190</c:v>
                </c:pt>
                <c:pt idx="7581">
                  <c:v>-189180</c:v>
                </c:pt>
                <c:pt idx="7582">
                  <c:v>-189170</c:v>
                </c:pt>
                <c:pt idx="7583">
                  <c:v>-189160</c:v>
                </c:pt>
                <c:pt idx="7584">
                  <c:v>-189150</c:v>
                </c:pt>
                <c:pt idx="7585">
                  <c:v>-189140</c:v>
                </c:pt>
                <c:pt idx="7586">
                  <c:v>-189130</c:v>
                </c:pt>
                <c:pt idx="7587">
                  <c:v>-189120</c:v>
                </c:pt>
                <c:pt idx="7588">
                  <c:v>-189110</c:v>
                </c:pt>
                <c:pt idx="7589">
                  <c:v>-189100</c:v>
                </c:pt>
                <c:pt idx="7590">
                  <c:v>-189090</c:v>
                </c:pt>
                <c:pt idx="7591">
                  <c:v>-189080</c:v>
                </c:pt>
                <c:pt idx="7592">
                  <c:v>-189070</c:v>
                </c:pt>
                <c:pt idx="7593">
                  <c:v>-189060</c:v>
                </c:pt>
                <c:pt idx="7594">
                  <c:v>-189050</c:v>
                </c:pt>
                <c:pt idx="7595">
                  <c:v>-189040</c:v>
                </c:pt>
                <c:pt idx="7596">
                  <c:v>-189030</c:v>
                </c:pt>
                <c:pt idx="7597">
                  <c:v>-189020</c:v>
                </c:pt>
                <c:pt idx="7598">
                  <c:v>-189010</c:v>
                </c:pt>
                <c:pt idx="7599">
                  <c:v>-189000</c:v>
                </c:pt>
                <c:pt idx="7600">
                  <c:v>-188990</c:v>
                </c:pt>
                <c:pt idx="7601">
                  <c:v>-188980</c:v>
                </c:pt>
                <c:pt idx="7602">
                  <c:v>-188970</c:v>
                </c:pt>
                <c:pt idx="7603">
                  <c:v>-188960</c:v>
                </c:pt>
                <c:pt idx="7604">
                  <c:v>-188950</c:v>
                </c:pt>
                <c:pt idx="7605">
                  <c:v>-188940</c:v>
                </c:pt>
                <c:pt idx="7606">
                  <c:v>-188930</c:v>
                </c:pt>
                <c:pt idx="7607">
                  <c:v>-188920</c:v>
                </c:pt>
                <c:pt idx="7608">
                  <c:v>-188910</c:v>
                </c:pt>
                <c:pt idx="7609">
                  <c:v>-188900</c:v>
                </c:pt>
                <c:pt idx="7610">
                  <c:v>-188890</c:v>
                </c:pt>
                <c:pt idx="7611">
                  <c:v>-188880</c:v>
                </c:pt>
                <c:pt idx="7612">
                  <c:v>-188870</c:v>
                </c:pt>
                <c:pt idx="7613">
                  <c:v>-188860</c:v>
                </c:pt>
                <c:pt idx="7614">
                  <c:v>-188850</c:v>
                </c:pt>
                <c:pt idx="7615">
                  <c:v>-188840</c:v>
                </c:pt>
                <c:pt idx="7616">
                  <c:v>-188830</c:v>
                </c:pt>
                <c:pt idx="7617">
                  <c:v>-188820</c:v>
                </c:pt>
                <c:pt idx="7618">
                  <c:v>-188810</c:v>
                </c:pt>
                <c:pt idx="7619">
                  <c:v>-188800</c:v>
                </c:pt>
                <c:pt idx="7620">
                  <c:v>-188790</c:v>
                </c:pt>
                <c:pt idx="7621">
                  <c:v>-188780</c:v>
                </c:pt>
                <c:pt idx="7622">
                  <c:v>-188770</c:v>
                </c:pt>
                <c:pt idx="7623">
                  <c:v>-188760</c:v>
                </c:pt>
                <c:pt idx="7624">
                  <c:v>-188750</c:v>
                </c:pt>
                <c:pt idx="7625">
                  <c:v>-188740</c:v>
                </c:pt>
                <c:pt idx="7626">
                  <c:v>-188730</c:v>
                </c:pt>
                <c:pt idx="7627">
                  <c:v>-188720</c:v>
                </c:pt>
                <c:pt idx="7628">
                  <c:v>-188710</c:v>
                </c:pt>
                <c:pt idx="7629">
                  <c:v>-188700</c:v>
                </c:pt>
                <c:pt idx="7630">
                  <c:v>-188690</c:v>
                </c:pt>
                <c:pt idx="7631">
                  <c:v>-188680</c:v>
                </c:pt>
                <c:pt idx="7632">
                  <c:v>-188670</c:v>
                </c:pt>
                <c:pt idx="7633">
                  <c:v>-188660</c:v>
                </c:pt>
                <c:pt idx="7634">
                  <c:v>-188650</c:v>
                </c:pt>
                <c:pt idx="7635">
                  <c:v>-189640</c:v>
                </c:pt>
                <c:pt idx="7636">
                  <c:v>-189630</c:v>
                </c:pt>
                <c:pt idx="7637">
                  <c:v>-189620</c:v>
                </c:pt>
                <c:pt idx="7638">
                  <c:v>-189610</c:v>
                </c:pt>
                <c:pt idx="7639">
                  <c:v>-189600</c:v>
                </c:pt>
                <c:pt idx="7640">
                  <c:v>-189590</c:v>
                </c:pt>
                <c:pt idx="7641">
                  <c:v>-189580</c:v>
                </c:pt>
                <c:pt idx="7642">
                  <c:v>-189570</c:v>
                </c:pt>
                <c:pt idx="7643">
                  <c:v>-189560</c:v>
                </c:pt>
                <c:pt idx="7644">
                  <c:v>-189550</c:v>
                </c:pt>
                <c:pt idx="7645">
                  <c:v>-189540</c:v>
                </c:pt>
                <c:pt idx="7646">
                  <c:v>-189530</c:v>
                </c:pt>
                <c:pt idx="7647">
                  <c:v>-189520</c:v>
                </c:pt>
                <c:pt idx="7648">
                  <c:v>-189510</c:v>
                </c:pt>
                <c:pt idx="7649">
                  <c:v>-189500</c:v>
                </c:pt>
                <c:pt idx="7650">
                  <c:v>-189490</c:v>
                </c:pt>
                <c:pt idx="7651">
                  <c:v>-189480</c:v>
                </c:pt>
                <c:pt idx="7652">
                  <c:v>-189470</c:v>
                </c:pt>
                <c:pt idx="7653">
                  <c:v>-189460</c:v>
                </c:pt>
                <c:pt idx="7654">
                  <c:v>-189450</c:v>
                </c:pt>
                <c:pt idx="7655">
                  <c:v>-189440</c:v>
                </c:pt>
                <c:pt idx="7656">
                  <c:v>-189430</c:v>
                </c:pt>
                <c:pt idx="7657">
                  <c:v>-189420</c:v>
                </c:pt>
                <c:pt idx="7658">
                  <c:v>-189410</c:v>
                </c:pt>
                <c:pt idx="7659">
                  <c:v>-189400</c:v>
                </c:pt>
                <c:pt idx="7660">
                  <c:v>-189390</c:v>
                </c:pt>
                <c:pt idx="7661">
                  <c:v>-189380</c:v>
                </c:pt>
                <c:pt idx="7662">
                  <c:v>-189370</c:v>
                </c:pt>
                <c:pt idx="7663">
                  <c:v>-189360</c:v>
                </c:pt>
                <c:pt idx="7664">
                  <c:v>-189350</c:v>
                </c:pt>
                <c:pt idx="7665">
                  <c:v>-189340</c:v>
                </c:pt>
                <c:pt idx="7666">
                  <c:v>-189330</c:v>
                </c:pt>
                <c:pt idx="7667">
                  <c:v>-189320</c:v>
                </c:pt>
                <c:pt idx="7668">
                  <c:v>-189310</c:v>
                </c:pt>
                <c:pt idx="7669">
                  <c:v>-189300</c:v>
                </c:pt>
                <c:pt idx="7670">
                  <c:v>-189290</c:v>
                </c:pt>
                <c:pt idx="7671">
                  <c:v>-189280</c:v>
                </c:pt>
                <c:pt idx="7672">
                  <c:v>-189270</c:v>
                </c:pt>
                <c:pt idx="7673">
                  <c:v>-189260</c:v>
                </c:pt>
                <c:pt idx="7674">
                  <c:v>-189250</c:v>
                </c:pt>
                <c:pt idx="7675">
                  <c:v>-189240</c:v>
                </c:pt>
                <c:pt idx="7676">
                  <c:v>-189230</c:v>
                </c:pt>
                <c:pt idx="7677">
                  <c:v>-189220</c:v>
                </c:pt>
                <c:pt idx="7678">
                  <c:v>-189210</c:v>
                </c:pt>
                <c:pt idx="7679">
                  <c:v>-189200</c:v>
                </c:pt>
                <c:pt idx="7680">
                  <c:v>-189190</c:v>
                </c:pt>
                <c:pt idx="7681">
                  <c:v>-189180</c:v>
                </c:pt>
                <c:pt idx="7682">
                  <c:v>-189170</c:v>
                </c:pt>
                <c:pt idx="7683">
                  <c:v>-189160</c:v>
                </c:pt>
                <c:pt idx="7684">
                  <c:v>-189150</c:v>
                </c:pt>
                <c:pt idx="7685">
                  <c:v>-189140</c:v>
                </c:pt>
                <c:pt idx="7686">
                  <c:v>-189130</c:v>
                </c:pt>
                <c:pt idx="7687">
                  <c:v>-189120</c:v>
                </c:pt>
                <c:pt idx="7688">
                  <c:v>-190110</c:v>
                </c:pt>
                <c:pt idx="7689">
                  <c:v>-191100</c:v>
                </c:pt>
                <c:pt idx="7690">
                  <c:v>-191090</c:v>
                </c:pt>
                <c:pt idx="7691">
                  <c:v>-191080</c:v>
                </c:pt>
                <c:pt idx="7692">
                  <c:v>-191070</c:v>
                </c:pt>
                <c:pt idx="7693">
                  <c:v>-191060</c:v>
                </c:pt>
                <c:pt idx="7694">
                  <c:v>-191050</c:v>
                </c:pt>
                <c:pt idx="7695">
                  <c:v>-191040</c:v>
                </c:pt>
                <c:pt idx="7696">
                  <c:v>-191030</c:v>
                </c:pt>
                <c:pt idx="7697">
                  <c:v>-191020</c:v>
                </c:pt>
                <c:pt idx="7698">
                  <c:v>-191010</c:v>
                </c:pt>
                <c:pt idx="7699">
                  <c:v>-191000</c:v>
                </c:pt>
                <c:pt idx="7700">
                  <c:v>-190990</c:v>
                </c:pt>
                <c:pt idx="7701">
                  <c:v>-190980</c:v>
                </c:pt>
                <c:pt idx="7702">
                  <c:v>-190970</c:v>
                </c:pt>
                <c:pt idx="7703">
                  <c:v>-190960</c:v>
                </c:pt>
                <c:pt idx="7704">
                  <c:v>-190950</c:v>
                </c:pt>
                <c:pt idx="7705">
                  <c:v>-190940</c:v>
                </c:pt>
                <c:pt idx="7706">
                  <c:v>-190930</c:v>
                </c:pt>
                <c:pt idx="7707">
                  <c:v>-190920</c:v>
                </c:pt>
                <c:pt idx="7708">
                  <c:v>-190910</c:v>
                </c:pt>
                <c:pt idx="7709">
                  <c:v>-190900</c:v>
                </c:pt>
                <c:pt idx="7710">
                  <c:v>-190890</c:v>
                </c:pt>
                <c:pt idx="7711">
                  <c:v>-190880</c:v>
                </c:pt>
                <c:pt idx="7712">
                  <c:v>-190870</c:v>
                </c:pt>
                <c:pt idx="7713">
                  <c:v>-190860</c:v>
                </c:pt>
                <c:pt idx="7714">
                  <c:v>-191850</c:v>
                </c:pt>
                <c:pt idx="7715">
                  <c:v>-191840</c:v>
                </c:pt>
                <c:pt idx="7716">
                  <c:v>-191830</c:v>
                </c:pt>
                <c:pt idx="7717">
                  <c:v>-191820</c:v>
                </c:pt>
                <c:pt idx="7718">
                  <c:v>-191810</c:v>
                </c:pt>
                <c:pt idx="7719">
                  <c:v>-191800</c:v>
                </c:pt>
                <c:pt idx="7720">
                  <c:v>-191790</c:v>
                </c:pt>
                <c:pt idx="7721">
                  <c:v>-191780</c:v>
                </c:pt>
                <c:pt idx="7722">
                  <c:v>-191770</c:v>
                </c:pt>
                <c:pt idx="7723">
                  <c:v>-191760</c:v>
                </c:pt>
                <c:pt idx="7724">
                  <c:v>-191750</c:v>
                </c:pt>
                <c:pt idx="7725">
                  <c:v>-191740</c:v>
                </c:pt>
                <c:pt idx="7726">
                  <c:v>-191730</c:v>
                </c:pt>
                <c:pt idx="7727">
                  <c:v>-191720</c:v>
                </c:pt>
                <c:pt idx="7728">
                  <c:v>-191710</c:v>
                </c:pt>
                <c:pt idx="7729">
                  <c:v>-191700</c:v>
                </c:pt>
                <c:pt idx="7730">
                  <c:v>-191690</c:v>
                </c:pt>
                <c:pt idx="7731">
                  <c:v>-191680</c:v>
                </c:pt>
                <c:pt idx="7732">
                  <c:v>-191670</c:v>
                </c:pt>
                <c:pt idx="7733">
                  <c:v>-191660</c:v>
                </c:pt>
                <c:pt idx="7734">
                  <c:v>-191650</c:v>
                </c:pt>
                <c:pt idx="7735">
                  <c:v>-191640</c:v>
                </c:pt>
                <c:pt idx="7736">
                  <c:v>-191630</c:v>
                </c:pt>
                <c:pt idx="7737">
                  <c:v>-191620</c:v>
                </c:pt>
                <c:pt idx="7738">
                  <c:v>-191610</c:v>
                </c:pt>
                <c:pt idx="7739">
                  <c:v>-191600</c:v>
                </c:pt>
                <c:pt idx="7740">
                  <c:v>-191590</c:v>
                </c:pt>
                <c:pt idx="7741">
                  <c:v>-191580</c:v>
                </c:pt>
                <c:pt idx="7742">
                  <c:v>-191570</c:v>
                </c:pt>
                <c:pt idx="7743">
                  <c:v>-191560</c:v>
                </c:pt>
                <c:pt idx="7744">
                  <c:v>-191550</c:v>
                </c:pt>
                <c:pt idx="7745">
                  <c:v>-192540</c:v>
                </c:pt>
                <c:pt idx="7746">
                  <c:v>-192530</c:v>
                </c:pt>
                <c:pt idx="7747">
                  <c:v>-192520</c:v>
                </c:pt>
                <c:pt idx="7748">
                  <c:v>-192510</c:v>
                </c:pt>
                <c:pt idx="7749">
                  <c:v>-192500</c:v>
                </c:pt>
                <c:pt idx="7750">
                  <c:v>-192490</c:v>
                </c:pt>
                <c:pt idx="7751">
                  <c:v>-192480</c:v>
                </c:pt>
                <c:pt idx="7752">
                  <c:v>-192470</c:v>
                </c:pt>
                <c:pt idx="7753">
                  <c:v>-192460</c:v>
                </c:pt>
                <c:pt idx="7754">
                  <c:v>-192450</c:v>
                </c:pt>
                <c:pt idx="7755">
                  <c:v>-192440</c:v>
                </c:pt>
                <c:pt idx="7756">
                  <c:v>-192430</c:v>
                </c:pt>
                <c:pt idx="7757">
                  <c:v>-192420</c:v>
                </c:pt>
                <c:pt idx="7758">
                  <c:v>-192410</c:v>
                </c:pt>
                <c:pt idx="7759">
                  <c:v>-192400</c:v>
                </c:pt>
                <c:pt idx="7760">
                  <c:v>-192390</c:v>
                </c:pt>
                <c:pt idx="7761">
                  <c:v>-192380</c:v>
                </c:pt>
                <c:pt idx="7762">
                  <c:v>-192370</c:v>
                </c:pt>
                <c:pt idx="7763">
                  <c:v>-192360</c:v>
                </c:pt>
                <c:pt idx="7764">
                  <c:v>-192350</c:v>
                </c:pt>
                <c:pt idx="7765">
                  <c:v>-192340</c:v>
                </c:pt>
                <c:pt idx="7766">
                  <c:v>-192330</c:v>
                </c:pt>
                <c:pt idx="7767">
                  <c:v>-192320</c:v>
                </c:pt>
                <c:pt idx="7768">
                  <c:v>-192310</c:v>
                </c:pt>
                <c:pt idx="7769">
                  <c:v>-192300</c:v>
                </c:pt>
                <c:pt idx="7770">
                  <c:v>-192290</c:v>
                </c:pt>
                <c:pt idx="7771">
                  <c:v>-192280</c:v>
                </c:pt>
                <c:pt idx="7772">
                  <c:v>-192270</c:v>
                </c:pt>
                <c:pt idx="7773">
                  <c:v>-192260</c:v>
                </c:pt>
                <c:pt idx="7774">
                  <c:v>-192250</c:v>
                </c:pt>
                <c:pt idx="7775">
                  <c:v>-192240</c:v>
                </c:pt>
                <c:pt idx="7776">
                  <c:v>-192230</c:v>
                </c:pt>
                <c:pt idx="7777">
                  <c:v>-192220</c:v>
                </c:pt>
                <c:pt idx="7778">
                  <c:v>-192210</c:v>
                </c:pt>
                <c:pt idx="7779">
                  <c:v>-192200</c:v>
                </c:pt>
                <c:pt idx="7780">
                  <c:v>-192190</c:v>
                </c:pt>
                <c:pt idx="7781">
                  <c:v>-192180</c:v>
                </c:pt>
                <c:pt idx="7782">
                  <c:v>-192170</c:v>
                </c:pt>
                <c:pt idx="7783">
                  <c:v>-192160</c:v>
                </c:pt>
                <c:pt idx="7784">
                  <c:v>-192150</c:v>
                </c:pt>
                <c:pt idx="7785">
                  <c:v>-192140</c:v>
                </c:pt>
                <c:pt idx="7786">
                  <c:v>-192130</c:v>
                </c:pt>
                <c:pt idx="7787">
                  <c:v>-192120</c:v>
                </c:pt>
                <c:pt idx="7788">
                  <c:v>-192110</c:v>
                </c:pt>
                <c:pt idx="7789">
                  <c:v>-192100</c:v>
                </c:pt>
                <c:pt idx="7790">
                  <c:v>-192090</c:v>
                </c:pt>
                <c:pt idx="7791">
                  <c:v>-192080</c:v>
                </c:pt>
                <c:pt idx="7792">
                  <c:v>-192070</c:v>
                </c:pt>
                <c:pt idx="7793">
                  <c:v>-192060</c:v>
                </c:pt>
                <c:pt idx="7794">
                  <c:v>-192050</c:v>
                </c:pt>
                <c:pt idx="7795">
                  <c:v>-192040</c:v>
                </c:pt>
                <c:pt idx="7796">
                  <c:v>-192030</c:v>
                </c:pt>
                <c:pt idx="7797">
                  <c:v>-192020</c:v>
                </c:pt>
                <c:pt idx="7798">
                  <c:v>-192010</c:v>
                </c:pt>
                <c:pt idx="7799">
                  <c:v>-192000</c:v>
                </c:pt>
                <c:pt idx="7800">
                  <c:v>-191990</c:v>
                </c:pt>
                <c:pt idx="7801">
                  <c:v>-191980</c:v>
                </c:pt>
                <c:pt idx="7802">
                  <c:v>-191970</c:v>
                </c:pt>
                <c:pt idx="7803">
                  <c:v>-191960</c:v>
                </c:pt>
                <c:pt idx="7804">
                  <c:v>-191950</c:v>
                </c:pt>
                <c:pt idx="7805">
                  <c:v>-191940</c:v>
                </c:pt>
                <c:pt idx="7806">
                  <c:v>-191930</c:v>
                </c:pt>
                <c:pt idx="7807">
                  <c:v>-192920</c:v>
                </c:pt>
                <c:pt idx="7808">
                  <c:v>-192910</c:v>
                </c:pt>
                <c:pt idx="7809">
                  <c:v>-192900</c:v>
                </c:pt>
                <c:pt idx="7810">
                  <c:v>-192890</c:v>
                </c:pt>
                <c:pt idx="7811">
                  <c:v>-192880</c:v>
                </c:pt>
                <c:pt idx="7812">
                  <c:v>-193870</c:v>
                </c:pt>
                <c:pt idx="7813">
                  <c:v>-193860</c:v>
                </c:pt>
                <c:pt idx="7814">
                  <c:v>-193850</c:v>
                </c:pt>
                <c:pt idx="7815">
                  <c:v>-193840</c:v>
                </c:pt>
                <c:pt idx="7816">
                  <c:v>-193830</c:v>
                </c:pt>
                <c:pt idx="7817">
                  <c:v>-193820</c:v>
                </c:pt>
                <c:pt idx="7818">
                  <c:v>-193810</c:v>
                </c:pt>
                <c:pt idx="7819">
                  <c:v>-194800</c:v>
                </c:pt>
                <c:pt idx="7820">
                  <c:v>-194790</c:v>
                </c:pt>
                <c:pt idx="7821">
                  <c:v>-194780</c:v>
                </c:pt>
                <c:pt idx="7822">
                  <c:v>-194770</c:v>
                </c:pt>
                <c:pt idx="7823">
                  <c:v>-194760</c:v>
                </c:pt>
                <c:pt idx="7824">
                  <c:v>-195750</c:v>
                </c:pt>
                <c:pt idx="7825">
                  <c:v>-195740</c:v>
                </c:pt>
                <c:pt idx="7826">
                  <c:v>-195730</c:v>
                </c:pt>
                <c:pt idx="7827">
                  <c:v>-195720</c:v>
                </c:pt>
                <c:pt idx="7828">
                  <c:v>-195710</c:v>
                </c:pt>
                <c:pt idx="7829">
                  <c:v>-195700</c:v>
                </c:pt>
                <c:pt idx="7830">
                  <c:v>-195690</c:v>
                </c:pt>
                <c:pt idx="7831">
                  <c:v>-195680</c:v>
                </c:pt>
                <c:pt idx="7832">
                  <c:v>-195670</c:v>
                </c:pt>
                <c:pt idx="7833">
                  <c:v>-195660</c:v>
                </c:pt>
                <c:pt idx="7834">
                  <c:v>-195650</c:v>
                </c:pt>
                <c:pt idx="7835">
                  <c:v>-195640</c:v>
                </c:pt>
                <c:pt idx="7836">
                  <c:v>-195630</c:v>
                </c:pt>
                <c:pt idx="7837">
                  <c:v>-195620</c:v>
                </c:pt>
                <c:pt idx="7838">
                  <c:v>-195610</c:v>
                </c:pt>
                <c:pt idx="7839">
                  <c:v>-195600</c:v>
                </c:pt>
                <c:pt idx="7840">
                  <c:v>-195590</c:v>
                </c:pt>
                <c:pt idx="7841">
                  <c:v>-195580</c:v>
                </c:pt>
                <c:pt idx="7842">
                  <c:v>-195570</c:v>
                </c:pt>
                <c:pt idx="7843">
                  <c:v>-196560</c:v>
                </c:pt>
                <c:pt idx="7844">
                  <c:v>-196550</c:v>
                </c:pt>
                <c:pt idx="7845">
                  <c:v>-196540</c:v>
                </c:pt>
                <c:pt idx="7846">
                  <c:v>-196530</c:v>
                </c:pt>
                <c:pt idx="7847">
                  <c:v>-196520</c:v>
                </c:pt>
                <c:pt idx="7848">
                  <c:v>-196510</c:v>
                </c:pt>
                <c:pt idx="7849">
                  <c:v>-197500</c:v>
                </c:pt>
                <c:pt idx="7850">
                  <c:v>-197490</c:v>
                </c:pt>
                <c:pt idx="7851">
                  <c:v>-197480</c:v>
                </c:pt>
                <c:pt idx="7852">
                  <c:v>-197470</c:v>
                </c:pt>
                <c:pt idx="7853">
                  <c:v>-197460</c:v>
                </c:pt>
                <c:pt idx="7854">
                  <c:v>-197450</c:v>
                </c:pt>
                <c:pt idx="7855">
                  <c:v>-197440</c:v>
                </c:pt>
                <c:pt idx="7856">
                  <c:v>-197430</c:v>
                </c:pt>
                <c:pt idx="7857">
                  <c:v>-197420</c:v>
                </c:pt>
                <c:pt idx="7858">
                  <c:v>-197410</c:v>
                </c:pt>
                <c:pt idx="7859">
                  <c:v>-197400</c:v>
                </c:pt>
                <c:pt idx="7860">
                  <c:v>-197390</c:v>
                </c:pt>
                <c:pt idx="7861">
                  <c:v>-198380</c:v>
                </c:pt>
                <c:pt idx="7862">
                  <c:v>-198370</c:v>
                </c:pt>
                <c:pt idx="7863">
                  <c:v>-198360</c:v>
                </c:pt>
                <c:pt idx="7864">
                  <c:v>-198350</c:v>
                </c:pt>
                <c:pt idx="7865">
                  <c:v>-198340</c:v>
                </c:pt>
                <c:pt idx="7866">
                  <c:v>-198330</c:v>
                </c:pt>
                <c:pt idx="7867">
                  <c:v>-198320</c:v>
                </c:pt>
                <c:pt idx="7868">
                  <c:v>-198310</c:v>
                </c:pt>
                <c:pt idx="7869">
                  <c:v>-198300</c:v>
                </c:pt>
                <c:pt idx="7870">
                  <c:v>-198290</c:v>
                </c:pt>
                <c:pt idx="7871">
                  <c:v>-198280</c:v>
                </c:pt>
                <c:pt idx="7872">
                  <c:v>-198270</c:v>
                </c:pt>
                <c:pt idx="7873">
                  <c:v>-198260</c:v>
                </c:pt>
                <c:pt idx="7874">
                  <c:v>-198250</c:v>
                </c:pt>
                <c:pt idx="7875">
                  <c:v>-198240</c:v>
                </c:pt>
                <c:pt idx="7876">
                  <c:v>-198230</c:v>
                </c:pt>
                <c:pt idx="7877">
                  <c:v>-199220</c:v>
                </c:pt>
                <c:pt idx="7878">
                  <c:v>-199210</c:v>
                </c:pt>
                <c:pt idx="7879">
                  <c:v>-199200</c:v>
                </c:pt>
                <c:pt idx="7880">
                  <c:v>-199190</c:v>
                </c:pt>
                <c:pt idx="7881">
                  <c:v>-199180</c:v>
                </c:pt>
                <c:pt idx="7882">
                  <c:v>-199170</c:v>
                </c:pt>
                <c:pt idx="7883">
                  <c:v>-199160</c:v>
                </c:pt>
                <c:pt idx="7884">
                  <c:v>-199150</c:v>
                </c:pt>
                <c:pt idx="7885">
                  <c:v>-199140</c:v>
                </c:pt>
                <c:pt idx="7886">
                  <c:v>-199130</c:v>
                </c:pt>
                <c:pt idx="7887">
                  <c:v>-199120</c:v>
                </c:pt>
                <c:pt idx="7888">
                  <c:v>-199110</c:v>
                </c:pt>
                <c:pt idx="7889">
                  <c:v>-199100</c:v>
                </c:pt>
                <c:pt idx="7890">
                  <c:v>-199090</c:v>
                </c:pt>
                <c:pt idx="7891">
                  <c:v>-199080</c:v>
                </c:pt>
                <c:pt idx="7892">
                  <c:v>-199070</c:v>
                </c:pt>
                <c:pt idx="7893">
                  <c:v>-199060</c:v>
                </c:pt>
                <c:pt idx="7894">
                  <c:v>-199050</c:v>
                </c:pt>
                <c:pt idx="7895">
                  <c:v>-199040</c:v>
                </c:pt>
                <c:pt idx="7896">
                  <c:v>-199030</c:v>
                </c:pt>
                <c:pt idx="7897">
                  <c:v>-199020</c:v>
                </c:pt>
                <c:pt idx="7898">
                  <c:v>-199010</c:v>
                </c:pt>
                <c:pt idx="7899">
                  <c:v>-199000</c:v>
                </c:pt>
                <c:pt idx="7900">
                  <c:v>-198990</c:v>
                </c:pt>
                <c:pt idx="7901">
                  <c:v>-198980</c:v>
                </c:pt>
                <c:pt idx="7902">
                  <c:v>-198970</c:v>
                </c:pt>
                <c:pt idx="7903">
                  <c:v>-198960</c:v>
                </c:pt>
                <c:pt idx="7904">
                  <c:v>-198950</c:v>
                </c:pt>
                <c:pt idx="7905">
                  <c:v>-198940</c:v>
                </c:pt>
                <c:pt idx="7906">
                  <c:v>-198930</c:v>
                </c:pt>
                <c:pt idx="7907">
                  <c:v>-198920</c:v>
                </c:pt>
                <c:pt idx="7908">
                  <c:v>-198910</c:v>
                </c:pt>
                <c:pt idx="7909">
                  <c:v>-198900</c:v>
                </c:pt>
                <c:pt idx="7910">
                  <c:v>-199890</c:v>
                </c:pt>
                <c:pt idx="7911">
                  <c:v>-199880</c:v>
                </c:pt>
                <c:pt idx="7912">
                  <c:v>-199870</c:v>
                </c:pt>
                <c:pt idx="7913">
                  <c:v>-199860</c:v>
                </c:pt>
                <c:pt idx="7914">
                  <c:v>-199850</c:v>
                </c:pt>
                <c:pt idx="7915">
                  <c:v>-199840</c:v>
                </c:pt>
                <c:pt idx="7916">
                  <c:v>-199830</c:v>
                </c:pt>
                <c:pt idx="7917">
                  <c:v>-199820</c:v>
                </c:pt>
                <c:pt idx="7918">
                  <c:v>-199810</c:v>
                </c:pt>
                <c:pt idx="7919">
                  <c:v>-199800</c:v>
                </c:pt>
                <c:pt idx="7920">
                  <c:v>-199790</c:v>
                </c:pt>
                <c:pt idx="7921">
                  <c:v>-199780</c:v>
                </c:pt>
                <c:pt idx="7922">
                  <c:v>-199770</c:v>
                </c:pt>
                <c:pt idx="7923">
                  <c:v>-199760</c:v>
                </c:pt>
                <c:pt idx="7924">
                  <c:v>-199750</c:v>
                </c:pt>
                <c:pt idx="7925">
                  <c:v>-199740</c:v>
                </c:pt>
                <c:pt idx="7926">
                  <c:v>-199730</c:v>
                </c:pt>
                <c:pt idx="7927">
                  <c:v>-199720</c:v>
                </c:pt>
                <c:pt idx="7928">
                  <c:v>-199710</c:v>
                </c:pt>
                <c:pt idx="7929">
                  <c:v>-199700</c:v>
                </c:pt>
                <c:pt idx="7930">
                  <c:v>-199690</c:v>
                </c:pt>
                <c:pt idx="7931">
                  <c:v>-199680</c:v>
                </c:pt>
                <c:pt idx="7932">
                  <c:v>-199670</c:v>
                </c:pt>
                <c:pt idx="7933">
                  <c:v>-200660</c:v>
                </c:pt>
                <c:pt idx="7934">
                  <c:v>-200650</c:v>
                </c:pt>
                <c:pt idx="7935">
                  <c:v>-200640</c:v>
                </c:pt>
                <c:pt idx="7936">
                  <c:v>-200630</c:v>
                </c:pt>
                <c:pt idx="7937">
                  <c:v>-200620</c:v>
                </c:pt>
                <c:pt idx="7938">
                  <c:v>-200610</c:v>
                </c:pt>
                <c:pt idx="7939">
                  <c:v>-200600</c:v>
                </c:pt>
                <c:pt idx="7940">
                  <c:v>-200590</c:v>
                </c:pt>
                <c:pt idx="7941">
                  <c:v>-200580</c:v>
                </c:pt>
                <c:pt idx="7942">
                  <c:v>-200570</c:v>
                </c:pt>
                <c:pt idx="7943">
                  <c:v>-200560</c:v>
                </c:pt>
                <c:pt idx="7944">
                  <c:v>-200550</c:v>
                </c:pt>
                <c:pt idx="7945">
                  <c:v>-200540</c:v>
                </c:pt>
                <c:pt idx="7946">
                  <c:v>-200530</c:v>
                </c:pt>
                <c:pt idx="7947">
                  <c:v>-200520</c:v>
                </c:pt>
                <c:pt idx="7948">
                  <c:v>-200510</c:v>
                </c:pt>
                <c:pt idx="7949">
                  <c:v>-200500</c:v>
                </c:pt>
                <c:pt idx="7950">
                  <c:v>-200490</c:v>
                </c:pt>
                <c:pt idx="7951">
                  <c:v>-200480</c:v>
                </c:pt>
                <c:pt idx="7952">
                  <c:v>-200470</c:v>
                </c:pt>
                <c:pt idx="7953">
                  <c:v>-200460</c:v>
                </c:pt>
                <c:pt idx="7954">
                  <c:v>-200450</c:v>
                </c:pt>
                <c:pt idx="7955">
                  <c:v>-200440</c:v>
                </c:pt>
                <c:pt idx="7956">
                  <c:v>-200430</c:v>
                </c:pt>
                <c:pt idx="7957">
                  <c:v>-200420</c:v>
                </c:pt>
                <c:pt idx="7958">
                  <c:v>-200410</c:v>
                </c:pt>
                <c:pt idx="7959">
                  <c:v>-200400</c:v>
                </c:pt>
                <c:pt idx="7960">
                  <c:v>-200390</c:v>
                </c:pt>
                <c:pt idx="7961">
                  <c:v>-200380</c:v>
                </c:pt>
                <c:pt idx="7962">
                  <c:v>-200370</c:v>
                </c:pt>
                <c:pt idx="7963">
                  <c:v>-200360</c:v>
                </c:pt>
                <c:pt idx="7964">
                  <c:v>-200350</c:v>
                </c:pt>
                <c:pt idx="7965">
                  <c:v>-200340</c:v>
                </c:pt>
                <c:pt idx="7966">
                  <c:v>-200330</c:v>
                </c:pt>
                <c:pt idx="7967">
                  <c:v>-200320</c:v>
                </c:pt>
                <c:pt idx="7968">
                  <c:v>-200310</c:v>
                </c:pt>
                <c:pt idx="7969">
                  <c:v>-200300</c:v>
                </c:pt>
                <c:pt idx="7970">
                  <c:v>-200290</c:v>
                </c:pt>
                <c:pt idx="7971">
                  <c:v>-200280</c:v>
                </c:pt>
                <c:pt idx="7972">
                  <c:v>-200270</c:v>
                </c:pt>
                <c:pt idx="7973">
                  <c:v>-200260</c:v>
                </c:pt>
                <c:pt idx="7974">
                  <c:v>-200250</c:v>
                </c:pt>
                <c:pt idx="7975">
                  <c:v>-200240</c:v>
                </c:pt>
                <c:pt idx="7976">
                  <c:v>-200230</c:v>
                </c:pt>
                <c:pt idx="7977">
                  <c:v>-200220</c:v>
                </c:pt>
                <c:pt idx="7978">
                  <c:v>-200210</c:v>
                </c:pt>
                <c:pt idx="7979">
                  <c:v>-200200</c:v>
                </c:pt>
                <c:pt idx="7980">
                  <c:v>-200190</c:v>
                </c:pt>
                <c:pt idx="7981">
                  <c:v>-200180</c:v>
                </c:pt>
                <c:pt idx="7982">
                  <c:v>-200170</c:v>
                </c:pt>
                <c:pt idx="7983">
                  <c:v>-200160</c:v>
                </c:pt>
                <c:pt idx="7984">
                  <c:v>-200150</c:v>
                </c:pt>
                <c:pt idx="7985">
                  <c:v>-200140</c:v>
                </c:pt>
                <c:pt idx="7986">
                  <c:v>-200130</c:v>
                </c:pt>
                <c:pt idx="7987">
                  <c:v>-200120</c:v>
                </c:pt>
                <c:pt idx="7988">
                  <c:v>-200110</c:v>
                </c:pt>
                <c:pt idx="7989">
                  <c:v>-200100</c:v>
                </c:pt>
                <c:pt idx="7990">
                  <c:v>-200090</c:v>
                </c:pt>
                <c:pt idx="7991">
                  <c:v>-200080</c:v>
                </c:pt>
                <c:pt idx="7992">
                  <c:v>-200070</c:v>
                </c:pt>
                <c:pt idx="7993">
                  <c:v>-200060</c:v>
                </c:pt>
                <c:pt idx="7994">
                  <c:v>-200050</c:v>
                </c:pt>
                <c:pt idx="7995">
                  <c:v>-200040</c:v>
                </c:pt>
                <c:pt idx="7996">
                  <c:v>-200030</c:v>
                </c:pt>
                <c:pt idx="7997">
                  <c:v>-200020</c:v>
                </c:pt>
                <c:pt idx="7998">
                  <c:v>-200010</c:v>
                </c:pt>
                <c:pt idx="7999">
                  <c:v>-200000</c:v>
                </c:pt>
                <c:pt idx="8000">
                  <c:v>-199990</c:v>
                </c:pt>
                <c:pt idx="8001">
                  <c:v>-199980</c:v>
                </c:pt>
                <c:pt idx="8002">
                  <c:v>-199970</c:v>
                </c:pt>
                <c:pt idx="8003">
                  <c:v>-199960</c:v>
                </c:pt>
                <c:pt idx="8004">
                  <c:v>-199950</c:v>
                </c:pt>
                <c:pt idx="8005">
                  <c:v>-199940</c:v>
                </c:pt>
                <c:pt idx="8006">
                  <c:v>-199930</c:v>
                </c:pt>
                <c:pt idx="8007">
                  <c:v>-199920</c:v>
                </c:pt>
                <c:pt idx="8008">
                  <c:v>-199910</c:v>
                </c:pt>
                <c:pt idx="8009">
                  <c:v>-199900</c:v>
                </c:pt>
                <c:pt idx="8010">
                  <c:v>-199890</c:v>
                </c:pt>
                <c:pt idx="8011">
                  <c:v>-199880</c:v>
                </c:pt>
                <c:pt idx="8012">
                  <c:v>-200870</c:v>
                </c:pt>
                <c:pt idx="8013">
                  <c:v>-200860</c:v>
                </c:pt>
                <c:pt idx="8014">
                  <c:v>-200850</c:v>
                </c:pt>
                <c:pt idx="8015">
                  <c:v>-200840</c:v>
                </c:pt>
                <c:pt idx="8016">
                  <c:v>-200830</c:v>
                </c:pt>
                <c:pt idx="8017">
                  <c:v>-201820</c:v>
                </c:pt>
                <c:pt idx="8018">
                  <c:v>-201810</c:v>
                </c:pt>
                <c:pt idx="8019">
                  <c:v>-201800</c:v>
                </c:pt>
                <c:pt idx="8020">
                  <c:v>-201790</c:v>
                </c:pt>
                <c:pt idx="8021">
                  <c:v>-201780</c:v>
                </c:pt>
                <c:pt idx="8022">
                  <c:v>-201770</c:v>
                </c:pt>
                <c:pt idx="8023">
                  <c:v>-201760</c:v>
                </c:pt>
                <c:pt idx="8024">
                  <c:v>-201750</c:v>
                </c:pt>
                <c:pt idx="8025">
                  <c:v>-201740</c:v>
                </c:pt>
                <c:pt idx="8026">
                  <c:v>-201730</c:v>
                </c:pt>
                <c:pt idx="8027">
                  <c:v>-201720</c:v>
                </c:pt>
                <c:pt idx="8028">
                  <c:v>-201710</c:v>
                </c:pt>
                <c:pt idx="8029">
                  <c:v>-201700</c:v>
                </c:pt>
                <c:pt idx="8030">
                  <c:v>-201690</c:v>
                </c:pt>
                <c:pt idx="8031">
                  <c:v>-201680</c:v>
                </c:pt>
                <c:pt idx="8032">
                  <c:v>-201670</c:v>
                </c:pt>
                <c:pt idx="8033">
                  <c:v>-201660</c:v>
                </c:pt>
                <c:pt idx="8034">
                  <c:v>-201650</c:v>
                </c:pt>
                <c:pt idx="8035">
                  <c:v>-202640</c:v>
                </c:pt>
                <c:pt idx="8036">
                  <c:v>-203630</c:v>
                </c:pt>
                <c:pt idx="8037">
                  <c:v>-203620</c:v>
                </c:pt>
                <c:pt idx="8038">
                  <c:v>-203610</c:v>
                </c:pt>
                <c:pt idx="8039">
                  <c:v>-203600</c:v>
                </c:pt>
                <c:pt idx="8040">
                  <c:v>-204590</c:v>
                </c:pt>
                <c:pt idx="8041">
                  <c:v>-204580</c:v>
                </c:pt>
                <c:pt idx="8042">
                  <c:v>-204570</c:v>
                </c:pt>
                <c:pt idx="8043">
                  <c:v>-204560</c:v>
                </c:pt>
                <c:pt idx="8044">
                  <c:v>-204550</c:v>
                </c:pt>
                <c:pt idx="8045">
                  <c:v>-204540</c:v>
                </c:pt>
                <c:pt idx="8046">
                  <c:v>-204530</c:v>
                </c:pt>
                <c:pt idx="8047">
                  <c:v>-204520</c:v>
                </c:pt>
                <c:pt idx="8048">
                  <c:v>-204510</c:v>
                </c:pt>
                <c:pt idx="8049">
                  <c:v>-204500</c:v>
                </c:pt>
                <c:pt idx="8050">
                  <c:v>-204490</c:v>
                </c:pt>
                <c:pt idx="8051">
                  <c:v>-204480</c:v>
                </c:pt>
                <c:pt idx="8052">
                  <c:v>-204470</c:v>
                </c:pt>
                <c:pt idx="8053">
                  <c:v>-204460</c:v>
                </c:pt>
                <c:pt idx="8054">
                  <c:v>-204450</c:v>
                </c:pt>
                <c:pt idx="8055">
                  <c:v>-204440</c:v>
                </c:pt>
                <c:pt idx="8056">
                  <c:v>-204430</c:v>
                </c:pt>
                <c:pt idx="8057">
                  <c:v>-204420</c:v>
                </c:pt>
                <c:pt idx="8058">
                  <c:v>-204410</c:v>
                </c:pt>
                <c:pt idx="8059">
                  <c:v>-204400</c:v>
                </c:pt>
                <c:pt idx="8060">
                  <c:v>-204390</c:v>
                </c:pt>
                <c:pt idx="8061">
                  <c:v>-204380</c:v>
                </c:pt>
                <c:pt idx="8062">
                  <c:v>-204370</c:v>
                </c:pt>
                <c:pt idx="8063">
                  <c:v>-204360</c:v>
                </c:pt>
                <c:pt idx="8064">
                  <c:v>-204350</c:v>
                </c:pt>
                <c:pt idx="8065">
                  <c:v>-204340</c:v>
                </c:pt>
                <c:pt idx="8066">
                  <c:v>-204330</c:v>
                </c:pt>
                <c:pt idx="8067">
                  <c:v>-204320</c:v>
                </c:pt>
                <c:pt idx="8068">
                  <c:v>-204310</c:v>
                </c:pt>
                <c:pt idx="8069">
                  <c:v>-204300</c:v>
                </c:pt>
                <c:pt idx="8070">
                  <c:v>-204290</c:v>
                </c:pt>
                <c:pt idx="8071">
                  <c:v>-204280</c:v>
                </c:pt>
                <c:pt idx="8072">
                  <c:v>-204270</c:v>
                </c:pt>
                <c:pt idx="8073">
                  <c:v>-204260</c:v>
                </c:pt>
                <c:pt idx="8074">
                  <c:v>-204250</c:v>
                </c:pt>
                <c:pt idx="8075">
                  <c:v>-204240</c:v>
                </c:pt>
                <c:pt idx="8076">
                  <c:v>-204230</c:v>
                </c:pt>
                <c:pt idx="8077">
                  <c:v>-204220</c:v>
                </c:pt>
                <c:pt idx="8078">
                  <c:v>-204210</c:v>
                </c:pt>
                <c:pt idx="8079">
                  <c:v>-204200</c:v>
                </c:pt>
                <c:pt idx="8080">
                  <c:v>-204190</c:v>
                </c:pt>
                <c:pt idx="8081">
                  <c:v>-204180</c:v>
                </c:pt>
                <c:pt idx="8082">
                  <c:v>-204170</c:v>
                </c:pt>
                <c:pt idx="8083">
                  <c:v>-204160</c:v>
                </c:pt>
                <c:pt idx="8084">
                  <c:v>-204150</c:v>
                </c:pt>
                <c:pt idx="8085">
                  <c:v>-204140</c:v>
                </c:pt>
                <c:pt idx="8086">
                  <c:v>-204130</c:v>
                </c:pt>
                <c:pt idx="8087">
                  <c:v>-204120</c:v>
                </c:pt>
                <c:pt idx="8088">
                  <c:v>-204110</c:v>
                </c:pt>
                <c:pt idx="8089">
                  <c:v>-204100</c:v>
                </c:pt>
                <c:pt idx="8090">
                  <c:v>-204090</c:v>
                </c:pt>
                <c:pt idx="8091">
                  <c:v>-204080</c:v>
                </c:pt>
                <c:pt idx="8092">
                  <c:v>-204070</c:v>
                </c:pt>
                <c:pt idx="8093">
                  <c:v>-204060</c:v>
                </c:pt>
                <c:pt idx="8094">
                  <c:v>-204050</c:v>
                </c:pt>
                <c:pt idx="8095">
                  <c:v>-204040</c:v>
                </c:pt>
                <c:pt idx="8096">
                  <c:v>-204030</c:v>
                </c:pt>
                <c:pt idx="8097">
                  <c:v>-204020</c:v>
                </c:pt>
                <c:pt idx="8098">
                  <c:v>-205010</c:v>
                </c:pt>
                <c:pt idx="8099">
                  <c:v>-205000</c:v>
                </c:pt>
                <c:pt idx="8100">
                  <c:v>-204990</c:v>
                </c:pt>
                <c:pt idx="8101">
                  <c:v>-204980</c:v>
                </c:pt>
                <c:pt idx="8102">
                  <c:v>-204970</c:v>
                </c:pt>
                <c:pt idx="8103">
                  <c:v>-204960</c:v>
                </c:pt>
                <c:pt idx="8104">
                  <c:v>-204950</c:v>
                </c:pt>
                <c:pt idx="8105">
                  <c:v>-204940</c:v>
                </c:pt>
                <c:pt idx="8106">
                  <c:v>-204930</c:v>
                </c:pt>
                <c:pt idx="8107">
                  <c:v>-204920</c:v>
                </c:pt>
                <c:pt idx="8108">
                  <c:v>-204910</c:v>
                </c:pt>
                <c:pt idx="8109">
                  <c:v>-204900</c:v>
                </c:pt>
                <c:pt idx="8110">
                  <c:v>-204890</c:v>
                </c:pt>
                <c:pt idx="8111">
                  <c:v>-205880</c:v>
                </c:pt>
                <c:pt idx="8112">
                  <c:v>-205870</c:v>
                </c:pt>
                <c:pt idx="8113">
                  <c:v>-205860</c:v>
                </c:pt>
                <c:pt idx="8114">
                  <c:v>-205850</c:v>
                </c:pt>
                <c:pt idx="8115">
                  <c:v>-205840</c:v>
                </c:pt>
                <c:pt idx="8116">
                  <c:v>-205830</c:v>
                </c:pt>
                <c:pt idx="8117">
                  <c:v>-205820</c:v>
                </c:pt>
                <c:pt idx="8118">
                  <c:v>-205810</c:v>
                </c:pt>
                <c:pt idx="8119">
                  <c:v>-205800</c:v>
                </c:pt>
                <c:pt idx="8120">
                  <c:v>-205790</c:v>
                </c:pt>
                <c:pt idx="8121">
                  <c:v>-205780</c:v>
                </c:pt>
                <c:pt idx="8122">
                  <c:v>-205770</c:v>
                </c:pt>
                <c:pt idx="8123">
                  <c:v>-205760</c:v>
                </c:pt>
                <c:pt idx="8124">
                  <c:v>-205750</c:v>
                </c:pt>
                <c:pt idx="8125">
                  <c:v>-206740</c:v>
                </c:pt>
                <c:pt idx="8126">
                  <c:v>-206730</c:v>
                </c:pt>
                <c:pt idx="8127">
                  <c:v>-206720</c:v>
                </c:pt>
                <c:pt idx="8128">
                  <c:v>-206710</c:v>
                </c:pt>
                <c:pt idx="8129">
                  <c:v>-206700</c:v>
                </c:pt>
                <c:pt idx="8130">
                  <c:v>-206690</c:v>
                </c:pt>
                <c:pt idx="8131">
                  <c:v>-206680</c:v>
                </c:pt>
                <c:pt idx="8132">
                  <c:v>-206670</c:v>
                </c:pt>
                <c:pt idx="8133">
                  <c:v>-206660</c:v>
                </c:pt>
                <c:pt idx="8134">
                  <c:v>-206650</c:v>
                </c:pt>
                <c:pt idx="8135">
                  <c:v>-206640</c:v>
                </c:pt>
                <c:pt idx="8136">
                  <c:v>-206630</c:v>
                </c:pt>
                <c:pt idx="8137">
                  <c:v>-206620</c:v>
                </c:pt>
                <c:pt idx="8138">
                  <c:v>-206610</c:v>
                </c:pt>
                <c:pt idx="8139">
                  <c:v>-206600</c:v>
                </c:pt>
                <c:pt idx="8140">
                  <c:v>-206590</c:v>
                </c:pt>
                <c:pt idx="8141">
                  <c:v>-206580</c:v>
                </c:pt>
                <c:pt idx="8142">
                  <c:v>-206570</c:v>
                </c:pt>
                <c:pt idx="8143">
                  <c:v>-206560</c:v>
                </c:pt>
                <c:pt idx="8144">
                  <c:v>-206550</c:v>
                </c:pt>
                <c:pt idx="8145">
                  <c:v>-206540</c:v>
                </c:pt>
                <c:pt idx="8146">
                  <c:v>-206530</c:v>
                </c:pt>
                <c:pt idx="8147">
                  <c:v>-206520</c:v>
                </c:pt>
                <c:pt idx="8148">
                  <c:v>-206510</c:v>
                </c:pt>
                <c:pt idx="8149">
                  <c:v>-206500</c:v>
                </c:pt>
                <c:pt idx="8150">
                  <c:v>-207490</c:v>
                </c:pt>
                <c:pt idx="8151">
                  <c:v>-207480</c:v>
                </c:pt>
                <c:pt idx="8152">
                  <c:v>-207470</c:v>
                </c:pt>
                <c:pt idx="8153">
                  <c:v>-207460</c:v>
                </c:pt>
                <c:pt idx="8154">
                  <c:v>-207450</c:v>
                </c:pt>
                <c:pt idx="8155">
                  <c:v>-208440</c:v>
                </c:pt>
                <c:pt idx="8156">
                  <c:v>-208430</c:v>
                </c:pt>
                <c:pt idx="8157">
                  <c:v>-208420</c:v>
                </c:pt>
                <c:pt idx="8158">
                  <c:v>-208410</c:v>
                </c:pt>
                <c:pt idx="8159">
                  <c:v>-208400</c:v>
                </c:pt>
                <c:pt idx="8160">
                  <c:v>-208390</c:v>
                </c:pt>
                <c:pt idx="8161">
                  <c:v>-208380</c:v>
                </c:pt>
                <c:pt idx="8162">
                  <c:v>-208370</c:v>
                </c:pt>
                <c:pt idx="8163">
                  <c:v>-208360</c:v>
                </c:pt>
                <c:pt idx="8164">
                  <c:v>-208350</c:v>
                </c:pt>
                <c:pt idx="8165">
                  <c:v>-208340</c:v>
                </c:pt>
                <c:pt idx="8166">
                  <c:v>-208330</c:v>
                </c:pt>
                <c:pt idx="8167">
                  <c:v>-208320</c:v>
                </c:pt>
                <c:pt idx="8168">
                  <c:v>-208310</c:v>
                </c:pt>
                <c:pt idx="8169">
                  <c:v>-208300</c:v>
                </c:pt>
                <c:pt idx="8170">
                  <c:v>-208290</c:v>
                </c:pt>
                <c:pt idx="8171">
                  <c:v>-208280</c:v>
                </c:pt>
                <c:pt idx="8172">
                  <c:v>-208270</c:v>
                </c:pt>
                <c:pt idx="8173">
                  <c:v>-208260</c:v>
                </c:pt>
                <c:pt idx="8174">
                  <c:v>-208250</c:v>
                </c:pt>
                <c:pt idx="8175">
                  <c:v>-208240</c:v>
                </c:pt>
                <c:pt idx="8176">
                  <c:v>-208230</c:v>
                </c:pt>
                <c:pt idx="8177">
                  <c:v>-208220</c:v>
                </c:pt>
                <c:pt idx="8178">
                  <c:v>-208210</c:v>
                </c:pt>
                <c:pt idx="8179">
                  <c:v>-208200</c:v>
                </c:pt>
                <c:pt idx="8180">
                  <c:v>-208190</c:v>
                </c:pt>
                <c:pt idx="8181">
                  <c:v>-208180</c:v>
                </c:pt>
                <c:pt idx="8182">
                  <c:v>-208170</c:v>
                </c:pt>
                <c:pt idx="8183">
                  <c:v>-208160</c:v>
                </c:pt>
                <c:pt idx="8184">
                  <c:v>-208150</c:v>
                </c:pt>
                <c:pt idx="8185">
                  <c:v>-208140</c:v>
                </c:pt>
                <c:pt idx="8186">
                  <c:v>-208130</c:v>
                </c:pt>
                <c:pt idx="8187">
                  <c:v>-208120</c:v>
                </c:pt>
                <c:pt idx="8188">
                  <c:v>-208110</c:v>
                </c:pt>
                <c:pt idx="8189">
                  <c:v>-208100</c:v>
                </c:pt>
                <c:pt idx="8190">
                  <c:v>-208090</c:v>
                </c:pt>
                <c:pt idx="8191">
                  <c:v>-208080</c:v>
                </c:pt>
                <c:pt idx="8192">
                  <c:v>-208070</c:v>
                </c:pt>
                <c:pt idx="8193">
                  <c:v>-208060</c:v>
                </c:pt>
                <c:pt idx="8194">
                  <c:v>-208050</c:v>
                </c:pt>
                <c:pt idx="8195">
                  <c:v>-208040</c:v>
                </c:pt>
                <c:pt idx="8196">
                  <c:v>-208030</c:v>
                </c:pt>
                <c:pt idx="8197">
                  <c:v>-208020</c:v>
                </c:pt>
                <c:pt idx="8198">
                  <c:v>-208010</c:v>
                </c:pt>
                <c:pt idx="8199">
                  <c:v>-208000</c:v>
                </c:pt>
                <c:pt idx="8200">
                  <c:v>-207990</c:v>
                </c:pt>
                <c:pt idx="8201">
                  <c:v>-207980</c:v>
                </c:pt>
                <c:pt idx="8202">
                  <c:v>-207970</c:v>
                </c:pt>
                <c:pt idx="8203">
                  <c:v>-207960</c:v>
                </c:pt>
                <c:pt idx="8204">
                  <c:v>-207950</c:v>
                </c:pt>
                <c:pt idx="8205">
                  <c:v>-207940</c:v>
                </c:pt>
                <c:pt idx="8206">
                  <c:v>-207930</c:v>
                </c:pt>
                <c:pt idx="8207">
                  <c:v>-207920</c:v>
                </c:pt>
                <c:pt idx="8208">
                  <c:v>-207910</c:v>
                </c:pt>
                <c:pt idx="8209">
                  <c:v>-207900</c:v>
                </c:pt>
                <c:pt idx="8210">
                  <c:v>-207890</c:v>
                </c:pt>
                <c:pt idx="8211">
                  <c:v>-207880</c:v>
                </c:pt>
                <c:pt idx="8212">
                  <c:v>-207870</c:v>
                </c:pt>
                <c:pt idx="8213">
                  <c:v>-207860</c:v>
                </c:pt>
                <c:pt idx="8214">
                  <c:v>-207850</c:v>
                </c:pt>
                <c:pt idx="8215">
                  <c:v>-207840</c:v>
                </c:pt>
                <c:pt idx="8216">
                  <c:v>-207830</c:v>
                </c:pt>
                <c:pt idx="8217">
                  <c:v>-207820</c:v>
                </c:pt>
                <c:pt idx="8218">
                  <c:v>-207810</c:v>
                </c:pt>
                <c:pt idx="8219">
                  <c:v>-207800</c:v>
                </c:pt>
                <c:pt idx="8220">
                  <c:v>-207790</c:v>
                </c:pt>
                <c:pt idx="8221">
                  <c:v>-207780</c:v>
                </c:pt>
                <c:pt idx="8222">
                  <c:v>-207770</c:v>
                </c:pt>
                <c:pt idx="8223">
                  <c:v>-207760</c:v>
                </c:pt>
                <c:pt idx="8224">
                  <c:v>-207750</c:v>
                </c:pt>
                <c:pt idx="8225">
                  <c:v>-207740</c:v>
                </c:pt>
                <c:pt idx="8226">
                  <c:v>-207730</c:v>
                </c:pt>
                <c:pt idx="8227">
                  <c:v>-207720</c:v>
                </c:pt>
                <c:pt idx="8228">
                  <c:v>-207710</c:v>
                </c:pt>
                <c:pt idx="8229">
                  <c:v>-207700</c:v>
                </c:pt>
                <c:pt idx="8230">
                  <c:v>-207690</c:v>
                </c:pt>
                <c:pt idx="8231">
                  <c:v>-207680</c:v>
                </c:pt>
                <c:pt idx="8232">
                  <c:v>-207670</c:v>
                </c:pt>
                <c:pt idx="8233">
                  <c:v>-207660</c:v>
                </c:pt>
                <c:pt idx="8234">
                  <c:v>-207650</c:v>
                </c:pt>
                <c:pt idx="8235">
                  <c:v>-207640</c:v>
                </c:pt>
                <c:pt idx="8236">
                  <c:v>-207630</c:v>
                </c:pt>
                <c:pt idx="8237">
                  <c:v>-207620</c:v>
                </c:pt>
                <c:pt idx="8238">
                  <c:v>-207610</c:v>
                </c:pt>
                <c:pt idx="8239">
                  <c:v>-208600</c:v>
                </c:pt>
                <c:pt idx="8240">
                  <c:v>-208590</c:v>
                </c:pt>
                <c:pt idx="8241">
                  <c:v>-208580</c:v>
                </c:pt>
                <c:pt idx="8242">
                  <c:v>-208570</c:v>
                </c:pt>
                <c:pt idx="8243">
                  <c:v>-208560</c:v>
                </c:pt>
                <c:pt idx="8244">
                  <c:v>-208550</c:v>
                </c:pt>
                <c:pt idx="8245">
                  <c:v>-208540</c:v>
                </c:pt>
                <c:pt idx="8246">
                  <c:v>-208530</c:v>
                </c:pt>
                <c:pt idx="8247">
                  <c:v>-208520</c:v>
                </c:pt>
                <c:pt idx="8248">
                  <c:v>-208510</c:v>
                </c:pt>
                <c:pt idx="8249">
                  <c:v>-208500</c:v>
                </c:pt>
                <c:pt idx="8250">
                  <c:v>-208490</c:v>
                </c:pt>
                <c:pt idx="8251">
                  <c:v>-208480</c:v>
                </c:pt>
                <c:pt idx="8252">
                  <c:v>-208470</c:v>
                </c:pt>
                <c:pt idx="8253">
                  <c:v>-208460</c:v>
                </c:pt>
                <c:pt idx="8254">
                  <c:v>-208450</c:v>
                </c:pt>
                <c:pt idx="8255">
                  <c:v>-208440</c:v>
                </c:pt>
                <c:pt idx="8256">
                  <c:v>-208430</c:v>
                </c:pt>
                <c:pt idx="8257">
                  <c:v>-208420</c:v>
                </c:pt>
                <c:pt idx="8258">
                  <c:v>-208410</c:v>
                </c:pt>
                <c:pt idx="8259">
                  <c:v>-208400</c:v>
                </c:pt>
                <c:pt idx="8260">
                  <c:v>-208390</c:v>
                </c:pt>
                <c:pt idx="8261">
                  <c:v>-208380</c:v>
                </c:pt>
                <c:pt idx="8262">
                  <c:v>-208370</c:v>
                </c:pt>
                <c:pt idx="8263">
                  <c:v>-208360</c:v>
                </c:pt>
                <c:pt idx="8264">
                  <c:v>-208350</c:v>
                </c:pt>
                <c:pt idx="8265">
                  <c:v>-209340</c:v>
                </c:pt>
                <c:pt idx="8266">
                  <c:v>-209330</c:v>
                </c:pt>
                <c:pt idx="8267">
                  <c:v>-209320</c:v>
                </c:pt>
                <c:pt idx="8268">
                  <c:v>-209310</c:v>
                </c:pt>
                <c:pt idx="8269">
                  <c:v>-209300</c:v>
                </c:pt>
                <c:pt idx="8270">
                  <c:v>-209290</c:v>
                </c:pt>
                <c:pt idx="8271">
                  <c:v>-209280</c:v>
                </c:pt>
                <c:pt idx="8272">
                  <c:v>-209270</c:v>
                </c:pt>
                <c:pt idx="8273">
                  <c:v>-209260</c:v>
                </c:pt>
                <c:pt idx="8274">
                  <c:v>-209250</c:v>
                </c:pt>
                <c:pt idx="8275">
                  <c:v>-209240</c:v>
                </c:pt>
                <c:pt idx="8276">
                  <c:v>-209230</c:v>
                </c:pt>
                <c:pt idx="8277">
                  <c:v>-209220</c:v>
                </c:pt>
                <c:pt idx="8278">
                  <c:v>-209210</c:v>
                </c:pt>
                <c:pt idx="8279">
                  <c:v>-209200</c:v>
                </c:pt>
                <c:pt idx="8280">
                  <c:v>-209190</c:v>
                </c:pt>
                <c:pt idx="8281">
                  <c:v>-209180</c:v>
                </c:pt>
                <c:pt idx="8282">
                  <c:v>-209170</c:v>
                </c:pt>
                <c:pt idx="8283">
                  <c:v>-209160</c:v>
                </c:pt>
                <c:pt idx="8284">
                  <c:v>-209150</c:v>
                </c:pt>
                <c:pt idx="8285">
                  <c:v>-209140</c:v>
                </c:pt>
                <c:pt idx="8286">
                  <c:v>-209130</c:v>
                </c:pt>
                <c:pt idx="8287">
                  <c:v>-209120</c:v>
                </c:pt>
                <c:pt idx="8288">
                  <c:v>-209110</c:v>
                </c:pt>
                <c:pt idx="8289">
                  <c:v>-209100</c:v>
                </c:pt>
                <c:pt idx="8290">
                  <c:v>-209090</c:v>
                </c:pt>
                <c:pt idx="8291">
                  <c:v>-209080</c:v>
                </c:pt>
                <c:pt idx="8292">
                  <c:v>-209070</c:v>
                </c:pt>
                <c:pt idx="8293">
                  <c:v>-209060</c:v>
                </c:pt>
                <c:pt idx="8294">
                  <c:v>-209050</c:v>
                </c:pt>
                <c:pt idx="8295">
                  <c:v>-209040</c:v>
                </c:pt>
                <c:pt idx="8296">
                  <c:v>-209030</c:v>
                </c:pt>
                <c:pt idx="8297">
                  <c:v>-209020</c:v>
                </c:pt>
                <c:pt idx="8298">
                  <c:v>-209010</c:v>
                </c:pt>
                <c:pt idx="8299">
                  <c:v>-209000</c:v>
                </c:pt>
                <c:pt idx="8300">
                  <c:v>-208990</c:v>
                </c:pt>
                <c:pt idx="8301">
                  <c:v>-208980</c:v>
                </c:pt>
                <c:pt idx="8302">
                  <c:v>-208970</c:v>
                </c:pt>
                <c:pt idx="8303">
                  <c:v>-208960</c:v>
                </c:pt>
                <c:pt idx="8304">
                  <c:v>-208950</c:v>
                </c:pt>
                <c:pt idx="8305">
                  <c:v>-208940</c:v>
                </c:pt>
                <c:pt idx="8306">
                  <c:v>-209930</c:v>
                </c:pt>
                <c:pt idx="8307">
                  <c:v>-209920</c:v>
                </c:pt>
                <c:pt idx="8308">
                  <c:v>-209910</c:v>
                </c:pt>
                <c:pt idx="8309">
                  <c:v>-209900</c:v>
                </c:pt>
                <c:pt idx="8310">
                  <c:v>-209890</c:v>
                </c:pt>
                <c:pt idx="8311">
                  <c:v>-209880</c:v>
                </c:pt>
                <c:pt idx="8312">
                  <c:v>-209870</c:v>
                </c:pt>
                <c:pt idx="8313">
                  <c:v>-209860</c:v>
                </c:pt>
                <c:pt idx="8314">
                  <c:v>-209850</c:v>
                </c:pt>
                <c:pt idx="8315">
                  <c:v>-209840</c:v>
                </c:pt>
                <c:pt idx="8316">
                  <c:v>-209830</c:v>
                </c:pt>
                <c:pt idx="8317">
                  <c:v>-209820</c:v>
                </c:pt>
                <c:pt idx="8318">
                  <c:v>-209810</c:v>
                </c:pt>
                <c:pt idx="8319">
                  <c:v>-210800</c:v>
                </c:pt>
                <c:pt idx="8320">
                  <c:v>-210790</c:v>
                </c:pt>
                <c:pt idx="8321">
                  <c:v>-210780</c:v>
                </c:pt>
                <c:pt idx="8322">
                  <c:v>-211770</c:v>
                </c:pt>
                <c:pt idx="8323">
                  <c:v>-211760</c:v>
                </c:pt>
                <c:pt idx="8324">
                  <c:v>-211750</c:v>
                </c:pt>
                <c:pt idx="8325">
                  <c:v>-211740</c:v>
                </c:pt>
                <c:pt idx="8326">
                  <c:v>-211730</c:v>
                </c:pt>
                <c:pt idx="8327">
                  <c:v>-211720</c:v>
                </c:pt>
                <c:pt idx="8328">
                  <c:v>-211710</c:v>
                </c:pt>
                <c:pt idx="8329">
                  <c:v>-211700</c:v>
                </c:pt>
                <c:pt idx="8330">
                  <c:v>-211690</c:v>
                </c:pt>
                <c:pt idx="8331">
                  <c:v>-211680</c:v>
                </c:pt>
                <c:pt idx="8332">
                  <c:v>-211670</c:v>
                </c:pt>
                <c:pt idx="8333">
                  <c:v>-211660</c:v>
                </c:pt>
                <c:pt idx="8334">
                  <c:v>-211650</c:v>
                </c:pt>
                <c:pt idx="8335">
                  <c:v>-211640</c:v>
                </c:pt>
                <c:pt idx="8336">
                  <c:v>-211630</c:v>
                </c:pt>
                <c:pt idx="8337">
                  <c:v>-211620</c:v>
                </c:pt>
                <c:pt idx="8338">
                  <c:v>-211610</c:v>
                </c:pt>
                <c:pt idx="8339">
                  <c:v>-211600</c:v>
                </c:pt>
                <c:pt idx="8340">
                  <c:v>-211590</c:v>
                </c:pt>
                <c:pt idx="8341">
                  <c:v>-211580</c:v>
                </c:pt>
                <c:pt idx="8342">
                  <c:v>-211570</c:v>
                </c:pt>
                <c:pt idx="8343">
                  <c:v>-211560</c:v>
                </c:pt>
                <c:pt idx="8344">
                  <c:v>-211550</c:v>
                </c:pt>
                <c:pt idx="8345">
                  <c:v>-211540</c:v>
                </c:pt>
                <c:pt idx="8346">
                  <c:v>-211530</c:v>
                </c:pt>
                <c:pt idx="8347">
                  <c:v>-211520</c:v>
                </c:pt>
                <c:pt idx="8348">
                  <c:v>-211510</c:v>
                </c:pt>
                <c:pt idx="8349">
                  <c:v>-211500</c:v>
                </c:pt>
                <c:pt idx="8350">
                  <c:v>-211490</c:v>
                </c:pt>
                <c:pt idx="8351">
                  <c:v>-211480</c:v>
                </c:pt>
                <c:pt idx="8352">
                  <c:v>-211470</c:v>
                </c:pt>
                <c:pt idx="8353">
                  <c:v>-211460</c:v>
                </c:pt>
                <c:pt idx="8354">
                  <c:v>-211450</c:v>
                </c:pt>
                <c:pt idx="8355">
                  <c:v>-211440</c:v>
                </c:pt>
                <c:pt idx="8356">
                  <c:v>-211430</c:v>
                </c:pt>
                <c:pt idx="8357">
                  <c:v>-211420</c:v>
                </c:pt>
                <c:pt idx="8358">
                  <c:v>-211410</c:v>
                </c:pt>
                <c:pt idx="8359">
                  <c:v>-211400</c:v>
                </c:pt>
                <c:pt idx="8360">
                  <c:v>-211390</c:v>
                </c:pt>
                <c:pt idx="8361">
                  <c:v>-211380</c:v>
                </c:pt>
                <c:pt idx="8362">
                  <c:v>-211370</c:v>
                </c:pt>
                <c:pt idx="8363">
                  <c:v>-211360</c:v>
                </c:pt>
                <c:pt idx="8364">
                  <c:v>-211350</c:v>
                </c:pt>
                <c:pt idx="8365">
                  <c:v>-211340</c:v>
                </c:pt>
                <c:pt idx="8366">
                  <c:v>-211330</c:v>
                </c:pt>
                <c:pt idx="8367">
                  <c:v>-211320</c:v>
                </c:pt>
                <c:pt idx="8368">
                  <c:v>-211310</c:v>
                </c:pt>
                <c:pt idx="8369">
                  <c:v>-211300</c:v>
                </c:pt>
                <c:pt idx="8370">
                  <c:v>-212290</c:v>
                </c:pt>
                <c:pt idx="8371">
                  <c:v>-212280</c:v>
                </c:pt>
                <c:pt idx="8372">
                  <c:v>-212270</c:v>
                </c:pt>
                <c:pt idx="8373">
                  <c:v>-212260</c:v>
                </c:pt>
                <c:pt idx="8374">
                  <c:v>-212250</c:v>
                </c:pt>
                <c:pt idx="8375">
                  <c:v>-212240</c:v>
                </c:pt>
                <c:pt idx="8376">
                  <c:v>-212230</c:v>
                </c:pt>
                <c:pt idx="8377">
                  <c:v>-212220</c:v>
                </c:pt>
                <c:pt idx="8378">
                  <c:v>-212210</c:v>
                </c:pt>
                <c:pt idx="8379">
                  <c:v>-212200</c:v>
                </c:pt>
                <c:pt idx="8380">
                  <c:v>-212190</c:v>
                </c:pt>
                <c:pt idx="8381">
                  <c:v>-212180</c:v>
                </c:pt>
                <c:pt idx="8382">
                  <c:v>-212170</c:v>
                </c:pt>
                <c:pt idx="8383">
                  <c:v>-212160</c:v>
                </c:pt>
                <c:pt idx="8384">
                  <c:v>-212150</c:v>
                </c:pt>
                <c:pt idx="8385">
                  <c:v>-212140</c:v>
                </c:pt>
                <c:pt idx="8386">
                  <c:v>-212130</c:v>
                </c:pt>
                <c:pt idx="8387">
                  <c:v>-212120</c:v>
                </c:pt>
                <c:pt idx="8388">
                  <c:v>-212110</c:v>
                </c:pt>
                <c:pt idx="8389">
                  <c:v>-212100</c:v>
                </c:pt>
                <c:pt idx="8390">
                  <c:v>-212090</c:v>
                </c:pt>
                <c:pt idx="8391">
                  <c:v>-212080</c:v>
                </c:pt>
                <c:pt idx="8392">
                  <c:v>-212070</c:v>
                </c:pt>
                <c:pt idx="8393">
                  <c:v>-212060</c:v>
                </c:pt>
                <c:pt idx="8394">
                  <c:v>-212050</c:v>
                </c:pt>
                <c:pt idx="8395">
                  <c:v>-212040</c:v>
                </c:pt>
                <c:pt idx="8396">
                  <c:v>-212030</c:v>
                </c:pt>
                <c:pt idx="8397">
                  <c:v>-212020</c:v>
                </c:pt>
                <c:pt idx="8398">
                  <c:v>-212010</c:v>
                </c:pt>
                <c:pt idx="8399">
                  <c:v>-212000</c:v>
                </c:pt>
                <c:pt idx="8400">
                  <c:v>-211990</c:v>
                </c:pt>
                <c:pt idx="8401">
                  <c:v>-211980</c:v>
                </c:pt>
                <c:pt idx="8402">
                  <c:v>-211970</c:v>
                </c:pt>
                <c:pt idx="8403">
                  <c:v>-211960</c:v>
                </c:pt>
                <c:pt idx="8404">
                  <c:v>-211950</c:v>
                </c:pt>
                <c:pt idx="8405">
                  <c:v>-211940</c:v>
                </c:pt>
                <c:pt idx="8406">
                  <c:v>-211930</c:v>
                </c:pt>
                <c:pt idx="8407">
                  <c:v>-211920</c:v>
                </c:pt>
                <c:pt idx="8408">
                  <c:v>-211910</c:v>
                </c:pt>
                <c:pt idx="8409">
                  <c:v>-211900</c:v>
                </c:pt>
                <c:pt idx="8410">
                  <c:v>-211890</c:v>
                </c:pt>
                <c:pt idx="8411">
                  <c:v>-211880</c:v>
                </c:pt>
                <c:pt idx="8412">
                  <c:v>-211870</c:v>
                </c:pt>
                <c:pt idx="8413">
                  <c:v>-211860</c:v>
                </c:pt>
                <c:pt idx="8414">
                  <c:v>-211850</c:v>
                </c:pt>
                <c:pt idx="8415">
                  <c:v>-211840</c:v>
                </c:pt>
                <c:pt idx="8416">
                  <c:v>-211830</c:v>
                </c:pt>
                <c:pt idx="8417">
                  <c:v>-211820</c:v>
                </c:pt>
                <c:pt idx="8418">
                  <c:v>-211810</c:v>
                </c:pt>
                <c:pt idx="8419">
                  <c:v>-211800</c:v>
                </c:pt>
                <c:pt idx="8420">
                  <c:v>-211790</c:v>
                </c:pt>
                <c:pt idx="8421">
                  <c:v>-212780</c:v>
                </c:pt>
                <c:pt idx="8422">
                  <c:v>-212770</c:v>
                </c:pt>
                <c:pt idx="8423">
                  <c:v>-212760</c:v>
                </c:pt>
                <c:pt idx="8424">
                  <c:v>-212750</c:v>
                </c:pt>
                <c:pt idx="8425">
                  <c:v>-212740</c:v>
                </c:pt>
                <c:pt idx="8426">
                  <c:v>-212730</c:v>
                </c:pt>
                <c:pt idx="8427">
                  <c:v>-212720</c:v>
                </c:pt>
                <c:pt idx="8428">
                  <c:v>-212710</c:v>
                </c:pt>
                <c:pt idx="8429">
                  <c:v>-213700</c:v>
                </c:pt>
                <c:pt idx="8430">
                  <c:v>-213690</c:v>
                </c:pt>
                <c:pt idx="8431">
                  <c:v>-213680</c:v>
                </c:pt>
                <c:pt idx="8432">
                  <c:v>-213670</c:v>
                </c:pt>
                <c:pt idx="8433">
                  <c:v>-213660</c:v>
                </c:pt>
                <c:pt idx="8434">
                  <c:v>-213650</c:v>
                </c:pt>
                <c:pt idx="8435">
                  <c:v>-213640</c:v>
                </c:pt>
                <c:pt idx="8436">
                  <c:v>-214630</c:v>
                </c:pt>
                <c:pt idx="8437">
                  <c:v>-214620</c:v>
                </c:pt>
                <c:pt idx="8438">
                  <c:v>-215610</c:v>
                </c:pt>
                <c:pt idx="8439">
                  <c:v>-215600</c:v>
                </c:pt>
                <c:pt idx="8440">
                  <c:v>-215590</c:v>
                </c:pt>
                <c:pt idx="8441">
                  <c:v>-215580</c:v>
                </c:pt>
                <c:pt idx="8442">
                  <c:v>-215570</c:v>
                </c:pt>
                <c:pt idx="8443">
                  <c:v>-215560</c:v>
                </c:pt>
                <c:pt idx="8444">
                  <c:v>-215550</c:v>
                </c:pt>
                <c:pt idx="8445">
                  <c:v>-215540</c:v>
                </c:pt>
                <c:pt idx="8446">
                  <c:v>-215530</c:v>
                </c:pt>
                <c:pt idx="8447">
                  <c:v>-215520</c:v>
                </c:pt>
                <c:pt idx="8448">
                  <c:v>-215510</c:v>
                </c:pt>
                <c:pt idx="8449">
                  <c:v>-215500</c:v>
                </c:pt>
                <c:pt idx="8450">
                  <c:v>-215490</c:v>
                </c:pt>
                <c:pt idx="8451">
                  <c:v>-215480</c:v>
                </c:pt>
                <c:pt idx="8452">
                  <c:v>-215470</c:v>
                </c:pt>
                <c:pt idx="8453">
                  <c:v>-215460</c:v>
                </c:pt>
                <c:pt idx="8454">
                  <c:v>-215450</c:v>
                </c:pt>
                <c:pt idx="8455">
                  <c:v>-215440</c:v>
                </c:pt>
                <c:pt idx="8456">
                  <c:v>-215430</c:v>
                </c:pt>
                <c:pt idx="8457">
                  <c:v>-215420</c:v>
                </c:pt>
                <c:pt idx="8458">
                  <c:v>-215410</c:v>
                </c:pt>
                <c:pt idx="8459">
                  <c:v>-215400</c:v>
                </c:pt>
                <c:pt idx="8460">
                  <c:v>-215390</c:v>
                </c:pt>
                <c:pt idx="8461">
                  <c:v>-215380</c:v>
                </c:pt>
                <c:pt idx="8462">
                  <c:v>-215370</c:v>
                </c:pt>
                <c:pt idx="8463">
                  <c:v>-215360</c:v>
                </c:pt>
                <c:pt idx="8464">
                  <c:v>-215350</c:v>
                </c:pt>
                <c:pt idx="8465">
                  <c:v>-215340</c:v>
                </c:pt>
                <c:pt idx="8466">
                  <c:v>-215330</c:v>
                </c:pt>
                <c:pt idx="8467">
                  <c:v>-215320</c:v>
                </c:pt>
                <c:pt idx="8468">
                  <c:v>-215310</c:v>
                </c:pt>
                <c:pt idx="8469">
                  <c:v>-215300</c:v>
                </c:pt>
                <c:pt idx="8470">
                  <c:v>-215290</c:v>
                </c:pt>
                <c:pt idx="8471">
                  <c:v>-215280</c:v>
                </c:pt>
                <c:pt idx="8472">
                  <c:v>-215270</c:v>
                </c:pt>
                <c:pt idx="8473">
                  <c:v>-215260</c:v>
                </c:pt>
                <c:pt idx="8474">
                  <c:v>-215250</c:v>
                </c:pt>
                <c:pt idx="8475">
                  <c:v>-216240</c:v>
                </c:pt>
                <c:pt idx="8476">
                  <c:v>-216230</c:v>
                </c:pt>
                <c:pt idx="8477">
                  <c:v>-216220</c:v>
                </c:pt>
                <c:pt idx="8478">
                  <c:v>-216210</c:v>
                </c:pt>
                <c:pt idx="8479">
                  <c:v>-216200</c:v>
                </c:pt>
                <c:pt idx="8480">
                  <c:v>-216190</c:v>
                </c:pt>
                <c:pt idx="8481">
                  <c:v>-216180</c:v>
                </c:pt>
                <c:pt idx="8482">
                  <c:v>-216170</c:v>
                </c:pt>
                <c:pt idx="8483">
                  <c:v>-216160</c:v>
                </c:pt>
                <c:pt idx="8484">
                  <c:v>-216150</c:v>
                </c:pt>
                <c:pt idx="8485">
                  <c:v>-216140</c:v>
                </c:pt>
                <c:pt idx="8486">
                  <c:v>-216130</c:v>
                </c:pt>
                <c:pt idx="8487">
                  <c:v>-216120</c:v>
                </c:pt>
                <c:pt idx="8488">
                  <c:v>-216110</c:v>
                </c:pt>
                <c:pt idx="8489">
                  <c:v>-216100</c:v>
                </c:pt>
                <c:pt idx="8490">
                  <c:v>-216090</c:v>
                </c:pt>
                <c:pt idx="8491">
                  <c:v>-216080</c:v>
                </c:pt>
                <c:pt idx="8492">
                  <c:v>-216070</c:v>
                </c:pt>
                <c:pt idx="8493">
                  <c:v>-216060</c:v>
                </c:pt>
                <c:pt idx="8494">
                  <c:v>-216050</c:v>
                </c:pt>
                <c:pt idx="8495">
                  <c:v>-216040</c:v>
                </c:pt>
                <c:pt idx="8496">
                  <c:v>-216030</c:v>
                </c:pt>
                <c:pt idx="8497">
                  <c:v>-216020</c:v>
                </c:pt>
                <c:pt idx="8498">
                  <c:v>-216010</c:v>
                </c:pt>
                <c:pt idx="8499">
                  <c:v>-216000</c:v>
                </c:pt>
                <c:pt idx="8500">
                  <c:v>-215990</c:v>
                </c:pt>
                <c:pt idx="8501">
                  <c:v>-215980</c:v>
                </c:pt>
                <c:pt idx="8502">
                  <c:v>-215970</c:v>
                </c:pt>
                <c:pt idx="8503">
                  <c:v>-215960</c:v>
                </c:pt>
                <c:pt idx="8504">
                  <c:v>-215950</c:v>
                </c:pt>
                <c:pt idx="8505">
                  <c:v>-215940</c:v>
                </c:pt>
                <c:pt idx="8506">
                  <c:v>-215930</c:v>
                </c:pt>
                <c:pt idx="8507">
                  <c:v>-215920</c:v>
                </c:pt>
                <c:pt idx="8508">
                  <c:v>-215910</c:v>
                </c:pt>
                <c:pt idx="8509">
                  <c:v>-215900</c:v>
                </c:pt>
                <c:pt idx="8510">
                  <c:v>-215890</c:v>
                </c:pt>
                <c:pt idx="8511">
                  <c:v>-215880</c:v>
                </c:pt>
                <c:pt idx="8512">
                  <c:v>-215870</c:v>
                </c:pt>
                <c:pt idx="8513">
                  <c:v>-215860</c:v>
                </c:pt>
                <c:pt idx="8514">
                  <c:v>-215850</c:v>
                </c:pt>
                <c:pt idx="8515">
                  <c:v>-215840</c:v>
                </c:pt>
                <c:pt idx="8516">
                  <c:v>-215830</c:v>
                </c:pt>
                <c:pt idx="8517">
                  <c:v>-215820</c:v>
                </c:pt>
                <c:pt idx="8518">
                  <c:v>-215810</c:v>
                </c:pt>
                <c:pt idx="8519">
                  <c:v>-215800</c:v>
                </c:pt>
                <c:pt idx="8520">
                  <c:v>-215790</c:v>
                </c:pt>
                <c:pt idx="8521">
                  <c:v>-215780</c:v>
                </c:pt>
                <c:pt idx="8522">
                  <c:v>-215770</c:v>
                </c:pt>
                <c:pt idx="8523">
                  <c:v>-215760</c:v>
                </c:pt>
                <c:pt idx="8524">
                  <c:v>-215750</c:v>
                </c:pt>
                <c:pt idx="8525">
                  <c:v>-215740</c:v>
                </c:pt>
                <c:pt idx="8526">
                  <c:v>-215730</c:v>
                </c:pt>
                <c:pt idx="8527">
                  <c:v>-215720</c:v>
                </c:pt>
                <c:pt idx="8528">
                  <c:v>-215710</c:v>
                </c:pt>
                <c:pt idx="8529">
                  <c:v>-215700</c:v>
                </c:pt>
                <c:pt idx="8530">
                  <c:v>-215690</c:v>
                </c:pt>
                <c:pt idx="8531">
                  <c:v>-215680</c:v>
                </c:pt>
                <c:pt idx="8532">
                  <c:v>-215670</c:v>
                </c:pt>
                <c:pt idx="8533">
                  <c:v>-215660</c:v>
                </c:pt>
                <c:pt idx="8534">
                  <c:v>-215650</c:v>
                </c:pt>
                <c:pt idx="8535">
                  <c:v>-215640</c:v>
                </c:pt>
                <c:pt idx="8536">
                  <c:v>-215630</c:v>
                </c:pt>
                <c:pt idx="8537">
                  <c:v>-215620</c:v>
                </c:pt>
                <c:pt idx="8538">
                  <c:v>-216610</c:v>
                </c:pt>
                <c:pt idx="8539">
                  <c:v>-216600</c:v>
                </c:pt>
                <c:pt idx="8540">
                  <c:v>-216590</c:v>
                </c:pt>
                <c:pt idx="8541">
                  <c:v>-216580</c:v>
                </c:pt>
                <c:pt idx="8542">
                  <c:v>-216570</c:v>
                </c:pt>
                <c:pt idx="8543">
                  <c:v>-216560</c:v>
                </c:pt>
                <c:pt idx="8544">
                  <c:v>-216550</c:v>
                </c:pt>
                <c:pt idx="8545">
                  <c:v>-216540</c:v>
                </c:pt>
                <c:pt idx="8546">
                  <c:v>-217530</c:v>
                </c:pt>
                <c:pt idx="8547">
                  <c:v>-217520</c:v>
                </c:pt>
                <c:pt idx="8548">
                  <c:v>-217510</c:v>
                </c:pt>
                <c:pt idx="8549">
                  <c:v>-217500</c:v>
                </c:pt>
                <c:pt idx="8550">
                  <c:v>-217490</c:v>
                </c:pt>
                <c:pt idx="8551">
                  <c:v>-217480</c:v>
                </c:pt>
                <c:pt idx="8552">
                  <c:v>-217470</c:v>
                </c:pt>
                <c:pt idx="8553">
                  <c:v>-217460</c:v>
                </c:pt>
                <c:pt idx="8554">
                  <c:v>-217450</c:v>
                </c:pt>
                <c:pt idx="8555">
                  <c:v>-217440</c:v>
                </c:pt>
                <c:pt idx="8556">
                  <c:v>-217430</c:v>
                </c:pt>
                <c:pt idx="8557">
                  <c:v>-217420</c:v>
                </c:pt>
                <c:pt idx="8558">
                  <c:v>-217410</c:v>
                </c:pt>
                <c:pt idx="8559">
                  <c:v>-218400</c:v>
                </c:pt>
                <c:pt idx="8560">
                  <c:v>-218390</c:v>
                </c:pt>
                <c:pt idx="8561">
                  <c:v>-218380</c:v>
                </c:pt>
                <c:pt idx="8562">
                  <c:v>-218370</c:v>
                </c:pt>
                <c:pt idx="8563">
                  <c:v>-219360</c:v>
                </c:pt>
                <c:pt idx="8564">
                  <c:v>-219350</c:v>
                </c:pt>
                <c:pt idx="8565">
                  <c:v>-219340</c:v>
                </c:pt>
                <c:pt idx="8566">
                  <c:v>-219330</c:v>
                </c:pt>
                <c:pt idx="8567">
                  <c:v>-219320</c:v>
                </c:pt>
                <c:pt idx="8568">
                  <c:v>-219310</c:v>
                </c:pt>
                <c:pt idx="8569">
                  <c:v>-219300</c:v>
                </c:pt>
                <c:pt idx="8570">
                  <c:v>-219290</c:v>
                </c:pt>
                <c:pt idx="8571">
                  <c:v>-219280</c:v>
                </c:pt>
                <c:pt idx="8572">
                  <c:v>-219270</c:v>
                </c:pt>
                <c:pt idx="8573">
                  <c:v>-219260</c:v>
                </c:pt>
                <c:pt idx="8574">
                  <c:v>-219250</c:v>
                </c:pt>
                <c:pt idx="8575">
                  <c:v>-219240</c:v>
                </c:pt>
                <c:pt idx="8576">
                  <c:v>-219230</c:v>
                </c:pt>
                <c:pt idx="8577">
                  <c:v>-219220</c:v>
                </c:pt>
                <c:pt idx="8578">
                  <c:v>-219210</c:v>
                </c:pt>
                <c:pt idx="8579">
                  <c:v>-219200</c:v>
                </c:pt>
                <c:pt idx="8580">
                  <c:v>-219190</c:v>
                </c:pt>
                <c:pt idx="8581">
                  <c:v>-219180</c:v>
                </c:pt>
                <c:pt idx="8582">
                  <c:v>-219170</c:v>
                </c:pt>
                <c:pt idx="8583">
                  <c:v>-219160</c:v>
                </c:pt>
                <c:pt idx="8584">
                  <c:v>-219150</c:v>
                </c:pt>
                <c:pt idx="8585">
                  <c:v>-219140</c:v>
                </c:pt>
                <c:pt idx="8586">
                  <c:v>-219130</c:v>
                </c:pt>
                <c:pt idx="8587">
                  <c:v>-219120</c:v>
                </c:pt>
                <c:pt idx="8588">
                  <c:v>-219110</c:v>
                </c:pt>
                <c:pt idx="8589">
                  <c:v>-219100</c:v>
                </c:pt>
                <c:pt idx="8590">
                  <c:v>-219090</c:v>
                </c:pt>
                <c:pt idx="8591">
                  <c:v>-219080</c:v>
                </c:pt>
                <c:pt idx="8592">
                  <c:v>-219070</c:v>
                </c:pt>
                <c:pt idx="8593">
                  <c:v>-219060</c:v>
                </c:pt>
                <c:pt idx="8594">
                  <c:v>-219050</c:v>
                </c:pt>
                <c:pt idx="8595">
                  <c:v>-219040</c:v>
                </c:pt>
                <c:pt idx="8596">
                  <c:v>-219030</c:v>
                </c:pt>
                <c:pt idx="8597">
                  <c:v>-219020</c:v>
                </c:pt>
                <c:pt idx="8598">
                  <c:v>-219010</c:v>
                </c:pt>
                <c:pt idx="8599">
                  <c:v>-219000</c:v>
                </c:pt>
                <c:pt idx="8600">
                  <c:v>-218990</c:v>
                </c:pt>
                <c:pt idx="8601">
                  <c:v>-219980</c:v>
                </c:pt>
                <c:pt idx="8602">
                  <c:v>-219970</c:v>
                </c:pt>
                <c:pt idx="8603">
                  <c:v>-219960</c:v>
                </c:pt>
                <c:pt idx="8604">
                  <c:v>-219950</c:v>
                </c:pt>
                <c:pt idx="8605">
                  <c:v>-219940</c:v>
                </c:pt>
                <c:pt idx="8606">
                  <c:v>-219930</c:v>
                </c:pt>
                <c:pt idx="8607">
                  <c:v>-219920</c:v>
                </c:pt>
                <c:pt idx="8608">
                  <c:v>-219910</c:v>
                </c:pt>
                <c:pt idx="8609">
                  <c:v>-219900</c:v>
                </c:pt>
                <c:pt idx="8610">
                  <c:v>-219890</c:v>
                </c:pt>
                <c:pt idx="8611">
                  <c:v>-219880</c:v>
                </c:pt>
                <c:pt idx="8612">
                  <c:v>-219870</c:v>
                </c:pt>
                <c:pt idx="8613">
                  <c:v>-219860</c:v>
                </c:pt>
                <c:pt idx="8614">
                  <c:v>-219850</c:v>
                </c:pt>
                <c:pt idx="8615">
                  <c:v>-219840</c:v>
                </c:pt>
                <c:pt idx="8616">
                  <c:v>-219830</c:v>
                </c:pt>
                <c:pt idx="8617">
                  <c:v>-219820</c:v>
                </c:pt>
                <c:pt idx="8618">
                  <c:v>-219810</c:v>
                </c:pt>
                <c:pt idx="8619">
                  <c:v>-219800</c:v>
                </c:pt>
                <c:pt idx="8620">
                  <c:v>-220790</c:v>
                </c:pt>
                <c:pt idx="8621">
                  <c:v>-220780</c:v>
                </c:pt>
                <c:pt idx="8622">
                  <c:v>-220770</c:v>
                </c:pt>
                <c:pt idx="8623">
                  <c:v>-220760</c:v>
                </c:pt>
                <c:pt idx="8624">
                  <c:v>-220750</c:v>
                </c:pt>
                <c:pt idx="8625">
                  <c:v>-220740</c:v>
                </c:pt>
                <c:pt idx="8626">
                  <c:v>-220730</c:v>
                </c:pt>
                <c:pt idx="8627">
                  <c:v>-220720</c:v>
                </c:pt>
                <c:pt idx="8628">
                  <c:v>-220710</c:v>
                </c:pt>
                <c:pt idx="8629">
                  <c:v>-220700</c:v>
                </c:pt>
                <c:pt idx="8630">
                  <c:v>-220690</c:v>
                </c:pt>
                <c:pt idx="8631">
                  <c:v>-220680</c:v>
                </c:pt>
                <c:pt idx="8632">
                  <c:v>-220670</c:v>
                </c:pt>
                <c:pt idx="8633">
                  <c:v>-220660</c:v>
                </c:pt>
                <c:pt idx="8634">
                  <c:v>-220650</c:v>
                </c:pt>
                <c:pt idx="8635">
                  <c:v>-220640</c:v>
                </c:pt>
                <c:pt idx="8636">
                  <c:v>-220630</c:v>
                </c:pt>
                <c:pt idx="8637">
                  <c:v>-220620</c:v>
                </c:pt>
                <c:pt idx="8638">
                  <c:v>-220610</c:v>
                </c:pt>
                <c:pt idx="8639">
                  <c:v>-220600</c:v>
                </c:pt>
                <c:pt idx="8640">
                  <c:v>-220590</c:v>
                </c:pt>
                <c:pt idx="8641">
                  <c:v>-221580</c:v>
                </c:pt>
                <c:pt idx="8642">
                  <c:v>-221570</c:v>
                </c:pt>
                <c:pt idx="8643">
                  <c:v>-221560</c:v>
                </c:pt>
                <c:pt idx="8644">
                  <c:v>-221550</c:v>
                </c:pt>
                <c:pt idx="8645">
                  <c:v>-221540</c:v>
                </c:pt>
                <c:pt idx="8646">
                  <c:v>-221530</c:v>
                </c:pt>
                <c:pt idx="8647">
                  <c:v>-221520</c:v>
                </c:pt>
                <c:pt idx="8648">
                  <c:v>-221510</c:v>
                </c:pt>
                <c:pt idx="8649">
                  <c:v>-221500</c:v>
                </c:pt>
                <c:pt idx="8650">
                  <c:v>-221490</c:v>
                </c:pt>
                <c:pt idx="8651">
                  <c:v>-221480</c:v>
                </c:pt>
                <c:pt idx="8652">
                  <c:v>-221470</c:v>
                </c:pt>
                <c:pt idx="8653">
                  <c:v>-221460</c:v>
                </c:pt>
                <c:pt idx="8654">
                  <c:v>-221450</c:v>
                </c:pt>
                <c:pt idx="8655">
                  <c:v>-221440</c:v>
                </c:pt>
                <c:pt idx="8656">
                  <c:v>-221430</c:v>
                </c:pt>
                <c:pt idx="8657">
                  <c:v>-221420</c:v>
                </c:pt>
                <c:pt idx="8658">
                  <c:v>-221410</c:v>
                </c:pt>
                <c:pt idx="8659">
                  <c:v>-221400</c:v>
                </c:pt>
                <c:pt idx="8660">
                  <c:v>-221390</c:v>
                </c:pt>
                <c:pt idx="8661">
                  <c:v>-221380</c:v>
                </c:pt>
                <c:pt idx="8662">
                  <c:v>-221370</c:v>
                </c:pt>
                <c:pt idx="8663">
                  <c:v>-221360</c:v>
                </c:pt>
                <c:pt idx="8664">
                  <c:v>-221350</c:v>
                </c:pt>
                <c:pt idx="8665">
                  <c:v>-221340</c:v>
                </c:pt>
                <c:pt idx="8666">
                  <c:v>-221330</c:v>
                </c:pt>
                <c:pt idx="8667">
                  <c:v>-221320</c:v>
                </c:pt>
                <c:pt idx="8668">
                  <c:v>-221310</c:v>
                </c:pt>
                <c:pt idx="8669">
                  <c:v>-221300</c:v>
                </c:pt>
                <c:pt idx="8670">
                  <c:v>-221290</c:v>
                </c:pt>
                <c:pt idx="8671">
                  <c:v>-221280</c:v>
                </c:pt>
                <c:pt idx="8672">
                  <c:v>-221270</c:v>
                </c:pt>
                <c:pt idx="8673">
                  <c:v>-221260</c:v>
                </c:pt>
                <c:pt idx="8674">
                  <c:v>-221250</c:v>
                </c:pt>
                <c:pt idx="8675">
                  <c:v>-221240</c:v>
                </c:pt>
                <c:pt idx="8676">
                  <c:v>-221230</c:v>
                </c:pt>
                <c:pt idx="8677">
                  <c:v>-221220</c:v>
                </c:pt>
                <c:pt idx="8678">
                  <c:v>-221210</c:v>
                </c:pt>
                <c:pt idx="8679">
                  <c:v>-221200</c:v>
                </c:pt>
                <c:pt idx="8680">
                  <c:v>-221190</c:v>
                </c:pt>
                <c:pt idx="8681">
                  <c:v>-221180</c:v>
                </c:pt>
                <c:pt idx="8682">
                  <c:v>-221170</c:v>
                </c:pt>
                <c:pt idx="8683">
                  <c:v>-221160</c:v>
                </c:pt>
                <c:pt idx="8684">
                  <c:v>-221150</c:v>
                </c:pt>
                <c:pt idx="8685">
                  <c:v>-221140</c:v>
                </c:pt>
                <c:pt idx="8686">
                  <c:v>-221130</c:v>
                </c:pt>
                <c:pt idx="8687">
                  <c:v>-221120</c:v>
                </c:pt>
                <c:pt idx="8688">
                  <c:v>-221110</c:v>
                </c:pt>
                <c:pt idx="8689">
                  <c:v>-221100</c:v>
                </c:pt>
                <c:pt idx="8690">
                  <c:v>-221090</c:v>
                </c:pt>
                <c:pt idx="8691">
                  <c:v>-221080</c:v>
                </c:pt>
                <c:pt idx="8692">
                  <c:v>-221070</c:v>
                </c:pt>
                <c:pt idx="8693">
                  <c:v>-221060</c:v>
                </c:pt>
                <c:pt idx="8694">
                  <c:v>-221050</c:v>
                </c:pt>
                <c:pt idx="8695">
                  <c:v>-221040</c:v>
                </c:pt>
                <c:pt idx="8696">
                  <c:v>-221030</c:v>
                </c:pt>
                <c:pt idx="8697">
                  <c:v>-221020</c:v>
                </c:pt>
                <c:pt idx="8698">
                  <c:v>-221010</c:v>
                </c:pt>
                <c:pt idx="8699">
                  <c:v>-221000</c:v>
                </c:pt>
                <c:pt idx="8700">
                  <c:v>-220990</c:v>
                </c:pt>
                <c:pt idx="8701">
                  <c:v>-220980</c:v>
                </c:pt>
                <c:pt idx="8702">
                  <c:v>-220970</c:v>
                </c:pt>
                <c:pt idx="8703">
                  <c:v>-220960</c:v>
                </c:pt>
                <c:pt idx="8704">
                  <c:v>-220950</c:v>
                </c:pt>
                <c:pt idx="8705">
                  <c:v>-220940</c:v>
                </c:pt>
                <c:pt idx="8706">
                  <c:v>-221930</c:v>
                </c:pt>
                <c:pt idx="8707">
                  <c:v>-221920</c:v>
                </c:pt>
                <c:pt idx="8708">
                  <c:v>-221910</c:v>
                </c:pt>
                <c:pt idx="8709">
                  <c:v>-221900</c:v>
                </c:pt>
                <c:pt idx="8710">
                  <c:v>-221890</c:v>
                </c:pt>
                <c:pt idx="8711">
                  <c:v>-221880</c:v>
                </c:pt>
                <c:pt idx="8712">
                  <c:v>-221870</c:v>
                </c:pt>
                <c:pt idx="8713">
                  <c:v>-221860</c:v>
                </c:pt>
                <c:pt idx="8714">
                  <c:v>-221850</c:v>
                </c:pt>
                <c:pt idx="8715">
                  <c:v>-221840</c:v>
                </c:pt>
                <c:pt idx="8716">
                  <c:v>-221830</c:v>
                </c:pt>
                <c:pt idx="8717">
                  <c:v>-221820</c:v>
                </c:pt>
                <c:pt idx="8718">
                  <c:v>-221810</c:v>
                </c:pt>
                <c:pt idx="8719">
                  <c:v>-221800</c:v>
                </c:pt>
                <c:pt idx="8720">
                  <c:v>-221790</c:v>
                </c:pt>
                <c:pt idx="8721">
                  <c:v>-221780</c:v>
                </c:pt>
                <c:pt idx="8722">
                  <c:v>-221770</c:v>
                </c:pt>
                <c:pt idx="8723">
                  <c:v>-221760</c:v>
                </c:pt>
                <c:pt idx="8724">
                  <c:v>-221750</c:v>
                </c:pt>
                <c:pt idx="8725">
                  <c:v>-221740</c:v>
                </c:pt>
                <c:pt idx="8726">
                  <c:v>-221730</c:v>
                </c:pt>
                <c:pt idx="8727">
                  <c:v>-221720</c:v>
                </c:pt>
                <c:pt idx="8728">
                  <c:v>-221710</c:v>
                </c:pt>
                <c:pt idx="8729">
                  <c:v>-221700</c:v>
                </c:pt>
                <c:pt idx="8730">
                  <c:v>-221690</c:v>
                </c:pt>
                <c:pt idx="8731">
                  <c:v>-221680</c:v>
                </c:pt>
                <c:pt idx="8732">
                  <c:v>-221670</c:v>
                </c:pt>
                <c:pt idx="8733">
                  <c:v>-221660</c:v>
                </c:pt>
                <c:pt idx="8734">
                  <c:v>-221650</c:v>
                </c:pt>
                <c:pt idx="8735">
                  <c:v>-221640</c:v>
                </c:pt>
                <c:pt idx="8736">
                  <c:v>-221630</c:v>
                </c:pt>
                <c:pt idx="8737">
                  <c:v>-221620</c:v>
                </c:pt>
                <c:pt idx="8738">
                  <c:v>-221610</c:v>
                </c:pt>
                <c:pt idx="8739">
                  <c:v>-221600</c:v>
                </c:pt>
                <c:pt idx="8740">
                  <c:v>-222590</c:v>
                </c:pt>
                <c:pt idx="8741">
                  <c:v>-222580</c:v>
                </c:pt>
                <c:pt idx="8742">
                  <c:v>-222570</c:v>
                </c:pt>
                <c:pt idx="8743">
                  <c:v>-222560</c:v>
                </c:pt>
                <c:pt idx="8744">
                  <c:v>-222550</c:v>
                </c:pt>
                <c:pt idx="8745">
                  <c:v>-222540</c:v>
                </c:pt>
                <c:pt idx="8746">
                  <c:v>-222530</c:v>
                </c:pt>
                <c:pt idx="8747">
                  <c:v>-222520</c:v>
                </c:pt>
                <c:pt idx="8748">
                  <c:v>-222510</c:v>
                </c:pt>
                <c:pt idx="8749">
                  <c:v>-222500</c:v>
                </c:pt>
                <c:pt idx="8750">
                  <c:v>-222490</c:v>
                </c:pt>
                <c:pt idx="8751">
                  <c:v>-222480</c:v>
                </c:pt>
                <c:pt idx="8752">
                  <c:v>-222470</c:v>
                </c:pt>
                <c:pt idx="8753">
                  <c:v>-222460</c:v>
                </c:pt>
                <c:pt idx="8754">
                  <c:v>-222450</c:v>
                </c:pt>
                <c:pt idx="8755">
                  <c:v>-222440</c:v>
                </c:pt>
                <c:pt idx="8756">
                  <c:v>-222430</c:v>
                </c:pt>
                <c:pt idx="8757">
                  <c:v>-222420</c:v>
                </c:pt>
                <c:pt idx="8758">
                  <c:v>-222410</c:v>
                </c:pt>
                <c:pt idx="8759">
                  <c:v>-222400</c:v>
                </c:pt>
                <c:pt idx="8760">
                  <c:v>-222390</c:v>
                </c:pt>
                <c:pt idx="8761">
                  <c:v>-222380</c:v>
                </c:pt>
                <c:pt idx="8762">
                  <c:v>-222370</c:v>
                </c:pt>
                <c:pt idx="8763">
                  <c:v>-222360</c:v>
                </c:pt>
                <c:pt idx="8764">
                  <c:v>-222350</c:v>
                </c:pt>
                <c:pt idx="8765">
                  <c:v>-222340</c:v>
                </c:pt>
                <c:pt idx="8766">
                  <c:v>-222330</c:v>
                </c:pt>
                <c:pt idx="8767">
                  <c:v>-222320</c:v>
                </c:pt>
                <c:pt idx="8768">
                  <c:v>-222310</c:v>
                </c:pt>
                <c:pt idx="8769">
                  <c:v>-222300</c:v>
                </c:pt>
                <c:pt idx="8770">
                  <c:v>-222290</c:v>
                </c:pt>
                <c:pt idx="8771">
                  <c:v>-222280</c:v>
                </c:pt>
                <c:pt idx="8772">
                  <c:v>-222270</c:v>
                </c:pt>
                <c:pt idx="8773">
                  <c:v>-223260</c:v>
                </c:pt>
                <c:pt idx="8774">
                  <c:v>-223250</c:v>
                </c:pt>
                <c:pt idx="8775">
                  <c:v>-223240</c:v>
                </c:pt>
                <c:pt idx="8776">
                  <c:v>-223230</c:v>
                </c:pt>
                <c:pt idx="8777">
                  <c:v>-223220</c:v>
                </c:pt>
                <c:pt idx="8778">
                  <c:v>-223210</c:v>
                </c:pt>
                <c:pt idx="8779">
                  <c:v>-223200</c:v>
                </c:pt>
                <c:pt idx="8780">
                  <c:v>-223190</c:v>
                </c:pt>
                <c:pt idx="8781">
                  <c:v>-223180</c:v>
                </c:pt>
                <c:pt idx="8782">
                  <c:v>-223170</c:v>
                </c:pt>
                <c:pt idx="8783">
                  <c:v>-223160</c:v>
                </c:pt>
                <c:pt idx="8784">
                  <c:v>-223150</c:v>
                </c:pt>
                <c:pt idx="8785">
                  <c:v>-223140</c:v>
                </c:pt>
                <c:pt idx="8786">
                  <c:v>-223130</c:v>
                </c:pt>
                <c:pt idx="8787">
                  <c:v>-223120</c:v>
                </c:pt>
                <c:pt idx="8788">
                  <c:v>-223110</c:v>
                </c:pt>
                <c:pt idx="8789">
                  <c:v>-223100</c:v>
                </c:pt>
                <c:pt idx="8790">
                  <c:v>-223090</c:v>
                </c:pt>
                <c:pt idx="8791">
                  <c:v>-223080</c:v>
                </c:pt>
                <c:pt idx="8792">
                  <c:v>-223070</c:v>
                </c:pt>
                <c:pt idx="8793">
                  <c:v>-223060</c:v>
                </c:pt>
                <c:pt idx="8794">
                  <c:v>-223050</c:v>
                </c:pt>
                <c:pt idx="8795">
                  <c:v>-223040</c:v>
                </c:pt>
                <c:pt idx="8796">
                  <c:v>-223030</c:v>
                </c:pt>
                <c:pt idx="8797">
                  <c:v>-223020</c:v>
                </c:pt>
                <c:pt idx="8798">
                  <c:v>-223010</c:v>
                </c:pt>
                <c:pt idx="8799">
                  <c:v>-223000</c:v>
                </c:pt>
                <c:pt idx="8800">
                  <c:v>-222990</c:v>
                </c:pt>
                <c:pt idx="8801">
                  <c:v>-222980</c:v>
                </c:pt>
                <c:pt idx="8802">
                  <c:v>-222970</c:v>
                </c:pt>
                <c:pt idx="8803">
                  <c:v>-222960</c:v>
                </c:pt>
                <c:pt idx="8804">
                  <c:v>-222950</c:v>
                </c:pt>
                <c:pt idx="8805">
                  <c:v>-222940</c:v>
                </c:pt>
                <c:pt idx="8806">
                  <c:v>-222930</c:v>
                </c:pt>
                <c:pt idx="8807">
                  <c:v>-222920</c:v>
                </c:pt>
                <c:pt idx="8808">
                  <c:v>-222910</c:v>
                </c:pt>
                <c:pt idx="8809">
                  <c:v>-222900</c:v>
                </c:pt>
                <c:pt idx="8810">
                  <c:v>-222890</c:v>
                </c:pt>
                <c:pt idx="8811">
                  <c:v>-223880</c:v>
                </c:pt>
                <c:pt idx="8812">
                  <c:v>-223870</c:v>
                </c:pt>
                <c:pt idx="8813">
                  <c:v>-223860</c:v>
                </c:pt>
                <c:pt idx="8814">
                  <c:v>-223850</c:v>
                </c:pt>
                <c:pt idx="8815">
                  <c:v>-223840</c:v>
                </c:pt>
                <c:pt idx="8816">
                  <c:v>-223830</c:v>
                </c:pt>
                <c:pt idx="8817">
                  <c:v>-223820</c:v>
                </c:pt>
                <c:pt idx="8818">
                  <c:v>-223810</c:v>
                </c:pt>
                <c:pt idx="8819">
                  <c:v>-223800</c:v>
                </c:pt>
                <c:pt idx="8820">
                  <c:v>-223790</c:v>
                </c:pt>
                <c:pt idx="8821">
                  <c:v>-223780</c:v>
                </c:pt>
                <c:pt idx="8822">
                  <c:v>-223770</c:v>
                </c:pt>
                <c:pt idx="8823">
                  <c:v>-223760</c:v>
                </c:pt>
                <c:pt idx="8824">
                  <c:v>-223750</c:v>
                </c:pt>
                <c:pt idx="8825">
                  <c:v>-223740</c:v>
                </c:pt>
                <c:pt idx="8826">
                  <c:v>-224730</c:v>
                </c:pt>
                <c:pt idx="8827">
                  <c:v>-224720</c:v>
                </c:pt>
                <c:pt idx="8828">
                  <c:v>-224710</c:v>
                </c:pt>
                <c:pt idx="8829">
                  <c:v>-224700</c:v>
                </c:pt>
                <c:pt idx="8830">
                  <c:v>-224690</c:v>
                </c:pt>
                <c:pt idx="8831">
                  <c:v>-225680</c:v>
                </c:pt>
                <c:pt idx="8832">
                  <c:v>-225670</c:v>
                </c:pt>
                <c:pt idx="8833">
                  <c:v>-225660</c:v>
                </c:pt>
                <c:pt idx="8834">
                  <c:v>-225650</c:v>
                </c:pt>
                <c:pt idx="8835">
                  <c:v>-225640</c:v>
                </c:pt>
                <c:pt idx="8836">
                  <c:v>-225630</c:v>
                </c:pt>
                <c:pt idx="8837">
                  <c:v>-225620</c:v>
                </c:pt>
                <c:pt idx="8838">
                  <c:v>-225610</c:v>
                </c:pt>
                <c:pt idx="8839">
                  <c:v>-225600</c:v>
                </c:pt>
                <c:pt idx="8840">
                  <c:v>-225590</c:v>
                </c:pt>
                <c:pt idx="8841">
                  <c:v>-225580</c:v>
                </c:pt>
                <c:pt idx="8842">
                  <c:v>-225570</c:v>
                </c:pt>
                <c:pt idx="8843">
                  <c:v>-225560</c:v>
                </c:pt>
                <c:pt idx="8844">
                  <c:v>-225550</c:v>
                </c:pt>
                <c:pt idx="8845">
                  <c:v>-225540</c:v>
                </c:pt>
                <c:pt idx="8846">
                  <c:v>-225530</c:v>
                </c:pt>
                <c:pt idx="8847">
                  <c:v>-225520</c:v>
                </c:pt>
                <c:pt idx="8848">
                  <c:v>-226510</c:v>
                </c:pt>
                <c:pt idx="8849">
                  <c:v>-226500</c:v>
                </c:pt>
                <c:pt idx="8850">
                  <c:v>-226490</c:v>
                </c:pt>
                <c:pt idx="8851">
                  <c:v>-226480</c:v>
                </c:pt>
                <c:pt idx="8852">
                  <c:v>-226470</c:v>
                </c:pt>
                <c:pt idx="8853">
                  <c:v>-226460</c:v>
                </c:pt>
                <c:pt idx="8854">
                  <c:v>-226450</c:v>
                </c:pt>
                <c:pt idx="8855">
                  <c:v>-226440</c:v>
                </c:pt>
                <c:pt idx="8856">
                  <c:v>-226430</c:v>
                </c:pt>
                <c:pt idx="8857">
                  <c:v>-226420</c:v>
                </c:pt>
                <c:pt idx="8858">
                  <c:v>-226410</c:v>
                </c:pt>
                <c:pt idx="8859">
                  <c:v>-226400</c:v>
                </c:pt>
                <c:pt idx="8860">
                  <c:v>-226390</c:v>
                </c:pt>
                <c:pt idx="8861">
                  <c:v>-226380</c:v>
                </c:pt>
                <c:pt idx="8862">
                  <c:v>-226370</c:v>
                </c:pt>
                <c:pt idx="8863">
                  <c:v>-226360</c:v>
                </c:pt>
                <c:pt idx="8864">
                  <c:v>-226350</c:v>
                </c:pt>
                <c:pt idx="8865">
                  <c:v>-226340</c:v>
                </c:pt>
                <c:pt idx="8866">
                  <c:v>-226330</c:v>
                </c:pt>
                <c:pt idx="8867">
                  <c:v>-226320</c:v>
                </c:pt>
                <c:pt idx="8868">
                  <c:v>-226310</c:v>
                </c:pt>
                <c:pt idx="8869">
                  <c:v>-226300</c:v>
                </c:pt>
                <c:pt idx="8870">
                  <c:v>-226290</c:v>
                </c:pt>
                <c:pt idx="8871">
                  <c:v>-226280</c:v>
                </c:pt>
                <c:pt idx="8872">
                  <c:v>-226270</c:v>
                </c:pt>
                <c:pt idx="8873">
                  <c:v>-226260</c:v>
                </c:pt>
                <c:pt idx="8874">
                  <c:v>-226250</c:v>
                </c:pt>
                <c:pt idx="8875">
                  <c:v>-226240</c:v>
                </c:pt>
                <c:pt idx="8876">
                  <c:v>-226230</c:v>
                </c:pt>
                <c:pt idx="8877">
                  <c:v>-226220</c:v>
                </c:pt>
                <c:pt idx="8878">
                  <c:v>-226210</c:v>
                </c:pt>
                <c:pt idx="8879">
                  <c:v>-226200</c:v>
                </c:pt>
                <c:pt idx="8880">
                  <c:v>-226190</c:v>
                </c:pt>
                <c:pt idx="8881">
                  <c:v>-226180</c:v>
                </c:pt>
                <c:pt idx="8882">
                  <c:v>-226170</c:v>
                </c:pt>
                <c:pt idx="8883">
                  <c:v>-226160</c:v>
                </c:pt>
                <c:pt idx="8884">
                  <c:v>-226150</c:v>
                </c:pt>
                <c:pt idx="8885">
                  <c:v>-226140</c:v>
                </c:pt>
                <c:pt idx="8886">
                  <c:v>-226130</c:v>
                </c:pt>
                <c:pt idx="8887">
                  <c:v>-226120</c:v>
                </c:pt>
                <c:pt idx="8888">
                  <c:v>-226110</c:v>
                </c:pt>
                <c:pt idx="8889">
                  <c:v>-226100</c:v>
                </c:pt>
                <c:pt idx="8890">
                  <c:v>-226090</c:v>
                </c:pt>
                <c:pt idx="8891">
                  <c:v>-226080</c:v>
                </c:pt>
                <c:pt idx="8892">
                  <c:v>-226070</c:v>
                </c:pt>
                <c:pt idx="8893">
                  <c:v>-226060</c:v>
                </c:pt>
                <c:pt idx="8894">
                  <c:v>-226050</c:v>
                </c:pt>
                <c:pt idx="8895">
                  <c:v>-226040</c:v>
                </c:pt>
                <c:pt idx="8896">
                  <c:v>-226030</c:v>
                </c:pt>
                <c:pt idx="8897">
                  <c:v>-226020</c:v>
                </c:pt>
                <c:pt idx="8898">
                  <c:v>-226010</c:v>
                </c:pt>
                <c:pt idx="8899">
                  <c:v>-226000</c:v>
                </c:pt>
                <c:pt idx="8900">
                  <c:v>-225990</c:v>
                </c:pt>
                <c:pt idx="8901">
                  <c:v>-225980</c:v>
                </c:pt>
                <c:pt idx="8902">
                  <c:v>-225970</c:v>
                </c:pt>
                <c:pt idx="8903">
                  <c:v>-225960</c:v>
                </c:pt>
                <c:pt idx="8904">
                  <c:v>-225950</c:v>
                </c:pt>
                <c:pt idx="8905">
                  <c:v>-225940</c:v>
                </c:pt>
                <c:pt idx="8906">
                  <c:v>-225930</c:v>
                </c:pt>
                <c:pt idx="8907">
                  <c:v>-225920</c:v>
                </c:pt>
                <c:pt idx="8908">
                  <c:v>-225910</c:v>
                </c:pt>
                <c:pt idx="8909">
                  <c:v>-225900</c:v>
                </c:pt>
                <c:pt idx="8910">
                  <c:v>-225890</c:v>
                </c:pt>
                <c:pt idx="8911">
                  <c:v>-225880</c:v>
                </c:pt>
                <c:pt idx="8912">
                  <c:v>-225870</c:v>
                </c:pt>
                <c:pt idx="8913">
                  <c:v>-225860</c:v>
                </c:pt>
                <c:pt idx="8914">
                  <c:v>-225850</c:v>
                </c:pt>
                <c:pt idx="8915">
                  <c:v>-226840</c:v>
                </c:pt>
                <c:pt idx="8916">
                  <c:v>-226830</c:v>
                </c:pt>
                <c:pt idx="8917">
                  <c:v>-226820</c:v>
                </c:pt>
                <c:pt idx="8918">
                  <c:v>-226810</c:v>
                </c:pt>
                <c:pt idx="8919">
                  <c:v>-226800</c:v>
                </c:pt>
                <c:pt idx="8920">
                  <c:v>-226790</c:v>
                </c:pt>
                <c:pt idx="8921">
                  <c:v>-226780</c:v>
                </c:pt>
                <c:pt idx="8922">
                  <c:v>-226770</c:v>
                </c:pt>
                <c:pt idx="8923">
                  <c:v>-226760</c:v>
                </c:pt>
                <c:pt idx="8924">
                  <c:v>-227750</c:v>
                </c:pt>
                <c:pt idx="8925">
                  <c:v>-227740</c:v>
                </c:pt>
                <c:pt idx="8926">
                  <c:v>-227730</c:v>
                </c:pt>
                <c:pt idx="8927">
                  <c:v>-227720</c:v>
                </c:pt>
                <c:pt idx="8928">
                  <c:v>-227710</c:v>
                </c:pt>
                <c:pt idx="8929">
                  <c:v>-227700</c:v>
                </c:pt>
                <c:pt idx="8930">
                  <c:v>-227690</c:v>
                </c:pt>
                <c:pt idx="8931">
                  <c:v>-227680</c:v>
                </c:pt>
                <c:pt idx="8932">
                  <c:v>-227670</c:v>
                </c:pt>
                <c:pt idx="8933">
                  <c:v>-227660</c:v>
                </c:pt>
                <c:pt idx="8934">
                  <c:v>-227650</c:v>
                </c:pt>
                <c:pt idx="8935">
                  <c:v>-228640</c:v>
                </c:pt>
                <c:pt idx="8936">
                  <c:v>-228630</c:v>
                </c:pt>
                <c:pt idx="8937">
                  <c:v>-228620</c:v>
                </c:pt>
                <c:pt idx="8938">
                  <c:v>-228610</c:v>
                </c:pt>
                <c:pt idx="8939">
                  <c:v>-228600</c:v>
                </c:pt>
                <c:pt idx="8940">
                  <c:v>-228590</c:v>
                </c:pt>
                <c:pt idx="8941">
                  <c:v>-228580</c:v>
                </c:pt>
                <c:pt idx="8942">
                  <c:v>-228570</c:v>
                </c:pt>
                <c:pt idx="8943">
                  <c:v>-228560</c:v>
                </c:pt>
                <c:pt idx="8944">
                  <c:v>-228550</c:v>
                </c:pt>
                <c:pt idx="8945">
                  <c:v>-228540</c:v>
                </c:pt>
                <c:pt idx="8946">
                  <c:v>-228530</c:v>
                </c:pt>
                <c:pt idx="8947">
                  <c:v>-228520</c:v>
                </c:pt>
                <c:pt idx="8948">
                  <c:v>-228510</c:v>
                </c:pt>
                <c:pt idx="8949">
                  <c:v>-228500</c:v>
                </c:pt>
                <c:pt idx="8950">
                  <c:v>-228490</c:v>
                </c:pt>
                <c:pt idx="8951">
                  <c:v>-228480</c:v>
                </c:pt>
                <c:pt idx="8952">
                  <c:v>-228470</c:v>
                </c:pt>
                <c:pt idx="8953">
                  <c:v>-228460</c:v>
                </c:pt>
                <c:pt idx="8954">
                  <c:v>-228450</c:v>
                </c:pt>
                <c:pt idx="8955">
                  <c:v>-228440</c:v>
                </c:pt>
                <c:pt idx="8956">
                  <c:v>-228430</c:v>
                </c:pt>
                <c:pt idx="8957">
                  <c:v>-228420</c:v>
                </c:pt>
                <c:pt idx="8958">
                  <c:v>-228410</c:v>
                </c:pt>
                <c:pt idx="8959">
                  <c:v>-228400</c:v>
                </c:pt>
                <c:pt idx="8960">
                  <c:v>-228390</c:v>
                </c:pt>
                <c:pt idx="8961">
                  <c:v>-228380</c:v>
                </c:pt>
                <c:pt idx="8962">
                  <c:v>-228370</c:v>
                </c:pt>
                <c:pt idx="8963">
                  <c:v>-228360</c:v>
                </c:pt>
                <c:pt idx="8964">
                  <c:v>-228350</c:v>
                </c:pt>
                <c:pt idx="8965">
                  <c:v>-228340</c:v>
                </c:pt>
                <c:pt idx="8966">
                  <c:v>-228330</c:v>
                </c:pt>
                <c:pt idx="8967">
                  <c:v>-228320</c:v>
                </c:pt>
                <c:pt idx="8968">
                  <c:v>-228310</c:v>
                </c:pt>
                <c:pt idx="8969">
                  <c:v>-228300</c:v>
                </c:pt>
                <c:pt idx="8970">
                  <c:v>-228290</c:v>
                </c:pt>
                <c:pt idx="8971">
                  <c:v>-228280</c:v>
                </c:pt>
                <c:pt idx="8972">
                  <c:v>-228270</c:v>
                </c:pt>
                <c:pt idx="8973">
                  <c:v>-228260</c:v>
                </c:pt>
                <c:pt idx="8974">
                  <c:v>-228250</c:v>
                </c:pt>
                <c:pt idx="8975">
                  <c:v>-228240</c:v>
                </c:pt>
                <c:pt idx="8976">
                  <c:v>-228230</c:v>
                </c:pt>
                <c:pt idx="8977">
                  <c:v>-228220</c:v>
                </c:pt>
                <c:pt idx="8978">
                  <c:v>-228210</c:v>
                </c:pt>
                <c:pt idx="8979">
                  <c:v>-228200</c:v>
                </c:pt>
                <c:pt idx="8980">
                  <c:v>-228190</c:v>
                </c:pt>
                <c:pt idx="8981">
                  <c:v>-229180</c:v>
                </c:pt>
                <c:pt idx="8982">
                  <c:v>-229170</c:v>
                </c:pt>
                <c:pt idx="8983">
                  <c:v>-229160</c:v>
                </c:pt>
                <c:pt idx="8984">
                  <c:v>-229150</c:v>
                </c:pt>
                <c:pt idx="8985">
                  <c:v>-229140</c:v>
                </c:pt>
                <c:pt idx="8986">
                  <c:v>-229130</c:v>
                </c:pt>
                <c:pt idx="8987">
                  <c:v>-230120</c:v>
                </c:pt>
                <c:pt idx="8988">
                  <c:v>-230110</c:v>
                </c:pt>
                <c:pt idx="8989">
                  <c:v>-230100</c:v>
                </c:pt>
                <c:pt idx="8990">
                  <c:v>-230090</c:v>
                </c:pt>
                <c:pt idx="8991">
                  <c:v>-230080</c:v>
                </c:pt>
                <c:pt idx="8992">
                  <c:v>-230070</c:v>
                </c:pt>
                <c:pt idx="8993">
                  <c:v>-230060</c:v>
                </c:pt>
                <c:pt idx="8994">
                  <c:v>-230050</c:v>
                </c:pt>
                <c:pt idx="8995">
                  <c:v>-230040</c:v>
                </c:pt>
                <c:pt idx="8996">
                  <c:v>-230030</c:v>
                </c:pt>
                <c:pt idx="8997">
                  <c:v>-230020</c:v>
                </c:pt>
                <c:pt idx="8998">
                  <c:v>-230010</c:v>
                </c:pt>
                <c:pt idx="8999">
                  <c:v>-230000</c:v>
                </c:pt>
                <c:pt idx="9000">
                  <c:v>-229990</c:v>
                </c:pt>
                <c:pt idx="9001">
                  <c:v>-229980</c:v>
                </c:pt>
                <c:pt idx="9002">
                  <c:v>-230970</c:v>
                </c:pt>
                <c:pt idx="9003">
                  <c:v>-230960</c:v>
                </c:pt>
                <c:pt idx="9004">
                  <c:v>-230950</c:v>
                </c:pt>
                <c:pt idx="9005">
                  <c:v>-230940</c:v>
                </c:pt>
                <c:pt idx="9006">
                  <c:v>-230930</c:v>
                </c:pt>
                <c:pt idx="9007">
                  <c:v>-230920</c:v>
                </c:pt>
                <c:pt idx="9008">
                  <c:v>-230910</c:v>
                </c:pt>
                <c:pt idx="9009">
                  <c:v>-230900</c:v>
                </c:pt>
                <c:pt idx="9010">
                  <c:v>-230890</c:v>
                </c:pt>
                <c:pt idx="9011">
                  <c:v>-230880</c:v>
                </c:pt>
                <c:pt idx="9012">
                  <c:v>-230870</c:v>
                </c:pt>
                <c:pt idx="9013">
                  <c:v>-230860</c:v>
                </c:pt>
                <c:pt idx="9014">
                  <c:v>-230850</c:v>
                </c:pt>
                <c:pt idx="9015">
                  <c:v>-230840</c:v>
                </c:pt>
                <c:pt idx="9016">
                  <c:v>-230830</c:v>
                </c:pt>
                <c:pt idx="9017">
                  <c:v>-230820</c:v>
                </c:pt>
                <c:pt idx="9018">
                  <c:v>-230810</c:v>
                </c:pt>
                <c:pt idx="9019">
                  <c:v>-230800</c:v>
                </c:pt>
                <c:pt idx="9020">
                  <c:v>-230790</c:v>
                </c:pt>
                <c:pt idx="9021">
                  <c:v>-230780</c:v>
                </c:pt>
                <c:pt idx="9022">
                  <c:v>-230770</c:v>
                </c:pt>
                <c:pt idx="9023">
                  <c:v>-230760</c:v>
                </c:pt>
                <c:pt idx="9024">
                  <c:v>-230750</c:v>
                </c:pt>
                <c:pt idx="9025">
                  <c:v>-230740</c:v>
                </c:pt>
                <c:pt idx="9026">
                  <c:v>-230730</c:v>
                </c:pt>
                <c:pt idx="9027">
                  <c:v>-230720</c:v>
                </c:pt>
                <c:pt idx="9028">
                  <c:v>-230710</c:v>
                </c:pt>
                <c:pt idx="9029">
                  <c:v>-230700</c:v>
                </c:pt>
                <c:pt idx="9030">
                  <c:v>-230690</c:v>
                </c:pt>
                <c:pt idx="9031">
                  <c:v>-230680</c:v>
                </c:pt>
                <c:pt idx="9032">
                  <c:v>-230670</c:v>
                </c:pt>
                <c:pt idx="9033">
                  <c:v>-230660</c:v>
                </c:pt>
                <c:pt idx="9034">
                  <c:v>-230650</c:v>
                </c:pt>
                <c:pt idx="9035">
                  <c:v>-230640</c:v>
                </c:pt>
                <c:pt idx="9036">
                  <c:v>-230630</c:v>
                </c:pt>
                <c:pt idx="9037">
                  <c:v>-230620</c:v>
                </c:pt>
                <c:pt idx="9038">
                  <c:v>-230610</c:v>
                </c:pt>
                <c:pt idx="9039">
                  <c:v>-230600</c:v>
                </c:pt>
                <c:pt idx="9040">
                  <c:v>-230590</c:v>
                </c:pt>
                <c:pt idx="9041">
                  <c:v>-230580</c:v>
                </c:pt>
                <c:pt idx="9042">
                  <c:v>-230570</c:v>
                </c:pt>
                <c:pt idx="9043">
                  <c:v>-230560</c:v>
                </c:pt>
                <c:pt idx="9044">
                  <c:v>-230550</c:v>
                </c:pt>
                <c:pt idx="9045">
                  <c:v>-230540</c:v>
                </c:pt>
                <c:pt idx="9046">
                  <c:v>-230530</c:v>
                </c:pt>
                <c:pt idx="9047">
                  <c:v>-230520</c:v>
                </c:pt>
                <c:pt idx="9048">
                  <c:v>-230510</c:v>
                </c:pt>
                <c:pt idx="9049">
                  <c:v>-230500</c:v>
                </c:pt>
                <c:pt idx="9050">
                  <c:v>-231490</c:v>
                </c:pt>
                <c:pt idx="9051">
                  <c:v>-231480</c:v>
                </c:pt>
                <c:pt idx="9052">
                  <c:v>-231470</c:v>
                </c:pt>
                <c:pt idx="9053">
                  <c:v>-231460</c:v>
                </c:pt>
                <c:pt idx="9054">
                  <c:v>-231450</c:v>
                </c:pt>
                <c:pt idx="9055">
                  <c:v>-231440</c:v>
                </c:pt>
                <c:pt idx="9056">
                  <c:v>-231430</c:v>
                </c:pt>
                <c:pt idx="9057">
                  <c:v>-231420</c:v>
                </c:pt>
                <c:pt idx="9058">
                  <c:v>-231410</c:v>
                </c:pt>
                <c:pt idx="9059">
                  <c:v>-231400</c:v>
                </c:pt>
                <c:pt idx="9060">
                  <c:v>-231390</c:v>
                </c:pt>
                <c:pt idx="9061">
                  <c:v>-231380</c:v>
                </c:pt>
                <c:pt idx="9062">
                  <c:v>-231370</c:v>
                </c:pt>
                <c:pt idx="9063">
                  <c:v>-231360</c:v>
                </c:pt>
                <c:pt idx="9064">
                  <c:v>-231350</c:v>
                </c:pt>
                <c:pt idx="9065">
                  <c:v>-231340</c:v>
                </c:pt>
                <c:pt idx="9066">
                  <c:v>-231330</c:v>
                </c:pt>
                <c:pt idx="9067">
                  <c:v>-231320</c:v>
                </c:pt>
                <c:pt idx="9068">
                  <c:v>-231310</c:v>
                </c:pt>
                <c:pt idx="9069">
                  <c:v>-231300</c:v>
                </c:pt>
                <c:pt idx="9070">
                  <c:v>-231290</c:v>
                </c:pt>
                <c:pt idx="9071">
                  <c:v>-231280</c:v>
                </c:pt>
                <c:pt idx="9072">
                  <c:v>-231270</c:v>
                </c:pt>
                <c:pt idx="9073">
                  <c:v>-231260</c:v>
                </c:pt>
                <c:pt idx="9074">
                  <c:v>-231250</c:v>
                </c:pt>
                <c:pt idx="9075">
                  <c:v>-231240</c:v>
                </c:pt>
                <c:pt idx="9076">
                  <c:v>-231230</c:v>
                </c:pt>
                <c:pt idx="9077">
                  <c:v>-231220</c:v>
                </c:pt>
                <c:pt idx="9078">
                  <c:v>-231210</c:v>
                </c:pt>
                <c:pt idx="9079">
                  <c:v>-231200</c:v>
                </c:pt>
                <c:pt idx="9080">
                  <c:v>-231190</c:v>
                </c:pt>
                <c:pt idx="9081">
                  <c:v>-231180</c:v>
                </c:pt>
                <c:pt idx="9082">
                  <c:v>-232170</c:v>
                </c:pt>
                <c:pt idx="9083">
                  <c:v>-232160</c:v>
                </c:pt>
                <c:pt idx="9084">
                  <c:v>-232150</c:v>
                </c:pt>
                <c:pt idx="9085">
                  <c:v>-232140</c:v>
                </c:pt>
                <c:pt idx="9086">
                  <c:v>-232130</c:v>
                </c:pt>
                <c:pt idx="9087">
                  <c:v>-232120</c:v>
                </c:pt>
                <c:pt idx="9088">
                  <c:v>-232110</c:v>
                </c:pt>
                <c:pt idx="9089">
                  <c:v>-232100</c:v>
                </c:pt>
                <c:pt idx="9090">
                  <c:v>-232090</c:v>
                </c:pt>
                <c:pt idx="9091">
                  <c:v>-232080</c:v>
                </c:pt>
                <c:pt idx="9092">
                  <c:v>-232070</c:v>
                </c:pt>
                <c:pt idx="9093">
                  <c:v>-232060</c:v>
                </c:pt>
                <c:pt idx="9094">
                  <c:v>-232050</c:v>
                </c:pt>
                <c:pt idx="9095">
                  <c:v>-232040</c:v>
                </c:pt>
                <c:pt idx="9096">
                  <c:v>-233030</c:v>
                </c:pt>
                <c:pt idx="9097">
                  <c:v>-233020</c:v>
                </c:pt>
                <c:pt idx="9098">
                  <c:v>-233010</c:v>
                </c:pt>
                <c:pt idx="9099">
                  <c:v>-233000</c:v>
                </c:pt>
                <c:pt idx="9100">
                  <c:v>-232990</c:v>
                </c:pt>
                <c:pt idx="9101">
                  <c:v>-232980</c:v>
                </c:pt>
                <c:pt idx="9102">
                  <c:v>-232970</c:v>
                </c:pt>
                <c:pt idx="9103">
                  <c:v>-232960</c:v>
                </c:pt>
                <c:pt idx="9104">
                  <c:v>-232950</c:v>
                </c:pt>
                <c:pt idx="9105">
                  <c:v>-232940</c:v>
                </c:pt>
                <c:pt idx="9106">
                  <c:v>-232930</c:v>
                </c:pt>
                <c:pt idx="9107">
                  <c:v>-232920</c:v>
                </c:pt>
                <c:pt idx="9108">
                  <c:v>-232910</c:v>
                </c:pt>
                <c:pt idx="9109">
                  <c:v>-232900</c:v>
                </c:pt>
                <c:pt idx="9110">
                  <c:v>-232890</c:v>
                </c:pt>
                <c:pt idx="9111">
                  <c:v>-232880</c:v>
                </c:pt>
                <c:pt idx="9112">
                  <c:v>-232870</c:v>
                </c:pt>
                <c:pt idx="9113">
                  <c:v>-232860</c:v>
                </c:pt>
                <c:pt idx="9114">
                  <c:v>-232850</c:v>
                </c:pt>
                <c:pt idx="9115">
                  <c:v>-232840</c:v>
                </c:pt>
                <c:pt idx="9116">
                  <c:v>-232830</c:v>
                </c:pt>
                <c:pt idx="9117">
                  <c:v>-232820</c:v>
                </c:pt>
                <c:pt idx="9118">
                  <c:v>-233810</c:v>
                </c:pt>
                <c:pt idx="9119">
                  <c:v>-233800</c:v>
                </c:pt>
                <c:pt idx="9120">
                  <c:v>-233790</c:v>
                </c:pt>
                <c:pt idx="9121">
                  <c:v>-233780</c:v>
                </c:pt>
                <c:pt idx="9122">
                  <c:v>-233770</c:v>
                </c:pt>
                <c:pt idx="9123">
                  <c:v>-233760</c:v>
                </c:pt>
                <c:pt idx="9124">
                  <c:v>-233750</c:v>
                </c:pt>
                <c:pt idx="9125">
                  <c:v>-233740</c:v>
                </c:pt>
                <c:pt idx="9126">
                  <c:v>-233730</c:v>
                </c:pt>
                <c:pt idx="9127">
                  <c:v>-233720</c:v>
                </c:pt>
                <c:pt idx="9128">
                  <c:v>-233710</c:v>
                </c:pt>
                <c:pt idx="9129">
                  <c:v>-233700</c:v>
                </c:pt>
                <c:pt idx="9130">
                  <c:v>-233690</c:v>
                </c:pt>
                <c:pt idx="9131">
                  <c:v>-233680</c:v>
                </c:pt>
                <c:pt idx="9132">
                  <c:v>-233670</c:v>
                </c:pt>
                <c:pt idx="9133">
                  <c:v>-233660</c:v>
                </c:pt>
                <c:pt idx="9134">
                  <c:v>-233650</c:v>
                </c:pt>
                <c:pt idx="9135">
                  <c:v>-233640</c:v>
                </c:pt>
                <c:pt idx="9136">
                  <c:v>-233630</c:v>
                </c:pt>
                <c:pt idx="9137">
                  <c:v>-233620</c:v>
                </c:pt>
                <c:pt idx="9138">
                  <c:v>-233610</c:v>
                </c:pt>
                <c:pt idx="9139">
                  <c:v>-233600</c:v>
                </c:pt>
                <c:pt idx="9140">
                  <c:v>-233590</c:v>
                </c:pt>
                <c:pt idx="9141">
                  <c:v>-233580</c:v>
                </c:pt>
                <c:pt idx="9142">
                  <c:v>-233570</c:v>
                </c:pt>
                <c:pt idx="9143">
                  <c:v>-233560</c:v>
                </c:pt>
                <c:pt idx="9144">
                  <c:v>-233550</c:v>
                </c:pt>
                <c:pt idx="9145">
                  <c:v>-233540</c:v>
                </c:pt>
                <c:pt idx="9146">
                  <c:v>-233530</c:v>
                </c:pt>
                <c:pt idx="9147">
                  <c:v>-233520</c:v>
                </c:pt>
                <c:pt idx="9148">
                  <c:v>-233510</c:v>
                </c:pt>
                <c:pt idx="9149">
                  <c:v>-233500</c:v>
                </c:pt>
                <c:pt idx="9150">
                  <c:v>-233490</c:v>
                </c:pt>
                <c:pt idx="9151">
                  <c:v>-233480</c:v>
                </c:pt>
                <c:pt idx="9152">
                  <c:v>-233470</c:v>
                </c:pt>
                <c:pt idx="9153">
                  <c:v>-233460</c:v>
                </c:pt>
                <c:pt idx="9154">
                  <c:v>-233450</c:v>
                </c:pt>
                <c:pt idx="9155">
                  <c:v>-233440</c:v>
                </c:pt>
                <c:pt idx="9156">
                  <c:v>-233430</c:v>
                </c:pt>
                <c:pt idx="9157">
                  <c:v>-233420</c:v>
                </c:pt>
                <c:pt idx="9158">
                  <c:v>-233410</c:v>
                </c:pt>
                <c:pt idx="9159">
                  <c:v>-233400</c:v>
                </c:pt>
                <c:pt idx="9160">
                  <c:v>-233390</c:v>
                </c:pt>
                <c:pt idx="9161">
                  <c:v>-233380</c:v>
                </c:pt>
                <c:pt idx="9162">
                  <c:v>-233370</c:v>
                </c:pt>
                <c:pt idx="9163">
                  <c:v>-233360</c:v>
                </c:pt>
                <c:pt idx="9164">
                  <c:v>-233350</c:v>
                </c:pt>
                <c:pt idx="9165">
                  <c:v>-233340</c:v>
                </c:pt>
                <c:pt idx="9166">
                  <c:v>-233330</c:v>
                </c:pt>
                <c:pt idx="9167">
                  <c:v>-233320</c:v>
                </c:pt>
                <c:pt idx="9168">
                  <c:v>-233310</c:v>
                </c:pt>
                <c:pt idx="9169">
                  <c:v>-233300</c:v>
                </c:pt>
                <c:pt idx="9170">
                  <c:v>-233290</c:v>
                </c:pt>
                <c:pt idx="9171">
                  <c:v>-233280</c:v>
                </c:pt>
                <c:pt idx="9172">
                  <c:v>-233270</c:v>
                </c:pt>
                <c:pt idx="9173">
                  <c:v>-233260</c:v>
                </c:pt>
                <c:pt idx="9174">
                  <c:v>-233250</c:v>
                </c:pt>
                <c:pt idx="9175">
                  <c:v>-233240</c:v>
                </c:pt>
                <c:pt idx="9176">
                  <c:v>-233230</c:v>
                </c:pt>
                <c:pt idx="9177">
                  <c:v>-233220</c:v>
                </c:pt>
                <c:pt idx="9178">
                  <c:v>-234210</c:v>
                </c:pt>
                <c:pt idx="9179">
                  <c:v>-234200</c:v>
                </c:pt>
                <c:pt idx="9180">
                  <c:v>-234190</c:v>
                </c:pt>
                <c:pt idx="9181">
                  <c:v>-234180</c:v>
                </c:pt>
                <c:pt idx="9182">
                  <c:v>-234170</c:v>
                </c:pt>
                <c:pt idx="9183">
                  <c:v>-234160</c:v>
                </c:pt>
                <c:pt idx="9184">
                  <c:v>-234150</c:v>
                </c:pt>
                <c:pt idx="9185">
                  <c:v>-234140</c:v>
                </c:pt>
                <c:pt idx="9186">
                  <c:v>-234130</c:v>
                </c:pt>
                <c:pt idx="9187">
                  <c:v>-234120</c:v>
                </c:pt>
                <c:pt idx="9188">
                  <c:v>-234110</c:v>
                </c:pt>
                <c:pt idx="9189">
                  <c:v>-234100</c:v>
                </c:pt>
                <c:pt idx="9190">
                  <c:v>-234090</c:v>
                </c:pt>
                <c:pt idx="9191">
                  <c:v>-234080</c:v>
                </c:pt>
                <c:pt idx="9192">
                  <c:v>-234070</c:v>
                </c:pt>
                <c:pt idx="9193">
                  <c:v>-234060</c:v>
                </c:pt>
                <c:pt idx="9194">
                  <c:v>-234050</c:v>
                </c:pt>
                <c:pt idx="9195">
                  <c:v>-234040</c:v>
                </c:pt>
                <c:pt idx="9196">
                  <c:v>-234030</c:v>
                </c:pt>
                <c:pt idx="9197">
                  <c:v>-234020</c:v>
                </c:pt>
                <c:pt idx="9198">
                  <c:v>-234010</c:v>
                </c:pt>
                <c:pt idx="9199">
                  <c:v>-234000</c:v>
                </c:pt>
                <c:pt idx="9200">
                  <c:v>-233990</c:v>
                </c:pt>
                <c:pt idx="9201">
                  <c:v>-234980</c:v>
                </c:pt>
                <c:pt idx="9202">
                  <c:v>-234970</c:v>
                </c:pt>
                <c:pt idx="9203">
                  <c:v>-234960</c:v>
                </c:pt>
                <c:pt idx="9204">
                  <c:v>-234950</c:v>
                </c:pt>
                <c:pt idx="9205">
                  <c:v>-234940</c:v>
                </c:pt>
                <c:pt idx="9206">
                  <c:v>-234930</c:v>
                </c:pt>
                <c:pt idx="9207">
                  <c:v>-234920</c:v>
                </c:pt>
                <c:pt idx="9208">
                  <c:v>-234910</c:v>
                </c:pt>
                <c:pt idx="9209">
                  <c:v>-234900</c:v>
                </c:pt>
                <c:pt idx="9210">
                  <c:v>-234890</c:v>
                </c:pt>
                <c:pt idx="9211">
                  <c:v>-234880</c:v>
                </c:pt>
                <c:pt idx="9212">
                  <c:v>-234870</c:v>
                </c:pt>
                <c:pt idx="9213">
                  <c:v>-234860</c:v>
                </c:pt>
                <c:pt idx="9214">
                  <c:v>-234850</c:v>
                </c:pt>
                <c:pt idx="9215">
                  <c:v>-234840</c:v>
                </c:pt>
                <c:pt idx="9216">
                  <c:v>-234830</c:v>
                </c:pt>
                <c:pt idx="9217">
                  <c:v>-234820</c:v>
                </c:pt>
                <c:pt idx="9218">
                  <c:v>-234810</c:v>
                </c:pt>
                <c:pt idx="9219">
                  <c:v>-234800</c:v>
                </c:pt>
                <c:pt idx="9220">
                  <c:v>-234790</c:v>
                </c:pt>
                <c:pt idx="9221">
                  <c:v>-234780</c:v>
                </c:pt>
                <c:pt idx="9222">
                  <c:v>-234770</c:v>
                </c:pt>
                <c:pt idx="9223">
                  <c:v>-234760</c:v>
                </c:pt>
                <c:pt idx="9224">
                  <c:v>-234750</c:v>
                </c:pt>
                <c:pt idx="9225">
                  <c:v>-234740</c:v>
                </c:pt>
                <c:pt idx="9226">
                  <c:v>-234730</c:v>
                </c:pt>
                <c:pt idx="9227">
                  <c:v>-234720</c:v>
                </c:pt>
                <c:pt idx="9228">
                  <c:v>-234710</c:v>
                </c:pt>
                <c:pt idx="9229">
                  <c:v>-234700</c:v>
                </c:pt>
                <c:pt idx="9230">
                  <c:v>-234690</c:v>
                </c:pt>
                <c:pt idx="9231">
                  <c:v>-235680</c:v>
                </c:pt>
                <c:pt idx="9232">
                  <c:v>-235670</c:v>
                </c:pt>
                <c:pt idx="9233">
                  <c:v>-235660</c:v>
                </c:pt>
                <c:pt idx="9234">
                  <c:v>-235650</c:v>
                </c:pt>
                <c:pt idx="9235">
                  <c:v>-235640</c:v>
                </c:pt>
                <c:pt idx="9236">
                  <c:v>-235630</c:v>
                </c:pt>
                <c:pt idx="9237">
                  <c:v>-235620</c:v>
                </c:pt>
                <c:pt idx="9238">
                  <c:v>-235610</c:v>
                </c:pt>
                <c:pt idx="9239">
                  <c:v>-235600</c:v>
                </c:pt>
                <c:pt idx="9240">
                  <c:v>-235590</c:v>
                </c:pt>
                <c:pt idx="9241">
                  <c:v>-235580</c:v>
                </c:pt>
                <c:pt idx="9242">
                  <c:v>-235570</c:v>
                </c:pt>
                <c:pt idx="9243">
                  <c:v>-235560</c:v>
                </c:pt>
                <c:pt idx="9244">
                  <c:v>-235550</c:v>
                </c:pt>
                <c:pt idx="9245">
                  <c:v>-235540</c:v>
                </c:pt>
                <c:pt idx="9246">
                  <c:v>-235530</c:v>
                </c:pt>
                <c:pt idx="9247">
                  <c:v>-235520</c:v>
                </c:pt>
                <c:pt idx="9248">
                  <c:v>-235510</c:v>
                </c:pt>
                <c:pt idx="9249">
                  <c:v>-235500</c:v>
                </c:pt>
                <c:pt idx="9250">
                  <c:v>-235490</c:v>
                </c:pt>
                <c:pt idx="9251">
                  <c:v>-235480</c:v>
                </c:pt>
                <c:pt idx="9252">
                  <c:v>-235470</c:v>
                </c:pt>
                <c:pt idx="9253">
                  <c:v>-235460</c:v>
                </c:pt>
                <c:pt idx="9254">
                  <c:v>-235450</c:v>
                </c:pt>
                <c:pt idx="9255">
                  <c:v>-235440</c:v>
                </c:pt>
                <c:pt idx="9256">
                  <c:v>-235430</c:v>
                </c:pt>
                <c:pt idx="9257">
                  <c:v>-235420</c:v>
                </c:pt>
                <c:pt idx="9258">
                  <c:v>-235410</c:v>
                </c:pt>
                <c:pt idx="9259">
                  <c:v>-235400</c:v>
                </c:pt>
                <c:pt idx="9260">
                  <c:v>-235390</c:v>
                </c:pt>
                <c:pt idx="9261">
                  <c:v>-235380</c:v>
                </c:pt>
                <c:pt idx="9262">
                  <c:v>-235370</c:v>
                </c:pt>
                <c:pt idx="9263">
                  <c:v>-235360</c:v>
                </c:pt>
                <c:pt idx="9264">
                  <c:v>-236350</c:v>
                </c:pt>
                <c:pt idx="9265">
                  <c:v>-236340</c:v>
                </c:pt>
                <c:pt idx="9266">
                  <c:v>-236330</c:v>
                </c:pt>
                <c:pt idx="9267">
                  <c:v>-236320</c:v>
                </c:pt>
                <c:pt idx="9268">
                  <c:v>-236310</c:v>
                </c:pt>
                <c:pt idx="9269">
                  <c:v>-236300</c:v>
                </c:pt>
                <c:pt idx="9270">
                  <c:v>-236290</c:v>
                </c:pt>
                <c:pt idx="9271">
                  <c:v>-236280</c:v>
                </c:pt>
                <c:pt idx="9272">
                  <c:v>-236270</c:v>
                </c:pt>
                <c:pt idx="9273">
                  <c:v>-236260</c:v>
                </c:pt>
                <c:pt idx="9274">
                  <c:v>-236250</c:v>
                </c:pt>
                <c:pt idx="9275">
                  <c:v>-236240</c:v>
                </c:pt>
                <c:pt idx="9276">
                  <c:v>-236230</c:v>
                </c:pt>
                <c:pt idx="9277">
                  <c:v>-236220</c:v>
                </c:pt>
                <c:pt idx="9278">
                  <c:v>-236210</c:v>
                </c:pt>
                <c:pt idx="9279">
                  <c:v>-236200</c:v>
                </c:pt>
                <c:pt idx="9280">
                  <c:v>-236190</c:v>
                </c:pt>
                <c:pt idx="9281">
                  <c:v>-236180</c:v>
                </c:pt>
                <c:pt idx="9282">
                  <c:v>-237170</c:v>
                </c:pt>
                <c:pt idx="9283">
                  <c:v>-237160</c:v>
                </c:pt>
                <c:pt idx="9284">
                  <c:v>-237150</c:v>
                </c:pt>
                <c:pt idx="9285">
                  <c:v>-238140</c:v>
                </c:pt>
                <c:pt idx="9286">
                  <c:v>-238130</c:v>
                </c:pt>
                <c:pt idx="9287">
                  <c:v>-238120</c:v>
                </c:pt>
                <c:pt idx="9288">
                  <c:v>-238110</c:v>
                </c:pt>
                <c:pt idx="9289">
                  <c:v>-239100</c:v>
                </c:pt>
                <c:pt idx="9290">
                  <c:v>-239090</c:v>
                </c:pt>
                <c:pt idx="9291">
                  <c:v>-239080</c:v>
                </c:pt>
                <c:pt idx="9292">
                  <c:v>-239070</c:v>
                </c:pt>
                <c:pt idx="9293">
                  <c:v>-239060</c:v>
                </c:pt>
                <c:pt idx="9294">
                  <c:v>-239050</c:v>
                </c:pt>
                <c:pt idx="9295">
                  <c:v>-239040</c:v>
                </c:pt>
                <c:pt idx="9296">
                  <c:v>-239030</c:v>
                </c:pt>
                <c:pt idx="9297">
                  <c:v>-239020</c:v>
                </c:pt>
                <c:pt idx="9298">
                  <c:v>-239010</c:v>
                </c:pt>
                <c:pt idx="9299">
                  <c:v>-239000</c:v>
                </c:pt>
                <c:pt idx="9300">
                  <c:v>-238990</c:v>
                </c:pt>
                <c:pt idx="9301">
                  <c:v>-238980</c:v>
                </c:pt>
                <c:pt idx="9302">
                  <c:v>-238970</c:v>
                </c:pt>
                <c:pt idx="9303">
                  <c:v>-238960</c:v>
                </c:pt>
                <c:pt idx="9304">
                  <c:v>-238950</c:v>
                </c:pt>
                <c:pt idx="9305">
                  <c:v>-238940</c:v>
                </c:pt>
                <c:pt idx="9306">
                  <c:v>-238930</c:v>
                </c:pt>
                <c:pt idx="9307">
                  <c:v>-238920</c:v>
                </c:pt>
                <c:pt idx="9308">
                  <c:v>-238910</c:v>
                </c:pt>
                <c:pt idx="9309">
                  <c:v>-238900</c:v>
                </c:pt>
                <c:pt idx="9310">
                  <c:v>-238890</c:v>
                </c:pt>
                <c:pt idx="9311">
                  <c:v>-238880</c:v>
                </c:pt>
                <c:pt idx="9312">
                  <c:v>-238870</c:v>
                </c:pt>
                <c:pt idx="9313">
                  <c:v>-238860</c:v>
                </c:pt>
                <c:pt idx="9314">
                  <c:v>-238850</c:v>
                </c:pt>
                <c:pt idx="9315">
                  <c:v>-238840</c:v>
                </c:pt>
                <c:pt idx="9316">
                  <c:v>-238830</c:v>
                </c:pt>
                <c:pt idx="9317">
                  <c:v>-238820</c:v>
                </c:pt>
                <c:pt idx="9318">
                  <c:v>-238810</c:v>
                </c:pt>
                <c:pt idx="9319">
                  <c:v>-238800</c:v>
                </c:pt>
                <c:pt idx="9320">
                  <c:v>-238790</c:v>
                </c:pt>
                <c:pt idx="9321">
                  <c:v>-238780</c:v>
                </c:pt>
                <c:pt idx="9322">
                  <c:v>-238770</c:v>
                </c:pt>
                <c:pt idx="9323">
                  <c:v>-238760</c:v>
                </c:pt>
                <c:pt idx="9324">
                  <c:v>-238750</c:v>
                </c:pt>
                <c:pt idx="9325">
                  <c:v>-238740</c:v>
                </c:pt>
                <c:pt idx="9326">
                  <c:v>-238730</c:v>
                </c:pt>
                <c:pt idx="9327">
                  <c:v>-238720</c:v>
                </c:pt>
                <c:pt idx="9328">
                  <c:v>-238710</c:v>
                </c:pt>
                <c:pt idx="9329">
                  <c:v>-238700</c:v>
                </c:pt>
                <c:pt idx="9330">
                  <c:v>-238690</c:v>
                </c:pt>
                <c:pt idx="9331">
                  <c:v>-238680</c:v>
                </c:pt>
                <c:pt idx="9332">
                  <c:v>-238670</c:v>
                </c:pt>
                <c:pt idx="9333">
                  <c:v>-238660</c:v>
                </c:pt>
                <c:pt idx="9334">
                  <c:v>-238650</c:v>
                </c:pt>
                <c:pt idx="9335">
                  <c:v>-238640</c:v>
                </c:pt>
                <c:pt idx="9336">
                  <c:v>-238630</c:v>
                </c:pt>
                <c:pt idx="9337">
                  <c:v>-238620</c:v>
                </c:pt>
                <c:pt idx="9338">
                  <c:v>-238610</c:v>
                </c:pt>
                <c:pt idx="9339">
                  <c:v>-238600</c:v>
                </c:pt>
                <c:pt idx="9340">
                  <c:v>-238590</c:v>
                </c:pt>
                <c:pt idx="9341">
                  <c:v>-238580</c:v>
                </c:pt>
                <c:pt idx="9342">
                  <c:v>-238570</c:v>
                </c:pt>
                <c:pt idx="9343">
                  <c:v>-238560</c:v>
                </c:pt>
                <c:pt idx="9344">
                  <c:v>-238550</c:v>
                </c:pt>
                <c:pt idx="9345">
                  <c:v>-238540</c:v>
                </c:pt>
                <c:pt idx="9346">
                  <c:v>-238530</c:v>
                </c:pt>
                <c:pt idx="9347">
                  <c:v>-238520</c:v>
                </c:pt>
                <c:pt idx="9348">
                  <c:v>-238510</c:v>
                </c:pt>
                <c:pt idx="9349">
                  <c:v>-238500</c:v>
                </c:pt>
                <c:pt idx="9350">
                  <c:v>-238490</c:v>
                </c:pt>
                <c:pt idx="9351">
                  <c:v>-238480</c:v>
                </c:pt>
                <c:pt idx="9352">
                  <c:v>-238470</c:v>
                </c:pt>
                <c:pt idx="9353">
                  <c:v>-238460</c:v>
                </c:pt>
                <c:pt idx="9354">
                  <c:v>-238450</c:v>
                </c:pt>
                <c:pt idx="9355">
                  <c:v>-238440</c:v>
                </c:pt>
                <c:pt idx="9356">
                  <c:v>-238430</c:v>
                </c:pt>
                <c:pt idx="9357">
                  <c:v>-238420</c:v>
                </c:pt>
                <c:pt idx="9358">
                  <c:v>-238410</c:v>
                </c:pt>
                <c:pt idx="9359">
                  <c:v>-238400</c:v>
                </c:pt>
                <c:pt idx="9360">
                  <c:v>-238390</c:v>
                </c:pt>
                <c:pt idx="9361">
                  <c:v>-238380</c:v>
                </c:pt>
                <c:pt idx="9362">
                  <c:v>-238370</c:v>
                </c:pt>
                <c:pt idx="9363">
                  <c:v>-238360</c:v>
                </c:pt>
                <c:pt idx="9364">
                  <c:v>-238350</c:v>
                </c:pt>
                <c:pt idx="9365">
                  <c:v>-238340</c:v>
                </c:pt>
                <c:pt idx="9366">
                  <c:v>-238330</c:v>
                </c:pt>
                <c:pt idx="9367">
                  <c:v>-238320</c:v>
                </c:pt>
                <c:pt idx="9368">
                  <c:v>-238310</c:v>
                </c:pt>
                <c:pt idx="9369">
                  <c:v>-238300</c:v>
                </c:pt>
                <c:pt idx="9370">
                  <c:v>-238290</c:v>
                </c:pt>
                <c:pt idx="9371">
                  <c:v>-238280</c:v>
                </c:pt>
                <c:pt idx="9372">
                  <c:v>-238270</c:v>
                </c:pt>
                <c:pt idx="9373">
                  <c:v>-238260</c:v>
                </c:pt>
                <c:pt idx="9374">
                  <c:v>-238250</c:v>
                </c:pt>
                <c:pt idx="9375">
                  <c:v>-238240</c:v>
                </c:pt>
                <c:pt idx="9376">
                  <c:v>-238230</c:v>
                </c:pt>
                <c:pt idx="9377">
                  <c:v>-239220</c:v>
                </c:pt>
                <c:pt idx="9378">
                  <c:v>-240210</c:v>
                </c:pt>
                <c:pt idx="9379">
                  <c:v>-240200</c:v>
                </c:pt>
                <c:pt idx="9380">
                  <c:v>-240190</c:v>
                </c:pt>
                <c:pt idx="9381">
                  <c:v>-240180</c:v>
                </c:pt>
                <c:pt idx="9382">
                  <c:v>-240170</c:v>
                </c:pt>
                <c:pt idx="9383">
                  <c:v>-240160</c:v>
                </c:pt>
                <c:pt idx="9384">
                  <c:v>-240150</c:v>
                </c:pt>
                <c:pt idx="9385">
                  <c:v>-240140</c:v>
                </c:pt>
                <c:pt idx="9386">
                  <c:v>-240130</c:v>
                </c:pt>
                <c:pt idx="9387">
                  <c:v>-240120</c:v>
                </c:pt>
                <c:pt idx="9388">
                  <c:v>-240110</c:v>
                </c:pt>
                <c:pt idx="9389">
                  <c:v>-240100</c:v>
                </c:pt>
                <c:pt idx="9390">
                  <c:v>-240090</c:v>
                </c:pt>
                <c:pt idx="9391">
                  <c:v>-240080</c:v>
                </c:pt>
                <c:pt idx="9392">
                  <c:v>-240070</c:v>
                </c:pt>
                <c:pt idx="9393">
                  <c:v>-240060</c:v>
                </c:pt>
                <c:pt idx="9394">
                  <c:v>-240050</c:v>
                </c:pt>
                <c:pt idx="9395">
                  <c:v>-240040</c:v>
                </c:pt>
                <c:pt idx="9396">
                  <c:v>-240030</c:v>
                </c:pt>
                <c:pt idx="9397">
                  <c:v>-240020</c:v>
                </c:pt>
                <c:pt idx="9398">
                  <c:v>-240010</c:v>
                </c:pt>
                <c:pt idx="9399">
                  <c:v>-240000</c:v>
                </c:pt>
                <c:pt idx="9400">
                  <c:v>-239990</c:v>
                </c:pt>
                <c:pt idx="9401">
                  <c:v>-239980</c:v>
                </c:pt>
                <c:pt idx="9402">
                  <c:v>-239970</c:v>
                </c:pt>
                <c:pt idx="9403">
                  <c:v>-239960</c:v>
                </c:pt>
                <c:pt idx="9404">
                  <c:v>-239950</c:v>
                </c:pt>
                <c:pt idx="9405">
                  <c:v>-239940</c:v>
                </c:pt>
                <c:pt idx="9406">
                  <c:v>-239930</c:v>
                </c:pt>
                <c:pt idx="9407">
                  <c:v>-239920</c:v>
                </c:pt>
                <c:pt idx="9408">
                  <c:v>-239910</c:v>
                </c:pt>
                <c:pt idx="9409">
                  <c:v>-239900</c:v>
                </c:pt>
                <c:pt idx="9410">
                  <c:v>-239890</c:v>
                </c:pt>
                <c:pt idx="9411">
                  <c:v>-239880</c:v>
                </c:pt>
                <c:pt idx="9412">
                  <c:v>-239870</c:v>
                </c:pt>
                <c:pt idx="9413">
                  <c:v>-239860</c:v>
                </c:pt>
                <c:pt idx="9414">
                  <c:v>-239850</c:v>
                </c:pt>
                <c:pt idx="9415">
                  <c:v>-239840</c:v>
                </c:pt>
                <c:pt idx="9416">
                  <c:v>-239830</c:v>
                </c:pt>
                <c:pt idx="9417">
                  <c:v>-239820</c:v>
                </c:pt>
                <c:pt idx="9418">
                  <c:v>-239810</c:v>
                </c:pt>
                <c:pt idx="9419">
                  <c:v>-240800</c:v>
                </c:pt>
                <c:pt idx="9420">
                  <c:v>-240790</c:v>
                </c:pt>
                <c:pt idx="9421">
                  <c:v>-240780</c:v>
                </c:pt>
                <c:pt idx="9422">
                  <c:v>-240770</c:v>
                </c:pt>
                <c:pt idx="9423">
                  <c:v>-240760</c:v>
                </c:pt>
                <c:pt idx="9424">
                  <c:v>-240750</c:v>
                </c:pt>
                <c:pt idx="9425">
                  <c:v>-240740</c:v>
                </c:pt>
                <c:pt idx="9426">
                  <c:v>-240730</c:v>
                </c:pt>
                <c:pt idx="9427">
                  <c:v>-240720</c:v>
                </c:pt>
                <c:pt idx="9428">
                  <c:v>-240710</c:v>
                </c:pt>
                <c:pt idx="9429">
                  <c:v>-240700</c:v>
                </c:pt>
                <c:pt idx="9430">
                  <c:v>-240690</c:v>
                </c:pt>
                <c:pt idx="9431">
                  <c:v>-240680</c:v>
                </c:pt>
                <c:pt idx="9432">
                  <c:v>-240670</c:v>
                </c:pt>
                <c:pt idx="9433">
                  <c:v>-241660</c:v>
                </c:pt>
                <c:pt idx="9434">
                  <c:v>-241650</c:v>
                </c:pt>
                <c:pt idx="9435">
                  <c:v>-241640</c:v>
                </c:pt>
                <c:pt idx="9436">
                  <c:v>-241630</c:v>
                </c:pt>
                <c:pt idx="9437">
                  <c:v>-241620</c:v>
                </c:pt>
                <c:pt idx="9438">
                  <c:v>-241610</c:v>
                </c:pt>
                <c:pt idx="9439">
                  <c:v>-241600</c:v>
                </c:pt>
                <c:pt idx="9440">
                  <c:v>-241590</c:v>
                </c:pt>
                <c:pt idx="9441">
                  <c:v>-241580</c:v>
                </c:pt>
                <c:pt idx="9442">
                  <c:v>-241570</c:v>
                </c:pt>
                <c:pt idx="9443">
                  <c:v>-241560</c:v>
                </c:pt>
                <c:pt idx="9444">
                  <c:v>-241550</c:v>
                </c:pt>
                <c:pt idx="9445">
                  <c:v>-241540</c:v>
                </c:pt>
                <c:pt idx="9446">
                  <c:v>-241530</c:v>
                </c:pt>
                <c:pt idx="9447">
                  <c:v>-241520</c:v>
                </c:pt>
                <c:pt idx="9448">
                  <c:v>-241510</c:v>
                </c:pt>
                <c:pt idx="9449">
                  <c:v>-241500</c:v>
                </c:pt>
                <c:pt idx="9450">
                  <c:v>-241490</c:v>
                </c:pt>
                <c:pt idx="9451">
                  <c:v>-241480</c:v>
                </c:pt>
                <c:pt idx="9452">
                  <c:v>-241470</c:v>
                </c:pt>
                <c:pt idx="9453">
                  <c:v>-241460</c:v>
                </c:pt>
                <c:pt idx="9454">
                  <c:v>-241450</c:v>
                </c:pt>
                <c:pt idx="9455">
                  <c:v>-241440</c:v>
                </c:pt>
                <c:pt idx="9456">
                  <c:v>-241430</c:v>
                </c:pt>
                <c:pt idx="9457">
                  <c:v>-241420</c:v>
                </c:pt>
                <c:pt idx="9458">
                  <c:v>-241410</c:v>
                </c:pt>
                <c:pt idx="9459">
                  <c:v>-241400</c:v>
                </c:pt>
                <c:pt idx="9460">
                  <c:v>-241390</c:v>
                </c:pt>
                <c:pt idx="9461">
                  <c:v>-241380</c:v>
                </c:pt>
                <c:pt idx="9462">
                  <c:v>-241370</c:v>
                </c:pt>
                <c:pt idx="9463">
                  <c:v>-241360</c:v>
                </c:pt>
                <c:pt idx="9464">
                  <c:v>-241350</c:v>
                </c:pt>
                <c:pt idx="9465">
                  <c:v>-241340</c:v>
                </c:pt>
                <c:pt idx="9466">
                  <c:v>-241330</c:v>
                </c:pt>
                <c:pt idx="9467">
                  <c:v>-241320</c:v>
                </c:pt>
                <c:pt idx="9468">
                  <c:v>-241310</c:v>
                </c:pt>
                <c:pt idx="9469">
                  <c:v>-241300</c:v>
                </c:pt>
                <c:pt idx="9470">
                  <c:v>-242290</c:v>
                </c:pt>
                <c:pt idx="9471">
                  <c:v>-242280</c:v>
                </c:pt>
                <c:pt idx="9472">
                  <c:v>-242270</c:v>
                </c:pt>
                <c:pt idx="9473">
                  <c:v>-242260</c:v>
                </c:pt>
                <c:pt idx="9474">
                  <c:v>-242250</c:v>
                </c:pt>
                <c:pt idx="9475">
                  <c:v>-242240</c:v>
                </c:pt>
                <c:pt idx="9476">
                  <c:v>-242230</c:v>
                </c:pt>
                <c:pt idx="9477">
                  <c:v>-242220</c:v>
                </c:pt>
                <c:pt idx="9478">
                  <c:v>-242210</c:v>
                </c:pt>
                <c:pt idx="9479">
                  <c:v>-242200</c:v>
                </c:pt>
                <c:pt idx="9480">
                  <c:v>-242190</c:v>
                </c:pt>
                <c:pt idx="9481">
                  <c:v>-242180</c:v>
                </c:pt>
                <c:pt idx="9482">
                  <c:v>-242170</c:v>
                </c:pt>
                <c:pt idx="9483">
                  <c:v>-242160</c:v>
                </c:pt>
                <c:pt idx="9484">
                  <c:v>-242150</c:v>
                </c:pt>
                <c:pt idx="9485">
                  <c:v>-242140</c:v>
                </c:pt>
                <c:pt idx="9486">
                  <c:v>-242130</c:v>
                </c:pt>
                <c:pt idx="9487">
                  <c:v>-242120</c:v>
                </c:pt>
                <c:pt idx="9488">
                  <c:v>-242110</c:v>
                </c:pt>
                <c:pt idx="9489">
                  <c:v>-242100</c:v>
                </c:pt>
                <c:pt idx="9490">
                  <c:v>-242090</c:v>
                </c:pt>
                <c:pt idx="9491">
                  <c:v>-242080</c:v>
                </c:pt>
                <c:pt idx="9492">
                  <c:v>-242070</c:v>
                </c:pt>
                <c:pt idx="9493">
                  <c:v>-242060</c:v>
                </c:pt>
                <c:pt idx="9494">
                  <c:v>-242050</c:v>
                </c:pt>
                <c:pt idx="9495">
                  <c:v>-242040</c:v>
                </c:pt>
                <c:pt idx="9496">
                  <c:v>-242030</c:v>
                </c:pt>
                <c:pt idx="9497">
                  <c:v>-242020</c:v>
                </c:pt>
                <c:pt idx="9498">
                  <c:v>-242010</c:v>
                </c:pt>
                <c:pt idx="9499">
                  <c:v>-242000</c:v>
                </c:pt>
                <c:pt idx="9500">
                  <c:v>-241990</c:v>
                </c:pt>
                <c:pt idx="9501">
                  <c:v>-241980</c:v>
                </c:pt>
                <c:pt idx="9502">
                  <c:v>-241970</c:v>
                </c:pt>
                <c:pt idx="9503">
                  <c:v>-241960</c:v>
                </c:pt>
                <c:pt idx="9504">
                  <c:v>-241950</c:v>
                </c:pt>
                <c:pt idx="9505">
                  <c:v>-241940</c:v>
                </c:pt>
                <c:pt idx="9506">
                  <c:v>-241930</c:v>
                </c:pt>
                <c:pt idx="9507">
                  <c:v>-241920</c:v>
                </c:pt>
                <c:pt idx="9508">
                  <c:v>-241910</c:v>
                </c:pt>
                <c:pt idx="9509">
                  <c:v>-242900</c:v>
                </c:pt>
                <c:pt idx="9510">
                  <c:v>-242890</c:v>
                </c:pt>
                <c:pt idx="9511">
                  <c:v>-242880</c:v>
                </c:pt>
                <c:pt idx="9512">
                  <c:v>-242870</c:v>
                </c:pt>
                <c:pt idx="9513">
                  <c:v>-242860</c:v>
                </c:pt>
                <c:pt idx="9514">
                  <c:v>-243850</c:v>
                </c:pt>
                <c:pt idx="9515">
                  <c:v>-243840</c:v>
                </c:pt>
                <c:pt idx="9516">
                  <c:v>-243830</c:v>
                </c:pt>
                <c:pt idx="9517">
                  <c:v>-243820</c:v>
                </c:pt>
                <c:pt idx="9518">
                  <c:v>-243810</c:v>
                </c:pt>
                <c:pt idx="9519">
                  <c:v>-243800</c:v>
                </c:pt>
                <c:pt idx="9520">
                  <c:v>-243790</c:v>
                </c:pt>
                <c:pt idx="9521">
                  <c:v>-243780</c:v>
                </c:pt>
                <c:pt idx="9522">
                  <c:v>-243770</c:v>
                </c:pt>
                <c:pt idx="9523">
                  <c:v>-243760</c:v>
                </c:pt>
                <c:pt idx="9524">
                  <c:v>-243750</c:v>
                </c:pt>
                <c:pt idx="9525">
                  <c:v>-243740</c:v>
                </c:pt>
                <c:pt idx="9526">
                  <c:v>-243730</c:v>
                </c:pt>
                <c:pt idx="9527">
                  <c:v>-243720</c:v>
                </c:pt>
                <c:pt idx="9528">
                  <c:v>-243710</c:v>
                </c:pt>
                <c:pt idx="9529">
                  <c:v>-243700</c:v>
                </c:pt>
                <c:pt idx="9530">
                  <c:v>-243690</c:v>
                </c:pt>
                <c:pt idx="9531">
                  <c:v>-243680</c:v>
                </c:pt>
                <c:pt idx="9532">
                  <c:v>-243670</c:v>
                </c:pt>
                <c:pt idx="9533">
                  <c:v>-243660</c:v>
                </c:pt>
                <c:pt idx="9534">
                  <c:v>-243650</c:v>
                </c:pt>
                <c:pt idx="9535">
                  <c:v>-243640</c:v>
                </c:pt>
                <c:pt idx="9536">
                  <c:v>-243630</c:v>
                </c:pt>
                <c:pt idx="9537">
                  <c:v>-243620</c:v>
                </c:pt>
                <c:pt idx="9538">
                  <c:v>-243610</c:v>
                </c:pt>
                <c:pt idx="9539">
                  <c:v>-243600</c:v>
                </c:pt>
                <c:pt idx="9540">
                  <c:v>-243590</c:v>
                </c:pt>
                <c:pt idx="9541">
                  <c:v>-243580</c:v>
                </c:pt>
                <c:pt idx="9542">
                  <c:v>-243570</c:v>
                </c:pt>
                <c:pt idx="9543">
                  <c:v>-243560</c:v>
                </c:pt>
                <c:pt idx="9544">
                  <c:v>-243550</c:v>
                </c:pt>
                <c:pt idx="9545">
                  <c:v>-243540</c:v>
                </c:pt>
                <c:pt idx="9546">
                  <c:v>-243530</c:v>
                </c:pt>
                <c:pt idx="9547">
                  <c:v>-243520</c:v>
                </c:pt>
                <c:pt idx="9548">
                  <c:v>-244510</c:v>
                </c:pt>
                <c:pt idx="9549">
                  <c:v>-244500</c:v>
                </c:pt>
                <c:pt idx="9550">
                  <c:v>-244490</c:v>
                </c:pt>
                <c:pt idx="9551">
                  <c:v>-244480</c:v>
                </c:pt>
                <c:pt idx="9552">
                  <c:v>-244470</c:v>
                </c:pt>
                <c:pt idx="9553">
                  <c:v>-244460</c:v>
                </c:pt>
                <c:pt idx="9554">
                  <c:v>-244450</c:v>
                </c:pt>
                <c:pt idx="9555">
                  <c:v>-244440</c:v>
                </c:pt>
                <c:pt idx="9556">
                  <c:v>-244430</c:v>
                </c:pt>
                <c:pt idx="9557">
                  <c:v>-244420</c:v>
                </c:pt>
                <c:pt idx="9558">
                  <c:v>-244410</c:v>
                </c:pt>
                <c:pt idx="9559">
                  <c:v>-244400</c:v>
                </c:pt>
                <c:pt idx="9560">
                  <c:v>-244390</c:v>
                </c:pt>
                <c:pt idx="9561">
                  <c:v>-244380</c:v>
                </c:pt>
                <c:pt idx="9562">
                  <c:v>-245370</c:v>
                </c:pt>
                <c:pt idx="9563">
                  <c:v>-245360</c:v>
                </c:pt>
                <c:pt idx="9564">
                  <c:v>-245350</c:v>
                </c:pt>
                <c:pt idx="9565">
                  <c:v>-245340</c:v>
                </c:pt>
                <c:pt idx="9566">
                  <c:v>-245330</c:v>
                </c:pt>
                <c:pt idx="9567">
                  <c:v>-245320</c:v>
                </c:pt>
                <c:pt idx="9568">
                  <c:v>-245310</c:v>
                </c:pt>
                <c:pt idx="9569">
                  <c:v>-245300</c:v>
                </c:pt>
                <c:pt idx="9570">
                  <c:v>-245290</c:v>
                </c:pt>
                <c:pt idx="9571">
                  <c:v>-245280</c:v>
                </c:pt>
                <c:pt idx="9572">
                  <c:v>-245270</c:v>
                </c:pt>
                <c:pt idx="9573">
                  <c:v>-245260</c:v>
                </c:pt>
                <c:pt idx="9574">
                  <c:v>-245250</c:v>
                </c:pt>
                <c:pt idx="9575">
                  <c:v>-245240</c:v>
                </c:pt>
                <c:pt idx="9576">
                  <c:v>-245230</c:v>
                </c:pt>
                <c:pt idx="9577">
                  <c:v>-245220</c:v>
                </c:pt>
                <c:pt idx="9578">
                  <c:v>-245210</c:v>
                </c:pt>
                <c:pt idx="9579">
                  <c:v>-245200</c:v>
                </c:pt>
                <c:pt idx="9580">
                  <c:v>-245190</c:v>
                </c:pt>
                <c:pt idx="9581">
                  <c:v>-245180</c:v>
                </c:pt>
                <c:pt idx="9582">
                  <c:v>-245170</c:v>
                </c:pt>
                <c:pt idx="9583">
                  <c:v>-246160</c:v>
                </c:pt>
                <c:pt idx="9584">
                  <c:v>-246150</c:v>
                </c:pt>
                <c:pt idx="9585">
                  <c:v>-246140</c:v>
                </c:pt>
                <c:pt idx="9586">
                  <c:v>-246130</c:v>
                </c:pt>
                <c:pt idx="9587">
                  <c:v>-246120</c:v>
                </c:pt>
                <c:pt idx="9588">
                  <c:v>-246110</c:v>
                </c:pt>
                <c:pt idx="9589">
                  <c:v>-246100</c:v>
                </c:pt>
                <c:pt idx="9590">
                  <c:v>-246090</c:v>
                </c:pt>
                <c:pt idx="9591">
                  <c:v>-246080</c:v>
                </c:pt>
                <c:pt idx="9592">
                  <c:v>-246070</c:v>
                </c:pt>
                <c:pt idx="9593">
                  <c:v>-246060</c:v>
                </c:pt>
                <c:pt idx="9594">
                  <c:v>-246050</c:v>
                </c:pt>
                <c:pt idx="9595">
                  <c:v>-246040</c:v>
                </c:pt>
                <c:pt idx="9596">
                  <c:v>-246030</c:v>
                </c:pt>
                <c:pt idx="9597">
                  <c:v>-246020</c:v>
                </c:pt>
                <c:pt idx="9598">
                  <c:v>-246010</c:v>
                </c:pt>
                <c:pt idx="9599">
                  <c:v>-246000</c:v>
                </c:pt>
                <c:pt idx="9600">
                  <c:v>-245990</c:v>
                </c:pt>
                <c:pt idx="9601">
                  <c:v>-245980</c:v>
                </c:pt>
                <c:pt idx="9602">
                  <c:v>-245970</c:v>
                </c:pt>
                <c:pt idx="9603">
                  <c:v>-245960</c:v>
                </c:pt>
                <c:pt idx="9604">
                  <c:v>-246950</c:v>
                </c:pt>
                <c:pt idx="9605">
                  <c:v>-246940</c:v>
                </c:pt>
                <c:pt idx="9606">
                  <c:v>-246930</c:v>
                </c:pt>
                <c:pt idx="9607">
                  <c:v>-246920</c:v>
                </c:pt>
                <c:pt idx="9608">
                  <c:v>-246910</c:v>
                </c:pt>
                <c:pt idx="9609">
                  <c:v>-246900</c:v>
                </c:pt>
                <c:pt idx="9610">
                  <c:v>-246890</c:v>
                </c:pt>
                <c:pt idx="9611">
                  <c:v>-246880</c:v>
                </c:pt>
                <c:pt idx="9612">
                  <c:v>-246870</c:v>
                </c:pt>
                <c:pt idx="9613">
                  <c:v>-246860</c:v>
                </c:pt>
                <c:pt idx="9614">
                  <c:v>-246850</c:v>
                </c:pt>
                <c:pt idx="9615">
                  <c:v>-246840</c:v>
                </c:pt>
                <c:pt idx="9616">
                  <c:v>-246830</c:v>
                </c:pt>
                <c:pt idx="9617">
                  <c:v>-246820</c:v>
                </c:pt>
                <c:pt idx="9618">
                  <c:v>-246810</c:v>
                </c:pt>
                <c:pt idx="9619">
                  <c:v>-246800</c:v>
                </c:pt>
                <c:pt idx="9620">
                  <c:v>-246790</c:v>
                </c:pt>
                <c:pt idx="9621">
                  <c:v>-246780</c:v>
                </c:pt>
                <c:pt idx="9622">
                  <c:v>-246770</c:v>
                </c:pt>
                <c:pt idx="9623">
                  <c:v>-246760</c:v>
                </c:pt>
                <c:pt idx="9624">
                  <c:v>-246750</c:v>
                </c:pt>
                <c:pt idx="9625">
                  <c:v>-246740</c:v>
                </c:pt>
                <c:pt idx="9626">
                  <c:v>-246730</c:v>
                </c:pt>
                <c:pt idx="9627">
                  <c:v>-246720</c:v>
                </c:pt>
                <c:pt idx="9628">
                  <c:v>-246710</c:v>
                </c:pt>
                <c:pt idx="9629">
                  <c:v>-246700</c:v>
                </c:pt>
                <c:pt idx="9630">
                  <c:v>-246690</c:v>
                </c:pt>
                <c:pt idx="9631">
                  <c:v>-246680</c:v>
                </c:pt>
                <c:pt idx="9632">
                  <c:v>-246670</c:v>
                </c:pt>
                <c:pt idx="9633">
                  <c:v>-246660</c:v>
                </c:pt>
                <c:pt idx="9634">
                  <c:v>-246650</c:v>
                </c:pt>
                <c:pt idx="9635">
                  <c:v>-247640</c:v>
                </c:pt>
                <c:pt idx="9636">
                  <c:v>-247630</c:v>
                </c:pt>
                <c:pt idx="9637">
                  <c:v>-247620</c:v>
                </c:pt>
                <c:pt idx="9638">
                  <c:v>-248610</c:v>
                </c:pt>
                <c:pt idx="9639">
                  <c:v>-248600</c:v>
                </c:pt>
                <c:pt idx="9640">
                  <c:v>-248590</c:v>
                </c:pt>
                <c:pt idx="9641">
                  <c:v>-248580</c:v>
                </c:pt>
                <c:pt idx="9642">
                  <c:v>-248570</c:v>
                </c:pt>
                <c:pt idx="9643">
                  <c:v>-248560</c:v>
                </c:pt>
                <c:pt idx="9644">
                  <c:v>-248550</c:v>
                </c:pt>
                <c:pt idx="9645">
                  <c:v>-248540</c:v>
                </c:pt>
                <c:pt idx="9646">
                  <c:v>-248530</c:v>
                </c:pt>
                <c:pt idx="9647">
                  <c:v>-248520</c:v>
                </c:pt>
                <c:pt idx="9648">
                  <c:v>-248510</c:v>
                </c:pt>
                <c:pt idx="9649">
                  <c:v>-248500</c:v>
                </c:pt>
                <c:pt idx="9650">
                  <c:v>-248490</c:v>
                </c:pt>
                <c:pt idx="9651">
                  <c:v>-248480</c:v>
                </c:pt>
                <c:pt idx="9652">
                  <c:v>-248470</c:v>
                </c:pt>
                <c:pt idx="9653">
                  <c:v>-248460</c:v>
                </c:pt>
                <c:pt idx="9654">
                  <c:v>-248450</c:v>
                </c:pt>
                <c:pt idx="9655">
                  <c:v>-248440</c:v>
                </c:pt>
                <c:pt idx="9656">
                  <c:v>-248430</c:v>
                </c:pt>
                <c:pt idx="9657">
                  <c:v>-248420</c:v>
                </c:pt>
                <c:pt idx="9658">
                  <c:v>-248410</c:v>
                </c:pt>
                <c:pt idx="9659">
                  <c:v>-248400</c:v>
                </c:pt>
                <c:pt idx="9660">
                  <c:v>-248390</c:v>
                </c:pt>
                <c:pt idx="9661">
                  <c:v>-248380</c:v>
                </c:pt>
                <c:pt idx="9662">
                  <c:v>-248370</c:v>
                </c:pt>
                <c:pt idx="9663">
                  <c:v>-248360</c:v>
                </c:pt>
                <c:pt idx="9664">
                  <c:v>-249350</c:v>
                </c:pt>
                <c:pt idx="9665">
                  <c:v>-249340</c:v>
                </c:pt>
                <c:pt idx="9666">
                  <c:v>-249330</c:v>
                </c:pt>
                <c:pt idx="9667">
                  <c:v>-249320</c:v>
                </c:pt>
                <c:pt idx="9668">
                  <c:v>-249310</c:v>
                </c:pt>
                <c:pt idx="9669">
                  <c:v>-249300</c:v>
                </c:pt>
                <c:pt idx="9670">
                  <c:v>-249290</c:v>
                </c:pt>
                <c:pt idx="9671">
                  <c:v>-249280</c:v>
                </c:pt>
                <c:pt idx="9672">
                  <c:v>-249270</c:v>
                </c:pt>
                <c:pt idx="9673">
                  <c:v>-249260</c:v>
                </c:pt>
                <c:pt idx="9674">
                  <c:v>-249250</c:v>
                </c:pt>
                <c:pt idx="9675">
                  <c:v>-249240</c:v>
                </c:pt>
                <c:pt idx="9676">
                  <c:v>-249230</c:v>
                </c:pt>
                <c:pt idx="9677">
                  <c:v>-249220</c:v>
                </c:pt>
                <c:pt idx="9678">
                  <c:v>-250210</c:v>
                </c:pt>
                <c:pt idx="9679">
                  <c:v>-250200</c:v>
                </c:pt>
                <c:pt idx="9680">
                  <c:v>-250190</c:v>
                </c:pt>
                <c:pt idx="9681">
                  <c:v>-250180</c:v>
                </c:pt>
                <c:pt idx="9682">
                  <c:v>-250170</c:v>
                </c:pt>
                <c:pt idx="9683">
                  <c:v>-250160</c:v>
                </c:pt>
                <c:pt idx="9684">
                  <c:v>-250150</c:v>
                </c:pt>
                <c:pt idx="9685">
                  <c:v>-250140</c:v>
                </c:pt>
                <c:pt idx="9686">
                  <c:v>-250130</c:v>
                </c:pt>
                <c:pt idx="9687">
                  <c:v>-250120</c:v>
                </c:pt>
                <c:pt idx="9688">
                  <c:v>-250110</c:v>
                </c:pt>
                <c:pt idx="9689">
                  <c:v>-250100</c:v>
                </c:pt>
                <c:pt idx="9690">
                  <c:v>-250090</c:v>
                </c:pt>
                <c:pt idx="9691">
                  <c:v>-250080</c:v>
                </c:pt>
                <c:pt idx="9692">
                  <c:v>-250070</c:v>
                </c:pt>
                <c:pt idx="9693">
                  <c:v>-250060</c:v>
                </c:pt>
                <c:pt idx="9694">
                  <c:v>-250050</c:v>
                </c:pt>
                <c:pt idx="9695">
                  <c:v>-251040</c:v>
                </c:pt>
                <c:pt idx="9696">
                  <c:v>-251030</c:v>
                </c:pt>
                <c:pt idx="9697">
                  <c:v>-251020</c:v>
                </c:pt>
                <c:pt idx="9698">
                  <c:v>-251010</c:v>
                </c:pt>
                <c:pt idx="9699">
                  <c:v>-251000</c:v>
                </c:pt>
                <c:pt idx="9700">
                  <c:v>-250990</c:v>
                </c:pt>
                <c:pt idx="9701">
                  <c:v>-250980</c:v>
                </c:pt>
                <c:pt idx="9702">
                  <c:v>-250970</c:v>
                </c:pt>
                <c:pt idx="9703">
                  <c:v>-250960</c:v>
                </c:pt>
                <c:pt idx="9704">
                  <c:v>-250950</c:v>
                </c:pt>
                <c:pt idx="9705">
                  <c:v>-250940</c:v>
                </c:pt>
                <c:pt idx="9706">
                  <c:v>-250930</c:v>
                </c:pt>
                <c:pt idx="9707">
                  <c:v>-250920</c:v>
                </c:pt>
                <c:pt idx="9708">
                  <c:v>-250910</c:v>
                </c:pt>
                <c:pt idx="9709">
                  <c:v>-250900</c:v>
                </c:pt>
                <c:pt idx="9710">
                  <c:v>-250890</c:v>
                </c:pt>
                <c:pt idx="9711">
                  <c:v>-250880</c:v>
                </c:pt>
                <c:pt idx="9712">
                  <c:v>-250870</c:v>
                </c:pt>
                <c:pt idx="9713">
                  <c:v>-250860</c:v>
                </c:pt>
                <c:pt idx="9714">
                  <c:v>-250850</c:v>
                </c:pt>
                <c:pt idx="9715">
                  <c:v>-250840</c:v>
                </c:pt>
                <c:pt idx="9716">
                  <c:v>-250830</c:v>
                </c:pt>
                <c:pt idx="9717">
                  <c:v>-250820</c:v>
                </c:pt>
                <c:pt idx="9718">
                  <c:v>-250810</c:v>
                </c:pt>
                <c:pt idx="9719">
                  <c:v>-250800</c:v>
                </c:pt>
                <c:pt idx="9720">
                  <c:v>-250790</c:v>
                </c:pt>
                <c:pt idx="9721">
                  <c:v>-250780</c:v>
                </c:pt>
                <c:pt idx="9722">
                  <c:v>-250770</c:v>
                </c:pt>
                <c:pt idx="9723">
                  <c:v>-250760</c:v>
                </c:pt>
                <c:pt idx="9724">
                  <c:v>-250750</c:v>
                </c:pt>
                <c:pt idx="9725">
                  <c:v>-250740</c:v>
                </c:pt>
                <c:pt idx="9726">
                  <c:v>-250730</c:v>
                </c:pt>
                <c:pt idx="9727">
                  <c:v>-250720</c:v>
                </c:pt>
                <c:pt idx="9728">
                  <c:v>-250710</c:v>
                </c:pt>
                <c:pt idx="9729">
                  <c:v>-250700</c:v>
                </c:pt>
                <c:pt idx="9730">
                  <c:v>-250690</c:v>
                </c:pt>
                <c:pt idx="9731">
                  <c:v>-250680</c:v>
                </c:pt>
                <c:pt idx="9732">
                  <c:v>-250670</c:v>
                </c:pt>
                <c:pt idx="9733">
                  <c:v>-250660</c:v>
                </c:pt>
                <c:pt idx="9734">
                  <c:v>-250650</c:v>
                </c:pt>
                <c:pt idx="9735">
                  <c:v>-250640</c:v>
                </c:pt>
                <c:pt idx="9736">
                  <c:v>-250630</c:v>
                </c:pt>
                <c:pt idx="9737">
                  <c:v>-250620</c:v>
                </c:pt>
                <c:pt idx="9738">
                  <c:v>-250610</c:v>
                </c:pt>
                <c:pt idx="9739">
                  <c:v>-250600</c:v>
                </c:pt>
                <c:pt idx="9740">
                  <c:v>-250590</c:v>
                </c:pt>
                <c:pt idx="9741">
                  <c:v>-250580</c:v>
                </c:pt>
                <c:pt idx="9742">
                  <c:v>-250570</c:v>
                </c:pt>
                <c:pt idx="9743">
                  <c:v>-250560</c:v>
                </c:pt>
                <c:pt idx="9744">
                  <c:v>-250550</c:v>
                </c:pt>
                <c:pt idx="9745">
                  <c:v>-250540</c:v>
                </c:pt>
                <c:pt idx="9746">
                  <c:v>-250530</c:v>
                </c:pt>
                <c:pt idx="9747">
                  <c:v>-250520</c:v>
                </c:pt>
                <c:pt idx="9748">
                  <c:v>-250510</c:v>
                </c:pt>
                <c:pt idx="9749">
                  <c:v>-250500</c:v>
                </c:pt>
                <c:pt idx="9750">
                  <c:v>-250490</c:v>
                </c:pt>
                <c:pt idx="9751">
                  <c:v>-250480</c:v>
                </c:pt>
                <c:pt idx="9752">
                  <c:v>-250470</c:v>
                </c:pt>
                <c:pt idx="9753">
                  <c:v>-250460</c:v>
                </c:pt>
                <c:pt idx="9754">
                  <c:v>-250450</c:v>
                </c:pt>
                <c:pt idx="9755">
                  <c:v>-250440</c:v>
                </c:pt>
                <c:pt idx="9756">
                  <c:v>-250430</c:v>
                </c:pt>
                <c:pt idx="9757">
                  <c:v>-250420</c:v>
                </c:pt>
                <c:pt idx="9758">
                  <c:v>-250410</c:v>
                </c:pt>
                <c:pt idx="9759">
                  <c:v>-250400</c:v>
                </c:pt>
                <c:pt idx="9760">
                  <c:v>-250390</c:v>
                </c:pt>
                <c:pt idx="9761">
                  <c:v>-250380</c:v>
                </c:pt>
                <c:pt idx="9762">
                  <c:v>-250370</c:v>
                </c:pt>
                <c:pt idx="9763">
                  <c:v>-250360</c:v>
                </c:pt>
                <c:pt idx="9764">
                  <c:v>-250350</c:v>
                </c:pt>
                <c:pt idx="9765">
                  <c:v>-250340</c:v>
                </c:pt>
                <c:pt idx="9766">
                  <c:v>-250330</c:v>
                </c:pt>
                <c:pt idx="9767">
                  <c:v>-250320</c:v>
                </c:pt>
                <c:pt idx="9768">
                  <c:v>-250310</c:v>
                </c:pt>
                <c:pt idx="9769">
                  <c:v>-250300</c:v>
                </c:pt>
                <c:pt idx="9770">
                  <c:v>-250290</c:v>
                </c:pt>
                <c:pt idx="9771">
                  <c:v>-250280</c:v>
                </c:pt>
                <c:pt idx="9772">
                  <c:v>-250270</c:v>
                </c:pt>
                <c:pt idx="9773">
                  <c:v>-251260</c:v>
                </c:pt>
                <c:pt idx="9774">
                  <c:v>-251250</c:v>
                </c:pt>
                <c:pt idx="9775">
                  <c:v>-251240</c:v>
                </c:pt>
                <c:pt idx="9776">
                  <c:v>-251230</c:v>
                </c:pt>
                <c:pt idx="9777">
                  <c:v>-251220</c:v>
                </c:pt>
                <c:pt idx="9778">
                  <c:v>-251210</c:v>
                </c:pt>
                <c:pt idx="9779">
                  <c:v>-251200</c:v>
                </c:pt>
                <c:pt idx="9780">
                  <c:v>-251190</c:v>
                </c:pt>
                <c:pt idx="9781">
                  <c:v>-251180</c:v>
                </c:pt>
                <c:pt idx="9782">
                  <c:v>-251170</c:v>
                </c:pt>
                <c:pt idx="9783">
                  <c:v>-252160</c:v>
                </c:pt>
                <c:pt idx="9784">
                  <c:v>-252150</c:v>
                </c:pt>
                <c:pt idx="9785">
                  <c:v>-253140</c:v>
                </c:pt>
                <c:pt idx="9786">
                  <c:v>-253130</c:v>
                </c:pt>
                <c:pt idx="9787">
                  <c:v>-253120</c:v>
                </c:pt>
                <c:pt idx="9788">
                  <c:v>-253110</c:v>
                </c:pt>
                <c:pt idx="9789">
                  <c:v>-253100</c:v>
                </c:pt>
                <c:pt idx="9790">
                  <c:v>-253090</c:v>
                </c:pt>
                <c:pt idx="9791">
                  <c:v>-253080</c:v>
                </c:pt>
                <c:pt idx="9792">
                  <c:v>-253070</c:v>
                </c:pt>
                <c:pt idx="9793">
                  <c:v>-253060</c:v>
                </c:pt>
                <c:pt idx="9794">
                  <c:v>-253050</c:v>
                </c:pt>
                <c:pt idx="9795">
                  <c:v>-253040</c:v>
                </c:pt>
                <c:pt idx="9796">
                  <c:v>-253030</c:v>
                </c:pt>
                <c:pt idx="9797">
                  <c:v>-253020</c:v>
                </c:pt>
                <c:pt idx="9798">
                  <c:v>-253010</c:v>
                </c:pt>
                <c:pt idx="9799">
                  <c:v>-253000</c:v>
                </c:pt>
                <c:pt idx="9800">
                  <c:v>-252990</c:v>
                </c:pt>
                <c:pt idx="9801">
                  <c:v>-252980</c:v>
                </c:pt>
                <c:pt idx="9802">
                  <c:v>-252970</c:v>
                </c:pt>
                <c:pt idx="9803">
                  <c:v>-252960</c:v>
                </c:pt>
                <c:pt idx="9804">
                  <c:v>-252950</c:v>
                </c:pt>
                <c:pt idx="9805">
                  <c:v>-252940</c:v>
                </c:pt>
                <c:pt idx="9806">
                  <c:v>-252930</c:v>
                </c:pt>
                <c:pt idx="9807">
                  <c:v>-252920</c:v>
                </c:pt>
                <c:pt idx="9808">
                  <c:v>-252910</c:v>
                </c:pt>
                <c:pt idx="9809">
                  <c:v>-252900</c:v>
                </c:pt>
                <c:pt idx="9810">
                  <c:v>-252890</c:v>
                </c:pt>
                <c:pt idx="9811">
                  <c:v>-252880</c:v>
                </c:pt>
                <c:pt idx="9812">
                  <c:v>-252870</c:v>
                </c:pt>
                <c:pt idx="9813">
                  <c:v>-252860</c:v>
                </c:pt>
                <c:pt idx="9814">
                  <c:v>-252850</c:v>
                </c:pt>
                <c:pt idx="9815">
                  <c:v>-252840</c:v>
                </c:pt>
                <c:pt idx="9816">
                  <c:v>-252830</c:v>
                </c:pt>
                <c:pt idx="9817">
                  <c:v>-253820</c:v>
                </c:pt>
                <c:pt idx="9818">
                  <c:v>-253810</c:v>
                </c:pt>
                <c:pt idx="9819">
                  <c:v>-253800</c:v>
                </c:pt>
                <c:pt idx="9820">
                  <c:v>-253790</c:v>
                </c:pt>
                <c:pt idx="9821">
                  <c:v>-253780</c:v>
                </c:pt>
                <c:pt idx="9822">
                  <c:v>-253770</c:v>
                </c:pt>
                <c:pt idx="9823">
                  <c:v>-253760</c:v>
                </c:pt>
                <c:pt idx="9824">
                  <c:v>-253750</c:v>
                </c:pt>
                <c:pt idx="9825">
                  <c:v>-253740</c:v>
                </c:pt>
                <c:pt idx="9826">
                  <c:v>-253730</c:v>
                </c:pt>
                <c:pt idx="9827">
                  <c:v>-253720</c:v>
                </c:pt>
                <c:pt idx="9828">
                  <c:v>-253710</c:v>
                </c:pt>
                <c:pt idx="9829">
                  <c:v>-253700</c:v>
                </c:pt>
                <c:pt idx="9830">
                  <c:v>-253690</c:v>
                </c:pt>
                <c:pt idx="9831">
                  <c:v>-253680</c:v>
                </c:pt>
                <c:pt idx="9832">
                  <c:v>-253670</c:v>
                </c:pt>
                <c:pt idx="9833">
                  <c:v>-253660</c:v>
                </c:pt>
                <c:pt idx="9834">
                  <c:v>-253650</c:v>
                </c:pt>
                <c:pt idx="9835">
                  <c:v>-253640</c:v>
                </c:pt>
                <c:pt idx="9836">
                  <c:v>-254630</c:v>
                </c:pt>
                <c:pt idx="9837">
                  <c:v>-254620</c:v>
                </c:pt>
                <c:pt idx="9838">
                  <c:v>-254610</c:v>
                </c:pt>
                <c:pt idx="9839">
                  <c:v>-254600</c:v>
                </c:pt>
                <c:pt idx="9840">
                  <c:v>-254590</c:v>
                </c:pt>
                <c:pt idx="9841">
                  <c:v>-254580</c:v>
                </c:pt>
                <c:pt idx="9842">
                  <c:v>-254570</c:v>
                </c:pt>
                <c:pt idx="9843">
                  <c:v>-255560</c:v>
                </c:pt>
                <c:pt idx="9844">
                  <c:v>-255550</c:v>
                </c:pt>
                <c:pt idx="9845">
                  <c:v>-255540</c:v>
                </c:pt>
                <c:pt idx="9846">
                  <c:v>-255530</c:v>
                </c:pt>
                <c:pt idx="9847">
                  <c:v>-255520</c:v>
                </c:pt>
                <c:pt idx="9848">
                  <c:v>-255510</c:v>
                </c:pt>
                <c:pt idx="9849">
                  <c:v>-255500</c:v>
                </c:pt>
                <c:pt idx="9850">
                  <c:v>-255490</c:v>
                </c:pt>
                <c:pt idx="9851">
                  <c:v>-255480</c:v>
                </c:pt>
                <c:pt idx="9852">
                  <c:v>-255470</c:v>
                </c:pt>
                <c:pt idx="9853">
                  <c:v>-255460</c:v>
                </c:pt>
                <c:pt idx="9854">
                  <c:v>-255450</c:v>
                </c:pt>
                <c:pt idx="9855">
                  <c:v>-255440</c:v>
                </c:pt>
                <c:pt idx="9856">
                  <c:v>-255430</c:v>
                </c:pt>
                <c:pt idx="9857">
                  <c:v>-255420</c:v>
                </c:pt>
                <c:pt idx="9858">
                  <c:v>-255410</c:v>
                </c:pt>
                <c:pt idx="9859">
                  <c:v>-255400</c:v>
                </c:pt>
                <c:pt idx="9860">
                  <c:v>-255390</c:v>
                </c:pt>
                <c:pt idx="9861">
                  <c:v>-255380</c:v>
                </c:pt>
                <c:pt idx="9862">
                  <c:v>-255370</c:v>
                </c:pt>
                <c:pt idx="9863">
                  <c:v>-255360</c:v>
                </c:pt>
                <c:pt idx="9864">
                  <c:v>-255350</c:v>
                </c:pt>
                <c:pt idx="9865">
                  <c:v>-255340</c:v>
                </c:pt>
                <c:pt idx="9866">
                  <c:v>-255330</c:v>
                </c:pt>
                <c:pt idx="9867">
                  <c:v>-255320</c:v>
                </c:pt>
                <c:pt idx="9868">
                  <c:v>-255310</c:v>
                </c:pt>
                <c:pt idx="9869">
                  <c:v>-255300</c:v>
                </c:pt>
                <c:pt idx="9870">
                  <c:v>-255290</c:v>
                </c:pt>
                <c:pt idx="9871">
                  <c:v>-255280</c:v>
                </c:pt>
                <c:pt idx="9872">
                  <c:v>-255270</c:v>
                </c:pt>
                <c:pt idx="9873">
                  <c:v>-255260</c:v>
                </c:pt>
                <c:pt idx="9874">
                  <c:v>-255250</c:v>
                </c:pt>
                <c:pt idx="9875">
                  <c:v>-255240</c:v>
                </c:pt>
                <c:pt idx="9876">
                  <c:v>-255230</c:v>
                </c:pt>
                <c:pt idx="9877">
                  <c:v>-255220</c:v>
                </c:pt>
                <c:pt idx="9878">
                  <c:v>-255210</c:v>
                </c:pt>
                <c:pt idx="9879">
                  <c:v>-255200</c:v>
                </c:pt>
                <c:pt idx="9880">
                  <c:v>-256190</c:v>
                </c:pt>
                <c:pt idx="9881">
                  <c:v>-256180</c:v>
                </c:pt>
                <c:pt idx="9882">
                  <c:v>-256170</c:v>
                </c:pt>
                <c:pt idx="9883">
                  <c:v>-256160</c:v>
                </c:pt>
                <c:pt idx="9884">
                  <c:v>-256150</c:v>
                </c:pt>
                <c:pt idx="9885">
                  <c:v>-256140</c:v>
                </c:pt>
                <c:pt idx="9886">
                  <c:v>-256130</c:v>
                </c:pt>
                <c:pt idx="9887">
                  <c:v>-256120</c:v>
                </c:pt>
                <c:pt idx="9888">
                  <c:v>-256110</c:v>
                </c:pt>
                <c:pt idx="9889">
                  <c:v>-256100</c:v>
                </c:pt>
                <c:pt idx="9890">
                  <c:v>-256090</c:v>
                </c:pt>
                <c:pt idx="9891">
                  <c:v>-256080</c:v>
                </c:pt>
                <c:pt idx="9892">
                  <c:v>-256070</c:v>
                </c:pt>
                <c:pt idx="9893">
                  <c:v>-256060</c:v>
                </c:pt>
                <c:pt idx="9894">
                  <c:v>-256050</c:v>
                </c:pt>
                <c:pt idx="9895">
                  <c:v>-256040</c:v>
                </c:pt>
                <c:pt idx="9896">
                  <c:v>-256030</c:v>
                </c:pt>
                <c:pt idx="9897">
                  <c:v>-256020</c:v>
                </c:pt>
                <c:pt idx="9898">
                  <c:v>-256010</c:v>
                </c:pt>
                <c:pt idx="9899">
                  <c:v>-256000</c:v>
                </c:pt>
                <c:pt idx="9900">
                  <c:v>-255990</c:v>
                </c:pt>
                <c:pt idx="9901">
                  <c:v>-255980</c:v>
                </c:pt>
                <c:pt idx="9902">
                  <c:v>-255970</c:v>
                </c:pt>
                <c:pt idx="9903">
                  <c:v>-255960</c:v>
                </c:pt>
                <c:pt idx="9904">
                  <c:v>-255950</c:v>
                </c:pt>
                <c:pt idx="9905">
                  <c:v>-255940</c:v>
                </c:pt>
                <c:pt idx="9906">
                  <c:v>-255930</c:v>
                </c:pt>
                <c:pt idx="9907">
                  <c:v>-255920</c:v>
                </c:pt>
                <c:pt idx="9908">
                  <c:v>-255910</c:v>
                </c:pt>
                <c:pt idx="9909">
                  <c:v>-255900</c:v>
                </c:pt>
                <c:pt idx="9910">
                  <c:v>-255890</c:v>
                </c:pt>
                <c:pt idx="9911">
                  <c:v>-255880</c:v>
                </c:pt>
                <c:pt idx="9912">
                  <c:v>-255870</c:v>
                </c:pt>
                <c:pt idx="9913">
                  <c:v>-256860</c:v>
                </c:pt>
                <c:pt idx="9914">
                  <c:v>-256850</c:v>
                </c:pt>
                <c:pt idx="9915">
                  <c:v>-256840</c:v>
                </c:pt>
                <c:pt idx="9916">
                  <c:v>-256830</c:v>
                </c:pt>
                <c:pt idx="9917">
                  <c:v>-256820</c:v>
                </c:pt>
                <c:pt idx="9918">
                  <c:v>-256810</c:v>
                </c:pt>
                <c:pt idx="9919">
                  <c:v>-256800</c:v>
                </c:pt>
                <c:pt idx="9920">
                  <c:v>-256790</c:v>
                </c:pt>
                <c:pt idx="9921">
                  <c:v>-256780</c:v>
                </c:pt>
                <c:pt idx="9922">
                  <c:v>-256770</c:v>
                </c:pt>
                <c:pt idx="9923">
                  <c:v>-257760</c:v>
                </c:pt>
                <c:pt idx="9924">
                  <c:v>-257750</c:v>
                </c:pt>
                <c:pt idx="9925">
                  <c:v>-257740</c:v>
                </c:pt>
                <c:pt idx="9926">
                  <c:v>-257730</c:v>
                </c:pt>
                <c:pt idx="9927">
                  <c:v>-257720</c:v>
                </c:pt>
                <c:pt idx="9928">
                  <c:v>-257710</c:v>
                </c:pt>
                <c:pt idx="9929">
                  <c:v>-257700</c:v>
                </c:pt>
                <c:pt idx="9930">
                  <c:v>-257690</c:v>
                </c:pt>
                <c:pt idx="9931">
                  <c:v>-257680</c:v>
                </c:pt>
                <c:pt idx="9932">
                  <c:v>-257670</c:v>
                </c:pt>
                <c:pt idx="9933">
                  <c:v>-257660</c:v>
                </c:pt>
                <c:pt idx="9934">
                  <c:v>-257650</c:v>
                </c:pt>
                <c:pt idx="9935">
                  <c:v>-257640</c:v>
                </c:pt>
                <c:pt idx="9936">
                  <c:v>-257630</c:v>
                </c:pt>
                <c:pt idx="9937">
                  <c:v>-257620</c:v>
                </c:pt>
                <c:pt idx="9938">
                  <c:v>-257610</c:v>
                </c:pt>
                <c:pt idx="9939">
                  <c:v>-257600</c:v>
                </c:pt>
                <c:pt idx="9940">
                  <c:v>-257590</c:v>
                </c:pt>
                <c:pt idx="9941">
                  <c:v>-257580</c:v>
                </c:pt>
                <c:pt idx="9942">
                  <c:v>-257570</c:v>
                </c:pt>
                <c:pt idx="9943">
                  <c:v>-257560</c:v>
                </c:pt>
                <c:pt idx="9944">
                  <c:v>-257550</c:v>
                </c:pt>
                <c:pt idx="9945">
                  <c:v>-257540</c:v>
                </c:pt>
                <c:pt idx="9946">
                  <c:v>-257530</c:v>
                </c:pt>
                <c:pt idx="9947">
                  <c:v>-257520</c:v>
                </c:pt>
                <c:pt idx="9948">
                  <c:v>-257510</c:v>
                </c:pt>
                <c:pt idx="9949">
                  <c:v>-257500</c:v>
                </c:pt>
                <c:pt idx="9950">
                  <c:v>-257490</c:v>
                </c:pt>
                <c:pt idx="9951">
                  <c:v>-257480</c:v>
                </c:pt>
                <c:pt idx="9952">
                  <c:v>-257470</c:v>
                </c:pt>
                <c:pt idx="9953">
                  <c:v>-257460</c:v>
                </c:pt>
                <c:pt idx="9954">
                  <c:v>-257450</c:v>
                </c:pt>
                <c:pt idx="9955">
                  <c:v>-257440</c:v>
                </c:pt>
                <c:pt idx="9956">
                  <c:v>-257430</c:v>
                </c:pt>
                <c:pt idx="9957">
                  <c:v>-257420</c:v>
                </c:pt>
                <c:pt idx="9958">
                  <c:v>-257410</c:v>
                </c:pt>
                <c:pt idx="9959">
                  <c:v>-257400</c:v>
                </c:pt>
                <c:pt idx="9960">
                  <c:v>-257390</c:v>
                </c:pt>
                <c:pt idx="9961">
                  <c:v>-257380</c:v>
                </c:pt>
                <c:pt idx="9962">
                  <c:v>-258370</c:v>
                </c:pt>
                <c:pt idx="9963">
                  <c:v>-258360</c:v>
                </c:pt>
                <c:pt idx="9964">
                  <c:v>-258350</c:v>
                </c:pt>
                <c:pt idx="9965">
                  <c:v>-258340</c:v>
                </c:pt>
                <c:pt idx="9966">
                  <c:v>-258330</c:v>
                </c:pt>
                <c:pt idx="9967">
                  <c:v>-258320</c:v>
                </c:pt>
                <c:pt idx="9968">
                  <c:v>-258310</c:v>
                </c:pt>
                <c:pt idx="9969">
                  <c:v>-258300</c:v>
                </c:pt>
                <c:pt idx="9970">
                  <c:v>-258290</c:v>
                </c:pt>
                <c:pt idx="9971">
                  <c:v>-258280</c:v>
                </c:pt>
                <c:pt idx="9972">
                  <c:v>-258270</c:v>
                </c:pt>
                <c:pt idx="9973">
                  <c:v>-258260</c:v>
                </c:pt>
                <c:pt idx="9974">
                  <c:v>-258250</c:v>
                </c:pt>
                <c:pt idx="9975">
                  <c:v>-258240</c:v>
                </c:pt>
                <c:pt idx="9976">
                  <c:v>-258230</c:v>
                </c:pt>
                <c:pt idx="9977">
                  <c:v>-258220</c:v>
                </c:pt>
                <c:pt idx="9978">
                  <c:v>-258210</c:v>
                </c:pt>
                <c:pt idx="9979">
                  <c:v>-258200</c:v>
                </c:pt>
                <c:pt idx="9980">
                  <c:v>-258190</c:v>
                </c:pt>
                <c:pt idx="9981">
                  <c:v>-258180</c:v>
                </c:pt>
                <c:pt idx="9982">
                  <c:v>-258170</c:v>
                </c:pt>
                <c:pt idx="9983">
                  <c:v>-258160</c:v>
                </c:pt>
                <c:pt idx="9984">
                  <c:v>-258150</c:v>
                </c:pt>
                <c:pt idx="9985">
                  <c:v>-259140</c:v>
                </c:pt>
                <c:pt idx="9986">
                  <c:v>-259130</c:v>
                </c:pt>
                <c:pt idx="9987">
                  <c:v>-259120</c:v>
                </c:pt>
                <c:pt idx="9988">
                  <c:v>-259110</c:v>
                </c:pt>
                <c:pt idx="9989">
                  <c:v>-259100</c:v>
                </c:pt>
                <c:pt idx="9990">
                  <c:v>-259090</c:v>
                </c:pt>
                <c:pt idx="9991">
                  <c:v>-259080</c:v>
                </c:pt>
                <c:pt idx="9992">
                  <c:v>-259070</c:v>
                </c:pt>
                <c:pt idx="9993">
                  <c:v>-259060</c:v>
                </c:pt>
                <c:pt idx="9994">
                  <c:v>-259050</c:v>
                </c:pt>
                <c:pt idx="9995">
                  <c:v>-259040</c:v>
                </c:pt>
                <c:pt idx="9996">
                  <c:v>-259030</c:v>
                </c:pt>
                <c:pt idx="9997">
                  <c:v>-259020</c:v>
                </c:pt>
                <c:pt idx="9998">
                  <c:v>-259010</c:v>
                </c:pt>
                <c:pt idx="9999">
                  <c:v>-259000</c:v>
                </c:pt>
              </c:numCache>
            </c:numRef>
          </c:val>
          <c:smooth val="0"/>
          <c:extLst>
            <c:ext xmlns:c16="http://schemas.microsoft.com/office/drawing/2014/chart" uri="{C3380CC4-5D6E-409C-BE32-E72D297353CC}">
              <c16:uniqueId val="{00000000-8A66-5A48-93BE-779F15804A61}"/>
            </c:ext>
          </c:extLst>
        </c:ser>
        <c:dLbls>
          <c:showLegendKey val="0"/>
          <c:showVal val="0"/>
          <c:showCatName val="0"/>
          <c:showSerName val="0"/>
          <c:showPercent val="0"/>
          <c:showBubbleSize val="0"/>
        </c:dLbls>
        <c:smooth val="0"/>
        <c:axId val="954969008"/>
        <c:axId val="954825120"/>
      </c:lineChart>
      <c:catAx>
        <c:axId val="95496900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4825120"/>
        <c:crosses val="autoZero"/>
        <c:auto val="1"/>
        <c:lblAlgn val="ctr"/>
        <c:lblOffset val="100"/>
        <c:noMultiLvlLbl val="0"/>
      </c:catAx>
      <c:valAx>
        <c:axId val="954825120"/>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4969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plotArea>
      <cx:plotAreaRegion>
        <cx:series layoutId="clusteredColumn" uniqueId="{120C06E7-A949-8744-90A3-B91AC482C1F8}">
          <cx:dataId val="0"/>
          <cx:layoutPr>
            <cx:binning intervalClosed="r"/>
          </cx:layoutPr>
        </cx:series>
      </cx:plotAreaRegion>
      <cx:axis id="0">
        <cx:catScaling gapWidth="0"/>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plotArea>
      <cx:plotAreaRegion>
        <cx:series layoutId="clusteredColumn" uniqueId="{C72BAEFE-CA97-274C-8552-6C60BCF54F4B}" formatIdx="0">
          <cx:dataId val="0"/>
          <cx:layoutPr>
            <cx:binning intervalClosed="r"/>
          </cx:layoutPr>
        </cx:series>
      </cx:plotAreaRegion>
      <cx:axis id="0">
        <cx:catScaling gapWidth="0"/>
        <cx:tickLabels/>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trlProps/ctrlProp1.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2.png"/></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5" Type="http://schemas.openxmlformats.org/officeDocument/2006/relationships/hyperlink" Target="https://fluffgar.deviantart.com/art/Playing-Cards-186125489" TargetMode="External"/><Relationship Id="rId4" Type="http://schemas.openxmlformats.org/officeDocument/2006/relationships/image" Target="../media/image3.png"/></Relationships>
</file>

<file path=xl/drawings/_rels/drawing3.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chart" Target="../charts/chart8.xml"/><Relationship Id="rId7" Type="http://schemas.openxmlformats.org/officeDocument/2006/relationships/hyperlink" Target="https://www.pacdigitalnetwork.com/presidents/?B=2121306" TargetMode="Externa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5.png"/><Relationship Id="rId5" Type="http://schemas.openxmlformats.org/officeDocument/2006/relationships/hyperlink" Target="https://connect.washjeff.edu/apply/" TargetMode="External"/><Relationship Id="rId4" Type="http://schemas.openxmlformats.org/officeDocument/2006/relationships/image" Target="../media/image4.png"/></Relationships>
</file>

<file path=xl/drawings/_rels/drawing4.xml.rels><?xml version="1.0" encoding="UTF-8" standalone="yes"?>
<Relationships xmlns="http://schemas.openxmlformats.org/package/2006/relationships"><Relationship Id="rId3" Type="http://schemas.microsoft.com/office/2014/relationships/chartEx" Target="../charts/chartEx2.xml"/><Relationship Id="rId2" Type="http://schemas.microsoft.com/office/2014/relationships/chartEx" Target="../charts/chartEx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330200</xdr:colOff>
      <xdr:row>7</xdr:row>
      <xdr:rowOff>25400</xdr:rowOff>
    </xdr:from>
    <xdr:to>
      <xdr:col>10</xdr:col>
      <xdr:colOff>844551</xdr:colOff>
      <xdr:row>14</xdr:row>
      <xdr:rowOff>444499</xdr:rowOff>
    </xdr:to>
    <xdr:graphicFrame macro="">
      <xdr:nvGraphicFramePr>
        <xdr:cNvPr id="3" name="Chart 2">
          <a:extLst>
            <a:ext uri="{FF2B5EF4-FFF2-40B4-BE49-F238E27FC236}">
              <a16:creationId xmlns:a16="http://schemas.microsoft.com/office/drawing/2014/main" id="{85C7A8EA-1E33-0CD5-DF3F-C35AE22164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16</xdr:col>
      <xdr:colOff>0</xdr:colOff>
      <xdr:row>6</xdr:row>
      <xdr:rowOff>63500</xdr:rowOff>
    </xdr:to>
    <xdr:sp macro="" textlink="">
      <xdr:nvSpPr>
        <xdr:cNvPr id="4" name="Rectangle 3">
          <a:extLst>
            <a:ext uri="{FF2B5EF4-FFF2-40B4-BE49-F238E27FC236}">
              <a16:creationId xmlns:a16="http://schemas.microsoft.com/office/drawing/2014/main" id="{B523CE11-9310-B53D-720E-211943C98AEF}"/>
            </a:ext>
          </a:extLst>
        </xdr:cNvPr>
        <xdr:cNvSpPr/>
      </xdr:nvSpPr>
      <xdr:spPr>
        <a:xfrm>
          <a:off x="0" y="0"/>
          <a:ext cx="17970500" cy="1282700"/>
        </a:xfrm>
        <a:prstGeom prst="rect">
          <a:avLst/>
        </a:prstGeom>
        <a:solidFill>
          <a:srgbClr val="D401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6000" b="1" i="0">
              <a:solidFill>
                <a:schemeClr val="bg1"/>
              </a:solidFill>
              <a:latin typeface="Segoe UI Semibold" panose="020F0502020204030204" pitchFamily="34" charset="0"/>
              <a:cs typeface="Segoe UI Semibold" panose="020F0502020204030204" pitchFamily="34" charset="0"/>
            </a:rPr>
            <a:t>Investment</a:t>
          </a:r>
          <a:r>
            <a:rPr lang="en-US" sz="6000" b="1" i="0" baseline="0">
              <a:solidFill>
                <a:schemeClr val="bg1"/>
              </a:solidFill>
              <a:latin typeface="Segoe UI Semibold" panose="020F0502020204030204" pitchFamily="34" charset="0"/>
              <a:cs typeface="Segoe UI Semibold" panose="020F0502020204030204" pitchFamily="34" charset="0"/>
            </a:rPr>
            <a:t> Decision Dashboard</a:t>
          </a:r>
        </a:p>
      </xdr:txBody>
    </xdr:sp>
    <xdr:clientData/>
  </xdr:twoCellAnchor>
  <xdr:twoCellAnchor>
    <xdr:from>
      <xdr:col>0</xdr:col>
      <xdr:colOff>812800</xdr:colOff>
      <xdr:row>16</xdr:row>
      <xdr:rowOff>139700</xdr:rowOff>
    </xdr:from>
    <xdr:to>
      <xdr:col>3</xdr:col>
      <xdr:colOff>0</xdr:colOff>
      <xdr:row>16</xdr:row>
      <xdr:rowOff>952500</xdr:rowOff>
    </xdr:to>
    <xdr:sp macro="" textlink="">
      <xdr:nvSpPr>
        <xdr:cNvPr id="5" name="Rectangle 4">
          <a:extLst>
            <a:ext uri="{FF2B5EF4-FFF2-40B4-BE49-F238E27FC236}">
              <a16:creationId xmlns:a16="http://schemas.microsoft.com/office/drawing/2014/main" id="{FB494FD4-C5CB-5183-CF17-D6C919CD0D56}"/>
            </a:ext>
          </a:extLst>
        </xdr:cNvPr>
        <xdr:cNvSpPr/>
      </xdr:nvSpPr>
      <xdr:spPr>
        <a:xfrm>
          <a:off x="812800" y="5067300"/>
          <a:ext cx="4064000" cy="812800"/>
        </a:xfrm>
        <a:prstGeom prst="rect">
          <a:avLst/>
        </a:prstGeom>
        <a:solidFill>
          <a:srgbClr val="0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solidFill>
                <a:schemeClr val="bg1"/>
              </a:solidFill>
            </a:rPr>
            <a:t>Foward Rate</a:t>
          </a:r>
          <a:r>
            <a:rPr lang="en-US" sz="2400" baseline="0">
              <a:solidFill>
                <a:schemeClr val="bg1"/>
              </a:solidFill>
            </a:rPr>
            <a:t> Comparison</a:t>
          </a:r>
          <a:endParaRPr lang="en-US" sz="2400">
            <a:solidFill>
              <a:schemeClr val="bg1"/>
            </a:solidFill>
          </a:endParaRPr>
        </a:p>
      </xdr:txBody>
    </xdr:sp>
    <xdr:clientData/>
  </xdr:twoCellAnchor>
  <xdr:twoCellAnchor>
    <xdr:from>
      <xdr:col>1</xdr:col>
      <xdr:colOff>12700</xdr:colOff>
      <xdr:row>6</xdr:row>
      <xdr:rowOff>190500</xdr:rowOff>
    </xdr:from>
    <xdr:to>
      <xdr:col>3</xdr:col>
      <xdr:colOff>12700</xdr:colOff>
      <xdr:row>8</xdr:row>
      <xdr:rowOff>190500</xdr:rowOff>
    </xdr:to>
    <xdr:sp macro="" textlink="">
      <xdr:nvSpPr>
        <xdr:cNvPr id="8" name="Rectangle 7">
          <a:extLst>
            <a:ext uri="{FF2B5EF4-FFF2-40B4-BE49-F238E27FC236}">
              <a16:creationId xmlns:a16="http://schemas.microsoft.com/office/drawing/2014/main" id="{64AE848F-C001-7444-B4D6-19D7FE66CC7B}"/>
            </a:ext>
          </a:extLst>
        </xdr:cNvPr>
        <xdr:cNvSpPr/>
      </xdr:nvSpPr>
      <xdr:spPr>
        <a:xfrm>
          <a:off x="850900" y="1816100"/>
          <a:ext cx="2692400" cy="406400"/>
        </a:xfrm>
        <a:prstGeom prst="rect">
          <a:avLst/>
        </a:prstGeom>
        <a:solidFill>
          <a:srgbClr val="0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solidFill>
                <a:schemeClr val="bg1"/>
              </a:solidFill>
            </a:rPr>
            <a:t>Inputs</a:t>
          </a:r>
          <a:r>
            <a:rPr lang="en-US" sz="2400" baseline="0">
              <a:solidFill>
                <a:schemeClr val="bg1"/>
              </a:solidFill>
            </a:rPr>
            <a:t> </a:t>
          </a:r>
          <a:endParaRPr lang="en-US" sz="2400">
            <a:solidFill>
              <a:schemeClr val="bg1"/>
            </a:solidFill>
          </a:endParaRPr>
        </a:p>
      </xdr:txBody>
    </xdr:sp>
    <xdr:clientData/>
  </xdr:twoCellAnchor>
  <xdr:twoCellAnchor>
    <xdr:from>
      <xdr:col>1</xdr:col>
      <xdr:colOff>114300</xdr:colOff>
      <xdr:row>12</xdr:row>
      <xdr:rowOff>76200</xdr:rowOff>
    </xdr:from>
    <xdr:to>
      <xdr:col>3</xdr:col>
      <xdr:colOff>114300</xdr:colOff>
      <xdr:row>13</xdr:row>
      <xdr:rowOff>165100</xdr:rowOff>
    </xdr:to>
    <xdr:sp macro="" textlink="">
      <xdr:nvSpPr>
        <xdr:cNvPr id="9" name="Rectangle 8">
          <a:extLst>
            <a:ext uri="{FF2B5EF4-FFF2-40B4-BE49-F238E27FC236}">
              <a16:creationId xmlns:a16="http://schemas.microsoft.com/office/drawing/2014/main" id="{83A58EEA-AB06-424E-9115-8ED9AC124749}"/>
            </a:ext>
          </a:extLst>
        </xdr:cNvPr>
        <xdr:cNvSpPr/>
      </xdr:nvSpPr>
      <xdr:spPr>
        <a:xfrm>
          <a:off x="952500" y="3060700"/>
          <a:ext cx="4038600" cy="800100"/>
        </a:xfrm>
        <a:prstGeom prst="rect">
          <a:avLst/>
        </a:prstGeom>
        <a:solidFill>
          <a:srgbClr val="0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solidFill>
                <a:schemeClr val="bg1"/>
              </a:solidFill>
            </a:rPr>
            <a:t>Answer</a:t>
          </a:r>
          <a:r>
            <a:rPr lang="en-US" sz="2400" baseline="0">
              <a:solidFill>
                <a:schemeClr val="bg1"/>
              </a:solidFill>
            </a:rPr>
            <a:t> </a:t>
          </a:r>
          <a:endParaRPr lang="en-US" sz="2400">
            <a:solidFill>
              <a:schemeClr val="bg1"/>
            </a:solidFill>
          </a:endParaRPr>
        </a:p>
      </xdr:txBody>
    </xdr:sp>
    <xdr:clientData/>
  </xdr:twoCellAnchor>
  <xdr:twoCellAnchor>
    <xdr:from>
      <xdr:col>4</xdr:col>
      <xdr:colOff>330200</xdr:colOff>
      <xdr:row>14</xdr:row>
      <xdr:rowOff>558800</xdr:rowOff>
    </xdr:from>
    <xdr:to>
      <xdr:col>10</xdr:col>
      <xdr:colOff>876300</xdr:colOff>
      <xdr:row>24</xdr:row>
      <xdr:rowOff>0</xdr:rowOff>
    </xdr:to>
    <xdr:graphicFrame macro="">
      <xdr:nvGraphicFramePr>
        <xdr:cNvPr id="10" name="Chart 9">
          <a:extLst>
            <a:ext uri="{FF2B5EF4-FFF2-40B4-BE49-F238E27FC236}">
              <a16:creationId xmlns:a16="http://schemas.microsoft.com/office/drawing/2014/main" id="{FB0E58BA-B706-8435-FA46-68105F6BB9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1828800</xdr:colOff>
      <xdr:row>7</xdr:row>
      <xdr:rowOff>0</xdr:rowOff>
    </xdr:from>
    <xdr:to>
      <xdr:col>15</xdr:col>
      <xdr:colOff>749300</xdr:colOff>
      <xdr:row>15</xdr:row>
      <xdr:rowOff>76200</xdr:rowOff>
    </xdr:to>
    <xdr:sp macro="" textlink="">
      <xdr:nvSpPr>
        <xdr:cNvPr id="11" name="Rounded Rectangle 10">
          <a:extLst>
            <a:ext uri="{FF2B5EF4-FFF2-40B4-BE49-F238E27FC236}">
              <a16:creationId xmlns:a16="http://schemas.microsoft.com/office/drawing/2014/main" id="{039E6396-2349-4B74-3E40-101F2F1B35F1}"/>
            </a:ext>
          </a:extLst>
        </xdr:cNvPr>
        <xdr:cNvSpPr/>
      </xdr:nvSpPr>
      <xdr:spPr>
        <a:xfrm>
          <a:off x="13042900" y="1422400"/>
          <a:ext cx="4838700" cy="3251200"/>
        </a:xfrm>
        <a:prstGeom prst="roundRect">
          <a:avLst/>
        </a:prstGeom>
        <a:solidFill>
          <a:srgbClr val="D401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t>What</a:t>
          </a:r>
          <a:r>
            <a:rPr lang="en-US" sz="1600" baseline="0"/>
            <a:t> the graphs show</a:t>
          </a:r>
        </a:p>
        <a:p>
          <a:pPr algn="ctr"/>
          <a:endParaRPr lang="en-US" sz="1200" baseline="0"/>
        </a:p>
        <a:p>
          <a:pPr algn="l"/>
          <a:r>
            <a:rPr lang="en-US" sz="1400" baseline="0"/>
            <a:t>The first graph shows the residual rates that are needed in order to be better off than they were before. So if they go with the 3 year CD instead of the 5 year CD. It drops as the years go on because the longer CDs usually have higher returns, so the rates don't need to be as high. </a:t>
          </a:r>
        </a:p>
        <a:p>
          <a:pPr algn="l"/>
          <a:endParaRPr lang="en-US" sz="1400" baseline="0"/>
        </a:p>
        <a:p>
          <a:pPr algn="l"/>
          <a:r>
            <a:rPr lang="en-US" sz="1400" baseline="0"/>
            <a:t>The second grpah compares the interest rates for each of the CD terms. This is just a way to view your inputs. In this case, it shows that there is more stability from a long CD, but the rate is lower. </a:t>
          </a:r>
          <a:endParaRPr lang="en-US" sz="1400"/>
        </a:p>
      </xdr:txBody>
    </xdr:sp>
    <xdr:clientData/>
  </xdr:twoCellAnchor>
  <xdr:twoCellAnchor>
    <xdr:from>
      <xdr:col>10</xdr:col>
      <xdr:colOff>1841500</xdr:colOff>
      <xdr:row>15</xdr:row>
      <xdr:rowOff>190500</xdr:rowOff>
    </xdr:from>
    <xdr:to>
      <xdr:col>15</xdr:col>
      <xdr:colOff>749300</xdr:colOff>
      <xdr:row>24</xdr:row>
      <xdr:rowOff>63500</xdr:rowOff>
    </xdr:to>
    <xdr:sp macro="" textlink="">
      <xdr:nvSpPr>
        <xdr:cNvPr id="13" name="Rounded Rectangle 12">
          <a:extLst>
            <a:ext uri="{FF2B5EF4-FFF2-40B4-BE49-F238E27FC236}">
              <a16:creationId xmlns:a16="http://schemas.microsoft.com/office/drawing/2014/main" id="{4B1AFC51-7592-A746-A9F5-C0F7D2F18DD9}"/>
            </a:ext>
          </a:extLst>
        </xdr:cNvPr>
        <xdr:cNvSpPr/>
      </xdr:nvSpPr>
      <xdr:spPr>
        <a:xfrm>
          <a:off x="13055600" y="4787900"/>
          <a:ext cx="4826000" cy="3251200"/>
        </a:xfrm>
        <a:prstGeom prst="roundRect">
          <a:avLst/>
        </a:prstGeom>
        <a:solidFill>
          <a:srgbClr val="D401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t>What</a:t>
          </a:r>
          <a:r>
            <a:rPr lang="en-US" sz="1600" baseline="0"/>
            <a:t> This Means</a:t>
          </a:r>
        </a:p>
        <a:p>
          <a:pPr algn="ctr"/>
          <a:endParaRPr lang="en-US" sz="1200" baseline="0"/>
        </a:p>
        <a:p>
          <a:pPr algn="l"/>
          <a:r>
            <a:rPr lang="en-US" sz="1400" baseline="0"/>
            <a:t>This all pretty much means that if I pick the 3 year CD, then I would have to reinvest for years 4 and 5 at 3.25% to be better off than the 5 year CD.</a:t>
          </a:r>
        </a:p>
        <a:p>
          <a:pPr algn="l"/>
          <a:endParaRPr lang="en-US" sz="1400" baseline="0"/>
        </a:p>
        <a:p>
          <a:pPr algn="l"/>
          <a:r>
            <a:rPr lang="en-US" sz="1400" baseline="0"/>
            <a:t>Short term CDs have less interest rate and less risk because you would have more time to reinvest. The bad thing is that if the rates drop, then you might have to reinvest at a lower rate. </a:t>
          </a:r>
        </a:p>
        <a:p>
          <a:pPr algn="l"/>
          <a:endParaRPr lang="en-US" sz="1400" baseline="0"/>
        </a:p>
        <a:p>
          <a:pPr algn="l"/>
          <a:r>
            <a:rPr lang="en-US" sz="1400" baseline="0"/>
            <a:t>Overall, shorter CDs gives more options, but gettin into a 5 year CD gives a more guarenteed return as long as interest rates fall. </a:t>
          </a:r>
          <a:endParaRPr lang="en-US" sz="1400"/>
        </a:p>
      </xdr:txBody>
    </xdr:sp>
    <xdr:clientData/>
  </xdr:twoCellAnchor>
  <xdr:twoCellAnchor editAs="oneCell">
    <xdr:from>
      <xdr:col>14</xdr:col>
      <xdr:colOff>660400</xdr:colOff>
      <xdr:row>14</xdr:row>
      <xdr:rowOff>203200</xdr:rowOff>
    </xdr:from>
    <xdr:to>
      <xdr:col>15</xdr:col>
      <xdr:colOff>381000</xdr:colOff>
      <xdr:row>15</xdr:row>
      <xdr:rowOff>63500</xdr:rowOff>
    </xdr:to>
    <xdr:pic>
      <xdr:nvPicPr>
        <xdr:cNvPr id="17" name="Picture 16" descr="Dollar with solid fill">
          <a:extLst>
            <a:ext uri="{FF2B5EF4-FFF2-40B4-BE49-F238E27FC236}">
              <a16:creationId xmlns:a16="http://schemas.microsoft.com/office/drawing/2014/main" id="{06EB031D-19AE-694A-E3F0-61FF0DF7C228}"/>
            </a:ext>
          </a:extLst>
        </xdr:cNvPr>
        <xdr:cNvPicPr>
          <a:picLocks noChangeAspect="1"/>
        </xdr:cNvPicPr>
      </xdr:nvPicPr>
      <xdr:blipFill>
        <a:blip xmlns:r="http://schemas.openxmlformats.org/officeDocument/2006/relationships" r:embed="rId3"/>
        <a:stretch>
          <a:fillRect/>
        </a:stretch>
      </xdr:blipFill>
      <xdr:spPr>
        <a:xfrm>
          <a:off x="16954500" y="4102100"/>
          <a:ext cx="558800" cy="558800"/>
        </a:xfrm>
        <a:prstGeom prst="rect">
          <a:avLst/>
        </a:prstGeom>
        <a:noFill/>
      </xdr:spPr>
    </xdr:pic>
    <xdr:clientData/>
  </xdr:twoCellAnchor>
  <xdr:twoCellAnchor editAs="oneCell">
    <xdr:from>
      <xdr:col>14</xdr:col>
      <xdr:colOff>533400</xdr:colOff>
      <xdr:row>22</xdr:row>
      <xdr:rowOff>12700</xdr:rowOff>
    </xdr:from>
    <xdr:to>
      <xdr:col>15</xdr:col>
      <xdr:colOff>342900</xdr:colOff>
      <xdr:row>24</xdr:row>
      <xdr:rowOff>152400</xdr:rowOff>
    </xdr:to>
    <xdr:pic>
      <xdr:nvPicPr>
        <xdr:cNvPr id="18" name="Picture 17" descr="Piggy Bank outline">
          <a:extLst>
            <a:ext uri="{FF2B5EF4-FFF2-40B4-BE49-F238E27FC236}">
              <a16:creationId xmlns:a16="http://schemas.microsoft.com/office/drawing/2014/main" id="{6038E650-5CAA-543B-75E5-1BDA6A17287C}"/>
            </a:ext>
          </a:extLst>
        </xdr:cNvPr>
        <xdr:cNvPicPr>
          <a:picLocks noChangeAspect="1"/>
        </xdr:cNvPicPr>
      </xdr:nvPicPr>
      <xdr:blipFill>
        <a:blip xmlns:r="http://schemas.openxmlformats.org/officeDocument/2006/relationships" r:embed="rId4"/>
        <a:stretch>
          <a:fillRect/>
        </a:stretch>
      </xdr:blipFill>
      <xdr:spPr>
        <a:xfrm>
          <a:off x="16827500" y="7480300"/>
          <a:ext cx="647700" cy="6477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431800</xdr:colOff>
      <xdr:row>19</xdr:row>
      <xdr:rowOff>12700</xdr:rowOff>
    </xdr:from>
    <xdr:to>
      <xdr:col>6</xdr:col>
      <xdr:colOff>381000</xdr:colOff>
      <xdr:row>32</xdr:row>
      <xdr:rowOff>152400</xdr:rowOff>
    </xdr:to>
    <xdr:graphicFrame macro="">
      <xdr:nvGraphicFramePr>
        <xdr:cNvPr id="2" name="Chart 1">
          <a:extLst>
            <a:ext uri="{FF2B5EF4-FFF2-40B4-BE49-F238E27FC236}">
              <a16:creationId xmlns:a16="http://schemas.microsoft.com/office/drawing/2014/main" id="{FE320DE5-5FAF-BA41-8CDA-BC09B3C9D8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285750</xdr:colOff>
      <xdr:row>26</xdr:row>
      <xdr:rowOff>25400</xdr:rowOff>
    </xdr:from>
    <xdr:to>
      <xdr:col>13</xdr:col>
      <xdr:colOff>1041400</xdr:colOff>
      <xdr:row>39</xdr:row>
      <xdr:rowOff>127000</xdr:rowOff>
    </xdr:to>
    <xdr:graphicFrame macro="">
      <xdr:nvGraphicFramePr>
        <xdr:cNvPr id="5" name="Chart 4">
          <a:extLst>
            <a:ext uri="{FF2B5EF4-FFF2-40B4-BE49-F238E27FC236}">
              <a16:creationId xmlns:a16="http://schemas.microsoft.com/office/drawing/2014/main" id="{3D3D28BB-F21F-BB9C-F4BA-8CC6292323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0</xdr:row>
      <xdr:rowOff>0</xdr:rowOff>
    </xdr:from>
    <xdr:to>
      <xdr:col>22</xdr:col>
      <xdr:colOff>38100</xdr:colOff>
      <xdr:row>3</xdr:row>
      <xdr:rowOff>190500</xdr:rowOff>
    </xdr:to>
    <xdr:sp macro="" textlink="">
      <xdr:nvSpPr>
        <xdr:cNvPr id="9" name="Rectangle 8">
          <a:extLst>
            <a:ext uri="{FF2B5EF4-FFF2-40B4-BE49-F238E27FC236}">
              <a16:creationId xmlns:a16="http://schemas.microsoft.com/office/drawing/2014/main" id="{61643F63-474D-40ED-D30B-3FA7F70E644B}"/>
            </a:ext>
          </a:extLst>
        </xdr:cNvPr>
        <xdr:cNvSpPr/>
      </xdr:nvSpPr>
      <xdr:spPr>
        <a:xfrm>
          <a:off x="0" y="0"/>
          <a:ext cx="18745200" cy="939800"/>
        </a:xfrm>
        <a:prstGeom prst="rect">
          <a:avLst/>
        </a:prstGeom>
        <a:solidFill>
          <a:srgbClr val="B3102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000" b="1"/>
            <a:t>Casino:</a:t>
          </a:r>
          <a:r>
            <a:rPr lang="en-US" sz="4000" b="1" baseline="0"/>
            <a:t> Probability to Cashflows</a:t>
          </a:r>
          <a:endParaRPr lang="en-US" sz="4000" b="1"/>
        </a:p>
      </xdr:txBody>
    </xdr:sp>
    <xdr:clientData/>
  </xdr:twoCellAnchor>
  <xdr:twoCellAnchor>
    <xdr:from>
      <xdr:col>1</xdr:col>
      <xdr:colOff>381000</xdr:colOff>
      <xdr:row>5</xdr:row>
      <xdr:rowOff>76200</xdr:rowOff>
    </xdr:from>
    <xdr:to>
      <xdr:col>6</xdr:col>
      <xdr:colOff>673100</xdr:colOff>
      <xdr:row>13</xdr:row>
      <xdr:rowOff>152400</xdr:rowOff>
    </xdr:to>
    <xdr:sp macro="" textlink="">
      <xdr:nvSpPr>
        <xdr:cNvPr id="10" name="Rounded Rectangle 9">
          <a:extLst>
            <a:ext uri="{FF2B5EF4-FFF2-40B4-BE49-F238E27FC236}">
              <a16:creationId xmlns:a16="http://schemas.microsoft.com/office/drawing/2014/main" id="{EF178229-AE34-FB98-7085-FC73CC5F0A32}"/>
            </a:ext>
          </a:extLst>
        </xdr:cNvPr>
        <xdr:cNvSpPr/>
      </xdr:nvSpPr>
      <xdr:spPr>
        <a:xfrm>
          <a:off x="1600200" y="1244600"/>
          <a:ext cx="4660900" cy="1701800"/>
        </a:xfrm>
        <a:prstGeom prst="roundRect">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Game setup and probability</a:t>
          </a:r>
        </a:p>
        <a:p>
          <a:pPr algn="l"/>
          <a:endParaRPr lang="en-US" sz="1100"/>
        </a:p>
        <a:p>
          <a:pPr algn="l"/>
          <a:r>
            <a:rPr lang="en-US" sz="1100"/>
            <a:t>Players</a:t>
          </a:r>
          <a:r>
            <a:rPr lang="en-US" sz="1100" baseline="0"/>
            <a:t> have an entry fee of $100 per round and they have a chance to win $1000. The player has to flip down cards and count as they flip, if they say the same number that they flip down, then they lose. They can win by getting though the whole deck or by getting the same number three times in a row. This sheet shows a simulation of 10,000 games and some of the data that we found from it. </a:t>
          </a:r>
          <a:endParaRPr lang="en-US" sz="1100"/>
        </a:p>
      </xdr:txBody>
    </xdr:sp>
    <xdr:clientData/>
  </xdr:twoCellAnchor>
  <xdr:twoCellAnchor>
    <xdr:from>
      <xdr:col>1</xdr:col>
      <xdr:colOff>330200</xdr:colOff>
      <xdr:row>33</xdr:row>
      <xdr:rowOff>88900</xdr:rowOff>
    </xdr:from>
    <xdr:to>
      <xdr:col>6</xdr:col>
      <xdr:colOff>622300</xdr:colOff>
      <xdr:row>40</xdr:row>
      <xdr:rowOff>114300</xdr:rowOff>
    </xdr:to>
    <xdr:sp macro="" textlink="">
      <xdr:nvSpPr>
        <xdr:cNvPr id="11" name="Rounded Rectangle 10">
          <a:extLst>
            <a:ext uri="{FF2B5EF4-FFF2-40B4-BE49-F238E27FC236}">
              <a16:creationId xmlns:a16="http://schemas.microsoft.com/office/drawing/2014/main" id="{96041CB5-1C23-AF44-B1FF-80CBE2E6A2BC}"/>
            </a:ext>
          </a:extLst>
        </xdr:cNvPr>
        <xdr:cNvSpPr/>
      </xdr:nvSpPr>
      <xdr:spPr>
        <a:xfrm>
          <a:off x="1549400" y="6946900"/>
          <a:ext cx="4660900" cy="1447800"/>
        </a:xfrm>
        <a:prstGeom prst="roundRect">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What the Graph Shows</a:t>
          </a:r>
        </a:p>
        <a:p>
          <a:pPr algn="l"/>
          <a:endParaRPr lang="en-US" sz="1100"/>
        </a:p>
        <a:p>
          <a:pPr algn="l"/>
          <a:r>
            <a:rPr lang="en-US" sz="1100"/>
            <a:t>This</a:t>
          </a:r>
          <a:r>
            <a:rPr lang="en-US" sz="1100" baseline="0"/>
            <a:t> graph shows the Casino's total cash flow across the whole 10,000 simulations. Each point represents the running total of money that the Casino has lost or earned. This shows that there is a tremendous loss. If the payout was smaller or the odds of winning were lower, the line would flatten or even move upward. </a:t>
          </a:r>
          <a:endParaRPr lang="en-US" sz="1100"/>
        </a:p>
      </xdr:txBody>
    </xdr:sp>
    <xdr:clientData/>
  </xdr:twoCellAnchor>
  <xdr:twoCellAnchor>
    <xdr:from>
      <xdr:col>8</xdr:col>
      <xdr:colOff>25400</xdr:colOff>
      <xdr:row>6</xdr:row>
      <xdr:rowOff>127000</xdr:rowOff>
    </xdr:from>
    <xdr:to>
      <xdr:col>10</xdr:col>
      <xdr:colOff>190500</xdr:colOff>
      <xdr:row>8</xdr:row>
      <xdr:rowOff>165100</xdr:rowOff>
    </xdr:to>
    <xdr:sp macro="" textlink="">
      <xdr:nvSpPr>
        <xdr:cNvPr id="12" name="Rectangle 11">
          <a:extLst>
            <a:ext uri="{FF2B5EF4-FFF2-40B4-BE49-F238E27FC236}">
              <a16:creationId xmlns:a16="http://schemas.microsoft.com/office/drawing/2014/main" id="{4FC97710-93B7-1B06-42F9-48719BD97243}"/>
            </a:ext>
          </a:extLst>
        </xdr:cNvPr>
        <xdr:cNvSpPr/>
      </xdr:nvSpPr>
      <xdr:spPr>
        <a:xfrm>
          <a:off x="6565900" y="1498600"/>
          <a:ext cx="1816100" cy="444500"/>
        </a:xfrm>
        <a:prstGeom prst="rect">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How much</a:t>
          </a:r>
          <a:r>
            <a:rPr lang="en-US" sz="1100" baseline="0"/>
            <a:t> a Player will make </a:t>
          </a:r>
          <a:endParaRPr lang="en-US" sz="1100"/>
        </a:p>
      </xdr:txBody>
    </xdr:sp>
    <xdr:clientData/>
  </xdr:twoCellAnchor>
  <xdr:twoCellAnchor>
    <xdr:from>
      <xdr:col>11</xdr:col>
      <xdr:colOff>304800</xdr:colOff>
      <xdr:row>5</xdr:row>
      <xdr:rowOff>76200</xdr:rowOff>
    </xdr:from>
    <xdr:to>
      <xdr:col>13</xdr:col>
      <xdr:colOff>863600</xdr:colOff>
      <xdr:row>25</xdr:row>
      <xdr:rowOff>127000</xdr:rowOff>
    </xdr:to>
    <xdr:sp macro="" textlink="">
      <xdr:nvSpPr>
        <xdr:cNvPr id="13" name="Rounded Rectangle 12">
          <a:extLst>
            <a:ext uri="{FF2B5EF4-FFF2-40B4-BE49-F238E27FC236}">
              <a16:creationId xmlns:a16="http://schemas.microsoft.com/office/drawing/2014/main" id="{DA72C9DE-5411-B888-2EB1-934FDCFA841A}"/>
            </a:ext>
          </a:extLst>
        </xdr:cNvPr>
        <xdr:cNvSpPr/>
      </xdr:nvSpPr>
      <xdr:spPr>
        <a:xfrm>
          <a:off x="9499600" y="1244600"/>
          <a:ext cx="2209800" cy="4114800"/>
        </a:xfrm>
        <a:prstGeom prst="roundRect">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Phas</a:t>
          </a:r>
          <a:r>
            <a:rPr lang="en-US" sz="1100" baseline="0"/>
            <a:t>e 2 explaination</a:t>
          </a:r>
        </a:p>
        <a:p>
          <a:pPr algn="l"/>
          <a:endParaRPr lang="en-US" sz="1100" baseline="0"/>
        </a:p>
        <a:p>
          <a:pPr algn="l"/>
          <a:r>
            <a:rPr lang="en-US" sz="1100" baseline="0"/>
            <a:t>In this phase, I found out how much the casino expects to gain or lose for some other possible payouts.</a:t>
          </a:r>
        </a:p>
        <a:p>
          <a:pPr algn="l"/>
          <a:endParaRPr lang="en-US" sz="1100" baseline="0"/>
        </a:p>
        <a:p>
          <a:pPr algn="l"/>
          <a:r>
            <a:rPr lang="en-US" sz="1100" baseline="0"/>
            <a:t>The line graph compares the expected value for different payouts to the break even point (where profit would be zero). As the payouts go up, the profit goes down.</a:t>
          </a:r>
        </a:p>
        <a:p>
          <a:pPr algn="l"/>
          <a:endParaRPr lang="en-US" sz="1100" baseline="0"/>
        </a:p>
        <a:p>
          <a:pPr algn="l"/>
          <a:r>
            <a:rPr lang="en-US" sz="1100" baseline="0"/>
            <a:t>At a payout of $1,000, the expected value is -$26.64 per player. This means that the casino is losing money at a pretty consistent rate. This clearly shows that the payout is too high. </a:t>
          </a:r>
          <a:endParaRPr lang="en-US" sz="1100"/>
        </a:p>
      </xdr:txBody>
    </xdr:sp>
    <xdr:clientData/>
  </xdr:twoCellAnchor>
  <xdr:twoCellAnchor>
    <xdr:from>
      <xdr:col>14</xdr:col>
      <xdr:colOff>374650</xdr:colOff>
      <xdr:row>17</xdr:row>
      <xdr:rowOff>0</xdr:rowOff>
    </xdr:from>
    <xdr:to>
      <xdr:col>19</xdr:col>
      <xdr:colOff>641350</xdr:colOff>
      <xdr:row>30</xdr:row>
      <xdr:rowOff>101600</xdr:rowOff>
    </xdr:to>
    <xdr:graphicFrame macro="">
      <xdr:nvGraphicFramePr>
        <xdr:cNvPr id="14" name="Chart 13">
          <a:extLst>
            <a:ext uri="{FF2B5EF4-FFF2-40B4-BE49-F238E27FC236}">
              <a16:creationId xmlns:a16="http://schemas.microsoft.com/office/drawing/2014/main" id="{7334A3E5-2C8C-ACDD-AA88-222E8316ED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17</xdr:col>
      <xdr:colOff>342900</xdr:colOff>
      <xdr:row>5</xdr:row>
      <xdr:rowOff>63500</xdr:rowOff>
    </xdr:from>
    <xdr:to>
      <xdr:col>19</xdr:col>
      <xdr:colOff>834618</xdr:colOff>
      <xdr:row>14</xdr:row>
      <xdr:rowOff>12700</xdr:rowOff>
    </xdr:to>
    <xdr:pic>
      <xdr:nvPicPr>
        <xdr:cNvPr id="16" name="Picture 15" descr="Playing Cards by Fluffgar on DeviantArt">
          <a:extLst>
            <a:ext uri="{FF2B5EF4-FFF2-40B4-BE49-F238E27FC236}">
              <a16:creationId xmlns:a16="http://schemas.microsoft.com/office/drawing/2014/main" id="{5031ED3F-8188-879D-6F3A-B4A77260B67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837473B0-CC2E-450A-ABE3-18F120FF3D39}">
              <a1611:picAttrSrcUrl xmlns:a1611="http://schemas.microsoft.com/office/drawing/2016/11/main" r:id="rId5"/>
            </a:ext>
          </a:extLst>
        </a:blip>
        <a:stretch>
          <a:fillRect/>
        </a:stretch>
      </xdr:blipFill>
      <xdr:spPr>
        <a:xfrm>
          <a:off x="15100300" y="1231900"/>
          <a:ext cx="2142718" cy="1778000"/>
        </a:xfrm>
        <a:prstGeom prst="rect">
          <a:avLst/>
        </a:prstGeom>
      </xdr:spPr>
    </xdr:pic>
    <xdr:clientData/>
  </xdr:twoCellAnchor>
  <xdr:oneCellAnchor>
    <xdr:from>
      <xdr:col>16</xdr:col>
      <xdr:colOff>990600</xdr:colOff>
      <xdr:row>16</xdr:row>
      <xdr:rowOff>0</xdr:rowOff>
    </xdr:from>
    <xdr:ext cx="2984500" cy="233205"/>
    <xdr:sp macro="" textlink="">
      <xdr:nvSpPr>
        <xdr:cNvPr id="17" name="TextBox 16">
          <a:extLst>
            <a:ext uri="{FF2B5EF4-FFF2-40B4-BE49-F238E27FC236}">
              <a16:creationId xmlns:a16="http://schemas.microsoft.com/office/drawing/2014/main" id="{85A66545-5AA7-3DBC-CACC-AACA7EFB6B10}"/>
            </a:ext>
          </a:extLst>
        </xdr:cNvPr>
        <xdr:cNvSpPr txBox="1"/>
      </xdr:nvSpPr>
      <xdr:spPr>
        <a:xfrm>
          <a:off x="14744700" y="3403600"/>
          <a:ext cx="2984500"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900"/>
        </a:p>
      </xdr:txBody>
    </xdr:sp>
    <xdr:clientData/>
  </xdr:oneCellAnchor>
  <xdr:twoCellAnchor>
    <xdr:from>
      <xdr:col>14</xdr:col>
      <xdr:colOff>431800</xdr:colOff>
      <xdr:row>31</xdr:row>
      <xdr:rowOff>88900</xdr:rowOff>
    </xdr:from>
    <xdr:to>
      <xdr:col>19</xdr:col>
      <xdr:colOff>787400</xdr:colOff>
      <xdr:row>39</xdr:row>
      <xdr:rowOff>139700</xdr:rowOff>
    </xdr:to>
    <xdr:sp macro="" textlink="">
      <xdr:nvSpPr>
        <xdr:cNvPr id="18" name="Rounded Rectangle 17">
          <a:extLst>
            <a:ext uri="{FF2B5EF4-FFF2-40B4-BE49-F238E27FC236}">
              <a16:creationId xmlns:a16="http://schemas.microsoft.com/office/drawing/2014/main" id="{7CEB0AC9-9CCA-2347-9339-3C347159768D}"/>
            </a:ext>
          </a:extLst>
        </xdr:cNvPr>
        <xdr:cNvSpPr/>
      </xdr:nvSpPr>
      <xdr:spPr>
        <a:xfrm>
          <a:off x="12534900" y="6540500"/>
          <a:ext cx="4660900" cy="1676400"/>
        </a:xfrm>
        <a:prstGeom prst="roundRect">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What the Results Show</a:t>
          </a:r>
        </a:p>
        <a:p>
          <a:pPr algn="ctr"/>
          <a:endParaRPr lang="en-US" sz="1100"/>
        </a:p>
        <a:p>
          <a:pPr algn="l"/>
          <a:r>
            <a:rPr lang="en-US" sz="1100"/>
            <a:t>This</a:t>
          </a:r>
          <a:r>
            <a:rPr lang="en-US" sz="1100" baseline="0"/>
            <a:t> shows the results of the game after 10,000 simulations. The pie chart shows that only about 3.77% of the players win while the others lose. I wanted to highlight the low odds which point to the fact that the game isn't the problem and the payout is. It's not just having bad luck or by chance. The payout is the reason why the casino is losing $277,000. (Numbers depend on simulation).</a:t>
          </a: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18</xdr:col>
      <xdr:colOff>446771</xdr:colOff>
      <xdr:row>63</xdr:row>
      <xdr:rowOff>45357</xdr:rowOff>
    </xdr:from>
    <xdr:to>
      <xdr:col>25</xdr:col>
      <xdr:colOff>450398</xdr:colOff>
      <xdr:row>78</xdr:row>
      <xdr:rowOff>110218</xdr:rowOff>
    </xdr:to>
    <xdr:graphicFrame macro="">
      <xdr:nvGraphicFramePr>
        <xdr:cNvPr id="2" name="Chart 1">
          <a:extLst>
            <a:ext uri="{FF2B5EF4-FFF2-40B4-BE49-F238E27FC236}">
              <a16:creationId xmlns:a16="http://schemas.microsoft.com/office/drawing/2014/main" id="{CD8F40F1-6DDC-154E-ACBD-21F9914461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273050</xdr:colOff>
      <xdr:row>20</xdr:row>
      <xdr:rowOff>171450</xdr:rowOff>
    </xdr:from>
    <xdr:to>
      <xdr:col>8</xdr:col>
      <xdr:colOff>520700</xdr:colOff>
      <xdr:row>34</xdr:row>
      <xdr:rowOff>44450</xdr:rowOff>
    </xdr:to>
    <xdr:graphicFrame macro="">
      <xdr:nvGraphicFramePr>
        <xdr:cNvPr id="3" name="Chart 2">
          <a:extLst>
            <a:ext uri="{FF2B5EF4-FFF2-40B4-BE49-F238E27FC236}">
              <a16:creationId xmlns:a16="http://schemas.microsoft.com/office/drawing/2014/main" id="{81DE14A1-37E3-B24F-8DFD-1D085A02B2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257463</xdr:colOff>
      <xdr:row>4</xdr:row>
      <xdr:rowOff>3464</xdr:rowOff>
    </xdr:from>
    <xdr:to>
      <xdr:col>8</xdr:col>
      <xdr:colOff>587663</xdr:colOff>
      <xdr:row>20</xdr:row>
      <xdr:rowOff>0</xdr:rowOff>
    </xdr:to>
    <xdr:sp macro="" textlink="">
      <xdr:nvSpPr>
        <xdr:cNvPr id="4" name="TextBox 3">
          <a:extLst>
            <a:ext uri="{FF2B5EF4-FFF2-40B4-BE49-F238E27FC236}">
              <a16:creationId xmlns:a16="http://schemas.microsoft.com/office/drawing/2014/main" id="{E92B2D3E-94DF-6A46-90A5-61FACF68C56C}"/>
            </a:ext>
          </a:extLst>
        </xdr:cNvPr>
        <xdr:cNvSpPr txBox="1"/>
      </xdr:nvSpPr>
      <xdr:spPr>
        <a:xfrm>
          <a:off x="257463" y="968664"/>
          <a:ext cx="6248400" cy="3946236"/>
        </a:xfrm>
        <a:prstGeom prst="roundRect">
          <a:avLst/>
        </a:prstGeom>
        <a:solidFill>
          <a:srgbClr val="00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1100"/>
        </a:p>
        <a:p>
          <a:pPr algn="ctr"/>
          <a:r>
            <a:rPr lang="en-US" sz="1600" b="1">
              <a:solidFill>
                <a:schemeClr val="bg1"/>
              </a:solidFill>
            </a:rPr>
            <a:t>Story</a:t>
          </a:r>
        </a:p>
        <a:p>
          <a:pPr algn="l"/>
          <a:endParaRPr lang="en-US" sz="1200" b="1">
            <a:solidFill>
              <a:schemeClr val="bg1"/>
            </a:solidFill>
          </a:endParaRPr>
        </a:p>
        <a:p>
          <a:pPr algn="l"/>
          <a:r>
            <a:rPr lang="en-US" sz="1200" b="1">
              <a:solidFill>
                <a:schemeClr val="bg1"/>
              </a:solidFill>
            </a:rPr>
            <a:t>As a student athlete</a:t>
          </a:r>
          <a:r>
            <a:rPr lang="en-US" sz="1200" b="1" baseline="0">
              <a:solidFill>
                <a:schemeClr val="bg1"/>
              </a:solidFill>
            </a:rPr>
            <a:t> I think that one of the biggest problems is that there arent enough uniqe lab times and they are too late in the day. Athletes usually have practice later in the day and this conflicts with a lot of the lab times, making it harder to take a lab and complete requirements. This also makes it harder for athletes to get into classes or labs that they are interested in. </a:t>
          </a:r>
        </a:p>
        <a:p>
          <a:pPr algn="l"/>
          <a:endParaRPr lang="en-US" sz="1200" b="1" baseline="0">
            <a:solidFill>
              <a:schemeClr val="bg1"/>
            </a:solidFill>
          </a:endParaRPr>
        </a:p>
        <a:p>
          <a:pPr algn="l"/>
          <a:r>
            <a:rPr lang="en-US" sz="1200" b="1" baseline="0">
              <a:solidFill>
                <a:schemeClr val="bg1"/>
              </a:solidFill>
            </a:rPr>
            <a:t>This sheet is going to show an example of a student athlete that is a CIS major and is interested in biology and wants to take a lab that does not conflict with thier practice. They also want to take 2 CIS classes and an Econ class I want to show that this is hard to get the classes that they want and that there aren't enough seats or timeslots for the students at W&amp;J. </a:t>
          </a:r>
          <a:endParaRPr lang="en-US" sz="1200" b="1">
            <a:solidFill>
              <a:schemeClr val="bg1"/>
            </a:solidFill>
          </a:endParaRPr>
        </a:p>
      </xdr:txBody>
    </xdr:sp>
    <xdr:clientData/>
  </xdr:twoCellAnchor>
  <xdr:twoCellAnchor>
    <xdr:from>
      <xdr:col>9</xdr:col>
      <xdr:colOff>125845</xdr:colOff>
      <xdr:row>23</xdr:row>
      <xdr:rowOff>49647</xdr:rowOff>
    </xdr:from>
    <xdr:to>
      <xdr:col>12</xdr:col>
      <xdr:colOff>596900</xdr:colOff>
      <xdr:row>32</xdr:row>
      <xdr:rowOff>63501</xdr:rowOff>
    </xdr:to>
    <xdr:graphicFrame macro="">
      <xdr:nvGraphicFramePr>
        <xdr:cNvPr id="6" name="Chart 5">
          <a:extLst>
            <a:ext uri="{FF2B5EF4-FFF2-40B4-BE49-F238E27FC236}">
              <a16:creationId xmlns:a16="http://schemas.microsoft.com/office/drawing/2014/main" id="{6BD2A098-1547-2E51-EC6C-0C6F8D4468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0</xdr:row>
      <xdr:rowOff>0</xdr:rowOff>
    </xdr:from>
    <xdr:to>
      <xdr:col>22</xdr:col>
      <xdr:colOff>342900</xdr:colOff>
      <xdr:row>3</xdr:row>
      <xdr:rowOff>177800</xdr:rowOff>
    </xdr:to>
    <xdr:sp macro="" textlink="">
      <xdr:nvSpPr>
        <xdr:cNvPr id="7" name="Rectangle 6">
          <a:extLst>
            <a:ext uri="{FF2B5EF4-FFF2-40B4-BE49-F238E27FC236}">
              <a16:creationId xmlns:a16="http://schemas.microsoft.com/office/drawing/2014/main" id="{A596FE79-ECC7-DB47-82C4-6343F99ECADF}"/>
            </a:ext>
          </a:extLst>
        </xdr:cNvPr>
        <xdr:cNvSpPr/>
      </xdr:nvSpPr>
      <xdr:spPr>
        <a:xfrm>
          <a:off x="0" y="0"/>
          <a:ext cx="18719800" cy="952500"/>
        </a:xfrm>
        <a:prstGeom prst="rect">
          <a:avLst/>
        </a:prstGeom>
        <a:solidFill>
          <a:srgbClr val="AA333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000" b="1"/>
            <a:t>W&amp;J Schedule Dashboard: Lab Conflicst</a:t>
          </a:r>
          <a:r>
            <a:rPr lang="en-US" sz="4000" b="1" baseline="0"/>
            <a:t> &amp; Seat Availability</a:t>
          </a:r>
          <a:endParaRPr lang="en-US" sz="4000" b="1"/>
        </a:p>
      </xdr:txBody>
    </xdr:sp>
    <xdr:clientData/>
  </xdr:twoCellAnchor>
  <xdr:twoCellAnchor>
    <xdr:from>
      <xdr:col>9</xdr:col>
      <xdr:colOff>558800</xdr:colOff>
      <xdr:row>4</xdr:row>
      <xdr:rowOff>25400</xdr:rowOff>
    </xdr:from>
    <xdr:to>
      <xdr:col>12</xdr:col>
      <xdr:colOff>0</xdr:colOff>
      <xdr:row>6</xdr:row>
      <xdr:rowOff>177800</xdr:rowOff>
    </xdr:to>
    <xdr:sp macro="" textlink="">
      <xdr:nvSpPr>
        <xdr:cNvPr id="8" name="Rectangle 7">
          <a:extLst>
            <a:ext uri="{FF2B5EF4-FFF2-40B4-BE49-F238E27FC236}">
              <a16:creationId xmlns:a16="http://schemas.microsoft.com/office/drawing/2014/main" id="{10B7FB36-EEAB-F2A4-54D2-AE9E19B12ED1}"/>
            </a:ext>
          </a:extLst>
        </xdr:cNvPr>
        <xdr:cNvSpPr/>
      </xdr:nvSpPr>
      <xdr:spPr>
        <a:xfrm>
          <a:off x="7150100" y="990600"/>
          <a:ext cx="2616200" cy="584200"/>
        </a:xfrm>
        <a:prstGeom prst="rect">
          <a:avLst/>
        </a:prstGeom>
        <a:solidFill>
          <a:srgbClr val="0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t>Desired</a:t>
          </a:r>
          <a:r>
            <a:rPr lang="en-US" sz="1800" baseline="0"/>
            <a:t> School Schedule</a:t>
          </a:r>
          <a:endParaRPr lang="en-US" sz="1800"/>
        </a:p>
      </xdr:txBody>
    </xdr:sp>
    <xdr:clientData/>
  </xdr:twoCellAnchor>
  <xdr:twoCellAnchor>
    <xdr:from>
      <xdr:col>13</xdr:col>
      <xdr:colOff>12700</xdr:colOff>
      <xdr:row>4</xdr:row>
      <xdr:rowOff>25400</xdr:rowOff>
    </xdr:from>
    <xdr:to>
      <xdr:col>16</xdr:col>
      <xdr:colOff>0</xdr:colOff>
      <xdr:row>6</xdr:row>
      <xdr:rowOff>177800</xdr:rowOff>
    </xdr:to>
    <xdr:sp macro="" textlink="">
      <xdr:nvSpPr>
        <xdr:cNvPr id="9" name="Rectangle 8">
          <a:extLst>
            <a:ext uri="{FF2B5EF4-FFF2-40B4-BE49-F238E27FC236}">
              <a16:creationId xmlns:a16="http://schemas.microsoft.com/office/drawing/2014/main" id="{20F7C8A0-F070-0048-9AF1-732A4F8D4E19}"/>
            </a:ext>
          </a:extLst>
        </xdr:cNvPr>
        <xdr:cNvSpPr/>
      </xdr:nvSpPr>
      <xdr:spPr>
        <a:xfrm>
          <a:off x="10325100" y="990600"/>
          <a:ext cx="2451100" cy="584200"/>
        </a:xfrm>
        <a:prstGeom prst="rect">
          <a:avLst/>
        </a:prstGeom>
        <a:solidFill>
          <a:srgbClr val="0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t>Practice</a:t>
          </a:r>
          <a:r>
            <a:rPr lang="en-US" sz="1800" baseline="0"/>
            <a:t> Schedule</a:t>
          </a:r>
          <a:endParaRPr lang="en-US" sz="1800"/>
        </a:p>
      </xdr:txBody>
    </xdr:sp>
    <xdr:clientData/>
  </xdr:twoCellAnchor>
  <xdr:twoCellAnchor editAs="oneCell">
    <xdr:from>
      <xdr:col>6</xdr:col>
      <xdr:colOff>558800</xdr:colOff>
      <xdr:row>14</xdr:row>
      <xdr:rowOff>128105</xdr:rowOff>
    </xdr:from>
    <xdr:to>
      <xdr:col>8</xdr:col>
      <xdr:colOff>228599</xdr:colOff>
      <xdr:row>19</xdr:row>
      <xdr:rowOff>228600</xdr:rowOff>
    </xdr:to>
    <xdr:pic>
      <xdr:nvPicPr>
        <xdr:cNvPr id="11" name="Picture 10" descr="Washington &amp; Jefferson College Application">
          <a:extLst>
            <a:ext uri="{FF2B5EF4-FFF2-40B4-BE49-F238E27FC236}">
              <a16:creationId xmlns:a16="http://schemas.microsoft.com/office/drawing/2014/main" id="{CB31F0D5-9C61-3EBE-0731-8BB2A50D673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837473B0-CC2E-450A-ABE3-18F120FF3D39}">
              <a1611:picAttrSrcUrl xmlns:a1611="http://schemas.microsoft.com/office/drawing/2016/11/main" r:id="rId5"/>
            </a:ext>
          </a:extLst>
        </a:blip>
        <a:stretch>
          <a:fillRect/>
        </a:stretch>
      </xdr:blipFill>
      <xdr:spPr>
        <a:xfrm>
          <a:off x="5080000" y="3671405"/>
          <a:ext cx="1066799" cy="1192695"/>
        </a:xfrm>
        <a:prstGeom prst="rect">
          <a:avLst/>
        </a:prstGeom>
      </xdr:spPr>
    </xdr:pic>
    <xdr:clientData/>
  </xdr:twoCellAnchor>
  <xdr:twoCellAnchor editAs="oneCell">
    <xdr:from>
      <xdr:col>13</xdr:col>
      <xdr:colOff>215900</xdr:colOff>
      <xdr:row>25</xdr:row>
      <xdr:rowOff>40500</xdr:rowOff>
    </xdr:from>
    <xdr:to>
      <xdr:col>15</xdr:col>
      <xdr:colOff>238900</xdr:colOff>
      <xdr:row>33</xdr:row>
      <xdr:rowOff>177800</xdr:rowOff>
    </xdr:to>
    <xdr:pic>
      <xdr:nvPicPr>
        <xdr:cNvPr id="13" name="Picture 12" descr="Washington &amp; Jefferson College">
          <a:extLst>
            <a:ext uri="{FF2B5EF4-FFF2-40B4-BE49-F238E27FC236}">
              <a16:creationId xmlns:a16="http://schemas.microsoft.com/office/drawing/2014/main" id="{36E43B58-A983-6DE1-8D80-CD894A8320DF}"/>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837473B0-CC2E-450A-ABE3-18F120FF3D39}">
              <a1611:picAttrSrcUrl xmlns:a1611="http://schemas.microsoft.com/office/drawing/2016/11/main" r:id="rId7"/>
            </a:ext>
          </a:extLst>
        </a:blip>
        <a:stretch>
          <a:fillRect/>
        </a:stretch>
      </xdr:blipFill>
      <xdr:spPr>
        <a:xfrm>
          <a:off x="10871200" y="6161900"/>
          <a:ext cx="1699400" cy="1699400"/>
        </a:xfrm>
        <a:prstGeom prst="rect">
          <a:avLst/>
        </a:prstGeom>
      </xdr:spPr>
    </xdr:pic>
    <xdr:clientData/>
  </xdr:twoCellAnchor>
  <xdr:twoCellAnchor>
    <xdr:from>
      <xdr:col>9</xdr:col>
      <xdr:colOff>635000</xdr:colOff>
      <xdr:row>14</xdr:row>
      <xdr:rowOff>203200</xdr:rowOff>
    </xdr:from>
    <xdr:to>
      <xdr:col>12</xdr:col>
      <xdr:colOff>0</xdr:colOff>
      <xdr:row>17</xdr:row>
      <xdr:rowOff>165100</xdr:rowOff>
    </xdr:to>
    <xdr:sp macro="" textlink="">
      <xdr:nvSpPr>
        <xdr:cNvPr id="14" name="Rectangle 13">
          <a:extLst>
            <a:ext uri="{FF2B5EF4-FFF2-40B4-BE49-F238E27FC236}">
              <a16:creationId xmlns:a16="http://schemas.microsoft.com/office/drawing/2014/main" id="{D46857F2-9885-B946-8F09-CC1D1F13BBCD}"/>
            </a:ext>
          </a:extLst>
        </xdr:cNvPr>
        <xdr:cNvSpPr/>
      </xdr:nvSpPr>
      <xdr:spPr>
        <a:xfrm>
          <a:off x="7226300" y="3746500"/>
          <a:ext cx="2540000" cy="584200"/>
        </a:xfrm>
        <a:prstGeom prst="rect">
          <a:avLst/>
        </a:prstGeom>
        <a:solidFill>
          <a:srgbClr val="0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t>BIO</a:t>
          </a:r>
          <a:r>
            <a:rPr lang="en-US" sz="1800" baseline="0"/>
            <a:t> Labs</a:t>
          </a:r>
          <a:endParaRPr lang="en-US" sz="1800"/>
        </a:p>
      </xdr:txBody>
    </xdr:sp>
    <xdr:clientData/>
  </xdr:twoCellAnchor>
  <xdr:twoCellAnchor>
    <xdr:from>
      <xdr:col>9</xdr:col>
      <xdr:colOff>317500</xdr:colOff>
      <xdr:row>21</xdr:row>
      <xdr:rowOff>139700</xdr:rowOff>
    </xdr:from>
    <xdr:to>
      <xdr:col>13</xdr:col>
      <xdr:colOff>19050</xdr:colOff>
      <xdr:row>34</xdr:row>
      <xdr:rowOff>0</xdr:rowOff>
    </xdr:to>
    <xdr:graphicFrame macro="">
      <xdr:nvGraphicFramePr>
        <xdr:cNvPr id="15" name="Chart 14">
          <a:extLst>
            <a:ext uri="{FF2B5EF4-FFF2-40B4-BE49-F238E27FC236}">
              <a16:creationId xmlns:a16="http://schemas.microsoft.com/office/drawing/2014/main" id="{60FEC5AF-1901-935D-9260-892173BD31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0</xdr:colOff>
      <xdr:row>13</xdr:row>
      <xdr:rowOff>266700</xdr:rowOff>
    </xdr:from>
    <xdr:to>
      <xdr:col>14</xdr:col>
      <xdr:colOff>914400</xdr:colOff>
      <xdr:row>18</xdr:row>
      <xdr:rowOff>12700</xdr:rowOff>
    </xdr:to>
    <xdr:sp macro="" textlink="">
      <xdr:nvSpPr>
        <xdr:cNvPr id="16" name="Rectangle 15">
          <a:extLst>
            <a:ext uri="{FF2B5EF4-FFF2-40B4-BE49-F238E27FC236}">
              <a16:creationId xmlns:a16="http://schemas.microsoft.com/office/drawing/2014/main" id="{B63119C5-C114-5F4D-884E-9C78F78A1257}"/>
            </a:ext>
          </a:extLst>
        </xdr:cNvPr>
        <xdr:cNvSpPr/>
      </xdr:nvSpPr>
      <xdr:spPr>
        <a:xfrm>
          <a:off x="10655300" y="3530600"/>
          <a:ext cx="1663700" cy="838200"/>
        </a:xfrm>
        <a:prstGeom prst="rect">
          <a:avLst/>
        </a:prstGeom>
        <a:solidFill>
          <a:srgbClr val="0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t>Number</a:t>
          </a:r>
          <a:r>
            <a:rPr lang="en-US" sz="1800" baseline="0"/>
            <a:t> of Seats</a:t>
          </a:r>
          <a:endParaRPr lang="en-US" sz="1800"/>
        </a:p>
      </xdr:txBody>
    </xdr:sp>
    <xdr:clientData/>
  </xdr:twoCellAnchor>
  <xdr:twoCellAnchor>
    <xdr:from>
      <xdr:col>16</xdr:col>
      <xdr:colOff>190500</xdr:colOff>
      <xdr:row>4</xdr:row>
      <xdr:rowOff>25400</xdr:rowOff>
    </xdr:from>
    <xdr:to>
      <xdr:col>21</xdr:col>
      <xdr:colOff>88900</xdr:colOff>
      <xdr:row>23</xdr:row>
      <xdr:rowOff>0</xdr:rowOff>
    </xdr:to>
    <xdr:sp macro="" textlink="">
      <xdr:nvSpPr>
        <xdr:cNvPr id="17" name="Rounded Rectangle 16">
          <a:extLst>
            <a:ext uri="{FF2B5EF4-FFF2-40B4-BE49-F238E27FC236}">
              <a16:creationId xmlns:a16="http://schemas.microsoft.com/office/drawing/2014/main" id="{2D649B6A-8DF2-F7AC-33E0-1FD0FA1D2528}"/>
            </a:ext>
          </a:extLst>
        </xdr:cNvPr>
        <xdr:cNvSpPr/>
      </xdr:nvSpPr>
      <xdr:spPr>
        <a:xfrm>
          <a:off x="13309600" y="990600"/>
          <a:ext cx="4483100" cy="4699000"/>
        </a:xfrm>
        <a:prstGeom prst="roundRect">
          <a:avLst/>
        </a:prstGeom>
        <a:solidFill>
          <a:srgbClr val="000000"/>
        </a:solidFill>
        <a:scene3d>
          <a:camera prst="orthographicFront"/>
          <a:lightRig rig="threePt" dir="t"/>
        </a:scene3d>
        <a:sp3d>
          <a:bevelT w="0" h="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chemeClr val="bg1"/>
              </a:solidFill>
            </a:rPr>
            <a:t>Dashboard</a:t>
          </a:r>
          <a:r>
            <a:rPr lang="en-US" sz="1100" baseline="0">
              <a:solidFill>
                <a:schemeClr val="bg1"/>
              </a:solidFill>
            </a:rPr>
            <a:t> Insight</a:t>
          </a:r>
        </a:p>
        <a:p>
          <a:pPr algn="l"/>
          <a:endParaRPr lang="en-US" sz="1100" baseline="0">
            <a:solidFill>
              <a:schemeClr val="bg1"/>
            </a:solidFill>
          </a:endParaRPr>
        </a:p>
        <a:p>
          <a:pPr algn="l"/>
          <a:r>
            <a:rPr lang="en-US" sz="1100" baseline="0">
              <a:solidFill>
                <a:schemeClr val="bg1"/>
              </a:solidFill>
            </a:rPr>
            <a:t>This dashbaord shows how it is tough for student athletes at W&amp;J to schedule the labs they want because of how much it conflicts with their practice schedule.  In this case, there are only four labs that they can take without missing practice. In addition, that doesnt include their other classes that they might have. </a:t>
          </a:r>
        </a:p>
        <a:p>
          <a:pPr algn="l"/>
          <a:endParaRPr lang="en-US" sz="1100" baseline="0">
            <a:solidFill>
              <a:schemeClr val="bg1"/>
            </a:solidFill>
          </a:endParaRPr>
        </a:p>
        <a:p>
          <a:pPr algn="l"/>
          <a:r>
            <a:rPr lang="en-US" sz="1100" baseline="0">
              <a:solidFill>
                <a:schemeClr val="bg1"/>
              </a:solidFill>
            </a:rPr>
            <a:t>This dashboard also shows that there is a problem with the total seat availability across the CIS, BIO, and ECN departments.  There arent a lot of available seats in the CIS and ECN department compared to the BIO department which coudl be a problem in  itself. </a:t>
          </a:r>
        </a:p>
        <a:p>
          <a:pPr algn="l"/>
          <a:endParaRPr lang="en-US" sz="1100" baseline="0">
            <a:solidFill>
              <a:schemeClr val="bg1"/>
            </a:solidFill>
          </a:endParaRPr>
        </a:p>
        <a:p>
          <a:pPr algn="l"/>
          <a:r>
            <a:rPr lang="en-US" sz="1100" baseline="0">
              <a:solidFill>
                <a:schemeClr val="bg1"/>
              </a:solidFill>
            </a:rPr>
            <a:t>Our student body size is increasing  rapidly. As of fall 2024, the enrollment was 1,306 students and the most recent incoming class is 603 students. This menas that we need a higher seat capacity for these classes and it's too low right now. This makes scheduling harder for students and don't allow them to  get that classes they need or want. There are also other considerations like the types of rooms and balancing the demand of the students. These things should also be filtered into how we change the scheduling process. With the capacity rising, it would make sense to utilize bigger rooms for more popular classes and this would help with managing the demand and increasing the seat capacity.  </a:t>
          </a:r>
          <a:endParaRPr lang="en-US" sz="1100">
            <a:solidFill>
              <a:schemeClr val="bg1"/>
            </a:solidFill>
          </a:endParaRPr>
        </a:p>
      </xdr:txBody>
    </xdr:sp>
    <xdr:clientData/>
  </xdr:twoCellAnchor>
  <xdr:twoCellAnchor>
    <xdr:from>
      <xdr:col>5</xdr:col>
      <xdr:colOff>152400</xdr:colOff>
      <xdr:row>21</xdr:row>
      <xdr:rowOff>203200</xdr:rowOff>
    </xdr:from>
    <xdr:to>
      <xdr:col>7</xdr:col>
      <xdr:colOff>596900</xdr:colOff>
      <xdr:row>31</xdr:row>
      <xdr:rowOff>0</xdr:rowOff>
    </xdr:to>
    <xdr:sp macro="" textlink="">
      <xdr:nvSpPr>
        <xdr:cNvPr id="18" name="Oval 17">
          <a:extLst>
            <a:ext uri="{FF2B5EF4-FFF2-40B4-BE49-F238E27FC236}">
              <a16:creationId xmlns:a16="http://schemas.microsoft.com/office/drawing/2014/main" id="{1AB5265B-B92E-D4BD-052E-13068FB47225}"/>
            </a:ext>
          </a:extLst>
        </xdr:cNvPr>
        <xdr:cNvSpPr/>
      </xdr:nvSpPr>
      <xdr:spPr>
        <a:xfrm>
          <a:off x="3746500" y="5372100"/>
          <a:ext cx="2095500" cy="1930400"/>
        </a:xfrm>
        <a:prstGeom prst="ellipse">
          <a:avLst/>
        </a:prstGeom>
        <a:solidFill>
          <a:srgbClr val="0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t>Lots of Empty</a:t>
          </a:r>
          <a:r>
            <a:rPr lang="en-US" sz="1200" baseline="0"/>
            <a:t> space that could be used for non-student-athletes</a:t>
          </a:r>
          <a:endParaRPr lang="en-US" sz="1200"/>
        </a:p>
      </xdr:txBody>
    </xdr:sp>
    <xdr:clientData/>
  </xdr:twoCellAnchor>
  <xdr:twoCellAnchor>
    <xdr:from>
      <xdr:col>16</xdr:col>
      <xdr:colOff>292100</xdr:colOff>
      <xdr:row>23</xdr:row>
      <xdr:rowOff>101600</xdr:rowOff>
    </xdr:from>
    <xdr:to>
      <xdr:col>20</xdr:col>
      <xdr:colOff>622300</xdr:colOff>
      <xdr:row>35</xdr:row>
      <xdr:rowOff>63500</xdr:rowOff>
    </xdr:to>
    <xdr:sp macro="" textlink="">
      <xdr:nvSpPr>
        <xdr:cNvPr id="19" name="Rounded Rectangle 18">
          <a:extLst>
            <a:ext uri="{FF2B5EF4-FFF2-40B4-BE49-F238E27FC236}">
              <a16:creationId xmlns:a16="http://schemas.microsoft.com/office/drawing/2014/main" id="{D7B47AF4-FF6B-C94C-BAA3-FC4A27F8CFB4}"/>
            </a:ext>
          </a:extLst>
        </xdr:cNvPr>
        <xdr:cNvSpPr/>
      </xdr:nvSpPr>
      <xdr:spPr>
        <a:xfrm>
          <a:off x="13411200" y="5791200"/>
          <a:ext cx="4241800" cy="2336800"/>
        </a:xfrm>
        <a:prstGeom prst="roundRect">
          <a:avLst/>
        </a:prstGeom>
        <a:solidFill>
          <a:srgbClr val="0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chemeClr val="bg1"/>
              </a:solidFill>
            </a:rPr>
            <a:t>Scheduling</a:t>
          </a:r>
          <a:r>
            <a:rPr lang="en-US" sz="1100" baseline="0">
              <a:solidFill>
                <a:schemeClr val="bg1"/>
              </a:solidFill>
            </a:rPr>
            <a:t> Proposal</a:t>
          </a:r>
        </a:p>
        <a:p>
          <a:pPr algn="l"/>
          <a:endParaRPr lang="en-US" sz="1100" baseline="0">
            <a:solidFill>
              <a:schemeClr val="bg1"/>
            </a:solidFill>
          </a:endParaRPr>
        </a:p>
        <a:p>
          <a:pPr algn="l"/>
          <a:r>
            <a:rPr lang="en-US" sz="1100" baseline="0">
              <a:solidFill>
                <a:schemeClr val="bg1"/>
              </a:solidFill>
            </a:rPr>
            <a:t>I would say that W&amp;J needs to adjust certain lab schedules and when it comes to labs, it doenst help much to just add more seats. In this example there are a lot of BIO seats, but there is still a problem.  I think that spreading classes out more evenly across the week would do a lot of the fixing and it would open up option for non-athletes, in return helping the athletes too. I just thing that we are underutilizing our rooms and the times are too bunched on top of each other, making it harder to schedule classes the students want.  </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781050</xdr:colOff>
      <xdr:row>8</xdr:row>
      <xdr:rowOff>171450</xdr:rowOff>
    </xdr:from>
    <xdr:to>
      <xdr:col>12</xdr:col>
      <xdr:colOff>387350</xdr:colOff>
      <xdr:row>23</xdr:row>
      <xdr:rowOff>95250</xdr:rowOff>
    </xdr:to>
    <xdr:graphicFrame macro="">
      <xdr:nvGraphicFramePr>
        <xdr:cNvPr id="2" name="Chart 1">
          <a:extLst>
            <a:ext uri="{FF2B5EF4-FFF2-40B4-BE49-F238E27FC236}">
              <a16:creationId xmlns:a16="http://schemas.microsoft.com/office/drawing/2014/main" id="{84755B8A-527B-EBE2-E10A-930B3C6FD0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641350</xdr:colOff>
      <xdr:row>9978</xdr:row>
      <xdr:rowOff>127000</xdr:rowOff>
    </xdr:from>
    <xdr:to>
      <xdr:col>28</xdr:col>
      <xdr:colOff>184150</xdr:colOff>
      <xdr:row>9992</xdr:row>
      <xdr:rowOff>25400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C70F9F08-A918-B885-5408-BBA479FB56F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9069050" y="202807570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44450</xdr:colOff>
      <xdr:row>9964</xdr:row>
      <xdr:rowOff>190500</xdr:rowOff>
    </xdr:from>
    <xdr:to>
      <xdr:col>14</xdr:col>
      <xdr:colOff>425450</xdr:colOff>
      <xdr:row>9978</xdr:row>
      <xdr:rowOff>88900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38297A19-3DE4-2524-395E-C601B54EB26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7575550" y="202529440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3</xdr:col>
          <xdr:colOff>571500</xdr:colOff>
          <xdr:row>1</xdr:row>
          <xdr:rowOff>127000</xdr:rowOff>
        </xdr:from>
        <xdr:to>
          <xdr:col>5</xdr:col>
          <xdr:colOff>444500</xdr:colOff>
          <xdr:row>3</xdr:row>
          <xdr:rowOff>101600</xdr:rowOff>
        </xdr:to>
        <xdr:sp macro="" textlink="">
          <xdr:nvSpPr>
            <xdr:cNvPr id="10241" name="Button 1" hidden="1">
              <a:extLst>
                <a:ext uri="{63B3BB69-23CF-44E3-9099-C40C66FF867C}">
                  <a14:compatExt spid="_x0000_s10241"/>
                </a:ext>
                <a:ext uri="{FF2B5EF4-FFF2-40B4-BE49-F238E27FC236}">
                  <a16:creationId xmlns:a16="http://schemas.microsoft.com/office/drawing/2014/main" id="{00000000-0008-0000-0B00-00000128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n-US" sz="1200" b="0" i="0" u="none" strike="noStrike" baseline="0">
                  <a:solidFill>
                    <a:srgbClr val="000000"/>
                  </a:solidFill>
                  <a:latin typeface="Aptos Narrow" charset="0"/>
                </a:rPr>
                <a:t>Play</a:t>
              </a:r>
            </a:p>
          </xdr:txBody>
        </xdr:sp>
        <xdr:clientData fPrintsWithSheet="0"/>
      </xdr:twoCellAnchor>
    </mc:Choice>
    <mc:Fallback/>
  </mc:AlternateContent>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microsoft.com/office/2006/relationships/xlExternalLinkPath/xlPathMissing" Target="Broxie%20BUS326%20WB1.xlsx" TargetMode="Externa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Chris Olmstead" refreshedDate="45925.522062037038" createdVersion="8" refreshedVersion="8" minRefreshableVersion="3" recordCount="889" xr:uid="{B974196C-04A3-3845-89A5-37DD3C19257D}">
  <cacheSource type="worksheet">
    <worksheetSource ref="A1:AF890" sheet="CourseBook Values" r:id="rId1"/>
  </cacheSource>
  <cacheFields count="31">
    <cacheField name="Term" numFmtId="0">
      <sharedItems count="2">
        <s v="2024FAL"/>
        <s v="2025SPG"/>
      </sharedItems>
    </cacheField>
    <cacheField name="Subject" numFmtId="0">
      <sharedItems count="43">
        <s v="BIO"/>
        <s v="PHY"/>
        <s v="COM"/>
        <s v="EDU"/>
        <s v="NUR"/>
        <s v="CHM"/>
        <s v="PHW"/>
        <s v="ART"/>
        <s v="ACC"/>
        <s v="ECN"/>
        <s v="ENG"/>
        <s v="FIN"/>
        <s v="HIS"/>
        <s v="PHL"/>
        <s v="PSY"/>
        <s v="REL"/>
        <s v="CIS"/>
        <s v="MUA"/>
        <s v="PHA"/>
        <s v="BUS"/>
        <s v="CHN"/>
        <s v="FYS"/>
        <s v="GER"/>
        <s v="GWS"/>
        <s v="MTH"/>
        <s v="MUS"/>
        <s v="POL"/>
        <s v="SPN"/>
        <s v="LAS"/>
        <s v="EVS"/>
        <s v="FRN"/>
        <s v="SOC"/>
        <s v="RUS"/>
        <s v="NSC"/>
        <s v="SCI"/>
        <s v="PPL"/>
        <s v="ARH"/>
        <s v="CRS"/>
        <s v="AAS"/>
        <s v="BCH"/>
        <s v="ENT"/>
        <s v="FOR"/>
        <s v="IST"/>
      </sharedItems>
    </cacheField>
    <cacheField name="Course Number" numFmtId="0">
      <sharedItems containsMixedTypes="1" containsNumber="1" containsInteger="1" minValue="100" maxValue="501"/>
    </cacheField>
    <cacheField name="Section" numFmtId="0">
      <sharedItems containsMixedTypes="1" containsNumber="1" containsInteger="1" minValue="10" maxValue="24"/>
    </cacheField>
    <cacheField name="Short Title" numFmtId="0">
      <sharedItems/>
    </cacheField>
    <cacheField name="Sec Min Cred" numFmtId="0">
      <sharedItems containsSemiMixedTypes="0" containsString="0" containsNumber="1" containsInteger="1" minValue="0" maxValue="12"/>
    </cacheField>
    <cacheField name="First Faculty Last Name" numFmtId="0">
      <sharedItems/>
    </cacheField>
    <cacheField name="First Faculty First Name" numFmtId="0">
      <sharedItems containsBlank="1"/>
    </cacheField>
    <cacheField name="Second Faculty Last Name" numFmtId="0">
      <sharedItems containsBlank="1"/>
    </cacheField>
    <cacheField name="Second Faculty First Name" numFmtId="0">
      <sharedItems containsBlank="1"/>
    </cacheField>
    <cacheField name="1st Fac" numFmtId="0">
      <sharedItems/>
    </cacheField>
    <cacheField name="2nd Fac" numFmtId="0">
      <sharedItems/>
    </cacheField>
    <cacheField name="Meeting Days" numFmtId="0">
      <sharedItems containsBlank="1" count="17">
        <s v="M"/>
        <s v="M, M"/>
        <s v="M, W"/>
        <s v="M, W, F"/>
        <s v="M, W, M, W"/>
        <s v="M, W, F, M, W, F"/>
        <s v="R"/>
        <s v="R, R"/>
        <s v="T"/>
        <s v="T, R"/>
        <s v="T, T"/>
        <s v="T, R, T, R"/>
        <s v="T, R, T, R, T, R"/>
        <s v="W"/>
        <s v="W, W"/>
        <s v="W, W, W"/>
        <m/>
      </sharedItems>
    </cacheField>
    <cacheField name="M" numFmtId="0">
      <sharedItems containsMixedTypes="1" containsNumber="1" containsInteger="1" minValue="1" maxValue="1"/>
    </cacheField>
    <cacheField name="T" numFmtId="0">
      <sharedItems containsMixedTypes="1" containsNumber="1" containsInteger="1" minValue="1" maxValue="1"/>
    </cacheField>
    <cacheField name="W" numFmtId="0">
      <sharedItems containsMixedTypes="1" containsNumber="1" containsInteger="1" minValue="1" maxValue="1"/>
    </cacheField>
    <cacheField name="R" numFmtId="0">
      <sharedItems containsMixedTypes="1" containsNumber="1" containsInteger="1" minValue="1" maxValue="1"/>
    </cacheField>
    <cacheField name="F" numFmtId="0">
      <sharedItems containsMixedTypes="1" containsNumber="1" containsInteger="1" minValue="1" maxValue="1"/>
    </cacheField>
    <cacheField name="MWF" numFmtId="0">
      <sharedItems containsMixedTypes="1" containsNumber="1" containsInteger="1" minValue="1" maxValue="1"/>
    </cacheField>
    <cacheField name="TR" numFmtId="0">
      <sharedItems containsMixedTypes="1" containsNumber="1" containsInteger="1" minValue="1" maxValue="1"/>
    </cacheField>
    <cacheField name="Other" numFmtId="0">
      <sharedItems containsMixedTypes="1" containsNumber="1" containsInteger="1" minValue="1" maxValue="1"/>
    </cacheField>
    <cacheField name="Days" numFmtId="0">
      <sharedItems count="3">
        <s v="Other"/>
        <s v="MWF"/>
        <s v="TR"/>
      </sharedItems>
    </cacheField>
    <cacheField name="Sec Meeting Info Time" numFmtId="0">
      <sharedItems containsBlank="1"/>
    </cacheField>
    <cacheField name="Start Time" numFmtId="169">
      <sharedItems containsDate="1" containsMixedTypes="1" minDate="1899-12-30T07:40:00" maxDate="1899-12-30T20:00:00"/>
    </cacheField>
    <cacheField name="End Time" numFmtId="169">
      <sharedItems containsDate="1" containsMixedTypes="1" minDate="1899-12-30T08:50:00" maxDate="1899-12-30T21:15:00"/>
    </cacheField>
    <cacheField name="Building" numFmtId="0">
      <sharedItems containsBlank="1"/>
    </cacheField>
    <cacheField name="ROOM" numFmtId="0">
      <sharedItems containsBlank="1" containsMixedTypes="1" containsNumber="1" containsInteger="1" minValue="100" maxValue="409"/>
    </cacheField>
    <cacheField name="Start/End Date Bldg Room Meth Days Start/End time" numFmtId="0">
      <sharedItems containsBlank="1"/>
    </cacheField>
    <cacheField name="Capacity" numFmtId="0">
      <sharedItems containsSemiMixedTypes="0" containsString="0" containsNumber="1" containsInteger="1" minValue="0" maxValue="999"/>
    </cacheField>
    <cacheField name="Active Student Count" numFmtId="0">
      <sharedItems containsSemiMixedTypes="0" containsString="0" containsNumber="1" containsInteger="1" minValue="0" maxValue="248"/>
    </cacheField>
    <cacheField name="Cross-Listed Course Sections" numFmtId="0">
      <sharedItems containsBlank="1"/>
    </cacheField>
  </cacheFields>
  <extLst>
    <ext xmlns:x14="http://schemas.microsoft.com/office/spreadsheetml/2009/9/main" uri="{725AE2AE-9491-48be-B2B4-4EB974FC3084}">
      <x14:pivotCacheDefinition/>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D95371-58E6-D444-B8A3-81BFFE0E6E3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B8" firstHeaderRow="1" firstDataRow="1" firstDataCol="1" rowPageCount="2" colPageCount="1"/>
  <pivotFields count="31">
    <pivotField axis="axisPage" showAll="0">
      <items count="3">
        <item x="0"/>
        <item x="1"/>
        <item t="default"/>
      </items>
    </pivotField>
    <pivotField axis="axisRow" showAll="0">
      <items count="44">
        <item h="1" x="38"/>
        <item h="1" x="8"/>
        <item h="1" x="36"/>
        <item h="1" x="7"/>
        <item h="1" x="39"/>
        <item x="0"/>
        <item h="1" x="19"/>
        <item h="1" x="5"/>
        <item h="1" x="20"/>
        <item x="16"/>
        <item h="1" x="2"/>
        <item h="1" x="37"/>
        <item x="9"/>
        <item h="1" x="3"/>
        <item h="1" x="10"/>
        <item h="1" x="40"/>
        <item h="1" x="29"/>
        <item h="1" x="11"/>
        <item h="1" x="41"/>
        <item h="1" x="30"/>
        <item h="1" x="21"/>
        <item h="1" x="22"/>
        <item h="1" x="23"/>
        <item h="1" x="12"/>
        <item h="1" x="42"/>
        <item h="1" x="28"/>
        <item h="1" x="24"/>
        <item h="1" x="17"/>
        <item h="1" x="25"/>
        <item h="1" x="33"/>
        <item h="1" x="4"/>
        <item h="1" x="18"/>
        <item h="1" x="13"/>
        <item h="1" x="6"/>
        <item h="1" x="1"/>
        <item h="1" x="26"/>
        <item h="1" x="35"/>
        <item h="1" x="14"/>
        <item h="1" x="15"/>
        <item h="1" x="32"/>
        <item h="1" x="34"/>
        <item h="1" x="31"/>
        <item h="1" x="27"/>
        <item t="default"/>
      </items>
    </pivotField>
    <pivotField showAll="0"/>
    <pivotField showAll="0"/>
    <pivotField showAll="0"/>
    <pivotField showAll="0"/>
    <pivotField showAll="0"/>
    <pivotField showAll="0"/>
    <pivotField showAll="0"/>
    <pivotField showAll="0"/>
    <pivotField showAll="0"/>
    <pivotField showAll="0"/>
    <pivotField showAll="0">
      <items count="18">
        <item x="0"/>
        <item x="1"/>
        <item x="2"/>
        <item x="3"/>
        <item x="5"/>
        <item x="4"/>
        <item x="6"/>
        <item x="7"/>
        <item x="8"/>
        <item x="9"/>
        <item x="11"/>
        <item x="12"/>
        <item x="10"/>
        <item x="13"/>
        <item x="14"/>
        <item x="15"/>
        <item x="16"/>
        <item t="default"/>
      </items>
    </pivotField>
    <pivotField showAll="0"/>
    <pivotField showAll="0"/>
    <pivotField showAll="0"/>
    <pivotField showAll="0"/>
    <pivotField showAll="0"/>
    <pivotField showAll="0"/>
    <pivotField showAll="0"/>
    <pivotField showAll="0"/>
    <pivotField axis="axisPage" showAll="0">
      <items count="4">
        <item x="1"/>
        <item x="0"/>
        <item x="2"/>
        <item t="default"/>
      </items>
    </pivotField>
    <pivotField showAll="0"/>
    <pivotField showAll="0"/>
    <pivotField showAll="0"/>
    <pivotField showAll="0"/>
    <pivotField showAll="0"/>
    <pivotField showAll="0"/>
    <pivotField dataField="1" showAll="0"/>
    <pivotField showAll="0"/>
    <pivotField showAll="0"/>
  </pivotFields>
  <rowFields count="1">
    <field x="1"/>
  </rowFields>
  <rowItems count="4">
    <i>
      <x v="5"/>
    </i>
    <i>
      <x v="9"/>
    </i>
    <i>
      <x v="12"/>
    </i>
    <i t="grand">
      <x/>
    </i>
  </rowItems>
  <colItems count="1">
    <i/>
  </colItems>
  <pageFields count="2">
    <pageField fld="0" item="0" hier="-1"/>
    <pageField fld="21" item="0" hier="-1"/>
  </pageFields>
  <dataFields count="1">
    <dataField name="Sum of Capacity" fld="2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2.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5.v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F8C89-47E0-5844-A084-EB9486D06BB2}">
  <sheetPr codeName="Sheet2">
    <tabColor rgb="FFFFFF00"/>
  </sheetPr>
  <dimension ref="A7:S68"/>
  <sheetViews>
    <sheetView zoomScaleNormal="100" workbookViewId="0">
      <selection activeCell="W13" sqref="W13"/>
    </sheetView>
  </sheetViews>
  <sheetFormatPr baseColWidth="10" defaultColWidth="11" defaultRowHeight="16" x14ac:dyDescent="0.2"/>
  <cols>
    <col min="2" max="2" width="19.6640625" customWidth="1"/>
    <col min="3" max="3" width="33.33203125" customWidth="1"/>
    <col min="4" max="4" width="17.1640625" customWidth="1"/>
    <col min="11" max="11" width="33.6640625" bestFit="1" customWidth="1"/>
  </cols>
  <sheetData>
    <row r="7" spans="1:19" x14ac:dyDescent="0.2">
      <c r="A7" s="87"/>
      <c r="B7" s="87"/>
      <c r="C7" s="87"/>
      <c r="D7" s="87"/>
      <c r="E7" s="87"/>
      <c r="F7" s="87"/>
      <c r="G7" s="87"/>
      <c r="H7" s="87"/>
      <c r="I7" s="87"/>
      <c r="J7" s="87"/>
      <c r="K7" s="87"/>
      <c r="L7" s="87"/>
      <c r="M7" s="87"/>
      <c r="N7" s="87"/>
      <c r="O7" s="87"/>
      <c r="P7" s="87"/>
      <c r="Q7" s="143"/>
      <c r="R7" s="143"/>
      <c r="S7" s="143"/>
    </row>
    <row r="8" spans="1:19" x14ac:dyDescent="0.2">
      <c r="A8" s="87"/>
      <c r="B8" s="87"/>
      <c r="C8" s="87"/>
      <c r="D8" s="87"/>
      <c r="E8" s="87"/>
      <c r="F8" s="87"/>
      <c r="G8" s="87"/>
      <c r="H8" s="87"/>
      <c r="I8" s="87"/>
      <c r="J8" s="87"/>
      <c r="K8" s="87"/>
      <c r="L8" s="87"/>
      <c r="M8" s="87"/>
      <c r="N8" s="87"/>
      <c r="O8" s="87"/>
      <c r="P8" s="87"/>
      <c r="Q8" s="143"/>
      <c r="R8" s="143"/>
      <c r="S8" s="143"/>
    </row>
    <row r="9" spans="1:19" x14ac:dyDescent="0.2">
      <c r="A9" s="87"/>
      <c r="B9" s="87"/>
      <c r="C9" s="87"/>
      <c r="D9" s="87"/>
      <c r="E9" s="87"/>
      <c r="F9" s="87"/>
      <c r="G9" s="87"/>
      <c r="H9" s="87"/>
      <c r="I9" s="87"/>
      <c r="J9" s="87"/>
      <c r="K9" s="87"/>
      <c r="L9" s="87"/>
      <c r="M9" s="87"/>
      <c r="N9" s="87"/>
      <c r="O9" s="87"/>
      <c r="P9" s="87"/>
      <c r="Q9" s="143"/>
      <c r="R9" s="143"/>
      <c r="S9" s="143"/>
    </row>
    <row r="10" spans="1:19" ht="50" x14ac:dyDescent="0.3">
      <c r="A10" s="87"/>
      <c r="B10" s="88" t="s">
        <v>257</v>
      </c>
      <c r="C10" s="85">
        <v>1000</v>
      </c>
      <c r="D10" s="87"/>
      <c r="E10" s="87"/>
      <c r="F10" s="87"/>
      <c r="G10" s="87"/>
      <c r="H10" s="87"/>
      <c r="I10" s="87"/>
      <c r="J10" s="87"/>
      <c r="K10" s="87"/>
      <c r="L10" s="87"/>
      <c r="M10" s="87"/>
      <c r="N10" s="87"/>
      <c r="O10" s="87"/>
      <c r="P10" s="87"/>
      <c r="Q10" s="143"/>
      <c r="R10" s="143"/>
      <c r="S10" s="143"/>
    </row>
    <row r="11" spans="1:19" ht="25" x14ac:dyDescent="0.3">
      <c r="A11" s="87"/>
      <c r="B11" s="88" t="s">
        <v>258</v>
      </c>
      <c r="C11" s="86">
        <v>3</v>
      </c>
      <c r="D11" s="87"/>
      <c r="E11" s="87"/>
      <c r="F11" s="87"/>
      <c r="G11" s="87"/>
      <c r="H11" s="87"/>
      <c r="I11" s="87"/>
      <c r="J11" s="87"/>
      <c r="K11" s="87"/>
      <c r="L11" s="87"/>
      <c r="M11" s="87"/>
      <c r="N11" s="87"/>
      <c r="O11" s="87"/>
      <c r="P11" s="87"/>
      <c r="Q11" s="143"/>
      <c r="R11" s="143"/>
      <c r="S11" s="143"/>
    </row>
    <row r="12" spans="1:19" x14ac:dyDescent="0.2">
      <c r="A12" s="87"/>
      <c r="B12" s="87"/>
      <c r="C12" s="87"/>
      <c r="D12" s="87"/>
      <c r="E12" s="87"/>
      <c r="F12" s="87"/>
      <c r="G12" s="87"/>
      <c r="H12" s="87"/>
      <c r="I12" s="87"/>
      <c r="J12" s="87"/>
      <c r="K12" s="87"/>
      <c r="L12" s="87"/>
      <c r="M12" s="87"/>
      <c r="N12" s="87"/>
      <c r="O12" s="87"/>
      <c r="P12" s="87"/>
      <c r="Q12" s="143"/>
      <c r="R12" s="143"/>
      <c r="S12" s="143"/>
    </row>
    <row r="13" spans="1:19" ht="56" customHeight="1" x14ac:dyDescent="0.2">
      <c r="A13" s="87"/>
      <c r="B13" s="87"/>
      <c r="C13" s="87"/>
      <c r="D13" s="87"/>
      <c r="E13" s="87"/>
      <c r="F13" s="87"/>
      <c r="G13" s="87"/>
      <c r="H13" s="87"/>
      <c r="I13" s="87"/>
      <c r="J13" s="87"/>
      <c r="K13" s="87"/>
      <c r="L13" s="87"/>
      <c r="M13" s="87"/>
      <c r="N13" s="87"/>
      <c r="O13" s="87"/>
      <c r="P13" s="87"/>
      <c r="Q13" s="143"/>
      <c r="R13" s="143"/>
      <c r="S13" s="143"/>
    </row>
    <row r="14" spans="1:19" x14ac:dyDescent="0.2">
      <c r="A14" s="87"/>
      <c r="B14" s="87"/>
      <c r="C14" s="87"/>
      <c r="D14" s="87"/>
      <c r="E14" s="87"/>
      <c r="F14" s="87"/>
      <c r="G14" s="87"/>
      <c r="H14" s="87"/>
      <c r="I14" s="87"/>
      <c r="J14" s="87"/>
      <c r="K14" s="87"/>
      <c r="L14" s="87"/>
      <c r="M14" s="87"/>
      <c r="N14" s="87"/>
      <c r="O14" s="87"/>
      <c r="P14" s="87"/>
      <c r="Q14" s="143"/>
      <c r="R14" s="143"/>
      <c r="S14" s="143"/>
    </row>
    <row r="15" spans="1:19" ht="55" x14ac:dyDescent="0.55000000000000004">
      <c r="A15" s="87"/>
      <c r="B15" s="88" t="s">
        <v>15</v>
      </c>
      <c r="C15" s="109">
        <f>J67</f>
        <v>3.2503891387089756E-2</v>
      </c>
      <c r="D15" s="87"/>
      <c r="E15" s="87"/>
      <c r="F15" s="87"/>
      <c r="G15" s="87"/>
      <c r="H15" s="87"/>
      <c r="I15" s="87"/>
      <c r="J15" s="87"/>
      <c r="K15" s="87"/>
      <c r="L15" s="87"/>
      <c r="M15" s="87"/>
      <c r="N15" s="87"/>
      <c r="O15" s="87"/>
      <c r="P15" s="87"/>
      <c r="Q15" s="143"/>
      <c r="R15" s="143"/>
      <c r="S15" s="143"/>
    </row>
    <row r="16" spans="1:19" ht="26" customHeight="1" x14ac:dyDescent="0.2">
      <c r="A16" s="87"/>
      <c r="B16" s="87"/>
      <c r="C16" s="87"/>
      <c r="D16" s="87"/>
      <c r="E16" s="87"/>
      <c r="F16" s="87"/>
      <c r="G16" s="87"/>
      <c r="H16" s="87"/>
      <c r="I16" s="87"/>
      <c r="J16" s="87"/>
      <c r="K16" s="87"/>
      <c r="L16" s="87"/>
      <c r="M16" s="87"/>
      <c r="N16" s="87"/>
      <c r="O16" s="87"/>
      <c r="P16" s="87"/>
      <c r="Q16" s="143"/>
      <c r="R16" s="143"/>
      <c r="S16" s="143"/>
    </row>
    <row r="17" spans="1:19" ht="80" customHeight="1" x14ac:dyDescent="0.2">
      <c r="A17" s="87"/>
      <c r="B17" s="87"/>
      <c r="C17" s="87"/>
      <c r="D17" s="87"/>
      <c r="E17" s="87"/>
      <c r="F17" s="87"/>
      <c r="G17" s="87"/>
      <c r="H17" s="87"/>
      <c r="I17" s="87"/>
      <c r="J17" s="87"/>
      <c r="K17" s="87"/>
      <c r="L17" s="87"/>
      <c r="M17" s="87"/>
      <c r="N17" s="87"/>
      <c r="O17" s="87"/>
      <c r="P17" s="87"/>
      <c r="Q17" s="143"/>
      <c r="R17" s="143"/>
      <c r="S17" s="143"/>
    </row>
    <row r="18" spans="1:19" ht="24" x14ac:dyDescent="0.3">
      <c r="A18" s="87"/>
      <c r="B18" s="89" t="s">
        <v>9</v>
      </c>
      <c r="C18" s="89" t="s">
        <v>10</v>
      </c>
      <c r="D18" s="87"/>
      <c r="E18" s="87"/>
      <c r="F18" s="87"/>
      <c r="G18" s="87"/>
      <c r="H18" s="87"/>
      <c r="I18" s="87"/>
      <c r="J18" s="87"/>
      <c r="K18" s="87"/>
      <c r="L18" s="87"/>
      <c r="M18" s="87"/>
      <c r="N18" s="87"/>
      <c r="O18" s="87"/>
      <c r="P18" s="87"/>
      <c r="Q18" s="143"/>
      <c r="R18" s="143"/>
      <c r="S18" s="143"/>
    </row>
    <row r="19" spans="1:19" ht="24" x14ac:dyDescent="0.3">
      <c r="A19" s="87"/>
      <c r="B19" s="83">
        <v>1</v>
      </c>
      <c r="C19" s="84">
        <v>4.7500000000000001E-2</v>
      </c>
      <c r="D19" s="87"/>
      <c r="E19" s="87"/>
      <c r="F19" s="87"/>
      <c r="G19" s="87"/>
      <c r="H19" s="87"/>
      <c r="I19" s="87"/>
      <c r="J19" s="87"/>
      <c r="K19" s="87"/>
      <c r="L19" s="87"/>
      <c r="M19" s="87"/>
      <c r="N19" s="87"/>
      <c r="O19" s="87"/>
      <c r="P19" s="87"/>
      <c r="Q19" s="143"/>
      <c r="R19" s="143"/>
      <c r="S19" s="143"/>
    </row>
    <row r="20" spans="1:19" ht="24" x14ac:dyDescent="0.3">
      <c r="A20" s="87"/>
      <c r="B20" s="83">
        <v>2</v>
      </c>
      <c r="C20" s="84">
        <v>4.4999999999999998E-2</v>
      </c>
      <c r="D20" s="87"/>
      <c r="E20" s="87"/>
      <c r="F20" s="87"/>
      <c r="G20" s="87"/>
      <c r="H20" s="87"/>
      <c r="I20" s="87"/>
      <c r="J20" s="87"/>
      <c r="K20" s="87"/>
      <c r="L20" s="87"/>
      <c r="M20" s="87"/>
      <c r="N20" s="87"/>
      <c r="O20" s="87"/>
      <c r="P20" s="87"/>
      <c r="Q20" s="143"/>
      <c r="R20" s="143"/>
      <c r="S20" s="143"/>
    </row>
    <row r="21" spans="1:19" ht="24" x14ac:dyDescent="0.3">
      <c r="A21" s="87"/>
      <c r="B21" s="83">
        <v>3</v>
      </c>
      <c r="C21" s="84">
        <v>4.4999999999999998E-2</v>
      </c>
      <c r="D21" s="87"/>
      <c r="E21" s="87"/>
      <c r="F21" s="87"/>
      <c r="G21" s="87"/>
      <c r="H21" s="87"/>
      <c r="I21" s="87"/>
      <c r="J21" s="87"/>
      <c r="K21" s="87"/>
      <c r="L21" s="87"/>
      <c r="M21" s="87"/>
      <c r="N21" s="87"/>
      <c r="O21" s="87"/>
      <c r="P21" s="87"/>
      <c r="Q21" s="143"/>
      <c r="R21" s="143"/>
      <c r="S21" s="143"/>
    </row>
    <row r="22" spans="1:19" ht="24" x14ac:dyDescent="0.3">
      <c r="A22" s="87"/>
      <c r="B22" s="83">
        <v>4</v>
      </c>
      <c r="C22" s="84">
        <v>4.2500000000000003E-2</v>
      </c>
      <c r="D22" s="87"/>
      <c r="E22" s="87"/>
      <c r="F22" s="87"/>
      <c r="G22" s="87"/>
      <c r="H22" s="87"/>
      <c r="I22" s="87"/>
      <c r="J22" s="87"/>
      <c r="K22" s="87"/>
      <c r="L22" s="87"/>
      <c r="M22" s="87"/>
      <c r="N22" s="87"/>
      <c r="O22" s="87"/>
      <c r="P22" s="87"/>
      <c r="Q22" s="143"/>
      <c r="R22" s="143"/>
      <c r="S22" s="143"/>
    </row>
    <row r="23" spans="1:19" ht="24" x14ac:dyDescent="0.3">
      <c r="A23" s="87"/>
      <c r="B23" s="83">
        <v>5</v>
      </c>
      <c r="C23" s="84">
        <v>0.04</v>
      </c>
      <c r="D23" s="87"/>
      <c r="E23" s="87"/>
      <c r="F23" s="87"/>
      <c r="G23" s="87"/>
      <c r="H23" s="87"/>
      <c r="I23" s="87"/>
      <c r="J23" s="87"/>
      <c r="K23" s="87"/>
      <c r="L23" s="87"/>
      <c r="M23" s="87"/>
      <c r="N23" s="87"/>
      <c r="O23" s="87"/>
      <c r="P23" s="87"/>
      <c r="Q23" s="143"/>
      <c r="R23" s="143"/>
      <c r="S23" s="143"/>
    </row>
    <row r="24" spans="1:19" x14ac:dyDescent="0.2">
      <c r="A24" s="87"/>
      <c r="B24" s="87"/>
      <c r="C24" s="87"/>
      <c r="D24" s="87"/>
      <c r="E24" s="87"/>
      <c r="F24" s="87"/>
      <c r="G24" s="87"/>
      <c r="H24" s="87"/>
      <c r="I24" s="87"/>
      <c r="J24" s="87"/>
      <c r="K24" s="87"/>
      <c r="L24" s="87"/>
      <c r="M24" s="87"/>
      <c r="N24" s="90"/>
      <c r="O24" s="87"/>
      <c r="P24" s="87"/>
      <c r="Q24" s="143"/>
      <c r="R24" s="143"/>
      <c r="S24" s="143"/>
    </row>
    <row r="25" spans="1:19" x14ac:dyDescent="0.2">
      <c r="A25" s="87"/>
      <c r="B25" s="87"/>
      <c r="C25" s="87"/>
      <c r="D25" s="87"/>
      <c r="E25" s="87"/>
      <c r="F25" s="87"/>
      <c r="G25" s="87"/>
      <c r="H25" s="87"/>
      <c r="I25" s="87"/>
      <c r="J25" s="87"/>
      <c r="K25" s="87"/>
      <c r="L25" s="87"/>
      <c r="M25" s="87"/>
      <c r="N25" s="90"/>
      <c r="O25" s="87"/>
      <c r="P25" s="87"/>
      <c r="Q25" s="143"/>
      <c r="R25" s="143"/>
      <c r="S25" s="143"/>
    </row>
    <row r="26" spans="1:19" x14ac:dyDescent="0.2">
      <c r="A26" s="87"/>
      <c r="B26" s="87"/>
      <c r="C26" s="87"/>
      <c r="D26" s="87"/>
      <c r="E26" s="87"/>
      <c r="F26" s="87"/>
      <c r="G26" s="87"/>
      <c r="H26" s="87"/>
      <c r="I26" s="87"/>
      <c r="J26" s="87"/>
      <c r="K26" s="87"/>
      <c r="L26" s="87"/>
      <c r="M26" s="87"/>
      <c r="N26" s="90"/>
      <c r="O26" s="87"/>
      <c r="P26" s="87"/>
      <c r="Q26" s="143"/>
      <c r="R26" s="143"/>
      <c r="S26" s="143"/>
    </row>
    <row r="27" spans="1:19" x14ac:dyDescent="0.2">
      <c r="A27" s="87"/>
      <c r="B27" s="87"/>
      <c r="C27" s="87"/>
      <c r="D27" s="87"/>
      <c r="E27" s="87"/>
      <c r="F27" s="87"/>
      <c r="G27" s="87"/>
      <c r="H27" s="87"/>
      <c r="I27" s="87"/>
      <c r="J27" s="87"/>
      <c r="K27" s="87"/>
      <c r="L27" s="87"/>
      <c r="M27" s="87"/>
      <c r="N27" s="90"/>
      <c r="O27" s="87"/>
      <c r="P27" s="87"/>
      <c r="Q27" s="143"/>
      <c r="R27" s="143"/>
      <c r="S27" s="143"/>
    </row>
    <row r="28" spans="1:19" x14ac:dyDescent="0.2">
      <c r="A28" s="87"/>
      <c r="B28" s="87"/>
      <c r="C28" s="87"/>
      <c r="D28" s="87"/>
      <c r="E28" s="87"/>
      <c r="F28" s="87"/>
      <c r="G28" s="87"/>
      <c r="H28" s="87"/>
      <c r="I28" s="87"/>
      <c r="J28" s="87"/>
      <c r="K28" s="87"/>
      <c r="L28" s="87"/>
      <c r="M28" s="87"/>
      <c r="N28" s="91"/>
      <c r="O28" s="87"/>
      <c r="P28" s="87"/>
      <c r="Q28" s="143"/>
      <c r="R28" s="143"/>
      <c r="S28" s="143"/>
    </row>
    <row r="29" spans="1:19" x14ac:dyDescent="0.2">
      <c r="A29" s="87"/>
      <c r="B29" s="87"/>
      <c r="C29" s="87"/>
      <c r="D29" s="87"/>
      <c r="E29" s="87"/>
      <c r="F29" s="87"/>
      <c r="G29" s="87"/>
      <c r="H29" s="87"/>
      <c r="I29" s="87"/>
      <c r="J29" s="87"/>
      <c r="K29" s="87"/>
      <c r="L29" s="87"/>
      <c r="M29" s="87"/>
      <c r="N29" s="87"/>
      <c r="O29" s="87"/>
      <c r="P29" s="87"/>
      <c r="Q29" s="143"/>
      <c r="R29" s="143"/>
      <c r="S29" s="143"/>
    </row>
    <row r="30" spans="1:19" x14ac:dyDescent="0.2">
      <c r="A30" s="87"/>
      <c r="B30" s="87"/>
      <c r="C30" s="87"/>
      <c r="D30" s="87"/>
      <c r="E30" s="87"/>
      <c r="F30" s="87"/>
      <c r="G30" s="87"/>
      <c r="H30" s="87"/>
      <c r="I30" s="87"/>
      <c r="J30" s="87"/>
      <c r="K30" s="87"/>
      <c r="L30" s="87"/>
      <c r="M30" s="87"/>
      <c r="N30" s="87"/>
      <c r="O30" s="87"/>
      <c r="P30" s="87"/>
      <c r="Q30" s="143"/>
      <c r="R30" s="143"/>
      <c r="S30" s="143"/>
    </row>
    <row r="31" spans="1:19" x14ac:dyDescent="0.2">
      <c r="A31" s="87"/>
      <c r="B31" s="87"/>
      <c r="C31" s="87"/>
      <c r="D31" s="87"/>
      <c r="E31" s="87"/>
      <c r="F31" s="87"/>
      <c r="G31" s="87"/>
      <c r="H31" s="87"/>
      <c r="I31" s="87"/>
      <c r="J31" s="87"/>
      <c r="K31" s="87"/>
      <c r="L31" s="87"/>
      <c r="M31" s="87"/>
      <c r="N31" s="87"/>
      <c r="O31" s="87"/>
      <c r="P31" s="87"/>
      <c r="Q31" s="143"/>
      <c r="R31" s="143"/>
      <c r="S31" s="143"/>
    </row>
    <row r="32" spans="1:19" x14ac:dyDescent="0.2">
      <c r="A32" s="87"/>
      <c r="B32" s="87"/>
      <c r="C32" s="87"/>
      <c r="D32" s="87"/>
      <c r="E32" s="87"/>
      <c r="F32" s="87"/>
      <c r="G32" s="87"/>
      <c r="H32" s="87"/>
      <c r="I32" s="87"/>
      <c r="J32" s="87"/>
      <c r="K32" s="87"/>
      <c r="L32" s="87"/>
      <c r="M32" s="87"/>
      <c r="N32" s="87"/>
      <c r="O32" s="87"/>
      <c r="P32" s="87"/>
      <c r="Q32" s="143"/>
      <c r="R32" s="143"/>
      <c r="S32" s="143"/>
    </row>
    <row r="33" spans="1:19" x14ac:dyDescent="0.2">
      <c r="A33" s="87"/>
      <c r="B33" s="87"/>
      <c r="C33" s="87"/>
      <c r="D33" s="87"/>
      <c r="E33" s="87"/>
      <c r="F33" s="87"/>
      <c r="G33" s="87"/>
      <c r="H33" s="87"/>
      <c r="I33" s="87"/>
      <c r="J33" s="87"/>
      <c r="K33" s="87"/>
      <c r="L33" s="87"/>
      <c r="M33" s="87"/>
      <c r="N33" s="87"/>
      <c r="O33" s="87"/>
      <c r="P33" s="87"/>
      <c r="Q33" s="143"/>
      <c r="R33" s="143"/>
      <c r="S33" s="143"/>
    </row>
    <row r="34" spans="1:19" x14ac:dyDescent="0.2">
      <c r="A34" s="87"/>
      <c r="B34" s="87"/>
      <c r="C34" s="87"/>
      <c r="D34" s="87"/>
      <c r="E34" s="87"/>
      <c r="F34" s="87"/>
      <c r="G34" s="87"/>
      <c r="H34" s="87"/>
      <c r="I34" s="87"/>
      <c r="J34" s="87"/>
      <c r="K34" s="87"/>
      <c r="L34" s="87"/>
      <c r="M34" s="87"/>
      <c r="N34" s="87"/>
      <c r="O34" s="87"/>
      <c r="P34" s="87"/>
      <c r="Q34" s="143"/>
      <c r="R34" s="143"/>
      <c r="S34" s="143"/>
    </row>
    <row r="35" spans="1:19" x14ac:dyDescent="0.2">
      <c r="A35" s="87"/>
      <c r="B35" s="87"/>
      <c r="C35" s="87"/>
      <c r="D35" s="87"/>
      <c r="E35" s="87"/>
      <c r="F35" s="87"/>
      <c r="G35" s="87"/>
      <c r="H35" s="87"/>
      <c r="I35" s="87"/>
      <c r="J35" s="87"/>
      <c r="K35" s="87"/>
      <c r="L35" s="87"/>
      <c r="M35" s="87"/>
      <c r="N35" s="87"/>
      <c r="O35" s="87"/>
      <c r="P35" s="87"/>
      <c r="Q35" s="143"/>
      <c r="R35" s="143"/>
      <c r="S35" s="143"/>
    </row>
    <row r="36" spans="1:19" x14ac:dyDescent="0.2">
      <c r="A36" s="87"/>
      <c r="B36" s="87"/>
      <c r="C36" s="87"/>
      <c r="D36" s="87"/>
      <c r="E36" s="87"/>
      <c r="F36" s="87"/>
      <c r="G36" s="87"/>
      <c r="H36" s="87"/>
      <c r="I36" s="87"/>
      <c r="J36" s="87"/>
      <c r="K36" s="87"/>
      <c r="L36" s="87"/>
      <c r="M36" s="87"/>
      <c r="N36" s="87"/>
      <c r="O36" s="87"/>
      <c r="P36" s="87"/>
      <c r="Q36" s="143"/>
      <c r="R36" s="143"/>
      <c r="S36" s="143"/>
    </row>
    <row r="37" spans="1:19" x14ac:dyDescent="0.2">
      <c r="A37" s="87"/>
      <c r="B37" s="87"/>
      <c r="C37" s="87"/>
      <c r="D37" s="87"/>
      <c r="E37" s="87"/>
      <c r="F37" s="87"/>
      <c r="G37" s="87"/>
      <c r="H37" s="87"/>
      <c r="I37" s="87"/>
      <c r="J37" s="87"/>
      <c r="K37" s="87"/>
      <c r="L37" s="87"/>
      <c r="M37" s="87"/>
      <c r="N37" s="87"/>
      <c r="O37" s="87"/>
      <c r="P37" s="87"/>
      <c r="Q37" s="143"/>
      <c r="R37" s="143"/>
      <c r="S37" s="143"/>
    </row>
    <row r="38" spans="1:19" x14ac:dyDescent="0.2">
      <c r="A38" s="87"/>
      <c r="B38" s="87"/>
      <c r="C38" s="87"/>
      <c r="D38" s="87"/>
      <c r="E38" s="87"/>
      <c r="F38" s="87"/>
      <c r="G38" s="87"/>
      <c r="H38" s="87"/>
      <c r="I38" s="87"/>
      <c r="J38" s="87"/>
      <c r="K38" s="87"/>
      <c r="L38" s="87"/>
      <c r="M38" s="87"/>
      <c r="N38" s="87"/>
      <c r="O38" s="87"/>
      <c r="P38" s="87"/>
      <c r="Q38" s="143"/>
      <c r="R38" s="143"/>
      <c r="S38" s="143"/>
    </row>
    <row r="39" spans="1:19" x14ac:dyDescent="0.2">
      <c r="A39" s="87"/>
      <c r="B39" s="87"/>
      <c r="C39" s="87"/>
      <c r="D39" s="87"/>
      <c r="E39" s="87"/>
      <c r="F39" s="87"/>
      <c r="G39" s="87"/>
      <c r="H39" s="87"/>
      <c r="I39" s="87"/>
      <c r="J39" s="87"/>
      <c r="K39" s="87"/>
      <c r="L39" s="87"/>
      <c r="M39" s="87"/>
      <c r="N39" s="87"/>
      <c r="O39" s="87"/>
      <c r="P39" s="87"/>
      <c r="Q39" s="143"/>
      <c r="R39" s="143"/>
      <c r="S39" s="143"/>
    </row>
    <row r="40" spans="1:19" x14ac:dyDescent="0.2">
      <c r="A40" s="87"/>
      <c r="B40" s="87"/>
      <c r="C40" s="87"/>
      <c r="D40" s="87"/>
      <c r="E40" s="87"/>
      <c r="F40" s="87"/>
      <c r="G40" s="87"/>
      <c r="H40" s="87"/>
      <c r="I40" s="87"/>
      <c r="J40" s="87"/>
      <c r="K40" s="87"/>
      <c r="L40" s="87"/>
      <c r="M40" s="87"/>
      <c r="N40" s="87"/>
      <c r="O40" s="87"/>
      <c r="P40" s="87"/>
      <c r="Q40" s="143"/>
      <c r="R40" s="143"/>
      <c r="S40" s="143"/>
    </row>
    <row r="41" spans="1:19" x14ac:dyDescent="0.2">
      <c r="A41" s="87"/>
      <c r="B41" s="87"/>
      <c r="C41" s="87"/>
      <c r="D41" s="87"/>
      <c r="E41" s="87"/>
      <c r="F41" s="87"/>
      <c r="G41" s="87"/>
      <c r="H41" s="87"/>
      <c r="I41" s="87"/>
      <c r="J41" s="87"/>
      <c r="K41" s="87"/>
      <c r="L41" s="87"/>
      <c r="M41" s="87"/>
      <c r="N41" s="87"/>
      <c r="O41" s="87"/>
      <c r="P41" s="87"/>
      <c r="Q41" s="143"/>
      <c r="R41" s="143"/>
      <c r="S41" s="143"/>
    </row>
    <row r="52" spans="3:10" x14ac:dyDescent="0.2">
      <c r="D52" t="s">
        <v>15</v>
      </c>
      <c r="G52" s="18" t="s">
        <v>11</v>
      </c>
      <c r="H52" s="18" t="s">
        <v>12</v>
      </c>
      <c r="I52" s="18"/>
    </row>
    <row r="53" spans="3:10" x14ac:dyDescent="0.2">
      <c r="C53" s="30">
        <v>1</v>
      </c>
      <c r="D53" s="31">
        <v>3.8100000000000002E-2</v>
      </c>
      <c r="G53" s="20">
        <f>C19/$D$67</f>
        <v>3.9583333333333337E-3</v>
      </c>
      <c r="H53" s="21">
        <f>B19*$D$67</f>
        <v>12</v>
      </c>
      <c r="I53" s="28">
        <f>FV(G53,H53,$D$68,$D$65)</f>
        <v>1048.5478814458847</v>
      </c>
      <c r="J53" s="27">
        <f>RATE($H$57-H53,$D$68,-I53,$J$61)*$D$67</f>
        <v>3.8125729649329282E-2</v>
      </c>
    </row>
    <row r="54" spans="3:10" x14ac:dyDescent="0.2">
      <c r="C54" s="30">
        <v>2</v>
      </c>
      <c r="D54" s="31">
        <v>3.6700000000000003E-2</v>
      </c>
      <c r="G54" s="20">
        <f>C20/$D$67</f>
        <v>3.7499999999999999E-3</v>
      </c>
      <c r="H54" s="21">
        <f>B20*$D$67</f>
        <v>24</v>
      </c>
      <c r="I54" s="28">
        <f>FV(G54,H54,$D$68,$D$65)</f>
        <v>1093.9901176059391</v>
      </c>
      <c r="J54" s="27">
        <f>RATE($H$57-H54,$D$68,-I54,$J$61)*$D$67</f>
        <v>3.6667819803207394E-2</v>
      </c>
    </row>
    <row r="55" spans="3:10" x14ac:dyDescent="0.2">
      <c r="C55" s="30">
        <v>3</v>
      </c>
      <c r="D55" s="31">
        <v>3.2500000000000001E-2</v>
      </c>
      <c r="G55" s="20">
        <f>C21/$D$67</f>
        <v>3.7499999999999999E-3</v>
      </c>
      <c r="H55" s="21">
        <f>B21*$D$67</f>
        <v>36</v>
      </c>
      <c r="I55" s="28">
        <f>FV(G55,H55,$D$68,$D$65)</f>
        <v>1144.2478322048898</v>
      </c>
      <c r="J55" s="27">
        <f>RATE($H$57-H55,$D$68,-I55,$J$61)*$D$67</f>
        <v>3.2503891387089756E-2</v>
      </c>
    </row>
    <row r="56" spans="3:10" x14ac:dyDescent="0.2">
      <c r="C56" s="30">
        <v>4</v>
      </c>
      <c r="D56" s="31">
        <v>0.03</v>
      </c>
      <c r="G56" s="20">
        <f>C22/$D$67</f>
        <v>3.5416666666666669E-3</v>
      </c>
      <c r="H56" s="21">
        <f>B22*$D$67</f>
        <v>48</v>
      </c>
      <c r="I56" s="28">
        <f>FV(G56,H56,$D$68,$D$65)</f>
        <v>1184.9489188987784</v>
      </c>
      <c r="J56" s="27">
        <f>RATE($H$57-H56,$D$68,-I56,$J$61)*$D$67</f>
        <v>3.0005188875624894E-2</v>
      </c>
    </row>
    <row r="57" spans="3:10" x14ac:dyDescent="0.2">
      <c r="G57" s="20">
        <f>C23/$D$67</f>
        <v>3.3333333333333335E-3</v>
      </c>
      <c r="H57" s="21">
        <f>B23*$D$67</f>
        <v>60</v>
      </c>
      <c r="I57" s="28">
        <f>FV(G57,H57,$D$68,$D$65)</f>
        <v>1220.9965939421227</v>
      </c>
      <c r="J57" s="29" t="s">
        <v>14</v>
      </c>
    </row>
    <row r="60" spans="3:10" x14ac:dyDescent="0.2">
      <c r="J60" s="18" t="s">
        <v>13</v>
      </c>
    </row>
    <row r="61" spans="3:10" x14ac:dyDescent="0.2">
      <c r="J61" s="23">
        <f>FV(G57,H57,D68,D65)</f>
        <v>1220.9965939421227</v>
      </c>
    </row>
    <row r="63" spans="3:10" x14ac:dyDescent="0.2">
      <c r="J63" s="18" t="str">
        <f>"Value of $"&amp;-D65&amp;" after "&amp;D66&amp;" years at "&amp;(E66*D67*100)&amp;"%"</f>
        <v>Value of $1000 after 3 years at 4.5%</v>
      </c>
    </row>
    <row r="64" spans="3:10" x14ac:dyDescent="0.2">
      <c r="J64" s="23">
        <f>FV(E66,F66,D68,D65)</f>
        <v>1144.2478322048898</v>
      </c>
    </row>
    <row r="65" spans="3:10" x14ac:dyDescent="0.2">
      <c r="C65" s="19" t="s">
        <v>16</v>
      </c>
      <c r="D65" s="22">
        <v>-1000</v>
      </c>
    </row>
    <row r="66" spans="3:10" x14ac:dyDescent="0.2">
      <c r="C66" s="19" t="s">
        <v>17</v>
      </c>
      <c r="D66" s="21">
        <f>C11</f>
        <v>3</v>
      </c>
      <c r="E66" s="24">
        <f>_xlfn.XLOOKUP(D66,B19:B23,G53:G57)</f>
        <v>3.7499999999999999E-3</v>
      </c>
      <c r="F66" s="25">
        <f>_xlfn.XLOOKUP(D66,B19:B23,H53:H57)</f>
        <v>36</v>
      </c>
      <c r="G66" s="32">
        <f>_xlfn.XLOOKUP(D66,B19:B23,J53:J57)</f>
        <v>3.2503891387089756E-2</v>
      </c>
      <c r="J66" s="18" t="s">
        <v>15</v>
      </c>
    </row>
    <row r="67" spans="3:10" x14ac:dyDescent="0.2">
      <c r="C67" s="19" t="s">
        <v>18</v>
      </c>
      <c r="D67" s="17">
        <v>12</v>
      </c>
      <c r="J67" s="27">
        <f>RATE(H57-F66,D68,-J64,J61)*D67</f>
        <v>3.2503891387089756E-2</v>
      </c>
    </row>
    <row r="68" spans="3:10" x14ac:dyDescent="0.2">
      <c r="C68" s="19" t="s">
        <v>3</v>
      </c>
      <c r="D68" s="17">
        <v>0</v>
      </c>
    </row>
  </sheetData>
  <dataValidations count="1">
    <dataValidation type="list" allowBlank="1" showInputMessage="1" showErrorMessage="1" sqref="C11" xr:uid="{78959595-8562-F544-8372-9BF1880D2F5E}">
      <formula1>$B$19:$B$22</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0DF7F-A58C-5640-8FE4-9B7030230A1A}">
  <sheetPr>
    <tabColor rgb="FFFFFF00"/>
  </sheetPr>
  <dimension ref="B2:T84"/>
  <sheetViews>
    <sheetView showGridLines="0" tabSelected="1" workbookViewId="0">
      <selection activeCell="Q17" sqref="Q17"/>
    </sheetView>
  </sheetViews>
  <sheetFormatPr baseColWidth="10" defaultRowHeight="16" x14ac:dyDescent="0.2"/>
  <cols>
    <col min="1" max="1" width="16" customWidth="1"/>
    <col min="2" max="2" width="14" bestFit="1" customWidth="1"/>
    <col min="7" max="7" width="12.5" customWidth="1"/>
    <col min="8" max="8" width="2.33203125" customWidth="1"/>
    <col min="14" max="14" width="16.5" customWidth="1"/>
    <col min="17" max="17" width="13.1640625" bestFit="1" customWidth="1"/>
    <col min="20" max="20" width="14.6640625" customWidth="1"/>
  </cols>
  <sheetData>
    <row r="2" spans="2:20" ht="27" customHeight="1" x14ac:dyDescent="0.2"/>
    <row r="5" spans="2:20" ht="17" thickBot="1" x14ac:dyDescent="0.25">
      <c r="B5" s="138" t="s">
        <v>171</v>
      </c>
      <c r="C5" s="139"/>
      <c r="D5" s="139"/>
      <c r="E5" s="139"/>
      <c r="F5" s="139"/>
      <c r="G5" s="139"/>
      <c r="H5" s="107"/>
      <c r="I5" s="139" t="s">
        <v>177</v>
      </c>
      <c r="J5" s="139"/>
      <c r="K5" s="139"/>
      <c r="L5" s="139"/>
      <c r="M5" s="139"/>
      <c r="N5" s="140"/>
      <c r="O5" s="138" t="s">
        <v>182</v>
      </c>
      <c r="P5" s="139"/>
      <c r="Q5" s="139"/>
      <c r="R5" s="139"/>
      <c r="S5" s="139"/>
      <c r="T5" s="140"/>
    </row>
    <row r="6" spans="2:20" x14ac:dyDescent="0.2">
      <c r="B6" s="4"/>
      <c r="G6" s="3"/>
      <c r="N6" s="74"/>
      <c r="T6" s="74"/>
    </row>
    <row r="7" spans="2:20" x14ac:dyDescent="0.2">
      <c r="B7" s="4"/>
      <c r="G7" s="3"/>
      <c r="N7" s="3"/>
      <c r="T7" s="3"/>
    </row>
    <row r="8" spans="2:20" x14ac:dyDescent="0.2">
      <c r="B8" s="4"/>
      <c r="G8" s="3"/>
      <c r="N8" s="3"/>
      <c r="T8" s="3"/>
    </row>
    <row r="9" spans="2:20" x14ac:dyDescent="0.2">
      <c r="B9" s="4"/>
      <c r="G9" s="3"/>
      <c r="N9" s="3"/>
      <c r="P9" s="19" t="s">
        <v>183</v>
      </c>
      <c r="Q9" s="108">
        <f>E51</f>
        <v>10000</v>
      </c>
      <c r="T9" s="3"/>
    </row>
    <row r="10" spans="2:20" x14ac:dyDescent="0.2">
      <c r="B10" s="4"/>
      <c r="G10" s="3"/>
      <c r="I10" s="18" t="s">
        <v>181</v>
      </c>
      <c r="J10" s="18" t="s">
        <v>2241</v>
      </c>
      <c r="N10" s="3"/>
      <c r="P10" s="19" t="s">
        <v>184</v>
      </c>
      <c r="Q10" s="49">
        <f ca="1">COUNTIF('Coin Flip'!Q9:Q10008,1)</f>
        <v>359</v>
      </c>
      <c r="T10" s="3"/>
    </row>
    <row r="11" spans="2:20" x14ac:dyDescent="0.2">
      <c r="B11" s="4"/>
      <c r="G11" s="3"/>
      <c r="H11" s="3"/>
      <c r="I11" s="73">
        <v>500</v>
      </c>
      <c r="J11" s="72">
        <f t="shared" ref="J11:J25" si="0">$E$49 - I11*$E$52</f>
        <v>-8.32</v>
      </c>
      <c r="N11" s="3"/>
      <c r="P11" s="18" t="s">
        <v>187</v>
      </c>
      <c r="Q11" s="26">
        <f ca="1">Q9-Q10</f>
        <v>9641</v>
      </c>
      <c r="T11" s="3"/>
    </row>
    <row r="12" spans="2:20" x14ac:dyDescent="0.2">
      <c r="B12" s="4"/>
      <c r="G12" s="3"/>
      <c r="H12" s="3"/>
      <c r="I12" s="73">
        <v>550</v>
      </c>
      <c r="J12" s="72">
        <f t="shared" si="0"/>
        <v>-10.152000000000001</v>
      </c>
      <c r="N12" s="3"/>
      <c r="P12" s="19" t="s">
        <v>185</v>
      </c>
      <c r="Q12" s="72">
        <f ca="1">'Coin Flip'!U10008</f>
        <v>-259000</v>
      </c>
      <c r="T12" s="3"/>
    </row>
    <row r="13" spans="2:20" x14ac:dyDescent="0.2">
      <c r="B13" s="4"/>
      <c r="G13" s="3"/>
      <c r="H13" s="3"/>
      <c r="I13" s="73">
        <v>600</v>
      </c>
      <c r="J13" s="72">
        <f t="shared" si="0"/>
        <v>-11.983999999999998</v>
      </c>
      <c r="N13" s="3"/>
      <c r="P13" s="19" t="s">
        <v>315</v>
      </c>
      <c r="Q13" s="72">
        <f ca="1">Q12/Q9</f>
        <v>-25.9</v>
      </c>
      <c r="T13" s="3"/>
    </row>
    <row r="14" spans="2:20" x14ac:dyDescent="0.2">
      <c r="B14" s="4"/>
      <c r="G14" s="3"/>
      <c r="H14" s="3"/>
      <c r="I14" s="73">
        <v>650</v>
      </c>
      <c r="J14" s="72">
        <f t="shared" si="0"/>
        <v>-13.815999999999999</v>
      </c>
      <c r="N14" s="3"/>
      <c r="T14" s="3"/>
    </row>
    <row r="15" spans="2:20" x14ac:dyDescent="0.2">
      <c r="B15" s="4"/>
      <c r="G15" s="3"/>
      <c r="H15" s="3"/>
      <c r="I15" s="73">
        <v>700</v>
      </c>
      <c r="J15" s="72">
        <f t="shared" si="0"/>
        <v>-15.648</v>
      </c>
      <c r="N15" s="3"/>
      <c r="T15" s="3"/>
    </row>
    <row r="16" spans="2:20" x14ac:dyDescent="0.2">
      <c r="B16" s="11" t="s">
        <v>172</v>
      </c>
      <c r="C16" s="68">
        <v>10</v>
      </c>
      <c r="E16" s="19" t="s">
        <v>175</v>
      </c>
      <c r="F16" s="54">
        <f>'Coin Flip'!C2</f>
        <v>3.6639999999999999E-2</v>
      </c>
      <c r="G16" s="3"/>
      <c r="H16" s="3"/>
      <c r="I16" s="73">
        <v>750</v>
      </c>
      <c r="J16" s="72">
        <f t="shared" si="0"/>
        <v>-17.48</v>
      </c>
      <c r="N16" s="3"/>
      <c r="T16" s="3"/>
    </row>
    <row r="17" spans="2:20" x14ac:dyDescent="0.2">
      <c r="B17" s="11" t="s">
        <v>173</v>
      </c>
      <c r="C17" s="68">
        <v>1000</v>
      </c>
      <c r="E17" s="19" t="s">
        <v>176</v>
      </c>
      <c r="F17" s="67">
        <f>1-F16</f>
        <v>0.96335999999999999</v>
      </c>
      <c r="G17" s="3"/>
      <c r="H17" s="3"/>
      <c r="I17" s="73">
        <v>800</v>
      </c>
      <c r="J17" s="72">
        <f t="shared" si="0"/>
        <v>-19.311999999999998</v>
      </c>
      <c r="N17" s="3"/>
      <c r="T17" s="3"/>
    </row>
    <row r="18" spans="2:20" x14ac:dyDescent="0.2">
      <c r="B18" s="11" t="s">
        <v>174</v>
      </c>
      <c r="C18" s="14">
        <v>10000</v>
      </c>
      <c r="G18" s="3"/>
      <c r="H18" s="3"/>
      <c r="I18" s="73">
        <v>850</v>
      </c>
      <c r="J18" s="72">
        <f t="shared" si="0"/>
        <v>-21.143999999999998</v>
      </c>
      <c r="N18" s="3"/>
      <c r="T18" s="3"/>
    </row>
    <row r="19" spans="2:20" x14ac:dyDescent="0.2">
      <c r="B19" s="4"/>
      <c r="G19" s="3"/>
      <c r="H19" s="3"/>
      <c r="I19" s="73">
        <v>900</v>
      </c>
      <c r="J19" s="72">
        <f t="shared" si="0"/>
        <v>-22.975999999999999</v>
      </c>
      <c r="N19" s="3"/>
      <c r="T19" s="3"/>
    </row>
    <row r="20" spans="2:20" x14ac:dyDescent="0.2">
      <c r="B20" s="4"/>
      <c r="G20" s="3"/>
      <c r="H20" s="3"/>
      <c r="I20" s="73">
        <v>950</v>
      </c>
      <c r="J20" s="72">
        <f t="shared" si="0"/>
        <v>-24.808</v>
      </c>
      <c r="N20" s="3"/>
      <c r="T20" s="3"/>
    </row>
    <row r="21" spans="2:20" x14ac:dyDescent="0.2">
      <c r="B21" s="4"/>
      <c r="G21" s="3"/>
      <c r="H21" s="3"/>
      <c r="I21" s="73">
        <v>1000</v>
      </c>
      <c r="J21" s="72">
        <f t="shared" si="0"/>
        <v>-26.64</v>
      </c>
      <c r="N21" s="3"/>
      <c r="T21" s="3"/>
    </row>
    <row r="22" spans="2:20" x14ac:dyDescent="0.2">
      <c r="B22" s="4"/>
      <c r="G22" s="3"/>
      <c r="H22" s="3"/>
      <c r="I22" s="73">
        <v>1050</v>
      </c>
      <c r="J22" s="72">
        <f t="shared" si="0"/>
        <v>-28.472000000000001</v>
      </c>
      <c r="N22" s="3"/>
      <c r="T22" s="3"/>
    </row>
    <row r="23" spans="2:20" x14ac:dyDescent="0.2">
      <c r="B23" s="4"/>
      <c r="G23" s="3"/>
      <c r="H23" s="3"/>
      <c r="I23" s="73">
        <v>1100</v>
      </c>
      <c r="J23" s="72">
        <f t="shared" si="0"/>
        <v>-30.304000000000002</v>
      </c>
      <c r="N23" s="3"/>
      <c r="T23" s="3"/>
    </row>
    <row r="24" spans="2:20" x14ac:dyDescent="0.2">
      <c r="B24" s="4"/>
      <c r="G24" s="3"/>
      <c r="H24" s="3"/>
      <c r="I24" s="73">
        <v>1150</v>
      </c>
      <c r="J24" s="72">
        <f t="shared" si="0"/>
        <v>-32.135999999999996</v>
      </c>
      <c r="N24" s="3"/>
      <c r="T24" s="3"/>
    </row>
    <row r="25" spans="2:20" x14ac:dyDescent="0.2">
      <c r="B25" s="4"/>
      <c r="G25" s="3"/>
      <c r="H25" s="3"/>
      <c r="I25" s="73">
        <v>1200</v>
      </c>
      <c r="J25" s="72">
        <f t="shared" si="0"/>
        <v>-33.967999999999996</v>
      </c>
      <c r="N25" s="3"/>
      <c r="T25" s="3"/>
    </row>
    <row r="26" spans="2:20" x14ac:dyDescent="0.2">
      <c r="B26" s="4"/>
      <c r="G26" s="3"/>
      <c r="N26" s="3"/>
      <c r="T26" s="3"/>
    </row>
    <row r="27" spans="2:20" x14ac:dyDescent="0.2">
      <c r="B27" s="4"/>
      <c r="G27" s="3"/>
      <c r="N27" s="3"/>
      <c r="T27" s="3"/>
    </row>
    <row r="28" spans="2:20" x14ac:dyDescent="0.2">
      <c r="B28" s="4"/>
      <c r="G28" s="3"/>
      <c r="N28" s="3"/>
      <c r="T28" s="3"/>
    </row>
    <row r="29" spans="2:20" x14ac:dyDescent="0.2">
      <c r="B29" s="4"/>
      <c r="G29" s="3"/>
      <c r="N29" s="3"/>
      <c r="T29" s="3"/>
    </row>
    <row r="30" spans="2:20" x14ac:dyDescent="0.2">
      <c r="B30" s="4"/>
      <c r="G30" s="3"/>
      <c r="N30" s="3"/>
      <c r="T30" s="3"/>
    </row>
    <row r="31" spans="2:20" x14ac:dyDescent="0.2">
      <c r="B31" s="4"/>
      <c r="G31" s="3"/>
      <c r="N31" s="3"/>
      <c r="T31" s="3"/>
    </row>
    <row r="32" spans="2:20" x14ac:dyDescent="0.2">
      <c r="B32" s="4"/>
      <c r="G32" s="3"/>
      <c r="N32" s="3"/>
      <c r="T32" s="3"/>
    </row>
    <row r="33" spans="2:20" x14ac:dyDescent="0.2">
      <c r="B33" s="4"/>
      <c r="G33" s="3"/>
      <c r="N33" s="3"/>
      <c r="T33" s="3"/>
    </row>
    <row r="34" spans="2:20" x14ac:dyDescent="0.2">
      <c r="B34" s="4"/>
      <c r="G34" s="3"/>
      <c r="N34" s="3"/>
      <c r="T34" s="3"/>
    </row>
    <row r="35" spans="2:20" x14ac:dyDescent="0.2">
      <c r="B35" s="4"/>
      <c r="G35" s="3"/>
      <c r="N35" s="3"/>
      <c r="T35" s="3"/>
    </row>
    <row r="36" spans="2:20" x14ac:dyDescent="0.2">
      <c r="B36" s="4"/>
      <c r="G36" s="3"/>
      <c r="N36" s="3"/>
      <c r="T36" s="3"/>
    </row>
    <row r="37" spans="2:20" x14ac:dyDescent="0.2">
      <c r="B37" s="4"/>
      <c r="G37" s="3"/>
      <c r="N37" s="3"/>
      <c r="T37" s="3"/>
    </row>
    <row r="38" spans="2:20" x14ac:dyDescent="0.2">
      <c r="B38" s="4"/>
      <c r="G38" s="3"/>
      <c r="N38" s="3"/>
      <c r="T38" s="3"/>
    </row>
    <row r="39" spans="2:20" x14ac:dyDescent="0.2">
      <c r="B39" s="4"/>
      <c r="G39" s="3"/>
      <c r="N39" s="3"/>
      <c r="T39" s="3"/>
    </row>
    <row r="40" spans="2:20" x14ac:dyDescent="0.2">
      <c r="B40" s="4"/>
      <c r="G40" s="3"/>
      <c r="N40" s="3"/>
      <c r="T40" s="3"/>
    </row>
    <row r="41" spans="2:20" x14ac:dyDescent="0.2">
      <c r="B41" s="69"/>
      <c r="C41" s="70"/>
      <c r="D41" s="70"/>
      <c r="E41" s="70"/>
      <c r="F41" s="70"/>
      <c r="G41" s="71"/>
      <c r="H41" s="70"/>
      <c r="I41" s="70"/>
      <c r="J41" s="70"/>
      <c r="K41" s="70"/>
      <c r="L41" s="70"/>
      <c r="M41" s="70"/>
      <c r="N41" s="71"/>
      <c r="O41" s="69"/>
      <c r="P41" s="70"/>
      <c r="Q41" s="70"/>
      <c r="R41" s="70"/>
      <c r="S41" s="70"/>
      <c r="T41" s="71"/>
    </row>
    <row r="49" spans="4:10" x14ac:dyDescent="0.2">
      <c r="D49" s="19" t="s">
        <v>172</v>
      </c>
      <c r="E49" s="68">
        <v>10</v>
      </c>
    </row>
    <row r="50" spans="4:10" x14ac:dyDescent="0.2">
      <c r="D50" s="19" t="s">
        <v>173</v>
      </c>
      <c r="E50" s="68">
        <v>1000</v>
      </c>
    </row>
    <row r="51" spans="4:10" x14ac:dyDescent="0.2">
      <c r="D51" s="11" t="s">
        <v>174</v>
      </c>
      <c r="E51" s="14">
        <v>10000</v>
      </c>
    </row>
    <row r="52" spans="4:10" x14ac:dyDescent="0.2">
      <c r="D52" s="19" t="s">
        <v>178</v>
      </c>
      <c r="E52" s="67">
        <f>F16</f>
        <v>3.6639999999999999E-2</v>
      </c>
    </row>
    <row r="53" spans="4:10" x14ac:dyDescent="0.2">
      <c r="D53" s="19" t="s">
        <v>179</v>
      </c>
      <c r="E53" s="72">
        <f>E49-E50*E52</f>
        <v>-26.64</v>
      </c>
    </row>
    <row r="54" spans="4:10" x14ac:dyDescent="0.2">
      <c r="D54" s="19" t="s">
        <v>180</v>
      </c>
      <c r="E54" s="26">
        <f>E49/E50</f>
        <v>0.01</v>
      </c>
    </row>
    <row r="58" spans="4:10" x14ac:dyDescent="0.2">
      <c r="I58" s="18" t="s">
        <v>181</v>
      </c>
      <c r="J58" s="18" t="s">
        <v>179</v>
      </c>
    </row>
    <row r="59" spans="4:10" x14ac:dyDescent="0.2">
      <c r="I59" s="14">
        <v>0</v>
      </c>
      <c r="J59" s="40">
        <v>0</v>
      </c>
    </row>
    <row r="60" spans="4:10" x14ac:dyDescent="0.2">
      <c r="I60" s="14">
        <v>50</v>
      </c>
      <c r="J60" s="40">
        <v>0</v>
      </c>
    </row>
    <row r="61" spans="4:10" x14ac:dyDescent="0.2">
      <c r="I61" s="14">
        <v>100</v>
      </c>
      <c r="J61" s="40">
        <v>0</v>
      </c>
    </row>
    <row r="62" spans="4:10" x14ac:dyDescent="0.2">
      <c r="I62" s="14">
        <v>150</v>
      </c>
      <c r="J62" s="40">
        <v>0</v>
      </c>
    </row>
    <row r="63" spans="4:10" x14ac:dyDescent="0.2">
      <c r="I63" s="14">
        <v>200</v>
      </c>
      <c r="J63" s="40">
        <v>0</v>
      </c>
    </row>
    <row r="64" spans="4:10" x14ac:dyDescent="0.2">
      <c r="I64" s="14">
        <v>250</v>
      </c>
      <c r="J64" s="40">
        <v>0</v>
      </c>
    </row>
    <row r="65" spans="9:10" x14ac:dyDescent="0.2">
      <c r="I65" s="14">
        <v>300</v>
      </c>
      <c r="J65" s="40">
        <v>0</v>
      </c>
    </row>
    <row r="66" spans="9:10" x14ac:dyDescent="0.2">
      <c r="I66" s="14">
        <v>350</v>
      </c>
      <c r="J66" s="40">
        <v>0</v>
      </c>
    </row>
    <row r="67" spans="9:10" x14ac:dyDescent="0.2">
      <c r="I67" s="14">
        <v>400</v>
      </c>
      <c r="J67" s="40">
        <v>0</v>
      </c>
    </row>
    <row r="68" spans="9:10" x14ac:dyDescent="0.2">
      <c r="I68" s="14">
        <v>450</v>
      </c>
      <c r="J68" s="40">
        <v>0</v>
      </c>
    </row>
    <row r="69" spans="9:10" x14ac:dyDescent="0.2">
      <c r="I69" s="73">
        <v>500</v>
      </c>
      <c r="J69" s="40">
        <v>0</v>
      </c>
    </row>
    <row r="70" spans="9:10" x14ac:dyDescent="0.2">
      <c r="I70" s="73">
        <v>550</v>
      </c>
      <c r="J70" s="40">
        <v>0</v>
      </c>
    </row>
    <row r="71" spans="9:10" x14ac:dyDescent="0.2">
      <c r="I71" s="73">
        <v>600</v>
      </c>
      <c r="J71" s="40">
        <v>0</v>
      </c>
    </row>
    <row r="72" spans="9:10" x14ac:dyDescent="0.2">
      <c r="I72" s="73">
        <v>650</v>
      </c>
      <c r="J72" s="40">
        <v>0</v>
      </c>
    </row>
    <row r="73" spans="9:10" x14ac:dyDescent="0.2">
      <c r="I73" s="73">
        <v>700</v>
      </c>
      <c r="J73" s="40">
        <v>0</v>
      </c>
    </row>
    <row r="74" spans="9:10" x14ac:dyDescent="0.2">
      <c r="I74" s="73">
        <v>750</v>
      </c>
      <c r="J74" s="40">
        <v>0</v>
      </c>
    </row>
    <row r="75" spans="9:10" x14ac:dyDescent="0.2">
      <c r="I75" s="73">
        <v>800</v>
      </c>
      <c r="J75" s="40">
        <v>0</v>
      </c>
    </row>
    <row r="76" spans="9:10" x14ac:dyDescent="0.2">
      <c r="I76" s="73">
        <v>850</v>
      </c>
      <c r="J76" s="40">
        <v>0</v>
      </c>
    </row>
    <row r="77" spans="9:10" x14ac:dyDescent="0.2">
      <c r="I77" s="73">
        <v>900</v>
      </c>
      <c r="J77" s="40">
        <v>0</v>
      </c>
    </row>
    <row r="78" spans="9:10" x14ac:dyDescent="0.2">
      <c r="I78" s="73">
        <v>950</v>
      </c>
      <c r="J78" s="40">
        <v>0</v>
      </c>
    </row>
    <row r="79" spans="9:10" x14ac:dyDescent="0.2">
      <c r="I79" s="73">
        <v>1000</v>
      </c>
      <c r="J79" s="40">
        <v>0</v>
      </c>
    </row>
    <row r="80" spans="9:10" x14ac:dyDescent="0.2">
      <c r="I80" s="73">
        <v>1050</v>
      </c>
      <c r="J80" s="40">
        <v>0</v>
      </c>
    </row>
    <row r="81" spans="9:10" x14ac:dyDescent="0.2">
      <c r="I81" s="73">
        <v>1100</v>
      </c>
      <c r="J81" s="40">
        <v>0</v>
      </c>
    </row>
    <row r="82" spans="9:10" x14ac:dyDescent="0.2">
      <c r="I82" s="73">
        <v>1150</v>
      </c>
      <c r="J82" s="40">
        <v>0</v>
      </c>
    </row>
    <row r="83" spans="9:10" x14ac:dyDescent="0.2">
      <c r="I83" s="73">
        <v>1200</v>
      </c>
      <c r="J83" s="40">
        <v>0</v>
      </c>
    </row>
    <row r="84" spans="9:10" x14ac:dyDescent="0.2">
      <c r="I84" s="73">
        <v>1500</v>
      </c>
      <c r="J84" s="40">
        <v>0</v>
      </c>
    </row>
  </sheetData>
  <mergeCells count="3">
    <mergeCell ref="B5:G5"/>
    <mergeCell ref="I5:N5"/>
    <mergeCell ref="O5:T5"/>
  </mergeCells>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6E461-36F5-624B-BC34-6181AB6657E5}">
  <sheetPr>
    <tabColor rgb="FFFFFF00"/>
  </sheetPr>
  <dimension ref="A1:AF90"/>
  <sheetViews>
    <sheetView zoomScaleNormal="100" workbookViewId="0">
      <selection activeCell="Q6" sqref="Q6"/>
    </sheetView>
  </sheetViews>
  <sheetFormatPr baseColWidth="10" defaultColWidth="8.83203125" defaultRowHeight="15" x14ac:dyDescent="0.2"/>
  <cols>
    <col min="1" max="1" width="8.83203125" style="92"/>
    <col min="2" max="2" width="11.83203125" style="92" customWidth="1"/>
    <col min="3" max="5" width="8.83203125" style="92"/>
    <col min="6" max="6" width="12.1640625" style="92" customWidth="1"/>
    <col min="7" max="7" width="9.5" style="92" customWidth="1"/>
    <col min="8" max="9" width="8.83203125" style="92"/>
    <col min="10" max="10" width="8.5" style="92" customWidth="1"/>
    <col min="11" max="11" width="23" style="92" customWidth="1"/>
    <col min="12" max="12" width="10.1640625" style="92" customWidth="1"/>
    <col min="13" max="13" width="11.6640625" style="92" customWidth="1"/>
    <col min="14" max="14" width="9.83203125" style="92" bestFit="1" customWidth="1"/>
    <col min="15" max="15" width="12.1640625" style="92" customWidth="1"/>
    <col min="16" max="16" width="10.33203125" style="92" customWidth="1"/>
    <col min="17" max="18" width="8.83203125" style="92"/>
    <col min="19" max="19" width="24.83203125" style="92" bestFit="1" customWidth="1"/>
    <col min="20" max="23" width="8.83203125" style="92"/>
    <col min="24" max="24" width="13" style="92" bestFit="1" customWidth="1"/>
    <col min="25" max="16384" width="8.83203125" style="92"/>
  </cols>
  <sheetData>
    <row r="1" spans="1:22" ht="19" x14ac:dyDescent="0.25">
      <c r="A1" s="104"/>
      <c r="F1" s="101"/>
      <c r="G1" s="100"/>
    </row>
    <row r="2" spans="1:22" ht="27" x14ac:dyDescent="0.35">
      <c r="A2" s="104"/>
      <c r="B2" s="103"/>
      <c r="F2" s="93"/>
      <c r="Q2" s="98"/>
    </row>
    <row r="5" spans="1:22" x14ac:dyDescent="0.2">
      <c r="A5" s="126"/>
      <c r="B5" s="126"/>
      <c r="C5" s="126"/>
      <c r="D5" s="126"/>
      <c r="E5" s="126"/>
      <c r="F5" s="126"/>
      <c r="G5" s="126"/>
      <c r="H5" s="126"/>
      <c r="I5" s="126"/>
      <c r="J5" s="126"/>
      <c r="K5" s="126"/>
      <c r="L5" s="126"/>
      <c r="M5" s="126"/>
      <c r="Q5" s="126"/>
      <c r="R5" s="126"/>
      <c r="S5" s="126"/>
      <c r="T5" s="126"/>
      <c r="U5" s="126"/>
      <c r="V5" s="126"/>
    </row>
    <row r="6" spans="1:22" ht="19" x14ac:dyDescent="0.25">
      <c r="A6" s="126"/>
      <c r="B6" s="126"/>
      <c r="C6" s="126"/>
      <c r="D6" s="126"/>
      <c r="E6" s="126"/>
      <c r="F6" s="126"/>
      <c r="G6" s="126"/>
      <c r="H6" s="126"/>
      <c r="I6" s="126"/>
      <c r="J6" s="126"/>
      <c r="M6" s="131"/>
      <c r="N6" s="110"/>
      <c r="O6" s="110"/>
      <c r="Q6" s="126"/>
      <c r="R6" s="126"/>
      <c r="S6" s="126"/>
      <c r="T6" s="126"/>
      <c r="U6" s="126"/>
      <c r="V6" s="126"/>
    </row>
    <row r="7" spans="1:22" x14ac:dyDescent="0.2">
      <c r="A7" s="126"/>
      <c r="B7" s="126"/>
      <c r="C7" s="126"/>
      <c r="D7" s="126"/>
      <c r="E7" s="126"/>
      <c r="F7" s="126"/>
      <c r="G7" s="126"/>
      <c r="H7" s="126"/>
      <c r="I7" s="126"/>
      <c r="J7" s="126"/>
      <c r="M7" s="126"/>
      <c r="Q7" s="126"/>
      <c r="R7" s="126"/>
      <c r="S7" s="126"/>
      <c r="T7" s="126"/>
      <c r="U7" s="126"/>
      <c r="V7" s="126"/>
    </row>
    <row r="8" spans="1:22" ht="22" x14ac:dyDescent="0.3">
      <c r="A8" s="126"/>
      <c r="B8" s="126"/>
      <c r="C8" s="126"/>
      <c r="D8" s="126"/>
      <c r="E8" s="126"/>
      <c r="F8" s="126"/>
      <c r="G8" s="126"/>
      <c r="H8" s="126"/>
      <c r="I8" s="126"/>
      <c r="J8" s="126"/>
      <c r="K8" s="129" t="s">
        <v>292</v>
      </c>
      <c r="L8" s="114" t="s">
        <v>266</v>
      </c>
      <c r="M8" s="126"/>
      <c r="N8" s="115" t="s">
        <v>309</v>
      </c>
      <c r="O8" s="115" t="s">
        <v>287</v>
      </c>
      <c r="P8" s="115" t="s">
        <v>286</v>
      </c>
      <c r="Q8" s="126"/>
      <c r="R8" s="126"/>
      <c r="S8" s="126"/>
      <c r="T8" s="126"/>
      <c r="U8" s="126"/>
      <c r="V8" s="126"/>
    </row>
    <row r="9" spans="1:22" ht="22" x14ac:dyDescent="0.3">
      <c r="A9" s="126"/>
      <c r="B9" s="126"/>
      <c r="C9" s="126"/>
      <c r="D9" s="126"/>
      <c r="E9" s="126"/>
      <c r="F9" s="126"/>
      <c r="G9" s="126"/>
      <c r="H9" s="126"/>
      <c r="I9" s="126"/>
      <c r="J9" s="126"/>
      <c r="K9" s="130"/>
      <c r="L9" s="130"/>
      <c r="M9" s="126"/>
      <c r="N9" s="112" t="s">
        <v>308</v>
      </c>
      <c r="O9" s="113">
        <v>0.625</v>
      </c>
      <c r="P9" s="113">
        <v>0.75</v>
      </c>
      <c r="Q9" s="126"/>
      <c r="R9" s="126"/>
      <c r="S9" s="126"/>
      <c r="T9" s="126"/>
      <c r="U9" s="126"/>
      <c r="V9" s="126"/>
    </row>
    <row r="10" spans="1:22" ht="22" x14ac:dyDescent="0.3">
      <c r="A10" s="126"/>
      <c r="B10" s="126"/>
      <c r="C10" s="126"/>
      <c r="D10" s="126"/>
      <c r="E10" s="126"/>
      <c r="F10" s="126"/>
      <c r="G10" s="126"/>
      <c r="H10" s="126"/>
      <c r="I10" s="126"/>
      <c r="J10" s="126"/>
      <c r="K10" s="129" t="s">
        <v>299</v>
      </c>
      <c r="L10" s="114" t="s">
        <v>295</v>
      </c>
      <c r="M10" s="126"/>
      <c r="N10" s="112" t="s">
        <v>270</v>
      </c>
      <c r="O10" s="113">
        <v>0.66666666666666663</v>
      </c>
      <c r="P10" s="113">
        <v>0.77083333333333337</v>
      </c>
      <c r="Q10" s="126"/>
      <c r="R10" s="126"/>
      <c r="S10" s="126"/>
      <c r="T10" s="126"/>
      <c r="U10" s="126"/>
      <c r="V10" s="126"/>
    </row>
    <row r="11" spans="1:22" ht="22" x14ac:dyDescent="0.3">
      <c r="A11" s="126"/>
      <c r="B11" s="126"/>
      <c r="C11" s="126"/>
      <c r="D11" s="126"/>
      <c r="E11" s="126"/>
      <c r="F11" s="126"/>
      <c r="G11" s="126"/>
      <c r="H11" s="126"/>
      <c r="I11" s="126"/>
      <c r="J11" s="126"/>
      <c r="K11" s="130"/>
      <c r="L11" s="130"/>
      <c r="M11" s="126"/>
      <c r="N11" s="112" t="s">
        <v>263</v>
      </c>
      <c r="O11" s="113">
        <v>0.6875</v>
      </c>
      <c r="P11" s="113">
        <v>0.77083333333333337</v>
      </c>
      <c r="Q11" s="126"/>
      <c r="R11" s="126"/>
      <c r="S11" s="126"/>
      <c r="T11" s="126"/>
      <c r="U11" s="126"/>
      <c r="V11" s="126"/>
    </row>
    <row r="12" spans="1:22" ht="22" x14ac:dyDescent="0.3">
      <c r="A12" s="126"/>
      <c r="B12" s="126"/>
      <c r="C12" s="126"/>
      <c r="D12" s="126"/>
      <c r="E12" s="126"/>
      <c r="F12" s="126"/>
      <c r="G12" s="126"/>
      <c r="H12" s="126"/>
      <c r="I12" s="126"/>
      <c r="J12" s="126"/>
      <c r="K12" s="129" t="s">
        <v>302</v>
      </c>
      <c r="L12" s="114" t="s">
        <v>262</v>
      </c>
      <c r="M12" s="126"/>
      <c r="N12" s="112" t="s">
        <v>280</v>
      </c>
      <c r="O12" s="113">
        <v>0.66666666666666663</v>
      </c>
      <c r="P12" s="113">
        <v>0.78125</v>
      </c>
      <c r="Q12" s="126"/>
      <c r="R12" s="126"/>
      <c r="S12" s="126"/>
      <c r="T12" s="126"/>
      <c r="U12" s="126"/>
      <c r="V12" s="126"/>
    </row>
    <row r="13" spans="1:22" ht="22" x14ac:dyDescent="0.3">
      <c r="A13" s="126"/>
      <c r="B13" s="126"/>
      <c r="C13" s="126"/>
      <c r="D13" s="126"/>
      <c r="E13" s="126"/>
      <c r="F13" s="126"/>
      <c r="G13" s="126"/>
      <c r="H13" s="126"/>
      <c r="I13" s="126"/>
      <c r="J13" s="126"/>
      <c r="K13" s="129" t="s">
        <v>301</v>
      </c>
      <c r="L13" s="114" t="s">
        <v>261</v>
      </c>
      <c r="M13" s="126"/>
      <c r="N13" s="112" t="s">
        <v>307</v>
      </c>
      <c r="O13" s="113">
        <v>0.66666666666666663</v>
      </c>
      <c r="P13" s="113">
        <v>0.71875</v>
      </c>
      <c r="Q13" s="126"/>
      <c r="R13" s="126"/>
      <c r="S13" s="126"/>
      <c r="T13" s="126"/>
      <c r="U13" s="126"/>
      <c r="V13" s="126"/>
    </row>
    <row r="14" spans="1:22" ht="22" x14ac:dyDescent="0.3">
      <c r="A14" s="126"/>
      <c r="B14" s="126"/>
      <c r="C14" s="126"/>
      <c r="D14" s="126"/>
      <c r="E14" s="126"/>
      <c r="F14" s="126"/>
      <c r="G14" s="126"/>
      <c r="H14" s="126"/>
      <c r="I14" s="126"/>
      <c r="J14" s="126"/>
      <c r="K14" s="129" t="s">
        <v>300</v>
      </c>
      <c r="L14" s="114" t="s">
        <v>259</v>
      </c>
      <c r="M14" s="126"/>
      <c r="N14" s="126"/>
      <c r="O14" s="126"/>
      <c r="P14" s="126"/>
      <c r="Q14" s="126"/>
      <c r="R14" s="126"/>
      <c r="S14" s="126"/>
      <c r="T14" s="126"/>
      <c r="U14" s="126"/>
      <c r="V14" s="126"/>
    </row>
    <row r="15" spans="1:22" ht="19" x14ac:dyDescent="0.25">
      <c r="A15" s="126"/>
      <c r="B15" s="126"/>
      <c r="C15" s="126"/>
      <c r="D15" s="126"/>
      <c r="E15" s="126"/>
      <c r="F15" s="126"/>
      <c r="G15" s="126"/>
      <c r="H15" s="126"/>
      <c r="I15" s="126"/>
      <c r="J15" s="126"/>
      <c r="K15" s="126"/>
      <c r="L15" s="126"/>
      <c r="M15" s="132"/>
      <c r="N15" s="111"/>
      <c r="O15" s="111"/>
      <c r="P15" s="126"/>
      <c r="Q15" s="126"/>
      <c r="R15" s="126"/>
      <c r="S15" s="126"/>
      <c r="T15" s="126"/>
      <c r="U15" s="126"/>
      <c r="V15" s="126"/>
    </row>
    <row r="16" spans="1:22" x14ac:dyDescent="0.2">
      <c r="A16" s="126"/>
      <c r="B16" s="126"/>
      <c r="C16" s="126"/>
      <c r="D16" s="126"/>
      <c r="E16" s="126"/>
      <c r="F16" s="126"/>
      <c r="G16" s="126"/>
      <c r="H16" s="126"/>
      <c r="I16" s="126"/>
      <c r="J16" s="126"/>
      <c r="M16" s="126"/>
      <c r="P16" s="126"/>
      <c r="Q16" s="126"/>
      <c r="R16" s="126"/>
      <c r="S16" s="126"/>
      <c r="T16" s="126"/>
      <c r="U16" s="126"/>
      <c r="V16" s="126"/>
    </row>
    <row r="17" spans="1:23" x14ac:dyDescent="0.2">
      <c r="A17" s="126"/>
      <c r="B17" s="126"/>
      <c r="C17" s="126"/>
      <c r="D17" s="126"/>
      <c r="E17" s="126"/>
      <c r="F17" s="126"/>
      <c r="G17" s="126"/>
      <c r="H17" s="126"/>
      <c r="I17" s="126"/>
      <c r="J17" s="126"/>
      <c r="M17" s="126"/>
      <c r="P17" s="126"/>
      <c r="Q17" s="126"/>
      <c r="R17" s="126"/>
      <c r="S17" s="126"/>
      <c r="T17" s="126"/>
      <c r="U17" s="126"/>
      <c r="V17" s="126"/>
    </row>
    <row r="18" spans="1:23" x14ac:dyDescent="0.2">
      <c r="A18" s="126"/>
      <c r="B18" s="126"/>
      <c r="C18" s="126"/>
      <c r="D18" s="126"/>
      <c r="E18" s="126"/>
      <c r="F18" s="126"/>
      <c r="G18" s="126"/>
      <c r="H18" s="126"/>
      <c r="I18" s="126"/>
      <c r="J18" s="126"/>
      <c r="M18" s="126"/>
      <c r="P18" s="126"/>
      <c r="Q18" s="126"/>
      <c r="R18" s="126"/>
      <c r="S18" s="126"/>
      <c r="T18" s="126"/>
      <c r="U18" s="126"/>
      <c r="V18" s="126"/>
    </row>
    <row r="19" spans="1:23" ht="22" x14ac:dyDescent="0.3">
      <c r="A19" s="126"/>
      <c r="B19" s="126"/>
      <c r="C19" s="126"/>
      <c r="D19" s="126"/>
      <c r="E19" s="126"/>
      <c r="F19" s="126"/>
      <c r="G19" s="126"/>
      <c r="H19" s="126"/>
      <c r="I19" s="126"/>
      <c r="J19" s="126"/>
      <c r="K19" s="135" t="s">
        <v>306</v>
      </c>
      <c r="L19" s="123">
        <f>COUNTIF(Q54:Q64,"Yes")</f>
        <v>7</v>
      </c>
      <c r="M19" s="133"/>
      <c r="N19" s="134" t="s">
        <v>262</v>
      </c>
      <c r="O19" s="122">
        <f>SUM(H67:P67)</f>
        <v>127</v>
      </c>
      <c r="P19" s="126"/>
      <c r="Q19" s="126"/>
      <c r="R19" s="126"/>
      <c r="S19" s="126"/>
      <c r="T19" s="126"/>
      <c r="U19" s="126"/>
      <c r="V19" s="126"/>
    </row>
    <row r="20" spans="1:23" ht="20" customHeight="1" x14ac:dyDescent="0.3">
      <c r="A20" s="126"/>
      <c r="B20" s="126"/>
      <c r="C20" s="126"/>
      <c r="D20" s="126"/>
      <c r="E20" s="126"/>
      <c r="F20" s="126"/>
      <c r="G20" s="126"/>
      <c r="H20" s="126"/>
      <c r="I20" s="126"/>
      <c r="J20" s="126"/>
      <c r="K20" s="134" t="s">
        <v>305</v>
      </c>
      <c r="L20" s="123">
        <f>COUNTIF(Q54:Q64,"No")</f>
        <v>4</v>
      </c>
      <c r="M20" s="127"/>
      <c r="N20" s="134" t="s">
        <v>261</v>
      </c>
      <c r="O20" s="122">
        <f>SUM(H68:P68)</f>
        <v>260</v>
      </c>
      <c r="P20" s="126"/>
      <c r="Q20" s="126"/>
      <c r="R20" s="126"/>
      <c r="S20" s="126"/>
      <c r="T20" s="126"/>
      <c r="U20" s="126"/>
      <c r="V20" s="126"/>
    </row>
    <row r="21" spans="1:23" ht="22" x14ac:dyDescent="0.3">
      <c r="A21" s="126"/>
      <c r="B21" s="126"/>
      <c r="C21" s="126"/>
      <c r="D21" s="126"/>
      <c r="E21" s="126"/>
      <c r="F21" s="126"/>
      <c r="G21" s="126"/>
      <c r="H21" s="126"/>
      <c r="I21" s="126"/>
      <c r="J21" s="126"/>
      <c r="K21" s="134" t="s">
        <v>304</v>
      </c>
      <c r="L21" s="124">
        <f>L19+L20</f>
        <v>11</v>
      </c>
      <c r="M21" s="127"/>
      <c r="N21" s="134" t="s">
        <v>259</v>
      </c>
      <c r="O21" s="122">
        <f>SUM(H69:P69)</f>
        <v>135</v>
      </c>
      <c r="P21" s="126"/>
      <c r="Q21" s="126"/>
      <c r="R21" s="126"/>
      <c r="S21" s="126"/>
      <c r="T21" s="126"/>
      <c r="U21" s="126"/>
      <c r="V21" s="126"/>
    </row>
    <row r="22" spans="1:23" ht="22" x14ac:dyDescent="0.3">
      <c r="A22" s="126"/>
      <c r="B22" s="126"/>
      <c r="C22" s="126"/>
      <c r="D22" s="126"/>
      <c r="E22" s="126"/>
      <c r="F22" s="126"/>
      <c r="G22" s="126"/>
      <c r="H22" s="126"/>
      <c r="I22" s="126"/>
      <c r="J22" s="126"/>
      <c r="K22" s="134" t="s">
        <v>303</v>
      </c>
      <c r="L22" s="125">
        <f>L19/L21</f>
        <v>0.63636363636363635</v>
      </c>
      <c r="M22" s="127"/>
      <c r="N22" s="134"/>
      <c r="O22" s="133"/>
      <c r="P22" s="126"/>
      <c r="Q22" s="126"/>
      <c r="R22" s="126"/>
      <c r="S22" s="126"/>
      <c r="T22" s="126"/>
      <c r="U22" s="126"/>
      <c r="V22" s="126"/>
    </row>
    <row r="23" spans="1:23" ht="19" x14ac:dyDescent="0.25">
      <c r="A23" s="126"/>
      <c r="B23" s="126"/>
      <c r="C23" s="126"/>
      <c r="D23" s="126"/>
      <c r="E23" s="126"/>
      <c r="F23" s="126"/>
      <c r="G23" s="126"/>
      <c r="H23" s="126"/>
      <c r="I23" s="126"/>
      <c r="J23" s="126"/>
      <c r="K23" s="126"/>
      <c r="L23" s="126"/>
      <c r="M23" s="127"/>
      <c r="N23" s="126"/>
      <c r="O23" s="126"/>
      <c r="P23" s="126"/>
      <c r="Q23" s="126"/>
      <c r="R23" s="126"/>
      <c r="S23" s="126"/>
      <c r="T23" s="126"/>
      <c r="U23" s="126"/>
      <c r="V23" s="126"/>
    </row>
    <row r="24" spans="1:23" ht="19" x14ac:dyDescent="0.25">
      <c r="A24" s="126"/>
      <c r="B24" s="126"/>
      <c r="C24" s="126"/>
      <c r="D24" s="126"/>
      <c r="E24" s="126"/>
      <c r="F24" s="126"/>
      <c r="G24" s="126"/>
      <c r="H24" s="126"/>
      <c r="I24" s="126"/>
      <c r="J24" s="126"/>
      <c r="K24" s="127"/>
      <c r="L24" s="127"/>
      <c r="M24" s="127"/>
      <c r="N24" s="126"/>
      <c r="O24" s="126"/>
      <c r="P24" s="126"/>
      <c r="Q24" s="126"/>
      <c r="R24" s="126"/>
      <c r="S24" s="126"/>
      <c r="T24" s="126"/>
      <c r="U24" s="126"/>
      <c r="V24" s="126"/>
    </row>
    <row r="25" spans="1:23" x14ac:dyDescent="0.2">
      <c r="A25" s="126"/>
      <c r="B25" s="126"/>
      <c r="C25" s="126"/>
      <c r="D25" s="126"/>
      <c r="E25" s="126"/>
      <c r="F25" s="126"/>
      <c r="G25" s="126"/>
      <c r="H25" s="126"/>
      <c r="I25" s="126"/>
      <c r="J25" s="126"/>
      <c r="K25" s="126"/>
      <c r="L25" s="126"/>
      <c r="M25" s="126"/>
      <c r="N25" s="126"/>
      <c r="O25" s="126"/>
      <c r="P25" s="126"/>
      <c r="Q25" s="126"/>
      <c r="R25" s="126"/>
      <c r="S25" s="126"/>
      <c r="T25" s="126"/>
      <c r="U25" s="126"/>
      <c r="V25" s="126"/>
    </row>
    <row r="26" spans="1:23" ht="11" customHeight="1" x14ac:dyDescent="0.2">
      <c r="A26" s="126"/>
      <c r="B26" s="126"/>
      <c r="C26" s="126"/>
      <c r="D26" s="126"/>
      <c r="E26" s="126"/>
      <c r="F26" s="126"/>
      <c r="G26" s="126"/>
      <c r="H26" s="126"/>
      <c r="I26" s="126"/>
      <c r="J26" s="126"/>
      <c r="K26" s="126"/>
      <c r="L26" s="126"/>
      <c r="M26" s="126"/>
      <c r="N26" s="126"/>
      <c r="O26" s="126"/>
      <c r="P26" s="126"/>
      <c r="Q26" s="126"/>
      <c r="R26" s="126"/>
      <c r="S26" s="126"/>
      <c r="T26" s="126"/>
      <c r="U26" s="126"/>
      <c r="V26" s="128"/>
      <c r="W26" s="93"/>
    </row>
    <row r="27" spans="1:23" ht="21" customHeight="1" x14ac:dyDescent="0.2">
      <c r="A27" s="126"/>
      <c r="B27" s="126"/>
      <c r="C27" s="126"/>
      <c r="D27" s="126"/>
      <c r="E27" s="126"/>
      <c r="F27" s="126"/>
      <c r="G27" s="126"/>
      <c r="H27" s="126"/>
      <c r="I27" s="126"/>
      <c r="J27" s="126"/>
      <c r="K27" s="126"/>
      <c r="L27" s="126"/>
      <c r="M27" s="126"/>
      <c r="N27" s="126"/>
      <c r="O27" s="126"/>
      <c r="P27" s="126"/>
      <c r="Q27" s="126"/>
      <c r="R27" s="126"/>
      <c r="S27" s="126"/>
      <c r="T27" s="126"/>
      <c r="U27" s="126"/>
      <c r="V27" s="128"/>
      <c r="W27" s="93"/>
    </row>
    <row r="28" spans="1:23" ht="16" x14ac:dyDescent="0.2">
      <c r="A28" s="126"/>
      <c r="B28" s="126"/>
      <c r="C28" s="126"/>
      <c r="D28" s="126"/>
      <c r="E28" s="126"/>
      <c r="F28" s="126"/>
      <c r="G28" s="126"/>
      <c r="H28" s="126"/>
      <c r="I28" s="126"/>
      <c r="J28" s="126"/>
      <c r="K28" s="126"/>
      <c r="L28" s="126"/>
      <c r="M28" s="126"/>
      <c r="N28" s="126"/>
      <c r="O28" s="126"/>
      <c r="P28" s="126"/>
      <c r="Q28" s="126"/>
      <c r="R28" s="126"/>
      <c r="S28" s="126"/>
      <c r="T28" s="126"/>
      <c r="U28" s="126"/>
      <c r="V28" s="128"/>
      <c r="W28" s="93"/>
    </row>
    <row r="29" spans="1:23" x14ac:dyDescent="0.2">
      <c r="A29" s="126"/>
      <c r="B29" s="126"/>
      <c r="C29" s="126"/>
      <c r="D29" s="126"/>
      <c r="E29" s="126"/>
      <c r="F29" s="126"/>
      <c r="G29" s="126"/>
      <c r="H29" s="126"/>
      <c r="I29" s="126"/>
      <c r="J29" s="126"/>
      <c r="K29" s="126"/>
      <c r="L29" s="126"/>
      <c r="M29" s="126"/>
      <c r="N29" s="126"/>
      <c r="O29" s="126"/>
      <c r="P29" s="126"/>
      <c r="Q29" s="126"/>
      <c r="R29" s="126"/>
      <c r="S29" s="126"/>
      <c r="T29" s="126"/>
      <c r="U29" s="126"/>
      <c r="V29" s="126"/>
    </row>
    <row r="30" spans="1:23" x14ac:dyDescent="0.2">
      <c r="A30" s="126"/>
      <c r="B30" s="126"/>
      <c r="C30" s="126"/>
      <c r="D30" s="126"/>
      <c r="E30" s="126"/>
      <c r="F30" s="126"/>
      <c r="G30" s="126"/>
      <c r="H30" s="126"/>
      <c r="I30" s="126"/>
      <c r="J30" s="126"/>
      <c r="K30" s="126"/>
      <c r="L30" s="126"/>
      <c r="M30" s="126"/>
      <c r="N30" s="126"/>
      <c r="O30" s="126"/>
      <c r="P30" s="126"/>
      <c r="Q30" s="126"/>
      <c r="R30" s="126"/>
      <c r="S30" s="126"/>
      <c r="T30" s="126"/>
      <c r="U30" s="126"/>
      <c r="V30" s="126"/>
    </row>
    <row r="31" spans="1:23" x14ac:dyDescent="0.2">
      <c r="A31" s="126"/>
      <c r="B31" s="126"/>
      <c r="C31" s="126"/>
      <c r="D31" s="126"/>
      <c r="E31" s="126"/>
      <c r="F31" s="126"/>
      <c r="G31" s="126"/>
      <c r="H31" s="126"/>
      <c r="I31" s="126"/>
      <c r="J31" s="126"/>
      <c r="K31" s="126"/>
      <c r="L31" s="126"/>
      <c r="M31" s="126"/>
      <c r="N31" s="126"/>
      <c r="O31" s="126"/>
      <c r="P31" s="126"/>
      <c r="Q31" s="126"/>
      <c r="R31" s="126"/>
      <c r="S31" s="126"/>
      <c r="T31" s="126"/>
      <c r="U31" s="126"/>
      <c r="V31" s="126"/>
    </row>
    <row r="32" spans="1:23" x14ac:dyDescent="0.2">
      <c r="A32" s="126"/>
      <c r="B32" s="126"/>
      <c r="C32" s="126"/>
      <c r="D32" s="126"/>
      <c r="E32" s="126"/>
      <c r="F32" s="126"/>
      <c r="G32" s="126"/>
      <c r="H32" s="126"/>
      <c r="I32" s="126"/>
      <c r="J32" s="126"/>
      <c r="K32" s="126"/>
      <c r="L32" s="126"/>
      <c r="M32" s="126"/>
      <c r="N32" s="126"/>
      <c r="O32" s="126"/>
      <c r="P32" s="126"/>
      <c r="Q32" s="126"/>
      <c r="R32" s="126"/>
      <c r="S32" s="126"/>
      <c r="T32" s="126"/>
      <c r="U32" s="126"/>
      <c r="V32" s="126"/>
    </row>
    <row r="33" spans="1:28" x14ac:dyDescent="0.2">
      <c r="A33" s="126"/>
      <c r="B33" s="126"/>
      <c r="C33" s="126"/>
      <c r="D33" s="126"/>
      <c r="E33" s="126"/>
      <c r="F33" s="126"/>
      <c r="G33" s="126"/>
      <c r="H33" s="126"/>
      <c r="I33" s="126"/>
      <c r="J33" s="126"/>
      <c r="K33" s="126"/>
      <c r="L33" s="126"/>
      <c r="M33" s="126"/>
      <c r="N33" s="126"/>
      <c r="O33" s="126"/>
      <c r="P33" s="126"/>
      <c r="Q33" s="126"/>
      <c r="R33" s="126"/>
      <c r="S33" s="126"/>
      <c r="T33" s="126"/>
      <c r="U33" s="126"/>
      <c r="V33" s="126"/>
    </row>
    <row r="34" spans="1:28" x14ac:dyDescent="0.2">
      <c r="A34" s="126"/>
      <c r="B34" s="126"/>
      <c r="C34" s="126"/>
      <c r="D34" s="126"/>
      <c r="E34" s="126"/>
      <c r="F34" s="126"/>
      <c r="G34" s="126"/>
      <c r="H34" s="126"/>
      <c r="I34" s="126"/>
      <c r="J34" s="126"/>
      <c r="K34" s="126"/>
      <c r="L34" s="126"/>
      <c r="M34" s="126"/>
      <c r="N34" s="126"/>
      <c r="O34" s="126"/>
      <c r="P34" s="126"/>
      <c r="Q34" s="126"/>
      <c r="R34" s="126"/>
      <c r="S34" s="126"/>
      <c r="T34" s="126"/>
      <c r="U34" s="126"/>
      <c r="V34" s="126"/>
    </row>
    <row r="35" spans="1:28" x14ac:dyDescent="0.2">
      <c r="A35" s="126"/>
      <c r="B35" s="126"/>
      <c r="C35" s="126"/>
      <c r="D35" s="126"/>
      <c r="E35" s="126"/>
      <c r="F35" s="126"/>
      <c r="G35" s="126"/>
      <c r="H35" s="126"/>
      <c r="I35" s="126"/>
      <c r="J35" s="126"/>
      <c r="K35" s="126"/>
      <c r="L35" s="126"/>
      <c r="M35" s="126"/>
      <c r="N35" s="126"/>
      <c r="O35" s="126"/>
      <c r="P35" s="126"/>
      <c r="Q35" s="126"/>
      <c r="R35" s="126"/>
      <c r="S35" s="126"/>
      <c r="T35" s="126"/>
      <c r="U35" s="126"/>
      <c r="V35" s="126"/>
    </row>
    <row r="36" spans="1:28" s="126" customFormat="1" x14ac:dyDescent="0.2"/>
    <row r="37" spans="1:28" s="126" customFormat="1" x14ac:dyDescent="0.2"/>
    <row r="38" spans="1:28" x14ac:dyDescent="0.2">
      <c r="B38" s="92" t="s">
        <v>2240</v>
      </c>
    </row>
    <row r="43" spans="1:28" x14ac:dyDescent="0.2">
      <c r="D43" s="101" t="s">
        <v>287</v>
      </c>
      <c r="E43" s="100" t="s">
        <v>299</v>
      </c>
    </row>
    <row r="44" spans="1:28" ht="16" x14ac:dyDescent="0.2">
      <c r="D44" s="93">
        <v>0.375</v>
      </c>
      <c r="E44" s="92" t="s">
        <v>295</v>
      </c>
      <c r="F44" s="93">
        <f t="shared" ref="F44:F69" si="0">IF(E44=$L$10,D44,"")</f>
        <v>0.375</v>
      </c>
    </row>
    <row r="45" spans="1:28" ht="16" x14ac:dyDescent="0.2">
      <c r="D45" s="93">
        <v>0.43055555555555558</v>
      </c>
      <c r="E45" s="92" t="s">
        <v>295</v>
      </c>
      <c r="F45" s="93">
        <f t="shared" si="0"/>
        <v>0.43055555555555558</v>
      </c>
      <c r="AB45" s="92" t="s">
        <v>298</v>
      </c>
    </row>
    <row r="46" spans="1:28" ht="16" x14ac:dyDescent="0.2">
      <c r="D46" s="93">
        <v>0.4861111111111111</v>
      </c>
      <c r="E46" s="92" t="s">
        <v>295</v>
      </c>
      <c r="F46" s="93">
        <f t="shared" si="0"/>
        <v>0.4861111111111111</v>
      </c>
      <c r="AB46" s="92" t="s">
        <v>297</v>
      </c>
    </row>
    <row r="47" spans="1:28" ht="16" x14ac:dyDescent="0.2">
      <c r="D47" s="93">
        <v>0.54166666666666663</v>
      </c>
      <c r="E47" s="92" t="s">
        <v>295</v>
      </c>
      <c r="F47" s="93">
        <f t="shared" si="0"/>
        <v>0.54166666666666663</v>
      </c>
      <c r="AB47" s="92" t="s">
        <v>296</v>
      </c>
    </row>
    <row r="48" spans="1:28" ht="16" x14ac:dyDescent="0.2">
      <c r="D48" s="93">
        <v>0.59722222222222221</v>
      </c>
      <c r="E48" s="92" t="s">
        <v>295</v>
      </c>
      <c r="F48" s="93">
        <f t="shared" si="0"/>
        <v>0.59722222222222221</v>
      </c>
    </row>
    <row r="49" spans="4:32" ht="16" x14ac:dyDescent="0.2">
      <c r="D49" s="93">
        <v>0.65277777777777779</v>
      </c>
      <c r="E49" s="92" t="s">
        <v>295</v>
      </c>
      <c r="F49" s="93">
        <f t="shared" si="0"/>
        <v>0.65277777777777779</v>
      </c>
    </row>
    <row r="50" spans="4:32" ht="16" x14ac:dyDescent="0.2">
      <c r="D50" s="93">
        <v>0.33333333333333331</v>
      </c>
      <c r="E50" s="92" t="s">
        <v>277</v>
      </c>
      <c r="F50" s="93" t="str">
        <f t="shared" si="0"/>
        <v/>
      </c>
      <c r="AB50" s="92" t="s">
        <v>294</v>
      </c>
    </row>
    <row r="51" spans="4:32" ht="16" x14ac:dyDescent="0.2">
      <c r="D51" s="93">
        <v>0.375</v>
      </c>
      <c r="E51" s="92" t="s">
        <v>277</v>
      </c>
      <c r="F51" s="93" t="str">
        <f t="shared" si="0"/>
        <v/>
      </c>
      <c r="AB51" s="92" t="s">
        <v>293</v>
      </c>
    </row>
    <row r="52" spans="4:32" ht="16" x14ac:dyDescent="0.2">
      <c r="D52" s="93">
        <v>0.4548611111111111</v>
      </c>
      <c r="E52" s="92" t="s">
        <v>277</v>
      </c>
      <c r="F52" s="93" t="str">
        <f t="shared" si="0"/>
        <v/>
      </c>
    </row>
    <row r="53" spans="4:32" ht="32" x14ac:dyDescent="0.2">
      <c r="D53" s="93">
        <v>0.53472222222222221</v>
      </c>
      <c r="E53" s="92" t="s">
        <v>277</v>
      </c>
      <c r="F53" s="93" t="str">
        <f t="shared" si="0"/>
        <v/>
      </c>
      <c r="J53" s="98" t="s">
        <v>292</v>
      </c>
      <c r="K53" s="98" t="s">
        <v>291</v>
      </c>
      <c r="L53" s="98" t="s">
        <v>290</v>
      </c>
      <c r="M53" s="98" t="s">
        <v>289</v>
      </c>
      <c r="N53" s="99" t="s">
        <v>288</v>
      </c>
      <c r="O53" s="98" t="s">
        <v>287</v>
      </c>
      <c r="P53" s="98" t="s">
        <v>286</v>
      </c>
      <c r="Q53" s="98" t="s">
        <v>285</v>
      </c>
      <c r="U53" s="93"/>
      <c r="V53" s="93"/>
      <c r="AB53" s="92" t="s">
        <v>284</v>
      </c>
    </row>
    <row r="54" spans="4:32" ht="16" x14ac:dyDescent="0.2">
      <c r="D54" s="93">
        <v>0.54166666666666663</v>
      </c>
      <c r="E54" s="92" t="s">
        <v>277</v>
      </c>
      <c r="F54" s="93" t="str">
        <f t="shared" si="0"/>
        <v/>
      </c>
      <c r="J54" s="92" t="s">
        <v>266</v>
      </c>
      <c r="K54" s="92" t="s">
        <v>261</v>
      </c>
      <c r="L54" s="92" t="s">
        <v>283</v>
      </c>
      <c r="M54" s="92" t="s">
        <v>282</v>
      </c>
      <c r="N54" s="92" t="s">
        <v>280</v>
      </c>
      <c r="O54" s="93">
        <v>0.54166666666666663</v>
      </c>
      <c r="P54" s="93">
        <v>0.67708333333333337</v>
      </c>
      <c r="Q54" s="92" t="str">
        <f t="shared" ref="Q54:Q64" si="1">IF(OR(AND(N54=$N$9,O54&lt;$P$9,P54&gt;$O$9),AND(N54=$N$10,O54&lt;$P$10,P54&gt;$O$10),AND(N54=$N$11,O54&lt;$P$11,P54&gt;$O$11),AND(N54=$N$12,O54&lt;$P$12,P54&gt;$O$12),AND(N54=$N$13,O54&lt;$P$13,P54&gt;$O$13)),"Yes","No")</f>
        <v>Yes</v>
      </c>
      <c r="U54" s="93"/>
      <c r="V54" s="93"/>
    </row>
    <row r="55" spans="4:32" ht="16" x14ac:dyDescent="0.2">
      <c r="D55" s="93">
        <v>0.61458333333333337</v>
      </c>
      <c r="E55" s="92" t="s">
        <v>277</v>
      </c>
      <c r="F55" s="93" t="str">
        <f t="shared" si="0"/>
        <v/>
      </c>
      <c r="J55" s="92" t="s">
        <v>266</v>
      </c>
      <c r="K55" s="92" t="s">
        <v>261</v>
      </c>
      <c r="L55" s="92" t="s">
        <v>268</v>
      </c>
      <c r="M55" s="92" t="s">
        <v>267</v>
      </c>
      <c r="N55" s="92" t="s">
        <v>280</v>
      </c>
      <c r="O55" s="93">
        <v>0.54166666666666663</v>
      </c>
      <c r="P55" s="93">
        <v>0.67708333333333337</v>
      </c>
      <c r="Q55" s="92" t="str">
        <f t="shared" si="1"/>
        <v>Yes</v>
      </c>
      <c r="U55" s="93"/>
      <c r="V55" s="93"/>
    </row>
    <row r="56" spans="4:32" ht="16" x14ac:dyDescent="0.2">
      <c r="D56" s="93">
        <v>0.69444444444444442</v>
      </c>
      <c r="E56" s="92" t="s">
        <v>277</v>
      </c>
      <c r="F56" s="93" t="str">
        <f t="shared" si="0"/>
        <v/>
      </c>
      <c r="J56" s="92" t="s">
        <v>266</v>
      </c>
      <c r="K56" s="92" t="s">
        <v>261</v>
      </c>
      <c r="L56" s="92" t="s">
        <v>265</v>
      </c>
      <c r="M56" s="92" t="s">
        <v>264</v>
      </c>
      <c r="N56" s="92" t="s">
        <v>280</v>
      </c>
      <c r="O56" s="93">
        <v>0.58333333333333337</v>
      </c>
      <c r="P56" s="93">
        <v>0.71875</v>
      </c>
      <c r="Q56" s="92" t="str">
        <f t="shared" si="1"/>
        <v>Yes</v>
      </c>
      <c r="U56" s="93"/>
      <c r="V56" s="93"/>
      <c r="AD56" s="92" t="s">
        <v>281</v>
      </c>
    </row>
    <row r="57" spans="4:32" ht="16" x14ac:dyDescent="0.2">
      <c r="D57" s="93">
        <v>0.70833333333333337</v>
      </c>
      <c r="E57" s="92" t="s">
        <v>277</v>
      </c>
      <c r="F57" s="93" t="str">
        <f t="shared" si="0"/>
        <v/>
      </c>
      <c r="J57" s="92" t="s">
        <v>266</v>
      </c>
      <c r="K57" s="92" t="s">
        <v>261</v>
      </c>
      <c r="L57" s="92" t="s">
        <v>268</v>
      </c>
      <c r="M57" s="92" t="s">
        <v>267</v>
      </c>
      <c r="N57" s="92" t="s">
        <v>280</v>
      </c>
      <c r="O57" s="93">
        <v>0.375</v>
      </c>
      <c r="P57" s="93">
        <v>0.51041666666666663</v>
      </c>
      <c r="Q57" s="92" t="str">
        <f t="shared" si="1"/>
        <v>No</v>
      </c>
      <c r="U57" s="93"/>
      <c r="V57" s="93"/>
    </row>
    <row r="58" spans="4:32" ht="16" x14ac:dyDescent="0.2">
      <c r="D58" s="93">
        <v>0.72916666666666663</v>
      </c>
      <c r="E58" s="92" t="s">
        <v>277</v>
      </c>
      <c r="F58" s="93" t="str">
        <f t="shared" si="0"/>
        <v/>
      </c>
      <c r="J58" s="92" t="s">
        <v>266</v>
      </c>
      <c r="K58" s="92" t="s">
        <v>261</v>
      </c>
      <c r="L58" s="92" t="s">
        <v>274</v>
      </c>
      <c r="M58" s="92" t="s">
        <v>273</v>
      </c>
      <c r="N58" s="92" t="s">
        <v>270</v>
      </c>
      <c r="O58" s="93">
        <v>0.54166666666666663</v>
      </c>
      <c r="P58" s="93">
        <v>0.67708333333333337</v>
      </c>
      <c r="Q58" s="92" t="str">
        <f t="shared" si="1"/>
        <v>Yes</v>
      </c>
      <c r="U58" s="93"/>
      <c r="V58" s="93"/>
      <c r="AD58" s="92" t="s">
        <v>279</v>
      </c>
      <c r="AE58" s="92" t="s">
        <v>278</v>
      </c>
    </row>
    <row r="59" spans="4:32" ht="16" x14ac:dyDescent="0.2">
      <c r="D59" s="93">
        <v>0.83333333333333337</v>
      </c>
      <c r="E59" s="92" t="s">
        <v>277</v>
      </c>
      <c r="F59" s="93" t="str">
        <f t="shared" si="0"/>
        <v/>
      </c>
      <c r="J59" s="92" t="s">
        <v>266</v>
      </c>
      <c r="K59" s="92" t="s">
        <v>261</v>
      </c>
      <c r="L59" s="92" t="s">
        <v>268</v>
      </c>
      <c r="M59" s="92" t="s">
        <v>267</v>
      </c>
      <c r="N59" s="92" t="s">
        <v>270</v>
      </c>
      <c r="O59" s="93">
        <v>0.54166666666666663</v>
      </c>
      <c r="P59" s="93">
        <v>0.67708333333333337</v>
      </c>
      <c r="Q59" s="92" t="str">
        <f t="shared" si="1"/>
        <v>Yes</v>
      </c>
      <c r="U59" s="93"/>
      <c r="V59" s="93"/>
      <c r="AD59" s="92" t="s">
        <v>276</v>
      </c>
      <c r="AE59" s="92" t="s">
        <v>275</v>
      </c>
    </row>
    <row r="60" spans="4:32" ht="16" x14ac:dyDescent="0.2">
      <c r="D60" s="93">
        <v>0.33333333333333331</v>
      </c>
      <c r="E60" s="92" t="s">
        <v>260</v>
      </c>
      <c r="F60" s="93" t="str">
        <f t="shared" si="0"/>
        <v/>
      </c>
      <c r="J60" s="92" t="s">
        <v>266</v>
      </c>
      <c r="K60" s="92" t="s">
        <v>261</v>
      </c>
      <c r="L60" s="92" t="s">
        <v>265</v>
      </c>
      <c r="M60" s="92" t="s">
        <v>264</v>
      </c>
      <c r="N60" s="92" t="s">
        <v>270</v>
      </c>
      <c r="O60" s="93">
        <v>0.58333333333333337</v>
      </c>
      <c r="P60" s="93">
        <v>0.71875</v>
      </c>
      <c r="Q60" s="92" t="str">
        <f t="shared" si="1"/>
        <v>Yes</v>
      </c>
      <c r="U60" s="93"/>
      <c r="V60" s="93"/>
    </row>
    <row r="61" spans="4:32" ht="16" x14ac:dyDescent="0.2">
      <c r="D61" s="93">
        <v>0.375</v>
      </c>
      <c r="E61" s="92" t="s">
        <v>260</v>
      </c>
      <c r="F61" s="93" t="str">
        <f t="shared" si="0"/>
        <v/>
      </c>
      <c r="G61" s="97"/>
      <c r="H61" s="96"/>
      <c r="J61" s="92" t="s">
        <v>266</v>
      </c>
      <c r="K61" s="92" t="s">
        <v>261</v>
      </c>
      <c r="L61" s="92" t="s">
        <v>274</v>
      </c>
      <c r="M61" s="92" t="s">
        <v>273</v>
      </c>
      <c r="N61" s="92" t="s">
        <v>270</v>
      </c>
      <c r="O61" s="93">
        <v>0.33333333333333331</v>
      </c>
      <c r="P61" s="93">
        <v>0.46875</v>
      </c>
      <c r="Q61" s="92" t="str">
        <f t="shared" si="1"/>
        <v>No</v>
      </c>
      <c r="U61" s="93"/>
      <c r="V61" s="93"/>
      <c r="AD61" s="92" t="s">
        <v>272</v>
      </c>
      <c r="AE61" s="92" t="s">
        <v>271</v>
      </c>
    </row>
    <row r="62" spans="4:32" ht="16" x14ac:dyDescent="0.2">
      <c r="D62" s="93">
        <v>0.4548611111111111</v>
      </c>
      <c r="E62" s="92" t="s">
        <v>260</v>
      </c>
      <c r="F62" s="93" t="str">
        <f t="shared" si="0"/>
        <v/>
      </c>
      <c r="G62" s="97"/>
      <c r="H62" s="96"/>
      <c r="J62" s="92" t="s">
        <v>266</v>
      </c>
      <c r="K62" s="92" t="s">
        <v>261</v>
      </c>
      <c r="L62" s="92" t="s">
        <v>268</v>
      </c>
      <c r="M62" s="92" t="s">
        <v>267</v>
      </c>
      <c r="N62" s="92" t="s">
        <v>270</v>
      </c>
      <c r="O62" s="93">
        <v>0.375</v>
      </c>
      <c r="P62" s="93">
        <v>0.51041666666666663</v>
      </c>
      <c r="Q62" s="92" t="str">
        <f t="shared" si="1"/>
        <v>No</v>
      </c>
      <c r="U62" s="93"/>
      <c r="V62" s="93"/>
      <c r="AF62" s="92" t="s">
        <v>269</v>
      </c>
    </row>
    <row r="63" spans="4:32" ht="16" x14ac:dyDescent="0.2">
      <c r="D63" s="93">
        <v>0.53472222222222221</v>
      </c>
      <c r="E63" s="92" t="s">
        <v>260</v>
      </c>
      <c r="F63" s="93" t="str">
        <f t="shared" si="0"/>
        <v/>
      </c>
      <c r="G63" s="97"/>
      <c r="H63" s="96"/>
      <c r="J63" s="92" t="s">
        <v>266</v>
      </c>
      <c r="K63" s="92" t="s">
        <v>261</v>
      </c>
      <c r="L63" s="92" t="s">
        <v>268</v>
      </c>
      <c r="M63" s="92" t="s">
        <v>267</v>
      </c>
      <c r="N63" s="92" t="s">
        <v>263</v>
      </c>
      <c r="O63" s="93">
        <v>0.59722222222222221</v>
      </c>
      <c r="P63" s="93">
        <v>0.73263888888888884</v>
      </c>
      <c r="Q63" s="92" t="str">
        <f t="shared" si="1"/>
        <v>Yes</v>
      </c>
      <c r="U63" s="93"/>
      <c r="V63" s="93"/>
    </row>
    <row r="64" spans="4:32" ht="16" x14ac:dyDescent="0.2">
      <c r="D64" s="93">
        <v>0.54166666666666663</v>
      </c>
      <c r="E64" s="92" t="s">
        <v>260</v>
      </c>
      <c r="F64" s="93" t="str">
        <f t="shared" si="0"/>
        <v/>
      </c>
      <c r="G64" s="97"/>
      <c r="H64" s="96"/>
      <c r="J64" s="92" t="s">
        <v>266</v>
      </c>
      <c r="K64" s="92" t="s">
        <v>261</v>
      </c>
      <c r="L64" s="92" t="s">
        <v>265</v>
      </c>
      <c r="M64" s="92" t="s">
        <v>264</v>
      </c>
      <c r="N64" s="92" t="s">
        <v>263</v>
      </c>
      <c r="O64" s="93">
        <v>0.33333333333333331</v>
      </c>
      <c r="P64" s="93">
        <v>0.46875</v>
      </c>
      <c r="Q64" s="92" t="str">
        <f t="shared" si="1"/>
        <v>No</v>
      </c>
      <c r="U64" s="93"/>
      <c r="V64" s="93"/>
    </row>
    <row r="65" spans="4:22" ht="16" x14ac:dyDescent="0.2">
      <c r="D65" s="93">
        <v>0.61458333333333337</v>
      </c>
      <c r="E65" s="92" t="s">
        <v>260</v>
      </c>
      <c r="F65" s="93" t="str">
        <f t="shared" si="0"/>
        <v/>
      </c>
      <c r="U65" s="93"/>
      <c r="V65" s="93"/>
    </row>
    <row r="66" spans="4:22" ht="16" x14ac:dyDescent="0.2">
      <c r="D66" s="93">
        <v>0.69444444444444442</v>
      </c>
      <c r="E66" s="92" t="s">
        <v>260</v>
      </c>
      <c r="F66" s="93" t="str">
        <f t="shared" si="0"/>
        <v/>
      </c>
      <c r="H66" s="93">
        <f t="shared" ref="H66:P66" si="2">SMALL($F$44:$F$69,H75)</f>
        <v>0.375</v>
      </c>
      <c r="I66" s="93">
        <f t="shared" si="2"/>
        <v>0.43055555555555558</v>
      </c>
      <c r="J66" s="93">
        <f t="shared" si="2"/>
        <v>0.4861111111111111</v>
      </c>
      <c r="K66" s="93">
        <f t="shared" si="2"/>
        <v>0.54166666666666663</v>
      </c>
      <c r="L66" s="93">
        <f t="shared" si="2"/>
        <v>0.59722222222222221</v>
      </c>
      <c r="M66" s="93">
        <f t="shared" si="2"/>
        <v>0.65277777777777779</v>
      </c>
      <c r="N66" s="93" t="e">
        <f t="shared" si="2"/>
        <v>#NUM!</v>
      </c>
      <c r="O66" s="93" t="e">
        <f t="shared" si="2"/>
        <v>#NUM!</v>
      </c>
      <c r="P66" s="93" t="e">
        <f t="shared" si="2"/>
        <v>#NUM!</v>
      </c>
      <c r="U66" s="93"/>
      <c r="V66" s="93"/>
    </row>
    <row r="67" spans="4:22" ht="16" x14ac:dyDescent="0.2">
      <c r="D67" s="93">
        <v>0.70833333333333337</v>
      </c>
      <c r="E67" s="92" t="s">
        <v>260</v>
      </c>
      <c r="F67" s="93" t="str">
        <f t="shared" si="0"/>
        <v/>
      </c>
      <c r="G67" s="96" t="s">
        <v>262</v>
      </c>
      <c r="H67" s="95">
        <f>SUMIFS('CourseBook Values'!$AD:$AD,'CourseBook Values'!$A:$A,"="&amp;$L$8,'CourseBook Values'!$W:$W,"="&amp;$L$10,'CourseBook Values'!$B:$B,"="&amp;$L12,'CourseBook Values'!$Y:$Y,"="&amp;Schedule!H$66)</f>
        <v>36</v>
      </c>
      <c r="I67" s="95">
        <f>SUMIFS('CourseBook Values'!$AD:$AD,'CourseBook Values'!$A:$A,"="&amp;$L$8,'CourseBook Values'!$W:$W,"="&amp;$L$10,'CourseBook Values'!$B:$B,"="&amp;$L12,'CourseBook Values'!$Y:$Y,"="&amp;Schedule!I$66)</f>
        <v>33</v>
      </c>
      <c r="J67" s="95">
        <f>SUMIFS('CourseBook Values'!$AD:$AD,'CourseBook Values'!$A:$A,"="&amp;$L$8,'CourseBook Values'!$W:$W,"="&amp;$L$10,'CourseBook Values'!$B:$B,"="&amp;$L12,'CourseBook Values'!$Y:$Y,"="&amp;Schedule!J$66)</f>
        <v>0</v>
      </c>
      <c r="K67" s="95">
        <f>SUMIFS('CourseBook Values'!$AD:$AD,'CourseBook Values'!$A:$A,"="&amp;$L$8,'CourseBook Values'!$W:$W,"="&amp;$L$10,'CourseBook Values'!$B:$B,"="&amp;$L12,'CourseBook Values'!$Y:$Y,"="&amp;Schedule!K$66)</f>
        <v>58</v>
      </c>
      <c r="L67" s="95">
        <f>SUMIFS('CourseBook Values'!$AD:$AD,'CourseBook Values'!$A:$A,"="&amp;$L$8,'CourseBook Values'!$W:$W,"="&amp;$L$10,'CourseBook Values'!$B:$B,"="&amp;$L12,'CourseBook Values'!$Y:$Y,"="&amp;Schedule!L$66)</f>
        <v>0</v>
      </c>
      <c r="M67" s="95">
        <f>SUMIFS('CourseBook Values'!$AD:$AD,'CourseBook Values'!$A:$A,"="&amp;$L$8,'CourseBook Values'!$W:$W,"="&amp;$L$10,'CourseBook Values'!$B:$B,"="&amp;$L12,'CourseBook Values'!$Y:$Y,"="&amp;Schedule!M$66)</f>
        <v>0</v>
      </c>
      <c r="N67" s="95">
        <f>SUMIFS('CourseBook Values'!$AD:$AD,'CourseBook Values'!$A:$A,"="&amp;$L$8,'CourseBook Values'!$W:$W,"="&amp;$L$10,'CourseBook Values'!$B:$B,"="&amp;$L12,'CourseBook Values'!$Y:$Y,"="&amp;Schedule!N$66)</f>
        <v>0</v>
      </c>
      <c r="O67" s="95">
        <f>SUMIFS('CourseBook Values'!$AD:$AD,'CourseBook Values'!$A:$A,"="&amp;$L$8,'CourseBook Values'!$W:$W,"="&amp;$L$10,'CourseBook Values'!$B:$B,"="&amp;$L12,'CourseBook Values'!$Y:$Y,"="&amp;Schedule!O$66)</f>
        <v>0</v>
      </c>
      <c r="P67" s="95">
        <f>SUMIFS('CourseBook Values'!$AD:$AD,'CourseBook Values'!$A:$A,"="&amp;$L$8,'CourseBook Values'!$W:$W,"="&amp;$L$10,'CourseBook Values'!$B:$B,"="&amp;$L12,'CourseBook Values'!$Y:$Y,"="&amp;Schedule!P$66)</f>
        <v>0</v>
      </c>
      <c r="U67" s="93"/>
      <c r="V67" s="93"/>
    </row>
    <row r="68" spans="4:22" ht="16" x14ac:dyDescent="0.2">
      <c r="D68" s="93">
        <v>0.72916666666666663</v>
      </c>
      <c r="E68" s="92" t="s">
        <v>260</v>
      </c>
      <c r="F68" s="93" t="str">
        <f t="shared" si="0"/>
        <v/>
      </c>
      <c r="G68" s="96" t="s">
        <v>261</v>
      </c>
      <c r="H68" s="95">
        <f>SUMIFS('CourseBook Values'!$AD:$AD,'CourseBook Values'!$A:$A,"="&amp;$L$8,'CourseBook Values'!$W:$W,"="&amp;$L$10,'CourseBook Values'!$B:$B,"="&amp;$L13,'CourseBook Values'!$Y:$Y,"="&amp;Schedule!H$66)</f>
        <v>75</v>
      </c>
      <c r="I68" s="95">
        <f>SUMIFS('CourseBook Values'!$AD:$AD,'CourseBook Values'!$A:$A,"="&amp;$L$8,'CourseBook Values'!$W:$W,"="&amp;$L$10,'CourseBook Values'!$B:$B,"="&amp;$L13,'CourseBook Values'!$Y:$Y,"="&amp;Schedule!I$66)</f>
        <v>77</v>
      </c>
      <c r="J68" s="95">
        <f>SUMIFS('CourseBook Values'!$AD:$AD,'CourseBook Values'!$A:$A,"="&amp;$L$8,'CourseBook Values'!$W:$W,"="&amp;$L$10,'CourseBook Values'!$B:$B,"="&amp;$L13,'CourseBook Values'!$Y:$Y,"="&amp;Schedule!J$66)</f>
        <v>52</v>
      </c>
      <c r="K68" s="95">
        <f>SUMIFS('CourseBook Values'!$AD:$AD,'CourseBook Values'!$A:$A,"="&amp;$L$8,'CourseBook Values'!$W:$W,"="&amp;$L$10,'CourseBook Values'!$B:$B,"="&amp;$L13,'CourseBook Values'!$Y:$Y,"="&amp;Schedule!K$66)</f>
        <v>56</v>
      </c>
      <c r="L68" s="95">
        <f>SUMIFS('CourseBook Values'!$AD:$AD,'CourseBook Values'!$A:$A,"="&amp;$L$8,'CourseBook Values'!$W:$W,"="&amp;$L$10,'CourseBook Values'!$B:$B,"="&amp;$L13,'CourseBook Values'!$Y:$Y,"="&amp;Schedule!L$66)</f>
        <v>0</v>
      </c>
      <c r="M68" s="95">
        <f>SUMIFS('CourseBook Values'!$AD:$AD,'CourseBook Values'!$A:$A,"="&amp;$L$8,'CourseBook Values'!$W:$W,"="&amp;$L$10,'CourseBook Values'!$B:$B,"="&amp;$L13,'CourseBook Values'!$Y:$Y,"="&amp;Schedule!M$66)</f>
        <v>0</v>
      </c>
      <c r="N68" s="95">
        <f>SUMIFS('CourseBook Values'!$AD:$AD,'CourseBook Values'!$A:$A,"="&amp;$L$8,'CourseBook Values'!$W:$W,"="&amp;$L$10,'CourseBook Values'!$B:$B,"="&amp;$L13,'CourseBook Values'!$Y:$Y,"="&amp;Schedule!N$66)</f>
        <v>0</v>
      </c>
      <c r="O68" s="95">
        <f>SUMIFS('CourseBook Values'!$AD:$AD,'CourseBook Values'!$A:$A,"="&amp;$L$8,'CourseBook Values'!$W:$W,"="&amp;$L$10,'CourseBook Values'!$B:$B,"="&amp;$L13,'CourseBook Values'!$Y:$Y,"="&amp;Schedule!O$66)</f>
        <v>0</v>
      </c>
      <c r="P68" s="95">
        <f>SUMIFS('CourseBook Values'!$AD:$AD,'CourseBook Values'!$A:$A,"="&amp;$L$8,'CourseBook Values'!$W:$W,"="&amp;$L$10,'CourseBook Values'!$B:$B,"="&amp;$L13,'CourseBook Values'!$Y:$Y,"="&amp;Schedule!P$66)</f>
        <v>0</v>
      </c>
      <c r="U68" s="93"/>
      <c r="V68" s="93"/>
    </row>
    <row r="69" spans="4:22" ht="16" x14ac:dyDescent="0.2">
      <c r="D69" s="93">
        <v>0.83333333333333337</v>
      </c>
      <c r="E69" s="92" t="s">
        <v>260</v>
      </c>
      <c r="F69" s="93" t="str">
        <f t="shared" si="0"/>
        <v/>
      </c>
      <c r="G69" s="96" t="s">
        <v>259</v>
      </c>
      <c r="H69" s="95">
        <f>SUMIFS('CourseBook Values'!$AD:$AD,'CourseBook Values'!$A:$A,"="&amp;$L$8,'CourseBook Values'!$W:$W,"="&amp;$L$10,'CourseBook Values'!$B:$B,"="&amp;$L14,'CourseBook Values'!$Y:$Y,"="&amp;Schedule!H$66)</f>
        <v>35</v>
      </c>
      <c r="I69" s="95">
        <f>SUMIFS('CourseBook Values'!$AD:$AD,'CourseBook Values'!$A:$A,"="&amp;$L$8,'CourseBook Values'!$W:$W,"="&amp;$L$10,'CourseBook Values'!$B:$B,"="&amp;$L14,'CourseBook Values'!$Y:$Y,"="&amp;Schedule!I$66)</f>
        <v>35</v>
      </c>
      <c r="J69" s="95">
        <f>SUMIFS('CourseBook Values'!$AD:$AD,'CourseBook Values'!$A:$A,"="&amp;$L$8,'CourseBook Values'!$W:$W,"="&amp;$L$10,'CourseBook Values'!$B:$B,"="&amp;$L14,'CourseBook Values'!$Y:$Y,"="&amp;Schedule!J$66)</f>
        <v>45</v>
      </c>
      <c r="K69" s="95">
        <f>SUMIFS('CourseBook Values'!$AD:$AD,'CourseBook Values'!$A:$A,"="&amp;$L$8,'CourseBook Values'!$W:$W,"="&amp;$L$10,'CourseBook Values'!$B:$B,"="&amp;$L14,'CourseBook Values'!$Y:$Y,"="&amp;Schedule!K$66)</f>
        <v>20</v>
      </c>
      <c r="L69" s="95">
        <f>SUMIFS('CourseBook Values'!$AD:$AD,'CourseBook Values'!$A:$A,"="&amp;$L$8,'CourseBook Values'!$W:$W,"="&amp;$L$10,'CourseBook Values'!$B:$B,"="&amp;$L14,'CourseBook Values'!$Y:$Y,"="&amp;Schedule!L$66)</f>
        <v>0</v>
      </c>
      <c r="M69" s="95">
        <f>SUMIFS('CourseBook Values'!$AD:$AD,'CourseBook Values'!$A:$A,"="&amp;$L$8,'CourseBook Values'!$W:$W,"="&amp;$L$10,'CourseBook Values'!$B:$B,"="&amp;$L14,'CourseBook Values'!$Y:$Y,"="&amp;Schedule!M$66)</f>
        <v>0</v>
      </c>
      <c r="N69" s="95">
        <f>SUMIFS('CourseBook Values'!$AD:$AD,'CourseBook Values'!$A:$A,"="&amp;$L$8,'CourseBook Values'!$W:$W,"="&amp;$L$10,'CourseBook Values'!$B:$B,"="&amp;$L14,'CourseBook Values'!$Y:$Y,"="&amp;Schedule!N$66)</f>
        <v>0</v>
      </c>
      <c r="O69" s="95">
        <f>SUMIFS('CourseBook Values'!$AD:$AD,'CourseBook Values'!$A:$A,"="&amp;$L$8,'CourseBook Values'!$W:$W,"="&amp;$L$10,'CourseBook Values'!$B:$B,"="&amp;$L14,'CourseBook Values'!$Y:$Y,"="&amp;Schedule!O$66)</f>
        <v>0</v>
      </c>
      <c r="P69" s="95">
        <f>SUMIFS('CourseBook Values'!$AD:$AD,'CourseBook Values'!$A:$A,"="&amp;$L$8,'CourseBook Values'!$W:$W,"="&amp;$L$10,'CourseBook Values'!$B:$B,"="&amp;$L14,'CourseBook Values'!$Y:$Y,"="&amp;Schedule!P$66)</f>
        <v>0</v>
      </c>
      <c r="U69" s="93"/>
      <c r="V69" s="93"/>
    </row>
    <row r="70" spans="4:22" ht="16" x14ac:dyDescent="0.2">
      <c r="G70" s="96"/>
      <c r="H70" s="95"/>
      <c r="I70" s="95"/>
      <c r="J70" s="95"/>
      <c r="K70" s="95"/>
      <c r="L70" s="95"/>
      <c r="M70" s="95"/>
      <c r="N70" s="95"/>
      <c r="O70" s="95"/>
      <c r="P70" s="95"/>
      <c r="U70" s="93"/>
      <c r="V70" s="93"/>
    </row>
    <row r="71" spans="4:22" ht="16" x14ac:dyDescent="0.2">
      <c r="G71" s="96"/>
      <c r="H71" s="95"/>
      <c r="I71" s="95"/>
      <c r="J71" s="95"/>
      <c r="K71" s="95"/>
      <c r="L71" s="95"/>
      <c r="M71" s="95"/>
      <c r="N71" s="95"/>
      <c r="O71" s="95"/>
      <c r="P71" s="95"/>
      <c r="U71" s="93"/>
      <c r="V71" s="93"/>
    </row>
    <row r="72" spans="4:22" ht="16" x14ac:dyDescent="0.2">
      <c r="G72" s="96"/>
      <c r="H72" s="95"/>
      <c r="I72" s="95"/>
      <c r="J72" s="95"/>
      <c r="K72" s="95"/>
      <c r="L72" s="95"/>
      <c r="M72" s="95"/>
      <c r="N72" s="95"/>
      <c r="O72" s="95"/>
      <c r="P72" s="95"/>
      <c r="U72" s="93"/>
      <c r="V72" s="93"/>
    </row>
    <row r="73" spans="4:22" ht="16" x14ac:dyDescent="0.2">
      <c r="G73" s="96"/>
      <c r="H73" s="95"/>
      <c r="I73" s="95"/>
      <c r="J73" s="95"/>
      <c r="K73" s="95"/>
      <c r="L73" s="95"/>
      <c r="M73" s="95"/>
      <c r="N73" s="95"/>
      <c r="O73" s="95"/>
      <c r="P73" s="95"/>
      <c r="U73" s="93"/>
      <c r="V73" s="93"/>
    </row>
    <row r="74" spans="4:22" ht="16" x14ac:dyDescent="0.2">
      <c r="U74" s="93"/>
      <c r="V74" s="93"/>
    </row>
    <row r="75" spans="4:22" ht="16" x14ac:dyDescent="0.2">
      <c r="H75" s="92">
        <v>1</v>
      </c>
      <c r="I75" s="92">
        <v>2</v>
      </c>
      <c r="J75" s="92">
        <v>3</v>
      </c>
      <c r="K75" s="92">
        <v>4</v>
      </c>
      <c r="L75" s="92">
        <v>5</v>
      </c>
      <c r="M75" s="92">
        <v>6</v>
      </c>
      <c r="N75" s="92">
        <v>7</v>
      </c>
      <c r="O75" s="92">
        <v>8</v>
      </c>
      <c r="P75" s="92">
        <v>9</v>
      </c>
      <c r="U75" s="93"/>
      <c r="V75" s="93"/>
    </row>
    <row r="76" spans="4:22" ht="16" x14ac:dyDescent="0.2">
      <c r="U76" s="93"/>
      <c r="V76" s="93"/>
    </row>
    <row r="77" spans="4:22" ht="16" x14ac:dyDescent="0.2">
      <c r="U77" s="93"/>
      <c r="V77" s="93"/>
    </row>
    <row r="78" spans="4:22" ht="16" x14ac:dyDescent="0.2">
      <c r="P78" s="94">
        <v>0.375</v>
      </c>
      <c r="U78" s="93"/>
      <c r="V78" s="93"/>
    </row>
    <row r="79" spans="4:22" ht="16" x14ac:dyDescent="0.2">
      <c r="P79" s="94">
        <v>0.43055555555555558</v>
      </c>
      <c r="U79" s="93"/>
      <c r="V79" s="93"/>
    </row>
    <row r="80" spans="4:22" ht="16" x14ac:dyDescent="0.2">
      <c r="P80" s="94">
        <v>0.4861111111111111</v>
      </c>
      <c r="U80" s="93"/>
      <c r="V80" s="93"/>
    </row>
    <row r="81" spans="16:22" ht="16" x14ac:dyDescent="0.2">
      <c r="P81" s="94">
        <v>0.54166666666666663</v>
      </c>
      <c r="U81" s="93"/>
      <c r="V81" s="93"/>
    </row>
    <row r="82" spans="16:22" ht="16" x14ac:dyDescent="0.2">
      <c r="P82" s="94">
        <v>0.59722222222222221</v>
      </c>
      <c r="U82" s="93"/>
      <c r="V82" s="93"/>
    </row>
    <row r="83" spans="16:22" ht="16" x14ac:dyDescent="0.2">
      <c r="P83" s="94">
        <v>0.65277777777777779</v>
      </c>
      <c r="U83" s="93"/>
      <c r="V83" s="93"/>
    </row>
    <row r="84" spans="16:22" ht="16" x14ac:dyDescent="0.2">
      <c r="P84" s="94">
        <v>0.70833333333333337</v>
      </c>
      <c r="U84" s="93"/>
      <c r="V84" s="93"/>
    </row>
    <row r="85" spans="16:22" ht="16" x14ac:dyDescent="0.2">
      <c r="P85" s="94">
        <v>0.75</v>
      </c>
      <c r="U85" s="93"/>
      <c r="V85" s="93"/>
    </row>
    <row r="86" spans="16:22" ht="16" x14ac:dyDescent="0.2">
      <c r="U86" s="93"/>
      <c r="V86" s="93"/>
    </row>
    <row r="87" spans="16:22" ht="16" x14ac:dyDescent="0.2">
      <c r="U87" s="93"/>
      <c r="V87" s="93"/>
    </row>
    <row r="88" spans="16:22" ht="16" x14ac:dyDescent="0.2">
      <c r="U88" s="93"/>
      <c r="V88" s="93"/>
    </row>
    <row r="89" spans="16:22" ht="16" x14ac:dyDescent="0.2">
      <c r="U89" s="93"/>
      <c r="V89" s="93"/>
    </row>
    <row r="90" spans="16:22" ht="16" x14ac:dyDescent="0.2">
      <c r="U90" s="93"/>
      <c r="V90" s="93"/>
    </row>
  </sheetData>
  <pageMargins left="0.7" right="0.7" top="0.75" bottom="0.75" header="0.3" footer="0.3"/>
  <pageSetup orientation="portrait" horizontalDpi="0" verticalDpi="0"/>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D3562-5478-D54D-A455-9D069CF88B2F}">
  <sheetPr codeName="Sheet4">
    <tabColor rgb="FFFFFF00"/>
  </sheetPr>
  <dimension ref="B3:P373"/>
  <sheetViews>
    <sheetView topLeftCell="B34" zoomScaleNormal="100" workbookViewId="0">
      <selection activeCell="D42" sqref="D42"/>
    </sheetView>
  </sheetViews>
  <sheetFormatPr baseColWidth="10" defaultColWidth="11" defaultRowHeight="16" x14ac:dyDescent="0.2"/>
  <cols>
    <col min="2" max="2" width="32.5" customWidth="1"/>
    <col min="3" max="3" width="16.5" customWidth="1"/>
    <col min="4" max="4" width="22.83203125" customWidth="1"/>
    <col min="6" max="6" width="15.1640625" customWidth="1"/>
    <col min="8" max="8" width="8.5" bestFit="1" customWidth="1"/>
    <col min="9" max="9" width="14.6640625" bestFit="1" customWidth="1"/>
    <col min="10" max="10" width="19.83203125" customWidth="1"/>
  </cols>
  <sheetData>
    <row r="3" spans="2:7" x14ac:dyDescent="0.2">
      <c r="B3" s="136" t="s">
        <v>26</v>
      </c>
      <c r="C3" s="136"/>
      <c r="D3" s="136"/>
      <c r="E3" s="136"/>
      <c r="F3" s="136"/>
      <c r="G3" s="136"/>
    </row>
    <row r="5" spans="2:7" x14ac:dyDescent="0.2">
      <c r="B5" s="19" t="s">
        <v>27</v>
      </c>
      <c r="C5" s="14">
        <v>150</v>
      </c>
    </row>
    <row r="7" spans="2:7" x14ac:dyDescent="0.2">
      <c r="B7" s="19" t="s">
        <v>28</v>
      </c>
      <c r="C7" s="14">
        <v>100</v>
      </c>
      <c r="D7" t="s">
        <v>29</v>
      </c>
    </row>
    <row r="8" spans="2:7" x14ac:dyDescent="0.2">
      <c r="B8" s="19" t="s">
        <v>30</v>
      </c>
      <c r="C8" s="14">
        <v>999</v>
      </c>
      <c r="D8" t="s">
        <v>31</v>
      </c>
    </row>
    <row r="9" spans="2:7" x14ac:dyDescent="0.2">
      <c r="B9" s="19" t="s">
        <v>32</v>
      </c>
      <c r="C9" s="14">
        <v>100</v>
      </c>
    </row>
    <row r="10" spans="2:7" x14ac:dyDescent="0.2">
      <c r="B10" s="19" t="s">
        <v>33</v>
      </c>
      <c r="C10" s="14">
        <v>0</v>
      </c>
    </row>
    <row r="12" spans="2:7" x14ac:dyDescent="0.2">
      <c r="B12" s="19" t="s">
        <v>34</v>
      </c>
      <c r="C12" s="26">
        <f>IF(AND(C5&gt;=C7,C5&lt;=C8),C9,C10)</f>
        <v>100</v>
      </c>
      <c r="D12" t="str">
        <f ca="1">_xlfn.FORMULATEXT(C12)</f>
        <v>=IF(AND(C5&gt;=C7,C5&lt;=C8),C9,C10)</v>
      </c>
    </row>
    <row r="14" spans="2:7" x14ac:dyDescent="0.2">
      <c r="B14" s="19" t="s">
        <v>35</v>
      </c>
      <c r="C14" s="26">
        <f>IF((C5&gt;=C7)*(C5&lt;=C8),C9,C10)</f>
        <v>100</v>
      </c>
      <c r="D14" t="str">
        <f ca="1">_xlfn.FORMULATEXT(C14)</f>
        <v>=IF((C5&gt;=C7)*(C5&lt;=C8),C9,C10)</v>
      </c>
    </row>
    <row r="16" spans="2:7" x14ac:dyDescent="0.2">
      <c r="B16" s="19" t="s">
        <v>36</v>
      </c>
      <c r="C16" s="26">
        <f>IF(C7&gt;=C8,1,0)</f>
        <v>0</v>
      </c>
    </row>
    <row r="18" spans="2:7" x14ac:dyDescent="0.2">
      <c r="B18" s="19" t="s">
        <v>37</v>
      </c>
      <c r="C18">
        <f>IF(C5&lt;=C8,1,0)</f>
        <v>1</v>
      </c>
    </row>
    <row r="21" spans="2:7" x14ac:dyDescent="0.2">
      <c r="B21" s="136" t="s">
        <v>38</v>
      </c>
      <c r="C21" s="136"/>
      <c r="D21" s="136"/>
      <c r="E21" s="136"/>
      <c r="F21" s="136"/>
      <c r="G21" s="136"/>
    </row>
    <row r="23" spans="2:7" x14ac:dyDescent="0.2">
      <c r="B23" s="19" t="s">
        <v>27</v>
      </c>
      <c r="C23" s="14">
        <v>150</v>
      </c>
    </row>
    <row r="25" spans="2:7" x14ac:dyDescent="0.2">
      <c r="B25" s="19" t="s">
        <v>28</v>
      </c>
      <c r="C25" s="14">
        <v>100</v>
      </c>
      <c r="D25" t="s">
        <v>29</v>
      </c>
    </row>
    <row r="26" spans="2:7" x14ac:dyDescent="0.2">
      <c r="B26" s="19" t="s">
        <v>30</v>
      </c>
      <c r="C26" s="14">
        <v>999</v>
      </c>
      <c r="D26" t="s">
        <v>31</v>
      </c>
    </row>
    <row r="27" spans="2:7" x14ac:dyDescent="0.2">
      <c r="B27" s="19" t="s">
        <v>32</v>
      </c>
      <c r="C27" s="14">
        <v>100</v>
      </c>
    </row>
    <row r="28" spans="2:7" x14ac:dyDescent="0.2">
      <c r="B28" s="19" t="s">
        <v>33</v>
      </c>
      <c r="C28" s="14">
        <v>0</v>
      </c>
    </row>
    <row r="30" spans="2:7" x14ac:dyDescent="0.2">
      <c r="B30" s="19" t="s">
        <v>34</v>
      </c>
      <c r="C30" s="26">
        <f>IF(OR(C23&gt;=C25,C23&lt;=C26),C27,C28)</f>
        <v>100</v>
      </c>
      <c r="D30" t="str">
        <f ca="1">_xlfn.FORMULATEXT(C30)</f>
        <v>=IF(OR(C23&gt;=C25,C23&lt;=C26),C27,C28)</v>
      </c>
    </row>
    <row r="32" spans="2:7" x14ac:dyDescent="0.2">
      <c r="B32" s="19" t="s">
        <v>36</v>
      </c>
      <c r="C32" s="26">
        <f>IF(C23&gt;=C24,1,0)</f>
        <v>1</v>
      </c>
    </row>
    <row r="34" spans="2:9" x14ac:dyDescent="0.2">
      <c r="B34" s="19" t="s">
        <v>37</v>
      </c>
      <c r="C34" s="26">
        <f>IF(C21&lt;=C24,1,0)</f>
        <v>1</v>
      </c>
    </row>
    <row r="39" spans="2:9" x14ac:dyDescent="0.2">
      <c r="B39" s="136" t="s">
        <v>39</v>
      </c>
      <c r="C39" s="136"/>
      <c r="D39" s="136"/>
      <c r="E39" s="136"/>
      <c r="F39" s="136"/>
      <c r="G39" s="136"/>
    </row>
    <row r="41" spans="2:9" x14ac:dyDescent="0.2">
      <c r="B41" s="19" t="s">
        <v>40</v>
      </c>
      <c r="C41" s="14">
        <v>3</v>
      </c>
    </row>
    <row r="42" spans="2:9" x14ac:dyDescent="0.2">
      <c r="B42" s="19" t="s">
        <v>41</v>
      </c>
      <c r="C42" s="14">
        <v>0</v>
      </c>
    </row>
    <row r="44" spans="2:9" x14ac:dyDescent="0.2">
      <c r="C44" s="137" t="s">
        <v>42</v>
      </c>
      <c r="D44" s="137"/>
      <c r="E44" s="137"/>
      <c r="F44" s="137"/>
      <c r="G44" s="137"/>
      <c r="H44" s="137"/>
      <c r="I44" s="137"/>
    </row>
    <row r="45" spans="2:9" x14ac:dyDescent="0.2">
      <c r="C45" s="14">
        <v>5</v>
      </c>
      <c r="D45" s="14">
        <v>8</v>
      </c>
      <c r="E45" s="14">
        <v>2</v>
      </c>
      <c r="F45" s="14">
        <v>9</v>
      </c>
      <c r="G45" s="14">
        <v>6</v>
      </c>
      <c r="H45" s="14">
        <v>4</v>
      </c>
    </row>
    <row r="47" spans="2:9" x14ac:dyDescent="0.2">
      <c r="B47" s="19" t="s">
        <v>43</v>
      </c>
      <c r="C47" s="26">
        <f>SUM(C45:E45)</f>
        <v>15</v>
      </c>
      <c r="D47" t="str">
        <f ca="1">_xlfn.FORMULATEXT(C47)</f>
        <v>=SUM(C45:E45)</v>
      </c>
    </row>
    <row r="49" spans="2:9" x14ac:dyDescent="0.2">
      <c r="B49" s="19" t="s">
        <v>44</v>
      </c>
      <c r="C49" s="26">
        <f ca="1">SUM(C45:OFFSET(C45,C42,C41-1))</f>
        <v>15</v>
      </c>
      <c r="D49" t="str">
        <f ca="1">_xlfn.FORMULATEXT(C49)</f>
        <v>=SUM(C45:OFFSET(C45,C42,C41-1))</v>
      </c>
    </row>
    <row r="53" spans="2:9" x14ac:dyDescent="0.2">
      <c r="B53" s="136" t="s">
        <v>45</v>
      </c>
      <c r="C53" s="136"/>
      <c r="D53" s="136"/>
      <c r="E53" s="136"/>
      <c r="F53" s="136"/>
      <c r="G53" s="136"/>
    </row>
    <row r="55" spans="2:9" x14ac:dyDescent="0.2">
      <c r="B55" s="19" t="s">
        <v>40</v>
      </c>
      <c r="C55" s="14">
        <v>6</v>
      </c>
    </row>
    <row r="56" spans="2:9" x14ac:dyDescent="0.2">
      <c r="B56" s="19" t="s">
        <v>41</v>
      </c>
      <c r="C56" s="14">
        <v>7</v>
      </c>
    </row>
    <row r="58" spans="2:9" x14ac:dyDescent="0.2">
      <c r="C58" s="18" t="s">
        <v>42</v>
      </c>
      <c r="D58" s="18"/>
      <c r="E58" s="18"/>
      <c r="F58" s="18"/>
      <c r="G58" s="18"/>
      <c r="H58" s="18"/>
      <c r="I58" s="18"/>
    </row>
    <row r="59" spans="2:9" x14ac:dyDescent="0.2">
      <c r="C59" s="14">
        <v>5</v>
      </c>
      <c r="D59" s="14">
        <v>8</v>
      </c>
      <c r="E59" s="14">
        <v>2</v>
      </c>
      <c r="F59" s="14">
        <v>9</v>
      </c>
      <c r="G59" s="14">
        <v>6</v>
      </c>
      <c r="H59" s="14">
        <v>4</v>
      </c>
    </row>
    <row r="60" spans="2:9" x14ac:dyDescent="0.2">
      <c r="C60" s="14">
        <v>3</v>
      </c>
      <c r="D60" s="14">
        <v>3</v>
      </c>
      <c r="E60" s="14">
        <v>8</v>
      </c>
      <c r="F60" s="14">
        <v>1</v>
      </c>
      <c r="G60" s="14">
        <v>1</v>
      </c>
      <c r="H60" s="14">
        <v>8</v>
      </c>
    </row>
    <row r="61" spans="2:9" x14ac:dyDescent="0.2">
      <c r="C61" s="14">
        <v>6</v>
      </c>
      <c r="D61" s="14">
        <v>4</v>
      </c>
      <c r="E61" s="14">
        <v>5</v>
      </c>
      <c r="F61" s="14">
        <v>4</v>
      </c>
      <c r="G61" s="14">
        <v>9</v>
      </c>
      <c r="H61" s="14">
        <v>7</v>
      </c>
    </row>
    <row r="62" spans="2:9" x14ac:dyDescent="0.2">
      <c r="C62" s="14">
        <v>2</v>
      </c>
      <c r="D62" s="14">
        <v>10</v>
      </c>
      <c r="E62" s="14">
        <v>7</v>
      </c>
      <c r="F62" s="14">
        <v>9</v>
      </c>
      <c r="G62" s="14">
        <v>9</v>
      </c>
      <c r="H62" s="14">
        <v>7</v>
      </c>
    </row>
    <row r="63" spans="2:9" x14ac:dyDescent="0.2">
      <c r="C63" s="14">
        <v>4</v>
      </c>
      <c r="D63" s="14">
        <v>8</v>
      </c>
      <c r="E63" s="14">
        <v>1</v>
      </c>
      <c r="F63" s="14">
        <v>3</v>
      </c>
      <c r="G63" s="14">
        <v>8</v>
      </c>
      <c r="H63" s="14">
        <v>2</v>
      </c>
    </row>
    <row r="64" spans="2:9" x14ac:dyDescent="0.2">
      <c r="C64" s="14">
        <v>5</v>
      </c>
      <c r="D64" s="14">
        <v>4</v>
      </c>
      <c r="E64" s="14">
        <v>4</v>
      </c>
      <c r="F64" s="14">
        <v>6</v>
      </c>
      <c r="G64" s="14">
        <v>2</v>
      </c>
      <c r="H64" s="14">
        <v>8</v>
      </c>
    </row>
    <row r="65" spans="2:16" x14ac:dyDescent="0.2">
      <c r="C65" s="14">
        <v>10</v>
      </c>
      <c r="D65" s="14">
        <v>5</v>
      </c>
      <c r="E65" s="14">
        <v>3</v>
      </c>
      <c r="F65" s="14">
        <v>5</v>
      </c>
      <c r="G65" s="14">
        <v>9</v>
      </c>
      <c r="H65" s="14">
        <v>4</v>
      </c>
    </row>
    <row r="67" spans="2:16" x14ac:dyDescent="0.2">
      <c r="B67" s="19" t="s">
        <v>46</v>
      </c>
      <c r="C67" s="26">
        <f>AVERAGE(C59:H65)</f>
        <v>5.4285714285714288</v>
      </c>
      <c r="D67" t="str">
        <f ca="1">_xlfn.FORMULATEXT(C67)</f>
        <v>=AVERAGE(C59:H65)</v>
      </c>
    </row>
    <row r="69" spans="2:16" x14ac:dyDescent="0.2">
      <c r="B69" s="19" t="s">
        <v>47</v>
      </c>
      <c r="C69" s="26">
        <f ca="1">AVERAGE(C59:OFFSET(C59,C56-1,C55-1))</f>
        <v>5.4285714285714288</v>
      </c>
      <c r="D69" t="str">
        <f ca="1">_xlfn.FORMULATEXT(C69)</f>
        <v>=AVERAGE(C59:OFFSET(C59,C56-1,C55-1))</v>
      </c>
    </row>
    <row r="70" spans="2:16" x14ac:dyDescent="0.2">
      <c r="B70" s="19"/>
      <c r="M70" t="s">
        <v>48</v>
      </c>
    </row>
    <row r="71" spans="2:16" x14ac:dyDescent="0.2">
      <c r="M71" t="s">
        <v>49</v>
      </c>
    </row>
    <row r="72" spans="2:16" x14ac:dyDescent="0.2">
      <c r="B72" s="136" t="s">
        <v>50</v>
      </c>
      <c r="C72" s="136"/>
      <c r="D72" s="136"/>
      <c r="E72" s="136"/>
      <c r="F72" s="136"/>
      <c r="G72" s="136"/>
    </row>
    <row r="73" spans="2:16" x14ac:dyDescent="0.2">
      <c r="P73" t="str">
        <f ca="1">_xlfn.FORMULATEXT(P74)</f>
        <v>=VLOOKUP(N74,$J$74:$K$86,2,FALSE)</v>
      </c>
    </row>
    <row r="74" spans="2:16" x14ac:dyDescent="0.2">
      <c r="B74" s="19" t="s">
        <v>51</v>
      </c>
      <c r="C74" s="14" t="s">
        <v>52</v>
      </c>
      <c r="D74" s="26">
        <f>LEN(C74)</f>
        <v>17</v>
      </c>
      <c r="J74" t="s">
        <v>53</v>
      </c>
      <c r="K74">
        <v>1</v>
      </c>
      <c r="M74">
        <f>LEN(J74)</f>
        <v>3</v>
      </c>
      <c r="N74" t="str">
        <f>TRIM(J74)</f>
        <v>Tim</v>
      </c>
      <c r="O74">
        <f>LEN(N74)</f>
        <v>3</v>
      </c>
      <c r="P74">
        <f>VLOOKUP(N74,$J$74:$K$86,2,FALSE)</f>
        <v>1</v>
      </c>
    </row>
    <row r="75" spans="2:16" x14ac:dyDescent="0.2">
      <c r="J75" t="s">
        <v>54</v>
      </c>
      <c r="K75">
        <v>2</v>
      </c>
      <c r="M75">
        <f t="shared" ref="M75:M86" si="0">LEN(J75)</f>
        <v>3</v>
      </c>
      <c r="N75" t="str">
        <f t="shared" ref="N75:N86" si="1">TRIM(J75)</f>
        <v>Bob</v>
      </c>
      <c r="O75">
        <f t="shared" ref="O75:O86" si="2">LEN(N75)</f>
        <v>3</v>
      </c>
      <c r="P75">
        <f t="shared" ref="P75:P86" si="3">VLOOKUP(N75,$J$74:$K$86,2,FALSE)</f>
        <v>2</v>
      </c>
    </row>
    <row r="76" spans="2:16" x14ac:dyDescent="0.2">
      <c r="J76" t="s">
        <v>55</v>
      </c>
      <c r="K76">
        <v>3</v>
      </c>
      <c r="M76">
        <f t="shared" si="0"/>
        <v>4</v>
      </c>
      <c r="N76" t="str">
        <f t="shared" si="1"/>
        <v>Mary</v>
      </c>
      <c r="O76">
        <f t="shared" si="2"/>
        <v>4</v>
      </c>
      <c r="P76">
        <f t="shared" si="3"/>
        <v>3</v>
      </c>
    </row>
    <row r="77" spans="2:16" x14ac:dyDescent="0.2">
      <c r="B77" s="19" t="s">
        <v>41</v>
      </c>
      <c r="C77" s="14" t="s">
        <v>56</v>
      </c>
      <c r="D77" s="26" t="str">
        <f>TRIM(C77)</f>
        <v>This Text</v>
      </c>
      <c r="E77" s="26">
        <f>LEN(D77)</f>
        <v>9</v>
      </c>
      <c r="J77" t="s">
        <v>57</v>
      </c>
      <c r="K77">
        <v>4</v>
      </c>
      <c r="M77">
        <f t="shared" si="0"/>
        <v>5</v>
      </c>
      <c r="N77" t="str">
        <f t="shared" si="1"/>
        <v>Larry</v>
      </c>
      <c r="O77">
        <f t="shared" si="2"/>
        <v>5</v>
      </c>
      <c r="P77">
        <f t="shared" si="3"/>
        <v>4</v>
      </c>
    </row>
    <row r="78" spans="2:16" x14ac:dyDescent="0.2">
      <c r="J78" t="s">
        <v>49</v>
      </c>
      <c r="K78">
        <v>5</v>
      </c>
      <c r="M78">
        <f t="shared" si="0"/>
        <v>4</v>
      </c>
      <c r="N78" t="str">
        <f t="shared" si="1"/>
        <v>John</v>
      </c>
      <c r="O78">
        <f t="shared" si="2"/>
        <v>4</v>
      </c>
      <c r="P78">
        <f t="shared" si="3"/>
        <v>5</v>
      </c>
    </row>
    <row r="79" spans="2:16" x14ac:dyDescent="0.2">
      <c r="J79" t="s">
        <v>58</v>
      </c>
      <c r="K79">
        <v>6</v>
      </c>
      <c r="M79">
        <f t="shared" si="0"/>
        <v>3</v>
      </c>
      <c r="N79" t="str">
        <f t="shared" si="1"/>
        <v>Lou</v>
      </c>
      <c r="O79">
        <f t="shared" si="2"/>
        <v>3</v>
      </c>
      <c r="P79">
        <f t="shared" si="3"/>
        <v>6</v>
      </c>
    </row>
    <row r="80" spans="2:16" x14ac:dyDescent="0.2">
      <c r="J80" t="s">
        <v>59</v>
      </c>
      <c r="K80">
        <v>7</v>
      </c>
      <c r="M80">
        <f t="shared" si="0"/>
        <v>4</v>
      </c>
      <c r="N80" t="str">
        <f t="shared" si="1"/>
        <v>Beth</v>
      </c>
      <c r="O80">
        <f t="shared" si="2"/>
        <v>4</v>
      </c>
      <c r="P80">
        <f t="shared" si="3"/>
        <v>7</v>
      </c>
    </row>
    <row r="81" spans="2:16" x14ac:dyDescent="0.2">
      <c r="J81" t="s">
        <v>60</v>
      </c>
      <c r="K81">
        <v>8</v>
      </c>
      <c r="M81">
        <f t="shared" si="0"/>
        <v>5</v>
      </c>
      <c r="N81" t="str">
        <f t="shared" si="1"/>
        <v>Katie</v>
      </c>
      <c r="O81">
        <f t="shared" si="2"/>
        <v>5</v>
      </c>
      <c r="P81">
        <f t="shared" si="3"/>
        <v>8</v>
      </c>
    </row>
    <row r="82" spans="2:16" x14ac:dyDescent="0.2">
      <c r="J82" t="s">
        <v>61</v>
      </c>
      <c r="K82">
        <v>9</v>
      </c>
      <c r="M82">
        <f t="shared" si="0"/>
        <v>4</v>
      </c>
      <c r="N82" t="str">
        <f t="shared" si="1"/>
        <v>Mike</v>
      </c>
      <c r="O82">
        <f t="shared" si="2"/>
        <v>4</v>
      </c>
      <c r="P82">
        <f t="shared" si="3"/>
        <v>9</v>
      </c>
    </row>
    <row r="83" spans="2:16" x14ac:dyDescent="0.2">
      <c r="J83" t="s">
        <v>62</v>
      </c>
      <c r="K83">
        <v>10</v>
      </c>
      <c r="M83">
        <f t="shared" si="0"/>
        <v>3</v>
      </c>
      <c r="N83" t="str">
        <f t="shared" si="1"/>
        <v>Ron</v>
      </c>
      <c r="O83">
        <f t="shared" si="2"/>
        <v>3</v>
      </c>
      <c r="P83">
        <f t="shared" si="3"/>
        <v>10</v>
      </c>
    </row>
    <row r="84" spans="2:16" x14ac:dyDescent="0.2">
      <c r="J84" t="s">
        <v>63</v>
      </c>
      <c r="K84">
        <v>11</v>
      </c>
      <c r="M84">
        <f t="shared" si="0"/>
        <v>3</v>
      </c>
      <c r="N84" t="str">
        <f t="shared" si="1"/>
        <v>Cyn</v>
      </c>
      <c r="O84">
        <f t="shared" si="2"/>
        <v>3</v>
      </c>
      <c r="P84">
        <f t="shared" si="3"/>
        <v>11</v>
      </c>
    </row>
    <row r="85" spans="2:16" x14ac:dyDescent="0.2">
      <c r="B85" s="136" t="s">
        <v>64</v>
      </c>
      <c r="C85" s="136"/>
      <c r="D85" s="136"/>
      <c r="E85" s="136"/>
      <c r="F85" s="136"/>
      <c r="G85" s="136"/>
      <c r="J85" t="s">
        <v>65</v>
      </c>
      <c r="K85">
        <v>12</v>
      </c>
      <c r="M85">
        <f t="shared" si="0"/>
        <v>5</v>
      </c>
      <c r="N85" t="str">
        <f t="shared" si="1"/>
        <v>Chris</v>
      </c>
      <c r="O85">
        <f t="shared" si="2"/>
        <v>5</v>
      </c>
      <c r="P85">
        <f t="shared" si="3"/>
        <v>12</v>
      </c>
    </row>
    <row r="86" spans="2:16" x14ac:dyDescent="0.2">
      <c r="J86" t="s">
        <v>66</v>
      </c>
      <c r="K86">
        <v>13</v>
      </c>
      <c r="M86">
        <f t="shared" si="0"/>
        <v>8</v>
      </c>
      <c r="N86" t="str">
        <f t="shared" si="1"/>
        <v>Madeline</v>
      </c>
      <c r="O86">
        <f t="shared" si="2"/>
        <v>8</v>
      </c>
      <c r="P86">
        <f t="shared" si="3"/>
        <v>13</v>
      </c>
    </row>
    <row r="87" spans="2:16" x14ac:dyDescent="0.2">
      <c r="C87" s="18" t="s">
        <v>67</v>
      </c>
      <c r="E87" s="18" t="s">
        <v>68</v>
      </c>
      <c r="G87" s="18" t="s">
        <v>69</v>
      </c>
    </row>
    <row r="88" spans="2:16" x14ac:dyDescent="0.2">
      <c r="C88" s="14" t="s">
        <v>53</v>
      </c>
      <c r="E88" s="14">
        <v>23</v>
      </c>
      <c r="G88" s="14">
        <v>-1</v>
      </c>
    </row>
    <row r="89" spans="2:16" x14ac:dyDescent="0.2">
      <c r="C89" s="14" t="s">
        <v>54</v>
      </c>
      <c r="E89" s="14">
        <v>43</v>
      </c>
    </row>
    <row r="90" spans="2:16" x14ac:dyDescent="0.2">
      <c r="C90" s="14" t="s">
        <v>70</v>
      </c>
      <c r="E90" s="14">
        <v>22</v>
      </c>
      <c r="G90" t="str" cm="1">
        <f t="array" ref="G90:G95">_xlfn.SORTBY(C88:C93,E88:E93,G88)</f>
        <v>Gloria</v>
      </c>
    </row>
    <row r="91" spans="2:16" x14ac:dyDescent="0.2">
      <c r="C91" s="14" t="s">
        <v>71</v>
      </c>
      <c r="E91" s="14">
        <v>45</v>
      </c>
      <c r="G91" t="str">
        <v>Bob</v>
      </c>
    </row>
    <row r="92" spans="2:16" x14ac:dyDescent="0.2">
      <c r="C92" s="14" t="s">
        <v>61</v>
      </c>
      <c r="E92" s="14">
        <v>37</v>
      </c>
      <c r="G92" t="str">
        <v>Mike</v>
      </c>
    </row>
    <row r="93" spans="2:16" x14ac:dyDescent="0.2">
      <c r="C93" s="14" t="s">
        <v>57</v>
      </c>
      <c r="E93" s="14">
        <v>19</v>
      </c>
      <c r="G93" t="str">
        <v>Tim</v>
      </c>
    </row>
    <row r="94" spans="2:16" x14ac:dyDescent="0.2">
      <c r="G94" t="str">
        <v>Jean</v>
      </c>
    </row>
    <row r="95" spans="2:16" x14ac:dyDescent="0.2">
      <c r="G95" t="str">
        <v>Larry</v>
      </c>
    </row>
    <row r="98" spans="2:7" x14ac:dyDescent="0.2">
      <c r="B98" s="136" t="s">
        <v>72</v>
      </c>
      <c r="C98" s="136"/>
      <c r="D98" s="136"/>
      <c r="E98" s="136"/>
      <c r="F98" s="136"/>
      <c r="G98" s="136"/>
    </row>
    <row r="100" spans="2:7" x14ac:dyDescent="0.2">
      <c r="C100" s="14">
        <v>10</v>
      </c>
      <c r="D100" s="14">
        <v>10</v>
      </c>
      <c r="E100" s="14">
        <v>10</v>
      </c>
    </row>
    <row r="102" spans="2:7" x14ac:dyDescent="0.2">
      <c r="D102" s="26" t="str">
        <f>CONCATENATE(C100,D100,E100)</f>
        <v>101010</v>
      </c>
    </row>
    <row r="104" spans="2:7" x14ac:dyDescent="0.2">
      <c r="D104" s="26" t="str">
        <f>C100&amp;D100&amp;E100</f>
        <v>101010</v>
      </c>
    </row>
    <row r="107" spans="2:7" x14ac:dyDescent="0.2">
      <c r="B107" s="136" t="s">
        <v>73</v>
      </c>
      <c r="C107" s="136"/>
      <c r="D107" s="136"/>
      <c r="E107" s="136"/>
      <c r="F107" s="136"/>
      <c r="G107" s="136"/>
    </row>
    <row r="109" spans="2:7" x14ac:dyDescent="0.2">
      <c r="B109" s="18" t="s">
        <v>74</v>
      </c>
      <c r="C109" s="33" t="s">
        <v>75</v>
      </c>
      <c r="D109" s="18" t="s">
        <v>76</v>
      </c>
      <c r="E109" s="33" t="s">
        <v>77</v>
      </c>
      <c r="F109" s="33" t="s">
        <v>78</v>
      </c>
      <c r="G109" s="33" t="s">
        <v>79</v>
      </c>
    </row>
    <row r="110" spans="2:7" x14ac:dyDescent="0.2">
      <c r="B110" s="17">
        <v>1234567890</v>
      </c>
      <c r="C110" s="45">
        <v>4</v>
      </c>
      <c r="D110" s="45">
        <v>3</v>
      </c>
      <c r="E110" s="26" t="str">
        <f>MID(B110,C110,D110)</f>
        <v>456</v>
      </c>
      <c r="F110" s="26" t="str">
        <f>RIGHT(B110,D110)</f>
        <v>890</v>
      </c>
      <c r="G110" s="26" t="str">
        <f>LEFT(B110,D110)</f>
        <v>123</v>
      </c>
    </row>
    <row r="111" spans="2:7" x14ac:dyDescent="0.2">
      <c r="B111" s="17">
        <v>987654321</v>
      </c>
      <c r="C111" s="45">
        <v>3</v>
      </c>
      <c r="D111" s="45">
        <v>5</v>
      </c>
      <c r="E111" s="26" t="str">
        <f t="shared" ref="E111:E113" si="4">MID(B111,C111,D111)</f>
        <v>76543</v>
      </c>
      <c r="F111" s="26" t="str">
        <f t="shared" ref="F111:F114" si="5">RIGHT(B111,D111)</f>
        <v>54321</v>
      </c>
      <c r="G111" s="26" t="str">
        <f t="shared" ref="G111:G114" si="6">LEFT(B111,D111)</f>
        <v>98765</v>
      </c>
    </row>
    <row r="112" spans="2:7" x14ac:dyDescent="0.2">
      <c r="B112" s="17">
        <v>192837465</v>
      </c>
      <c r="C112" s="45">
        <v>5</v>
      </c>
      <c r="D112" s="45">
        <v>2</v>
      </c>
      <c r="E112" s="26" t="str">
        <f t="shared" si="4"/>
        <v>37</v>
      </c>
      <c r="F112" s="26" t="str">
        <f t="shared" si="5"/>
        <v>65</v>
      </c>
      <c r="G112" s="26" t="str">
        <f t="shared" si="6"/>
        <v>19</v>
      </c>
    </row>
    <row r="113" spans="2:7" x14ac:dyDescent="0.2">
      <c r="B113" s="17">
        <v>1209347656</v>
      </c>
      <c r="C113" s="45">
        <v>2</v>
      </c>
      <c r="D113" s="45">
        <v>7</v>
      </c>
      <c r="E113" s="26" t="str">
        <f t="shared" si="4"/>
        <v>2093476</v>
      </c>
      <c r="F113" s="26" t="str">
        <f t="shared" si="5"/>
        <v>9347656</v>
      </c>
      <c r="G113" s="26" t="str">
        <f t="shared" si="6"/>
        <v>1209347</v>
      </c>
    </row>
    <row r="114" spans="2:7" x14ac:dyDescent="0.2">
      <c r="B114" s="17" t="s">
        <v>80</v>
      </c>
      <c r="C114" s="45">
        <v>1</v>
      </c>
      <c r="D114" s="45">
        <v>3</v>
      </c>
      <c r="E114" s="26" t="str">
        <f>MID(B114,C114,D114)</f>
        <v>Jal</v>
      </c>
      <c r="F114" s="26" t="str">
        <f t="shared" si="5"/>
        <v>xie</v>
      </c>
      <c r="G114" s="26" t="str">
        <f t="shared" si="6"/>
        <v>Jal</v>
      </c>
    </row>
    <row r="117" spans="2:7" x14ac:dyDescent="0.2">
      <c r="B117" s="136" t="s">
        <v>81</v>
      </c>
      <c r="C117" s="136"/>
      <c r="D117" s="136"/>
      <c r="E117" s="136"/>
      <c r="F117" s="136"/>
      <c r="G117" s="136"/>
    </row>
    <row r="119" spans="2:7" x14ac:dyDescent="0.2">
      <c r="C119" s="18" t="str" cm="1">
        <f t="array" aca="1" ref="C119" ca="1">CELL("address",B117)</f>
        <v>$B$117</v>
      </c>
      <c r="D119" t="str">
        <f ca="1">_xlfn.FORMULATEXT(C119)</f>
        <v>=CELL("address",B117)</v>
      </c>
    </row>
    <row r="120" spans="2:7" x14ac:dyDescent="0.2">
      <c r="C120" s="18">
        <f>ROW(B117)</f>
        <v>117</v>
      </c>
      <c r="D120" t="str">
        <f ca="1">_xlfn.FORMULATEXT(C120)</f>
        <v>=ROW(B117)</v>
      </c>
    </row>
    <row r="121" spans="2:7" x14ac:dyDescent="0.2">
      <c r="C121" s="18">
        <f>COLUMN(B117)</f>
        <v>2</v>
      </c>
      <c r="D121" t="str">
        <f ca="1">_xlfn.FORMULATEXT(C121)</f>
        <v>=COLUMN(B117)</v>
      </c>
    </row>
    <row r="127" spans="2:7" x14ac:dyDescent="0.2">
      <c r="B127" s="136" t="s">
        <v>138</v>
      </c>
      <c r="C127" s="136"/>
      <c r="D127" s="136"/>
      <c r="E127" s="136"/>
      <c r="F127" s="136"/>
      <c r="G127" s="136"/>
    </row>
    <row r="130" spans="2:4" x14ac:dyDescent="0.2">
      <c r="B130" s="19" t="s">
        <v>82</v>
      </c>
      <c r="C130" s="47">
        <v>2025</v>
      </c>
      <c r="D130" t="s">
        <v>83</v>
      </c>
    </row>
    <row r="131" spans="2:4" x14ac:dyDescent="0.2">
      <c r="B131" s="19" t="s">
        <v>84</v>
      </c>
      <c r="C131" s="47">
        <v>12</v>
      </c>
      <c r="D131" s="47">
        <v>6</v>
      </c>
    </row>
    <row r="132" spans="2:4" x14ac:dyDescent="0.2">
      <c r="B132" s="19" t="s">
        <v>85</v>
      </c>
      <c r="C132" s="47">
        <v>15</v>
      </c>
    </row>
    <row r="133" spans="2:4" x14ac:dyDescent="0.2">
      <c r="B133" s="19"/>
    </row>
    <row r="134" spans="2:4" x14ac:dyDescent="0.2">
      <c r="B134" s="19" t="s">
        <v>86</v>
      </c>
      <c r="C134" s="46">
        <f>DATE(C130,(C131+D131),C132)</f>
        <v>46188</v>
      </c>
      <c r="D134" t="str">
        <f ca="1">_xlfn.FORMULATEXT(C134)</f>
        <v>=DATE(C130,(C131+D131),C132)</v>
      </c>
    </row>
    <row r="135" spans="2:4" x14ac:dyDescent="0.2">
      <c r="B135" s="19"/>
    </row>
    <row r="136" spans="2:4" x14ac:dyDescent="0.2">
      <c r="B136" s="19" t="s">
        <v>87</v>
      </c>
      <c r="C136" s="48">
        <v>46066</v>
      </c>
    </row>
    <row r="137" spans="2:4" x14ac:dyDescent="0.2">
      <c r="B137" s="19" t="s">
        <v>88</v>
      </c>
      <c r="C137" s="47">
        <v>7</v>
      </c>
    </row>
    <row r="138" spans="2:4" x14ac:dyDescent="0.2">
      <c r="B138" s="19"/>
    </row>
    <row r="139" spans="2:4" x14ac:dyDescent="0.2">
      <c r="B139" s="19" t="s">
        <v>89</v>
      </c>
      <c r="C139" s="46">
        <f>EOMONTH(C136,C137)</f>
        <v>46295</v>
      </c>
      <c r="D139" t="str">
        <f ca="1">_xlfn.FORMULATEXT(C139)</f>
        <v>=EOMONTH(C136,C137)</v>
      </c>
    </row>
    <row r="140" spans="2:4" x14ac:dyDescent="0.2">
      <c r="B140" s="19"/>
    </row>
    <row r="141" spans="2:4" x14ac:dyDescent="0.2">
      <c r="B141" s="19" t="s">
        <v>90</v>
      </c>
      <c r="C141" s="46">
        <f ca="1">TODAY()</f>
        <v>45973</v>
      </c>
      <c r="D141" t="str">
        <f ca="1">_xlfn.FORMULATEXT(C141)</f>
        <v>=TODAY()</v>
      </c>
    </row>
    <row r="142" spans="2:4" x14ac:dyDescent="0.2">
      <c r="B142" s="19"/>
    </row>
    <row r="143" spans="2:4" x14ac:dyDescent="0.2">
      <c r="B143" s="19" t="s">
        <v>91</v>
      </c>
      <c r="C143" s="26">
        <f>YEAR(C136)</f>
        <v>2026</v>
      </c>
      <c r="D143" t="str">
        <f ca="1">_xlfn.FORMULATEXT(C143)</f>
        <v>=YEAR(C136)</v>
      </c>
    </row>
    <row r="144" spans="2:4" x14ac:dyDescent="0.2">
      <c r="B144" s="19"/>
    </row>
    <row r="145" spans="2:7" x14ac:dyDescent="0.2">
      <c r="B145" s="19" t="s">
        <v>87</v>
      </c>
      <c r="C145" s="48">
        <v>45916</v>
      </c>
    </row>
    <row r="146" spans="2:7" x14ac:dyDescent="0.2">
      <c r="B146" s="19" t="s">
        <v>92</v>
      </c>
      <c r="C146" s="48">
        <v>46016</v>
      </c>
    </row>
    <row r="147" spans="2:7" x14ac:dyDescent="0.2">
      <c r="B147" s="19" t="s">
        <v>140</v>
      </c>
      <c r="C147" s="26">
        <f>YEARFRAC(C145,C146,1)</f>
        <v>0.27397260273972601</v>
      </c>
      <c r="D147" t="str">
        <f ca="1">_xlfn.FORMULATEXT(C147)</f>
        <v>=YEARFRAC(C145,C146,1)</v>
      </c>
      <c r="E147" t="s">
        <v>93</v>
      </c>
    </row>
    <row r="148" spans="2:7" x14ac:dyDescent="0.2">
      <c r="C148" s="26">
        <f>YEARFRAC(C145,C146,0)</f>
        <v>0.27500000000000002</v>
      </c>
      <c r="D148" t="str">
        <f t="shared" ref="D148:D149" ca="1" si="7">_xlfn.FORMULATEXT(C148)</f>
        <v>=YEARFRAC(C145,C146,0)</v>
      </c>
      <c r="E148" t="s">
        <v>94</v>
      </c>
    </row>
    <row r="149" spans="2:7" x14ac:dyDescent="0.2">
      <c r="C149" s="26">
        <f>YEARFRAC(C145,C146,2)</f>
        <v>0.27777777777777779</v>
      </c>
      <c r="D149" t="str">
        <f t="shared" ca="1" si="7"/>
        <v>=YEARFRAC(C145,C146,2)</v>
      </c>
      <c r="E149" t="s">
        <v>95</v>
      </c>
    </row>
    <row r="151" spans="2:7" x14ac:dyDescent="0.2">
      <c r="C151" s="26">
        <f>C146-C145</f>
        <v>100</v>
      </c>
      <c r="D151" t="str" cm="1">
        <f t="array" aca="1" ref="D151:D153" ca="1">_xlfn.FORMULATEXT(C151:C153)</f>
        <v>=C146-C145</v>
      </c>
    </row>
    <row r="152" spans="2:7" x14ac:dyDescent="0.2">
      <c r="B152" s="18">
        <v>360</v>
      </c>
      <c r="C152" s="49">
        <f>C151/B152</f>
        <v>0.27777777777777779</v>
      </c>
      <c r="D152" t="str">
        <f ca="1"/>
        <v>=C151/B152</v>
      </c>
    </row>
    <row r="153" spans="2:7" x14ac:dyDescent="0.2">
      <c r="B153" s="18">
        <v>365</v>
      </c>
      <c r="C153" s="49">
        <f>C151/B153</f>
        <v>0.27397260273972601</v>
      </c>
      <c r="D153" t="str">
        <f ca="1"/>
        <v>=C151/B153</v>
      </c>
    </row>
    <row r="156" spans="2:7" x14ac:dyDescent="0.2">
      <c r="B156" s="136" t="s">
        <v>96</v>
      </c>
      <c r="C156" s="136"/>
      <c r="D156" s="136"/>
      <c r="E156" s="136"/>
      <c r="F156" s="136"/>
      <c r="G156" s="136"/>
    </row>
    <row r="158" spans="2:7" x14ac:dyDescent="0.2">
      <c r="B158" s="19" t="s">
        <v>97</v>
      </c>
      <c r="C158" s="51">
        <v>42736</v>
      </c>
      <c r="D158" t="s">
        <v>135</v>
      </c>
    </row>
    <row r="159" spans="2:7" x14ac:dyDescent="0.2">
      <c r="B159" s="19" t="s">
        <v>98</v>
      </c>
      <c r="C159" s="51">
        <v>43646</v>
      </c>
      <c r="D159" t="s">
        <v>134</v>
      </c>
    </row>
    <row r="160" spans="2:7" x14ac:dyDescent="0.2">
      <c r="B160" s="19" t="s">
        <v>99</v>
      </c>
      <c r="C160" s="52">
        <v>0.1</v>
      </c>
      <c r="D160" t="s">
        <v>134</v>
      </c>
      <c r="G160" t="s">
        <v>137</v>
      </c>
    </row>
    <row r="161" spans="2:9" x14ac:dyDescent="0.2">
      <c r="B161" s="19" t="s">
        <v>100</v>
      </c>
      <c r="C161" s="59">
        <v>85</v>
      </c>
      <c r="D161" t="s">
        <v>136</v>
      </c>
      <c r="G161" t="s">
        <v>139</v>
      </c>
    </row>
    <row r="162" spans="2:9" x14ac:dyDescent="0.2">
      <c r="B162" s="19" t="s">
        <v>101</v>
      </c>
      <c r="C162" s="53">
        <v>100</v>
      </c>
      <c r="D162" t="s">
        <v>134</v>
      </c>
    </row>
    <row r="163" spans="2:9" x14ac:dyDescent="0.2">
      <c r="B163" s="19" t="s">
        <v>102</v>
      </c>
      <c r="C163" s="14">
        <v>4</v>
      </c>
      <c r="D163" t="s">
        <v>134</v>
      </c>
    </row>
    <row r="165" spans="2:9" x14ac:dyDescent="0.2">
      <c r="B165" s="19" t="s">
        <v>103</v>
      </c>
      <c r="C165" s="54">
        <f>YIELD(C158,C159,C160,C161,C162,C163,1)</f>
        <v>0.17546984775433033</v>
      </c>
      <c r="D165" t="str">
        <f ca="1">_xlfn.FORMULATEXT(C165)</f>
        <v>=YIELD(C158,C159,C160,C161,C162,C163,1)</v>
      </c>
      <c r="G165" t="s">
        <v>93</v>
      </c>
    </row>
    <row r="167" spans="2:9" x14ac:dyDescent="0.2">
      <c r="B167" s="19" t="s">
        <v>104</v>
      </c>
      <c r="C167" s="60">
        <f>DURATION(C158,C159,C160,C165,C163,1)</f>
        <v>2.2132388127758751</v>
      </c>
      <c r="D167" t="str">
        <f ca="1">_xlfn.FORMULATEXT(C167)</f>
        <v>=DURATION(C158,C159,C160,C165,C163,1)</v>
      </c>
      <c r="G167" t="s">
        <v>93</v>
      </c>
    </row>
    <row r="170" spans="2:9" x14ac:dyDescent="0.2">
      <c r="B170" s="136" t="s">
        <v>126</v>
      </c>
      <c r="C170" s="136"/>
      <c r="D170" s="136"/>
      <c r="E170" s="136"/>
      <c r="F170" s="136"/>
      <c r="G170" s="136"/>
    </row>
    <row r="172" spans="2:9" x14ac:dyDescent="0.2">
      <c r="B172" s="19" t="s">
        <v>127</v>
      </c>
      <c r="C172" s="50">
        <f>XNPV(C174,C176:C182,B176:B182)</f>
        <v>-58065.208263430279</v>
      </c>
      <c r="E172" s="19" t="s">
        <v>128</v>
      </c>
      <c r="F172" s="61">
        <f>XIRR(F176:F182,E176:E182)</f>
        <v>0.18147879242897036</v>
      </c>
      <c r="H172" s="19" t="s">
        <v>128</v>
      </c>
      <c r="I172" s="61">
        <f>XIRR(I176:I182,H176:H182)</f>
        <v>0.17350426316261294</v>
      </c>
    </row>
    <row r="173" spans="2:9" x14ac:dyDescent="0.2">
      <c r="C173" s="55"/>
    </row>
    <row r="174" spans="2:9" x14ac:dyDescent="0.2">
      <c r="B174" s="19" t="s">
        <v>129</v>
      </c>
      <c r="C174" s="56">
        <v>0.2</v>
      </c>
    </row>
    <row r="176" spans="2:9" x14ac:dyDescent="0.2">
      <c r="B176" s="57">
        <v>46022</v>
      </c>
      <c r="C176" s="58">
        <v>-2000000</v>
      </c>
      <c r="E176" s="57">
        <v>46022</v>
      </c>
      <c r="F176" s="58">
        <v>-2000000</v>
      </c>
      <c r="H176" s="57">
        <v>46022</v>
      </c>
      <c r="I176" s="58">
        <v>-2000000</v>
      </c>
    </row>
    <row r="177" spans="2:9" x14ac:dyDescent="0.2">
      <c r="B177" s="57">
        <v>46037</v>
      </c>
      <c r="C177" s="58">
        <v>100000</v>
      </c>
      <c r="E177" s="57">
        <v>46037</v>
      </c>
      <c r="F177" s="58">
        <v>118000</v>
      </c>
      <c r="H177" s="57">
        <v>46037</v>
      </c>
      <c r="I177" s="58">
        <v>100000</v>
      </c>
    </row>
    <row r="178" spans="2:9" x14ac:dyDescent="0.2">
      <c r="B178" s="57">
        <v>46203</v>
      </c>
      <c r="C178" s="58">
        <v>500000</v>
      </c>
      <c r="E178" s="57">
        <v>46203</v>
      </c>
      <c r="F178" s="58">
        <v>500000</v>
      </c>
      <c r="H178" s="57">
        <v>46203</v>
      </c>
      <c r="I178" s="58">
        <v>500000</v>
      </c>
    </row>
    <row r="179" spans="2:9" x14ac:dyDescent="0.2">
      <c r="B179" s="57">
        <v>46387</v>
      </c>
      <c r="C179" s="58">
        <v>400000</v>
      </c>
      <c r="E179" s="57">
        <v>46387</v>
      </c>
      <c r="F179" s="58">
        <v>400000</v>
      </c>
      <c r="H179" s="57">
        <v>46387</v>
      </c>
      <c r="I179" s="58">
        <v>400000</v>
      </c>
    </row>
    <row r="180" spans="2:9" x14ac:dyDescent="0.2">
      <c r="B180" s="57">
        <v>46388</v>
      </c>
      <c r="C180" s="58">
        <v>500000</v>
      </c>
      <c r="E180" s="57">
        <v>46388</v>
      </c>
      <c r="F180" s="58">
        <v>500000</v>
      </c>
      <c r="H180" s="57">
        <v>46388</v>
      </c>
      <c r="I180" s="58">
        <v>500000</v>
      </c>
    </row>
    <row r="181" spans="2:9" x14ac:dyDescent="0.2">
      <c r="B181" s="57">
        <v>46753</v>
      </c>
      <c r="C181" s="58">
        <v>500000</v>
      </c>
      <c r="E181" s="57">
        <v>46753</v>
      </c>
      <c r="F181" s="58">
        <v>500000</v>
      </c>
      <c r="H181" s="57">
        <v>46753</v>
      </c>
      <c r="I181" s="58">
        <v>500000</v>
      </c>
    </row>
    <row r="182" spans="2:9" x14ac:dyDescent="0.2">
      <c r="B182" s="57">
        <v>47119</v>
      </c>
      <c r="C182" s="58">
        <v>500000</v>
      </c>
      <c r="E182" s="57">
        <v>47119</v>
      </c>
      <c r="F182" s="58">
        <v>500000</v>
      </c>
      <c r="H182" s="57">
        <v>47119</v>
      </c>
      <c r="I182" s="58">
        <v>500000</v>
      </c>
    </row>
    <row r="183" spans="2:9" x14ac:dyDescent="0.2">
      <c r="E183" s="19" t="s">
        <v>130</v>
      </c>
      <c r="F183" s="62">
        <f>SUM(F176:F182)</f>
        <v>518000</v>
      </c>
      <c r="H183" s="19" t="s">
        <v>130</v>
      </c>
      <c r="I183" s="62">
        <f>SUM(I176:I182)</f>
        <v>500000</v>
      </c>
    </row>
    <row r="185" spans="2:9" x14ac:dyDescent="0.2">
      <c r="B185" t="s">
        <v>132</v>
      </c>
      <c r="E185" t="s">
        <v>131</v>
      </c>
    </row>
    <row r="186" spans="2:9" x14ac:dyDescent="0.2">
      <c r="B186" t="s">
        <v>133</v>
      </c>
    </row>
    <row r="187" spans="2:9" x14ac:dyDescent="0.2">
      <c r="B187" t="s">
        <v>170</v>
      </c>
    </row>
    <row r="189" spans="2:9" x14ac:dyDescent="0.2">
      <c r="B189" s="136" t="s">
        <v>141</v>
      </c>
      <c r="C189" s="136"/>
      <c r="D189" s="136"/>
      <c r="E189" s="136"/>
      <c r="F189" s="136"/>
      <c r="G189" s="136"/>
    </row>
    <row r="192" spans="2:9" x14ac:dyDescent="0.2">
      <c r="B192" s="18" t="s">
        <v>142</v>
      </c>
      <c r="C192" s="18" t="s">
        <v>143</v>
      </c>
      <c r="D192" s="18" t="s">
        <v>144</v>
      </c>
    </row>
    <row r="193" spans="2:7" x14ac:dyDescent="0.2">
      <c r="B193" s="75">
        <v>6</v>
      </c>
      <c r="C193" s="75">
        <v>10</v>
      </c>
      <c r="D193" s="26" t="b">
        <f>OR(B193&gt;0,B193&lt;C193)</f>
        <v>1</v>
      </c>
    </row>
    <row r="194" spans="2:7" x14ac:dyDescent="0.2">
      <c r="B194" s="75">
        <v>6</v>
      </c>
      <c r="C194" s="75">
        <v>10</v>
      </c>
      <c r="D194" s="26" t="b">
        <f>OR(B193&gt;0,B193&gt;C193,B193&gt;B196)</f>
        <v>1</v>
      </c>
    </row>
    <row r="195" spans="2:7" x14ac:dyDescent="0.2">
      <c r="B195" s="75">
        <v>6</v>
      </c>
      <c r="C195" s="75">
        <v>10</v>
      </c>
      <c r="D195" s="26" t="b">
        <f>OR(B194&lt;0,B194&gt;C194,C194&gt;B196)</f>
        <v>0</v>
      </c>
    </row>
    <row r="196" spans="2:7" x14ac:dyDescent="0.2">
      <c r="B196" s="75">
        <v>12</v>
      </c>
    </row>
    <row r="199" spans="2:7" x14ac:dyDescent="0.2">
      <c r="B199" s="18" t="s">
        <v>188</v>
      </c>
      <c r="C199" s="18" t="s">
        <v>189</v>
      </c>
      <c r="D199" s="18" t="s">
        <v>190</v>
      </c>
      <c r="E199" s="18" t="s">
        <v>113</v>
      </c>
    </row>
    <row r="200" spans="2:7" x14ac:dyDescent="0.2">
      <c r="B200" s="75">
        <v>1</v>
      </c>
      <c r="C200" s="75">
        <v>45</v>
      </c>
      <c r="D200" s="75">
        <v>75</v>
      </c>
      <c r="E200" s="26" t="str">
        <f>IF(OR(C200&gt;50,D200&gt;45),"Pass","Fail")</f>
        <v>Pass</v>
      </c>
    </row>
    <row r="201" spans="2:7" x14ac:dyDescent="0.2">
      <c r="B201" s="75">
        <v>2</v>
      </c>
      <c r="C201" s="75">
        <v>55</v>
      </c>
      <c r="D201" s="75">
        <v>65</v>
      </c>
      <c r="E201" s="26" t="str">
        <f t="shared" ref="E201:E205" si="8">IF(OR(C201&gt;50,D201&gt;45),"Pass","Fail")</f>
        <v>Pass</v>
      </c>
    </row>
    <row r="202" spans="2:7" x14ac:dyDescent="0.2">
      <c r="B202" s="75">
        <v>3</v>
      </c>
      <c r="C202" s="75">
        <v>65</v>
      </c>
      <c r="D202" s="75">
        <v>65</v>
      </c>
      <c r="E202" s="26" t="str">
        <f t="shared" si="8"/>
        <v>Pass</v>
      </c>
    </row>
    <row r="203" spans="2:7" x14ac:dyDescent="0.2">
      <c r="B203" s="75">
        <v>4</v>
      </c>
      <c r="C203" s="75">
        <v>50</v>
      </c>
      <c r="D203" s="75">
        <v>85</v>
      </c>
      <c r="E203" s="26" t="str">
        <f t="shared" si="8"/>
        <v>Pass</v>
      </c>
    </row>
    <row r="204" spans="2:7" x14ac:dyDescent="0.2">
      <c r="B204" s="75">
        <v>5</v>
      </c>
      <c r="C204" s="75">
        <v>52</v>
      </c>
      <c r="D204" s="75">
        <v>65</v>
      </c>
      <c r="E204" s="26" t="str">
        <f t="shared" si="8"/>
        <v>Pass</v>
      </c>
    </row>
    <row r="205" spans="2:7" x14ac:dyDescent="0.2">
      <c r="B205" s="75">
        <v>6</v>
      </c>
      <c r="C205" s="75">
        <v>48</v>
      </c>
      <c r="D205" s="75">
        <v>35</v>
      </c>
      <c r="E205" s="26" t="str">
        <f t="shared" si="8"/>
        <v>Fail</v>
      </c>
    </row>
    <row r="208" spans="2:7" x14ac:dyDescent="0.2">
      <c r="B208" s="66" t="s">
        <v>145</v>
      </c>
      <c r="C208" s="66"/>
      <c r="D208" s="66"/>
      <c r="E208" s="66"/>
      <c r="F208" s="66"/>
      <c r="G208" s="66"/>
    </row>
    <row r="210" spans="2:7" x14ac:dyDescent="0.2">
      <c r="C210" s="19" t="s">
        <v>193</v>
      </c>
      <c r="D210" s="52">
        <v>0.05</v>
      </c>
    </row>
    <row r="211" spans="2:7" x14ac:dyDescent="0.2">
      <c r="C211" s="19" t="s">
        <v>191</v>
      </c>
      <c r="D211" s="52">
        <v>0.12</v>
      </c>
    </row>
    <row r="212" spans="2:7" x14ac:dyDescent="0.2">
      <c r="C212" s="19" t="s">
        <v>192</v>
      </c>
      <c r="D212" s="52">
        <v>0.18</v>
      </c>
    </row>
    <row r="214" spans="2:7" x14ac:dyDescent="0.2">
      <c r="B214" s="19" t="s">
        <v>194</v>
      </c>
      <c r="C214" s="14">
        <v>2</v>
      </c>
      <c r="D214" s="26">
        <f>CHOOSE(C214,D210,D211,D212)</f>
        <v>0.12</v>
      </c>
    </row>
    <row r="217" spans="2:7" x14ac:dyDescent="0.2">
      <c r="B217" s="66" t="s">
        <v>146</v>
      </c>
      <c r="C217" s="66"/>
      <c r="D217" s="66"/>
      <c r="E217" s="66"/>
      <c r="F217" s="66"/>
      <c r="G217" s="66"/>
    </row>
    <row r="220" spans="2:7" x14ac:dyDescent="0.2">
      <c r="B220" s="18" t="s">
        <v>147</v>
      </c>
      <c r="C220" s="18" t="s">
        <v>152</v>
      </c>
      <c r="D220" s="18"/>
    </row>
    <row r="221" spans="2:7" x14ac:dyDescent="0.2">
      <c r="B221" s="14" t="s">
        <v>148</v>
      </c>
      <c r="C221" s="76">
        <v>50000</v>
      </c>
      <c r="D221" s="14">
        <v>10</v>
      </c>
      <c r="E221" s="14">
        <v>5000</v>
      </c>
    </row>
    <row r="222" spans="2:7" x14ac:dyDescent="0.2">
      <c r="B222" s="14" t="s">
        <v>149</v>
      </c>
      <c r="C222" s="76">
        <v>50000</v>
      </c>
      <c r="D222" s="14">
        <v>100</v>
      </c>
      <c r="E222" s="14">
        <v>500</v>
      </c>
    </row>
    <row r="223" spans="2:7" x14ac:dyDescent="0.2">
      <c r="B223" s="14" t="s">
        <v>150</v>
      </c>
      <c r="C223" s="76">
        <v>50000</v>
      </c>
      <c r="D223" s="14">
        <v>20</v>
      </c>
      <c r="E223" s="14">
        <v>2500</v>
      </c>
    </row>
    <row r="224" spans="2:7" x14ac:dyDescent="0.2">
      <c r="B224" s="14" t="s">
        <v>151</v>
      </c>
      <c r="C224" s="76">
        <v>50000</v>
      </c>
      <c r="D224" s="14">
        <v>0</v>
      </c>
    </row>
    <row r="227" spans="2:7" x14ac:dyDescent="0.2">
      <c r="B227" s="18" t="s">
        <v>195</v>
      </c>
    </row>
    <row r="228" spans="2:7" x14ac:dyDescent="0.2">
      <c r="B228" s="26" t="e" cm="1">
        <f t="array" ref="B228">SUM(C221:C224/D221:D224)</f>
        <v>#DIV/0!</v>
      </c>
    </row>
    <row r="229" spans="2:7" x14ac:dyDescent="0.2">
      <c r="B229" s="26" cm="1">
        <f t="array" ref="B229">SUM(IFERROR(C221:C224/D221:D224,0))</f>
        <v>8000</v>
      </c>
    </row>
    <row r="232" spans="2:7" x14ac:dyDescent="0.2">
      <c r="B232" s="66" t="s">
        <v>153</v>
      </c>
      <c r="C232" s="66"/>
      <c r="D232" s="66"/>
      <c r="E232" s="66"/>
      <c r="F232" s="66"/>
      <c r="G232" s="66"/>
    </row>
    <row r="234" spans="2:7" x14ac:dyDescent="0.2">
      <c r="C234" s="18" t="s">
        <v>161</v>
      </c>
    </row>
    <row r="235" spans="2:7" x14ac:dyDescent="0.2">
      <c r="C235" t="s">
        <v>159</v>
      </c>
      <c r="D235" t="s">
        <v>155</v>
      </c>
      <c r="E235" t="s">
        <v>156</v>
      </c>
      <c r="F235" t="s">
        <v>157</v>
      </c>
      <c r="G235" t="s">
        <v>158</v>
      </c>
    </row>
    <row r="236" spans="2:7" x14ac:dyDescent="0.2">
      <c r="B236" s="64" t="s">
        <v>154</v>
      </c>
      <c r="C236" s="14">
        <v>0</v>
      </c>
      <c r="D236" s="14">
        <v>3300</v>
      </c>
      <c r="E236" s="14">
        <v>350</v>
      </c>
      <c r="F236" s="14">
        <v>500</v>
      </c>
      <c r="G236" s="14">
        <v>600</v>
      </c>
    </row>
    <row r="237" spans="2:7" x14ac:dyDescent="0.2">
      <c r="B237" s="64" t="s">
        <v>155</v>
      </c>
      <c r="C237" s="14">
        <v>3300</v>
      </c>
      <c r="D237" s="14">
        <v>0</v>
      </c>
      <c r="E237" s="14">
        <v>2900</v>
      </c>
      <c r="F237" s="14">
        <v>2500</v>
      </c>
      <c r="G237" s="14">
        <v>3400</v>
      </c>
    </row>
    <row r="238" spans="2:7" x14ac:dyDescent="0.2">
      <c r="B238" s="64" t="s">
        <v>156</v>
      </c>
      <c r="C238" s="14">
        <v>350</v>
      </c>
      <c r="D238" s="14">
        <v>2900</v>
      </c>
      <c r="E238" s="14">
        <v>0</v>
      </c>
      <c r="F238" s="14">
        <v>100</v>
      </c>
      <c r="G238" s="14">
        <v>550</v>
      </c>
    </row>
    <row r="239" spans="2:7" x14ac:dyDescent="0.2">
      <c r="B239" s="64" t="s">
        <v>157</v>
      </c>
      <c r="C239" s="14">
        <v>500</v>
      </c>
      <c r="D239" s="14">
        <v>2500</v>
      </c>
      <c r="E239" s="14">
        <v>100</v>
      </c>
      <c r="F239" s="14">
        <v>0</v>
      </c>
      <c r="G239" s="14">
        <v>500</v>
      </c>
    </row>
    <row r="240" spans="2:7" x14ac:dyDescent="0.2">
      <c r="B240" s="64" t="s">
        <v>158</v>
      </c>
      <c r="C240" s="14">
        <v>600</v>
      </c>
      <c r="D240" s="14">
        <v>3400</v>
      </c>
      <c r="E240" s="14">
        <v>500</v>
      </c>
      <c r="F240" s="14">
        <v>500</v>
      </c>
      <c r="G240" s="14">
        <v>0</v>
      </c>
    </row>
    <row r="243" spans="2:7" x14ac:dyDescent="0.2">
      <c r="B243" s="64" t="s">
        <v>160</v>
      </c>
      <c r="C243" s="65" t="s">
        <v>156</v>
      </c>
      <c r="D243" s="26">
        <f>MATCH(C243,B236:B240,0)</f>
        <v>3</v>
      </c>
      <c r="E243" t="str">
        <f t="shared" ref="E243:E245" ca="1" si="9">_xlfn.FORMULATEXT(D243)</f>
        <v>=MATCH(C243,B236:B240,0)</v>
      </c>
    </row>
    <row r="244" spans="2:7" x14ac:dyDescent="0.2">
      <c r="B244" s="64" t="s">
        <v>161</v>
      </c>
      <c r="C244" s="65" t="s">
        <v>157</v>
      </c>
      <c r="D244" s="26">
        <f>MATCH(C244,C235:G235,0)</f>
        <v>4</v>
      </c>
      <c r="E244" t="str">
        <f t="shared" ca="1" si="9"/>
        <v>=MATCH(C244,C235:G235,0)</v>
      </c>
    </row>
    <row r="245" spans="2:7" x14ac:dyDescent="0.2">
      <c r="D245" s="49" cm="1">
        <f t="array" ref="D245">INDEX(C236:G240,D243,D244)</f>
        <v>100</v>
      </c>
      <c r="E245" t="str">
        <f t="shared" ca="1" si="9"/>
        <v>=INDEX(C236:G240,D243,D244)</v>
      </c>
    </row>
    <row r="246" spans="2:7" x14ac:dyDescent="0.2">
      <c r="D246" s="26">
        <f>INDEX(C236:G240,MATCH(C243,B236:B240,0),MATCH(C244,C235:G235,0))</f>
        <v>100</v>
      </c>
      <c r="E246" t="str">
        <f ca="1">_xlfn.FORMULATEXT(D246)</f>
        <v>=INDEX(C236:G240,MATCH(C243,B236:B240,0),MATCH(C244,C235:G235,0))</v>
      </c>
    </row>
    <row r="249" spans="2:7" x14ac:dyDescent="0.2">
      <c r="B249" s="66" t="s">
        <v>196</v>
      </c>
      <c r="C249" s="66"/>
      <c r="D249" s="66"/>
      <c r="E249" s="66"/>
      <c r="F249" s="66"/>
      <c r="G249" s="66"/>
    </row>
    <row r="252" spans="2:7" x14ac:dyDescent="0.2">
      <c r="B252" s="18" t="s">
        <v>197</v>
      </c>
      <c r="C252" s="18" t="s">
        <v>198</v>
      </c>
      <c r="D252" s="18" t="s">
        <v>199</v>
      </c>
      <c r="E252" s="18" t="s">
        <v>200</v>
      </c>
      <c r="F252" s="18" t="s">
        <v>201</v>
      </c>
      <c r="G252" s="18" t="s">
        <v>202</v>
      </c>
    </row>
    <row r="253" spans="2:7" x14ac:dyDescent="0.2">
      <c r="B253" s="14" t="s">
        <v>203</v>
      </c>
      <c r="C253" s="14">
        <v>75</v>
      </c>
      <c r="D253" s="14">
        <v>65</v>
      </c>
      <c r="E253" s="14">
        <v>70</v>
      </c>
      <c r="F253" s="14">
        <v>60</v>
      </c>
      <c r="G253" s="14">
        <v>59</v>
      </c>
    </row>
    <row r="254" spans="2:7" x14ac:dyDescent="0.2">
      <c r="B254" s="14" t="s">
        <v>204</v>
      </c>
      <c r="C254" s="14">
        <v>65</v>
      </c>
      <c r="D254" s="14">
        <v>72</v>
      </c>
      <c r="E254" s="14">
        <v>78</v>
      </c>
      <c r="F254" s="14">
        <v>89</v>
      </c>
      <c r="G254" s="14">
        <v>67</v>
      </c>
    </row>
    <row r="255" spans="2:7" x14ac:dyDescent="0.2">
      <c r="B255" s="14" t="s">
        <v>205</v>
      </c>
      <c r="C255" s="14">
        <v>70</v>
      </c>
      <c r="D255" s="14">
        <v>68</v>
      </c>
      <c r="E255" s="14">
        <v>90</v>
      </c>
      <c r="F255" s="14">
        <v>72</v>
      </c>
      <c r="G255" s="14">
        <v>58</v>
      </c>
    </row>
    <row r="256" spans="2:7" x14ac:dyDescent="0.2">
      <c r="B256" s="14" t="s">
        <v>206</v>
      </c>
      <c r="C256" s="14">
        <v>80</v>
      </c>
      <c r="D256" s="14">
        <v>90</v>
      </c>
      <c r="E256" s="14">
        <v>75</v>
      </c>
      <c r="F256" s="14">
        <v>65</v>
      </c>
      <c r="G256" s="14">
        <v>87</v>
      </c>
    </row>
    <row r="258" spans="2:7" x14ac:dyDescent="0.2">
      <c r="B258" s="18" t="s">
        <v>208</v>
      </c>
      <c r="C258" s="14">
        <v>4</v>
      </c>
    </row>
    <row r="259" spans="2:7" x14ac:dyDescent="0.2">
      <c r="B259" s="18" t="s">
        <v>207</v>
      </c>
      <c r="C259" s="26">
        <f>HLOOKUP("D*",B252:G256,C258,FALSE)</f>
        <v>72</v>
      </c>
    </row>
    <row r="262" spans="2:7" x14ac:dyDescent="0.2">
      <c r="B262" s="136" t="s">
        <v>209</v>
      </c>
      <c r="C262" s="136"/>
      <c r="D262" s="136"/>
      <c r="E262" s="136"/>
      <c r="F262" s="136"/>
      <c r="G262" s="136"/>
    </row>
    <row r="264" spans="2:7" x14ac:dyDescent="0.2">
      <c r="B264" s="19" t="s">
        <v>212</v>
      </c>
      <c r="C264" s="14">
        <v>10000</v>
      </c>
    </row>
    <row r="265" spans="2:7" x14ac:dyDescent="0.2">
      <c r="B265" s="19" t="s">
        <v>210</v>
      </c>
      <c r="C265" s="52">
        <v>0.06</v>
      </c>
    </row>
    <row r="266" spans="2:7" x14ac:dyDescent="0.2">
      <c r="B266" s="19" t="s">
        <v>211</v>
      </c>
      <c r="C266" s="14">
        <v>5</v>
      </c>
    </row>
    <row r="267" spans="2:7" x14ac:dyDescent="0.2">
      <c r="B267" s="19" t="s">
        <v>213</v>
      </c>
      <c r="C267" s="77">
        <f>IPMT(C265,C266,C264,-C264)</f>
        <v>600</v>
      </c>
    </row>
    <row r="270" spans="2:7" x14ac:dyDescent="0.2">
      <c r="B270" s="136" t="s">
        <v>214</v>
      </c>
      <c r="C270" s="136"/>
      <c r="D270" s="136"/>
      <c r="E270" s="136"/>
      <c r="F270" s="136"/>
      <c r="G270" s="136"/>
    </row>
    <row r="273" spans="2:4" x14ac:dyDescent="0.2">
      <c r="B273" s="18" t="s">
        <v>215</v>
      </c>
      <c r="C273" s="18" t="s">
        <v>216</v>
      </c>
      <c r="D273" s="18" t="s">
        <v>217</v>
      </c>
    </row>
    <row r="274" spans="2:4" x14ac:dyDescent="0.2">
      <c r="B274" s="14">
        <v>1</v>
      </c>
      <c r="C274" s="56">
        <v>3.5000000000000003E-2</v>
      </c>
      <c r="D274" s="56">
        <v>1.2500000000000001E-2</v>
      </c>
    </row>
    <row r="275" spans="2:4" x14ac:dyDescent="0.2">
      <c r="B275" s="14">
        <v>2</v>
      </c>
      <c r="C275" s="56">
        <v>2.5700000000000001E-2</v>
      </c>
      <c r="D275" s="56">
        <v>1.55E-2</v>
      </c>
    </row>
    <row r="276" spans="2:4" x14ac:dyDescent="0.2">
      <c r="B276" s="14">
        <v>3</v>
      </c>
      <c r="C276" s="56">
        <v>-5.0000000000000001E-3</v>
      </c>
      <c r="D276" s="56">
        <v>-1.14E-2</v>
      </c>
    </row>
    <row r="277" spans="2:4" x14ac:dyDescent="0.2">
      <c r="B277" s="14">
        <v>4</v>
      </c>
      <c r="C277" s="56">
        <v>4.5199999999999997E-2</v>
      </c>
      <c r="D277" s="56">
        <v>3.1199999999999999E-2</v>
      </c>
    </row>
    <row r="278" spans="2:4" x14ac:dyDescent="0.2">
      <c r="B278" s="14">
        <v>5</v>
      </c>
      <c r="C278" s="56">
        <v>-1.2699999999999999E-2</v>
      </c>
      <c r="D278" s="56">
        <v>-8.5000000000000006E-3</v>
      </c>
    </row>
    <row r="279" spans="2:4" x14ac:dyDescent="0.2">
      <c r="B279" s="14">
        <v>6</v>
      </c>
      <c r="C279" s="56">
        <v>2.01E-2</v>
      </c>
      <c r="D279" s="56">
        <v>1.55E-2</v>
      </c>
    </row>
    <row r="280" spans="2:4" x14ac:dyDescent="0.2">
      <c r="B280" s="14">
        <v>7</v>
      </c>
      <c r="C280" s="56">
        <v>2.63E-2</v>
      </c>
      <c r="D280" s="56">
        <v>9.4999999999999998E-3</v>
      </c>
    </row>
    <row r="281" spans="2:4" x14ac:dyDescent="0.2">
      <c r="B281" s="14">
        <v>8</v>
      </c>
      <c r="C281" s="56">
        <v>-1.1599999999999999E-2</v>
      </c>
      <c r="D281" s="56">
        <v>-1.34E-2</v>
      </c>
    </row>
    <row r="282" spans="2:4" x14ac:dyDescent="0.2">
      <c r="B282" s="14">
        <v>9</v>
      </c>
      <c r="C282" s="56">
        <v>4.1000000000000003E-3</v>
      </c>
      <c r="D282" s="56">
        <v>-3.0000000000000001E-3</v>
      </c>
    </row>
    <row r="283" spans="2:4" x14ac:dyDescent="0.2">
      <c r="B283" s="14">
        <v>10</v>
      </c>
      <c r="C283" s="56">
        <v>5.3699999999999998E-2</v>
      </c>
      <c r="D283" s="56">
        <v>1.6500000000000001E-2</v>
      </c>
    </row>
    <row r="286" spans="2:4" x14ac:dyDescent="0.2">
      <c r="C286" s="19" t="s">
        <v>218</v>
      </c>
      <c r="D286" s="26">
        <f>CORREL(C274:C283,D274:D283)</f>
        <v>0.91107744375349953</v>
      </c>
    </row>
    <row r="289" spans="2:7" x14ac:dyDescent="0.2">
      <c r="B289" s="136" t="s">
        <v>219</v>
      </c>
      <c r="C289" s="136"/>
      <c r="D289" s="136"/>
      <c r="E289" s="136"/>
      <c r="F289" s="136"/>
      <c r="G289" s="136"/>
    </row>
    <row r="292" spans="2:7" x14ac:dyDescent="0.2">
      <c r="B292" s="18" t="s">
        <v>220</v>
      </c>
      <c r="C292" s="18" t="s">
        <v>221</v>
      </c>
    </row>
    <row r="293" spans="2:7" x14ac:dyDescent="0.2">
      <c r="B293" s="14" t="s">
        <v>222</v>
      </c>
      <c r="C293" s="14">
        <v>313423243</v>
      </c>
    </row>
    <row r="294" spans="2:7" x14ac:dyDescent="0.2">
      <c r="B294" s="14" t="s">
        <v>223</v>
      </c>
      <c r="C294" s="14">
        <v>234232</v>
      </c>
    </row>
    <row r="295" spans="2:7" x14ac:dyDescent="0.2">
      <c r="B295" s="14" t="s">
        <v>224</v>
      </c>
      <c r="C295" s="51">
        <v>45850</v>
      </c>
    </row>
    <row r="296" spans="2:7" x14ac:dyDescent="0.2">
      <c r="B296" s="14" t="s">
        <v>225</v>
      </c>
      <c r="C296" s="14">
        <v>31313234</v>
      </c>
    </row>
    <row r="297" spans="2:7" x14ac:dyDescent="0.2">
      <c r="B297" s="14" t="s">
        <v>226</v>
      </c>
      <c r="C297" s="14">
        <v>23423423</v>
      </c>
    </row>
    <row r="298" spans="2:7" x14ac:dyDescent="0.2">
      <c r="B298" s="14" t="s">
        <v>227</v>
      </c>
      <c r="C298" s="14"/>
    </row>
    <row r="299" spans="2:7" x14ac:dyDescent="0.2">
      <c r="B299" s="14" t="s">
        <v>228</v>
      </c>
      <c r="C299" s="14">
        <v>24234234234</v>
      </c>
    </row>
    <row r="300" spans="2:7" x14ac:dyDescent="0.2">
      <c r="B300" s="14" t="s">
        <v>229</v>
      </c>
      <c r="C300" s="14">
        <v>2432423</v>
      </c>
    </row>
    <row r="301" spans="2:7" x14ac:dyDescent="0.2">
      <c r="B301" s="14" t="s">
        <v>230</v>
      </c>
      <c r="C301" s="14">
        <v>34245345345</v>
      </c>
    </row>
    <row r="302" spans="2:7" x14ac:dyDescent="0.2">
      <c r="B302" s="14" t="s">
        <v>231</v>
      </c>
      <c r="C302" s="14">
        <v>35345345324</v>
      </c>
    </row>
    <row r="303" spans="2:7" x14ac:dyDescent="0.2">
      <c r="B303" s="14" t="s">
        <v>232</v>
      </c>
      <c r="C303" s="14">
        <v>32452435235</v>
      </c>
    </row>
    <row r="304" spans="2:7" x14ac:dyDescent="0.2">
      <c r="B304" s="14" t="s">
        <v>233</v>
      </c>
      <c r="C304" s="14" t="s">
        <v>235</v>
      </c>
    </row>
    <row r="305" spans="2:7" x14ac:dyDescent="0.2">
      <c r="B305" s="78" t="s">
        <v>234</v>
      </c>
      <c r="C305" s="14">
        <v>234234534</v>
      </c>
    </row>
    <row r="306" spans="2:7" x14ac:dyDescent="0.2">
      <c r="B306" s="79" t="s">
        <v>219</v>
      </c>
      <c r="C306" s="26">
        <f>COUNTA(C293:C305)</f>
        <v>12</v>
      </c>
    </row>
    <row r="309" spans="2:7" x14ac:dyDescent="0.2">
      <c r="B309" s="136" t="s">
        <v>236</v>
      </c>
      <c r="C309" s="136"/>
      <c r="D309" s="136"/>
      <c r="E309" s="136"/>
      <c r="F309" s="136"/>
      <c r="G309" s="136"/>
    </row>
    <row r="311" spans="2:7" ht="48" customHeight="1" x14ac:dyDescent="0.2">
      <c r="B311" s="18" t="s">
        <v>237</v>
      </c>
      <c r="C311" s="39" t="s">
        <v>243</v>
      </c>
      <c r="D311" s="18" t="s">
        <v>244</v>
      </c>
    </row>
    <row r="312" spans="2:7" x14ac:dyDescent="0.2">
      <c r="B312" s="14" t="s">
        <v>49</v>
      </c>
      <c r="C312" s="14">
        <v>100</v>
      </c>
      <c r="D312" s="26">
        <f>RANK(C312,($C$312:C317),0)</f>
        <v>4</v>
      </c>
    </row>
    <row r="313" spans="2:7" x14ac:dyDescent="0.2">
      <c r="B313" s="14" t="s">
        <v>238</v>
      </c>
      <c r="C313" s="14">
        <v>200</v>
      </c>
      <c r="D313" s="26">
        <f>RANK(C313,($C$312:C318),0)</f>
        <v>3</v>
      </c>
    </row>
    <row r="314" spans="2:7" x14ac:dyDescent="0.2">
      <c r="B314" s="14" t="s">
        <v>239</v>
      </c>
      <c r="C314" s="14">
        <v>25</v>
      </c>
      <c r="D314" s="26">
        <f>RANK(C314,($C$312:C319),0)</f>
        <v>6</v>
      </c>
    </row>
    <row r="315" spans="2:7" x14ac:dyDescent="0.2">
      <c r="B315" s="14" t="s">
        <v>240</v>
      </c>
      <c r="C315" s="14">
        <v>360</v>
      </c>
      <c r="D315" s="26">
        <f>RANK(C315,($C$312:C320),0)</f>
        <v>2</v>
      </c>
    </row>
    <row r="316" spans="2:7" x14ac:dyDescent="0.2">
      <c r="B316" s="14" t="s">
        <v>241</v>
      </c>
      <c r="C316" s="14">
        <v>100</v>
      </c>
      <c r="D316" s="26">
        <f>RANK(C316,($C$312:C321),0)</f>
        <v>4</v>
      </c>
    </row>
    <row r="317" spans="2:7" x14ac:dyDescent="0.2">
      <c r="B317" s="14" t="s">
        <v>242</v>
      </c>
      <c r="C317" s="14">
        <v>560</v>
      </c>
      <c r="D317" s="26">
        <f>RANK(C317,($C$312:C322),0)</f>
        <v>1</v>
      </c>
    </row>
    <row r="320" spans="2:7" x14ac:dyDescent="0.2">
      <c r="B320" s="136" t="s">
        <v>245</v>
      </c>
      <c r="C320" s="136"/>
      <c r="D320" s="136"/>
      <c r="E320" s="136"/>
      <c r="F320" s="136"/>
      <c r="G320" s="136"/>
    </row>
    <row r="322" spans="2:7" x14ac:dyDescent="0.2">
      <c r="B322" s="18" t="s">
        <v>246</v>
      </c>
      <c r="C322" s="18" t="s">
        <v>247</v>
      </c>
      <c r="D322" s="18" t="s">
        <v>248</v>
      </c>
      <c r="E322" s="18" t="s">
        <v>249</v>
      </c>
    </row>
    <row r="323" spans="2:7" x14ac:dyDescent="0.2">
      <c r="B323" s="14" t="s">
        <v>250</v>
      </c>
      <c r="C323" s="82">
        <v>0.29166666666666669</v>
      </c>
      <c r="D323" s="82">
        <v>0.34033564814814815</v>
      </c>
      <c r="E323" s="80">
        <f>D323-C323</f>
        <v>4.8668981481481466E-2</v>
      </c>
    </row>
    <row r="324" spans="2:7" x14ac:dyDescent="0.2">
      <c r="B324" s="14" t="s">
        <v>49</v>
      </c>
      <c r="C324" s="82">
        <v>0.29178240740740741</v>
      </c>
      <c r="D324" s="82">
        <v>0.34079861111111109</v>
      </c>
      <c r="E324" s="80">
        <f t="shared" ref="E324:E327" si="10">D324-C324</f>
        <v>4.9016203703703687E-2</v>
      </c>
    </row>
    <row r="325" spans="2:7" x14ac:dyDescent="0.2">
      <c r="B325" s="14" t="s">
        <v>251</v>
      </c>
      <c r="C325" s="82">
        <v>0.29184027777777777</v>
      </c>
      <c r="D325" s="82">
        <v>0.34056712962962965</v>
      </c>
      <c r="E325" s="80">
        <f t="shared" si="10"/>
        <v>4.8726851851851882E-2</v>
      </c>
    </row>
    <row r="326" spans="2:7" x14ac:dyDescent="0.2">
      <c r="B326" s="14" t="s">
        <v>252</v>
      </c>
      <c r="C326" s="82">
        <v>0.29167824074074072</v>
      </c>
      <c r="D326" s="82">
        <v>0.34172453703703703</v>
      </c>
      <c r="E326" s="80">
        <f t="shared" si="10"/>
        <v>5.0046296296296311E-2</v>
      </c>
    </row>
    <row r="327" spans="2:7" x14ac:dyDescent="0.2">
      <c r="B327" s="14" t="s">
        <v>253</v>
      </c>
      <c r="C327" s="82">
        <v>0.29172453703703705</v>
      </c>
      <c r="D327" s="82">
        <v>0.34380787037037036</v>
      </c>
      <c r="E327" s="80">
        <f t="shared" si="10"/>
        <v>5.2083333333333315E-2</v>
      </c>
    </row>
    <row r="329" spans="2:7" x14ac:dyDescent="0.2">
      <c r="B329" s="19" t="s">
        <v>254</v>
      </c>
      <c r="C329" s="81">
        <f>SMALL(E323:E327,1)</f>
        <v>4.8668981481481466E-2</v>
      </c>
    </row>
    <row r="330" spans="2:7" x14ac:dyDescent="0.2">
      <c r="B330" s="19" t="s">
        <v>255</v>
      </c>
      <c r="C330" s="81">
        <f>SMALL(E323:E327,2)</f>
        <v>4.8726851851851882E-2</v>
      </c>
    </row>
    <row r="331" spans="2:7" x14ac:dyDescent="0.2">
      <c r="B331" s="19" t="s">
        <v>256</v>
      </c>
      <c r="C331" s="81">
        <f>SMALL(E323:E327,3)</f>
        <v>4.9016203703703687E-2</v>
      </c>
    </row>
    <row r="334" spans="2:7" x14ac:dyDescent="0.2">
      <c r="B334" s="136" t="s">
        <v>2242</v>
      </c>
      <c r="C334" s="136"/>
      <c r="D334" s="136"/>
      <c r="E334" s="136"/>
      <c r="F334" s="136"/>
      <c r="G334" s="136"/>
    </row>
    <row r="336" spans="2:7" x14ac:dyDescent="0.2">
      <c r="B336" s="18" t="s">
        <v>2243</v>
      </c>
      <c r="C336" s="18" t="s">
        <v>2249</v>
      </c>
    </row>
    <row r="337" spans="2:7" x14ac:dyDescent="0.2">
      <c r="B337" s="14" t="s">
        <v>2244</v>
      </c>
      <c r="C337" s="26" t="str" cm="1">
        <f t="array" ref="C337:C341">_xlfn.UNIQUE(B337:B344)</f>
        <v>bio</v>
      </c>
    </row>
    <row r="338" spans="2:7" x14ac:dyDescent="0.2">
      <c r="B338" s="14" t="s">
        <v>2245</v>
      </c>
      <c r="C338" s="26" t="str">
        <v>cis</v>
      </c>
    </row>
    <row r="339" spans="2:7" x14ac:dyDescent="0.2">
      <c r="B339" s="14" t="s">
        <v>2245</v>
      </c>
      <c r="C339" s="26" t="str">
        <v>ecn</v>
      </c>
    </row>
    <row r="340" spans="2:7" x14ac:dyDescent="0.2">
      <c r="B340" s="14" t="s">
        <v>2244</v>
      </c>
      <c r="C340" s="26" t="str">
        <v>bus</v>
      </c>
    </row>
    <row r="341" spans="2:7" x14ac:dyDescent="0.2">
      <c r="B341" s="14" t="s">
        <v>2246</v>
      </c>
      <c r="C341" s="26" t="str">
        <v>chm</v>
      </c>
    </row>
    <row r="342" spans="2:7" x14ac:dyDescent="0.2">
      <c r="B342" s="14" t="s">
        <v>2247</v>
      </c>
    </row>
    <row r="343" spans="2:7" x14ac:dyDescent="0.2">
      <c r="B343" s="14" t="s">
        <v>2247</v>
      </c>
    </row>
    <row r="344" spans="2:7" x14ac:dyDescent="0.2">
      <c r="B344" s="14" t="s">
        <v>2248</v>
      </c>
    </row>
    <row r="347" spans="2:7" x14ac:dyDescent="0.2">
      <c r="B347" s="136" t="s">
        <v>2278</v>
      </c>
      <c r="C347" s="136"/>
      <c r="D347" s="136"/>
      <c r="E347" s="136"/>
      <c r="F347" s="136"/>
      <c r="G347" s="136"/>
    </row>
    <row r="350" spans="2:7" x14ac:dyDescent="0.2">
      <c r="B350" s="18" t="s">
        <v>2274</v>
      </c>
      <c r="C350" s="18" t="s">
        <v>2275</v>
      </c>
      <c r="D350" s="18" t="s">
        <v>249</v>
      </c>
      <c r="E350" s="18" t="s">
        <v>2276</v>
      </c>
      <c r="F350" s="18"/>
      <c r="G350" s="18" t="s">
        <v>1302</v>
      </c>
    </row>
    <row r="351" spans="2:7" x14ac:dyDescent="0.2">
      <c r="B351" s="14" t="s">
        <v>2250</v>
      </c>
      <c r="C351" s="14" t="s">
        <v>2254</v>
      </c>
      <c r="D351" s="14" t="s">
        <v>2261</v>
      </c>
      <c r="E351" s="14" t="s">
        <v>2270</v>
      </c>
      <c r="G351" s="14" t="s">
        <v>2250</v>
      </c>
    </row>
    <row r="352" spans="2:7" x14ac:dyDescent="0.2">
      <c r="B352" s="14" t="s">
        <v>2250</v>
      </c>
      <c r="C352" s="14" t="s">
        <v>2255</v>
      </c>
      <c r="D352" s="14" t="s">
        <v>2262</v>
      </c>
      <c r="E352" s="14" t="s">
        <v>2271</v>
      </c>
      <c r="G352" s="14" t="s">
        <v>2251</v>
      </c>
    </row>
    <row r="353" spans="2:7" x14ac:dyDescent="0.2">
      <c r="B353" s="14" t="s">
        <v>2251</v>
      </c>
      <c r="C353" s="14" t="s">
        <v>2256</v>
      </c>
      <c r="D353" s="14" t="s">
        <v>2263</v>
      </c>
      <c r="E353" s="14" t="s">
        <v>2270</v>
      </c>
      <c r="G353" s="14" t="s">
        <v>2252</v>
      </c>
    </row>
    <row r="354" spans="2:7" x14ac:dyDescent="0.2">
      <c r="B354" s="14" t="s">
        <v>2251</v>
      </c>
      <c r="C354" s="14" t="s">
        <v>2257</v>
      </c>
      <c r="D354" s="14" t="s">
        <v>2264</v>
      </c>
      <c r="E354" s="14" t="s">
        <v>2271</v>
      </c>
      <c r="G354" s="14" t="s">
        <v>2253</v>
      </c>
    </row>
    <row r="355" spans="2:7" x14ac:dyDescent="0.2">
      <c r="B355" s="14" t="s">
        <v>2252</v>
      </c>
      <c r="C355" s="14" t="s">
        <v>2252</v>
      </c>
      <c r="D355" s="14" t="s">
        <v>2265</v>
      </c>
      <c r="E355" s="14" t="s">
        <v>2271</v>
      </c>
      <c r="G355" s="14" t="s">
        <v>2272</v>
      </c>
    </row>
    <row r="356" spans="2:7" x14ac:dyDescent="0.2">
      <c r="B356" s="14" t="s">
        <v>2250</v>
      </c>
      <c r="C356" s="14" t="s">
        <v>2258</v>
      </c>
      <c r="D356" s="14" t="s">
        <v>2266</v>
      </c>
      <c r="E356" s="14" t="s">
        <v>2270</v>
      </c>
      <c r="G356" s="14" t="s">
        <v>2273</v>
      </c>
    </row>
    <row r="357" spans="2:7" x14ac:dyDescent="0.2">
      <c r="B357" s="14" t="s">
        <v>2252</v>
      </c>
      <c r="C357" s="14" t="s">
        <v>2253</v>
      </c>
      <c r="D357" s="14" t="s">
        <v>2267</v>
      </c>
      <c r="E357" s="14" t="s">
        <v>2271</v>
      </c>
      <c r="G357" s="14" t="s">
        <v>2260</v>
      </c>
    </row>
    <row r="358" spans="2:7" x14ac:dyDescent="0.2">
      <c r="B358" s="14" t="s">
        <v>2253</v>
      </c>
      <c r="C358" s="14" t="s">
        <v>2259</v>
      </c>
      <c r="D358" s="14" t="s">
        <v>2268</v>
      </c>
      <c r="E358" s="14" t="s">
        <v>2270</v>
      </c>
    </row>
    <row r="359" spans="2:7" x14ac:dyDescent="0.2">
      <c r="B359" s="14" t="s">
        <v>2253</v>
      </c>
      <c r="C359" s="14" t="s">
        <v>2260</v>
      </c>
      <c r="D359" s="14" t="s">
        <v>2269</v>
      </c>
      <c r="E359" s="14" t="s">
        <v>2271</v>
      </c>
    </row>
    <row r="361" spans="2:7" x14ac:dyDescent="0.2">
      <c r="B361" s="18" t="s">
        <v>2277</v>
      </c>
      <c r="E361" s="18" t="s">
        <v>2279</v>
      </c>
    </row>
    <row r="362" spans="2:7" x14ac:dyDescent="0.2">
      <c r="B362" s="26" t="str" cm="1">
        <f t="array" ref="B362:C366">_xlfn._xlws.FILTER(C351:D359,E351:E359="yes")</f>
        <v>BIO Lab B</v>
      </c>
      <c r="C362" s="26" t="str">
        <v>Tue 9:00 AM</v>
      </c>
      <c r="E362" s="14">
        <v>5</v>
      </c>
    </row>
    <row r="363" spans="2:7" x14ac:dyDescent="0.2">
      <c r="B363" s="26" t="str">
        <v>CIS 110 Lab</v>
      </c>
      <c r="C363" s="26" t="str">
        <v>Thu 8:00 AM</v>
      </c>
      <c r="E363" s="14">
        <v>1</v>
      </c>
    </row>
    <row r="364" spans="2:7" x14ac:dyDescent="0.2">
      <c r="B364" s="26" t="str">
        <v>ECN 101</v>
      </c>
      <c r="C364" s="26" t="str">
        <v>Mon 2:00 PM</v>
      </c>
      <c r="E364" s="14">
        <v>8</v>
      </c>
    </row>
    <row r="365" spans="2:7" x14ac:dyDescent="0.2">
      <c r="B365" s="26" t="str">
        <v>MTH 151</v>
      </c>
      <c r="C365" s="26" t="str">
        <v>Tue 1:00 PM</v>
      </c>
      <c r="E365" s="14">
        <v>1</v>
      </c>
    </row>
    <row r="366" spans="2:7" x14ac:dyDescent="0.2">
      <c r="B366" s="26" t="str">
        <v>CIS 245</v>
      </c>
      <c r="C366" s="26" t="str">
        <v>Fri 10:00 AM</v>
      </c>
    </row>
    <row r="368" spans="2:7" x14ac:dyDescent="0.2">
      <c r="B368" s="18" t="s">
        <v>1302</v>
      </c>
    </row>
    <row r="369" spans="2:5" x14ac:dyDescent="0.2">
      <c r="B369" s="26" cm="1">
        <f t="array" ref="B369:B373">_xlfn.SEQUENCE(E362,E363,E364,E365)</f>
        <v>8</v>
      </c>
      <c r="D369" s="19" t="s">
        <v>2280</v>
      </c>
      <c r="E369" s="26">
        <f>_xlfn.XMATCH("BIO 101", G351:G357,0)</f>
        <v>5</v>
      </c>
    </row>
    <row r="370" spans="2:5" x14ac:dyDescent="0.2">
      <c r="B370" s="26">
        <v>9</v>
      </c>
    </row>
    <row r="371" spans="2:5" x14ac:dyDescent="0.2">
      <c r="B371" s="26">
        <v>10</v>
      </c>
    </row>
    <row r="372" spans="2:5" x14ac:dyDescent="0.2">
      <c r="B372" s="26">
        <v>11</v>
      </c>
      <c r="D372" s="19" t="s">
        <v>2281</v>
      </c>
      <c r="E372" s="26">
        <f>_xlfn.LET(_xlpm.x,E362,_xlpm.y,E364,_xlpm.x*_xlpm.y+E364)</f>
        <v>48</v>
      </c>
    </row>
    <row r="373" spans="2:5" x14ac:dyDescent="0.2">
      <c r="B373" s="26">
        <v>12</v>
      </c>
    </row>
  </sheetData>
  <mergeCells count="21">
    <mergeCell ref="B334:G334"/>
    <mergeCell ref="B347:G347"/>
    <mergeCell ref="B189:G189"/>
    <mergeCell ref="B170:G170"/>
    <mergeCell ref="B127:G127"/>
    <mergeCell ref="B156:G156"/>
    <mergeCell ref="B320:G320"/>
    <mergeCell ref="B262:G262"/>
    <mergeCell ref="B270:G270"/>
    <mergeCell ref="B289:G289"/>
    <mergeCell ref="B309:G309"/>
    <mergeCell ref="B3:G3"/>
    <mergeCell ref="B21:G21"/>
    <mergeCell ref="B39:G39"/>
    <mergeCell ref="C44:I44"/>
    <mergeCell ref="B53:G53"/>
    <mergeCell ref="B107:G107"/>
    <mergeCell ref="B117:G117"/>
    <mergeCell ref="B98:G98"/>
    <mergeCell ref="B72:G72"/>
    <mergeCell ref="B85:G85"/>
  </mergeCells>
  <dataValidations count="3">
    <dataValidation type="list" allowBlank="1" showInputMessage="1" showErrorMessage="1" sqref="M71" xr:uid="{A4A0E02C-C2D3-294F-A38A-B4494E11AC41}">
      <formula1>$J$74:$J$86</formula1>
    </dataValidation>
    <dataValidation type="list" allowBlank="1" showInputMessage="1" showErrorMessage="1" sqref="C243" xr:uid="{C1370E36-2DF7-6947-9E86-BECFA25B2C6D}">
      <formula1>$B$236:$B$240</formula1>
    </dataValidation>
    <dataValidation type="list" allowBlank="1" showInputMessage="1" showErrorMessage="1" sqref="C244" xr:uid="{AEDA0B8E-24BC-0648-A08E-572AF422D704}">
      <formula1>$C$235:$G$235</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2BFD1-D9D2-FD4F-B1F5-C890D1ABB0B4}">
  <sheetPr>
    <tabColor rgb="FFFFFF00"/>
  </sheetPr>
  <dimension ref="A1:D14"/>
  <sheetViews>
    <sheetView zoomScale="125" zoomScaleNormal="265" workbookViewId="0">
      <selection activeCell="C5" sqref="C5"/>
    </sheetView>
  </sheetViews>
  <sheetFormatPr baseColWidth="10" defaultColWidth="8.83203125" defaultRowHeight="15" x14ac:dyDescent="0.2"/>
  <cols>
    <col min="1" max="1" width="12.1640625" style="92" bestFit="1" customWidth="1"/>
    <col min="2" max="2" width="13.5" style="92" bestFit="1" customWidth="1"/>
    <col min="3" max="16384" width="8.83203125" style="92"/>
  </cols>
  <sheetData>
    <row r="1" spans="1:4" x14ac:dyDescent="0.2">
      <c r="A1" s="106" t="s">
        <v>292</v>
      </c>
      <c r="B1" s="92" t="s">
        <v>266</v>
      </c>
    </row>
    <row r="2" spans="1:4" x14ac:dyDescent="0.2">
      <c r="A2" s="106" t="s">
        <v>309</v>
      </c>
      <c r="B2" s="92" t="s">
        <v>295</v>
      </c>
    </row>
    <row r="4" spans="1:4" x14ac:dyDescent="0.2">
      <c r="A4" s="106" t="s">
        <v>314</v>
      </c>
      <c r="B4" s="92" t="s">
        <v>313</v>
      </c>
      <c r="C4" s="102" t="s">
        <v>312</v>
      </c>
    </row>
    <row r="5" spans="1:4" x14ac:dyDescent="0.2">
      <c r="A5" s="105" t="s">
        <v>261</v>
      </c>
      <c r="B5" s="92">
        <v>260</v>
      </c>
      <c r="C5" s="92">
        <f>SUMIFS('CourseBook Values'!$AD:$AD, 'CourseBook Values'!$A:$A, $B$1, 'CourseBook Values'!$W:$W, $B$2, 'CourseBook Values'!$B:$B, A5)</f>
        <v>260</v>
      </c>
      <c r="D5" s="92" t="str">
        <f ca="1">_xlfn.FORMULATEXT(C5)</f>
        <v>=SUMIFS('CourseBook Values'!$AD:$AD, 'CourseBook Values'!$A:$A, $B$1, 'CourseBook Values'!$W:$W, $B$2, 'CourseBook Values'!$B:$B, A5)</v>
      </c>
    </row>
    <row r="6" spans="1:4" x14ac:dyDescent="0.2">
      <c r="A6" s="105" t="s">
        <v>262</v>
      </c>
      <c r="B6" s="92">
        <v>127</v>
      </c>
      <c r="C6" s="92">
        <f>SUMIFS('CourseBook Values'!$AD:$AD, 'CourseBook Values'!$A:$A, $B$1, 'CourseBook Values'!$W:$W, $B$2, 'CourseBook Values'!$B:$B, A6)</f>
        <v>127</v>
      </c>
      <c r="D6" s="92" t="str">
        <f ca="1">_xlfn.FORMULATEXT(C6)</f>
        <v>=SUMIFS('CourseBook Values'!$AD:$AD, 'CourseBook Values'!$A:$A, $B$1, 'CourseBook Values'!$W:$W, $B$2, 'CourseBook Values'!$B:$B, A6)</v>
      </c>
    </row>
    <row r="7" spans="1:4" x14ac:dyDescent="0.2">
      <c r="A7" s="105" t="s">
        <v>259</v>
      </c>
      <c r="B7" s="92">
        <v>135</v>
      </c>
      <c r="C7" s="92">
        <f>SUMIFS('CourseBook Values'!$AD:$AD, 'CourseBook Values'!$A:$A, $B$1, 'CourseBook Values'!$W:$W, $B$2, 'CourseBook Values'!$B:$B, A7)</f>
        <v>135</v>
      </c>
      <c r="D7" s="92" t="str">
        <f ca="1">_xlfn.FORMULATEXT(C7)</f>
        <v>=SUMIFS('CourseBook Values'!$AD:$AD, 'CourseBook Values'!$A:$A, $B$1, 'CourseBook Values'!$W:$W, $B$2, 'CourseBook Values'!$B:$B, A7)</v>
      </c>
    </row>
    <row r="8" spans="1:4" x14ac:dyDescent="0.2">
      <c r="A8" s="105" t="s">
        <v>311</v>
      </c>
      <c r="B8" s="92">
        <v>522</v>
      </c>
    </row>
    <row r="14" spans="1:4" x14ac:dyDescent="0.2">
      <c r="D14" s="92" t="s">
        <v>310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F3771-7328-3644-A76D-16FCDB4112CB}">
  <dimension ref="A1:AG890"/>
  <sheetViews>
    <sheetView zoomScaleNormal="100" workbookViewId="0">
      <selection sqref="A1:A1048576"/>
    </sheetView>
  </sheetViews>
  <sheetFormatPr baseColWidth="10" defaultColWidth="8.83203125" defaultRowHeight="15" x14ac:dyDescent="0.2"/>
  <cols>
    <col min="1" max="4" width="8.83203125" style="92"/>
    <col min="5" max="5" width="20.5" style="92" customWidth="1"/>
    <col min="6" max="22" width="8.83203125" style="92"/>
    <col min="23" max="23" width="9.5" style="92" customWidth="1"/>
    <col min="24" max="24" width="33.6640625" style="92" bestFit="1" customWidth="1"/>
    <col min="25" max="26" width="20" style="92" customWidth="1"/>
    <col min="27" max="28" width="8.83203125" style="92"/>
    <col min="29" max="29" width="109.1640625" style="92" customWidth="1"/>
    <col min="30" max="16384" width="8.83203125" style="92"/>
  </cols>
  <sheetData>
    <row r="1" spans="1:33" s="98" customFormat="1" ht="64" x14ac:dyDescent="0.2">
      <c r="A1" s="98" t="s">
        <v>292</v>
      </c>
      <c r="B1" s="98" t="s">
        <v>291</v>
      </c>
      <c r="C1" s="98" t="s">
        <v>290</v>
      </c>
      <c r="D1" s="98" t="s">
        <v>2239</v>
      </c>
      <c r="E1" s="98" t="s">
        <v>289</v>
      </c>
      <c r="F1" s="98" t="s">
        <v>2238</v>
      </c>
      <c r="G1" s="98" t="s">
        <v>2237</v>
      </c>
      <c r="H1" s="98" t="s">
        <v>2236</v>
      </c>
      <c r="I1" s="98" t="s">
        <v>2235</v>
      </c>
      <c r="J1" s="98" t="s">
        <v>2234</v>
      </c>
      <c r="K1" s="98" t="s">
        <v>2233</v>
      </c>
      <c r="L1" s="98" t="s">
        <v>2232</v>
      </c>
      <c r="M1" s="98" t="s">
        <v>299</v>
      </c>
      <c r="N1" s="99" t="s">
        <v>308</v>
      </c>
      <c r="O1" s="99" t="s">
        <v>270</v>
      </c>
      <c r="P1" s="99" t="s">
        <v>263</v>
      </c>
      <c r="Q1" s="99" t="s">
        <v>280</v>
      </c>
      <c r="R1" s="99" t="s">
        <v>307</v>
      </c>
      <c r="S1" s="99" t="s">
        <v>295</v>
      </c>
      <c r="T1" s="99" t="s">
        <v>277</v>
      </c>
      <c r="U1" s="99" t="s">
        <v>260</v>
      </c>
      <c r="V1" s="99" t="s">
        <v>288</v>
      </c>
      <c r="W1" s="99" t="s">
        <v>309</v>
      </c>
      <c r="X1" s="98" t="s">
        <v>2231</v>
      </c>
      <c r="Y1" s="98" t="s">
        <v>287</v>
      </c>
      <c r="Z1" s="98" t="s">
        <v>286</v>
      </c>
      <c r="AA1" s="98" t="s">
        <v>2230</v>
      </c>
      <c r="AB1" s="98" t="s">
        <v>2229</v>
      </c>
      <c r="AC1" s="98" t="s">
        <v>2228</v>
      </c>
      <c r="AD1" s="98" t="s">
        <v>2227</v>
      </c>
      <c r="AE1" s="98" t="s">
        <v>2226</v>
      </c>
      <c r="AF1" s="98" t="s">
        <v>2225</v>
      </c>
      <c r="AG1" s="98" t="s">
        <v>2224</v>
      </c>
    </row>
    <row r="2" spans="1:33" ht="16" x14ac:dyDescent="0.2">
      <c r="A2" s="92" t="s">
        <v>266</v>
      </c>
      <c r="B2" s="92" t="s">
        <v>261</v>
      </c>
      <c r="C2" s="92">
        <v>205</v>
      </c>
      <c r="D2" s="95" t="s">
        <v>321</v>
      </c>
      <c r="E2" s="92" t="s">
        <v>2223</v>
      </c>
      <c r="F2" s="92">
        <v>4</v>
      </c>
      <c r="G2" s="92" t="s">
        <v>567</v>
      </c>
      <c r="H2" s="92" t="s">
        <v>566</v>
      </c>
      <c r="K2" s="121" t="s">
        <v>565</v>
      </c>
      <c r="L2" s="120" t="s">
        <v>316</v>
      </c>
      <c r="M2" s="92" t="s">
        <v>308</v>
      </c>
      <c r="N2" s="92">
        <v>1</v>
      </c>
      <c r="O2" s="92" t="s">
        <v>316</v>
      </c>
      <c r="P2" s="92" t="s">
        <v>316</v>
      </c>
      <c r="Q2" s="92" t="s">
        <v>316</v>
      </c>
      <c r="R2" s="92" t="s">
        <v>316</v>
      </c>
      <c r="S2" s="92" t="s">
        <v>316</v>
      </c>
      <c r="T2" s="92" t="s">
        <v>316</v>
      </c>
      <c r="U2" s="92">
        <v>1</v>
      </c>
      <c r="W2" s="92" t="str">
        <f t="shared" ref="W2:W65" si="0">IF(S2=1,"MWF",IF(T2=1,"TR","Other"))</f>
        <v>Other</v>
      </c>
      <c r="X2" s="92" t="s">
        <v>580</v>
      </c>
      <c r="Y2" s="119">
        <v>0.59722222222222221</v>
      </c>
      <c r="Z2" s="118">
        <v>0.73263888888888884</v>
      </c>
      <c r="AA2" s="92" t="s">
        <v>598</v>
      </c>
      <c r="AB2" s="92">
        <v>109</v>
      </c>
      <c r="AC2" s="92" t="s">
        <v>2222</v>
      </c>
      <c r="AD2" s="92">
        <v>10</v>
      </c>
      <c r="AE2" s="92">
        <v>14</v>
      </c>
      <c r="AG2" s="92" t="str">
        <f t="shared" ref="AG2:AG65" si="1">IF(RIGHT(C2,1)="L","Lab","Non-Lab")</f>
        <v>Non-Lab</v>
      </c>
    </row>
    <row r="3" spans="1:33" ht="16" x14ac:dyDescent="0.2">
      <c r="A3" s="92" t="s">
        <v>266</v>
      </c>
      <c r="B3" s="92" t="s">
        <v>261</v>
      </c>
      <c r="C3" s="92" t="s">
        <v>1901</v>
      </c>
      <c r="D3" s="95" t="s">
        <v>321</v>
      </c>
      <c r="E3" s="92" t="s">
        <v>1900</v>
      </c>
      <c r="F3" s="92">
        <v>0</v>
      </c>
      <c r="G3" s="92" t="s">
        <v>571</v>
      </c>
      <c r="H3" s="92" t="s">
        <v>570</v>
      </c>
      <c r="K3" s="92" t="s">
        <v>569</v>
      </c>
      <c r="L3" s="92" t="s">
        <v>316</v>
      </c>
      <c r="M3" s="92" t="s">
        <v>308</v>
      </c>
      <c r="N3" s="92">
        <v>1</v>
      </c>
      <c r="O3" s="92" t="s">
        <v>316</v>
      </c>
      <c r="P3" s="92" t="s">
        <v>316</v>
      </c>
      <c r="Q3" s="92" t="s">
        <v>316</v>
      </c>
      <c r="R3" s="92" t="s">
        <v>316</v>
      </c>
      <c r="T3" s="92" t="s">
        <v>316</v>
      </c>
      <c r="U3" s="92">
        <v>1</v>
      </c>
      <c r="V3" s="92" t="str">
        <f>LEFT(M3,1)</f>
        <v>M</v>
      </c>
      <c r="W3" s="92" t="str">
        <f t="shared" si="0"/>
        <v>Other</v>
      </c>
      <c r="X3" s="92" t="s">
        <v>580</v>
      </c>
      <c r="Y3" s="93">
        <v>0.59722222222222221</v>
      </c>
      <c r="Z3" s="93">
        <v>0.73263888888888884</v>
      </c>
      <c r="AA3" s="92" t="s">
        <v>598</v>
      </c>
      <c r="AB3" s="92">
        <v>102</v>
      </c>
      <c r="AC3" s="92" t="s">
        <v>2221</v>
      </c>
      <c r="AD3" s="92">
        <v>15</v>
      </c>
      <c r="AE3" s="92">
        <v>7</v>
      </c>
      <c r="AG3" s="92" t="str">
        <f t="shared" si="1"/>
        <v>Lab</v>
      </c>
    </row>
    <row r="4" spans="1:33" ht="16" x14ac:dyDescent="0.2">
      <c r="A4" s="92" t="s">
        <v>266</v>
      </c>
      <c r="B4" s="92" t="s">
        <v>359</v>
      </c>
      <c r="C4" s="92" t="s">
        <v>283</v>
      </c>
      <c r="D4" s="95" t="s">
        <v>321</v>
      </c>
      <c r="E4" s="92" t="s">
        <v>633</v>
      </c>
      <c r="F4" s="92">
        <v>0</v>
      </c>
      <c r="G4" s="92" t="s">
        <v>358</v>
      </c>
      <c r="H4" s="92" t="s">
        <v>357</v>
      </c>
      <c r="K4" s="92" t="s">
        <v>356</v>
      </c>
      <c r="L4" s="92" t="s">
        <v>316</v>
      </c>
      <c r="M4" s="92" t="s">
        <v>308</v>
      </c>
      <c r="N4" s="92">
        <v>1</v>
      </c>
      <c r="O4" s="92" t="s">
        <v>316</v>
      </c>
      <c r="P4" s="92" t="s">
        <v>316</v>
      </c>
      <c r="Q4" s="92" t="s">
        <v>316</v>
      </c>
      <c r="R4" s="92" t="s">
        <v>316</v>
      </c>
      <c r="S4" s="92" t="s">
        <v>316</v>
      </c>
      <c r="T4" s="92" t="s">
        <v>316</v>
      </c>
      <c r="U4" s="92">
        <v>1</v>
      </c>
      <c r="V4" s="92" t="str">
        <f>LEFT(M4,1)</f>
        <v>M</v>
      </c>
      <c r="W4" s="92" t="str">
        <f t="shared" si="0"/>
        <v>Other</v>
      </c>
      <c r="X4" s="92" t="s">
        <v>580</v>
      </c>
      <c r="Y4" s="93">
        <v>0.59722222222222221</v>
      </c>
      <c r="Z4" s="93">
        <v>0.73263888888888884</v>
      </c>
      <c r="AA4" s="92" t="s">
        <v>626</v>
      </c>
      <c r="AB4" s="92">
        <v>112</v>
      </c>
      <c r="AC4" s="92" t="s">
        <v>2220</v>
      </c>
      <c r="AD4" s="92">
        <v>17</v>
      </c>
      <c r="AE4" s="92">
        <v>12</v>
      </c>
      <c r="AG4" s="92" t="str">
        <f t="shared" si="1"/>
        <v>Lab</v>
      </c>
    </row>
    <row r="5" spans="1:33" ht="16" x14ac:dyDescent="0.2">
      <c r="A5" s="92" t="s">
        <v>266</v>
      </c>
      <c r="B5" s="92" t="s">
        <v>538</v>
      </c>
      <c r="C5" s="92">
        <v>242</v>
      </c>
      <c r="D5" s="95" t="s">
        <v>321</v>
      </c>
      <c r="E5" s="92" t="s">
        <v>1575</v>
      </c>
      <c r="F5" s="92">
        <v>1</v>
      </c>
      <c r="G5" s="92" t="s">
        <v>1033</v>
      </c>
      <c r="H5" s="92" t="s">
        <v>1032</v>
      </c>
      <c r="K5" s="92" t="s">
        <v>1031</v>
      </c>
      <c r="L5" s="92" t="s">
        <v>316</v>
      </c>
      <c r="M5" s="92" t="s">
        <v>308</v>
      </c>
      <c r="N5" s="92">
        <v>1</v>
      </c>
      <c r="O5" s="92" t="s">
        <v>316</v>
      </c>
      <c r="P5" s="92" t="s">
        <v>316</v>
      </c>
      <c r="Q5" s="92" t="s">
        <v>316</v>
      </c>
      <c r="R5" s="92" t="s">
        <v>316</v>
      </c>
      <c r="S5" s="92" t="s">
        <v>316</v>
      </c>
      <c r="T5" s="92" t="s">
        <v>316</v>
      </c>
      <c r="U5" s="92">
        <v>1</v>
      </c>
      <c r="W5" s="92" t="str">
        <f t="shared" si="0"/>
        <v>Other</v>
      </c>
      <c r="X5" s="92" t="s">
        <v>1574</v>
      </c>
      <c r="Y5" s="93">
        <v>0.67708333333333337</v>
      </c>
      <c r="Z5" s="93">
        <v>0.71875</v>
      </c>
      <c r="AA5" s="92" t="s">
        <v>719</v>
      </c>
      <c r="AB5" s="95" t="s">
        <v>865</v>
      </c>
      <c r="AC5" s="92" t="s">
        <v>2219</v>
      </c>
      <c r="AD5" s="92">
        <v>8</v>
      </c>
      <c r="AE5" s="92">
        <v>8</v>
      </c>
      <c r="AG5" s="92" t="str">
        <f t="shared" si="1"/>
        <v>Non-Lab</v>
      </c>
    </row>
    <row r="6" spans="1:33" ht="16" x14ac:dyDescent="0.2">
      <c r="A6" s="92" t="s">
        <v>266</v>
      </c>
      <c r="B6" s="92" t="s">
        <v>519</v>
      </c>
      <c r="C6" s="92">
        <v>350</v>
      </c>
      <c r="D6" s="95" t="s">
        <v>321</v>
      </c>
      <c r="E6" s="92" t="s">
        <v>2218</v>
      </c>
      <c r="F6" s="92">
        <v>4</v>
      </c>
      <c r="G6" s="92" t="s">
        <v>1571</v>
      </c>
      <c r="H6" s="92" t="s">
        <v>1570</v>
      </c>
      <c r="I6" s="92" t="s">
        <v>85</v>
      </c>
      <c r="J6" s="92" t="s">
        <v>1768</v>
      </c>
      <c r="K6" s="92" t="s">
        <v>1569</v>
      </c>
      <c r="L6" s="92" t="s">
        <v>1767</v>
      </c>
      <c r="M6" s="92" t="s">
        <v>308</v>
      </c>
      <c r="N6" s="92">
        <v>1</v>
      </c>
      <c r="O6" s="92" t="s">
        <v>316</v>
      </c>
      <c r="P6" s="92" t="s">
        <v>316</v>
      </c>
      <c r="Q6" s="92" t="s">
        <v>316</v>
      </c>
      <c r="R6" s="92" t="s">
        <v>316</v>
      </c>
      <c r="S6" s="92" t="s">
        <v>316</v>
      </c>
      <c r="T6" s="92" t="s">
        <v>316</v>
      </c>
      <c r="U6" s="92">
        <v>1</v>
      </c>
      <c r="W6" s="92" t="str">
        <f t="shared" si="0"/>
        <v>Other</v>
      </c>
      <c r="X6" s="92" t="s">
        <v>1079</v>
      </c>
      <c r="Y6" s="93">
        <v>0.6875</v>
      </c>
      <c r="Z6" s="93">
        <v>0.84027777777777779</v>
      </c>
      <c r="AA6" s="92" t="s">
        <v>719</v>
      </c>
      <c r="AB6" s="95" t="s">
        <v>1005</v>
      </c>
      <c r="AC6" s="92" t="s">
        <v>2217</v>
      </c>
      <c r="AD6" s="92">
        <v>10</v>
      </c>
      <c r="AE6" s="92">
        <v>16</v>
      </c>
      <c r="AG6" s="92" t="str">
        <f t="shared" si="1"/>
        <v>Non-Lab</v>
      </c>
    </row>
    <row r="7" spans="1:33" ht="16" x14ac:dyDescent="0.2">
      <c r="A7" s="92" t="s">
        <v>266</v>
      </c>
      <c r="B7" s="92" t="s">
        <v>603</v>
      </c>
      <c r="C7" s="95" t="s">
        <v>2216</v>
      </c>
      <c r="D7" s="95" t="s">
        <v>321</v>
      </c>
      <c r="E7" s="92" t="s">
        <v>2215</v>
      </c>
      <c r="F7" s="92">
        <v>1</v>
      </c>
      <c r="G7" s="92" t="s">
        <v>601</v>
      </c>
      <c r="H7" s="92" t="s">
        <v>252</v>
      </c>
      <c r="K7" s="92" t="s">
        <v>600</v>
      </c>
      <c r="L7" s="92" t="s">
        <v>316</v>
      </c>
      <c r="M7" s="92" t="s">
        <v>308</v>
      </c>
      <c r="N7" s="92">
        <v>1</v>
      </c>
      <c r="O7" s="92" t="s">
        <v>316</v>
      </c>
      <c r="P7" s="92" t="s">
        <v>316</v>
      </c>
      <c r="Q7" s="92" t="s">
        <v>316</v>
      </c>
      <c r="R7" s="92" t="s">
        <v>316</v>
      </c>
      <c r="S7" s="92" t="s">
        <v>316</v>
      </c>
      <c r="T7" s="92" t="s">
        <v>316</v>
      </c>
      <c r="U7" s="92">
        <v>1</v>
      </c>
      <c r="W7" s="92" t="str">
        <f t="shared" si="0"/>
        <v>Other</v>
      </c>
      <c r="X7" s="92" t="s">
        <v>599</v>
      </c>
      <c r="Y7" s="93">
        <v>0.31944444444444442</v>
      </c>
      <c r="Z7" s="93">
        <v>0.36805555555555558</v>
      </c>
      <c r="AA7" s="92" t="s">
        <v>598</v>
      </c>
      <c r="AB7" s="92">
        <v>106</v>
      </c>
      <c r="AC7" s="92" t="s">
        <v>2214</v>
      </c>
      <c r="AD7" s="92">
        <v>32</v>
      </c>
      <c r="AE7" s="92">
        <v>37</v>
      </c>
      <c r="AG7" s="92" t="str">
        <f t="shared" si="1"/>
        <v>Non-Lab</v>
      </c>
    </row>
    <row r="8" spans="1:33" ht="16" x14ac:dyDescent="0.2">
      <c r="A8" s="92" t="s">
        <v>266</v>
      </c>
      <c r="B8" s="92" t="s">
        <v>555</v>
      </c>
      <c r="C8" s="92" t="s">
        <v>2213</v>
      </c>
      <c r="D8" s="95" t="s">
        <v>321</v>
      </c>
      <c r="E8" s="92" t="s">
        <v>2212</v>
      </c>
      <c r="F8" s="92">
        <v>0</v>
      </c>
      <c r="G8" s="92" t="s">
        <v>553</v>
      </c>
      <c r="H8" s="92" t="s">
        <v>552</v>
      </c>
      <c r="K8" s="92" t="s">
        <v>551</v>
      </c>
      <c r="L8" s="92" t="s">
        <v>316</v>
      </c>
      <c r="M8" s="92" t="s">
        <v>1565</v>
      </c>
      <c r="N8" s="92">
        <v>1</v>
      </c>
      <c r="O8" s="92" t="s">
        <v>316</v>
      </c>
      <c r="P8" s="92" t="s">
        <v>316</v>
      </c>
      <c r="Q8" s="92" t="s">
        <v>316</v>
      </c>
      <c r="R8" s="92" t="s">
        <v>316</v>
      </c>
      <c r="S8" s="92" t="s">
        <v>316</v>
      </c>
      <c r="T8" s="92" t="s">
        <v>316</v>
      </c>
      <c r="U8" s="92">
        <v>1</v>
      </c>
      <c r="V8" s="92" t="str">
        <f>LEFT(M8,1)</f>
        <v>M</v>
      </c>
      <c r="W8" s="92" t="str">
        <f t="shared" si="0"/>
        <v>Other</v>
      </c>
      <c r="X8" s="92" t="s">
        <v>580</v>
      </c>
      <c r="Y8" s="93">
        <v>0.59722222222222221</v>
      </c>
      <c r="Z8" s="93">
        <v>0.73263888888888884</v>
      </c>
      <c r="AA8" s="92" t="s">
        <v>590</v>
      </c>
      <c r="AB8" s="92" t="s">
        <v>694</v>
      </c>
      <c r="AC8" s="92" t="s">
        <v>2211</v>
      </c>
      <c r="AD8" s="92">
        <v>0</v>
      </c>
      <c r="AE8" s="92">
        <v>16</v>
      </c>
      <c r="AG8" s="92" t="str">
        <f t="shared" si="1"/>
        <v>Lab</v>
      </c>
    </row>
    <row r="9" spans="1:33" ht="16" x14ac:dyDescent="0.2">
      <c r="A9" s="92" t="s">
        <v>266</v>
      </c>
      <c r="B9" s="92" t="s">
        <v>555</v>
      </c>
      <c r="C9" s="92" t="s">
        <v>1620</v>
      </c>
      <c r="D9" s="95" t="s">
        <v>965</v>
      </c>
      <c r="E9" s="92" t="s">
        <v>1619</v>
      </c>
      <c r="F9" s="92">
        <v>0</v>
      </c>
      <c r="G9" s="92" t="s">
        <v>584</v>
      </c>
      <c r="H9" s="92" t="s">
        <v>583</v>
      </c>
      <c r="K9" s="92" t="s">
        <v>582</v>
      </c>
      <c r="L9" s="92" t="s">
        <v>316</v>
      </c>
      <c r="M9" s="92" t="s">
        <v>1565</v>
      </c>
      <c r="N9" s="92">
        <v>1</v>
      </c>
      <c r="O9" s="92" t="s">
        <v>316</v>
      </c>
      <c r="P9" s="92" t="s">
        <v>316</v>
      </c>
      <c r="Q9" s="92" t="s">
        <v>316</v>
      </c>
      <c r="R9" s="92" t="s">
        <v>316</v>
      </c>
      <c r="S9" s="92" t="s">
        <v>316</v>
      </c>
      <c r="T9" s="92" t="s">
        <v>316</v>
      </c>
      <c r="U9" s="92">
        <v>1</v>
      </c>
      <c r="V9" s="92" t="str">
        <f>LEFT(M9,1)</f>
        <v>M</v>
      </c>
      <c r="W9" s="92" t="str">
        <f t="shared" si="0"/>
        <v>Other</v>
      </c>
      <c r="X9" s="92" t="s">
        <v>580</v>
      </c>
      <c r="Y9" s="93">
        <v>0.59722222222222221</v>
      </c>
      <c r="Z9" s="93">
        <v>0.73263888888888884</v>
      </c>
      <c r="AA9" s="92" t="s">
        <v>590</v>
      </c>
      <c r="AB9" s="92" t="s">
        <v>688</v>
      </c>
      <c r="AC9" s="92" t="s">
        <v>2210</v>
      </c>
      <c r="AD9" s="92">
        <v>13</v>
      </c>
      <c r="AE9" s="92">
        <v>11</v>
      </c>
      <c r="AG9" s="92" t="str">
        <f t="shared" si="1"/>
        <v>Lab</v>
      </c>
    </row>
    <row r="10" spans="1:33" ht="16" x14ac:dyDescent="0.2">
      <c r="A10" s="92" t="s">
        <v>266</v>
      </c>
      <c r="B10" s="92" t="s">
        <v>365</v>
      </c>
      <c r="C10" s="92">
        <v>143</v>
      </c>
      <c r="D10" s="95" t="s">
        <v>321</v>
      </c>
      <c r="E10" s="92" t="s">
        <v>1557</v>
      </c>
      <c r="F10" s="92">
        <v>2</v>
      </c>
      <c r="G10" s="92" t="s">
        <v>986</v>
      </c>
      <c r="H10" s="92" t="s">
        <v>985</v>
      </c>
      <c r="I10" s="92" t="s">
        <v>364</v>
      </c>
      <c r="J10" s="92" t="s">
        <v>363</v>
      </c>
      <c r="K10" s="92" t="s">
        <v>984</v>
      </c>
      <c r="L10" s="92" t="s">
        <v>362</v>
      </c>
      <c r="M10" s="92" t="s">
        <v>1502</v>
      </c>
      <c r="N10" s="92">
        <v>1</v>
      </c>
      <c r="O10" s="92" t="s">
        <v>316</v>
      </c>
      <c r="P10" s="92">
        <v>1</v>
      </c>
      <c r="Q10" s="92" t="s">
        <v>316</v>
      </c>
      <c r="R10" s="92" t="s">
        <v>316</v>
      </c>
      <c r="S10" s="92" t="s">
        <v>316</v>
      </c>
      <c r="T10" s="92" t="s">
        <v>316</v>
      </c>
      <c r="U10" s="92">
        <v>1</v>
      </c>
      <c r="W10" s="92" t="str">
        <f t="shared" si="0"/>
        <v>Other</v>
      </c>
      <c r="X10" s="92" t="s">
        <v>1556</v>
      </c>
      <c r="Y10" s="93">
        <v>0.54166666666666663</v>
      </c>
      <c r="Z10" s="93">
        <v>0.58333333333333337</v>
      </c>
      <c r="AA10" s="92" t="s">
        <v>982</v>
      </c>
      <c r="AB10" s="92">
        <v>304</v>
      </c>
      <c r="AC10" s="92" t="s">
        <v>2209</v>
      </c>
      <c r="AD10" s="92">
        <v>18</v>
      </c>
      <c r="AE10" s="92">
        <v>17</v>
      </c>
      <c r="AG10" s="92" t="str">
        <f t="shared" si="1"/>
        <v>Non-Lab</v>
      </c>
    </row>
    <row r="11" spans="1:33" ht="16" x14ac:dyDescent="0.2">
      <c r="A11" s="92" t="s">
        <v>266</v>
      </c>
      <c r="B11" s="92" t="s">
        <v>711</v>
      </c>
      <c r="C11" s="92">
        <v>108</v>
      </c>
      <c r="D11" s="95" t="s">
        <v>321</v>
      </c>
      <c r="E11" s="92" t="s">
        <v>912</v>
      </c>
      <c r="F11" s="92">
        <v>4</v>
      </c>
      <c r="G11" s="92" t="s">
        <v>908</v>
      </c>
      <c r="H11" s="92" t="s">
        <v>907</v>
      </c>
      <c r="K11" s="92" t="s">
        <v>906</v>
      </c>
      <c r="L11" s="92" t="s">
        <v>316</v>
      </c>
      <c r="M11" s="92" t="s">
        <v>1502</v>
      </c>
      <c r="N11" s="92">
        <v>1</v>
      </c>
      <c r="O11" s="92" t="s">
        <v>316</v>
      </c>
      <c r="P11" s="92">
        <v>1</v>
      </c>
      <c r="Q11" s="92" t="s">
        <v>316</v>
      </c>
      <c r="R11" s="92" t="s">
        <v>316</v>
      </c>
      <c r="S11" s="92" t="s">
        <v>316</v>
      </c>
      <c r="T11" s="92" t="s">
        <v>316</v>
      </c>
      <c r="U11" s="92">
        <v>1</v>
      </c>
      <c r="W11" s="92" t="str">
        <f t="shared" si="0"/>
        <v>Other</v>
      </c>
      <c r="X11" s="92" t="s">
        <v>1551</v>
      </c>
      <c r="Y11" s="93">
        <v>0.54166666666666663</v>
      </c>
      <c r="Z11" s="93">
        <v>0.66666666666666663</v>
      </c>
      <c r="AA11" s="92" t="s">
        <v>704</v>
      </c>
      <c r="AB11" s="92">
        <v>220</v>
      </c>
      <c r="AC11" s="92" t="s">
        <v>2208</v>
      </c>
      <c r="AD11" s="92">
        <v>10</v>
      </c>
      <c r="AE11" s="92">
        <v>11</v>
      </c>
      <c r="AG11" s="92" t="str">
        <f t="shared" si="1"/>
        <v>Non-Lab</v>
      </c>
    </row>
    <row r="12" spans="1:33" ht="16" x14ac:dyDescent="0.2">
      <c r="A12" s="92" t="s">
        <v>266</v>
      </c>
      <c r="B12" s="92" t="s">
        <v>711</v>
      </c>
      <c r="C12" s="92">
        <v>361</v>
      </c>
      <c r="D12" s="95" t="s">
        <v>321</v>
      </c>
      <c r="E12" s="92" t="s">
        <v>1553</v>
      </c>
      <c r="F12" s="92">
        <v>4</v>
      </c>
      <c r="G12" s="92" t="s">
        <v>716</v>
      </c>
      <c r="H12" s="92" t="s">
        <v>715</v>
      </c>
      <c r="K12" s="92" t="s">
        <v>714</v>
      </c>
      <c r="L12" s="92" t="s">
        <v>316</v>
      </c>
      <c r="M12" s="92" t="s">
        <v>1502</v>
      </c>
      <c r="N12" s="92">
        <v>1</v>
      </c>
      <c r="O12" s="92" t="s">
        <v>316</v>
      </c>
      <c r="P12" s="92">
        <v>1</v>
      </c>
      <c r="Q12" s="92" t="s">
        <v>316</v>
      </c>
      <c r="R12" s="92" t="s">
        <v>316</v>
      </c>
      <c r="S12" s="92" t="s">
        <v>316</v>
      </c>
      <c r="T12" s="92" t="s">
        <v>316</v>
      </c>
      <c r="U12" s="92">
        <v>1</v>
      </c>
      <c r="W12" s="92" t="str">
        <f t="shared" si="0"/>
        <v>Other</v>
      </c>
      <c r="X12" s="92" t="s">
        <v>1551</v>
      </c>
      <c r="Y12" s="93">
        <v>0.54166666666666663</v>
      </c>
      <c r="Z12" s="93">
        <v>0.66666666666666663</v>
      </c>
      <c r="AA12" s="92" t="s">
        <v>704</v>
      </c>
      <c r="AB12" s="92">
        <v>120</v>
      </c>
      <c r="AC12" s="92" t="s">
        <v>2207</v>
      </c>
      <c r="AD12" s="92">
        <v>5</v>
      </c>
      <c r="AE12" s="92">
        <v>7</v>
      </c>
      <c r="AG12" s="92" t="str">
        <f t="shared" si="1"/>
        <v>Non-Lab</v>
      </c>
    </row>
    <row r="13" spans="1:33" ht="16" x14ac:dyDescent="0.2">
      <c r="A13" s="92" t="s">
        <v>266</v>
      </c>
      <c r="B13" s="92" t="s">
        <v>711</v>
      </c>
      <c r="C13" s="92">
        <v>461</v>
      </c>
      <c r="D13" s="95" t="s">
        <v>321</v>
      </c>
      <c r="E13" s="92" t="s">
        <v>1552</v>
      </c>
      <c r="F13" s="92">
        <v>4</v>
      </c>
      <c r="G13" s="92" t="s">
        <v>716</v>
      </c>
      <c r="H13" s="92" t="s">
        <v>715</v>
      </c>
      <c r="K13" s="92" t="s">
        <v>714</v>
      </c>
      <c r="L13" s="92" t="s">
        <v>316</v>
      </c>
      <c r="M13" s="92" t="s">
        <v>1502</v>
      </c>
      <c r="N13" s="92">
        <v>1</v>
      </c>
      <c r="O13" s="92" t="s">
        <v>316</v>
      </c>
      <c r="P13" s="92">
        <v>1</v>
      </c>
      <c r="Q13" s="92" t="s">
        <v>316</v>
      </c>
      <c r="R13" s="92" t="s">
        <v>316</v>
      </c>
      <c r="S13" s="92" t="s">
        <v>316</v>
      </c>
      <c r="T13" s="92" t="s">
        <v>316</v>
      </c>
      <c r="U13" s="92">
        <v>1</v>
      </c>
      <c r="W13" s="92" t="str">
        <f t="shared" si="0"/>
        <v>Other</v>
      </c>
      <c r="X13" s="92" t="s">
        <v>1551</v>
      </c>
      <c r="Y13" s="93">
        <v>0.54166666666666663</v>
      </c>
      <c r="Z13" s="93">
        <v>0.66666666666666663</v>
      </c>
      <c r="AA13" s="92" t="s">
        <v>704</v>
      </c>
      <c r="AB13" s="92">
        <v>120</v>
      </c>
      <c r="AC13" s="92" t="s">
        <v>2207</v>
      </c>
      <c r="AD13" s="92">
        <v>5</v>
      </c>
      <c r="AE13" s="92">
        <v>4</v>
      </c>
      <c r="AG13" s="92" t="str">
        <f t="shared" si="1"/>
        <v>Non-Lab</v>
      </c>
    </row>
    <row r="14" spans="1:33" ht="16" x14ac:dyDescent="0.2">
      <c r="A14" s="92" t="s">
        <v>266</v>
      </c>
      <c r="B14" s="92" t="s">
        <v>576</v>
      </c>
      <c r="C14" s="92">
        <v>353</v>
      </c>
      <c r="D14" s="95" t="s">
        <v>321</v>
      </c>
      <c r="E14" s="92" t="s">
        <v>2206</v>
      </c>
      <c r="F14" s="92">
        <v>4</v>
      </c>
      <c r="G14" s="92" t="s">
        <v>574</v>
      </c>
      <c r="H14" s="92" t="s">
        <v>573</v>
      </c>
      <c r="K14" s="92" t="s">
        <v>572</v>
      </c>
      <c r="L14" s="92" t="s">
        <v>316</v>
      </c>
      <c r="M14" s="92" t="s">
        <v>1502</v>
      </c>
      <c r="N14" s="92">
        <v>1</v>
      </c>
      <c r="O14" s="92" t="s">
        <v>316</v>
      </c>
      <c r="P14" s="92">
        <v>1</v>
      </c>
      <c r="Q14" s="92" t="s">
        <v>316</v>
      </c>
      <c r="R14" s="92" t="s">
        <v>316</v>
      </c>
      <c r="S14" s="92" t="s">
        <v>316</v>
      </c>
      <c r="T14" s="92" t="s">
        <v>316</v>
      </c>
      <c r="U14" s="92">
        <v>1</v>
      </c>
      <c r="W14" s="92" t="str">
        <f t="shared" si="0"/>
        <v>Other</v>
      </c>
      <c r="X14" s="92" t="s">
        <v>1185</v>
      </c>
      <c r="Y14" s="93">
        <v>0.59722222222222221</v>
      </c>
      <c r="Z14" s="93">
        <v>0.67013888888888884</v>
      </c>
      <c r="AA14" s="92" t="s">
        <v>719</v>
      </c>
      <c r="AB14" s="92">
        <v>307</v>
      </c>
      <c r="AC14" s="92" t="s">
        <v>2205</v>
      </c>
      <c r="AD14" s="92">
        <v>30</v>
      </c>
      <c r="AE14" s="92">
        <v>32</v>
      </c>
      <c r="AG14" s="92" t="str">
        <f t="shared" si="1"/>
        <v>Non-Lab</v>
      </c>
    </row>
    <row r="15" spans="1:33" ht="16" x14ac:dyDescent="0.2">
      <c r="A15" s="92" t="s">
        <v>266</v>
      </c>
      <c r="B15" s="92" t="s">
        <v>538</v>
      </c>
      <c r="C15" s="92">
        <v>103</v>
      </c>
      <c r="D15" s="95" t="s">
        <v>321</v>
      </c>
      <c r="E15" s="92" t="s">
        <v>1547</v>
      </c>
      <c r="F15" s="92">
        <v>4</v>
      </c>
      <c r="G15" s="92" t="s">
        <v>1033</v>
      </c>
      <c r="H15" s="92" t="s">
        <v>1032</v>
      </c>
      <c r="K15" s="92" t="s">
        <v>1031</v>
      </c>
      <c r="L15" s="92" t="s">
        <v>316</v>
      </c>
      <c r="M15" s="92" t="s">
        <v>1502</v>
      </c>
      <c r="N15" s="92">
        <v>1</v>
      </c>
      <c r="O15" s="92" t="s">
        <v>316</v>
      </c>
      <c r="P15" s="92">
        <v>1</v>
      </c>
      <c r="Q15" s="92" t="s">
        <v>316</v>
      </c>
      <c r="R15" s="92" t="s">
        <v>316</v>
      </c>
      <c r="S15" s="92" t="s">
        <v>316</v>
      </c>
      <c r="T15" s="92" t="s">
        <v>316</v>
      </c>
      <c r="U15" s="92">
        <v>1</v>
      </c>
      <c r="W15" s="92" t="str">
        <f t="shared" si="0"/>
        <v>Other</v>
      </c>
      <c r="X15" s="92" t="s">
        <v>1185</v>
      </c>
      <c r="Y15" s="93">
        <v>0.59722222222222221</v>
      </c>
      <c r="Z15" s="93">
        <v>0.67013888888888884</v>
      </c>
      <c r="AA15" s="92" t="s">
        <v>719</v>
      </c>
      <c r="AB15" s="95" t="s">
        <v>785</v>
      </c>
      <c r="AC15" s="92" t="s">
        <v>2204</v>
      </c>
      <c r="AD15" s="92">
        <v>24</v>
      </c>
      <c r="AE15" s="92">
        <v>23</v>
      </c>
      <c r="AG15" s="92" t="str">
        <f t="shared" si="1"/>
        <v>Non-Lab</v>
      </c>
    </row>
    <row r="16" spans="1:33" ht="16" x14ac:dyDescent="0.2">
      <c r="A16" s="92" t="s">
        <v>266</v>
      </c>
      <c r="B16" s="92" t="s">
        <v>538</v>
      </c>
      <c r="C16" s="92">
        <v>301</v>
      </c>
      <c r="D16" s="95" t="s">
        <v>321</v>
      </c>
      <c r="E16" s="92" t="s">
        <v>1873</v>
      </c>
      <c r="F16" s="92">
        <v>4</v>
      </c>
      <c r="G16" s="92" t="s">
        <v>544</v>
      </c>
      <c r="H16" s="92" t="s">
        <v>543</v>
      </c>
      <c r="K16" s="92" t="s">
        <v>542</v>
      </c>
      <c r="L16" s="92" t="s">
        <v>316</v>
      </c>
      <c r="M16" s="92" t="s">
        <v>1502</v>
      </c>
      <c r="N16" s="92">
        <v>1</v>
      </c>
      <c r="O16" s="92" t="s">
        <v>316</v>
      </c>
      <c r="P16" s="92">
        <v>1</v>
      </c>
      <c r="Q16" s="92" t="s">
        <v>316</v>
      </c>
      <c r="R16" s="92" t="s">
        <v>316</v>
      </c>
      <c r="S16" s="92" t="s">
        <v>316</v>
      </c>
      <c r="T16" s="92" t="s">
        <v>316</v>
      </c>
      <c r="U16" s="92">
        <v>1</v>
      </c>
      <c r="W16" s="92" t="str">
        <f t="shared" si="0"/>
        <v>Other</v>
      </c>
      <c r="X16" s="92" t="s">
        <v>1185</v>
      </c>
      <c r="Y16" s="93">
        <v>0.59722222222222221</v>
      </c>
      <c r="Z16" s="93">
        <v>0.67013888888888884</v>
      </c>
      <c r="AA16" s="92" t="s">
        <v>719</v>
      </c>
      <c r="AB16" s="95" t="s">
        <v>865</v>
      </c>
      <c r="AC16" s="92" t="s">
        <v>2203</v>
      </c>
      <c r="AD16" s="92">
        <v>10</v>
      </c>
      <c r="AE16" s="92">
        <v>14</v>
      </c>
      <c r="AG16" s="92" t="str">
        <f t="shared" si="1"/>
        <v>Non-Lab</v>
      </c>
    </row>
    <row r="17" spans="1:33" ht="16" x14ac:dyDescent="0.2">
      <c r="A17" s="92" t="s">
        <v>266</v>
      </c>
      <c r="B17" s="92" t="s">
        <v>259</v>
      </c>
      <c r="C17" s="92">
        <v>326</v>
      </c>
      <c r="D17" s="95" t="s">
        <v>321</v>
      </c>
      <c r="E17" s="92" t="s">
        <v>2202</v>
      </c>
      <c r="F17" s="92">
        <v>4</v>
      </c>
      <c r="G17" s="92" t="s">
        <v>533</v>
      </c>
      <c r="H17" s="92" t="s">
        <v>532</v>
      </c>
      <c r="K17" s="92" t="s">
        <v>531</v>
      </c>
      <c r="L17" s="92" t="s">
        <v>316</v>
      </c>
      <c r="M17" s="92" t="s">
        <v>1502</v>
      </c>
      <c r="N17" s="92">
        <v>1</v>
      </c>
      <c r="O17" s="92" t="s">
        <v>316</v>
      </c>
      <c r="P17" s="92">
        <v>1</v>
      </c>
      <c r="Q17" s="92" t="s">
        <v>316</v>
      </c>
      <c r="R17" s="92" t="s">
        <v>316</v>
      </c>
      <c r="S17" s="92" t="s">
        <v>316</v>
      </c>
      <c r="T17" s="92" t="s">
        <v>316</v>
      </c>
      <c r="U17" s="92">
        <v>1</v>
      </c>
      <c r="W17" s="92" t="str">
        <f t="shared" si="0"/>
        <v>Other</v>
      </c>
      <c r="X17" s="92" t="s">
        <v>1185</v>
      </c>
      <c r="Y17" s="93">
        <v>0.59722222222222221</v>
      </c>
      <c r="Z17" s="93">
        <v>0.67013888888888884</v>
      </c>
      <c r="AA17" s="92" t="s">
        <v>719</v>
      </c>
      <c r="AB17" s="92">
        <v>311</v>
      </c>
      <c r="AC17" s="92" t="s">
        <v>2201</v>
      </c>
      <c r="AD17" s="92">
        <v>20</v>
      </c>
      <c r="AE17" s="92">
        <v>20</v>
      </c>
      <c r="AG17" s="92" t="str">
        <f t="shared" si="1"/>
        <v>Non-Lab</v>
      </c>
    </row>
    <row r="18" spans="1:33" ht="16" x14ac:dyDescent="0.2">
      <c r="A18" s="92" t="s">
        <v>266</v>
      </c>
      <c r="B18" s="92" t="s">
        <v>614</v>
      </c>
      <c r="C18" s="92">
        <v>111</v>
      </c>
      <c r="D18" s="95" t="s">
        <v>321</v>
      </c>
      <c r="E18" s="92" t="s">
        <v>390</v>
      </c>
      <c r="F18" s="92">
        <v>4</v>
      </c>
      <c r="G18" s="92" t="s">
        <v>1543</v>
      </c>
      <c r="H18" s="92" t="s">
        <v>1542</v>
      </c>
      <c r="K18" s="92" t="s">
        <v>1541</v>
      </c>
      <c r="L18" s="92" t="s">
        <v>316</v>
      </c>
      <c r="M18" s="92" t="s">
        <v>1502</v>
      </c>
      <c r="N18" s="92">
        <v>1</v>
      </c>
      <c r="O18" s="92" t="s">
        <v>316</v>
      </c>
      <c r="P18" s="92">
        <v>1</v>
      </c>
      <c r="Q18" s="92" t="s">
        <v>316</v>
      </c>
      <c r="R18" s="92" t="s">
        <v>316</v>
      </c>
      <c r="S18" s="92" t="s">
        <v>316</v>
      </c>
      <c r="T18" s="92" t="s">
        <v>316</v>
      </c>
      <c r="U18" s="92">
        <v>1</v>
      </c>
      <c r="W18" s="92" t="str">
        <f t="shared" si="0"/>
        <v>Other</v>
      </c>
      <c r="X18" s="92" t="s">
        <v>1185</v>
      </c>
      <c r="Y18" s="93">
        <v>0.59722222222222221</v>
      </c>
      <c r="Z18" s="93">
        <v>0.67013888888888884</v>
      </c>
      <c r="AA18" s="92" t="s">
        <v>605</v>
      </c>
      <c r="AB18" s="92" t="s">
        <v>919</v>
      </c>
      <c r="AC18" s="92" t="s">
        <v>2200</v>
      </c>
      <c r="AD18" s="92">
        <v>16</v>
      </c>
      <c r="AE18" s="92">
        <v>15</v>
      </c>
      <c r="AG18" s="92" t="str">
        <f t="shared" si="1"/>
        <v>Non-Lab</v>
      </c>
    </row>
    <row r="19" spans="1:33" ht="16" x14ac:dyDescent="0.2">
      <c r="A19" s="92" t="s">
        <v>266</v>
      </c>
      <c r="B19" s="92" t="s">
        <v>1321</v>
      </c>
      <c r="C19" s="92">
        <v>446</v>
      </c>
      <c r="D19" s="95" t="s">
        <v>321</v>
      </c>
      <c r="E19" s="92" t="s">
        <v>2199</v>
      </c>
      <c r="F19" s="92">
        <v>4</v>
      </c>
      <c r="G19" s="92" t="s">
        <v>1319</v>
      </c>
      <c r="H19" s="92" t="s">
        <v>1318</v>
      </c>
      <c r="K19" s="92" t="s">
        <v>1317</v>
      </c>
      <c r="L19" s="92" t="s">
        <v>316</v>
      </c>
      <c r="M19" s="92" t="s">
        <v>1502</v>
      </c>
      <c r="N19" s="92">
        <v>1</v>
      </c>
      <c r="O19" s="92" t="s">
        <v>316</v>
      </c>
      <c r="P19" s="92">
        <v>1</v>
      </c>
      <c r="Q19" s="92" t="s">
        <v>316</v>
      </c>
      <c r="R19" s="92" t="s">
        <v>316</v>
      </c>
      <c r="S19" s="92" t="s">
        <v>316</v>
      </c>
      <c r="T19" s="92" t="s">
        <v>316</v>
      </c>
      <c r="U19" s="92">
        <v>1</v>
      </c>
      <c r="W19" s="92" t="str">
        <f t="shared" si="0"/>
        <v>Other</v>
      </c>
      <c r="X19" s="92" t="s">
        <v>1185</v>
      </c>
      <c r="Y19" s="93">
        <v>0.59722222222222221</v>
      </c>
      <c r="Z19" s="93">
        <v>0.67013888888888884</v>
      </c>
      <c r="AA19" s="92" t="s">
        <v>719</v>
      </c>
      <c r="AB19" s="92">
        <v>109</v>
      </c>
      <c r="AC19" s="92" t="s">
        <v>2198</v>
      </c>
      <c r="AD19" s="92">
        <v>20</v>
      </c>
      <c r="AE19" s="92">
        <v>6</v>
      </c>
      <c r="AG19" s="92" t="str">
        <f t="shared" si="1"/>
        <v>Non-Lab</v>
      </c>
    </row>
    <row r="20" spans="1:33" ht="16" x14ac:dyDescent="0.2">
      <c r="A20" s="92" t="s">
        <v>266</v>
      </c>
      <c r="B20" s="92" t="s">
        <v>490</v>
      </c>
      <c r="C20" s="92">
        <v>315</v>
      </c>
      <c r="D20" s="95" t="s">
        <v>321</v>
      </c>
      <c r="E20" s="92" t="s">
        <v>2197</v>
      </c>
      <c r="F20" s="92">
        <v>4</v>
      </c>
      <c r="G20" s="92" t="s">
        <v>489</v>
      </c>
      <c r="H20" s="92" t="s">
        <v>488</v>
      </c>
      <c r="K20" s="92" t="s">
        <v>487</v>
      </c>
      <c r="L20" s="92" t="s">
        <v>316</v>
      </c>
      <c r="M20" s="92" t="s">
        <v>1502</v>
      </c>
      <c r="N20" s="92">
        <v>1</v>
      </c>
      <c r="O20" s="92" t="s">
        <v>316</v>
      </c>
      <c r="P20" s="92">
        <v>1</v>
      </c>
      <c r="Q20" s="92" t="s">
        <v>316</v>
      </c>
      <c r="R20" s="92" t="s">
        <v>316</v>
      </c>
      <c r="S20" s="92" t="s">
        <v>316</v>
      </c>
      <c r="T20" s="92" t="s">
        <v>316</v>
      </c>
      <c r="U20" s="92">
        <v>1</v>
      </c>
      <c r="W20" s="92" t="str">
        <f t="shared" si="0"/>
        <v>Other</v>
      </c>
      <c r="X20" s="92" t="s">
        <v>1185</v>
      </c>
      <c r="Y20" s="93">
        <v>0.59722222222222221</v>
      </c>
      <c r="Z20" s="93">
        <v>0.67013888888888884</v>
      </c>
      <c r="AA20" s="92" t="s">
        <v>719</v>
      </c>
      <c r="AB20" s="92">
        <v>302</v>
      </c>
      <c r="AC20" s="92" t="s">
        <v>2196</v>
      </c>
      <c r="AD20" s="92">
        <v>15</v>
      </c>
      <c r="AE20" s="92">
        <v>11</v>
      </c>
      <c r="AG20" s="92" t="str">
        <f t="shared" si="1"/>
        <v>Non-Lab</v>
      </c>
    </row>
    <row r="21" spans="1:33" ht="16" x14ac:dyDescent="0.2">
      <c r="A21" s="92" t="s">
        <v>266</v>
      </c>
      <c r="B21" s="92" t="s">
        <v>374</v>
      </c>
      <c r="C21" s="92">
        <v>112</v>
      </c>
      <c r="D21" s="95" t="s">
        <v>321</v>
      </c>
      <c r="E21" s="92" t="s">
        <v>2195</v>
      </c>
      <c r="F21" s="92">
        <v>4</v>
      </c>
      <c r="G21" s="92" t="s">
        <v>665</v>
      </c>
      <c r="H21" s="92" t="s">
        <v>664</v>
      </c>
      <c r="K21" s="92" t="s">
        <v>663</v>
      </c>
      <c r="L21" s="92" t="s">
        <v>316</v>
      </c>
      <c r="M21" s="92" t="s">
        <v>1502</v>
      </c>
      <c r="N21" s="92">
        <v>1</v>
      </c>
      <c r="O21" s="92" t="s">
        <v>316</v>
      </c>
      <c r="P21" s="92">
        <v>1</v>
      </c>
      <c r="Q21" s="92" t="s">
        <v>316</v>
      </c>
      <c r="R21" s="92" t="s">
        <v>316</v>
      </c>
      <c r="S21" s="92" t="s">
        <v>316</v>
      </c>
      <c r="T21" s="92" t="s">
        <v>316</v>
      </c>
      <c r="U21" s="92">
        <v>1</v>
      </c>
      <c r="W21" s="92" t="str">
        <f t="shared" si="0"/>
        <v>Other</v>
      </c>
      <c r="X21" s="92" t="s">
        <v>1185</v>
      </c>
      <c r="Y21" s="93">
        <v>0.59722222222222221</v>
      </c>
      <c r="Z21" s="93">
        <v>0.67013888888888884</v>
      </c>
      <c r="AA21" s="92" t="s">
        <v>723</v>
      </c>
      <c r="AB21" s="92" t="s">
        <v>1700</v>
      </c>
      <c r="AC21" s="92" t="s">
        <v>2194</v>
      </c>
      <c r="AD21" s="92">
        <v>15</v>
      </c>
      <c r="AE21" s="92">
        <v>15</v>
      </c>
      <c r="AG21" s="92" t="str">
        <f t="shared" si="1"/>
        <v>Non-Lab</v>
      </c>
    </row>
    <row r="22" spans="1:33" ht="16" x14ac:dyDescent="0.2">
      <c r="A22" s="92" t="s">
        <v>266</v>
      </c>
      <c r="B22" s="92" t="s">
        <v>330</v>
      </c>
      <c r="C22" s="92">
        <v>101</v>
      </c>
      <c r="D22" s="95" t="s">
        <v>329</v>
      </c>
      <c r="E22" s="92" t="s">
        <v>820</v>
      </c>
      <c r="F22" s="92">
        <v>4</v>
      </c>
      <c r="G22" s="92" t="s">
        <v>731</v>
      </c>
      <c r="H22" s="92" t="s">
        <v>730</v>
      </c>
      <c r="K22" s="92" t="s">
        <v>729</v>
      </c>
      <c r="L22" s="92" t="s">
        <v>316</v>
      </c>
      <c r="M22" s="92" t="s">
        <v>1502</v>
      </c>
      <c r="N22" s="92">
        <v>1</v>
      </c>
      <c r="O22" s="92" t="s">
        <v>316</v>
      </c>
      <c r="P22" s="92">
        <v>1</v>
      </c>
      <c r="Q22" s="92" t="s">
        <v>316</v>
      </c>
      <c r="R22" s="92" t="s">
        <v>316</v>
      </c>
      <c r="S22" s="92" t="s">
        <v>316</v>
      </c>
      <c r="T22" s="92" t="s">
        <v>316</v>
      </c>
      <c r="U22" s="92">
        <v>1</v>
      </c>
      <c r="W22" s="92" t="str">
        <f t="shared" si="0"/>
        <v>Other</v>
      </c>
      <c r="X22" s="92" t="s">
        <v>1185</v>
      </c>
      <c r="Y22" s="93">
        <v>0.59722222222222221</v>
      </c>
      <c r="Z22" s="93">
        <v>0.67013888888888884</v>
      </c>
      <c r="AA22" s="92" t="s">
        <v>598</v>
      </c>
      <c r="AB22" s="92">
        <v>200</v>
      </c>
      <c r="AC22" s="92" t="s">
        <v>2193</v>
      </c>
      <c r="AD22" s="92">
        <v>25</v>
      </c>
      <c r="AE22" s="92">
        <v>26</v>
      </c>
      <c r="AG22" s="92" t="str">
        <f t="shared" si="1"/>
        <v>Non-Lab</v>
      </c>
    </row>
    <row r="23" spans="1:33" ht="16" x14ac:dyDescent="0.2">
      <c r="A23" s="92" t="s">
        <v>266</v>
      </c>
      <c r="B23" s="92" t="s">
        <v>322</v>
      </c>
      <c r="C23" s="92">
        <v>207</v>
      </c>
      <c r="D23" s="95" t="s">
        <v>321</v>
      </c>
      <c r="E23" s="92" t="s">
        <v>2192</v>
      </c>
      <c r="F23" s="92">
        <v>4</v>
      </c>
      <c r="G23" s="92" t="s">
        <v>319</v>
      </c>
      <c r="H23" s="92" t="s">
        <v>318</v>
      </c>
      <c r="K23" s="92" t="s">
        <v>317</v>
      </c>
      <c r="L23" s="92" t="s">
        <v>316</v>
      </c>
      <c r="M23" s="92" t="s">
        <v>1502</v>
      </c>
      <c r="N23" s="92">
        <v>1</v>
      </c>
      <c r="O23" s="92" t="s">
        <v>316</v>
      </c>
      <c r="P23" s="92">
        <v>1</v>
      </c>
      <c r="Q23" s="92" t="s">
        <v>316</v>
      </c>
      <c r="R23" s="92" t="s">
        <v>316</v>
      </c>
      <c r="S23" s="92" t="s">
        <v>316</v>
      </c>
      <c r="T23" s="92" t="s">
        <v>316</v>
      </c>
      <c r="U23" s="92">
        <v>1</v>
      </c>
      <c r="W23" s="92" t="str">
        <f t="shared" si="0"/>
        <v>Other</v>
      </c>
      <c r="X23" s="92" t="s">
        <v>1185</v>
      </c>
      <c r="Y23" s="93">
        <v>0.59722222222222221</v>
      </c>
      <c r="Z23" s="93">
        <v>0.67013888888888884</v>
      </c>
      <c r="AA23" s="92" t="s">
        <v>723</v>
      </c>
      <c r="AB23" s="92">
        <v>407</v>
      </c>
      <c r="AC23" s="92" t="s">
        <v>2191</v>
      </c>
      <c r="AD23" s="92">
        <v>20</v>
      </c>
      <c r="AE23" s="92">
        <v>13</v>
      </c>
      <c r="AG23" s="92" t="str">
        <f t="shared" si="1"/>
        <v>Non-Lab</v>
      </c>
    </row>
    <row r="24" spans="1:33" ht="16" x14ac:dyDescent="0.2">
      <c r="A24" s="92" t="s">
        <v>266</v>
      </c>
      <c r="B24" s="92" t="s">
        <v>262</v>
      </c>
      <c r="C24" s="92">
        <v>280</v>
      </c>
      <c r="D24" s="95" t="s">
        <v>321</v>
      </c>
      <c r="E24" s="92" t="s">
        <v>1526</v>
      </c>
      <c r="F24" s="92">
        <v>4</v>
      </c>
      <c r="G24" s="92" t="s">
        <v>1525</v>
      </c>
      <c r="H24" s="92" t="s">
        <v>1524</v>
      </c>
      <c r="K24" s="92" t="s">
        <v>1523</v>
      </c>
      <c r="L24" s="92" t="s">
        <v>316</v>
      </c>
      <c r="M24" s="92" t="s">
        <v>1502</v>
      </c>
      <c r="N24" s="92">
        <v>1</v>
      </c>
      <c r="O24" s="92" t="s">
        <v>316</v>
      </c>
      <c r="P24" s="92">
        <v>1</v>
      </c>
      <c r="Q24" s="92" t="s">
        <v>316</v>
      </c>
      <c r="R24" s="92" t="s">
        <v>316</v>
      </c>
      <c r="S24" s="92" t="s">
        <v>316</v>
      </c>
      <c r="T24" s="92" t="s">
        <v>316</v>
      </c>
      <c r="U24" s="92">
        <v>1</v>
      </c>
      <c r="W24" s="92" t="str">
        <f t="shared" si="0"/>
        <v>Other</v>
      </c>
      <c r="X24" s="92" t="s">
        <v>616</v>
      </c>
      <c r="Y24" s="93">
        <v>0.65277777777777779</v>
      </c>
      <c r="Z24" s="93">
        <v>0.72569444444444442</v>
      </c>
      <c r="AA24" s="92" t="s">
        <v>605</v>
      </c>
      <c r="AB24" s="92">
        <v>215</v>
      </c>
      <c r="AC24" s="92" t="s">
        <v>2190</v>
      </c>
      <c r="AD24" s="92">
        <v>16</v>
      </c>
      <c r="AE24" s="92">
        <v>14</v>
      </c>
      <c r="AG24" s="92" t="str">
        <f t="shared" si="1"/>
        <v>Non-Lab</v>
      </c>
    </row>
    <row r="25" spans="1:33" ht="16" x14ac:dyDescent="0.2">
      <c r="A25" s="92" t="s">
        <v>266</v>
      </c>
      <c r="B25" s="92" t="s">
        <v>374</v>
      </c>
      <c r="C25" s="92">
        <v>450</v>
      </c>
      <c r="D25" s="95" t="s">
        <v>321</v>
      </c>
      <c r="E25" s="92" t="s">
        <v>2189</v>
      </c>
      <c r="F25" s="92">
        <v>4</v>
      </c>
      <c r="G25" s="92" t="s">
        <v>376</v>
      </c>
      <c r="H25" s="92" t="s">
        <v>342</v>
      </c>
      <c r="K25" s="92" t="s">
        <v>375</v>
      </c>
      <c r="L25" s="92" t="s">
        <v>316</v>
      </c>
      <c r="M25" s="92" t="s">
        <v>1502</v>
      </c>
      <c r="N25" s="92">
        <v>1</v>
      </c>
      <c r="O25" s="92" t="s">
        <v>316</v>
      </c>
      <c r="P25" s="92">
        <v>1</v>
      </c>
      <c r="Q25" s="92" t="s">
        <v>316</v>
      </c>
      <c r="R25" s="92" t="s">
        <v>316</v>
      </c>
      <c r="S25" s="92" t="s">
        <v>316</v>
      </c>
      <c r="T25" s="92" t="s">
        <v>316</v>
      </c>
      <c r="U25" s="92">
        <v>1</v>
      </c>
      <c r="W25" s="92" t="str">
        <f t="shared" si="0"/>
        <v>Other</v>
      </c>
      <c r="X25" s="92" t="s">
        <v>616</v>
      </c>
      <c r="Y25" s="93">
        <v>0.65277777777777779</v>
      </c>
      <c r="Z25" s="93">
        <v>0.72569444444444442</v>
      </c>
      <c r="AA25" s="92" t="s">
        <v>723</v>
      </c>
      <c r="AB25" s="92">
        <v>404</v>
      </c>
      <c r="AC25" s="92" t="s">
        <v>2188</v>
      </c>
      <c r="AD25" s="92">
        <v>10</v>
      </c>
      <c r="AE25" s="92">
        <v>3</v>
      </c>
      <c r="AG25" s="92" t="str">
        <f t="shared" si="1"/>
        <v>Non-Lab</v>
      </c>
    </row>
    <row r="26" spans="1:33" ht="16" x14ac:dyDescent="0.2">
      <c r="A26" s="92" t="s">
        <v>266</v>
      </c>
      <c r="B26" s="92" t="s">
        <v>391</v>
      </c>
      <c r="C26" s="92">
        <v>201</v>
      </c>
      <c r="D26" s="95" t="s">
        <v>321</v>
      </c>
      <c r="E26" s="92" t="s">
        <v>1521</v>
      </c>
      <c r="F26" s="92">
        <v>1</v>
      </c>
      <c r="G26" s="92" t="s">
        <v>1429</v>
      </c>
      <c r="H26" s="92" t="s">
        <v>806</v>
      </c>
      <c r="K26" s="92" t="s">
        <v>1428</v>
      </c>
      <c r="L26" s="92" t="s">
        <v>316</v>
      </c>
      <c r="M26" s="92" t="s">
        <v>1502</v>
      </c>
      <c r="N26" s="92">
        <v>1</v>
      </c>
      <c r="O26" s="92" t="s">
        <v>316</v>
      </c>
      <c r="P26" s="92">
        <v>1</v>
      </c>
      <c r="Q26" s="92" t="s">
        <v>316</v>
      </c>
      <c r="R26" s="92" t="s">
        <v>316</v>
      </c>
      <c r="S26" s="92" t="s">
        <v>316</v>
      </c>
      <c r="T26" s="92" t="s">
        <v>316</v>
      </c>
      <c r="U26" s="92">
        <v>1</v>
      </c>
      <c r="W26" s="92" t="str">
        <f t="shared" si="0"/>
        <v>Other</v>
      </c>
      <c r="X26" s="92" t="s">
        <v>1520</v>
      </c>
      <c r="Y26" s="93">
        <v>0.66666666666666663</v>
      </c>
      <c r="Z26" s="93">
        <v>0.72569444444444442</v>
      </c>
      <c r="AA26" s="92" t="s">
        <v>704</v>
      </c>
      <c r="AB26" s="92">
        <v>211</v>
      </c>
      <c r="AC26" s="92" t="s">
        <v>2187</v>
      </c>
      <c r="AD26" s="92">
        <v>0</v>
      </c>
      <c r="AE26" s="92">
        <v>14</v>
      </c>
      <c r="AG26" s="92" t="str">
        <f t="shared" si="1"/>
        <v>Non-Lab</v>
      </c>
    </row>
    <row r="27" spans="1:33" ht="16" x14ac:dyDescent="0.2">
      <c r="A27" s="92" t="s">
        <v>266</v>
      </c>
      <c r="B27" s="92" t="s">
        <v>391</v>
      </c>
      <c r="C27" s="92">
        <v>211</v>
      </c>
      <c r="D27" s="95" t="s">
        <v>321</v>
      </c>
      <c r="E27" s="92" t="s">
        <v>1518</v>
      </c>
      <c r="F27" s="92">
        <v>1</v>
      </c>
      <c r="G27" s="92" t="s">
        <v>389</v>
      </c>
      <c r="H27" s="92" t="s">
        <v>342</v>
      </c>
      <c r="I27" s="92" t="s">
        <v>384</v>
      </c>
      <c r="J27" s="92" t="s">
        <v>240</v>
      </c>
      <c r="K27" s="92" t="s">
        <v>388</v>
      </c>
      <c r="L27" s="92" t="s">
        <v>383</v>
      </c>
      <c r="M27" s="92" t="s">
        <v>1502</v>
      </c>
      <c r="N27" s="92">
        <v>1</v>
      </c>
      <c r="O27" s="92" t="s">
        <v>316</v>
      </c>
      <c r="P27" s="92">
        <v>1</v>
      </c>
      <c r="Q27" s="92" t="s">
        <v>316</v>
      </c>
      <c r="R27" s="92" t="s">
        <v>316</v>
      </c>
      <c r="S27" s="92" t="s">
        <v>316</v>
      </c>
      <c r="T27" s="92" t="s">
        <v>316</v>
      </c>
      <c r="U27" s="92">
        <v>1</v>
      </c>
      <c r="W27" s="92" t="str">
        <f t="shared" si="0"/>
        <v>Other</v>
      </c>
      <c r="X27" s="92" t="s">
        <v>1517</v>
      </c>
      <c r="Y27" s="93">
        <v>0.73958333333333337</v>
      </c>
      <c r="Z27" s="93">
        <v>0.79166666666666663</v>
      </c>
      <c r="AA27" s="92" t="s">
        <v>704</v>
      </c>
      <c r="AB27" s="92">
        <v>211</v>
      </c>
      <c r="AC27" s="92" t="s">
        <v>2186</v>
      </c>
      <c r="AD27" s="92">
        <v>30</v>
      </c>
      <c r="AE27" s="92">
        <v>15</v>
      </c>
      <c r="AG27" s="92" t="str">
        <f t="shared" si="1"/>
        <v>Non-Lab</v>
      </c>
    </row>
    <row r="28" spans="1:33" ht="16" x14ac:dyDescent="0.2">
      <c r="A28" s="92" t="s">
        <v>266</v>
      </c>
      <c r="B28" s="92" t="s">
        <v>391</v>
      </c>
      <c r="C28" s="92">
        <v>111</v>
      </c>
      <c r="D28" s="95" t="s">
        <v>321</v>
      </c>
      <c r="E28" s="92" t="s">
        <v>1515</v>
      </c>
      <c r="F28" s="92">
        <v>1</v>
      </c>
      <c r="G28" s="92" t="s">
        <v>389</v>
      </c>
      <c r="H28" s="92" t="s">
        <v>342</v>
      </c>
      <c r="I28" s="92" t="s">
        <v>384</v>
      </c>
      <c r="J28" s="92" t="s">
        <v>240</v>
      </c>
      <c r="K28" s="92" t="s">
        <v>388</v>
      </c>
      <c r="L28" s="92" t="s">
        <v>383</v>
      </c>
      <c r="M28" s="92" t="s">
        <v>1502</v>
      </c>
      <c r="N28" s="92">
        <v>1</v>
      </c>
      <c r="O28" s="92" t="s">
        <v>316</v>
      </c>
      <c r="P28" s="92">
        <v>1</v>
      </c>
      <c r="Q28" s="92" t="s">
        <v>316</v>
      </c>
      <c r="R28" s="92" t="s">
        <v>316</v>
      </c>
      <c r="S28" s="92" t="s">
        <v>316</v>
      </c>
      <c r="T28" s="92" t="s">
        <v>316</v>
      </c>
      <c r="U28" s="92">
        <v>1</v>
      </c>
      <c r="W28" s="92" t="str">
        <f t="shared" si="0"/>
        <v>Other</v>
      </c>
      <c r="X28" s="92" t="s">
        <v>1514</v>
      </c>
      <c r="Y28" s="93">
        <v>0.79861111111111116</v>
      </c>
      <c r="Z28" s="93">
        <v>0.85416666666666663</v>
      </c>
      <c r="AA28" s="92" t="s">
        <v>704</v>
      </c>
      <c r="AB28" s="92">
        <v>211</v>
      </c>
      <c r="AC28" s="92" t="s">
        <v>2185</v>
      </c>
      <c r="AD28" s="92">
        <v>50</v>
      </c>
      <c r="AE28" s="92">
        <v>22</v>
      </c>
      <c r="AG28" s="92" t="str">
        <f t="shared" si="1"/>
        <v>Non-Lab</v>
      </c>
    </row>
    <row r="29" spans="1:33" ht="16" x14ac:dyDescent="0.2">
      <c r="A29" s="92" t="s">
        <v>266</v>
      </c>
      <c r="B29" s="92" t="s">
        <v>378</v>
      </c>
      <c r="C29" s="92">
        <v>104</v>
      </c>
      <c r="D29" s="95" t="s">
        <v>321</v>
      </c>
      <c r="E29" s="92" t="s">
        <v>1512</v>
      </c>
      <c r="F29" s="92">
        <v>2</v>
      </c>
      <c r="G29" s="92" t="s">
        <v>1511</v>
      </c>
      <c r="H29" s="92" t="s">
        <v>240</v>
      </c>
      <c r="I29" s="92" t="s">
        <v>364</v>
      </c>
      <c r="J29" s="92" t="s">
        <v>363</v>
      </c>
      <c r="K29" s="92" t="s">
        <v>2184</v>
      </c>
      <c r="L29" s="92" t="s">
        <v>362</v>
      </c>
      <c r="M29" s="92" t="s">
        <v>1502</v>
      </c>
      <c r="N29" s="92">
        <v>1</v>
      </c>
      <c r="O29" s="92" t="s">
        <v>316</v>
      </c>
      <c r="P29" s="92">
        <v>1</v>
      </c>
      <c r="Q29" s="92" t="s">
        <v>316</v>
      </c>
      <c r="R29" s="92" t="s">
        <v>316</v>
      </c>
      <c r="S29" s="92" t="s">
        <v>316</v>
      </c>
      <c r="T29" s="92" t="s">
        <v>316</v>
      </c>
      <c r="U29" s="92">
        <v>1</v>
      </c>
      <c r="W29" s="92" t="str">
        <f t="shared" si="0"/>
        <v>Other</v>
      </c>
      <c r="X29" s="92" t="s">
        <v>983</v>
      </c>
      <c r="Y29" s="93">
        <v>0.375</v>
      </c>
      <c r="Z29" s="93">
        <v>0.41666666666666669</v>
      </c>
      <c r="AA29" s="92" t="s">
        <v>2183</v>
      </c>
      <c r="AB29" s="92" t="s">
        <v>2182</v>
      </c>
      <c r="AC29" s="92" t="s">
        <v>2181</v>
      </c>
      <c r="AD29" s="92">
        <v>25</v>
      </c>
      <c r="AE29" s="92">
        <v>10</v>
      </c>
      <c r="AG29" s="92" t="str">
        <f t="shared" si="1"/>
        <v>Non-Lab</v>
      </c>
    </row>
    <row r="30" spans="1:33" ht="16" x14ac:dyDescent="0.2">
      <c r="A30" s="92" t="s">
        <v>266</v>
      </c>
      <c r="B30" s="92" t="s">
        <v>378</v>
      </c>
      <c r="C30" s="92">
        <v>116</v>
      </c>
      <c r="D30" s="95" t="s">
        <v>321</v>
      </c>
      <c r="E30" s="92" t="s">
        <v>1508</v>
      </c>
      <c r="F30" s="92">
        <v>2</v>
      </c>
      <c r="G30" s="92" t="s">
        <v>986</v>
      </c>
      <c r="H30" s="92" t="s">
        <v>985</v>
      </c>
      <c r="I30" s="92" t="s">
        <v>364</v>
      </c>
      <c r="J30" s="92" t="s">
        <v>363</v>
      </c>
      <c r="K30" s="92" t="s">
        <v>984</v>
      </c>
      <c r="L30" s="92" t="s">
        <v>362</v>
      </c>
      <c r="M30" s="92" t="s">
        <v>1502</v>
      </c>
      <c r="N30" s="92">
        <v>1</v>
      </c>
      <c r="O30" s="92" t="s">
        <v>316</v>
      </c>
      <c r="P30" s="92">
        <v>1</v>
      </c>
      <c r="Q30" s="92" t="s">
        <v>316</v>
      </c>
      <c r="R30" s="92" t="s">
        <v>316</v>
      </c>
      <c r="S30" s="92" t="s">
        <v>316</v>
      </c>
      <c r="T30" s="92" t="s">
        <v>316</v>
      </c>
      <c r="U30" s="92">
        <v>1</v>
      </c>
      <c r="W30" s="92" t="str">
        <f t="shared" si="0"/>
        <v>Other</v>
      </c>
      <c r="X30" s="92" t="s">
        <v>983</v>
      </c>
      <c r="Y30" s="93">
        <v>0.375</v>
      </c>
      <c r="Z30" s="93">
        <v>0.41666666666666669</v>
      </c>
      <c r="AA30" s="92" t="s">
        <v>982</v>
      </c>
      <c r="AB30" s="92">
        <v>304</v>
      </c>
      <c r="AC30" s="92" t="s">
        <v>2180</v>
      </c>
      <c r="AD30" s="92">
        <v>20</v>
      </c>
      <c r="AE30" s="92">
        <v>19</v>
      </c>
      <c r="AG30" s="92" t="str">
        <f t="shared" si="1"/>
        <v>Non-Lab</v>
      </c>
    </row>
    <row r="31" spans="1:33" ht="16" x14ac:dyDescent="0.2">
      <c r="A31" s="92" t="s">
        <v>266</v>
      </c>
      <c r="B31" s="92" t="s">
        <v>711</v>
      </c>
      <c r="C31" s="92">
        <v>112</v>
      </c>
      <c r="D31" s="95" t="s">
        <v>337</v>
      </c>
      <c r="E31" s="92" t="s">
        <v>717</v>
      </c>
      <c r="F31" s="92">
        <v>4</v>
      </c>
      <c r="G31" s="92" t="s">
        <v>908</v>
      </c>
      <c r="H31" s="92" t="s">
        <v>907</v>
      </c>
      <c r="K31" s="92" t="s">
        <v>906</v>
      </c>
      <c r="L31" s="92" t="s">
        <v>316</v>
      </c>
      <c r="M31" s="92" t="s">
        <v>1502</v>
      </c>
      <c r="N31" s="92">
        <v>1</v>
      </c>
      <c r="O31" s="92" t="s">
        <v>316</v>
      </c>
      <c r="P31" s="92">
        <v>1</v>
      </c>
      <c r="Q31" s="92" t="s">
        <v>316</v>
      </c>
      <c r="R31" s="92" t="s">
        <v>316</v>
      </c>
      <c r="S31" s="92" t="s">
        <v>316</v>
      </c>
      <c r="T31" s="92" t="s">
        <v>316</v>
      </c>
      <c r="U31" s="92">
        <v>1</v>
      </c>
      <c r="W31" s="92" t="str">
        <f t="shared" si="0"/>
        <v>Other</v>
      </c>
      <c r="X31" s="92" t="s">
        <v>1506</v>
      </c>
      <c r="Y31" s="93">
        <v>0.375</v>
      </c>
      <c r="Z31" s="93">
        <v>0.47916666666666669</v>
      </c>
      <c r="AA31" s="92" t="s">
        <v>704</v>
      </c>
      <c r="AB31" s="92">
        <v>219</v>
      </c>
      <c r="AC31" s="92" t="s">
        <v>2179</v>
      </c>
      <c r="AD31" s="92">
        <v>10</v>
      </c>
      <c r="AE31" s="92">
        <v>10</v>
      </c>
      <c r="AG31" s="92" t="str">
        <f t="shared" si="1"/>
        <v>Non-Lab</v>
      </c>
    </row>
    <row r="32" spans="1:33" ht="16" x14ac:dyDescent="0.2">
      <c r="A32" s="92" t="s">
        <v>266</v>
      </c>
      <c r="B32" s="92" t="s">
        <v>378</v>
      </c>
      <c r="C32" s="92">
        <v>126</v>
      </c>
      <c r="D32" s="95" t="s">
        <v>321</v>
      </c>
      <c r="E32" s="92" t="s">
        <v>1504</v>
      </c>
      <c r="F32" s="92">
        <v>2</v>
      </c>
      <c r="G32" s="92" t="s">
        <v>999</v>
      </c>
      <c r="H32" s="92" t="s">
        <v>240</v>
      </c>
      <c r="I32" s="92" t="s">
        <v>364</v>
      </c>
      <c r="J32" s="92" t="s">
        <v>363</v>
      </c>
      <c r="K32" s="92" t="s">
        <v>998</v>
      </c>
      <c r="L32" s="92" t="s">
        <v>362</v>
      </c>
      <c r="M32" s="92" t="s">
        <v>1502</v>
      </c>
      <c r="N32" s="92">
        <v>1</v>
      </c>
      <c r="O32" s="92" t="s">
        <v>316</v>
      </c>
      <c r="P32" s="92">
        <v>1</v>
      </c>
      <c r="Q32" s="92" t="s">
        <v>316</v>
      </c>
      <c r="R32" s="92" t="s">
        <v>316</v>
      </c>
      <c r="S32" s="92" t="s">
        <v>316</v>
      </c>
      <c r="T32" s="92" t="s">
        <v>316</v>
      </c>
      <c r="U32" s="92">
        <v>1</v>
      </c>
      <c r="W32" s="92" t="str">
        <f t="shared" si="0"/>
        <v>Other</v>
      </c>
      <c r="X32" s="92" t="s">
        <v>1501</v>
      </c>
      <c r="Y32" s="93">
        <v>0.43055555555555558</v>
      </c>
      <c r="Z32" s="93">
        <v>0.47222222222222221</v>
      </c>
      <c r="AA32" s="92" t="s">
        <v>996</v>
      </c>
      <c r="AB32" s="92" t="s">
        <v>995</v>
      </c>
      <c r="AC32" s="92" t="s">
        <v>2178</v>
      </c>
      <c r="AD32" s="92">
        <v>16</v>
      </c>
      <c r="AE32" s="92">
        <v>6</v>
      </c>
      <c r="AG32" s="92" t="str">
        <f t="shared" si="1"/>
        <v>Non-Lab</v>
      </c>
    </row>
    <row r="33" spans="1:33" ht="16" x14ac:dyDescent="0.2">
      <c r="A33" s="92" t="s">
        <v>266</v>
      </c>
      <c r="B33" s="92" t="s">
        <v>365</v>
      </c>
      <c r="C33" s="92">
        <v>142</v>
      </c>
      <c r="D33" s="95" t="s">
        <v>321</v>
      </c>
      <c r="E33" s="92" t="s">
        <v>987</v>
      </c>
      <c r="F33" s="92">
        <v>2</v>
      </c>
      <c r="G33" s="92" t="s">
        <v>986</v>
      </c>
      <c r="H33" s="92" t="s">
        <v>985</v>
      </c>
      <c r="I33" s="92" t="s">
        <v>364</v>
      </c>
      <c r="J33" s="92" t="s">
        <v>363</v>
      </c>
      <c r="K33" s="92" t="s">
        <v>984</v>
      </c>
      <c r="L33" s="92" t="s">
        <v>362</v>
      </c>
      <c r="M33" s="92" t="s">
        <v>1502</v>
      </c>
      <c r="N33" s="92">
        <v>1</v>
      </c>
      <c r="O33" s="92" t="s">
        <v>316</v>
      </c>
      <c r="P33" s="92">
        <v>1</v>
      </c>
      <c r="Q33" s="92" t="s">
        <v>316</v>
      </c>
      <c r="R33" s="92" t="s">
        <v>316</v>
      </c>
      <c r="S33" s="92" t="s">
        <v>316</v>
      </c>
      <c r="T33" s="92" t="s">
        <v>316</v>
      </c>
      <c r="U33" s="92">
        <v>1</v>
      </c>
      <c r="W33" s="92" t="str">
        <f t="shared" si="0"/>
        <v>Other</v>
      </c>
      <c r="X33" s="92" t="s">
        <v>1501</v>
      </c>
      <c r="Y33" s="93">
        <v>0.43055555555555558</v>
      </c>
      <c r="Z33" s="93">
        <v>0.47222222222222221</v>
      </c>
      <c r="AA33" s="92" t="s">
        <v>982</v>
      </c>
      <c r="AB33" s="92">
        <v>304</v>
      </c>
      <c r="AC33" s="92" t="s">
        <v>2177</v>
      </c>
      <c r="AD33" s="92">
        <v>20</v>
      </c>
      <c r="AE33" s="92">
        <v>20</v>
      </c>
      <c r="AG33" s="92" t="str">
        <f t="shared" si="1"/>
        <v>Non-Lab</v>
      </c>
    </row>
    <row r="34" spans="1:33" ht="16" x14ac:dyDescent="0.2">
      <c r="A34" s="92" t="s">
        <v>266</v>
      </c>
      <c r="B34" s="92" t="s">
        <v>576</v>
      </c>
      <c r="C34" s="92">
        <v>211</v>
      </c>
      <c r="D34" s="95" t="s">
        <v>329</v>
      </c>
      <c r="E34" s="92" t="s">
        <v>1364</v>
      </c>
      <c r="F34" s="92">
        <v>4</v>
      </c>
      <c r="G34" s="92" t="s">
        <v>574</v>
      </c>
      <c r="H34" s="92" t="s">
        <v>573</v>
      </c>
      <c r="K34" s="92" t="s">
        <v>572</v>
      </c>
      <c r="L34" s="92" t="s">
        <v>316</v>
      </c>
      <c r="M34" s="92" t="s">
        <v>1190</v>
      </c>
      <c r="N34" s="92">
        <v>1</v>
      </c>
      <c r="O34" s="92" t="s">
        <v>316</v>
      </c>
      <c r="P34" s="92">
        <v>1</v>
      </c>
      <c r="Q34" s="92" t="s">
        <v>316</v>
      </c>
      <c r="R34" s="92">
        <v>1</v>
      </c>
      <c r="S34" s="92">
        <v>1</v>
      </c>
      <c r="T34" s="92" t="s">
        <v>316</v>
      </c>
      <c r="U34" s="92" t="s">
        <v>316</v>
      </c>
      <c r="W34" s="92" t="str">
        <f t="shared" si="0"/>
        <v>MWF</v>
      </c>
      <c r="X34" s="92" t="s">
        <v>1170</v>
      </c>
      <c r="Y34" s="93">
        <v>0.54166666666666663</v>
      </c>
      <c r="Z34" s="93">
        <v>0.59027777777777779</v>
      </c>
      <c r="AA34" s="92" t="s">
        <v>719</v>
      </c>
      <c r="AB34" s="92">
        <v>307</v>
      </c>
      <c r="AC34" s="92" t="s">
        <v>2176</v>
      </c>
      <c r="AD34" s="92">
        <v>25</v>
      </c>
      <c r="AE34" s="92">
        <v>30</v>
      </c>
      <c r="AG34" s="92" t="str">
        <f t="shared" si="1"/>
        <v>Non-Lab</v>
      </c>
    </row>
    <row r="35" spans="1:33" ht="16" x14ac:dyDescent="0.2">
      <c r="A35" s="92" t="s">
        <v>266</v>
      </c>
      <c r="B35" s="92" t="s">
        <v>576</v>
      </c>
      <c r="C35" s="92">
        <v>346</v>
      </c>
      <c r="D35" s="95" t="s">
        <v>321</v>
      </c>
      <c r="E35" s="92" t="s">
        <v>2175</v>
      </c>
      <c r="F35" s="92">
        <v>4</v>
      </c>
      <c r="G35" s="92" t="s">
        <v>796</v>
      </c>
      <c r="H35" s="92" t="s">
        <v>795</v>
      </c>
      <c r="K35" s="92" t="s">
        <v>794</v>
      </c>
      <c r="L35" s="92" t="s">
        <v>316</v>
      </c>
      <c r="M35" s="92" t="s">
        <v>1190</v>
      </c>
      <c r="N35" s="92">
        <v>1</v>
      </c>
      <c r="O35" s="92" t="s">
        <v>316</v>
      </c>
      <c r="P35" s="92">
        <v>1</v>
      </c>
      <c r="Q35" s="92" t="s">
        <v>316</v>
      </c>
      <c r="R35" s="92">
        <v>1</v>
      </c>
      <c r="S35" s="92">
        <v>1</v>
      </c>
      <c r="T35" s="92" t="s">
        <v>316</v>
      </c>
      <c r="U35" s="92" t="s">
        <v>316</v>
      </c>
      <c r="W35" s="92" t="str">
        <f t="shared" si="0"/>
        <v>MWF</v>
      </c>
      <c r="X35" s="92" t="s">
        <v>1170</v>
      </c>
      <c r="Y35" s="93">
        <v>0.54166666666666663</v>
      </c>
      <c r="Z35" s="93">
        <v>0.59027777777777779</v>
      </c>
      <c r="AA35" s="92" t="s">
        <v>719</v>
      </c>
      <c r="AB35" s="92">
        <v>303</v>
      </c>
      <c r="AC35" s="92" t="s">
        <v>2174</v>
      </c>
      <c r="AD35" s="92">
        <v>30</v>
      </c>
      <c r="AE35" s="92">
        <v>17</v>
      </c>
      <c r="AG35" s="92" t="str">
        <f t="shared" si="1"/>
        <v>Non-Lab</v>
      </c>
    </row>
    <row r="36" spans="1:33" ht="16" x14ac:dyDescent="0.2">
      <c r="A36" s="92" t="s">
        <v>266</v>
      </c>
      <c r="B36" s="92" t="s">
        <v>261</v>
      </c>
      <c r="C36" s="92">
        <v>100</v>
      </c>
      <c r="D36" s="95" t="s">
        <v>321</v>
      </c>
      <c r="E36" s="92" t="s">
        <v>2171</v>
      </c>
      <c r="F36" s="92">
        <v>4</v>
      </c>
      <c r="G36" s="92" t="s">
        <v>622</v>
      </c>
      <c r="H36" s="92" t="s">
        <v>621</v>
      </c>
      <c r="K36" s="92" t="s">
        <v>620</v>
      </c>
      <c r="L36" s="92" t="s">
        <v>316</v>
      </c>
      <c r="M36" s="92" t="s">
        <v>1190</v>
      </c>
      <c r="N36" s="92">
        <v>1</v>
      </c>
      <c r="O36" s="92" t="s">
        <v>316</v>
      </c>
      <c r="P36" s="92">
        <v>1</v>
      </c>
      <c r="Q36" s="92" t="s">
        <v>316</v>
      </c>
      <c r="R36" s="92">
        <v>1</v>
      </c>
      <c r="S36" s="92">
        <v>1</v>
      </c>
      <c r="T36" s="92" t="s">
        <v>316</v>
      </c>
      <c r="U36" s="92" t="s">
        <v>316</v>
      </c>
      <c r="W36" s="92" t="str">
        <f t="shared" si="0"/>
        <v>MWF</v>
      </c>
      <c r="X36" s="92" t="s">
        <v>1170</v>
      </c>
      <c r="Y36" s="93">
        <v>0.54166666666666663</v>
      </c>
      <c r="Z36" s="93">
        <v>0.59027777777777779</v>
      </c>
      <c r="AA36" s="92" t="s">
        <v>598</v>
      </c>
      <c r="AB36" s="92">
        <v>311</v>
      </c>
      <c r="AC36" s="92" t="s">
        <v>2170</v>
      </c>
      <c r="AD36" s="92">
        <v>8</v>
      </c>
      <c r="AE36" s="92">
        <v>8</v>
      </c>
      <c r="AF36" s="92" t="s">
        <v>2169</v>
      </c>
      <c r="AG36" s="92" t="str">
        <f t="shared" si="1"/>
        <v>Non-Lab</v>
      </c>
    </row>
    <row r="37" spans="1:33" ht="16" x14ac:dyDescent="0.2">
      <c r="A37" s="92" t="s">
        <v>266</v>
      </c>
      <c r="B37" s="92" t="s">
        <v>261</v>
      </c>
      <c r="C37" s="92">
        <v>103</v>
      </c>
      <c r="D37" s="95" t="s">
        <v>321</v>
      </c>
      <c r="E37" s="92" t="s">
        <v>2173</v>
      </c>
      <c r="F37" s="92">
        <v>4</v>
      </c>
      <c r="G37" s="92" t="s">
        <v>647</v>
      </c>
      <c r="H37" s="92" t="s">
        <v>646</v>
      </c>
      <c r="K37" s="92" t="s">
        <v>645</v>
      </c>
      <c r="L37" s="92" t="s">
        <v>316</v>
      </c>
      <c r="M37" s="92" t="s">
        <v>1190</v>
      </c>
      <c r="N37" s="92">
        <v>1</v>
      </c>
      <c r="O37" s="92" t="s">
        <v>316</v>
      </c>
      <c r="P37" s="92">
        <v>1</v>
      </c>
      <c r="Q37" s="92" t="s">
        <v>316</v>
      </c>
      <c r="R37" s="92">
        <v>1</v>
      </c>
      <c r="S37" s="92">
        <v>1</v>
      </c>
      <c r="T37" s="92" t="s">
        <v>316</v>
      </c>
      <c r="U37" s="92" t="s">
        <v>316</v>
      </c>
      <c r="W37" s="92" t="str">
        <f t="shared" si="0"/>
        <v>MWF</v>
      </c>
      <c r="X37" s="92" t="s">
        <v>1170</v>
      </c>
      <c r="Y37" s="93">
        <v>0.54166666666666663</v>
      </c>
      <c r="Z37" s="93">
        <v>0.59027777777777779</v>
      </c>
      <c r="AA37" s="92" t="s">
        <v>598</v>
      </c>
      <c r="AB37" s="92">
        <v>100</v>
      </c>
      <c r="AC37" s="92" t="s">
        <v>2172</v>
      </c>
      <c r="AD37" s="92">
        <v>24</v>
      </c>
      <c r="AE37" s="92">
        <v>37</v>
      </c>
      <c r="AG37" s="92" t="str">
        <f t="shared" si="1"/>
        <v>Non-Lab</v>
      </c>
    </row>
    <row r="38" spans="1:33" ht="16" x14ac:dyDescent="0.2">
      <c r="A38" s="92" t="s">
        <v>266</v>
      </c>
      <c r="B38" s="92" t="s">
        <v>261</v>
      </c>
      <c r="C38" s="92">
        <v>247</v>
      </c>
      <c r="D38" s="95" t="s">
        <v>321</v>
      </c>
      <c r="E38" s="92" t="s">
        <v>2171</v>
      </c>
      <c r="F38" s="92">
        <v>4</v>
      </c>
      <c r="G38" s="92" t="s">
        <v>622</v>
      </c>
      <c r="H38" s="92" t="s">
        <v>621</v>
      </c>
      <c r="K38" s="92" t="s">
        <v>620</v>
      </c>
      <c r="L38" s="92" t="s">
        <v>316</v>
      </c>
      <c r="M38" s="92" t="s">
        <v>1190</v>
      </c>
      <c r="N38" s="92">
        <v>1</v>
      </c>
      <c r="O38" s="92" t="s">
        <v>316</v>
      </c>
      <c r="P38" s="92">
        <v>1</v>
      </c>
      <c r="Q38" s="92" t="s">
        <v>316</v>
      </c>
      <c r="R38" s="92">
        <v>1</v>
      </c>
      <c r="S38" s="92">
        <v>1</v>
      </c>
      <c r="T38" s="92" t="s">
        <v>316</v>
      </c>
      <c r="U38" s="92" t="s">
        <v>316</v>
      </c>
      <c r="W38" s="92" t="str">
        <f t="shared" si="0"/>
        <v>MWF</v>
      </c>
      <c r="X38" s="92" t="s">
        <v>1170</v>
      </c>
      <c r="Y38" s="93">
        <v>0.54166666666666663</v>
      </c>
      <c r="Z38" s="93">
        <v>0.59027777777777779</v>
      </c>
      <c r="AA38" s="92" t="s">
        <v>598</v>
      </c>
      <c r="AB38" s="92">
        <v>311</v>
      </c>
      <c r="AC38" s="92" t="s">
        <v>2170</v>
      </c>
      <c r="AD38" s="92">
        <v>8</v>
      </c>
      <c r="AE38" s="92">
        <v>2</v>
      </c>
      <c r="AF38" s="92" t="s">
        <v>2169</v>
      </c>
      <c r="AG38" s="92" t="str">
        <f t="shared" si="1"/>
        <v>Non-Lab</v>
      </c>
    </row>
    <row r="39" spans="1:33" ht="16" x14ac:dyDescent="0.2">
      <c r="A39" s="92" t="s">
        <v>266</v>
      </c>
      <c r="B39" s="92" t="s">
        <v>261</v>
      </c>
      <c r="C39" s="92">
        <v>311</v>
      </c>
      <c r="D39" s="95" t="s">
        <v>321</v>
      </c>
      <c r="E39" s="92" t="s">
        <v>2168</v>
      </c>
      <c r="F39" s="92">
        <v>4</v>
      </c>
      <c r="G39" s="92" t="s">
        <v>1631</v>
      </c>
      <c r="H39" s="92" t="s">
        <v>563</v>
      </c>
      <c r="K39" s="92" t="s">
        <v>1630</v>
      </c>
      <c r="L39" s="92" t="s">
        <v>316</v>
      </c>
      <c r="M39" s="92" t="s">
        <v>1190</v>
      </c>
      <c r="N39" s="92">
        <v>1</v>
      </c>
      <c r="O39" s="92" t="s">
        <v>316</v>
      </c>
      <c r="P39" s="92">
        <v>1</v>
      </c>
      <c r="Q39" s="92" t="s">
        <v>316</v>
      </c>
      <c r="R39" s="92">
        <v>1</v>
      </c>
      <c r="S39" s="92">
        <v>1</v>
      </c>
      <c r="T39" s="92" t="s">
        <v>316</v>
      </c>
      <c r="U39" s="92" t="s">
        <v>316</v>
      </c>
      <c r="W39" s="92" t="str">
        <f t="shared" si="0"/>
        <v>MWF</v>
      </c>
      <c r="X39" s="92" t="s">
        <v>1170</v>
      </c>
      <c r="Y39" s="93">
        <v>0.54166666666666663</v>
      </c>
      <c r="Z39" s="93">
        <v>0.59027777777777779</v>
      </c>
      <c r="AA39" s="92" t="s">
        <v>598</v>
      </c>
      <c r="AB39" s="92">
        <v>106</v>
      </c>
      <c r="AC39" s="92" t="s">
        <v>2167</v>
      </c>
      <c r="AD39" s="92">
        <v>16</v>
      </c>
      <c r="AE39" s="92">
        <v>16</v>
      </c>
      <c r="AG39" s="92" t="str">
        <f t="shared" si="1"/>
        <v>Non-Lab</v>
      </c>
    </row>
    <row r="40" spans="1:33" ht="16" x14ac:dyDescent="0.2">
      <c r="A40" s="92" t="s">
        <v>266</v>
      </c>
      <c r="B40" s="92" t="s">
        <v>556</v>
      </c>
      <c r="C40" s="92">
        <v>101</v>
      </c>
      <c r="D40" s="95" t="s">
        <v>321</v>
      </c>
      <c r="E40" s="92" t="s">
        <v>1356</v>
      </c>
      <c r="F40" s="92">
        <v>4</v>
      </c>
      <c r="G40" s="92" t="s">
        <v>515</v>
      </c>
      <c r="H40" s="92" t="s">
        <v>514</v>
      </c>
      <c r="K40" s="92" t="s">
        <v>513</v>
      </c>
      <c r="L40" s="92" t="s">
        <v>316</v>
      </c>
      <c r="M40" s="92" t="s">
        <v>1190</v>
      </c>
      <c r="N40" s="92">
        <v>1</v>
      </c>
      <c r="O40" s="92" t="s">
        <v>316</v>
      </c>
      <c r="P40" s="92">
        <v>1</v>
      </c>
      <c r="Q40" s="92" t="s">
        <v>316</v>
      </c>
      <c r="R40" s="92">
        <v>1</v>
      </c>
      <c r="S40" s="92">
        <v>1</v>
      </c>
      <c r="T40" s="92" t="s">
        <v>316</v>
      </c>
      <c r="U40" s="92" t="s">
        <v>316</v>
      </c>
      <c r="W40" s="92" t="str">
        <f t="shared" si="0"/>
        <v>MWF</v>
      </c>
      <c r="X40" s="92" t="s">
        <v>1170</v>
      </c>
      <c r="Y40" s="93">
        <v>0.54166666666666663</v>
      </c>
      <c r="Z40" s="93">
        <v>0.59027777777777779</v>
      </c>
      <c r="AA40" s="92" t="s">
        <v>719</v>
      </c>
      <c r="AB40" s="92">
        <v>114</v>
      </c>
      <c r="AC40" s="92" t="s">
        <v>2166</v>
      </c>
      <c r="AD40" s="92">
        <v>30</v>
      </c>
      <c r="AE40" s="92">
        <v>36</v>
      </c>
      <c r="AG40" s="92" t="str">
        <f t="shared" si="1"/>
        <v>Non-Lab</v>
      </c>
    </row>
    <row r="41" spans="1:33" ht="16" x14ac:dyDescent="0.2">
      <c r="A41" s="92" t="s">
        <v>266</v>
      </c>
      <c r="B41" s="92" t="s">
        <v>555</v>
      </c>
      <c r="C41" s="92">
        <v>102</v>
      </c>
      <c r="D41" s="95" t="s">
        <v>321</v>
      </c>
      <c r="E41" s="92" t="s">
        <v>2165</v>
      </c>
      <c r="F41" s="92">
        <v>4</v>
      </c>
      <c r="G41" s="92" t="s">
        <v>553</v>
      </c>
      <c r="H41" s="92" t="s">
        <v>552</v>
      </c>
      <c r="K41" s="92" t="s">
        <v>551</v>
      </c>
      <c r="L41" s="92" t="s">
        <v>316</v>
      </c>
      <c r="M41" s="92" t="s">
        <v>1190</v>
      </c>
      <c r="N41" s="92">
        <v>1</v>
      </c>
      <c r="O41" s="92" t="s">
        <v>316</v>
      </c>
      <c r="P41" s="92">
        <v>1</v>
      </c>
      <c r="Q41" s="92" t="s">
        <v>316</v>
      </c>
      <c r="R41" s="92">
        <v>1</v>
      </c>
      <c r="S41" s="92">
        <v>1</v>
      </c>
      <c r="T41" s="92" t="s">
        <v>316</v>
      </c>
      <c r="U41" s="92" t="s">
        <v>316</v>
      </c>
      <c r="W41" s="92" t="str">
        <f t="shared" si="0"/>
        <v>MWF</v>
      </c>
      <c r="X41" s="92" t="s">
        <v>1170</v>
      </c>
      <c r="Y41" s="93">
        <v>0.54166666666666663</v>
      </c>
      <c r="Z41" s="93">
        <v>0.59027777777777779</v>
      </c>
      <c r="AA41" s="92" t="s">
        <v>626</v>
      </c>
      <c r="AB41" s="92">
        <v>305</v>
      </c>
      <c r="AC41" s="92" t="s">
        <v>2164</v>
      </c>
      <c r="AD41" s="92">
        <v>16</v>
      </c>
      <c r="AE41" s="92">
        <v>16</v>
      </c>
      <c r="AG41" s="92" t="str">
        <f t="shared" si="1"/>
        <v>Non-Lab</v>
      </c>
    </row>
    <row r="42" spans="1:33" ht="16" x14ac:dyDescent="0.2">
      <c r="A42" s="92" t="s">
        <v>266</v>
      </c>
      <c r="B42" s="92" t="s">
        <v>790</v>
      </c>
      <c r="C42" s="92">
        <v>309</v>
      </c>
      <c r="D42" s="95" t="s">
        <v>321</v>
      </c>
      <c r="E42" s="92" t="s">
        <v>2163</v>
      </c>
      <c r="F42" s="92">
        <v>4</v>
      </c>
      <c r="G42" s="92" t="s">
        <v>788</v>
      </c>
      <c r="H42" s="92" t="s">
        <v>787</v>
      </c>
      <c r="K42" s="92" t="s">
        <v>786</v>
      </c>
      <c r="L42" s="92" t="s">
        <v>316</v>
      </c>
      <c r="M42" s="92" t="s">
        <v>1190</v>
      </c>
      <c r="N42" s="92">
        <v>1</v>
      </c>
      <c r="O42" s="92" t="s">
        <v>316</v>
      </c>
      <c r="P42" s="92">
        <v>1</v>
      </c>
      <c r="Q42" s="92" t="s">
        <v>316</v>
      </c>
      <c r="R42" s="92">
        <v>1</v>
      </c>
      <c r="S42" s="92">
        <v>1</v>
      </c>
      <c r="T42" s="92" t="s">
        <v>316</v>
      </c>
      <c r="U42" s="92" t="s">
        <v>316</v>
      </c>
      <c r="W42" s="92" t="str">
        <f t="shared" si="0"/>
        <v>MWF</v>
      </c>
      <c r="X42" s="92" t="s">
        <v>1170</v>
      </c>
      <c r="Y42" s="93">
        <v>0.54166666666666663</v>
      </c>
      <c r="Z42" s="93">
        <v>0.59027777777777779</v>
      </c>
      <c r="AA42" s="92" t="s">
        <v>719</v>
      </c>
      <c r="AB42" s="92">
        <v>213</v>
      </c>
      <c r="AC42" s="92" t="s">
        <v>2162</v>
      </c>
      <c r="AD42" s="92">
        <v>15</v>
      </c>
      <c r="AE42" s="92">
        <v>5</v>
      </c>
      <c r="AG42" s="92" t="str">
        <f t="shared" si="1"/>
        <v>Non-Lab</v>
      </c>
    </row>
    <row r="43" spans="1:33" ht="16" x14ac:dyDescent="0.2">
      <c r="A43" s="92" t="s">
        <v>266</v>
      </c>
      <c r="B43" s="92" t="s">
        <v>262</v>
      </c>
      <c r="C43" s="92">
        <v>112</v>
      </c>
      <c r="D43" s="95" t="s">
        <v>321</v>
      </c>
      <c r="E43" s="92" t="s">
        <v>1244</v>
      </c>
      <c r="F43" s="92">
        <v>4</v>
      </c>
      <c r="G43" s="92" t="s">
        <v>546</v>
      </c>
      <c r="H43" s="92" t="s">
        <v>49</v>
      </c>
      <c r="K43" s="92" t="s">
        <v>545</v>
      </c>
      <c r="L43" s="92" t="s">
        <v>316</v>
      </c>
      <c r="M43" s="92" t="s">
        <v>1190</v>
      </c>
      <c r="N43" s="92">
        <v>1</v>
      </c>
      <c r="O43" s="92" t="s">
        <v>316</v>
      </c>
      <c r="P43" s="92">
        <v>1</v>
      </c>
      <c r="Q43" s="92" t="s">
        <v>316</v>
      </c>
      <c r="R43" s="92">
        <v>1</v>
      </c>
      <c r="S43" s="92">
        <v>1</v>
      </c>
      <c r="T43" s="92" t="s">
        <v>316</v>
      </c>
      <c r="U43" s="92" t="s">
        <v>316</v>
      </c>
      <c r="W43" s="92" t="str">
        <f t="shared" si="0"/>
        <v>MWF</v>
      </c>
      <c r="X43" s="92" t="s">
        <v>1170</v>
      </c>
      <c r="Y43" s="93">
        <v>0.54166666666666663</v>
      </c>
      <c r="Z43" s="93">
        <v>0.59027777777777779</v>
      </c>
      <c r="AA43" s="92" t="s">
        <v>605</v>
      </c>
      <c r="AB43" s="92">
        <v>222</v>
      </c>
      <c r="AC43" s="92" t="s">
        <v>2161</v>
      </c>
      <c r="AD43" s="92">
        <v>20</v>
      </c>
      <c r="AE43" s="92">
        <v>18</v>
      </c>
      <c r="AG43" s="92" t="str">
        <f t="shared" si="1"/>
        <v>Non-Lab</v>
      </c>
    </row>
    <row r="44" spans="1:33" ht="16" x14ac:dyDescent="0.2">
      <c r="A44" s="92" t="s">
        <v>266</v>
      </c>
      <c r="B44" s="92" t="s">
        <v>262</v>
      </c>
      <c r="C44" s="92">
        <v>115</v>
      </c>
      <c r="D44" s="95" t="s">
        <v>321</v>
      </c>
      <c r="E44" s="92" t="s">
        <v>1485</v>
      </c>
      <c r="F44" s="92">
        <v>4</v>
      </c>
      <c r="G44" s="92" t="s">
        <v>549</v>
      </c>
      <c r="H44" s="92" t="s">
        <v>548</v>
      </c>
      <c r="K44" s="92" t="s">
        <v>547</v>
      </c>
      <c r="L44" s="92" t="s">
        <v>316</v>
      </c>
      <c r="M44" s="92" t="s">
        <v>1190</v>
      </c>
      <c r="N44" s="92">
        <v>1</v>
      </c>
      <c r="O44" s="92" t="s">
        <v>316</v>
      </c>
      <c r="P44" s="92">
        <v>1</v>
      </c>
      <c r="Q44" s="92" t="s">
        <v>316</v>
      </c>
      <c r="R44" s="92">
        <v>1</v>
      </c>
      <c r="S44" s="92">
        <v>1</v>
      </c>
      <c r="T44" s="92" t="s">
        <v>316</v>
      </c>
      <c r="U44" s="92" t="s">
        <v>316</v>
      </c>
      <c r="W44" s="92" t="str">
        <f t="shared" si="0"/>
        <v>MWF</v>
      </c>
      <c r="X44" s="92" t="s">
        <v>1170</v>
      </c>
      <c r="Y44" s="93">
        <v>0.54166666666666663</v>
      </c>
      <c r="Z44" s="93">
        <v>0.59027777777777779</v>
      </c>
      <c r="AA44" s="92" t="s">
        <v>605</v>
      </c>
      <c r="AB44" s="92">
        <v>214</v>
      </c>
      <c r="AC44" s="92" t="s">
        <v>2160</v>
      </c>
      <c r="AD44" s="92">
        <v>18</v>
      </c>
      <c r="AE44" s="92">
        <v>18</v>
      </c>
      <c r="AG44" s="92" t="str">
        <f t="shared" si="1"/>
        <v>Non-Lab</v>
      </c>
    </row>
    <row r="45" spans="1:33" ht="16" x14ac:dyDescent="0.2">
      <c r="A45" s="92" t="s">
        <v>266</v>
      </c>
      <c r="B45" s="92" t="s">
        <v>262</v>
      </c>
      <c r="C45" s="92">
        <v>230</v>
      </c>
      <c r="D45" s="95" t="s">
        <v>321</v>
      </c>
      <c r="E45" s="92" t="s">
        <v>2159</v>
      </c>
      <c r="F45" s="92">
        <v>4</v>
      </c>
      <c r="G45" s="92" t="s">
        <v>1347</v>
      </c>
      <c r="H45" s="92" t="s">
        <v>1346</v>
      </c>
      <c r="K45" s="92" t="s">
        <v>1345</v>
      </c>
      <c r="L45" s="92" t="s">
        <v>316</v>
      </c>
      <c r="M45" s="92" t="s">
        <v>1190</v>
      </c>
      <c r="N45" s="92">
        <v>1</v>
      </c>
      <c r="O45" s="92" t="s">
        <v>316</v>
      </c>
      <c r="P45" s="92">
        <v>1</v>
      </c>
      <c r="Q45" s="92" t="s">
        <v>316</v>
      </c>
      <c r="R45" s="92">
        <v>1</v>
      </c>
      <c r="S45" s="92">
        <v>1</v>
      </c>
      <c r="T45" s="92" t="s">
        <v>316</v>
      </c>
      <c r="U45" s="92" t="s">
        <v>316</v>
      </c>
      <c r="W45" s="92" t="str">
        <f t="shared" si="0"/>
        <v>MWF</v>
      </c>
      <c r="X45" s="92" t="s">
        <v>1170</v>
      </c>
      <c r="Y45" s="93">
        <v>0.54166666666666663</v>
      </c>
      <c r="Z45" s="93">
        <v>0.59027777777777779</v>
      </c>
      <c r="AA45" s="92" t="s">
        <v>605</v>
      </c>
      <c r="AB45" s="92">
        <v>221</v>
      </c>
      <c r="AC45" s="92" t="s">
        <v>2158</v>
      </c>
      <c r="AD45" s="92">
        <v>20</v>
      </c>
      <c r="AE45" s="92">
        <v>15</v>
      </c>
      <c r="AG45" s="92" t="str">
        <f t="shared" si="1"/>
        <v>Non-Lab</v>
      </c>
    </row>
    <row r="46" spans="1:33" ht="16" x14ac:dyDescent="0.2">
      <c r="A46" s="92" t="s">
        <v>266</v>
      </c>
      <c r="B46" s="92" t="s">
        <v>538</v>
      </c>
      <c r="C46" s="92">
        <v>211</v>
      </c>
      <c r="D46" s="95" t="s">
        <v>321</v>
      </c>
      <c r="E46" s="92" t="s">
        <v>2157</v>
      </c>
      <c r="F46" s="92">
        <v>4</v>
      </c>
      <c r="G46" s="92" t="s">
        <v>1342</v>
      </c>
      <c r="H46" s="92" t="s">
        <v>1341</v>
      </c>
      <c r="K46" s="92" t="s">
        <v>1340</v>
      </c>
      <c r="L46" s="92" t="s">
        <v>316</v>
      </c>
      <c r="M46" s="92" t="s">
        <v>1190</v>
      </c>
      <c r="N46" s="92">
        <v>1</v>
      </c>
      <c r="O46" s="92" t="s">
        <v>316</v>
      </c>
      <c r="P46" s="92">
        <v>1</v>
      </c>
      <c r="Q46" s="92" t="s">
        <v>316</v>
      </c>
      <c r="R46" s="92">
        <v>1</v>
      </c>
      <c r="S46" s="92">
        <v>1</v>
      </c>
      <c r="T46" s="92" t="s">
        <v>316</v>
      </c>
      <c r="U46" s="92" t="s">
        <v>316</v>
      </c>
      <c r="W46" s="92" t="str">
        <f t="shared" si="0"/>
        <v>MWF</v>
      </c>
      <c r="X46" s="92" t="s">
        <v>1170</v>
      </c>
      <c r="Y46" s="93">
        <v>0.54166666666666663</v>
      </c>
      <c r="Z46" s="93">
        <v>0.59027777777777779</v>
      </c>
      <c r="AA46" s="92" t="s">
        <v>704</v>
      </c>
      <c r="AB46" s="92">
        <v>102</v>
      </c>
      <c r="AC46" s="92" t="s">
        <v>2156</v>
      </c>
      <c r="AD46" s="92">
        <v>18</v>
      </c>
      <c r="AE46" s="92">
        <v>13</v>
      </c>
      <c r="AG46" s="92" t="str">
        <f t="shared" si="1"/>
        <v>Non-Lab</v>
      </c>
    </row>
    <row r="47" spans="1:33" ht="16" x14ac:dyDescent="0.2">
      <c r="A47" s="92" t="s">
        <v>266</v>
      </c>
      <c r="B47" s="92" t="s">
        <v>538</v>
      </c>
      <c r="C47" s="92">
        <v>291</v>
      </c>
      <c r="D47" s="95" t="s">
        <v>321</v>
      </c>
      <c r="E47" s="92" t="s">
        <v>2155</v>
      </c>
      <c r="F47" s="92">
        <v>4</v>
      </c>
      <c r="G47" s="92" t="s">
        <v>886</v>
      </c>
      <c r="H47" s="92" t="s">
        <v>885</v>
      </c>
      <c r="K47" s="92" t="s">
        <v>884</v>
      </c>
      <c r="L47" s="92" t="s">
        <v>316</v>
      </c>
      <c r="M47" s="92" t="s">
        <v>1190</v>
      </c>
      <c r="N47" s="92">
        <v>1</v>
      </c>
      <c r="O47" s="92" t="s">
        <v>316</v>
      </c>
      <c r="P47" s="92">
        <v>1</v>
      </c>
      <c r="Q47" s="92" t="s">
        <v>316</v>
      </c>
      <c r="R47" s="92">
        <v>1</v>
      </c>
      <c r="S47" s="92">
        <v>1</v>
      </c>
      <c r="T47" s="92" t="s">
        <v>316</v>
      </c>
      <c r="U47" s="92" t="s">
        <v>316</v>
      </c>
      <c r="W47" s="92" t="str">
        <f t="shared" si="0"/>
        <v>MWF</v>
      </c>
      <c r="X47" s="92" t="s">
        <v>1170</v>
      </c>
      <c r="Y47" s="93">
        <v>0.54166666666666663</v>
      </c>
      <c r="Z47" s="93">
        <v>0.59027777777777779</v>
      </c>
      <c r="AA47" s="92" t="s">
        <v>605</v>
      </c>
      <c r="AB47" s="92">
        <v>215</v>
      </c>
      <c r="AC47" s="92" t="s">
        <v>2154</v>
      </c>
      <c r="AD47" s="92">
        <v>8</v>
      </c>
      <c r="AE47" s="92">
        <v>9</v>
      </c>
      <c r="AG47" s="92" t="str">
        <f t="shared" si="1"/>
        <v>Non-Lab</v>
      </c>
    </row>
    <row r="48" spans="1:33" ht="16" x14ac:dyDescent="0.2">
      <c r="A48" s="92" t="s">
        <v>266</v>
      </c>
      <c r="B48" s="92" t="s">
        <v>538</v>
      </c>
      <c r="C48" s="92">
        <v>391</v>
      </c>
      <c r="D48" s="95" t="s">
        <v>321</v>
      </c>
      <c r="E48" s="92" t="s">
        <v>2155</v>
      </c>
      <c r="F48" s="92">
        <v>4</v>
      </c>
      <c r="G48" s="92" t="s">
        <v>886</v>
      </c>
      <c r="H48" s="92" t="s">
        <v>885</v>
      </c>
      <c r="K48" s="92" t="s">
        <v>884</v>
      </c>
      <c r="L48" s="92" t="s">
        <v>316</v>
      </c>
      <c r="M48" s="92" t="s">
        <v>1190</v>
      </c>
      <c r="N48" s="92">
        <v>1</v>
      </c>
      <c r="O48" s="92" t="s">
        <v>316</v>
      </c>
      <c r="P48" s="92">
        <v>1</v>
      </c>
      <c r="Q48" s="92" t="s">
        <v>316</v>
      </c>
      <c r="R48" s="92">
        <v>1</v>
      </c>
      <c r="S48" s="92">
        <v>1</v>
      </c>
      <c r="T48" s="92" t="s">
        <v>316</v>
      </c>
      <c r="U48" s="92" t="s">
        <v>316</v>
      </c>
      <c r="W48" s="92" t="str">
        <f t="shared" si="0"/>
        <v>MWF</v>
      </c>
      <c r="X48" s="92" t="s">
        <v>1170</v>
      </c>
      <c r="Y48" s="93">
        <v>0.54166666666666663</v>
      </c>
      <c r="Z48" s="93">
        <v>0.59027777777777779</v>
      </c>
      <c r="AA48" s="92" t="s">
        <v>605</v>
      </c>
      <c r="AB48" s="92">
        <v>215</v>
      </c>
      <c r="AC48" s="92" t="s">
        <v>2154</v>
      </c>
      <c r="AD48" s="92">
        <v>8</v>
      </c>
      <c r="AE48" s="92">
        <v>8</v>
      </c>
      <c r="AG48" s="92" t="str">
        <f t="shared" si="1"/>
        <v>Non-Lab</v>
      </c>
    </row>
    <row r="49" spans="1:33" ht="16" x14ac:dyDescent="0.2">
      <c r="A49" s="92" t="s">
        <v>266</v>
      </c>
      <c r="B49" s="92" t="s">
        <v>259</v>
      </c>
      <c r="C49" s="92">
        <v>322</v>
      </c>
      <c r="D49" s="95" t="s">
        <v>321</v>
      </c>
      <c r="E49" s="92" t="s">
        <v>2153</v>
      </c>
      <c r="F49" s="92">
        <v>4</v>
      </c>
      <c r="G49" s="92" t="s">
        <v>1234</v>
      </c>
      <c r="H49" s="92" t="s">
        <v>566</v>
      </c>
      <c r="K49" s="92" t="s">
        <v>1233</v>
      </c>
      <c r="L49" s="92" t="s">
        <v>316</v>
      </c>
      <c r="M49" s="92" t="s">
        <v>1190</v>
      </c>
      <c r="N49" s="92">
        <v>1</v>
      </c>
      <c r="O49" s="92" t="s">
        <v>316</v>
      </c>
      <c r="P49" s="92">
        <v>1</v>
      </c>
      <c r="Q49" s="92" t="s">
        <v>316</v>
      </c>
      <c r="R49" s="92">
        <v>1</v>
      </c>
      <c r="S49" s="92">
        <v>1</v>
      </c>
      <c r="T49" s="92" t="s">
        <v>316</v>
      </c>
      <c r="U49" s="92" t="s">
        <v>316</v>
      </c>
      <c r="W49" s="92" t="str">
        <f t="shared" si="0"/>
        <v>MWF</v>
      </c>
      <c r="X49" s="92" t="s">
        <v>1170</v>
      </c>
      <c r="Y49" s="93">
        <v>0.54166666666666663</v>
      </c>
      <c r="Z49" s="93">
        <v>0.59027777777777779</v>
      </c>
      <c r="AA49" s="92" t="s">
        <v>719</v>
      </c>
      <c r="AB49" s="92">
        <v>311</v>
      </c>
      <c r="AC49" s="92" t="s">
        <v>2152</v>
      </c>
      <c r="AD49" s="92">
        <v>20</v>
      </c>
      <c r="AE49" s="92">
        <v>22</v>
      </c>
      <c r="AG49" s="92" t="str">
        <f t="shared" si="1"/>
        <v>Non-Lab</v>
      </c>
    </row>
    <row r="50" spans="1:33" ht="16" x14ac:dyDescent="0.2">
      <c r="A50" s="92" t="s">
        <v>266</v>
      </c>
      <c r="B50" s="92" t="s">
        <v>614</v>
      </c>
      <c r="C50" s="92">
        <v>155</v>
      </c>
      <c r="D50" s="95" t="s">
        <v>321</v>
      </c>
      <c r="E50" s="92" t="s">
        <v>2151</v>
      </c>
      <c r="F50" s="92">
        <v>4</v>
      </c>
      <c r="G50" s="92" t="s">
        <v>757</v>
      </c>
      <c r="H50" s="92" t="s">
        <v>573</v>
      </c>
      <c r="I50" s="92" t="s">
        <v>757</v>
      </c>
      <c r="J50" s="92" t="s">
        <v>756</v>
      </c>
      <c r="K50" s="92" t="s">
        <v>755</v>
      </c>
      <c r="L50" s="92" t="s">
        <v>754</v>
      </c>
      <c r="M50" s="92" t="s">
        <v>1190</v>
      </c>
      <c r="N50" s="92">
        <v>1</v>
      </c>
      <c r="O50" s="92" t="s">
        <v>316</v>
      </c>
      <c r="P50" s="92">
        <v>1</v>
      </c>
      <c r="Q50" s="92" t="s">
        <v>316</v>
      </c>
      <c r="R50" s="92">
        <v>1</v>
      </c>
      <c r="S50" s="92">
        <v>1</v>
      </c>
      <c r="T50" s="92" t="s">
        <v>316</v>
      </c>
      <c r="U50" s="92" t="s">
        <v>316</v>
      </c>
      <c r="W50" s="92" t="str">
        <f t="shared" si="0"/>
        <v>MWF</v>
      </c>
      <c r="X50" s="92" t="s">
        <v>1170</v>
      </c>
      <c r="Y50" s="93">
        <v>0.54166666666666663</v>
      </c>
      <c r="Z50" s="93">
        <v>0.59027777777777779</v>
      </c>
      <c r="AA50" s="92" t="s">
        <v>723</v>
      </c>
      <c r="AB50" s="92">
        <v>201</v>
      </c>
      <c r="AC50" s="92" t="s">
        <v>2150</v>
      </c>
      <c r="AD50" s="92">
        <v>20</v>
      </c>
      <c r="AE50" s="92">
        <v>17</v>
      </c>
      <c r="AG50" s="92" t="str">
        <f t="shared" si="1"/>
        <v>Non-Lab</v>
      </c>
    </row>
    <row r="51" spans="1:33" ht="16" x14ac:dyDescent="0.2">
      <c r="A51" s="92" t="s">
        <v>266</v>
      </c>
      <c r="B51" s="92" t="s">
        <v>614</v>
      </c>
      <c r="C51" s="92">
        <v>265</v>
      </c>
      <c r="D51" s="95" t="s">
        <v>321</v>
      </c>
      <c r="E51" s="92" t="s">
        <v>2149</v>
      </c>
      <c r="F51" s="92">
        <v>4</v>
      </c>
      <c r="G51" s="92" t="s">
        <v>762</v>
      </c>
      <c r="H51" s="92" t="s">
        <v>761</v>
      </c>
      <c r="K51" s="92" t="s">
        <v>760</v>
      </c>
      <c r="L51" s="92" t="s">
        <v>316</v>
      </c>
      <c r="M51" s="92" t="s">
        <v>1190</v>
      </c>
      <c r="N51" s="92">
        <v>1</v>
      </c>
      <c r="O51" s="92" t="s">
        <v>316</v>
      </c>
      <c r="P51" s="92">
        <v>1</v>
      </c>
      <c r="Q51" s="92" t="s">
        <v>316</v>
      </c>
      <c r="R51" s="92">
        <v>1</v>
      </c>
      <c r="S51" s="92">
        <v>1</v>
      </c>
      <c r="T51" s="92" t="s">
        <v>316</v>
      </c>
      <c r="U51" s="92" t="s">
        <v>316</v>
      </c>
      <c r="W51" s="92" t="str">
        <f t="shared" si="0"/>
        <v>MWF</v>
      </c>
      <c r="X51" s="92" t="s">
        <v>1170</v>
      </c>
      <c r="Y51" s="93">
        <v>0.54166666666666663</v>
      </c>
      <c r="Z51" s="93">
        <v>0.59027777777777779</v>
      </c>
      <c r="AA51" s="92" t="s">
        <v>723</v>
      </c>
      <c r="AB51" s="92" t="s">
        <v>1716</v>
      </c>
      <c r="AC51" s="92" t="s">
        <v>2148</v>
      </c>
      <c r="AD51" s="92">
        <v>20</v>
      </c>
      <c r="AE51" s="92">
        <v>20</v>
      </c>
      <c r="AG51" s="92" t="str">
        <f t="shared" si="1"/>
        <v>Non-Lab</v>
      </c>
    </row>
    <row r="52" spans="1:33" ht="16" x14ac:dyDescent="0.2">
      <c r="A52" s="92" t="s">
        <v>266</v>
      </c>
      <c r="B52" s="92" t="s">
        <v>614</v>
      </c>
      <c r="C52" s="92">
        <v>400</v>
      </c>
      <c r="D52" s="95" t="s">
        <v>321</v>
      </c>
      <c r="E52" s="92" t="s">
        <v>2147</v>
      </c>
      <c r="F52" s="92">
        <v>4</v>
      </c>
      <c r="G52" s="92" t="s">
        <v>503</v>
      </c>
      <c r="H52" s="92" t="s">
        <v>342</v>
      </c>
      <c r="K52" s="92" t="s">
        <v>502</v>
      </c>
      <c r="L52" s="92" t="s">
        <v>316</v>
      </c>
      <c r="M52" s="92" t="s">
        <v>1190</v>
      </c>
      <c r="N52" s="92">
        <v>1</v>
      </c>
      <c r="O52" s="92" t="s">
        <v>316</v>
      </c>
      <c r="P52" s="92">
        <v>1</v>
      </c>
      <c r="Q52" s="92" t="s">
        <v>316</v>
      </c>
      <c r="R52" s="92">
        <v>1</v>
      </c>
      <c r="S52" s="92">
        <v>1</v>
      </c>
      <c r="T52" s="92" t="s">
        <v>316</v>
      </c>
      <c r="U52" s="92" t="s">
        <v>316</v>
      </c>
      <c r="W52" s="92" t="str">
        <f t="shared" si="0"/>
        <v>MWF</v>
      </c>
      <c r="X52" s="92" t="s">
        <v>1170</v>
      </c>
      <c r="Y52" s="93">
        <v>0.54166666666666663</v>
      </c>
      <c r="Z52" s="93">
        <v>0.59027777777777779</v>
      </c>
      <c r="AA52" s="92" t="s">
        <v>598</v>
      </c>
      <c r="AB52" s="92">
        <v>202</v>
      </c>
      <c r="AC52" s="92" t="s">
        <v>2146</v>
      </c>
      <c r="AD52" s="92">
        <v>10</v>
      </c>
      <c r="AE52" s="92">
        <v>10</v>
      </c>
      <c r="AG52" s="92" t="str">
        <f t="shared" si="1"/>
        <v>Non-Lab</v>
      </c>
    </row>
    <row r="53" spans="1:33" ht="16" x14ac:dyDescent="0.2">
      <c r="A53" s="92" t="s">
        <v>266</v>
      </c>
      <c r="B53" s="92" t="s">
        <v>1678</v>
      </c>
      <c r="C53" s="92">
        <v>199</v>
      </c>
      <c r="D53" s="92">
        <v>13</v>
      </c>
      <c r="E53" s="92" t="s">
        <v>2145</v>
      </c>
      <c r="F53" s="92">
        <v>4</v>
      </c>
      <c r="G53" s="92" t="s">
        <v>536</v>
      </c>
      <c r="H53" s="92" t="s">
        <v>535</v>
      </c>
      <c r="K53" s="92" t="s">
        <v>534</v>
      </c>
      <c r="L53" s="92" t="s">
        <v>316</v>
      </c>
      <c r="M53" s="92" t="s">
        <v>1190</v>
      </c>
      <c r="N53" s="92">
        <v>1</v>
      </c>
      <c r="O53" s="92" t="s">
        <v>316</v>
      </c>
      <c r="P53" s="92">
        <v>1</v>
      </c>
      <c r="Q53" s="92" t="s">
        <v>316</v>
      </c>
      <c r="R53" s="92">
        <v>1</v>
      </c>
      <c r="S53" s="92">
        <v>1</v>
      </c>
      <c r="T53" s="92" t="s">
        <v>316</v>
      </c>
      <c r="U53" s="92" t="s">
        <v>316</v>
      </c>
      <c r="W53" s="92" t="str">
        <f t="shared" si="0"/>
        <v>MWF</v>
      </c>
      <c r="X53" s="92" t="s">
        <v>1170</v>
      </c>
      <c r="Y53" s="93">
        <v>0.54166666666666663</v>
      </c>
      <c r="Z53" s="93">
        <v>0.59027777777777779</v>
      </c>
      <c r="AA53" s="92" t="s">
        <v>704</v>
      </c>
      <c r="AB53" s="92" t="s">
        <v>1440</v>
      </c>
      <c r="AC53" s="92" t="s">
        <v>2144</v>
      </c>
      <c r="AD53" s="92">
        <v>19</v>
      </c>
      <c r="AE53" s="92">
        <v>17</v>
      </c>
      <c r="AG53" s="92" t="str">
        <f t="shared" si="1"/>
        <v>Non-Lab</v>
      </c>
    </row>
    <row r="54" spans="1:33" ht="16" x14ac:dyDescent="0.2">
      <c r="A54" s="92" t="s">
        <v>266</v>
      </c>
      <c r="B54" s="92" t="s">
        <v>507</v>
      </c>
      <c r="C54" s="92">
        <v>207</v>
      </c>
      <c r="D54" s="95" t="s">
        <v>321</v>
      </c>
      <c r="E54" s="92" t="s">
        <v>2143</v>
      </c>
      <c r="F54" s="92">
        <v>4</v>
      </c>
      <c r="G54" s="92" t="s">
        <v>1308</v>
      </c>
      <c r="H54" s="92" t="s">
        <v>200</v>
      </c>
      <c r="K54" s="92" t="s">
        <v>1307</v>
      </c>
      <c r="L54" s="92" t="s">
        <v>316</v>
      </c>
      <c r="M54" s="92" t="s">
        <v>1190</v>
      </c>
      <c r="N54" s="92">
        <v>1</v>
      </c>
      <c r="O54" s="92" t="s">
        <v>316</v>
      </c>
      <c r="P54" s="92">
        <v>1</v>
      </c>
      <c r="Q54" s="92" t="s">
        <v>316</v>
      </c>
      <c r="R54" s="92">
        <v>1</v>
      </c>
      <c r="S54" s="92">
        <v>1</v>
      </c>
      <c r="T54" s="92" t="s">
        <v>316</v>
      </c>
      <c r="U54" s="92" t="s">
        <v>316</v>
      </c>
      <c r="W54" s="92" t="str">
        <f t="shared" si="0"/>
        <v>MWF</v>
      </c>
      <c r="X54" s="92" t="s">
        <v>1170</v>
      </c>
      <c r="Y54" s="93">
        <v>0.54166666666666663</v>
      </c>
      <c r="Z54" s="93">
        <v>0.59027777777777779</v>
      </c>
      <c r="AA54" s="92" t="s">
        <v>719</v>
      </c>
      <c r="AB54" s="95" t="s">
        <v>785</v>
      </c>
      <c r="AC54" s="92" t="s">
        <v>2142</v>
      </c>
      <c r="AD54" s="92">
        <v>25</v>
      </c>
      <c r="AE54" s="92">
        <v>5</v>
      </c>
      <c r="AG54" s="92" t="str">
        <f t="shared" si="1"/>
        <v>Non-Lab</v>
      </c>
    </row>
    <row r="55" spans="1:33" ht="16" x14ac:dyDescent="0.2">
      <c r="A55" s="92" t="s">
        <v>266</v>
      </c>
      <c r="B55" s="92" t="s">
        <v>498</v>
      </c>
      <c r="C55" s="92">
        <v>100</v>
      </c>
      <c r="D55" s="95" t="s">
        <v>321</v>
      </c>
      <c r="E55" s="92" t="s">
        <v>852</v>
      </c>
      <c r="F55" s="92">
        <v>4</v>
      </c>
      <c r="G55" s="92" t="s">
        <v>497</v>
      </c>
      <c r="H55" s="92" t="s">
        <v>496</v>
      </c>
      <c r="K55" s="92" t="s">
        <v>495</v>
      </c>
      <c r="L55" s="92" t="s">
        <v>316</v>
      </c>
      <c r="M55" s="92" t="s">
        <v>1190</v>
      </c>
      <c r="N55" s="92">
        <v>1</v>
      </c>
      <c r="O55" s="92" t="s">
        <v>316</v>
      </c>
      <c r="P55" s="92">
        <v>1</v>
      </c>
      <c r="Q55" s="92" t="s">
        <v>316</v>
      </c>
      <c r="R55" s="92">
        <v>1</v>
      </c>
      <c r="S55" s="92">
        <v>1</v>
      </c>
      <c r="T55" s="92" t="s">
        <v>316</v>
      </c>
      <c r="U55" s="92" t="s">
        <v>316</v>
      </c>
      <c r="W55" s="92" t="str">
        <f t="shared" si="0"/>
        <v>MWF</v>
      </c>
      <c r="X55" s="92" t="s">
        <v>1170</v>
      </c>
      <c r="Y55" s="93">
        <v>0.54166666666666663</v>
      </c>
      <c r="Z55" s="93">
        <v>0.59027777777777779</v>
      </c>
      <c r="AA55" s="92" t="s">
        <v>719</v>
      </c>
      <c r="AB55" s="92">
        <v>109</v>
      </c>
      <c r="AC55" s="92" t="s">
        <v>2141</v>
      </c>
      <c r="AD55" s="92">
        <v>20</v>
      </c>
      <c r="AE55" s="92">
        <v>17</v>
      </c>
      <c r="AG55" s="92" t="str">
        <f t="shared" si="1"/>
        <v>Non-Lab</v>
      </c>
    </row>
    <row r="56" spans="1:33" ht="16" x14ac:dyDescent="0.2">
      <c r="A56" s="92" t="s">
        <v>266</v>
      </c>
      <c r="B56" s="92" t="s">
        <v>490</v>
      </c>
      <c r="C56" s="92">
        <v>220</v>
      </c>
      <c r="D56" s="95" t="s">
        <v>321</v>
      </c>
      <c r="E56" s="92" t="s">
        <v>2140</v>
      </c>
      <c r="F56" s="92">
        <v>4</v>
      </c>
      <c r="G56" s="92" t="s">
        <v>1302</v>
      </c>
      <c r="H56" s="92" t="s">
        <v>1301</v>
      </c>
      <c r="K56" s="92" t="s">
        <v>1299</v>
      </c>
      <c r="L56" s="92" t="s">
        <v>316</v>
      </c>
      <c r="M56" s="92" t="s">
        <v>1190</v>
      </c>
      <c r="N56" s="92">
        <v>1</v>
      </c>
      <c r="O56" s="92" t="s">
        <v>316</v>
      </c>
      <c r="P56" s="92">
        <v>1</v>
      </c>
      <c r="Q56" s="92" t="s">
        <v>316</v>
      </c>
      <c r="R56" s="92">
        <v>1</v>
      </c>
      <c r="S56" s="92">
        <v>1</v>
      </c>
      <c r="T56" s="92" t="s">
        <v>316</v>
      </c>
      <c r="U56" s="92" t="s">
        <v>316</v>
      </c>
      <c r="W56" s="92" t="str">
        <f t="shared" si="0"/>
        <v>MWF</v>
      </c>
      <c r="X56" s="92" t="s">
        <v>1170</v>
      </c>
      <c r="Y56" s="93">
        <v>0.54166666666666663</v>
      </c>
      <c r="Z56" s="93">
        <v>0.59027777777777779</v>
      </c>
      <c r="AA56" s="92" t="s">
        <v>723</v>
      </c>
      <c r="AB56" s="92">
        <v>205</v>
      </c>
      <c r="AC56" s="92" t="s">
        <v>2139</v>
      </c>
      <c r="AD56" s="92">
        <v>25</v>
      </c>
      <c r="AE56" s="92">
        <v>25</v>
      </c>
      <c r="AG56" s="92" t="str">
        <f t="shared" si="1"/>
        <v>Non-Lab</v>
      </c>
    </row>
    <row r="57" spans="1:33" ht="16" x14ac:dyDescent="0.2">
      <c r="A57" s="92" t="s">
        <v>266</v>
      </c>
      <c r="B57" s="92" t="s">
        <v>490</v>
      </c>
      <c r="C57" s="92">
        <v>261</v>
      </c>
      <c r="D57" s="95" t="s">
        <v>321</v>
      </c>
      <c r="E57" s="92" t="s">
        <v>2138</v>
      </c>
      <c r="F57" s="92">
        <v>4</v>
      </c>
      <c r="G57" s="92" t="s">
        <v>493</v>
      </c>
      <c r="H57" s="92" t="s">
        <v>492</v>
      </c>
      <c r="K57" s="92" t="s">
        <v>491</v>
      </c>
      <c r="L57" s="92" t="s">
        <v>316</v>
      </c>
      <c r="M57" s="92" t="s">
        <v>1190</v>
      </c>
      <c r="N57" s="92">
        <v>1</v>
      </c>
      <c r="O57" s="92" t="s">
        <v>316</v>
      </c>
      <c r="P57" s="92">
        <v>1</v>
      </c>
      <c r="Q57" s="92" t="s">
        <v>316</v>
      </c>
      <c r="R57" s="92">
        <v>1</v>
      </c>
      <c r="S57" s="92">
        <v>1</v>
      </c>
      <c r="T57" s="92" t="s">
        <v>316</v>
      </c>
      <c r="U57" s="92" t="s">
        <v>316</v>
      </c>
      <c r="W57" s="92" t="str">
        <f t="shared" si="0"/>
        <v>MWF</v>
      </c>
      <c r="X57" s="92" t="s">
        <v>1170</v>
      </c>
      <c r="Y57" s="93">
        <v>0.54166666666666663</v>
      </c>
      <c r="Z57" s="93">
        <v>0.59027777777777779</v>
      </c>
      <c r="AA57" s="92" t="s">
        <v>719</v>
      </c>
      <c r="AB57" s="95" t="s">
        <v>865</v>
      </c>
      <c r="AC57" s="92" t="s">
        <v>2137</v>
      </c>
      <c r="AD57" s="92">
        <v>25</v>
      </c>
      <c r="AE57" s="92">
        <v>22</v>
      </c>
      <c r="AG57" s="92" t="str">
        <f t="shared" si="1"/>
        <v>Non-Lab</v>
      </c>
    </row>
    <row r="58" spans="1:33" ht="16" x14ac:dyDescent="0.2">
      <c r="A58" s="92" t="s">
        <v>266</v>
      </c>
      <c r="B58" s="92" t="s">
        <v>484</v>
      </c>
      <c r="C58" s="92">
        <v>125</v>
      </c>
      <c r="D58" s="95" t="s">
        <v>329</v>
      </c>
      <c r="E58" s="92" t="s">
        <v>843</v>
      </c>
      <c r="F58" s="92">
        <v>4</v>
      </c>
      <c r="G58" s="92" t="s">
        <v>1296</v>
      </c>
      <c r="H58" s="92" t="s">
        <v>1295</v>
      </c>
      <c r="K58" s="92" t="s">
        <v>1294</v>
      </c>
      <c r="L58" s="92" t="s">
        <v>316</v>
      </c>
      <c r="M58" s="92" t="s">
        <v>1190</v>
      </c>
      <c r="N58" s="92">
        <v>1</v>
      </c>
      <c r="O58" s="92" t="s">
        <v>316</v>
      </c>
      <c r="P58" s="92">
        <v>1</v>
      </c>
      <c r="Q58" s="92" t="s">
        <v>316</v>
      </c>
      <c r="R58" s="92">
        <v>1</v>
      </c>
      <c r="S58" s="92">
        <v>1</v>
      </c>
      <c r="T58" s="92" t="s">
        <v>316</v>
      </c>
      <c r="U58" s="92" t="s">
        <v>316</v>
      </c>
      <c r="W58" s="92" t="str">
        <f t="shared" si="0"/>
        <v>MWF</v>
      </c>
      <c r="X58" s="92" t="s">
        <v>1170</v>
      </c>
      <c r="Y58" s="93">
        <v>0.54166666666666663</v>
      </c>
      <c r="Z58" s="93">
        <v>0.59027777777777779</v>
      </c>
      <c r="AA58" s="92" t="s">
        <v>723</v>
      </c>
      <c r="AB58" s="92">
        <v>304</v>
      </c>
      <c r="AC58" s="92" t="s">
        <v>2136</v>
      </c>
      <c r="AD58" s="92">
        <v>25</v>
      </c>
      <c r="AE58" s="92">
        <v>26</v>
      </c>
      <c r="AG58" s="92" t="str">
        <f t="shared" si="1"/>
        <v>Non-Lab</v>
      </c>
    </row>
    <row r="59" spans="1:33" ht="16" x14ac:dyDescent="0.2">
      <c r="A59" s="92" t="s">
        <v>266</v>
      </c>
      <c r="B59" s="92" t="s">
        <v>484</v>
      </c>
      <c r="C59" s="92">
        <v>152</v>
      </c>
      <c r="D59" s="95" t="s">
        <v>321</v>
      </c>
      <c r="E59" s="92" t="s">
        <v>1434</v>
      </c>
      <c r="F59" s="92">
        <v>4</v>
      </c>
      <c r="G59" s="92" t="s">
        <v>1216</v>
      </c>
      <c r="H59" s="92" t="s">
        <v>548</v>
      </c>
      <c r="K59" s="92" t="s">
        <v>1215</v>
      </c>
      <c r="L59" s="92" t="s">
        <v>316</v>
      </c>
      <c r="M59" s="92" t="s">
        <v>1190</v>
      </c>
      <c r="N59" s="92">
        <v>1</v>
      </c>
      <c r="O59" s="92" t="s">
        <v>316</v>
      </c>
      <c r="P59" s="92">
        <v>1</v>
      </c>
      <c r="Q59" s="92" t="s">
        <v>316</v>
      </c>
      <c r="R59" s="92">
        <v>1</v>
      </c>
      <c r="S59" s="92">
        <v>1</v>
      </c>
      <c r="T59" s="92" t="s">
        <v>316</v>
      </c>
      <c r="U59" s="92" t="s">
        <v>316</v>
      </c>
      <c r="W59" s="92" t="str">
        <f t="shared" si="0"/>
        <v>MWF</v>
      </c>
      <c r="X59" s="92" t="s">
        <v>1170</v>
      </c>
      <c r="Y59" s="93">
        <v>0.54166666666666663</v>
      </c>
      <c r="Z59" s="93">
        <v>0.59027777777777779</v>
      </c>
      <c r="AA59" s="92" t="s">
        <v>723</v>
      </c>
      <c r="AB59" s="92">
        <v>306</v>
      </c>
      <c r="AC59" s="92" t="s">
        <v>2135</v>
      </c>
      <c r="AD59" s="92">
        <v>25</v>
      </c>
      <c r="AE59" s="92">
        <v>17</v>
      </c>
      <c r="AG59" s="92" t="str">
        <f t="shared" si="1"/>
        <v>Non-Lab</v>
      </c>
    </row>
    <row r="60" spans="1:33" ht="16" x14ac:dyDescent="0.2">
      <c r="A60" s="92" t="s">
        <v>266</v>
      </c>
      <c r="B60" s="92" t="s">
        <v>484</v>
      </c>
      <c r="C60" s="92">
        <v>305</v>
      </c>
      <c r="D60" s="95" t="s">
        <v>321</v>
      </c>
      <c r="E60" s="92" t="s">
        <v>2134</v>
      </c>
      <c r="F60" s="92">
        <v>4</v>
      </c>
      <c r="G60" s="92" t="s">
        <v>940</v>
      </c>
      <c r="H60" s="92" t="s">
        <v>939</v>
      </c>
      <c r="K60" s="92" t="s">
        <v>938</v>
      </c>
      <c r="L60" s="92" t="s">
        <v>316</v>
      </c>
      <c r="M60" s="92" t="s">
        <v>1190</v>
      </c>
      <c r="N60" s="92">
        <v>1</v>
      </c>
      <c r="O60" s="92" t="s">
        <v>316</v>
      </c>
      <c r="P60" s="92">
        <v>1</v>
      </c>
      <c r="Q60" s="92" t="s">
        <v>316</v>
      </c>
      <c r="R60" s="92">
        <v>1</v>
      </c>
      <c r="S60" s="92">
        <v>1</v>
      </c>
      <c r="T60" s="92" t="s">
        <v>316</v>
      </c>
      <c r="U60" s="92" t="s">
        <v>316</v>
      </c>
      <c r="W60" s="92" t="str">
        <f t="shared" si="0"/>
        <v>MWF</v>
      </c>
      <c r="X60" s="92" t="s">
        <v>1170</v>
      </c>
      <c r="Y60" s="93">
        <v>0.54166666666666663</v>
      </c>
      <c r="Z60" s="93">
        <v>0.59027777777777779</v>
      </c>
      <c r="AA60" s="92" t="s">
        <v>723</v>
      </c>
      <c r="AB60" s="92" t="s">
        <v>1700</v>
      </c>
      <c r="AC60" s="92" t="s">
        <v>2133</v>
      </c>
      <c r="AD60" s="92">
        <v>12</v>
      </c>
      <c r="AE60" s="92">
        <v>6</v>
      </c>
      <c r="AG60" s="92" t="str">
        <f t="shared" si="1"/>
        <v>Non-Lab</v>
      </c>
    </row>
    <row r="61" spans="1:33" ht="16" x14ac:dyDescent="0.2">
      <c r="A61" s="92" t="s">
        <v>266</v>
      </c>
      <c r="B61" s="92" t="s">
        <v>386</v>
      </c>
      <c r="C61" s="92">
        <v>205</v>
      </c>
      <c r="D61" s="95" t="s">
        <v>321</v>
      </c>
      <c r="E61" s="92" t="s">
        <v>2132</v>
      </c>
      <c r="F61" s="92">
        <v>4</v>
      </c>
      <c r="G61" s="92" t="s">
        <v>1429</v>
      </c>
      <c r="H61" s="92" t="s">
        <v>806</v>
      </c>
      <c r="K61" s="92" t="s">
        <v>1428</v>
      </c>
      <c r="L61" s="92" t="s">
        <v>316</v>
      </c>
      <c r="M61" s="92" t="s">
        <v>1190</v>
      </c>
      <c r="N61" s="92">
        <v>1</v>
      </c>
      <c r="O61" s="92" t="s">
        <v>316</v>
      </c>
      <c r="P61" s="92">
        <v>1</v>
      </c>
      <c r="Q61" s="92" t="s">
        <v>316</v>
      </c>
      <c r="R61" s="92">
        <v>1</v>
      </c>
      <c r="S61" s="92">
        <v>1</v>
      </c>
      <c r="T61" s="92" t="s">
        <v>316</v>
      </c>
      <c r="U61" s="92" t="s">
        <v>316</v>
      </c>
      <c r="W61" s="92" t="str">
        <f t="shared" si="0"/>
        <v>MWF</v>
      </c>
      <c r="X61" s="92" t="s">
        <v>1170</v>
      </c>
      <c r="Y61" s="93">
        <v>0.54166666666666663</v>
      </c>
      <c r="Z61" s="93">
        <v>0.59027777777777779</v>
      </c>
      <c r="AA61" s="92" t="s">
        <v>704</v>
      </c>
      <c r="AB61" s="92">
        <v>213</v>
      </c>
      <c r="AC61" s="92" t="s">
        <v>2131</v>
      </c>
      <c r="AD61" s="92">
        <v>10</v>
      </c>
      <c r="AE61" s="92">
        <v>8</v>
      </c>
      <c r="AG61" s="92" t="str">
        <f t="shared" si="1"/>
        <v>Non-Lab</v>
      </c>
    </row>
    <row r="62" spans="1:33" ht="16" x14ac:dyDescent="0.2">
      <c r="A62" s="92" t="s">
        <v>266</v>
      </c>
      <c r="B62" s="92" t="s">
        <v>386</v>
      </c>
      <c r="C62" s="92">
        <v>215</v>
      </c>
      <c r="D62" s="95" t="s">
        <v>321</v>
      </c>
      <c r="E62" s="92" t="s">
        <v>2130</v>
      </c>
      <c r="F62" s="92">
        <v>4</v>
      </c>
      <c r="G62" s="92" t="s">
        <v>1212</v>
      </c>
      <c r="H62" s="92" t="s">
        <v>1211</v>
      </c>
      <c r="K62" s="92" t="s">
        <v>1210</v>
      </c>
      <c r="L62" s="92" t="s">
        <v>316</v>
      </c>
      <c r="M62" s="92" t="s">
        <v>1190</v>
      </c>
      <c r="N62" s="92">
        <v>1</v>
      </c>
      <c r="O62" s="92" t="s">
        <v>316</v>
      </c>
      <c r="P62" s="92">
        <v>1</v>
      </c>
      <c r="Q62" s="92" t="s">
        <v>316</v>
      </c>
      <c r="R62" s="92">
        <v>1</v>
      </c>
      <c r="S62" s="92">
        <v>1</v>
      </c>
      <c r="T62" s="92" t="s">
        <v>316</v>
      </c>
      <c r="U62" s="92" t="s">
        <v>316</v>
      </c>
      <c r="W62" s="92" t="str">
        <f t="shared" si="0"/>
        <v>MWF</v>
      </c>
      <c r="X62" s="92" t="s">
        <v>1170</v>
      </c>
      <c r="Y62" s="93">
        <v>0.54166666666666663</v>
      </c>
      <c r="Z62" s="93">
        <v>0.59027777777777779</v>
      </c>
      <c r="AA62" s="92" t="s">
        <v>704</v>
      </c>
      <c r="AB62" s="92">
        <v>211</v>
      </c>
      <c r="AC62" s="92" t="s">
        <v>2129</v>
      </c>
      <c r="AD62" s="92">
        <v>20</v>
      </c>
      <c r="AE62" s="92">
        <v>12</v>
      </c>
      <c r="AG62" s="92" t="str">
        <f t="shared" si="1"/>
        <v>Non-Lab</v>
      </c>
    </row>
    <row r="63" spans="1:33" ht="16" x14ac:dyDescent="0.2">
      <c r="A63" s="92" t="s">
        <v>266</v>
      </c>
      <c r="B63" s="92" t="s">
        <v>386</v>
      </c>
      <c r="C63" s="92">
        <v>315</v>
      </c>
      <c r="D63" s="95" t="s">
        <v>321</v>
      </c>
      <c r="E63" s="92" t="s">
        <v>2130</v>
      </c>
      <c r="F63" s="92">
        <v>4</v>
      </c>
      <c r="G63" s="92" t="s">
        <v>1212</v>
      </c>
      <c r="H63" s="92" t="s">
        <v>1211</v>
      </c>
      <c r="K63" s="92" t="s">
        <v>1210</v>
      </c>
      <c r="L63" s="92" t="s">
        <v>316</v>
      </c>
      <c r="M63" s="92" t="s">
        <v>1190</v>
      </c>
      <c r="N63" s="92">
        <v>1</v>
      </c>
      <c r="O63" s="92" t="s">
        <v>316</v>
      </c>
      <c r="P63" s="92">
        <v>1</v>
      </c>
      <c r="Q63" s="92" t="s">
        <v>316</v>
      </c>
      <c r="R63" s="92">
        <v>1</v>
      </c>
      <c r="S63" s="92">
        <v>1</v>
      </c>
      <c r="T63" s="92" t="s">
        <v>316</v>
      </c>
      <c r="U63" s="92" t="s">
        <v>316</v>
      </c>
      <c r="W63" s="92" t="str">
        <f t="shared" si="0"/>
        <v>MWF</v>
      </c>
      <c r="X63" s="92" t="s">
        <v>1170</v>
      </c>
      <c r="Y63" s="93">
        <v>0.54166666666666663</v>
      </c>
      <c r="Z63" s="93">
        <v>0.59027777777777779</v>
      </c>
      <c r="AA63" s="92" t="s">
        <v>704</v>
      </c>
      <c r="AB63" s="92">
        <v>211</v>
      </c>
      <c r="AC63" s="92" t="s">
        <v>2129</v>
      </c>
      <c r="AD63" s="92">
        <v>5</v>
      </c>
      <c r="AE63" s="92">
        <v>2</v>
      </c>
      <c r="AG63" s="92" t="str">
        <f t="shared" si="1"/>
        <v>Non-Lab</v>
      </c>
    </row>
    <row r="64" spans="1:33" ht="16" x14ac:dyDescent="0.2">
      <c r="A64" s="92" t="s">
        <v>266</v>
      </c>
      <c r="B64" s="92" t="s">
        <v>359</v>
      </c>
      <c r="C64" s="92">
        <v>101</v>
      </c>
      <c r="D64" s="95" t="s">
        <v>329</v>
      </c>
      <c r="E64" s="92" t="s">
        <v>2005</v>
      </c>
      <c r="F64" s="92">
        <v>4</v>
      </c>
      <c r="G64" s="92" t="s">
        <v>632</v>
      </c>
      <c r="H64" s="92" t="s">
        <v>631</v>
      </c>
      <c r="K64" s="92" t="s">
        <v>630</v>
      </c>
      <c r="L64" s="92" t="s">
        <v>316</v>
      </c>
      <c r="M64" s="92" t="s">
        <v>1190</v>
      </c>
      <c r="N64" s="92">
        <v>1</v>
      </c>
      <c r="O64" s="92" t="s">
        <v>316</v>
      </c>
      <c r="P64" s="92">
        <v>1</v>
      </c>
      <c r="Q64" s="92" t="s">
        <v>316</v>
      </c>
      <c r="R64" s="92">
        <v>1</v>
      </c>
      <c r="S64" s="92">
        <v>1</v>
      </c>
      <c r="T64" s="92" t="s">
        <v>316</v>
      </c>
      <c r="U64" s="92" t="s">
        <v>316</v>
      </c>
      <c r="W64" s="92" t="str">
        <f t="shared" si="0"/>
        <v>MWF</v>
      </c>
      <c r="X64" s="92" t="s">
        <v>1170</v>
      </c>
      <c r="Y64" s="93">
        <v>0.54166666666666663</v>
      </c>
      <c r="Z64" s="93">
        <v>0.59027777777777779</v>
      </c>
      <c r="AA64" s="92" t="s">
        <v>626</v>
      </c>
      <c r="AB64" s="95" t="s">
        <v>822</v>
      </c>
      <c r="AC64" s="92" t="s">
        <v>2128</v>
      </c>
      <c r="AD64" s="92">
        <v>27</v>
      </c>
      <c r="AE64" s="92">
        <v>17</v>
      </c>
      <c r="AG64" s="92" t="str">
        <f t="shared" si="1"/>
        <v>Non-Lab</v>
      </c>
    </row>
    <row r="65" spans="1:33" ht="16" x14ac:dyDescent="0.2">
      <c r="A65" s="92" t="s">
        <v>266</v>
      </c>
      <c r="B65" s="92" t="s">
        <v>347</v>
      </c>
      <c r="C65" s="92">
        <v>232</v>
      </c>
      <c r="D65" s="95" t="s">
        <v>321</v>
      </c>
      <c r="E65" s="92" t="s">
        <v>2127</v>
      </c>
      <c r="F65" s="92">
        <v>4</v>
      </c>
      <c r="G65" s="92" t="s">
        <v>355</v>
      </c>
      <c r="H65" s="92" t="s">
        <v>354</v>
      </c>
      <c r="K65" s="92" t="s">
        <v>353</v>
      </c>
      <c r="L65" s="92" t="s">
        <v>316</v>
      </c>
      <c r="M65" s="92" t="s">
        <v>1190</v>
      </c>
      <c r="N65" s="92">
        <v>1</v>
      </c>
      <c r="O65" s="92" t="s">
        <v>316</v>
      </c>
      <c r="P65" s="92">
        <v>1</v>
      </c>
      <c r="Q65" s="92" t="s">
        <v>316</v>
      </c>
      <c r="R65" s="92">
        <v>1</v>
      </c>
      <c r="S65" s="92">
        <v>1</v>
      </c>
      <c r="T65" s="92" t="s">
        <v>316</v>
      </c>
      <c r="U65" s="92" t="s">
        <v>316</v>
      </c>
      <c r="W65" s="92" t="str">
        <f t="shared" si="0"/>
        <v>MWF</v>
      </c>
      <c r="X65" s="92" t="s">
        <v>1170</v>
      </c>
      <c r="Y65" s="93">
        <v>0.54166666666666663</v>
      </c>
      <c r="Z65" s="93">
        <v>0.59027777777777779</v>
      </c>
      <c r="AA65" s="92" t="s">
        <v>723</v>
      </c>
      <c r="AB65" s="92">
        <v>206</v>
      </c>
      <c r="AC65" s="92" t="s">
        <v>2126</v>
      </c>
      <c r="AD65" s="92">
        <v>25</v>
      </c>
      <c r="AE65" s="92">
        <v>25</v>
      </c>
      <c r="AG65" s="92" t="str">
        <f t="shared" si="1"/>
        <v>Non-Lab</v>
      </c>
    </row>
    <row r="66" spans="1:33" ht="16" x14ac:dyDescent="0.2">
      <c r="A66" s="92" t="s">
        <v>266</v>
      </c>
      <c r="B66" s="92" t="s">
        <v>330</v>
      </c>
      <c r="C66" s="92">
        <v>101</v>
      </c>
      <c r="D66" s="95" t="s">
        <v>965</v>
      </c>
      <c r="E66" s="92" t="s">
        <v>820</v>
      </c>
      <c r="F66" s="92">
        <v>4</v>
      </c>
      <c r="G66" s="92" t="s">
        <v>327</v>
      </c>
      <c r="H66" s="92" t="s">
        <v>326</v>
      </c>
      <c r="K66" s="92" t="s">
        <v>325</v>
      </c>
      <c r="L66" s="92" t="s">
        <v>316</v>
      </c>
      <c r="M66" s="92" t="s">
        <v>1190</v>
      </c>
      <c r="N66" s="92">
        <v>1</v>
      </c>
      <c r="O66" s="92" t="s">
        <v>316</v>
      </c>
      <c r="P66" s="92">
        <v>1</v>
      </c>
      <c r="Q66" s="92" t="s">
        <v>316</v>
      </c>
      <c r="R66" s="92">
        <v>1</v>
      </c>
      <c r="S66" s="92">
        <v>1</v>
      </c>
      <c r="T66" s="92" t="s">
        <v>316</v>
      </c>
      <c r="U66" s="92" t="s">
        <v>316</v>
      </c>
      <c r="W66" s="92" t="str">
        <f t="shared" ref="W66:W129" si="2">IF(S66=1,"MWF",IF(T66=1,"TR","Other"))</f>
        <v>MWF</v>
      </c>
      <c r="X66" s="92" t="s">
        <v>1170</v>
      </c>
      <c r="Y66" s="93">
        <v>0.54166666666666663</v>
      </c>
      <c r="Z66" s="93">
        <v>0.59027777777777779</v>
      </c>
      <c r="AA66" s="92" t="s">
        <v>598</v>
      </c>
      <c r="AB66" s="92">
        <v>200</v>
      </c>
      <c r="AC66" s="92" t="s">
        <v>2125</v>
      </c>
      <c r="AD66" s="92">
        <v>25</v>
      </c>
      <c r="AE66" s="92">
        <v>25</v>
      </c>
      <c r="AG66" s="92" t="str">
        <f t="shared" ref="AG66:AG129" si="3">IF(RIGHT(C66,1)="L","Lab","Non-Lab")</f>
        <v>Non-Lab</v>
      </c>
    </row>
    <row r="67" spans="1:33" ht="16" x14ac:dyDescent="0.2">
      <c r="A67" s="92" t="s">
        <v>266</v>
      </c>
      <c r="B67" s="92" t="s">
        <v>330</v>
      </c>
      <c r="C67" s="92">
        <v>465</v>
      </c>
      <c r="D67" s="95" t="s">
        <v>321</v>
      </c>
      <c r="E67" s="92" t="s">
        <v>2124</v>
      </c>
      <c r="F67" s="92">
        <v>4</v>
      </c>
      <c r="G67" s="92" t="s">
        <v>335</v>
      </c>
      <c r="H67" s="92" t="s">
        <v>334</v>
      </c>
      <c r="K67" s="92" t="s">
        <v>333</v>
      </c>
      <c r="L67" s="92" t="s">
        <v>316</v>
      </c>
      <c r="M67" s="92" t="s">
        <v>1190</v>
      </c>
      <c r="N67" s="92">
        <v>1</v>
      </c>
      <c r="O67" s="92" t="s">
        <v>316</v>
      </c>
      <c r="P67" s="92">
        <v>1</v>
      </c>
      <c r="Q67" s="92" t="s">
        <v>316</v>
      </c>
      <c r="R67" s="92">
        <v>1</v>
      </c>
      <c r="S67" s="92">
        <v>1</v>
      </c>
      <c r="T67" s="92" t="s">
        <v>316</v>
      </c>
      <c r="U67" s="92" t="s">
        <v>316</v>
      </c>
      <c r="W67" s="92" t="str">
        <f t="shared" si="2"/>
        <v>MWF</v>
      </c>
      <c r="X67" s="92" t="s">
        <v>1170</v>
      </c>
      <c r="Y67" s="93">
        <v>0.54166666666666663</v>
      </c>
      <c r="Z67" s="93">
        <v>0.59027777777777779</v>
      </c>
      <c r="AA67" s="92" t="s">
        <v>598</v>
      </c>
      <c r="AB67" s="92">
        <v>300</v>
      </c>
      <c r="AC67" s="92" t="s">
        <v>2123</v>
      </c>
      <c r="AD67" s="92">
        <v>12</v>
      </c>
      <c r="AE67" s="92">
        <v>12</v>
      </c>
      <c r="AG67" s="92" t="str">
        <f t="shared" si="3"/>
        <v>Non-Lab</v>
      </c>
    </row>
    <row r="68" spans="1:33" ht="16" x14ac:dyDescent="0.2">
      <c r="A68" s="92" t="s">
        <v>266</v>
      </c>
      <c r="B68" s="92" t="s">
        <v>721</v>
      </c>
      <c r="C68" s="92">
        <v>105</v>
      </c>
      <c r="D68" s="95" t="s">
        <v>337</v>
      </c>
      <c r="E68" s="92" t="s">
        <v>1200</v>
      </c>
      <c r="F68" s="92">
        <v>4</v>
      </c>
      <c r="G68" s="92" t="s">
        <v>1421</v>
      </c>
      <c r="H68" s="92" t="s">
        <v>1420</v>
      </c>
      <c r="K68" s="92" t="s">
        <v>1419</v>
      </c>
      <c r="L68" s="92" t="s">
        <v>316</v>
      </c>
      <c r="M68" s="92" t="s">
        <v>1190</v>
      </c>
      <c r="N68" s="92">
        <v>1</v>
      </c>
      <c r="O68" s="92" t="s">
        <v>316</v>
      </c>
      <c r="P68" s="92">
        <v>1</v>
      </c>
      <c r="Q68" s="92" t="s">
        <v>316</v>
      </c>
      <c r="R68" s="92">
        <v>1</v>
      </c>
      <c r="S68" s="92">
        <v>1</v>
      </c>
      <c r="T68" s="92" t="s">
        <v>316</v>
      </c>
      <c r="U68" s="92" t="s">
        <v>316</v>
      </c>
      <c r="W68" s="92" t="str">
        <f t="shared" si="2"/>
        <v>MWF</v>
      </c>
      <c r="X68" s="92" t="s">
        <v>1170</v>
      </c>
      <c r="Y68" s="93">
        <v>0.54166666666666663</v>
      </c>
      <c r="Z68" s="93">
        <v>0.59027777777777779</v>
      </c>
      <c r="AA68" s="92" t="s">
        <v>719</v>
      </c>
      <c r="AB68" s="92">
        <v>203</v>
      </c>
      <c r="AC68" s="92" t="s">
        <v>2122</v>
      </c>
      <c r="AD68" s="92">
        <v>18</v>
      </c>
      <c r="AE68" s="92">
        <v>17</v>
      </c>
      <c r="AG68" s="92" t="str">
        <f t="shared" si="3"/>
        <v>Non-Lab</v>
      </c>
    </row>
    <row r="69" spans="1:33" ht="16" x14ac:dyDescent="0.2">
      <c r="A69" s="92" t="s">
        <v>266</v>
      </c>
      <c r="B69" s="92" t="s">
        <v>721</v>
      </c>
      <c r="C69" s="92">
        <v>106</v>
      </c>
      <c r="D69" s="95" t="s">
        <v>337</v>
      </c>
      <c r="E69" s="92" t="s">
        <v>1271</v>
      </c>
      <c r="F69" s="92">
        <v>4</v>
      </c>
      <c r="G69" s="92" t="s">
        <v>1270</v>
      </c>
      <c r="H69" s="92" t="s">
        <v>1269</v>
      </c>
      <c r="K69" s="92" t="s">
        <v>1268</v>
      </c>
      <c r="L69" s="92" t="s">
        <v>316</v>
      </c>
      <c r="M69" s="92" t="s">
        <v>1190</v>
      </c>
      <c r="N69" s="92">
        <v>1</v>
      </c>
      <c r="O69" s="92" t="s">
        <v>316</v>
      </c>
      <c r="P69" s="92">
        <v>1</v>
      </c>
      <c r="Q69" s="92" t="s">
        <v>316</v>
      </c>
      <c r="R69" s="92">
        <v>1</v>
      </c>
      <c r="S69" s="92">
        <v>1</v>
      </c>
      <c r="T69" s="92" t="s">
        <v>316</v>
      </c>
      <c r="U69" s="92" t="s">
        <v>316</v>
      </c>
      <c r="W69" s="92" t="str">
        <f t="shared" si="2"/>
        <v>MWF</v>
      </c>
      <c r="X69" s="92" t="s">
        <v>1170</v>
      </c>
      <c r="Y69" s="93">
        <v>0.54166666666666663</v>
      </c>
      <c r="Z69" s="93">
        <v>0.59027777777777779</v>
      </c>
      <c r="AA69" s="92" t="s">
        <v>719</v>
      </c>
      <c r="AB69" s="92">
        <v>103</v>
      </c>
      <c r="AC69" s="92" t="s">
        <v>2121</v>
      </c>
      <c r="AD69" s="92">
        <v>18</v>
      </c>
      <c r="AE69" s="92">
        <v>18</v>
      </c>
      <c r="AG69" s="92" t="str">
        <f t="shared" si="3"/>
        <v>Non-Lab</v>
      </c>
    </row>
    <row r="70" spans="1:33" ht="16" x14ac:dyDescent="0.2">
      <c r="A70" s="92" t="s">
        <v>266</v>
      </c>
      <c r="B70" s="92" t="s">
        <v>721</v>
      </c>
      <c r="C70" s="92">
        <v>207</v>
      </c>
      <c r="D70" s="95" t="s">
        <v>337</v>
      </c>
      <c r="E70" s="92" t="s">
        <v>1266</v>
      </c>
      <c r="F70" s="92">
        <v>4</v>
      </c>
      <c r="G70" s="92" t="s">
        <v>1193</v>
      </c>
      <c r="H70" s="92" t="s">
        <v>1192</v>
      </c>
      <c r="K70" s="92" t="s">
        <v>1191</v>
      </c>
      <c r="L70" s="92" t="s">
        <v>316</v>
      </c>
      <c r="M70" s="92" t="s">
        <v>1190</v>
      </c>
      <c r="N70" s="92">
        <v>1</v>
      </c>
      <c r="O70" s="92" t="s">
        <v>316</v>
      </c>
      <c r="P70" s="92">
        <v>1</v>
      </c>
      <c r="Q70" s="92" t="s">
        <v>316</v>
      </c>
      <c r="R70" s="92">
        <v>1</v>
      </c>
      <c r="S70" s="92">
        <v>1</v>
      </c>
      <c r="T70" s="92" t="s">
        <v>316</v>
      </c>
      <c r="U70" s="92" t="s">
        <v>316</v>
      </c>
      <c r="W70" s="92" t="str">
        <f t="shared" si="2"/>
        <v>MWF</v>
      </c>
      <c r="X70" s="92" t="s">
        <v>1170</v>
      </c>
      <c r="Y70" s="93">
        <v>0.54166666666666663</v>
      </c>
      <c r="Z70" s="93">
        <v>0.59027777777777779</v>
      </c>
      <c r="AA70" s="92" t="s">
        <v>719</v>
      </c>
      <c r="AB70" s="92">
        <v>309</v>
      </c>
      <c r="AC70" s="92" t="s">
        <v>2120</v>
      </c>
      <c r="AD70" s="92">
        <v>18</v>
      </c>
      <c r="AE70" s="92">
        <v>13</v>
      </c>
      <c r="AG70" s="92" t="str">
        <f t="shared" si="3"/>
        <v>Non-Lab</v>
      </c>
    </row>
    <row r="71" spans="1:33" ht="16" x14ac:dyDescent="0.2">
      <c r="A71" s="92" t="s">
        <v>266</v>
      </c>
      <c r="B71" s="92" t="s">
        <v>721</v>
      </c>
      <c r="C71" s="92">
        <v>208</v>
      </c>
      <c r="D71" s="95" t="s">
        <v>329</v>
      </c>
      <c r="E71" s="92" t="s">
        <v>1264</v>
      </c>
      <c r="F71" s="92">
        <v>4</v>
      </c>
      <c r="G71" s="92" t="s">
        <v>1263</v>
      </c>
      <c r="H71" s="92" t="s">
        <v>1262</v>
      </c>
      <c r="K71" s="92" t="s">
        <v>1261</v>
      </c>
      <c r="L71" s="92" t="s">
        <v>316</v>
      </c>
      <c r="M71" s="92" t="s">
        <v>1190</v>
      </c>
      <c r="N71" s="92">
        <v>1</v>
      </c>
      <c r="O71" s="92" t="s">
        <v>316</v>
      </c>
      <c r="P71" s="92">
        <v>1</v>
      </c>
      <c r="Q71" s="92" t="s">
        <v>316</v>
      </c>
      <c r="R71" s="92">
        <v>1</v>
      </c>
      <c r="S71" s="92">
        <v>1</v>
      </c>
      <c r="T71" s="92" t="s">
        <v>316</v>
      </c>
      <c r="U71" s="92" t="s">
        <v>316</v>
      </c>
      <c r="W71" s="92" t="str">
        <f t="shared" si="2"/>
        <v>MWF</v>
      </c>
      <c r="X71" s="92" t="s">
        <v>1170</v>
      </c>
      <c r="Y71" s="93">
        <v>0.54166666666666663</v>
      </c>
      <c r="Z71" s="93">
        <v>0.59027777777777779</v>
      </c>
      <c r="AA71" s="92" t="s">
        <v>719</v>
      </c>
      <c r="AB71" s="95" t="s">
        <v>804</v>
      </c>
      <c r="AC71" s="92" t="s">
        <v>2119</v>
      </c>
      <c r="AD71" s="92">
        <v>18</v>
      </c>
      <c r="AE71" s="92">
        <v>11</v>
      </c>
      <c r="AG71" s="92" t="str">
        <f t="shared" si="3"/>
        <v>Non-Lab</v>
      </c>
    </row>
    <row r="72" spans="1:33" ht="16" x14ac:dyDescent="0.2">
      <c r="A72" s="92" t="s">
        <v>266</v>
      </c>
      <c r="B72" s="92" t="s">
        <v>721</v>
      </c>
      <c r="C72" s="92">
        <v>309</v>
      </c>
      <c r="D72" s="95" t="s">
        <v>321</v>
      </c>
      <c r="E72" s="92" t="s">
        <v>1259</v>
      </c>
      <c r="F72" s="92">
        <v>4</v>
      </c>
      <c r="G72" s="92" t="s">
        <v>801</v>
      </c>
      <c r="H72" s="92" t="s">
        <v>800</v>
      </c>
      <c r="K72" s="92" t="s">
        <v>799</v>
      </c>
      <c r="L72" s="92" t="s">
        <v>316</v>
      </c>
      <c r="M72" s="92" t="s">
        <v>1190</v>
      </c>
      <c r="N72" s="92">
        <v>1</v>
      </c>
      <c r="O72" s="92" t="s">
        <v>316</v>
      </c>
      <c r="P72" s="92">
        <v>1</v>
      </c>
      <c r="Q72" s="92" t="s">
        <v>316</v>
      </c>
      <c r="R72" s="92">
        <v>1</v>
      </c>
      <c r="S72" s="92">
        <v>1</v>
      </c>
      <c r="T72" s="92" t="s">
        <v>316</v>
      </c>
      <c r="U72" s="92" t="s">
        <v>316</v>
      </c>
      <c r="W72" s="92" t="str">
        <f t="shared" si="2"/>
        <v>MWF</v>
      </c>
      <c r="X72" s="92" t="s">
        <v>1170</v>
      </c>
      <c r="Y72" s="93">
        <v>0.54166666666666663</v>
      </c>
      <c r="Z72" s="93">
        <v>0.59027777777777779</v>
      </c>
      <c r="AA72" s="92" t="s">
        <v>719</v>
      </c>
      <c r="AB72" s="92">
        <v>209</v>
      </c>
      <c r="AC72" s="92" t="s">
        <v>2118</v>
      </c>
      <c r="AD72" s="92">
        <v>15</v>
      </c>
      <c r="AE72" s="92">
        <v>10</v>
      </c>
      <c r="AG72" s="92" t="str">
        <f t="shared" si="3"/>
        <v>Non-Lab</v>
      </c>
    </row>
    <row r="73" spans="1:33" ht="16" x14ac:dyDescent="0.2">
      <c r="A73" s="92" t="s">
        <v>266</v>
      </c>
      <c r="B73" s="92" t="s">
        <v>538</v>
      </c>
      <c r="C73" s="92">
        <v>251</v>
      </c>
      <c r="D73" s="95" t="s">
        <v>321</v>
      </c>
      <c r="E73" s="92" t="s">
        <v>1441</v>
      </c>
      <c r="F73" s="92">
        <v>4</v>
      </c>
      <c r="G73" s="92" t="s">
        <v>536</v>
      </c>
      <c r="H73" s="92" t="s">
        <v>535</v>
      </c>
      <c r="K73" s="92" t="s">
        <v>534</v>
      </c>
      <c r="L73" s="92" t="s">
        <v>316</v>
      </c>
      <c r="M73" s="92" t="s">
        <v>1190</v>
      </c>
      <c r="N73" s="92">
        <v>1</v>
      </c>
      <c r="O73" s="92" t="s">
        <v>316</v>
      </c>
      <c r="P73" s="92">
        <v>1</v>
      </c>
      <c r="Q73" s="92" t="s">
        <v>316</v>
      </c>
      <c r="R73" s="92">
        <v>1</v>
      </c>
      <c r="S73" s="92">
        <v>1</v>
      </c>
      <c r="T73" s="92" t="s">
        <v>316</v>
      </c>
      <c r="U73" s="92" t="s">
        <v>316</v>
      </c>
      <c r="W73" s="92" t="str">
        <f t="shared" si="2"/>
        <v>MWF</v>
      </c>
      <c r="X73" s="92" t="s">
        <v>1423</v>
      </c>
      <c r="Y73" s="93">
        <v>0.59722222222222221</v>
      </c>
      <c r="Z73" s="93">
        <v>0.64583333333333337</v>
      </c>
      <c r="AA73" s="92" t="s">
        <v>704</v>
      </c>
      <c r="AB73" s="92" t="s">
        <v>1440</v>
      </c>
      <c r="AC73" s="92" t="s">
        <v>2117</v>
      </c>
      <c r="AD73" s="92">
        <v>16</v>
      </c>
      <c r="AE73" s="92">
        <v>16</v>
      </c>
      <c r="AG73" s="92" t="str">
        <f t="shared" si="3"/>
        <v>Non-Lab</v>
      </c>
    </row>
    <row r="74" spans="1:33" ht="16" x14ac:dyDescent="0.2">
      <c r="A74" s="92" t="s">
        <v>266</v>
      </c>
      <c r="B74" s="92" t="s">
        <v>519</v>
      </c>
      <c r="C74" s="92">
        <v>250</v>
      </c>
      <c r="D74" s="95" t="s">
        <v>321</v>
      </c>
      <c r="E74" s="92" t="s">
        <v>2116</v>
      </c>
      <c r="F74" s="92">
        <v>4</v>
      </c>
      <c r="G74" s="92" t="s">
        <v>1331</v>
      </c>
      <c r="H74" s="92" t="s">
        <v>1330</v>
      </c>
      <c r="I74" s="92" t="s">
        <v>85</v>
      </c>
      <c r="J74" s="92" t="s">
        <v>1768</v>
      </c>
      <c r="K74" s="92" t="s">
        <v>1329</v>
      </c>
      <c r="L74" s="92" t="s">
        <v>1767</v>
      </c>
      <c r="M74" s="92" t="s">
        <v>1190</v>
      </c>
      <c r="N74" s="92">
        <v>1</v>
      </c>
      <c r="O74" s="92" t="s">
        <v>316</v>
      </c>
      <c r="P74" s="92">
        <v>1</v>
      </c>
      <c r="Q74" s="92" t="s">
        <v>316</v>
      </c>
      <c r="R74" s="92">
        <v>1</v>
      </c>
      <c r="S74" s="92">
        <v>1</v>
      </c>
      <c r="T74" s="92" t="s">
        <v>316</v>
      </c>
      <c r="U74" s="92" t="s">
        <v>316</v>
      </c>
      <c r="W74" s="92" t="str">
        <f t="shared" si="2"/>
        <v>MWF</v>
      </c>
      <c r="X74" s="92" t="s">
        <v>1423</v>
      </c>
      <c r="Y74" s="93">
        <v>0.59722222222222221</v>
      </c>
      <c r="Z74" s="93">
        <v>0.64583333333333337</v>
      </c>
      <c r="AA74" s="92" t="s">
        <v>719</v>
      </c>
      <c r="AB74" s="95" t="s">
        <v>1005</v>
      </c>
      <c r="AC74" s="92" t="s">
        <v>2115</v>
      </c>
      <c r="AD74" s="92">
        <v>6</v>
      </c>
      <c r="AE74" s="92">
        <v>3</v>
      </c>
      <c r="AG74" s="92" t="str">
        <f t="shared" si="3"/>
        <v>Non-Lab</v>
      </c>
    </row>
    <row r="75" spans="1:33" ht="16" x14ac:dyDescent="0.2">
      <c r="A75" s="92" t="s">
        <v>266</v>
      </c>
      <c r="B75" s="92" t="s">
        <v>614</v>
      </c>
      <c r="C75" s="92">
        <v>263</v>
      </c>
      <c r="D75" s="95" t="s">
        <v>321</v>
      </c>
      <c r="E75" s="92" t="s">
        <v>2114</v>
      </c>
      <c r="F75" s="92">
        <v>4</v>
      </c>
      <c r="G75" s="92" t="s">
        <v>1226</v>
      </c>
      <c r="H75" s="92" t="s">
        <v>252</v>
      </c>
      <c r="K75" s="92" t="s">
        <v>1225</v>
      </c>
      <c r="L75" s="92" t="s">
        <v>316</v>
      </c>
      <c r="M75" s="92" t="s">
        <v>1190</v>
      </c>
      <c r="N75" s="92">
        <v>1</v>
      </c>
      <c r="O75" s="92" t="s">
        <v>316</v>
      </c>
      <c r="P75" s="92">
        <v>1</v>
      </c>
      <c r="Q75" s="92" t="s">
        <v>316</v>
      </c>
      <c r="R75" s="92">
        <v>1</v>
      </c>
      <c r="S75" s="92">
        <v>1</v>
      </c>
      <c r="T75" s="92" t="s">
        <v>316</v>
      </c>
      <c r="U75" s="92" t="s">
        <v>316</v>
      </c>
      <c r="W75" s="92" t="str">
        <f t="shared" si="2"/>
        <v>MWF</v>
      </c>
      <c r="X75" s="92" t="s">
        <v>1423</v>
      </c>
      <c r="Y75" s="93">
        <v>0.59722222222222221</v>
      </c>
      <c r="Z75" s="93">
        <v>0.64583333333333337</v>
      </c>
      <c r="AA75" s="92" t="s">
        <v>626</v>
      </c>
      <c r="AB75" s="95" t="s">
        <v>822</v>
      </c>
      <c r="AC75" s="92" t="s">
        <v>2113</v>
      </c>
      <c r="AD75" s="92">
        <v>20</v>
      </c>
      <c r="AE75" s="92">
        <v>14</v>
      </c>
      <c r="AG75" s="92" t="str">
        <f t="shared" si="3"/>
        <v>Non-Lab</v>
      </c>
    </row>
    <row r="76" spans="1:33" ht="16" x14ac:dyDescent="0.2">
      <c r="A76" s="92" t="s">
        <v>266</v>
      </c>
      <c r="B76" s="92" t="s">
        <v>498</v>
      </c>
      <c r="C76" s="92">
        <v>100</v>
      </c>
      <c r="D76" s="95" t="s">
        <v>329</v>
      </c>
      <c r="E76" s="92" t="s">
        <v>852</v>
      </c>
      <c r="F76" s="92">
        <v>4</v>
      </c>
      <c r="G76" s="92" t="s">
        <v>335</v>
      </c>
      <c r="H76" s="92" t="s">
        <v>334</v>
      </c>
      <c r="K76" s="92" t="s">
        <v>333</v>
      </c>
      <c r="L76" s="92" t="s">
        <v>316</v>
      </c>
      <c r="M76" s="92" t="s">
        <v>1190</v>
      </c>
      <c r="N76" s="92">
        <v>1</v>
      </c>
      <c r="O76" s="92" t="s">
        <v>316</v>
      </c>
      <c r="P76" s="92">
        <v>1</v>
      </c>
      <c r="Q76" s="92" t="s">
        <v>316</v>
      </c>
      <c r="R76" s="92">
        <v>1</v>
      </c>
      <c r="S76" s="92">
        <v>1</v>
      </c>
      <c r="T76" s="92" t="s">
        <v>316</v>
      </c>
      <c r="U76" s="92" t="s">
        <v>316</v>
      </c>
      <c r="W76" s="92" t="str">
        <f t="shared" si="2"/>
        <v>MWF</v>
      </c>
      <c r="X76" s="92" t="s">
        <v>1423</v>
      </c>
      <c r="Y76" s="93">
        <v>0.59722222222222221</v>
      </c>
      <c r="Z76" s="93">
        <v>0.64583333333333337</v>
      </c>
      <c r="AA76" s="92" t="s">
        <v>598</v>
      </c>
      <c r="AB76" s="92">
        <v>202</v>
      </c>
      <c r="AC76" s="92" t="s">
        <v>2112</v>
      </c>
      <c r="AD76" s="92">
        <v>20</v>
      </c>
      <c r="AE76" s="92">
        <v>19</v>
      </c>
      <c r="AG76" s="92" t="str">
        <f t="shared" si="3"/>
        <v>Non-Lab</v>
      </c>
    </row>
    <row r="77" spans="1:33" ht="16" x14ac:dyDescent="0.2">
      <c r="A77" s="92" t="s">
        <v>266</v>
      </c>
      <c r="B77" s="92" t="s">
        <v>2111</v>
      </c>
      <c r="C77" s="92">
        <v>201</v>
      </c>
      <c r="D77" s="95" t="s">
        <v>321</v>
      </c>
      <c r="E77" s="92" t="s">
        <v>2110</v>
      </c>
      <c r="F77" s="92">
        <v>4</v>
      </c>
      <c r="G77" s="92" t="s">
        <v>1193</v>
      </c>
      <c r="H77" s="92" t="s">
        <v>1199</v>
      </c>
      <c r="K77" s="92" t="s">
        <v>1198</v>
      </c>
      <c r="L77" s="92" t="s">
        <v>316</v>
      </c>
      <c r="M77" s="92" t="s">
        <v>1190</v>
      </c>
      <c r="N77" s="92">
        <v>1</v>
      </c>
      <c r="O77" s="92" t="s">
        <v>316</v>
      </c>
      <c r="P77" s="92">
        <v>1</v>
      </c>
      <c r="Q77" s="92" t="s">
        <v>316</v>
      </c>
      <c r="R77" s="92">
        <v>1</v>
      </c>
      <c r="S77" s="92">
        <v>1</v>
      </c>
      <c r="T77" s="92" t="s">
        <v>316</v>
      </c>
      <c r="U77" s="92" t="s">
        <v>316</v>
      </c>
      <c r="W77" s="92" t="str">
        <f t="shared" si="2"/>
        <v>MWF</v>
      </c>
      <c r="X77" s="92" t="s">
        <v>1423</v>
      </c>
      <c r="Y77" s="93">
        <v>0.59722222222222221</v>
      </c>
      <c r="Z77" s="93">
        <v>0.64583333333333337</v>
      </c>
      <c r="AA77" s="92" t="s">
        <v>719</v>
      </c>
      <c r="AB77" s="92">
        <v>207</v>
      </c>
      <c r="AC77" s="92" t="s">
        <v>2109</v>
      </c>
      <c r="AD77" s="92">
        <v>20</v>
      </c>
      <c r="AE77" s="92">
        <v>19</v>
      </c>
      <c r="AG77" s="92" t="str">
        <f t="shared" si="3"/>
        <v>Non-Lab</v>
      </c>
    </row>
    <row r="78" spans="1:33" ht="16" x14ac:dyDescent="0.2">
      <c r="A78" s="92" t="s">
        <v>266</v>
      </c>
      <c r="B78" s="92" t="s">
        <v>484</v>
      </c>
      <c r="C78" s="92">
        <v>361</v>
      </c>
      <c r="D78" s="95" t="s">
        <v>321</v>
      </c>
      <c r="E78" s="92" t="s">
        <v>2108</v>
      </c>
      <c r="F78" s="92">
        <v>4</v>
      </c>
      <c r="G78" s="92" t="s">
        <v>482</v>
      </c>
      <c r="H78" s="92" t="s">
        <v>481</v>
      </c>
      <c r="K78" s="92" t="s">
        <v>480</v>
      </c>
      <c r="L78" s="92" t="s">
        <v>316</v>
      </c>
      <c r="M78" s="92" t="s">
        <v>1190</v>
      </c>
      <c r="N78" s="92">
        <v>1</v>
      </c>
      <c r="O78" s="92" t="s">
        <v>316</v>
      </c>
      <c r="P78" s="92">
        <v>1</v>
      </c>
      <c r="Q78" s="92" t="s">
        <v>316</v>
      </c>
      <c r="R78" s="92">
        <v>1</v>
      </c>
      <c r="S78" s="92">
        <v>1</v>
      </c>
      <c r="T78" s="92" t="s">
        <v>316</v>
      </c>
      <c r="U78" s="92" t="s">
        <v>316</v>
      </c>
      <c r="W78" s="92" t="str">
        <f t="shared" si="2"/>
        <v>MWF</v>
      </c>
      <c r="X78" s="92" t="s">
        <v>1423</v>
      </c>
      <c r="Y78" s="93">
        <v>0.59722222222222221</v>
      </c>
      <c r="Z78" s="93">
        <v>0.64583333333333337</v>
      </c>
      <c r="AA78" s="92" t="s">
        <v>723</v>
      </c>
      <c r="AB78" s="92">
        <v>309</v>
      </c>
      <c r="AC78" s="92" t="s">
        <v>2107</v>
      </c>
      <c r="AD78" s="92">
        <v>12</v>
      </c>
      <c r="AE78" s="92">
        <v>7</v>
      </c>
      <c r="AG78" s="92" t="str">
        <f t="shared" si="3"/>
        <v>Non-Lab</v>
      </c>
    </row>
    <row r="79" spans="1:33" ht="16" x14ac:dyDescent="0.2">
      <c r="A79" s="92" t="s">
        <v>266</v>
      </c>
      <c r="B79" s="92" t="s">
        <v>391</v>
      </c>
      <c r="C79" s="92">
        <v>101</v>
      </c>
      <c r="D79" s="95" t="s">
        <v>321</v>
      </c>
      <c r="E79" s="92" t="s">
        <v>1430</v>
      </c>
      <c r="F79" s="92">
        <v>1</v>
      </c>
      <c r="G79" s="92" t="s">
        <v>1429</v>
      </c>
      <c r="H79" s="92" t="s">
        <v>806</v>
      </c>
      <c r="K79" s="92" t="s">
        <v>1428</v>
      </c>
      <c r="L79" s="92" t="s">
        <v>316</v>
      </c>
      <c r="M79" s="92" t="s">
        <v>1190</v>
      </c>
      <c r="N79" s="92">
        <v>1</v>
      </c>
      <c r="O79" s="92" t="s">
        <v>316</v>
      </c>
      <c r="P79" s="92">
        <v>1</v>
      </c>
      <c r="Q79" s="92" t="s">
        <v>316</v>
      </c>
      <c r="R79" s="92">
        <v>1</v>
      </c>
      <c r="S79" s="92">
        <v>1</v>
      </c>
      <c r="T79" s="92" t="s">
        <v>316</v>
      </c>
      <c r="U79" s="92" t="s">
        <v>316</v>
      </c>
      <c r="W79" s="92" t="str">
        <f t="shared" si="2"/>
        <v>MWF</v>
      </c>
      <c r="X79" s="92" t="s">
        <v>1423</v>
      </c>
      <c r="Y79" s="93">
        <v>0.59722222222222221</v>
      </c>
      <c r="Z79" s="93">
        <v>0.64583333333333337</v>
      </c>
      <c r="AA79" s="92" t="s">
        <v>704</v>
      </c>
      <c r="AB79" s="92">
        <v>211</v>
      </c>
      <c r="AC79" s="92" t="s">
        <v>2106</v>
      </c>
      <c r="AD79" s="92">
        <v>80</v>
      </c>
      <c r="AE79" s="92">
        <v>13</v>
      </c>
      <c r="AG79" s="92" t="str">
        <f t="shared" si="3"/>
        <v>Non-Lab</v>
      </c>
    </row>
    <row r="80" spans="1:33" ht="16" x14ac:dyDescent="0.2">
      <c r="A80" s="92" t="s">
        <v>266</v>
      </c>
      <c r="B80" s="92" t="s">
        <v>386</v>
      </c>
      <c r="C80" s="92">
        <v>306</v>
      </c>
      <c r="D80" s="95" t="s">
        <v>321</v>
      </c>
      <c r="E80" s="92" t="s">
        <v>2105</v>
      </c>
      <c r="F80" s="92">
        <v>4</v>
      </c>
      <c r="G80" s="92" t="s">
        <v>1212</v>
      </c>
      <c r="H80" s="92" t="s">
        <v>1211</v>
      </c>
      <c r="K80" s="92" t="s">
        <v>1210</v>
      </c>
      <c r="L80" s="92" t="s">
        <v>316</v>
      </c>
      <c r="M80" s="92" t="s">
        <v>1190</v>
      </c>
      <c r="N80" s="92">
        <v>1</v>
      </c>
      <c r="O80" s="92" t="s">
        <v>316</v>
      </c>
      <c r="P80" s="92">
        <v>1</v>
      </c>
      <c r="Q80" s="92" t="s">
        <v>316</v>
      </c>
      <c r="R80" s="92">
        <v>1</v>
      </c>
      <c r="S80" s="92">
        <v>1</v>
      </c>
      <c r="T80" s="92" t="s">
        <v>316</v>
      </c>
      <c r="U80" s="92" t="s">
        <v>316</v>
      </c>
      <c r="W80" s="92" t="str">
        <f t="shared" si="2"/>
        <v>MWF</v>
      </c>
      <c r="X80" s="92" t="s">
        <v>1423</v>
      </c>
      <c r="Y80" s="93">
        <v>0.59722222222222221</v>
      </c>
      <c r="Z80" s="93">
        <v>0.64583333333333337</v>
      </c>
      <c r="AA80" s="92" t="s">
        <v>704</v>
      </c>
      <c r="AB80" s="92">
        <v>213</v>
      </c>
      <c r="AC80" s="92" t="s">
        <v>2104</v>
      </c>
      <c r="AD80" s="92">
        <v>10</v>
      </c>
      <c r="AE80" s="92">
        <v>2</v>
      </c>
      <c r="AG80" s="92" t="str">
        <f t="shared" si="3"/>
        <v>Non-Lab</v>
      </c>
    </row>
    <row r="81" spans="1:33" ht="16" x14ac:dyDescent="0.2">
      <c r="A81" s="92" t="s">
        <v>266</v>
      </c>
      <c r="B81" s="92" t="s">
        <v>330</v>
      </c>
      <c r="C81" s="92">
        <v>103</v>
      </c>
      <c r="D81" s="95" t="s">
        <v>321</v>
      </c>
      <c r="E81" s="92" t="s">
        <v>2103</v>
      </c>
      <c r="F81" s="92">
        <v>4</v>
      </c>
      <c r="G81" s="92" t="s">
        <v>332</v>
      </c>
      <c r="H81" s="92" t="s">
        <v>250</v>
      </c>
      <c r="K81" s="92" t="s">
        <v>331</v>
      </c>
      <c r="L81" s="92" t="s">
        <v>316</v>
      </c>
      <c r="M81" s="92" t="s">
        <v>1190</v>
      </c>
      <c r="N81" s="92">
        <v>1</v>
      </c>
      <c r="O81" s="92" t="s">
        <v>316</v>
      </c>
      <c r="P81" s="92">
        <v>1</v>
      </c>
      <c r="Q81" s="92" t="s">
        <v>316</v>
      </c>
      <c r="R81" s="92">
        <v>1</v>
      </c>
      <c r="S81" s="92">
        <v>1</v>
      </c>
      <c r="T81" s="92" t="s">
        <v>316</v>
      </c>
      <c r="U81" s="92" t="s">
        <v>316</v>
      </c>
      <c r="W81" s="92" t="str">
        <f t="shared" si="2"/>
        <v>MWF</v>
      </c>
      <c r="X81" s="92" t="s">
        <v>1423</v>
      </c>
      <c r="Y81" s="93">
        <v>0.59722222222222221</v>
      </c>
      <c r="Z81" s="93">
        <v>0.64583333333333337</v>
      </c>
      <c r="AA81" s="92" t="s">
        <v>598</v>
      </c>
      <c r="AB81" s="92">
        <v>106</v>
      </c>
      <c r="AC81" s="92" t="s">
        <v>2102</v>
      </c>
      <c r="AD81" s="92">
        <v>32</v>
      </c>
      <c r="AE81" s="92">
        <v>34</v>
      </c>
      <c r="AG81" s="92" t="str">
        <f t="shared" si="3"/>
        <v>Non-Lab</v>
      </c>
    </row>
    <row r="82" spans="1:33" ht="16" x14ac:dyDescent="0.2">
      <c r="A82" s="92" t="s">
        <v>266</v>
      </c>
      <c r="B82" s="92" t="s">
        <v>721</v>
      </c>
      <c r="C82" s="92">
        <v>105</v>
      </c>
      <c r="D82" s="95" t="s">
        <v>872</v>
      </c>
      <c r="E82" s="92" t="s">
        <v>1200</v>
      </c>
      <c r="F82" s="92">
        <v>4</v>
      </c>
      <c r="G82" s="92" t="s">
        <v>1421</v>
      </c>
      <c r="H82" s="92" t="s">
        <v>1420</v>
      </c>
      <c r="K82" s="92" t="s">
        <v>1419</v>
      </c>
      <c r="L82" s="92" t="s">
        <v>316</v>
      </c>
      <c r="M82" s="92" t="s">
        <v>1190</v>
      </c>
      <c r="N82" s="92">
        <v>1</v>
      </c>
      <c r="O82" s="92" t="s">
        <v>316</v>
      </c>
      <c r="P82" s="92">
        <v>1</v>
      </c>
      <c r="Q82" s="92" t="s">
        <v>316</v>
      </c>
      <c r="R82" s="92">
        <v>1</v>
      </c>
      <c r="S82" s="92">
        <v>1</v>
      </c>
      <c r="T82" s="92" t="s">
        <v>316</v>
      </c>
      <c r="U82" s="92" t="s">
        <v>316</v>
      </c>
      <c r="W82" s="92" t="str">
        <f t="shared" si="2"/>
        <v>MWF</v>
      </c>
      <c r="X82" s="92" t="s">
        <v>1423</v>
      </c>
      <c r="Y82" s="93">
        <v>0.59722222222222221</v>
      </c>
      <c r="Z82" s="93">
        <v>0.64583333333333337</v>
      </c>
      <c r="AA82" s="92" t="s">
        <v>719</v>
      </c>
      <c r="AB82" s="92">
        <v>203</v>
      </c>
      <c r="AC82" s="92" t="s">
        <v>2101</v>
      </c>
      <c r="AD82" s="92">
        <v>18</v>
      </c>
      <c r="AE82" s="92">
        <v>16</v>
      </c>
      <c r="AG82" s="92" t="str">
        <f t="shared" si="3"/>
        <v>Non-Lab</v>
      </c>
    </row>
    <row r="83" spans="1:33" ht="16" x14ac:dyDescent="0.2">
      <c r="A83" s="92" t="s">
        <v>266</v>
      </c>
      <c r="B83" s="92" t="s">
        <v>721</v>
      </c>
      <c r="C83" s="92">
        <v>310</v>
      </c>
      <c r="D83" s="95" t="s">
        <v>321</v>
      </c>
      <c r="E83" s="92" t="s">
        <v>1196</v>
      </c>
      <c r="F83" s="92">
        <v>4</v>
      </c>
      <c r="G83" s="92" t="s">
        <v>801</v>
      </c>
      <c r="H83" s="92" t="s">
        <v>800</v>
      </c>
      <c r="K83" s="92" t="s">
        <v>799</v>
      </c>
      <c r="L83" s="92" t="s">
        <v>316</v>
      </c>
      <c r="M83" s="92" t="s">
        <v>1190</v>
      </c>
      <c r="N83" s="92">
        <v>1</v>
      </c>
      <c r="O83" s="92" t="s">
        <v>316</v>
      </c>
      <c r="P83" s="92">
        <v>1</v>
      </c>
      <c r="Q83" s="92" t="s">
        <v>316</v>
      </c>
      <c r="R83" s="92">
        <v>1</v>
      </c>
      <c r="S83" s="92">
        <v>1</v>
      </c>
      <c r="T83" s="92" t="s">
        <v>316</v>
      </c>
      <c r="U83" s="92" t="s">
        <v>316</v>
      </c>
      <c r="W83" s="92" t="str">
        <f t="shared" si="2"/>
        <v>MWF</v>
      </c>
      <c r="X83" s="92" t="s">
        <v>1423</v>
      </c>
      <c r="Y83" s="93">
        <v>0.59722222222222221</v>
      </c>
      <c r="Z83" s="93">
        <v>0.64583333333333337</v>
      </c>
      <c r="AA83" s="92" t="s">
        <v>719</v>
      </c>
      <c r="AB83" s="92">
        <v>209</v>
      </c>
      <c r="AC83" s="92" t="s">
        <v>2100</v>
      </c>
      <c r="AD83" s="92">
        <v>15</v>
      </c>
      <c r="AE83" s="92">
        <v>9</v>
      </c>
      <c r="AG83" s="92" t="str">
        <f t="shared" si="3"/>
        <v>Non-Lab</v>
      </c>
    </row>
    <row r="84" spans="1:33" ht="16" x14ac:dyDescent="0.2">
      <c r="A84" s="92" t="s">
        <v>266</v>
      </c>
      <c r="B84" s="92" t="s">
        <v>721</v>
      </c>
      <c r="C84" s="92">
        <v>106</v>
      </c>
      <c r="D84" s="95" t="s">
        <v>872</v>
      </c>
      <c r="E84" s="92" t="s">
        <v>1271</v>
      </c>
      <c r="F84" s="92">
        <v>4</v>
      </c>
      <c r="G84" s="92" t="s">
        <v>1421</v>
      </c>
      <c r="H84" s="92" t="s">
        <v>1420</v>
      </c>
      <c r="K84" s="92" t="s">
        <v>1419</v>
      </c>
      <c r="L84" s="92" t="s">
        <v>316</v>
      </c>
      <c r="M84" s="92" t="s">
        <v>1190</v>
      </c>
      <c r="N84" s="92">
        <v>1</v>
      </c>
      <c r="O84" s="92" t="s">
        <v>316</v>
      </c>
      <c r="P84" s="92">
        <v>1</v>
      </c>
      <c r="Q84" s="92" t="s">
        <v>316</v>
      </c>
      <c r="R84" s="92">
        <v>1</v>
      </c>
      <c r="S84" s="92">
        <v>1</v>
      </c>
      <c r="T84" s="92" t="s">
        <v>316</v>
      </c>
      <c r="U84" s="92" t="s">
        <v>316</v>
      </c>
      <c r="W84" s="92" t="str">
        <f t="shared" si="2"/>
        <v>MWF</v>
      </c>
      <c r="X84" s="92" t="s">
        <v>1418</v>
      </c>
      <c r="Y84" s="93">
        <v>0.65277777777777779</v>
      </c>
      <c r="Z84" s="93">
        <v>0.70138888888888884</v>
      </c>
      <c r="AA84" s="92" t="s">
        <v>719</v>
      </c>
      <c r="AB84" s="92">
        <v>203</v>
      </c>
      <c r="AC84" s="92" t="s">
        <v>2099</v>
      </c>
      <c r="AD84" s="92">
        <v>18</v>
      </c>
      <c r="AE84" s="92">
        <v>10</v>
      </c>
      <c r="AG84" s="92" t="str">
        <f t="shared" si="3"/>
        <v>Non-Lab</v>
      </c>
    </row>
    <row r="85" spans="1:33" ht="16" x14ac:dyDescent="0.2">
      <c r="A85" s="92" t="s">
        <v>266</v>
      </c>
      <c r="B85" s="92" t="s">
        <v>576</v>
      </c>
      <c r="C85" s="92">
        <v>211</v>
      </c>
      <c r="D85" s="95" t="s">
        <v>321</v>
      </c>
      <c r="E85" s="92" t="s">
        <v>1364</v>
      </c>
      <c r="F85" s="92">
        <v>4</v>
      </c>
      <c r="G85" s="92" t="s">
        <v>1053</v>
      </c>
      <c r="H85" s="92" t="s">
        <v>1052</v>
      </c>
      <c r="K85" s="92" t="s">
        <v>1051</v>
      </c>
      <c r="L85" s="92" t="s">
        <v>316</v>
      </c>
      <c r="M85" s="92" t="s">
        <v>1190</v>
      </c>
      <c r="N85" s="92">
        <v>1</v>
      </c>
      <c r="O85" s="92" t="s">
        <v>316</v>
      </c>
      <c r="P85" s="92">
        <v>1</v>
      </c>
      <c r="Q85" s="92" t="s">
        <v>316</v>
      </c>
      <c r="R85" s="92">
        <v>1</v>
      </c>
      <c r="S85" s="92">
        <v>1</v>
      </c>
      <c r="T85" s="92" t="s">
        <v>316</v>
      </c>
      <c r="U85" s="92" t="s">
        <v>316</v>
      </c>
      <c r="W85" s="92" t="str">
        <f t="shared" si="2"/>
        <v>MWF</v>
      </c>
      <c r="X85" s="92" t="s">
        <v>1166</v>
      </c>
      <c r="Y85" s="93">
        <v>0.375</v>
      </c>
      <c r="Z85" s="93">
        <v>0.4236111111111111</v>
      </c>
      <c r="AA85" s="92" t="s">
        <v>719</v>
      </c>
      <c r="AB85" s="92">
        <v>203</v>
      </c>
      <c r="AC85" s="92" t="s">
        <v>2098</v>
      </c>
      <c r="AD85" s="92">
        <v>25</v>
      </c>
      <c r="AE85" s="92">
        <v>29</v>
      </c>
      <c r="AG85" s="92" t="str">
        <f t="shared" si="3"/>
        <v>Non-Lab</v>
      </c>
    </row>
    <row r="86" spans="1:33" ht="16" x14ac:dyDescent="0.2">
      <c r="A86" s="92" t="s">
        <v>266</v>
      </c>
      <c r="B86" s="92" t="s">
        <v>576</v>
      </c>
      <c r="C86" s="92">
        <v>212</v>
      </c>
      <c r="D86" s="95" t="s">
        <v>321</v>
      </c>
      <c r="E86" s="92" t="s">
        <v>904</v>
      </c>
      <c r="F86" s="92">
        <v>4</v>
      </c>
      <c r="G86" s="92" t="s">
        <v>796</v>
      </c>
      <c r="H86" s="92" t="s">
        <v>795</v>
      </c>
      <c r="K86" s="92" t="s">
        <v>794</v>
      </c>
      <c r="L86" s="92" t="s">
        <v>316</v>
      </c>
      <c r="M86" s="92" t="s">
        <v>1190</v>
      </c>
      <c r="N86" s="92">
        <v>1</v>
      </c>
      <c r="O86" s="92" t="s">
        <v>316</v>
      </c>
      <c r="P86" s="92">
        <v>1</v>
      </c>
      <c r="Q86" s="92" t="s">
        <v>316</v>
      </c>
      <c r="R86" s="92">
        <v>1</v>
      </c>
      <c r="S86" s="92">
        <v>1</v>
      </c>
      <c r="T86" s="92" t="s">
        <v>316</v>
      </c>
      <c r="U86" s="92" t="s">
        <v>316</v>
      </c>
      <c r="W86" s="92" t="str">
        <f t="shared" si="2"/>
        <v>MWF</v>
      </c>
      <c r="X86" s="92" t="s">
        <v>1166</v>
      </c>
      <c r="Y86" s="93">
        <v>0.375</v>
      </c>
      <c r="Z86" s="93">
        <v>0.4236111111111111</v>
      </c>
      <c r="AA86" s="92" t="s">
        <v>719</v>
      </c>
      <c r="AB86" s="92">
        <v>303</v>
      </c>
      <c r="AC86" s="92" t="s">
        <v>2097</v>
      </c>
      <c r="AD86" s="92">
        <v>25</v>
      </c>
      <c r="AE86" s="92">
        <v>20</v>
      </c>
      <c r="AG86" s="92" t="str">
        <f t="shared" si="3"/>
        <v>Non-Lab</v>
      </c>
    </row>
    <row r="87" spans="1:33" ht="16" x14ac:dyDescent="0.2">
      <c r="A87" s="92" t="s">
        <v>266</v>
      </c>
      <c r="B87" s="92" t="s">
        <v>261</v>
      </c>
      <c r="C87" s="92">
        <v>121</v>
      </c>
      <c r="D87" s="95" t="s">
        <v>321</v>
      </c>
      <c r="E87" s="92" t="s">
        <v>2047</v>
      </c>
      <c r="F87" s="92">
        <v>4</v>
      </c>
      <c r="G87" s="92" t="s">
        <v>1104</v>
      </c>
      <c r="H87" s="92" t="s">
        <v>1103</v>
      </c>
      <c r="I87" s="92" t="s">
        <v>404</v>
      </c>
      <c r="K87" s="92" t="s">
        <v>1102</v>
      </c>
      <c r="L87" s="92" t="s">
        <v>404</v>
      </c>
      <c r="M87" s="92" t="s">
        <v>1190</v>
      </c>
      <c r="N87" s="92">
        <v>1</v>
      </c>
      <c r="O87" s="92" t="s">
        <v>316</v>
      </c>
      <c r="P87" s="92">
        <v>1</v>
      </c>
      <c r="Q87" s="92" t="s">
        <v>316</v>
      </c>
      <c r="R87" s="92">
        <v>1</v>
      </c>
      <c r="S87" s="92">
        <v>1</v>
      </c>
      <c r="T87" s="92" t="s">
        <v>316</v>
      </c>
      <c r="U87" s="92" t="s">
        <v>316</v>
      </c>
      <c r="W87" s="92" t="str">
        <f t="shared" si="2"/>
        <v>MWF</v>
      </c>
      <c r="X87" s="92" t="s">
        <v>1166</v>
      </c>
      <c r="Y87" s="93">
        <v>0.375</v>
      </c>
      <c r="Z87" s="93">
        <v>0.4236111111111111</v>
      </c>
      <c r="AA87" s="92" t="s">
        <v>598</v>
      </c>
      <c r="AB87" s="92">
        <v>100</v>
      </c>
      <c r="AC87" s="92" t="s">
        <v>2096</v>
      </c>
      <c r="AD87" s="92">
        <v>45</v>
      </c>
      <c r="AE87" s="92">
        <v>39</v>
      </c>
      <c r="AG87" s="92" t="str">
        <f t="shared" si="3"/>
        <v>Non-Lab</v>
      </c>
    </row>
    <row r="88" spans="1:33" ht="16" x14ac:dyDescent="0.2">
      <c r="A88" s="92" t="s">
        <v>266</v>
      </c>
      <c r="B88" s="92" t="s">
        <v>261</v>
      </c>
      <c r="C88" s="92">
        <v>212</v>
      </c>
      <c r="D88" s="95" t="s">
        <v>321</v>
      </c>
      <c r="E88" s="92" t="s">
        <v>2095</v>
      </c>
      <c r="F88" s="92">
        <v>4</v>
      </c>
      <c r="G88" s="92" t="s">
        <v>571</v>
      </c>
      <c r="H88" s="92" t="s">
        <v>570</v>
      </c>
      <c r="K88" s="92" t="s">
        <v>569</v>
      </c>
      <c r="L88" s="92" t="s">
        <v>316</v>
      </c>
      <c r="M88" s="92" t="s">
        <v>1190</v>
      </c>
      <c r="N88" s="92">
        <v>1</v>
      </c>
      <c r="O88" s="92" t="s">
        <v>316</v>
      </c>
      <c r="P88" s="92">
        <v>1</v>
      </c>
      <c r="Q88" s="92" t="s">
        <v>316</v>
      </c>
      <c r="R88" s="92">
        <v>1</v>
      </c>
      <c r="S88" s="92">
        <v>1</v>
      </c>
      <c r="T88" s="92" t="s">
        <v>316</v>
      </c>
      <c r="U88" s="92" t="s">
        <v>316</v>
      </c>
      <c r="W88" s="92" t="str">
        <f t="shared" si="2"/>
        <v>MWF</v>
      </c>
      <c r="X88" s="92" t="s">
        <v>1166</v>
      </c>
      <c r="Y88" s="93">
        <v>0.375</v>
      </c>
      <c r="Z88" s="93">
        <v>0.4236111111111111</v>
      </c>
      <c r="AA88" s="92" t="s">
        <v>598</v>
      </c>
      <c r="AB88" s="92">
        <v>106</v>
      </c>
      <c r="AC88" s="92" t="s">
        <v>2094</v>
      </c>
      <c r="AD88" s="92">
        <v>30</v>
      </c>
      <c r="AE88" s="92">
        <v>18</v>
      </c>
      <c r="AG88" s="92" t="str">
        <f t="shared" si="3"/>
        <v>Non-Lab</v>
      </c>
    </row>
    <row r="89" spans="1:33" ht="16" x14ac:dyDescent="0.2">
      <c r="A89" s="92" t="s">
        <v>266</v>
      </c>
      <c r="B89" s="92" t="s">
        <v>556</v>
      </c>
      <c r="C89" s="92">
        <v>101</v>
      </c>
      <c r="D89" s="95" t="s">
        <v>329</v>
      </c>
      <c r="E89" s="92" t="s">
        <v>1356</v>
      </c>
      <c r="F89" s="92">
        <v>4</v>
      </c>
      <c r="G89" s="92" t="s">
        <v>515</v>
      </c>
      <c r="H89" s="92" t="s">
        <v>514</v>
      </c>
      <c r="K89" s="92" t="s">
        <v>513</v>
      </c>
      <c r="L89" s="92" t="s">
        <v>316</v>
      </c>
      <c r="M89" s="92" t="s">
        <v>1190</v>
      </c>
      <c r="N89" s="92">
        <v>1</v>
      </c>
      <c r="O89" s="92" t="s">
        <v>316</v>
      </c>
      <c r="P89" s="92">
        <v>1</v>
      </c>
      <c r="Q89" s="92" t="s">
        <v>316</v>
      </c>
      <c r="R89" s="92">
        <v>1</v>
      </c>
      <c r="S89" s="92">
        <v>1</v>
      </c>
      <c r="T89" s="92" t="s">
        <v>316</v>
      </c>
      <c r="U89" s="92" t="s">
        <v>316</v>
      </c>
      <c r="W89" s="92" t="str">
        <f t="shared" si="2"/>
        <v>MWF</v>
      </c>
      <c r="X89" s="92" t="s">
        <v>1166</v>
      </c>
      <c r="Y89" s="93">
        <v>0.375</v>
      </c>
      <c r="Z89" s="93">
        <v>0.4236111111111111</v>
      </c>
      <c r="AA89" s="92" t="s">
        <v>719</v>
      </c>
      <c r="AB89" s="92">
        <v>114</v>
      </c>
      <c r="AC89" s="92" t="s">
        <v>2093</v>
      </c>
      <c r="AD89" s="92">
        <v>30</v>
      </c>
      <c r="AE89" s="92">
        <v>35</v>
      </c>
      <c r="AG89" s="92" t="str">
        <f t="shared" si="3"/>
        <v>Non-Lab</v>
      </c>
    </row>
    <row r="90" spans="1:33" ht="16" x14ac:dyDescent="0.2">
      <c r="A90" s="92" t="s">
        <v>266</v>
      </c>
      <c r="B90" s="92" t="s">
        <v>556</v>
      </c>
      <c r="C90" s="92">
        <v>308</v>
      </c>
      <c r="D90" s="95" t="s">
        <v>321</v>
      </c>
      <c r="E90" s="92" t="s">
        <v>2092</v>
      </c>
      <c r="F90" s="92">
        <v>4</v>
      </c>
      <c r="G90" s="92" t="s">
        <v>559</v>
      </c>
      <c r="H90" s="92" t="s">
        <v>558</v>
      </c>
      <c r="K90" s="92" t="s">
        <v>557</v>
      </c>
      <c r="L90" s="92" t="s">
        <v>316</v>
      </c>
      <c r="M90" s="92" t="s">
        <v>1190</v>
      </c>
      <c r="N90" s="92">
        <v>1</v>
      </c>
      <c r="O90" s="92" t="s">
        <v>316</v>
      </c>
      <c r="P90" s="92">
        <v>1</v>
      </c>
      <c r="Q90" s="92" t="s">
        <v>316</v>
      </c>
      <c r="R90" s="92">
        <v>1</v>
      </c>
      <c r="S90" s="92">
        <v>1</v>
      </c>
      <c r="T90" s="92" t="s">
        <v>316</v>
      </c>
      <c r="U90" s="92" t="s">
        <v>316</v>
      </c>
      <c r="W90" s="92" t="str">
        <f t="shared" si="2"/>
        <v>MWF</v>
      </c>
      <c r="X90" s="92" t="s">
        <v>1166</v>
      </c>
      <c r="Y90" s="93">
        <v>0.375</v>
      </c>
      <c r="Z90" s="93">
        <v>0.4236111111111111</v>
      </c>
      <c r="AA90" s="92" t="s">
        <v>719</v>
      </c>
      <c r="AB90" s="92">
        <v>103</v>
      </c>
      <c r="AC90" s="92" t="s">
        <v>2091</v>
      </c>
      <c r="AD90" s="92">
        <v>25</v>
      </c>
      <c r="AE90" s="92">
        <v>35</v>
      </c>
      <c r="AG90" s="92" t="str">
        <f t="shared" si="3"/>
        <v>Non-Lab</v>
      </c>
    </row>
    <row r="91" spans="1:33" ht="16" x14ac:dyDescent="0.2">
      <c r="A91" s="92" t="s">
        <v>266</v>
      </c>
      <c r="B91" s="92" t="s">
        <v>556</v>
      </c>
      <c r="C91" s="92">
        <v>320</v>
      </c>
      <c r="D91" s="95" t="s">
        <v>321</v>
      </c>
      <c r="E91" s="92" t="s">
        <v>2090</v>
      </c>
      <c r="F91" s="92">
        <v>4</v>
      </c>
      <c r="G91" s="92" t="s">
        <v>511</v>
      </c>
      <c r="H91" s="92" t="s">
        <v>510</v>
      </c>
      <c r="K91" s="92" t="s">
        <v>509</v>
      </c>
      <c r="L91" s="92" t="s">
        <v>316</v>
      </c>
      <c r="M91" s="92" t="s">
        <v>1190</v>
      </c>
      <c r="N91" s="92">
        <v>1</v>
      </c>
      <c r="O91" s="92" t="s">
        <v>316</v>
      </c>
      <c r="P91" s="92">
        <v>1</v>
      </c>
      <c r="Q91" s="92" t="s">
        <v>316</v>
      </c>
      <c r="R91" s="92">
        <v>1</v>
      </c>
      <c r="S91" s="92">
        <v>1</v>
      </c>
      <c r="T91" s="92" t="s">
        <v>316</v>
      </c>
      <c r="U91" s="92" t="s">
        <v>316</v>
      </c>
      <c r="W91" s="92" t="str">
        <f t="shared" si="2"/>
        <v>MWF</v>
      </c>
      <c r="X91" s="92" t="s">
        <v>1166</v>
      </c>
      <c r="Y91" s="93">
        <v>0.375</v>
      </c>
      <c r="Z91" s="93">
        <v>0.4236111111111111</v>
      </c>
      <c r="AA91" s="92" t="s">
        <v>719</v>
      </c>
      <c r="AB91" s="92">
        <v>307</v>
      </c>
      <c r="AC91" s="92" t="s">
        <v>2089</v>
      </c>
      <c r="AD91" s="92">
        <v>30</v>
      </c>
      <c r="AE91" s="92">
        <v>31</v>
      </c>
      <c r="AG91" s="92" t="str">
        <f t="shared" si="3"/>
        <v>Non-Lab</v>
      </c>
    </row>
    <row r="92" spans="1:33" ht="16" x14ac:dyDescent="0.2">
      <c r="A92" s="92" t="s">
        <v>266</v>
      </c>
      <c r="B92" s="92" t="s">
        <v>555</v>
      </c>
      <c r="C92" s="92">
        <v>160</v>
      </c>
      <c r="D92" s="95" t="s">
        <v>321</v>
      </c>
      <c r="E92" s="92" t="s">
        <v>1984</v>
      </c>
      <c r="F92" s="92">
        <v>4</v>
      </c>
      <c r="G92" s="92" t="s">
        <v>692</v>
      </c>
      <c r="H92" s="92" t="s">
        <v>342</v>
      </c>
      <c r="K92" s="92" t="s">
        <v>691</v>
      </c>
      <c r="L92" s="92" t="s">
        <v>316</v>
      </c>
      <c r="M92" s="92" t="s">
        <v>1190</v>
      </c>
      <c r="N92" s="92">
        <v>1</v>
      </c>
      <c r="O92" s="92" t="s">
        <v>316</v>
      </c>
      <c r="P92" s="92">
        <v>1</v>
      </c>
      <c r="Q92" s="92" t="s">
        <v>316</v>
      </c>
      <c r="R92" s="92">
        <v>1</v>
      </c>
      <c r="S92" s="92">
        <v>1</v>
      </c>
      <c r="T92" s="92" t="s">
        <v>316</v>
      </c>
      <c r="U92" s="92" t="s">
        <v>316</v>
      </c>
      <c r="W92" s="92" t="str">
        <f t="shared" si="2"/>
        <v>MWF</v>
      </c>
      <c r="X92" s="92" t="s">
        <v>1166</v>
      </c>
      <c r="Y92" s="93">
        <v>0.375</v>
      </c>
      <c r="Z92" s="93">
        <v>0.4236111111111111</v>
      </c>
      <c r="AA92" s="92" t="s">
        <v>626</v>
      </c>
      <c r="AB92" s="95" t="s">
        <v>1073</v>
      </c>
      <c r="AC92" s="92" t="s">
        <v>2088</v>
      </c>
      <c r="AD92" s="92">
        <v>22</v>
      </c>
      <c r="AE92" s="92">
        <v>22</v>
      </c>
      <c r="AG92" s="92" t="str">
        <f t="shared" si="3"/>
        <v>Non-Lab</v>
      </c>
    </row>
    <row r="93" spans="1:33" ht="16" x14ac:dyDescent="0.2">
      <c r="A93" s="92" t="s">
        <v>266</v>
      </c>
      <c r="B93" s="92" t="s">
        <v>555</v>
      </c>
      <c r="C93" s="92">
        <v>260</v>
      </c>
      <c r="D93" s="95" t="s">
        <v>321</v>
      </c>
      <c r="E93" s="92" t="s">
        <v>2041</v>
      </c>
      <c r="F93" s="92">
        <v>4</v>
      </c>
      <c r="G93" s="92" t="s">
        <v>679</v>
      </c>
      <c r="H93" s="92" t="s">
        <v>678</v>
      </c>
      <c r="K93" s="92" t="s">
        <v>677</v>
      </c>
      <c r="L93" s="92" t="s">
        <v>316</v>
      </c>
      <c r="M93" s="92" t="s">
        <v>1190</v>
      </c>
      <c r="N93" s="92">
        <v>1</v>
      </c>
      <c r="O93" s="92" t="s">
        <v>316</v>
      </c>
      <c r="P93" s="92">
        <v>1</v>
      </c>
      <c r="Q93" s="92" t="s">
        <v>316</v>
      </c>
      <c r="R93" s="92">
        <v>1</v>
      </c>
      <c r="S93" s="92">
        <v>1</v>
      </c>
      <c r="T93" s="92" t="s">
        <v>316</v>
      </c>
      <c r="U93" s="92" t="s">
        <v>316</v>
      </c>
      <c r="W93" s="92" t="str">
        <f t="shared" si="2"/>
        <v>MWF</v>
      </c>
      <c r="X93" s="92" t="s">
        <v>1166</v>
      </c>
      <c r="Y93" s="93">
        <v>0.375</v>
      </c>
      <c r="Z93" s="93">
        <v>0.4236111111111111</v>
      </c>
      <c r="AA93" s="92" t="s">
        <v>626</v>
      </c>
      <c r="AB93" s="92">
        <v>305</v>
      </c>
      <c r="AC93" s="92" t="s">
        <v>2087</v>
      </c>
      <c r="AD93" s="92">
        <v>18</v>
      </c>
      <c r="AE93" s="92">
        <v>19</v>
      </c>
      <c r="AG93" s="92" t="str">
        <f t="shared" si="3"/>
        <v>Non-Lab</v>
      </c>
    </row>
    <row r="94" spans="1:33" ht="16" x14ac:dyDescent="0.2">
      <c r="A94" s="92" t="s">
        <v>266</v>
      </c>
      <c r="B94" s="92" t="s">
        <v>555</v>
      </c>
      <c r="C94" s="92">
        <v>360</v>
      </c>
      <c r="D94" s="95" t="s">
        <v>321</v>
      </c>
      <c r="E94" s="92" t="s">
        <v>2086</v>
      </c>
      <c r="F94" s="92">
        <v>4</v>
      </c>
      <c r="G94" s="92" t="s">
        <v>637</v>
      </c>
      <c r="H94" s="92" t="s">
        <v>697</v>
      </c>
      <c r="K94" s="92" t="s">
        <v>696</v>
      </c>
      <c r="L94" s="92" t="s">
        <v>316</v>
      </c>
      <c r="M94" s="92" t="s">
        <v>1190</v>
      </c>
      <c r="N94" s="92">
        <v>1</v>
      </c>
      <c r="O94" s="92" t="s">
        <v>316</v>
      </c>
      <c r="P94" s="92">
        <v>1</v>
      </c>
      <c r="Q94" s="92" t="s">
        <v>316</v>
      </c>
      <c r="R94" s="92">
        <v>1</v>
      </c>
      <c r="S94" s="92">
        <v>1</v>
      </c>
      <c r="T94" s="92" t="s">
        <v>316</v>
      </c>
      <c r="U94" s="92" t="s">
        <v>316</v>
      </c>
      <c r="W94" s="92" t="str">
        <f t="shared" si="2"/>
        <v>MWF</v>
      </c>
      <c r="X94" s="92" t="s">
        <v>1166</v>
      </c>
      <c r="Y94" s="93">
        <v>0.375</v>
      </c>
      <c r="Z94" s="93">
        <v>0.4236111111111111</v>
      </c>
      <c r="AA94" s="92" t="s">
        <v>626</v>
      </c>
      <c r="AB94" s="92">
        <v>201</v>
      </c>
      <c r="AC94" s="92" t="s">
        <v>2085</v>
      </c>
      <c r="AD94" s="92">
        <v>8</v>
      </c>
      <c r="AE94" s="92">
        <v>6</v>
      </c>
      <c r="AG94" s="92" t="str">
        <f t="shared" si="3"/>
        <v>Non-Lab</v>
      </c>
    </row>
    <row r="95" spans="1:33" ht="16" x14ac:dyDescent="0.2">
      <c r="A95" s="92" t="s">
        <v>266</v>
      </c>
      <c r="B95" s="92" t="s">
        <v>790</v>
      </c>
      <c r="C95" s="92">
        <v>207</v>
      </c>
      <c r="D95" s="95" t="s">
        <v>321</v>
      </c>
      <c r="E95" s="92" t="s">
        <v>2084</v>
      </c>
      <c r="F95" s="92">
        <v>4</v>
      </c>
      <c r="G95" s="92" t="s">
        <v>788</v>
      </c>
      <c r="H95" s="92" t="s">
        <v>787</v>
      </c>
      <c r="K95" s="92" t="s">
        <v>786</v>
      </c>
      <c r="L95" s="92" t="s">
        <v>316</v>
      </c>
      <c r="M95" s="92" t="s">
        <v>1190</v>
      </c>
      <c r="N95" s="92">
        <v>1</v>
      </c>
      <c r="O95" s="92" t="s">
        <v>316</v>
      </c>
      <c r="P95" s="92">
        <v>1</v>
      </c>
      <c r="Q95" s="92" t="s">
        <v>316</v>
      </c>
      <c r="R95" s="92">
        <v>1</v>
      </c>
      <c r="S95" s="92">
        <v>1</v>
      </c>
      <c r="T95" s="92" t="s">
        <v>316</v>
      </c>
      <c r="U95" s="92" t="s">
        <v>316</v>
      </c>
      <c r="W95" s="92" t="str">
        <f t="shared" si="2"/>
        <v>MWF</v>
      </c>
      <c r="X95" s="92" t="s">
        <v>1166</v>
      </c>
      <c r="Y95" s="93">
        <v>0.375</v>
      </c>
      <c r="Z95" s="93">
        <v>0.4236111111111111</v>
      </c>
      <c r="AA95" s="92" t="s">
        <v>719</v>
      </c>
      <c r="AB95" s="92">
        <v>213</v>
      </c>
      <c r="AC95" s="92" t="s">
        <v>2083</v>
      </c>
      <c r="AD95" s="92">
        <v>18</v>
      </c>
      <c r="AE95" s="92">
        <v>5</v>
      </c>
      <c r="AG95" s="92" t="str">
        <f t="shared" si="3"/>
        <v>Non-Lab</v>
      </c>
    </row>
    <row r="96" spans="1:33" ht="16" x14ac:dyDescent="0.2">
      <c r="A96" s="92" t="s">
        <v>266</v>
      </c>
      <c r="B96" s="92" t="s">
        <v>262</v>
      </c>
      <c r="C96" s="92">
        <v>220</v>
      </c>
      <c r="D96" s="95" t="s">
        <v>321</v>
      </c>
      <c r="E96" s="92" t="s">
        <v>1400</v>
      </c>
      <c r="F96" s="92">
        <v>4</v>
      </c>
      <c r="G96" s="92" t="s">
        <v>1347</v>
      </c>
      <c r="H96" s="92" t="s">
        <v>1346</v>
      </c>
      <c r="K96" s="92" t="s">
        <v>1345</v>
      </c>
      <c r="L96" s="92" t="s">
        <v>316</v>
      </c>
      <c r="M96" s="92" t="s">
        <v>1190</v>
      </c>
      <c r="N96" s="92">
        <v>1</v>
      </c>
      <c r="O96" s="92" t="s">
        <v>316</v>
      </c>
      <c r="P96" s="92">
        <v>1</v>
      </c>
      <c r="Q96" s="92" t="s">
        <v>316</v>
      </c>
      <c r="R96" s="92">
        <v>1</v>
      </c>
      <c r="S96" s="92">
        <v>1</v>
      </c>
      <c r="T96" s="92" t="s">
        <v>316</v>
      </c>
      <c r="U96" s="92" t="s">
        <v>316</v>
      </c>
      <c r="W96" s="92" t="str">
        <f t="shared" si="2"/>
        <v>MWF</v>
      </c>
      <c r="X96" s="92" t="s">
        <v>1166</v>
      </c>
      <c r="Y96" s="93">
        <v>0.375</v>
      </c>
      <c r="Z96" s="93">
        <v>0.4236111111111111</v>
      </c>
      <c r="AA96" s="92" t="s">
        <v>605</v>
      </c>
      <c r="AB96" s="92">
        <v>222</v>
      </c>
      <c r="AC96" s="92" t="s">
        <v>2082</v>
      </c>
      <c r="AD96" s="92">
        <v>20</v>
      </c>
      <c r="AE96" s="92">
        <v>10</v>
      </c>
      <c r="AG96" s="92" t="str">
        <f t="shared" si="3"/>
        <v>Non-Lab</v>
      </c>
    </row>
    <row r="97" spans="1:33" ht="16" x14ac:dyDescent="0.2">
      <c r="A97" s="92" t="s">
        <v>266</v>
      </c>
      <c r="B97" s="92" t="s">
        <v>262</v>
      </c>
      <c r="C97" s="92">
        <v>275</v>
      </c>
      <c r="D97" s="95" t="s">
        <v>321</v>
      </c>
      <c r="E97" s="92" t="s">
        <v>1398</v>
      </c>
      <c r="F97" s="92">
        <v>4</v>
      </c>
      <c r="G97" s="92" t="s">
        <v>782</v>
      </c>
      <c r="H97" s="92" t="s">
        <v>334</v>
      </c>
      <c r="K97" s="92" t="s">
        <v>781</v>
      </c>
      <c r="L97" s="92" t="s">
        <v>316</v>
      </c>
      <c r="M97" s="92" t="s">
        <v>1190</v>
      </c>
      <c r="N97" s="92">
        <v>1</v>
      </c>
      <c r="O97" s="92" t="s">
        <v>316</v>
      </c>
      <c r="P97" s="92">
        <v>1</v>
      </c>
      <c r="Q97" s="92" t="s">
        <v>316</v>
      </c>
      <c r="R97" s="92">
        <v>1</v>
      </c>
      <c r="S97" s="92">
        <v>1</v>
      </c>
      <c r="T97" s="92" t="s">
        <v>316</v>
      </c>
      <c r="U97" s="92" t="s">
        <v>316</v>
      </c>
      <c r="W97" s="92" t="str">
        <f t="shared" si="2"/>
        <v>MWF</v>
      </c>
      <c r="X97" s="92" t="s">
        <v>1166</v>
      </c>
      <c r="Y97" s="93">
        <v>0.375</v>
      </c>
      <c r="Z97" s="93">
        <v>0.4236111111111111</v>
      </c>
      <c r="AA97" s="92" t="s">
        <v>605</v>
      </c>
      <c r="AB97" s="92">
        <v>215</v>
      </c>
      <c r="AC97" s="92" t="s">
        <v>2081</v>
      </c>
      <c r="AD97" s="92">
        <v>16</v>
      </c>
      <c r="AE97" s="92">
        <v>18</v>
      </c>
      <c r="AG97" s="92" t="str">
        <f t="shared" si="3"/>
        <v>Non-Lab</v>
      </c>
    </row>
    <row r="98" spans="1:33" ht="16" x14ac:dyDescent="0.2">
      <c r="A98" s="92" t="s">
        <v>266</v>
      </c>
      <c r="B98" s="92" t="s">
        <v>259</v>
      </c>
      <c r="C98" s="92">
        <v>102</v>
      </c>
      <c r="D98" s="95" t="s">
        <v>321</v>
      </c>
      <c r="E98" s="92" t="s">
        <v>967</v>
      </c>
      <c r="F98" s="92">
        <v>4</v>
      </c>
      <c r="G98" s="92" t="s">
        <v>528</v>
      </c>
      <c r="H98" s="92" t="s">
        <v>530</v>
      </c>
      <c r="K98" s="92" t="s">
        <v>529</v>
      </c>
      <c r="L98" s="92" t="s">
        <v>316</v>
      </c>
      <c r="M98" s="92" t="s">
        <v>1190</v>
      </c>
      <c r="N98" s="92">
        <v>1</v>
      </c>
      <c r="O98" s="92" t="s">
        <v>316</v>
      </c>
      <c r="P98" s="92">
        <v>1</v>
      </c>
      <c r="Q98" s="92" t="s">
        <v>316</v>
      </c>
      <c r="R98" s="92">
        <v>1</v>
      </c>
      <c r="S98" s="92">
        <v>1</v>
      </c>
      <c r="T98" s="92" t="s">
        <v>316</v>
      </c>
      <c r="U98" s="92" t="s">
        <v>316</v>
      </c>
      <c r="W98" s="92" t="str">
        <f t="shared" si="2"/>
        <v>MWF</v>
      </c>
      <c r="X98" s="92" t="s">
        <v>1166</v>
      </c>
      <c r="Y98" s="93">
        <v>0.375</v>
      </c>
      <c r="Z98" s="93">
        <v>0.4236111111111111</v>
      </c>
      <c r="AA98" s="92" t="s">
        <v>719</v>
      </c>
      <c r="AB98" s="92">
        <v>311</v>
      </c>
      <c r="AC98" s="92" t="s">
        <v>2080</v>
      </c>
      <c r="AD98" s="92">
        <v>25</v>
      </c>
      <c r="AE98" s="92">
        <v>28</v>
      </c>
      <c r="AG98" s="92" t="str">
        <f t="shared" si="3"/>
        <v>Non-Lab</v>
      </c>
    </row>
    <row r="99" spans="1:33" ht="16" x14ac:dyDescent="0.2">
      <c r="A99" s="92" t="s">
        <v>266</v>
      </c>
      <c r="B99" s="92" t="s">
        <v>259</v>
      </c>
      <c r="C99" s="92">
        <v>498</v>
      </c>
      <c r="D99" s="95" t="s">
        <v>321</v>
      </c>
      <c r="E99" s="92" t="s">
        <v>2031</v>
      </c>
      <c r="F99" s="92">
        <v>4</v>
      </c>
      <c r="G99" s="92" t="s">
        <v>1234</v>
      </c>
      <c r="H99" s="92" t="s">
        <v>566</v>
      </c>
      <c r="K99" s="92" t="s">
        <v>1233</v>
      </c>
      <c r="L99" s="92" t="s">
        <v>316</v>
      </c>
      <c r="M99" s="92" t="s">
        <v>1190</v>
      </c>
      <c r="N99" s="92">
        <v>1</v>
      </c>
      <c r="O99" s="92" t="s">
        <v>316</v>
      </c>
      <c r="P99" s="92">
        <v>1</v>
      </c>
      <c r="Q99" s="92" t="s">
        <v>316</v>
      </c>
      <c r="R99" s="92">
        <v>1</v>
      </c>
      <c r="S99" s="92">
        <v>1</v>
      </c>
      <c r="T99" s="92" t="s">
        <v>316</v>
      </c>
      <c r="U99" s="92" t="s">
        <v>316</v>
      </c>
      <c r="W99" s="92" t="str">
        <f t="shared" si="2"/>
        <v>MWF</v>
      </c>
      <c r="X99" s="92" t="s">
        <v>1166</v>
      </c>
      <c r="Y99" s="93">
        <v>0.375</v>
      </c>
      <c r="Z99" s="93">
        <v>0.4236111111111111</v>
      </c>
      <c r="AA99" s="92" t="s">
        <v>719</v>
      </c>
      <c r="AB99" s="92">
        <v>107</v>
      </c>
      <c r="AC99" s="92" t="s">
        <v>2079</v>
      </c>
      <c r="AD99" s="92">
        <v>10</v>
      </c>
      <c r="AE99" s="92">
        <v>11</v>
      </c>
      <c r="AG99" s="92" t="str">
        <f t="shared" si="3"/>
        <v>Non-Lab</v>
      </c>
    </row>
    <row r="100" spans="1:33" ht="16" x14ac:dyDescent="0.2">
      <c r="A100" s="92" t="s">
        <v>266</v>
      </c>
      <c r="B100" s="92" t="s">
        <v>519</v>
      </c>
      <c r="C100" s="92">
        <v>201</v>
      </c>
      <c r="D100" s="95" t="s">
        <v>321</v>
      </c>
      <c r="E100" s="92" t="s">
        <v>2078</v>
      </c>
      <c r="F100" s="92">
        <v>4</v>
      </c>
      <c r="G100" s="92" t="s">
        <v>1331</v>
      </c>
      <c r="H100" s="92" t="s">
        <v>1330</v>
      </c>
      <c r="I100" s="92" t="s">
        <v>525</v>
      </c>
      <c r="J100" s="92" t="s">
        <v>524</v>
      </c>
      <c r="K100" s="92" t="s">
        <v>1329</v>
      </c>
      <c r="L100" s="92" t="s">
        <v>521</v>
      </c>
      <c r="M100" s="92" t="s">
        <v>1190</v>
      </c>
      <c r="N100" s="92">
        <v>1</v>
      </c>
      <c r="O100" s="92" t="s">
        <v>316</v>
      </c>
      <c r="P100" s="92">
        <v>1</v>
      </c>
      <c r="Q100" s="92" t="s">
        <v>316</v>
      </c>
      <c r="R100" s="92">
        <v>1</v>
      </c>
      <c r="S100" s="92">
        <v>1</v>
      </c>
      <c r="T100" s="92" t="s">
        <v>316</v>
      </c>
      <c r="U100" s="92" t="s">
        <v>316</v>
      </c>
      <c r="W100" s="92" t="str">
        <f t="shared" si="2"/>
        <v>MWF</v>
      </c>
      <c r="X100" s="92" t="s">
        <v>1166</v>
      </c>
      <c r="Y100" s="93">
        <v>0.375</v>
      </c>
      <c r="Z100" s="93">
        <v>0.4236111111111111</v>
      </c>
      <c r="AA100" s="92" t="s">
        <v>719</v>
      </c>
      <c r="AB100" s="95" t="s">
        <v>1005</v>
      </c>
      <c r="AC100" s="92" t="s">
        <v>2077</v>
      </c>
      <c r="AD100" s="92">
        <v>18</v>
      </c>
      <c r="AE100" s="92">
        <v>22</v>
      </c>
      <c r="AG100" s="92" t="str">
        <f t="shared" si="3"/>
        <v>Non-Lab</v>
      </c>
    </row>
    <row r="101" spans="1:33" ht="16" x14ac:dyDescent="0.2">
      <c r="A101" s="92" t="s">
        <v>266</v>
      </c>
      <c r="B101" s="92" t="s">
        <v>614</v>
      </c>
      <c r="C101" s="92">
        <v>112</v>
      </c>
      <c r="D101" s="95" t="s">
        <v>321</v>
      </c>
      <c r="E101" s="92" t="s">
        <v>871</v>
      </c>
      <c r="F101" s="92">
        <v>4</v>
      </c>
      <c r="G101" s="92" t="s">
        <v>851</v>
      </c>
      <c r="H101" s="92" t="s">
        <v>850</v>
      </c>
      <c r="K101" s="92" t="s">
        <v>849</v>
      </c>
      <c r="L101" s="92" t="s">
        <v>316</v>
      </c>
      <c r="M101" s="92" t="s">
        <v>1190</v>
      </c>
      <c r="N101" s="92">
        <v>1</v>
      </c>
      <c r="O101" s="92" t="s">
        <v>316</v>
      </c>
      <c r="P101" s="92">
        <v>1</v>
      </c>
      <c r="Q101" s="92" t="s">
        <v>316</v>
      </c>
      <c r="R101" s="92">
        <v>1</v>
      </c>
      <c r="S101" s="92">
        <v>1</v>
      </c>
      <c r="T101" s="92" t="s">
        <v>316</v>
      </c>
      <c r="U101" s="92" t="s">
        <v>316</v>
      </c>
      <c r="W101" s="92" t="str">
        <f t="shared" si="2"/>
        <v>MWF</v>
      </c>
      <c r="X101" s="92" t="s">
        <v>1166</v>
      </c>
      <c r="Y101" s="93">
        <v>0.375</v>
      </c>
      <c r="Z101" s="93">
        <v>0.4236111111111111</v>
      </c>
      <c r="AA101" s="92" t="s">
        <v>626</v>
      </c>
      <c r="AB101" s="95" t="s">
        <v>822</v>
      </c>
      <c r="AC101" s="92" t="s">
        <v>2076</v>
      </c>
      <c r="AD101" s="92">
        <v>16</v>
      </c>
      <c r="AE101" s="92">
        <v>16</v>
      </c>
      <c r="AG101" s="92" t="str">
        <f t="shared" si="3"/>
        <v>Non-Lab</v>
      </c>
    </row>
    <row r="102" spans="1:33" ht="16" x14ac:dyDescent="0.2">
      <c r="A102" s="92" t="s">
        <v>266</v>
      </c>
      <c r="B102" s="92" t="s">
        <v>508</v>
      </c>
      <c r="C102" s="92">
        <v>100</v>
      </c>
      <c r="D102" s="95" t="s">
        <v>321</v>
      </c>
      <c r="E102" s="92" t="s">
        <v>2075</v>
      </c>
      <c r="F102" s="92">
        <v>4</v>
      </c>
      <c r="G102" s="92" t="s">
        <v>1095</v>
      </c>
      <c r="H102" s="92" t="s">
        <v>1021</v>
      </c>
      <c r="K102" s="92" t="s">
        <v>1094</v>
      </c>
      <c r="L102" s="92" t="s">
        <v>316</v>
      </c>
      <c r="M102" s="92" t="s">
        <v>1190</v>
      </c>
      <c r="N102" s="92">
        <v>1</v>
      </c>
      <c r="O102" s="92" t="s">
        <v>316</v>
      </c>
      <c r="P102" s="92">
        <v>1</v>
      </c>
      <c r="Q102" s="92" t="s">
        <v>316</v>
      </c>
      <c r="R102" s="92">
        <v>1</v>
      </c>
      <c r="S102" s="92">
        <v>1</v>
      </c>
      <c r="T102" s="92" t="s">
        <v>316</v>
      </c>
      <c r="U102" s="92" t="s">
        <v>316</v>
      </c>
      <c r="W102" s="92" t="str">
        <f t="shared" si="2"/>
        <v>MWF</v>
      </c>
      <c r="X102" s="92" t="s">
        <v>1166</v>
      </c>
      <c r="Y102" s="93">
        <v>0.375</v>
      </c>
      <c r="Z102" s="93">
        <v>0.4236111111111111</v>
      </c>
      <c r="AA102" s="92" t="s">
        <v>598</v>
      </c>
      <c r="AB102" s="92">
        <v>311</v>
      </c>
      <c r="AC102" s="92" t="s">
        <v>2074</v>
      </c>
      <c r="AD102" s="92">
        <v>16</v>
      </c>
      <c r="AE102" s="92">
        <v>15</v>
      </c>
      <c r="AG102" s="92" t="str">
        <f t="shared" si="3"/>
        <v>Non-Lab</v>
      </c>
    </row>
    <row r="103" spans="1:33" ht="16" x14ac:dyDescent="0.2">
      <c r="A103" s="92" t="s">
        <v>266</v>
      </c>
      <c r="B103" s="92" t="s">
        <v>1321</v>
      </c>
      <c r="C103" s="92">
        <v>341</v>
      </c>
      <c r="D103" s="95" t="s">
        <v>321</v>
      </c>
      <c r="E103" s="92" t="s">
        <v>1389</v>
      </c>
      <c r="F103" s="92">
        <v>4</v>
      </c>
      <c r="G103" s="92" t="s">
        <v>1319</v>
      </c>
      <c r="H103" s="92" t="s">
        <v>1318</v>
      </c>
      <c r="K103" s="92" t="s">
        <v>1317</v>
      </c>
      <c r="L103" s="92" t="s">
        <v>316</v>
      </c>
      <c r="M103" s="92" t="s">
        <v>1190</v>
      </c>
      <c r="N103" s="92">
        <v>1</v>
      </c>
      <c r="O103" s="92" t="s">
        <v>316</v>
      </c>
      <c r="P103" s="92">
        <v>1</v>
      </c>
      <c r="Q103" s="92" t="s">
        <v>316</v>
      </c>
      <c r="R103" s="92">
        <v>1</v>
      </c>
      <c r="S103" s="92">
        <v>1</v>
      </c>
      <c r="T103" s="92" t="s">
        <v>316</v>
      </c>
      <c r="U103" s="92" t="s">
        <v>316</v>
      </c>
      <c r="W103" s="92" t="str">
        <f t="shared" si="2"/>
        <v>MWF</v>
      </c>
      <c r="X103" s="92" t="s">
        <v>1166</v>
      </c>
      <c r="Y103" s="93">
        <v>0.375</v>
      </c>
      <c r="Z103" s="93">
        <v>0.4236111111111111</v>
      </c>
      <c r="AA103" s="92" t="s">
        <v>719</v>
      </c>
      <c r="AB103" s="92">
        <v>109</v>
      </c>
      <c r="AC103" s="92" t="s">
        <v>2073</v>
      </c>
      <c r="AD103" s="92">
        <v>25</v>
      </c>
      <c r="AE103" s="92">
        <v>20</v>
      </c>
      <c r="AG103" s="92" t="str">
        <f t="shared" si="3"/>
        <v>Non-Lab</v>
      </c>
    </row>
    <row r="104" spans="1:33" ht="16" x14ac:dyDescent="0.2">
      <c r="A104" s="92" t="s">
        <v>266</v>
      </c>
      <c r="B104" s="92" t="s">
        <v>859</v>
      </c>
      <c r="C104" s="92">
        <v>105</v>
      </c>
      <c r="D104" s="95" t="s">
        <v>321</v>
      </c>
      <c r="E104" s="92" t="s">
        <v>2022</v>
      </c>
      <c r="F104" s="92">
        <v>4</v>
      </c>
      <c r="G104" s="92" t="s">
        <v>857</v>
      </c>
      <c r="H104" s="92" t="s">
        <v>326</v>
      </c>
      <c r="K104" s="92" t="s">
        <v>856</v>
      </c>
      <c r="L104" s="92" t="s">
        <v>316</v>
      </c>
      <c r="M104" s="92" t="s">
        <v>1190</v>
      </c>
      <c r="N104" s="92">
        <v>1</v>
      </c>
      <c r="O104" s="92" t="s">
        <v>316</v>
      </c>
      <c r="P104" s="92">
        <v>1</v>
      </c>
      <c r="Q104" s="92" t="s">
        <v>316</v>
      </c>
      <c r="R104" s="92">
        <v>1</v>
      </c>
      <c r="S104" s="92">
        <v>1</v>
      </c>
      <c r="T104" s="92" t="s">
        <v>316</v>
      </c>
      <c r="U104" s="92" t="s">
        <v>316</v>
      </c>
      <c r="W104" s="92" t="str">
        <f t="shared" si="2"/>
        <v>MWF</v>
      </c>
      <c r="X104" s="92" t="s">
        <v>1166</v>
      </c>
      <c r="Y104" s="93">
        <v>0.375</v>
      </c>
      <c r="Z104" s="93">
        <v>0.4236111111111111</v>
      </c>
      <c r="AA104" s="92" t="s">
        <v>719</v>
      </c>
      <c r="AB104" s="95" t="s">
        <v>865</v>
      </c>
      <c r="AC104" s="92" t="s">
        <v>2072</v>
      </c>
      <c r="AD104" s="92">
        <v>25</v>
      </c>
      <c r="AE104" s="92">
        <v>23</v>
      </c>
      <c r="AG104" s="92" t="str">
        <f t="shared" si="3"/>
        <v>Non-Lab</v>
      </c>
    </row>
    <row r="105" spans="1:33" ht="16" x14ac:dyDescent="0.2">
      <c r="A105" s="92" t="s">
        <v>266</v>
      </c>
      <c r="B105" s="92" t="s">
        <v>1678</v>
      </c>
      <c r="C105" s="92">
        <v>199</v>
      </c>
      <c r="D105" s="95" t="s">
        <v>1027</v>
      </c>
      <c r="E105" s="92" t="s">
        <v>2071</v>
      </c>
      <c r="F105" s="92">
        <v>4</v>
      </c>
      <c r="G105" s="92" t="s">
        <v>837</v>
      </c>
      <c r="H105" s="92" t="s">
        <v>49</v>
      </c>
      <c r="K105" s="92" t="s">
        <v>836</v>
      </c>
      <c r="L105" s="92" t="s">
        <v>316</v>
      </c>
      <c r="M105" s="92" t="s">
        <v>1190</v>
      </c>
      <c r="N105" s="92">
        <v>1</v>
      </c>
      <c r="O105" s="92" t="s">
        <v>316</v>
      </c>
      <c r="P105" s="92">
        <v>1</v>
      </c>
      <c r="Q105" s="92" t="s">
        <v>316</v>
      </c>
      <c r="R105" s="92">
        <v>1</v>
      </c>
      <c r="S105" s="92">
        <v>1</v>
      </c>
      <c r="T105" s="92" t="s">
        <v>316</v>
      </c>
      <c r="U105" s="92" t="s">
        <v>316</v>
      </c>
      <c r="W105" s="92" t="str">
        <f t="shared" si="2"/>
        <v>MWF</v>
      </c>
      <c r="X105" s="92" t="s">
        <v>1166</v>
      </c>
      <c r="Y105" s="93">
        <v>0.375</v>
      </c>
      <c r="Z105" s="93">
        <v>0.4236111111111111</v>
      </c>
      <c r="AA105" s="92" t="s">
        <v>723</v>
      </c>
      <c r="AB105" s="92">
        <v>305</v>
      </c>
      <c r="AC105" s="92" t="s">
        <v>2070</v>
      </c>
      <c r="AD105" s="92">
        <v>19</v>
      </c>
      <c r="AE105" s="92">
        <v>18</v>
      </c>
      <c r="AG105" s="92" t="str">
        <f t="shared" si="3"/>
        <v>Non-Lab</v>
      </c>
    </row>
    <row r="106" spans="1:33" ht="16" x14ac:dyDescent="0.2">
      <c r="A106" s="92" t="s">
        <v>266</v>
      </c>
      <c r="B106" s="92" t="s">
        <v>490</v>
      </c>
      <c r="C106" s="92">
        <v>120</v>
      </c>
      <c r="D106" s="95" t="s">
        <v>321</v>
      </c>
      <c r="E106" s="92" t="s">
        <v>2069</v>
      </c>
      <c r="F106" s="92">
        <v>4</v>
      </c>
      <c r="G106" s="92" t="s">
        <v>489</v>
      </c>
      <c r="H106" s="92" t="s">
        <v>488</v>
      </c>
      <c r="K106" s="92" t="s">
        <v>487</v>
      </c>
      <c r="L106" s="92" t="s">
        <v>316</v>
      </c>
      <c r="M106" s="92" t="s">
        <v>1190</v>
      </c>
      <c r="N106" s="92">
        <v>1</v>
      </c>
      <c r="O106" s="92" t="s">
        <v>316</v>
      </c>
      <c r="P106" s="92">
        <v>1</v>
      </c>
      <c r="Q106" s="92" t="s">
        <v>316</v>
      </c>
      <c r="R106" s="92">
        <v>1</v>
      </c>
      <c r="S106" s="92">
        <v>1</v>
      </c>
      <c r="T106" s="92" t="s">
        <v>316</v>
      </c>
      <c r="U106" s="92" t="s">
        <v>316</v>
      </c>
      <c r="W106" s="92" t="str">
        <f t="shared" si="2"/>
        <v>MWF</v>
      </c>
      <c r="X106" s="92" t="s">
        <v>1166</v>
      </c>
      <c r="Y106" s="93">
        <v>0.375</v>
      </c>
      <c r="Z106" s="93">
        <v>0.4236111111111111</v>
      </c>
      <c r="AA106" s="92" t="s">
        <v>723</v>
      </c>
      <c r="AB106" s="92">
        <v>201</v>
      </c>
      <c r="AC106" s="92" t="s">
        <v>2068</v>
      </c>
      <c r="AD106" s="92">
        <v>25</v>
      </c>
      <c r="AE106" s="92">
        <v>23</v>
      </c>
      <c r="AG106" s="92" t="str">
        <f t="shared" si="3"/>
        <v>Non-Lab</v>
      </c>
    </row>
    <row r="107" spans="1:33" ht="16" x14ac:dyDescent="0.2">
      <c r="A107" s="92" t="s">
        <v>266</v>
      </c>
      <c r="B107" s="92" t="s">
        <v>490</v>
      </c>
      <c r="C107" s="92">
        <v>270</v>
      </c>
      <c r="D107" s="95" t="s">
        <v>321</v>
      </c>
      <c r="E107" s="92" t="s">
        <v>2067</v>
      </c>
      <c r="F107" s="92">
        <v>4</v>
      </c>
      <c r="G107" s="92" t="s">
        <v>493</v>
      </c>
      <c r="H107" s="92" t="s">
        <v>492</v>
      </c>
      <c r="K107" s="92" t="s">
        <v>491</v>
      </c>
      <c r="L107" s="92" t="s">
        <v>316</v>
      </c>
      <c r="M107" s="92" t="s">
        <v>1190</v>
      </c>
      <c r="N107" s="92">
        <v>1</v>
      </c>
      <c r="O107" s="92" t="s">
        <v>316</v>
      </c>
      <c r="P107" s="92">
        <v>1</v>
      </c>
      <c r="Q107" s="92" t="s">
        <v>316</v>
      </c>
      <c r="R107" s="92">
        <v>1</v>
      </c>
      <c r="S107" s="92">
        <v>1</v>
      </c>
      <c r="T107" s="92" t="s">
        <v>316</v>
      </c>
      <c r="U107" s="92" t="s">
        <v>316</v>
      </c>
      <c r="W107" s="92" t="str">
        <f t="shared" si="2"/>
        <v>MWF</v>
      </c>
      <c r="X107" s="92" t="s">
        <v>1166</v>
      </c>
      <c r="Y107" s="93">
        <v>0.375</v>
      </c>
      <c r="Z107" s="93">
        <v>0.4236111111111111</v>
      </c>
      <c r="AA107" s="92" t="s">
        <v>719</v>
      </c>
      <c r="AB107" s="92">
        <v>309</v>
      </c>
      <c r="AC107" s="92" t="s">
        <v>2066</v>
      </c>
      <c r="AD107" s="92">
        <v>25</v>
      </c>
      <c r="AE107" s="92">
        <v>22</v>
      </c>
      <c r="AG107" s="92" t="str">
        <f t="shared" si="3"/>
        <v>Non-Lab</v>
      </c>
    </row>
    <row r="108" spans="1:33" ht="16" x14ac:dyDescent="0.2">
      <c r="A108" s="92" t="s">
        <v>266</v>
      </c>
      <c r="B108" s="92" t="s">
        <v>484</v>
      </c>
      <c r="C108" s="92">
        <v>125</v>
      </c>
      <c r="D108" s="95" t="s">
        <v>321</v>
      </c>
      <c r="E108" s="92" t="s">
        <v>843</v>
      </c>
      <c r="F108" s="92">
        <v>4</v>
      </c>
      <c r="G108" s="92" t="s">
        <v>1296</v>
      </c>
      <c r="H108" s="92" t="s">
        <v>1295</v>
      </c>
      <c r="K108" s="92" t="s">
        <v>1294</v>
      </c>
      <c r="L108" s="92" t="s">
        <v>316</v>
      </c>
      <c r="M108" s="92" t="s">
        <v>1190</v>
      </c>
      <c r="N108" s="92">
        <v>1</v>
      </c>
      <c r="O108" s="92" t="s">
        <v>316</v>
      </c>
      <c r="P108" s="92">
        <v>1</v>
      </c>
      <c r="Q108" s="92" t="s">
        <v>316</v>
      </c>
      <c r="R108" s="92">
        <v>1</v>
      </c>
      <c r="S108" s="92">
        <v>1</v>
      </c>
      <c r="T108" s="92" t="s">
        <v>316</v>
      </c>
      <c r="U108" s="92" t="s">
        <v>316</v>
      </c>
      <c r="W108" s="92" t="str">
        <f t="shared" si="2"/>
        <v>MWF</v>
      </c>
      <c r="X108" s="92" t="s">
        <v>1166</v>
      </c>
      <c r="Y108" s="93">
        <v>0.375</v>
      </c>
      <c r="Z108" s="93">
        <v>0.4236111111111111</v>
      </c>
      <c r="AA108" s="92" t="s">
        <v>723</v>
      </c>
      <c r="AB108" s="92">
        <v>304</v>
      </c>
      <c r="AC108" s="92" t="s">
        <v>2065</v>
      </c>
      <c r="AD108" s="92">
        <v>25</v>
      </c>
      <c r="AE108" s="92">
        <v>23</v>
      </c>
      <c r="AG108" s="92" t="str">
        <f t="shared" si="3"/>
        <v>Non-Lab</v>
      </c>
    </row>
    <row r="109" spans="1:33" ht="16" x14ac:dyDescent="0.2">
      <c r="A109" s="92" t="s">
        <v>266</v>
      </c>
      <c r="B109" s="92" t="s">
        <v>484</v>
      </c>
      <c r="C109" s="92">
        <v>211</v>
      </c>
      <c r="D109" s="95" t="s">
        <v>321</v>
      </c>
      <c r="E109" s="92" t="s">
        <v>1380</v>
      </c>
      <c r="F109" s="92">
        <v>4</v>
      </c>
      <c r="G109" s="92" t="s">
        <v>1292</v>
      </c>
      <c r="H109" s="92" t="s">
        <v>352</v>
      </c>
      <c r="K109" s="92" t="s">
        <v>1291</v>
      </c>
      <c r="L109" s="92" t="s">
        <v>316</v>
      </c>
      <c r="M109" s="92" t="s">
        <v>1190</v>
      </c>
      <c r="N109" s="92">
        <v>1</v>
      </c>
      <c r="O109" s="92" t="s">
        <v>316</v>
      </c>
      <c r="P109" s="92">
        <v>1</v>
      </c>
      <c r="Q109" s="92" t="s">
        <v>316</v>
      </c>
      <c r="R109" s="92">
        <v>1</v>
      </c>
      <c r="S109" s="92">
        <v>1</v>
      </c>
      <c r="T109" s="92" t="s">
        <v>316</v>
      </c>
      <c r="U109" s="92" t="s">
        <v>316</v>
      </c>
      <c r="W109" s="92" t="str">
        <f t="shared" si="2"/>
        <v>MWF</v>
      </c>
      <c r="X109" s="92" t="s">
        <v>1166</v>
      </c>
      <c r="Y109" s="93">
        <v>0.375</v>
      </c>
      <c r="Z109" s="93">
        <v>0.4236111111111111</v>
      </c>
      <c r="AA109" s="92" t="s">
        <v>723</v>
      </c>
      <c r="AB109" s="92">
        <v>309</v>
      </c>
      <c r="AC109" s="92" t="s">
        <v>2064</v>
      </c>
      <c r="AD109" s="92">
        <v>12</v>
      </c>
      <c r="AE109" s="92">
        <v>10</v>
      </c>
      <c r="AG109" s="92" t="str">
        <f t="shared" si="3"/>
        <v>Non-Lab</v>
      </c>
    </row>
    <row r="110" spans="1:33" ht="16" x14ac:dyDescent="0.2">
      <c r="A110" s="92" t="s">
        <v>266</v>
      </c>
      <c r="B110" s="92" t="s">
        <v>374</v>
      </c>
      <c r="C110" s="92">
        <v>145</v>
      </c>
      <c r="D110" s="95" t="s">
        <v>321</v>
      </c>
      <c r="E110" s="92" t="s">
        <v>2063</v>
      </c>
      <c r="F110" s="92">
        <v>4</v>
      </c>
      <c r="G110" s="92" t="s">
        <v>373</v>
      </c>
      <c r="H110" s="92" t="s">
        <v>372</v>
      </c>
      <c r="K110" s="92" t="s">
        <v>371</v>
      </c>
      <c r="L110" s="92" t="s">
        <v>316</v>
      </c>
      <c r="M110" s="92" t="s">
        <v>1190</v>
      </c>
      <c r="N110" s="92">
        <v>1</v>
      </c>
      <c r="O110" s="92" t="s">
        <v>316</v>
      </c>
      <c r="P110" s="92">
        <v>1</v>
      </c>
      <c r="Q110" s="92" t="s">
        <v>316</v>
      </c>
      <c r="R110" s="92">
        <v>1</v>
      </c>
      <c r="S110" s="92">
        <v>1</v>
      </c>
      <c r="T110" s="92" t="s">
        <v>316</v>
      </c>
      <c r="U110" s="92" t="s">
        <v>316</v>
      </c>
      <c r="W110" s="92" t="str">
        <f t="shared" si="2"/>
        <v>MWF</v>
      </c>
      <c r="X110" s="92" t="s">
        <v>1166</v>
      </c>
      <c r="Y110" s="93">
        <v>0.375</v>
      </c>
      <c r="Z110" s="93">
        <v>0.4236111111111111</v>
      </c>
      <c r="AA110" s="92" t="s">
        <v>723</v>
      </c>
      <c r="AB110" s="92" t="s">
        <v>1700</v>
      </c>
      <c r="AC110" s="92" t="s">
        <v>2062</v>
      </c>
      <c r="AD110" s="92">
        <v>20</v>
      </c>
      <c r="AE110" s="92">
        <v>20</v>
      </c>
      <c r="AG110" s="92" t="str">
        <f t="shared" si="3"/>
        <v>Non-Lab</v>
      </c>
    </row>
    <row r="111" spans="1:33" ht="16" x14ac:dyDescent="0.2">
      <c r="A111" s="92" t="s">
        <v>266</v>
      </c>
      <c r="B111" s="92" t="s">
        <v>359</v>
      </c>
      <c r="C111" s="92">
        <v>209</v>
      </c>
      <c r="D111" s="95" t="s">
        <v>321</v>
      </c>
      <c r="E111" s="92" t="s">
        <v>2061</v>
      </c>
      <c r="F111" s="92">
        <v>4</v>
      </c>
      <c r="G111" s="92" t="s">
        <v>358</v>
      </c>
      <c r="H111" s="92" t="s">
        <v>357</v>
      </c>
      <c r="K111" s="92" t="s">
        <v>356</v>
      </c>
      <c r="L111" s="92" t="s">
        <v>316</v>
      </c>
      <c r="M111" s="92" t="s">
        <v>1190</v>
      </c>
      <c r="N111" s="92">
        <v>1</v>
      </c>
      <c r="O111" s="92" t="s">
        <v>316</v>
      </c>
      <c r="P111" s="92">
        <v>1</v>
      </c>
      <c r="Q111" s="92" t="s">
        <v>316</v>
      </c>
      <c r="R111" s="92">
        <v>1</v>
      </c>
      <c r="S111" s="92">
        <v>1</v>
      </c>
      <c r="T111" s="92" t="s">
        <v>316</v>
      </c>
      <c r="U111" s="92" t="s">
        <v>316</v>
      </c>
      <c r="W111" s="92" t="str">
        <f t="shared" si="2"/>
        <v>MWF</v>
      </c>
      <c r="X111" s="92" t="s">
        <v>1166</v>
      </c>
      <c r="Y111" s="93">
        <v>0.375</v>
      </c>
      <c r="Z111" s="93">
        <v>0.4236111111111111</v>
      </c>
      <c r="AA111" s="92" t="s">
        <v>626</v>
      </c>
      <c r="AB111" s="92">
        <v>308</v>
      </c>
      <c r="AC111" s="92" t="s">
        <v>2060</v>
      </c>
      <c r="AD111" s="92">
        <v>12</v>
      </c>
      <c r="AE111" s="92">
        <v>8</v>
      </c>
      <c r="AG111" s="92" t="str">
        <f t="shared" si="3"/>
        <v>Non-Lab</v>
      </c>
    </row>
    <row r="112" spans="1:33" ht="16" x14ac:dyDescent="0.2">
      <c r="A112" s="92" t="s">
        <v>266</v>
      </c>
      <c r="B112" s="92" t="s">
        <v>347</v>
      </c>
      <c r="C112" s="92">
        <v>120</v>
      </c>
      <c r="D112" s="95" t="s">
        <v>321</v>
      </c>
      <c r="E112" s="92" t="s">
        <v>823</v>
      </c>
      <c r="F112" s="92">
        <v>4</v>
      </c>
      <c r="G112" s="92" t="s">
        <v>355</v>
      </c>
      <c r="H112" s="92" t="s">
        <v>354</v>
      </c>
      <c r="K112" s="92" t="s">
        <v>353</v>
      </c>
      <c r="L112" s="92" t="s">
        <v>316</v>
      </c>
      <c r="M112" s="92" t="s">
        <v>1190</v>
      </c>
      <c r="N112" s="92">
        <v>1</v>
      </c>
      <c r="O112" s="92" t="s">
        <v>316</v>
      </c>
      <c r="P112" s="92">
        <v>1</v>
      </c>
      <c r="Q112" s="92" t="s">
        <v>316</v>
      </c>
      <c r="R112" s="92">
        <v>1</v>
      </c>
      <c r="S112" s="92">
        <v>1</v>
      </c>
      <c r="T112" s="92" t="s">
        <v>316</v>
      </c>
      <c r="U112" s="92" t="s">
        <v>316</v>
      </c>
      <c r="W112" s="92" t="str">
        <f t="shared" si="2"/>
        <v>MWF</v>
      </c>
      <c r="X112" s="92" t="s">
        <v>1166</v>
      </c>
      <c r="Y112" s="93">
        <v>0.375</v>
      </c>
      <c r="Z112" s="93">
        <v>0.4236111111111111</v>
      </c>
      <c r="AA112" s="92" t="s">
        <v>723</v>
      </c>
      <c r="AB112" s="92">
        <v>206</v>
      </c>
      <c r="AC112" s="92" t="s">
        <v>2059</v>
      </c>
      <c r="AD112" s="92">
        <v>27</v>
      </c>
      <c r="AE112" s="92">
        <v>23</v>
      </c>
      <c r="AG112" s="92" t="str">
        <f t="shared" si="3"/>
        <v>Non-Lab</v>
      </c>
    </row>
    <row r="113" spans="1:33" ht="16" x14ac:dyDescent="0.2">
      <c r="A113" s="92" t="s">
        <v>266</v>
      </c>
      <c r="B113" s="92" t="s">
        <v>330</v>
      </c>
      <c r="C113" s="92">
        <v>215</v>
      </c>
      <c r="D113" s="95" t="s">
        <v>321</v>
      </c>
      <c r="E113" s="92" t="s">
        <v>1371</v>
      </c>
      <c r="F113" s="92">
        <v>4</v>
      </c>
      <c r="G113" s="92" t="s">
        <v>340</v>
      </c>
      <c r="H113" s="92" t="s">
        <v>339</v>
      </c>
      <c r="K113" s="92" t="s">
        <v>338</v>
      </c>
      <c r="L113" s="92" t="s">
        <v>316</v>
      </c>
      <c r="M113" s="92" t="s">
        <v>1190</v>
      </c>
      <c r="N113" s="92">
        <v>1</v>
      </c>
      <c r="O113" s="92" t="s">
        <v>316</v>
      </c>
      <c r="P113" s="92">
        <v>1</v>
      </c>
      <c r="Q113" s="92" t="s">
        <v>316</v>
      </c>
      <c r="R113" s="92">
        <v>1</v>
      </c>
      <c r="S113" s="92">
        <v>1</v>
      </c>
      <c r="T113" s="92" t="s">
        <v>316</v>
      </c>
      <c r="U113" s="92" t="s">
        <v>316</v>
      </c>
      <c r="W113" s="92" t="str">
        <f t="shared" si="2"/>
        <v>MWF</v>
      </c>
      <c r="X113" s="92" t="s">
        <v>1166</v>
      </c>
      <c r="Y113" s="93">
        <v>0.375</v>
      </c>
      <c r="Z113" s="93">
        <v>0.4236111111111111</v>
      </c>
      <c r="AA113" s="92" t="s">
        <v>598</v>
      </c>
      <c r="AB113" s="92">
        <v>200</v>
      </c>
      <c r="AC113" s="92" t="s">
        <v>2058</v>
      </c>
      <c r="AD113" s="92">
        <v>22</v>
      </c>
      <c r="AE113" s="92">
        <v>25</v>
      </c>
      <c r="AG113" s="92" t="str">
        <f t="shared" si="3"/>
        <v>Non-Lab</v>
      </c>
    </row>
    <row r="114" spans="1:33" ht="16" x14ac:dyDescent="0.2">
      <c r="A114" s="92" t="s">
        <v>266</v>
      </c>
      <c r="B114" s="92" t="s">
        <v>330</v>
      </c>
      <c r="C114" s="92">
        <v>225</v>
      </c>
      <c r="D114" s="95" t="s">
        <v>321</v>
      </c>
      <c r="E114" s="92" t="s">
        <v>2057</v>
      </c>
      <c r="F114" s="92">
        <v>4</v>
      </c>
      <c r="G114" s="92" t="s">
        <v>327</v>
      </c>
      <c r="H114" s="92" t="s">
        <v>326</v>
      </c>
      <c r="K114" s="92" t="s">
        <v>325</v>
      </c>
      <c r="L114" s="92" t="s">
        <v>316</v>
      </c>
      <c r="M114" s="92" t="s">
        <v>1190</v>
      </c>
      <c r="N114" s="92">
        <v>1</v>
      </c>
      <c r="O114" s="92" t="s">
        <v>316</v>
      </c>
      <c r="P114" s="92">
        <v>1</v>
      </c>
      <c r="Q114" s="92" t="s">
        <v>316</v>
      </c>
      <c r="R114" s="92">
        <v>1</v>
      </c>
      <c r="S114" s="92">
        <v>1</v>
      </c>
      <c r="T114" s="92" t="s">
        <v>316</v>
      </c>
      <c r="U114" s="92" t="s">
        <v>316</v>
      </c>
      <c r="W114" s="92" t="str">
        <f t="shared" si="2"/>
        <v>MWF</v>
      </c>
      <c r="X114" s="92" t="s">
        <v>1166</v>
      </c>
      <c r="Y114" s="93">
        <v>0.375</v>
      </c>
      <c r="Z114" s="93">
        <v>0.4236111111111111</v>
      </c>
      <c r="AA114" s="92" t="s">
        <v>598</v>
      </c>
      <c r="AB114" s="92">
        <v>202</v>
      </c>
      <c r="AC114" s="92" t="s">
        <v>2056</v>
      </c>
      <c r="AD114" s="92">
        <v>25</v>
      </c>
      <c r="AE114" s="92">
        <v>25</v>
      </c>
      <c r="AG114" s="92" t="str">
        <f t="shared" si="3"/>
        <v>Non-Lab</v>
      </c>
    </row>
    <row r="115" spans="1:33" ht="16" x14ac:dyDescent="0.2">
      <c r="A115" s="92" t="s">
        <v>266</v>
      </c>
      <c r="B115" s="92" t="s">
        <v>330</v>
      </c>
      <c r="C115" s="92">
        <v>387</v>
      </c>
      <c r="D115" s="95" t="s">
        <v>321</v>
      </c>
      <c r="E115" s="92" t="s">
        <v>1206</v>
      </c>
      <c r="F115" s="92">
        <v>4</v>
      </c>
      <c r="G115" s="92" t="s">
        <v>332</v>
      </c>
      <c r="H115" s="92" t="s">
        <v>250</v>
      </c>
      <c r="K115" s="92" t="s">
        <v>331</v>
      </c>
      <c r="L115" s="92" t="s">
        <v>316</v>
      </c>
      <c r="M115" s="92" t="s">
        <v>1190</v>
      </c>
      <c r="N115" s="92">
        <v>1</v>
      </c>
      <c r="O115" s="92" t="s">
        <v>316</v>
      </c>
      <c r="P115" s="92">
        <v>1</v>
      </c>
      <c r="Q115" s="92" t="s">
        <v>316</v>
      </c>
      <c r="R115" s="92">
        <v>1</v>
      </c>
      <c r="S115" s="92">
        <v>1</v>
      </c>
      <c r="T115" s="92" t="s">
        <v>316</v>
      </c>
      <c r="U115" s="92" t="s">
        <v>316</v>
      </c>
      <c r="W115" s="92" t="str">
        <f t="shared" si="2"/>
        <v>MWF</v>
      </c>
      <c r="X115" s="92" t="s">
        <v>1166</v>
      </c>
      <c r="Y115" s="93">
        <v>0.375</v>
      </c>
      <c r="Z115" s="93">
        <v>0.4236111111111111</v>
      </c>
      <c r="AA115" s="92" t="s">
        <v>598</v>
      </c>
      <c r="AB115" s="92">
        <v>300</v>
      </c>
      <c r="AC115" s="92" t="s">
        <v>2055</v>
      </c>
      <c r="AD115" s="92">
        <v>12</v>
      </c>
      <c r="AE115" s="92">
        <v>14</v>
      </c>
      <c r="AG115" s="92" t="str">
        <f t="shared" si="3"/>
        <v>Non-Lab</v>
      </c>
    </row>
    <row r="116" spans="1:33" ht="16" x14ac:dyDescent="0.2">
      <c r="A116" s="92" t="s">
        <v>266</v>
      </c>
      <c r="B116" s="92" t="s">
        <v>917</v>
      </c>
      <c r="C116" s="92">
        <v>101</v>
      </c>
      <c r="D116" s="95" t="s">
        <v>337</v>
      </c>
      <c r="E116" s="92" t="s">
        <v>1367</v>
      </c>
      <c r="F116" s="92">
        <v>4</v>
      </c>
      <c r="G116" s="92" t="s">
        <v>515</v>
      </c>
      <c r="H116" s="92" t="s">
        <v>916</v>
      </c>
      <c r="K116" s="92" t="s">
        <v>915</v>
      </c>
      <c r="L116" s="92" t="s">
        <v>316</v>
      </c>
      <c r="M116" s="92" t="s">
        <v>1190</v>
      </c>
      <c r="N116" s="92">
        <v>1</v>
      </c>
      <c r="O116" s="92" t="s">
        <v>316</v>
      </c>
      <c r="P116" s="92">
        <v>1</v>
      </c>
      <c r="Q116" s="92" t="s">
        <v>316</v>
      </c>
      <c r="R116" s="92">
        <v>1</v>
      </c>
      <c r="S116" s="92">
        <v>1</v>
      </c>
      <c r="T116" s="92" t="s">
        <v>316</v>
      </c>
      <c r="U116" s="92" t="s">
        <v>316</v>
      </c>
      <c r="W116" s="92" t="str">
        <f t="shared" si="2"/>
        <v>MWF</v>
      </c>
      <c r="X116" s="92" t="s">
        <v>1166</v>
      </c>
      <c r="Y116" s="93">
        <v>0.375</v>
      </c>
      <c r="Z116" s="93">
        <v>0.4236111111111111</v>
      </c>
      <c r="AA116" s="92" t="s">
        <v>723</v>
      </c>
      <c r="AB116" s="92" t="s">
        <v>1716</v>
      </c>
      <c r="AC116" s="92" t="s">
        <v>2054</v>
      </c>
      <c r="AD116" s="92">
        <v>25</v>
      </c>
      <c r="AE116" s="92">
        <v>20</v>
      </c>
      <c r="AG116" s="92" t="str">
        <f t="shared" si="3"/>
        <v>Non-Lab</v>
      </c>
    </row>
    <row r="117" spans="1:33" ht="16" x14ac:dyDescent="0.2">
      <c r="A117" s="92" t="s">
        <v>266</v>
      </c>
      <c r="B117" s="92" t="s">
        <v>917</v>
      </c>
      <c r="C117" s="92">
        <v>314</v>
      </c>
      <c r="D117" s="95" t="s">
        <v>321</v>
      </c>
      <c r="E117" s="92" t="s">
        <v>1860</v>
      </c>
      <c r="F117" s="92">
        <v>4</v>
      </c>
      <c r="G117" s="92" t="s">
        <v>926</v>
      </c>
      <c r="H117" s="92" t="s">
        <v>49</v>
      </c>
      <c r="K117" s="92" t="s">
        <v>925</v>
      </c>
      <c r="L117" s="92" t="s">
        <v>316</v>
      </c>
      <c r="M117" s="92" t="s">
        <v>1190</v>
      </c>
      <c r="N117" s="92">
        <v>1</v>
      </c>
      <c r="O117" s="92" t="s">
        <v>316</v>
      </c>
      <c r="P117" s="92">
        <v>1</v>
      </c>
      <c r="Q117" s="92" t="s">
        <v>316</v>
      </c>
      <c r="R117" s="92">
        <v>1</v>
      </c>
      <c r="S117" s="92">
        <v>1</v>
      </c>
      <c r="T117" s="92" t="s">
        <v>316</v>
      </c>
      <c r="U117" s="92" t="s">
        <v>316</v>
      </c>
      <c r="W117" s="92" t="str">
        <f t="shared" si="2"/>
        <v>MWF</v>
      </c>
      <c r="X117" s="92" t="s">
        <v>1166</v>
      </c>
      <c r="Y117" s="93">
        <v>0.375</v>
      </c>
      <c r="Z117" s="93">
        <v>0.4236111111111111</v>
      </c>
      <c r="AA117" s="92" t="s">
        <v>723</v>
      </c>
      <c r="AB117" s="92">
        <v>207</v>
      </c>
      <c r="AC117" s="92" t="s">
        <v>2053</v>
      </c>
      <c r="AD117" s="92">
        <v>15</v>
      </c>
      <c r="AE117" s="92">
        <v>4</v>
      </c>
      <c r="AG117" s="92" t="str">
        <f t="shared" si="3"/>
        <v>Non-Lab</v>
      </c>
    </row>
    <row r="118" spans="1:33" ht="16" x14ac:dyDescent="0.2">
      <c r="A118" s="92" t="s">
        <v>266</v>
      </c>
      <c r="B118" s="92" t="s">
        <v>721</v>
      </c>
      <c r="C118" s="92">
        <v>106</v>
      </c>
      <c r="D118" s="95" t="s">
        <v>321</v>
      </c>
      <c r="E118" s="92" t="s">
        <v>1271</v>
      </c>
      <c r="F118" s="92">
        <v>4</v>
      </c>
      <c r="G118" s="92" t="s">
        <v>1270</v>
      </c>
      <c r="H118" s="92" t="s">
        <v>1269</v>
      </c>
      <c r="K118" s="92" t="s">
        <v>1268</v>
      </c>
      <c r="L118" s="92" t="s">
        <v>316</v>
      </c>
      <c r="M118" s="92" t="s">
        <v>1190</v>
      </c>
      <c r="N118" s="92">
        <v>1</v>
      </c>
      <c r="O118" s="92" t="s">
        <v>316</v>
      </c>
      <c r="P118" s="92">
        <v>1</v>
      </c>
      <c r="Q118" s="92" t="s">
        <v>316</v>
      </c>
      <c r="R118" s="92">
        <v>1</v>
      </c>
      <c r="S118" s="92">
        <v>1</v>
      </c>
      <c r="T118" s="92" t="s">
        <v>316</v>
      </c>
      <c r="U118" s="92" t="s">
        <v>316</v>
      </c>
      <c r="W118" s="92" t="str">
        <f t="shared" si="2"/>
        <v>MWF</v>
      </c>
      <c r="X118" s="92" t="s">
        <v>1166</v>
      </c>
      <c r="Y118" s="93">
        <v>0.375</v>
      </c>
      <c r="Z118" s="93">
        <v>0.4236111111111111</v>
      </c>
      <c r="AA118" s="92" t="s">
        <v>719</v>
      </c>
      <c r="AB118" s="92">
        <v>209</v>
      </c>
      <c r="AC118" s="92" t="s">
        <v>2052</v>
      </c>
      <c r="AD118" s="92">
        <v>18</v>
      </c>
      <c r="AE118" s="92">
        <v>18</v>
      </c>
      <c r="AG118" s="92" t="str">
        <f t="shared" si="3"/>
        <v>Non-Lab</v>
      </c>
    </row>
    <row r="119" spans="1:33" ht="16" x14ac:dyDescent="0.2">
      <c r="A119" s="92" t="s">
        <v>266</v>
      </c>
      <c r="B119" s="92" t="s">
        <v>576</v>
      </c>
      <c r="C119" s="92">
        <v>212</v>
      </c>
      <c r="D119" s="95" t="s">
        <v>329</v>
      </c>
      <c r="E119" s="92" t="s">
        <v>904</v>
      </c>
      <c r="F119" s="92">
        <v>4</v>
      </c>
      <c r="G119" s="92" t="s">
        <v>796</v>
      </c>
      <c r="H119" s="92" t="s">
        <v>795</v>
      </c>
      <c r="K119" s="92" t="s">
        <v>794</v>
      </c>
      <c r="L119" s="92" t="s">
        <v>316</v>
      </c>
      <c r="M119" s="92" t="s">
        <v>1190</v>
      </c>
      <c r="N119" s="92">
        <v>1</v>
      </c>
      <c r="O119" s="92" t="s">
        <v>316</v>
      </c>
      <c r="P119" s="92">
        <v>1</v>
      </c>
      <c r="Q119" s="92" t="s">
        <v>316</v>
      </c>
      <c r="R119" s="92">
        <v>1</v>
      </c>
      <c r="S119" s="92">
        <v>1</v>
      </c>
      <c r="T119" s="92" t="s">
        <v>316</v>
      </c>
      <c r="U119" s="92" t="s">
        <v>316</v>
      </c>
      <c r="W119" s="92" t="str">
        <f t="shared" si="2"/>
        <v>MWF</v>
      </c>
      <c r="X119" s="92" t="s">
        <v>1156</v>
      </c>
      <c r="Y119" s="93">
        <v>0.43055555555555558</v>
      </c>
      <c r="Z119" s="93">
        <v>0.47916666666666669</v>
      </c>
      <c r="AA119" s="92" t="s">
        <v>719</v>
      </c>
      <c r="AB119" s="92">
        <v>303</v>
      </c>
      <c r="AC119" s="92" t="s">
        <v>2051</v>
      </c>
      <c r="AD119" s="92">
        <v>25</v>
      </c>
      <c r="AE119" s="92">
        <v>25</v>
      </c>
      <c r="AG119" s="92" t="str">
        <f t="shared" si="3"/>
        <v>Non-Lab</v>
      </c>
    </row>
    <row r="120" spans="1:33" ht="16" x14ac:dyDescent="0.2">
      <c r="A120" s="92" t="s">
        <v>266</v>
      </c>
      <c r="B120" s="92" t="s">
        <v>576</v>
      </c>
      <c r="C120" s="92">
        <v>331</v>
      </c>
      <c r="D120" s="95" t="s">
        <v>321</v>
      </c>
      <c r="E120" s="92" t="s">
        <v>1991</v>
      </c>
      <c r="F120" s="92">
        <v>4</v>
      </c>
      <c r="G120" s="92" t="s">
        <v>1053</v>
      </c>
      <c r="H120" s="92" t="s">
        <v>1052</v>
      </c>
      <c r="K120" s="92" t="s">
        <v>1051</v>
      </c>
      <c r="L120" s="92" t="s">
        <v>316</v>
      </c>
      <c r="M120" s="92" t="s">
        <v>1190</v>
      </c>
      <c r="N120" s="92">
        <v>1</v>
      </c>
      <c r="O120" s="92" t="s">
        <v>316</v>
      </c>
      <c r="P120" s="92">
        <v>1</v>
      </c>
      <c r="Q120" s="92" t="s">
        <v>316</v>
      </c>
      <c r="R120" s="92">
        <v>1</v>
      </c>
      <c r="S120" s="92">
        <v>1</v>
      </c>
      <c r="T120" s="92" t="s">
        <v>316</v>
      </c>
      <c r="U120" s="92" t="s">
        <v>316</v>
      </c>
      <c r="W120" s="92" t="str">
        <f t="shared" si="2"/>
        <v>MWF</v>
      </c>
      <c r="X120" s="92" t="s">
        <v>1156</v>
      </c>
      <c r="Y120" s="93">
        <v>0.43055555555555558</v>
      </c>
      <c r="Z120" s="93">
        <v>0.47916666666666669</v>
      </c>
      <c r="AA120" s="92" t="s">
        <v>719</v>
      </c>
      <c r="AB120" s="92">
        <v>203</v>
      </c>
      <c r="AC120" s="92" t="s">
        <v>2050</v>
      </c>
      <c r="AD120" s="92">
        <v>20</v>
      </c>
      <c r="AE120" s="92">
        <v>20</v>
      </c>
      <c r="AG120" s="92" t="str">
        <f t="shared" si="3"/>
        <v>Non-Lab</v>
      </c>
    </row>
    <row r="121" spans="1:33" ht="16" x14ac:dyDescent="0.2">
      <c r="A121" s="92" t="s">
        <v>266</v>
      </c>
      <c r="B121" s="92" t="s">
        <v>576</v>
      </c>
      <c r="C121" s="92">
        <v>471</v>
      </c>
      <c r="D121" s="95" t="s">
        <v>321</v>
      </c>
      <c r="E121" s="92" t="s">
        <v>2049</v>
      </c>
      <c r="F121" s="92">
        <v>4</v>
      </c>
      <c r="G121" s="92" t="s">
        <v>574</v>
      </c>
      <c r="H121" s="92" t="s">
        <v>573</v>
      </c>
      <c r="K121" s="92" t="s">
        <v>572</v>
      </c>
      <c r="L121" s="92" t="s">
        <v>316</v>
      </c>
      <c r="M121" s="92" t="s">
        <v>1190</v>
      </c>
      <c r="N121" s="92">
        <v>1</v>
      </c>
      <c r="O121" s="92" t="s">
        <v>316</v>
      </c>
      <c r="P121" s="92">
        <v>1</v>
      </c>
      <c r="Q121" s="92" t="s">
        <v>316</v>
      </c>
      <c r="R121" s="92">
        <v>1</v>
      </c>
      <c r="S121" s="92">
        <v>1</v>
      </c>
      <c r="T121" s="92" t="s">
        <v>316</v>
      </c>
      <c r="U121" s="92" t="s">
        <v>316</v>
      </c>
      <c r="W121" s="92" t="str">
        <f t="shared" si="2"/>
        <v>MWF</v>
      </c>
      <c r="X121" s="92" t="s">
        <v>1156</v>
      </c>
      <c r="Y121" s="93">
        <v>0.43055555555555558</v>
      </c>
      <c r="Z121" s="93">
        <v>0.47916666666666669</v>
      </c>
      <c r="AA121" s="92" t="s">
        <v>719</v>
      </c>
      <c r="AB121" s="92">
        <v>307</v>
      </c>
      <c r="AC121" s="92" t="s">
        <v>2048</v>
      </c>
      <c r="AD121" s="92">
        <v>40</v>
      </c>
      <c r="AE121" s="92">
        <v>39</v>
      </c>
      <c r="AG121" s="92" t="str">
        <f t="shared" si="3"/>
        <v>Non-Lab</v>
      </c>
    </row>
    <row r="122" spans="1:33" ht="16" x14ac:dyDescent="0.2">
      <c r="A122" s="92" t="s">
        <v>266</v>
      </c>
      <c r="B122" s="92" t="s">
        <v>261</v>
      </c>
      <c r="C122" s="92">
        <v>121</v>
      </c>
      <c r="D122" s="95" t="s">
        <v>329</v>
      </c>
      <c r="E122" s="92" t="s">
        <v>2047</v>
      </c>
      <c r="F122" s="92">
        <v>4</v>
      </c>
      <c r="G122" s="92" t="s">
        <v>1631</v>
      </c>
      <c r="H122" s="92" t="s">
        <v>563</v>
      </c>
      <c r="K122" s="92" t="s">
        <v>1630</v>
      </c>
      <c r="L122" s="92" t="s">
        <v>316</v>
      </c>
      <c r="M122" s="92" t="s">
        <v>1190</v>
      </c>
      <c r="N122" s="92">
        <v>1</v>
      </c>
      <c r="O122" s="92" t="s">
        <v>316</v>
      </c>
      <c r="P122" s="92">
        <v>1</v>
      </c>
      <c r="Q122" s="92" t="s">
        <v>316</v>
      </c>
      <c r="R122" s="92">
        <v>1</v>
      </c>
      <c r="S122" s="92">
        <v>1</v>
      </c>
      <c r="T122" s="92" t="s">
        <v>316</v>
      </c>
      <c r="U122" s="92" t="s">
        <v>316</v>
      </c>
      <c r="W122" s="92" t="str">
        <f t="shared" si="2"/>
        <v>MWF</v>
      </c>
      <c r="X122" s="92" t="s">
        <v>1156</v>
      </c>
      <c r="Y122" s="93">
        <v>0.43055555555555558</v>
      </c>
      <c r="Z122" s="93">
        <v>0.47916666666666669</v>
      </c>
      <c r="AA122" s="92" t="s">
        <v>598</v>
      </c>
      <c r="AB122" s="92">
        <v>100</v>
      </c>
      <c r="AC122" s="92" t="s">
        <v>2046</v>
      </c>
      <c r="AD122" s="92">
        <v>45</v>
      </c>
      <c r="AE122" s="92">
        <v>29</v>
      </c>
      <c r="AG122" s="92" t="str">
        <f t="shared" si="3"/>
        <v>Non-Lab</v>
      </c>
    </row>
    <row r="123" spans="1:33" ht="16" x14ac:dyDescent="0.2">
      <c r="A123" s="92" t="s">
        <v>266</v>
      </c>
      <c r="B123" s="92" t="s">
        <v>261</v>
      </c>
      <c r="C123" s="92">
        <v>235</v>
      </c>
      <c r="D123" s="95" t="s">
        <v>321</v>
      </c>
      <c r="E123" s="92" t="s">
        <v>2045</v>
      </c>
      <c r="F123" s="92">
        <v>4</v>
      </c>
      <c r="G123" s="92" t="s">
        <v>564</v>
      </c>
      <c r="H123" s="92" t="s">
        <v>563</v>
      </c>
      <c r="K123" s="92" t="s">
        <v>562</v>
      </c>
      <c r="L123" s="92" t="s">
        <v>316</v>
      </c>
      <c r="M123" s="92" t="s">
        <v>1190</v>
      </c>
      <c r="N123" s="92">
        <v>1</v>
      </c>
      <c r="O123" s="92" t="s">
        <v>316</v>
      </c>
      <c r="P123" s="92">
        <v>1</v>
      </c>
      <c r="Q123" s="92" t="s">
        <v>316</v>
      </c>
      <c r="R123" s="92">
        <v>1</v>
      </c>
      <c r="S123" s="92">
        <v>1</v>
      </c>
      <c r="T123" s="92" t="s">
        <v>316</v>
      </c>
      <c r="U123" s="92" t="s">
        <v>316</v>
      </c>
      <c r="W123" s="92" t="str">
        <f t="shared" si="2"/>
        <v>MWF</v>
      </c>
      <c r="X123" s="92" t="s">
        <v>1156</v>
      </c>
      <c r="Y123" s="93">
        <v>0.43055555555555558</v>
      </c>
      <c r="Z123" s="93">
        <v>0.47916666666666669</v>
      </c>
      <c r="AA123" s="92" t="s">
        <v>598</v>
      </c>
      <c r="AB123" s="92">
        <v>106</v>
      </c>
      <c r="AC123" s="92" t="s">
        <v>2044</v>
      </c>
      <c r="AD123" s="92">
        <v>32</v>
      </c>
      <c r="AE123" s="92">
        <v>23</v>
      </c>
      <c r="AG123" s="92" t="str">
        <f t="shared" si="3"/>
        <v>Non-Lab</v>
      </c>
    </row>
    <row r="124" spans="1:33" ht="16" x14ac:dyDescent="0.2">
      <c r="A124" s="92" t="s">
        <v>266</v>
      </c>
      <c r="B124" s="92" t="s">
        <v>556</v>
      </c>
      <c r="C124" s="92">
        <v>307</v>
      </c>
      <c r="D124" s="95" t="s">
        <v>321</v>
      </c>
      <c r="E124" s="92" t="s">
        <v>1986</v>
      </c>
      <c r="F124" s="92">
        <v>4</v>
      </c>
      <c r="G124" s="92" t="s">
        <v>559</v>
      </c>
      <c r="H124" s="92" t="s">
        <v>558</v>
      </c>
      <c r="K124" s="92" t="s">
        <v>557</v>
      </c>
      <c r="L124" s="92" t="s">
        <v>316</v>
      </c>
      <c r="M124" s="92" t="s">
        <v>1190</v>
      </c>
      <c r="N124" s="92">
        <v>1</v>
      </c>
      <c r="O124" s="92" t="s">
        <v>316</v>
      </c>
      <c r="P124" s="92">
        <v>1</v>
      </c>
      <c r="Q124" s="92" t="s">
        <v>316</v>
      </c>
      <c r="R124" s="92">
        <v>1</v>
      </c>
      <c r="S124" s="92">
        <v>1</v>
      </c>
      <c r="T124" s="92" t="s">
        <v>316</v>
      </c>
      <c r="U124" s="92" t="s">
        <v>316</v>
      </c>
      <c r="W124" s="92" t="str">
        <f t="shared" si="2"/>
        <v>MWF</v>
      </c>
      <c r="X124" s="92" t="s">
        <v>1156</v>
      </c>
      <c r="Y124" s="93">
        <v>0.43055555555555558</v>
      </c>
      <c r="Z124" s="93">
        <v>0.47916666666666669</v>
      </c>
      <c r="AA124" s="92" t="s">
        <v>719</v>
      </c>
      <c r="AB124" s="92">
        <v>103</v>
      </c>
      <c r="AC124" s="92" t="s">
        <v>2043</v>
      </c>
      <c r="AD124" s="92">
        <v>25</v>
      </c>
      <c r="AE124" s="92">
        <v>24</v>
      </c>
      <c r="AG124" s="92" t="str">
        <f t="shared" si="3"/>
        <v>Non-Lab</v>
      </c>
    </row>
    <row r="125" spans="1:33" ht="16" x14ac:dyDescent="0.2">
      <c r="A125" s="92" t="s">
        <v>266</v>
      </c>
      <c r="B125" s="92" t="s">
        <v>555</v>
      </c>
      <c r="C125" s="92">
        <v>160</v>
      </c>
      <c r="D125" s="95" t="s">
        <v>329</v>
      </c>
      <c r="E125" s="92" t="s">
        <v>1984</v>
      </c>
      <c r="F125" s="92">
        <v>4</v>
      </c>
      <c r="G125" s="92" t="s">
        <v>899</v>
      </c>
      <c r="H125" s="92" t="s">
        <v>240</v>
      </c>
      <c r="K125" s="92" t="s">
        <v>898</v>
      </c>
      <c r="L125" s="92" t="s">
        <v>316</v>
      </c>
      <c r="M125" s="92" t="s">
        <v>1190</v>
      </c>
      <c r="N125" s="92">
        <v>1</v>
      </c>
      <c r="O125" s="92" t="s">
        <v>316</v>
      </c>
      <c r="P125" s="92">
        <v>1</v>
      </c>
      <c r="Q125" s="92" t="s">
        <v>316</v>
      </c>
      <c r="R125" s="92">
        <v>1</v>
      </c>
      <c r="S125" s="92">
        <v>1</v>
      </c>
      <c r="T125" s="92" t="s">
        <v>316</v>
      </c>
      <c r="U125" s="92" t="s">
        <v>316</v>
      </c>
      <c r="W125" s="92" t="str">
        <f t="shared" si="2"/>
        <v>MWF</v>
      </c>
      <c r="X125" s="92" t="s">
        <v>1156</v>
      </c>
      <c r="Y125" s="93">
        <v>0.43055555555555558</v>
      </c>
      <c r="Z125" s="93">
        <v>0.47916666666666669</v>
      </c>
      <c r="AA125" s="92" t="s">
        <v>626</v>
      </c>
      <c r="AB125" s="95" t="s">
        <v>1073</v>
      </c>
      <c r="AC125" s="92" t="s">
        <v>2042</v>
      </c>
      <c r="AD125" s="92">
        <v>22</v>
      </c>
      <c r="AE125" s="92">
        <v>21</v>
      </c>
      <c r="AG125" s="92" t="str">
        <f t="shared" si="3"/>
        <v>Non-Lab</v>
      </c>
    </row>
    <row r="126" spans="1:33" ht="16" x14ac:dyDescent="0.2">
      <c r="A126" s="92" t="s">
        <v>266</v>
      </c>
      <c r="B126" s="92" t="s">
        <v>555</v>
      </c>
      <c r="C126" s="92">
        <v>260</v>
      </c>
      <c r="D126" s="95" t="s">
        <v>329</v>
      </c>
      <c r="E126" s="92" t="s">
        <v>2041</v>
      </c>
      <c r="F126" s="92">
        <v>4</v>
      </c>
      <c r="G126" s="92" t="s">
        <v>679</v>
      </c>
      <c r="H126" s="92" t="s">
        <v>678</v>
      </c>
      <c r="K126" s="92" t="s">
        <v>677</v>
      </c>
      <c r="L126" s="92" t="s">
        <v>316</v>
      </c>
      <c r="M126" s="92" t="s">
        <v>1190</v>
      </c>
      <c r="N126" s="92">
        <v>1</v>
      </c>
      <c r="O126" s="92" t="s">
        <v>316</v>
      </c>
      <c r="P126" s="92">
        <v>1</v>
      </c>
      <c r="Q126" s="92" t="s">
        <v>316</v>
      </c>
      <c r="R126" s="92">
        <v>1</v>
      </c>
      <c r="S126" s="92">
        <v>1</v>
      </c>
      <c r="T126" s="92" t="s">
        <v>316</v>
      </c>
      <c r="U126" s="92" t="s">
        <v>316</v>
      </c>
      <c r="W126" s="92" t="str">
        <f t="shared" si="2"/>
        <v>MWF</v>
      </c>
      <c r="X126" s="92" t="s">
        <v>1156</v>
      </c>
      <c r="Y126" s="93">
        <v>0.43055555555555558</v>
      </c>
      <c r="Z126" s="93">
        <v>0.47916666666666669</v>
      </c>
      <c r="AA126" s="92" t="s">
        <v>626</v>
      </c>
      <c r="AB126" s="92">
        <v>305</v>
      </c>
      <c r="AC126" s="92" t="s">
        <v>2040</v>
      </c>
      <c r="AD126" s="92">
        <v>18</v>
      </c>
      <c r="AE126" s="92">
        <v>16</v>
      </c>
      <c r="AG126" s="92" t="str">
        <f t="shared" si="3"/>
        <v>Non-Lab</v>
      </c>
    </row>
    <row r="127" spans="1:33" ht="16" x14ac:dyDescent="0.2">
      <c r="A127" s="92" t="s">
        <v>266</v>
      </c>
      <c r="B127" s="92" t="s">
        <v>790</v>
      </c>
      <c r="C127" s="92">
        <v>105</v>
      </c>
      <c r="D127" s="95" t="s">
        <v>321</v>
      </c>
      <c r="E127" s="92" t="s">
        <v>2039</v>
      </c>
      <c r="F127" s="92">
        <v>4</v>
      </c>
      <c r="G127" s="92" t="s">
        <v>788</v>
      </c>
      <c r="H127" s="92" t="s">
        <v>787</v>
      </c>
      <c r="K127" s="92" t="s">
        <v>786</v>
      </c>
      <c r="L127" s="92" t="s">
        <v>316</v>
      </c>
      <c r="M127" s="92" t="s">
        <v>1190</v>
      </c>
      <c r="N127" s="92">
        <v>1</v>
      </c>
      <c r="O127" s="92" t="s">
        <v>316</v>
      </c>
      <c r="P127" s="92">
        <v>1</v>
      </c>
      <c r="Q127" s="92" t="s">
        <v>316</v>
      </c>
      <c r="R127" s="92">
        <v>1</v>
      </c>
      <c r="S127" s="92">
        <v>1</v>
      </c>
      <c r="T127" s="92" t="s">
        <v>316</v>
      </c>
      <c r="U127" s="92" t="s">
        <v>316</v>
      </c>
      <c r="W127" s="92" t="str">
        <f t="shared" si="2"/>
        <v>MWF</v>
      </c>
      <c r="X127" s="92" t="s">
        <v>1156</v>
      </c>
      <c r="Y127" s="93">
        <v>0.43055555555555558</v>
      </c>
      <c r="Z127" s="93">
        <v>0.47916666666666669</v>
      </c>
      <c r="AA127" s="92" t="s">
        <v>719</v>
      </c>
      <c r="AB127" s="92">
        <v>207</v>
      </c>
      <c r="AC127" s="92" t="s">
        <v>2038</v>
      </c>
      <c r="AD127" s="92">
        <v>18</v>
      </c>
      <c r="AE127" s="92">
        <v>14</v>
      </c>
      <c r="AG127" s="92" t="str">
        <f t="shared" si="3"/>
        <v>Non-Lab</v>
      </c>
    </row>
    <row r="128" spans="1:33" ht="16" x14ac:dyDescent="0.2">
      <c r="A128" s="92" t="s">
        <v>266</v>
      </c>
      <c r="B128" s="92" t="s">
        <v>262</v>
      </c>
      <c r="C128" s="92">
        <v>115</v>
      </c>
      <c r="D128" s="95" t="s">
        <v>329</v>
      </c>
      <c r="E128" s="92" t="s">
        <v>1485</v>
      </c>
      <c r="F128" s="92">
        <v>4</v>
      </c>
      <c r="G128" s="92" t="s">
        <v>546</v>
      </c>
      <c r="H128" s="92" t="s">
        <v>49</v>
      </c>
      <c r="K128" s="92" t="s">
        <v>545</v>
      </c>
      <c r="L128" s="92" t="s">
        <v>316</v>
      </c>
      <c r="M128" s="92" t="s">
        <v>1190</v>
      </c>
      <c r="N128" s="92">
        <v>1</v>
      </c>
      <c r="O128" s="92" t="s">
        <v>316</v>
      </c>
      <c r="P128" s="92">
        <v>1</v>
      </c>
      <c r="Q128" s="92" t="s">
        <v>316</v>
      </c>
      <c r="R128" s="92">
        <v>1</v>
      </c>
      <c r="S128" s="92">
        <v>1</v>
      </c>
      <c r="T128" s="92" t="s">
        <v>316</v>
      </c>
      <c r="U128" s="92" t="s">
        <v>316</v>
      </c>
      <c r="W128" s="92" t="str">
        <f t="shared" si="2"/>
        <v>MWF</v>
      </c>
      <c r="X128" s="92" t="s">
        <v>1156</v>
      </c>
      <c r="Y128" s="93">
        <v>0.43055555555555558</v>
      </c>
      <c r="Z128" s="93">
        <v>0.47916666666666669</v>
      </c>
      <c r="AA128" s="92" t="s">
        <v>605</v>
      </c>
      <c r="AB128" s="92">
        <v>221</v>
      </c>
      <c r="AC128" s="92" t="s">
        <v>2037</v>
      </c>
      <c r="AD128" s="92">
        <v>18</v>
      </c>
      <c r="AE128" s="92">
        <v>17</v>
      </c>
      <c r="AG128" s="92" t="str">
        <f t="shared" si="3"/>
        <v>Non-Lab</v>
      </c>
    </row>
    <row r="129" spans="1:33" ht="16" x14ac:dyDescent="0.2">
      <c r="A129" s="92" t="s">
        <v>266</v>
      </c>
      <c r="B129" s="92" t="s">
        <v>262</v>
      </c>
      <c r="C129" s="92">
        <v>310</v>
      </c>
      <c r="D129" s="95" t="s">
        <v>321</v>
      </c>
      <c r="E129" s="92" t="s">
        <v>2036</v>
      </c>
      <c r="F129" s="92">
        <v>4</v>
      </c>
      <c r="G129" s="92" t="s">
        <v>1347</v>
      </c>
      <c r="H129" s="92" t="s">
        <v>1346</v>
      </c>
      <c r="K129" s="92" t="s">
        <v>1345</v>
      </c>
      <c r="L129" s="92" t="s">
        <v>316</v>
      </c>
      <c r="M129" s="92" t="s">
        <v>1190</v>
      </c>
      <c r="N129" s="92">
        <v>1</v>
      </c>
      <c r="O129" s="92" t="s">
        <v>316</v>
      </c>
      <c r="P129" s="92">
        <v>1</v>
      </c>
      <c r="Q129" s="92" t="s">
        <v>316</v>
      </c>
      <c r="R129" s="92">
        <v>1</v>
      </c>
      <c r="S129" s="92">
        <v>1</v>
      </c>
      <c r="T129" s="92" t="s">
        <v>316</v>
      </c>
      <c r="U129" s="92" t="s">
        <v>316</v>
      </c>
      <c r="W129" s="92" t="str">
        <f t="shared" si="2"/>
        <v>MWF</v>
      </c>
      <c r="X129" s="92" t="s">
        <v>1156</v>
      </c>
      <c r="Y129" s="93">
        <v>0.43055555555555558</v>
      </c>
      <c r="Z129" s="93">
        <v>0.47916666666666669</v>
      </c>
      <c r="AA129" s="92" t="s">
        <v>605</v>
      </c>
      <c r="AB129" s="92">
        <v>214</v>
      </c>
      <c r="AC129" s="92" t="s">
        <v>2035</v>
      </c>
      <c r="AD129" s="92">
        <v>15</v>
      </c>
      <c r="AE129" s="92">
        <v>15</v>
      </c>
      <c r="AG129" s="92" t="str">
        <f t="shared" si="3"/>
        <v>Non-Lab</v>
      </c>
    </row>
    <row r="130" spans="1:33" ht="16" x14ac:dyDescent="0.2">
      <c r="A130" s="92" t="s">
        <v>266</v>
      </c>
      <c r="B130" s="92" t="s">
        <v>538</v>
      </c>
      <c r="C130" s="92">
        <v>102</v>
      </c>
      <c r="D130" s="95" t="s">
        <v>321</v>
      </c>
      <c r="E130" s="92" t="s">
        <v>1343</v>
      </c>
      <c r="F130" s="92">
        <v>4</v>
      </c>
      <c r="G130" s="92" t="s">
        <v>1342</v>
      </c>
      <c r="H130" s="92" t="s">
        <v>1341</v>
      </c>
      <c r="K130" s="92" t="s">
        <v>1340</v>
      </c>
      <c r="L130" s="92" t="s">
        <v>316</v>
      </c>
      <c r="M130" s="92" t="s">
        <v>1190</v>
      </c>
      <c r="N130" s="92">
        <v>1</v>
      </c>
      <c r="O130" s="92" t="s">
        <v>316</v>
      </c>
      <c r="P130" s="92">
        <v>1</v>
      </c>
      <c r="Q130" s="92" t="s">
        <v>316</v>
      </c>
      <c r="R130" s="92">
        <v>1</v>
      </c>
      <c r="S130" s="92">
        <v>1</v>
      </c>
      <c r="T130" s="92" t="s">
        <v>316</v>
      </c>
      <c r="U130" s="92" t="s">
        <v>316</v>
      </c>
      <c r="W130" s="92" t="str">
        <f t="shared" ref="W130:W193" si="4">IF(S130=1,"MWF",IF(T130=1,"TR","Other"))</f>
        <v>MWF</v>
      </c>
      <c r="X130" s="92" t="s">
        <v>1156</v>
      </c>
      <c r="Y130" s="93">
        <v>0.43055555555555558</v>
      </c>
      <c r="Z130" s="93">
        <v>0.47916666666666669</v>
      </c>
      <c r="AA130" s="92" t="s">
        <v>704</v>
      </c>
      <c r="AB130" s="92">
        <v>102</v>
      </c>
      <c r="AC130" s="92" t="s">
        <v>2034</v>
      </c>
      <c r="AD130" s="92">
        <v>24</v>
      </c>
      <c r="AE130" s="92">
        <v>23</v>
      </c>
      <c r="AG130" s="92" t="str">
        <f t="shared" ref="AG130:AG193" si="5">IF(RIGHT(C130,1)="L","Lab","Non-Lab")</f>
        <v>Non-Lab</v>
      </c>
    </row>
    <row r="131" spans="1:33" ht="16" x14ac:dyDescent="0.2">
      <c r="A131" s="92" t="s">
        <v>266</v>
      </c>
      <c r="B131" s="92" t="s">
        <v>538</v>
      </c>
      <c r="C131" s="92">
        <v>235</v>
      </c>
      <c r="D131" s="95" t="s">
        <v>321</v>
      </c>
      <c r="E131" s="92" t="s">
        <v>1338</v>
      </c>
      <c r="F131" s="92">
        <v>4</v>
      </c>
      <c r="G131" s="92" t="s">
        <v>886</v>
      </c>
      <c r="H131" s="92" t="s">
        <v>885</v>
      </c>
      <c r="K131" s="92" t="s">
        <v>884</v>
      </c>
      <c r="L131" s="92" t="s">
        <v>316</v>
      </c>
      <c r="M131" s="92" t="s">
        <v>1190</v>
      </c>
      <c r="N131" s="92">
        <v>1</v>
      </c>
      <c r="O131" s="92" t="s">
        <v>316</v>
      </c>
      <c r="P131" s="92">
        <v>1</v>
      </c>
      <c r="Q131" s="92" t="s">
        <v>316</v>
      </c>
      <c r="R131" s="92">
        <v>1</v>
      </c>
      <c r="S131" s="92">
        <v>1</v>
      </c>
      <c r="T131" s="92" t="s">
        <v>316</v>
      </c>
      <c r="U131" s="92" t="s">
        <v>316</v>
      </c>
      <c r="W131" s="92" t="str">
        <f t="shared" si="4"/>
        <v>MWF</v>
      </c>
      <c r="X131" s="92" t="s">
        <v>1156</v>
      </c>
      <c r="Y131" s="93">
        <v>0.43055555555555558</v>
      </c>
      <c r="Z131" s="93">
        <v>0.47916666666666669</v>
      </c>
      <c r="AA131" s="92" t="s">
        <v>605</v>
      </c>
      <c r="AB131" s="92">
        <v>215</v>
      </c>
      <c r="AC131" s="92" t="s">
        <v>2033</v>
      </c>
      <c r="AD131" s="92">
        <v>18</v>
      </c>
      <c r="AE131" s="92">
        <v>15</v>
      </c>
      <c r="AG131" s="92" t="str">
        <f t="shared" si="5"/>
        <v>Non-Lab</v>
      </c>
    </row>
    <row r="132" spans="1:33" ht="16" x14ac:dyDescent="0.2">
      <c r="A132" s="92" t="s">
        <v>266</v>
      </c>
      <c r="B132" s="92" t="s">
        <v>259</v>
      </c>
      <c r="C132" s="92">
        <v>101</v>
      </c>
      <c r="D132" s="95" t="s">
        <v>321</v>
      </c>
      <c r="E132" s="92" t="s">
        <v>1237</v>
      </c>
      <c r="F132" s="92">
        <v>4</v>
      </c>
      <c r="G132" s="92" t="s">
        <v>533</v>
      </c>
      <c r="H132" s="92" t="s">
        <v>532</v>
      </c>
      <c r="K132" s="92" t="s">
        <v>531</v>
      </c>
      <c r="L132" s="92" t="s">
        <v>316</v>
      </c>
      <c r="M132" s="92" t="s">
        <v>1190</v>
      </c>
      <c r="N132" s="92">
        <v>1</v>
      </c>
      <c r="O132" s="92" t="s">
        <v>316</v>
      </c>
      <c r="P132" s="92">
        <v>1</v>
      </c>
      <c r="Q132" s="92" t="s">
        <v>316</v>
      </c>
      <c r="R132" s="92">
        <v>1</v>
      </c>
      <c r="S132" s="92">
        <v>1</v>
      </c>
      <c r="T132" s="92" t="s">
        <v>316</v>
      </c>
      <c r="U132" s="92" t="s">
        <v>316</v>
      </c>
      <c r="W132" s="92" t="str">
        <f t="shared" si="4"/>
        <v>MWF</v>
      </c>
      <c r="X132" s="92" t="s">
        <v>1156</v>
      </c>
      <c r="Y132" s="93">
        <v>0.43055555555555558</v>
      </c>
      <c r="Z132" s="93">
        <v>0.47916666666666669</v>
      </c>
      <c r="AA132" s="92" t="s">
        <v>719</v>
      </c>
      <c r="AB132" s="92">
        <v>311</v>
      </c>
      <c r="AC132" s="92" t="s">
        <v>2032</v>
      </c>
      <c r="AD132" s="92">
        <v>25</v>
      </c>
      <c r="AE132" s="92">
        <v>26</v>
      </c>
      <c r="AG132" s="92" t="str">
        <f t="shared" si="5"/>
        <v>Non-Lab</v>
      </c>
    </row>
    <row r="133" spans="1:33" ht="16" x14ac:dyDescent="0.2">
      <c r="A133" s="92" t="s">
        <v>266</v>
      </c>
      <c r="B133" s="92" t="s">
        <v>259</v>
      </c>
      <c r="C133" s="92">
        <v>498</v>
      </c>
      <c r="D133" s="95" t="s">
        <v>329</v>
      </c>
      <c r="E133" s="92" t="s">
        <v>2031</v>
      </c>
      <c r="F133" s="92">
        <v>4</v>
      </c>
      <c r="G133" s="92" t="s">
        <v>1234</v>
      </c>
      <c r="H133" s="92" t="s">
        <v>566</v>
      </c>
      <c r="K133" s="92" t="s">
        <v>1233</v>
      </c>
      <c r="L133" s="92" t="s">
        <v>316</v>
      </c>
      <c r="M133" s="92" t="s">
        <v>1190</v>
      </c>
      <c r="N133" s="92">
        <v>1</v>
      </c>
      <c r="O133" s="92" t="s">
        <v>316</v>
      </c>
      <c r="P133" s="92">
        <v>1</v>
      </c>
      <c r="Q133" s="92" t="s">
        <v>316</v>
      </c>
      <c r="R133" s="92">
        <v>1</v>
      </c>
      <c r="S133" s="92">
        <v>1</v>
      </c>
      <c r="T133" s="92" t="s">
        <v>316</v>
      </c>
      <c r="U133" s="92" t="s">
        <v>316</v>
      </c>
      <c r="W133" s="92" t="str">
        <f t="shared" si="4"/>
        <v>MWF</v>
      </c>
      <c r="X133" s="92" t="s">
        <v>1156</v>
      </c>
      <c r="Y133" s="93">
        <v>0.43055555555555558</v>
      </c>
      <c r="Z133" s="93">
        <v>0.47916666666666669</v>
      </c>
      <c r="AA133" s="92" t="s">
        <v>719</v>
      </c>
      <c r="AB133" s="92">
        <v>107</v>
      </c>
      <c r="AC133" s="92" t="s">
        <v>2030</v>
      </c>
      <c r="AD133" s="92">
        <v>10</v>
      </c>
      <c r="AE133" s="92">
        <v>9</v>
      </c>
      <c r="AG133" s="92" t="str">
        <f t="shared" si="5"/>
        <v>Non-Lab</v>
      </c>
    </row>
    <row r="134" spans="1:33" ht="16" x14ac:dyDescent="0.2">
      <c r="A134" s="92" t="s">
        <v>266</v>
      </c>
      <c r="B134" s="92" t="s">
        <v>614</v>
      </c>
      <c r="C134" s="92">
        <v>112</v>
      </c>
      <c r="D134" s="95" t="s">
        <v>329</v>
      </c>
      <c r="E134" s="92" t="s">
        <v>871</v>
      </c>
      <c r="F134" s="92">
        <v>4</v>
      </c>
      <c r="G134" s="92" t="s">
        <v>762</v>
      </c>
      <c r="H134" s="92" t="s">
        <v>761</v>
      </c>
      <c r="K134" s="92" t="s">
        <v>760</v>
      </c>
      <c r="L134" s="92" t="s">
        <v>316</v>
      </c>
      <c r="M134" s="92" t="s">
        <v>1190</v>
      </c>
      <c r="N134" s="92">
        <v>1</v>
      </c>
      <c r="O134" s="92" t="s">
        <v>316</v>
      </c>
      <c r="P134" s="92">
        <v>1</v>
      </c>
      <c r="Q134" s="92" t="s">
        <v>316</v>
      </c>
      <c r="R134" s="92">
        <v>1</v>
      </c>
      <c r="S134" s="92">
        <v>1</v>
      </c>
      <c r="T134" s="92" t="s">
        <v>316</v>
      </c>
      <c r="U134" s="92" t="s">
        <v>316</v>
      </c>
      <c r="W134" s="92" t="str">
        <f t="shared" si="4"/>
        <v>MWF</v>
      </c>
      <c r="X134" s="92" t="s">
        <v>1156</v>
      </c>
      <c r="Y134" s="93">
        <v>0.43055555555555558</v>
      </c>
      <c r="Z134" s="93">
        <v>0.47916666666666669</v>
      </c>
      <c r="AA134" s="92" t="s">
        <v>723</v>
      </c>
      <c r="AB134" s="92">
        <v>207</v>
      </c>
      <c r="AC134" s="92" t="s">
        <v>2029</v>
      </c>
      <c r="AD134" s="92">
        <v>16</v>
      </c>
      <c r="AE134" s="92">
        <v>14</v>
      </c>
      <c r="AG134" s="92" t="str">
        <f t="shared" si="5"/>
        <v>Non-Lab</v>
      </c>
    </row>
    <row r="135" spans="1:33" ht="16" x14ac:dyDescent="0.2">
      <c r="A135" s="92" t="s">
        <v>266</v>
      </c>
      <c r="B135" s="92" t="s">
        <v>614</v>
      </c>
      <c r="C135" s="92">
        <v>155</v>
      </c>
      <c r="D135" s="95" t="s">
        <v>329</v>
      </c>
      <c r="E135" s="92" t="s">
        <v>2028</v>
      </c>
      <c r="F135" s="92">
        <v>4</v>
      </c>
      <c r="G135" s="92" t="s">
        <v>959</v>
      </c>
      <c r="H135" s="92" t="s">
        <v>958</v>
      </c>
      <c r="K135" s="92" t="s">
        <v>957</v>
      </c>
      <c r="L135" s="92" t="s">
        <v>316</v>
      </c>
      <c r="M135" s="92" t="s">
        <v>1190</v>
      </c>
      <c r="N135" s="92">
        <v>1</v>
      </c>
      <c r="O135" s="92" t="s">
        <v>316</v>
      </c>
      <c r="P135" s="92">
        <v>1</v>
      </c>
      <c r="Q135" s="92" t="s">
        <v>316</v>
      </c>
      <c r="R135" s="92">
        <v>1</v>
      </c>
      <c r="S135" s="92">
        <v>1</v>
      </c>
      <c r="T135" s="92" t="s">
        <v>316</v>
      </c>
      <c r="U135" s="92" t="s">
        <v>316</v>
      </c>
      <c r="W135" s="92" t="str">
        <f t="shared" si="4"/>
        <v>MWF</v>
      </c>
      <c r="X135" s="92" t="s">
        <v>1156</v>
      </c>
      <c r="Y135" s="93">
        <v>0.43055555555555558</v>
      </c>
      <c r="Z135" s="93">
        <v>0.47916666666666669</v>
      </c>
      <c r="AA135" s="92" t="s">
        <v>723</v>
      </c>
      <c r="AB135" s="92">
        <v>407</v>
      </c>
      <c r="AC135" s="92" t="s">
        <v>2027</v>
      </c>
      <c r="AD135" s="92">
        <v>20</v>
      </c>
      <c r="AE135" s="92">
        <v>18</v>
      </c>
      <c r="AG135" s="92" t="str">
        <f t="shared" si="5"/>
        <v>Non-Lab</v>
      </c>
    </row>
    <row r="136" spans="1:33" ht="16" x14ac:dyDescent="0.2">
      <c r="A136" s="92" t="s">
        <v>266</v>
      </c>
      <c r="B136" s="92" t="s">
        <v>614</v>
      </c>
      <c r="C136" s="92">
        <v>215</v>
      </c>
      <c r="D136" s="95" t="s">
        <v>321</v>
      </c>
      <c r="E136" s="92" t="s">
        <v>1325</v>
      </c>
      <c r="F136" s="92">
        <v>4</v>
      </c>
      <c r="G136" s="92" t="s">
        <v>870</v>
      </c>
      <c r="H136" s="92" t="s">
        <v>869</v>
      </c>
      <c r="K136" s="92" t="s">
        <v>868</v>
      </c>
      <c r="L136" s="92" t="s">
        <v>316</v>
      </c>
      <c r="M136" s="92" t="s">
        <v>1190</v>
      </c>
      <c r="N136" s="92">
        <v>1</v>
      </c>
      <c r="O136" s="92" t="s">
        <v>316</v>
      </c>
      <c r="P136" s="92">
        <v>1</v>
      </c>
      <c r="Q136" s="92" t="s">
        <v>316</v>
      </c>
      <c r="R136" s="92">
        <v>1</v>
      </c>
      <c r="S136" s="92">
        <v>1</v>
      </c>
      <c r="T136" s="92" t="s">
        <v>316</v>
      </c>
      <c r="U136" s="92" t="s">
        <v>316</v>
      </c>
      <c r="W136" s="92" t="str">
        <f t="shared" si="4"/>
        <v>MWF</v>
      </c>
      <c r="X136" s="92" t="s">
        <v>1156</v>
      </c>
      <c r="Y136" s="93">
        <v>0.43055555555555558</v>
      </c>
      <c r="Z136" s="93">
        <v>0.47916666666666669</v>
      </c>
      <c r="AA136" s="92" t="s">
        <v>704</v>
      </c>
      <c r="AB136" s="92">
        <v>115</v>
      </c>
      <c r="AC136" s="92" t="s">
        <v>2026</v>
      </c>
      <c r="AD136" s="92">
        <v>20</v>
      </c>
      <c r="AE136" s="92">
        <v>18</v>
      </c>
      <c r="AG136" s="92" t="str">
        <f t="shared" si="5"/>
        <v>Non-Lab</v>
      </c>
    </row>
    <row r="137" spans="1:33" ht="16" x14ac:dyDescent="0.2">
      <c r="A137" s="92" t="s">
        <v>266</v>
      </c>
      <c r="B137" s="92" t="s">
        <v>508</v>
      </c>
      <c r="C137" s="92">
        <v>100</v>
      </c>
      <c r="D137" s="95" t="s">
        <v>329</v>
      </c>
      <c r="E137" s="92" t="s">
        <v>2025</v>
      </c>
      <c r="F137" s="92">
        <v>4</v>
      </c>
      <c r="G137" s="92" t="s">
        <v>952</v>
      </c>
      <c r="H137" s="92" t="s">
        <v>401</v>
      </c>
      <c r="K137" s="92" t="s">
        <v>951</v>
      </c>
      <c r="L137" s="92" t="s">
        <v>316</v>
      </c>
      <c r="M137" s="92" t="s">
        <v>1190</v>
      </c>
      <c r="N137" s="92">
        <v>1</v>
      </c>
      <c r="O137" s="92" t="s">
        <v>316</v>
      </c>
      <c r="P137" s="92">
        <v>1</v>
      </c>
      <c r="Q137" s="92" t="s">
        <v>316</v>
      </c>
      <c r="R137" s="92">
        <v>1</v>
      </c>
      <c r="S137" s="92">
        <v>1</v>
      </c>
      <c r="T137" s="92" t="s">
        <v>316</v>
      </c>
      <c r="U137" s="92" t="s">
        <v>316</v>
      </c>
      <c r="W137" s="92" t="str">
        <f t="shared" si="4"/>
        <v>MWF</v>
      </c>
      <c r="X137" s="92" t="s">
        <v>1156</v>
      </c>
      <c r="Y137" s="93">
        <v>0.43055555555555558</v>
      </c>
      <c r="Z137" s="93">
        <v>0.47916666666666669</v>
      </c>
      <c r="AA137" s="92" t="s">
        <v>605</v>
      </c>
      <c r="AB137" s="92">
        <v>222</v>
      </c>
      <c r="AC137" s="92" t="s">
        <v>2024</v>
      </c>
      <c r="AD137" s="92">
        <v>17</v>
      </c>
      <c r="AE137" s="92">
        <v>12</v>
      </c>
      <c r="AG137" s="92" t="str">
        <f t="shared" si="5"/>
        <v>Non-Lab</v>
      </c>
    </row>
    <row r="138" spans="1:33" ht="16" x14ac:dyDescent="0.2">
      <c r="A138" s="92" t="s">
        <v>266</v>
      </c>
      <c r="B138" s="92" t="s">
        <v>1321</v>
      </c>
      <c r="C138" s="92">
        <v>341</v>
      </c>
      <c r="D138" s="95" t="s">
        <v>329</v>
      </c>
      <c r="E138" s="92" t="s">
        <v>1389</v>
      </c>
      <c r="F138" s="92">
        <v>4</v>
      </c>
      <c r="G138" s="92" t="s">
        <v>1319</v>
      </c>
      <c r="H138" s="92" t="s">
        <v>1318</v>
      </c>
      <c r="K138" s="92" t="s">
        <v>1317</v>
      </c>
      <c r="L138" s="92" t="s">
        <v>316</v>
      </c>
      <c r="M138" s="92" t="s">
        <v>1190</v>
      </c>
      <c r="N138" s="92">
        <v>1</v>
      </c>
      <c r="O138" s="92" t="s">
        <v>316</v>
      </c>
      <c r="P138" s="92">
        <v>1</v>
      </c>
      <c r="Q138" s="92" t="s">
        <v>316</v>
      </c>
      <c r="R138" s="92">
        <v>1</v>
      </c>
      <c r="S138" s="92">
        <v>1</v>
      </c>
      <c r="T138" s="92" t="s">
        <v>316</v>
      </c>
      <c r="U138" s="92" t="s">
        <v>316</v>
      </c>
      <c r="W138" s="92" t="str">
        <f t="shared" si="4"/>
        <v>MWF</v>
      </c>
      <c r="X138" s="92" t="s">
        <v>1156</v>
      </c>
      <c r="Y138" s="93">
        <v>0.43055555555555558</v>
      </c>
      <c r="Z138" s="93">
        <v>0.47916666666666669</v>
      </c>
      <c r="AA138" s="92" t="s">
        <v>719</v>
      </c>
      <c r="AB138" s="92">
        <v>109</v>
      </c>
      <c r="AC138" s="92" t="s">
        <v>2023</v>
      </c>
      <c r="AD138" s="92">
        <v>25</v>
      </c>
      <c r="AE138" s="92">
        <v>23</v>
      </c>
      <c r="AG138" s="92" t="str">
        <f t="shared" si="5"/>
        <v>Non-Lab</v>
      </c>
    </row>
    <row r="139" spans="1:33" ht="16" x14ac:dyDescent="0.2">
      <c r="A139" s="92" t="s">
        <v>266</v>
      </c>
      <c r="B139" s="92" t="s">
        <v>859</v>
      </c>
      <c r="C139" s="92">
        <v>105</v>
      </c>
      <c r="D139" s="95" t="s">
        <v>329</v>
      </c>
      <c r="E139" s="92" t="s">
        <v>2022</v>
      </c>
      <c r="F139" s="92">
        <v>4</v>
      </c>
      <c r="G139" s="92" t="s">
        <v>857</v>
      </c>
      <c r="H139" s="92" t="s">
        <v>326</v>
      </c>
      <c r="K139" s="92" t="s">
        <v>856</v>
      </c>
      <c r="L139" s="92" t="s">
        <v>316</v>
      </c>
      <c r="M139" s="92" t="s">
        <v>1190</v>
      </c>
      <c r="N139" s="92">
        <v>1</v>
      </c>
      <c r="O139" s="92" t="s">
        <v>316</v>
      </c>
      <c r="P139" s="92">
        <v>1</v>
      </c>
      <c r="Q139" s="92" t="s">
        <v>316</v>
      </c>
      <c r="R139" s="92">
        <v>1</v>
      </c>
      <c r="S139" s="92">
        <v>1</v>
      </c>
      <c r="T139" s="92" t="s">
        <v>316</v>
      </c>
      <c r="U139" s="92" t="s">
        <v>316</v>
      </c>
      <c r="W139" s="92" t="str">
        <f t="shared" si="4"/>
        <v>MWF</v>
      </c>
      <c r="X139" s="92" t="s">
        <v>1156</v>
      </c>
      <c r="Y139" s="93">
        <v>0.43055555555555558</v>
      </c>
      <c r="Z139" s="93">
        <v>0.47916666666666669</v>
      </c>
      <c r="AA139" s="92" t="s">
        <v>719</v>
      </c>
      <c r="AB139" s="92">
        <v>114</v>
      </c>
      <c r="AC139" s="92" t="s">
        <v>2021</v>
      </c>
      <c r="AD139" s="92">
        <v>25</v>
      </c>
      <c r="AE139" s="92">
        <v>22</v>
      </c>
      <c r="AG139" s="92" t="str">
        <f t="shared" si="5"/>
        <v>Non-Lab</v>
      </c>
    </row>
    <row r="140" spans="1:33" ht="16" x14ac:dyDescent="0.2">
      <c r="A140" s="92" t="s">
        <v>266</v>
      </c>
      <c r="B140" s="92" t="s">
        <v>859</v>
      </c>
      <c r="C140" s="92">
        <v>207</v>
      </c>
      <c r="D140" s="95" t="s">
        <v>321</v>
      </c>
      <c r="E140" s="92" t="s">
        <v>2020</v>
      </c>
      <c r="F140" s="92">
        <v>4</v>
      </c>
      <c r="G140" s="92" t="s">
        <v>1315</v>
      </c>
      <c r="H140" s="92" t="s">
        <v>1314</v>
      </c>
      <c r="K140" s="92" t="s">
        <v>1313</v>
      </c>
      <c r="L140" s="92" t="s">
        <v>316</v>
      </c>
      <c r="M140" s="92" t="s">
        <v>1190</v>
      </c>
      <c r="N140" s="92">
        <v>1</v>
      </c>
      <c r="O140" s="92" t="s">
        <v>316</v>
      </c>
      <c r="P140" s="92">
        <v>1</v>
      </c>
      <c r="Q140" s="92" t="s">
        <v>316</v>
      </c>
      <c r="R140" s="92">
        <v>1</v>
      </c>
      <c r="S140" s="92">
        <v>1</v>
      </c>
      <c r="T140" s="92" t="s">
        <v>316</v>
      </c>
      <c r="U140" s="92" t="s">
        <v>316</v>
      </c>
      <c r="W140" s="92" t="str">
        <f t="shared" si="4"/>
        <v>MWF</v>
      </c>
      <c r="X140" s="92" t="s">
        <v>1156</v>
      </c>
      <c r="Y140" s="93">
        <v>0.43055555555555558</v>
      </c>
      <c r="Z140" s="93">
        <v>0.47916666666666669</v>
      </c>
      <c r="AA140" s="92" t="s">
        <v>719</v>
      </c>
      <c r="AB140" s="92">
        <v>213</v>
      </c>
      <c r="AC140" s="92" t="s">
        <v>2019</v>
      </c>
      <c r="AD140" s="92">
        <v>25</v>
      </c>
      <c r="AE140" s="92">
        <v>17</v>
      </c>
      <c r="AG140" s="92" t="str">
        <f t="shared" si="5"/>
        <v>Non-Lab</v>
      </c>
    </row>
    <row r="141" spans="1:33" ht="16" x14ac:dyDescent="0.2">
      <c r="A141" s="92" t="s">
        <v>266</v>
      </c>
      <c r="B141" s="92" t="s">
        <v>1678</v>
      </c>
      <c r="C141" s="92">
        <v>199</v>
      </c>
      <c r="D141" s="95" t="s">
        <v>872</v>
      </c>
      <c r="E141" s="92" t="s">
        <v>2018</v>
      </c>
      <c r="F141" s="92">
        <v>4</v>
      </c>
      <c r="G141" s="92" t="s">
        <v>567</v>
      </c>
      <c r="H141" s="92" t="s">
        <v>566</v>
      </c>
      <c r="K141" s="92" t="s">
        <v>565</v>
      </c>
      <c r="L141" s="92" t="s">
        <v>316</v>
      </c>
      <c r="M141" s="92" t="s">
        <v>1190</v>
      </c>
      <c r="N141" s="92">
        <v>1</v>
      </c>
      <c r="O141" s="92" t="s">
        <v>316</v>
      </c>
      <c r="P141" s="92">
        <v>1</v>
      </c>
      <c r="Q141" s="92" t="s">
        <v>316</v>
      </c>
      <c r="R141" s="92">
        <v>1</v>
      </c>
      <c r="S141" s="92">
        <v>1</v>
      </c>
      <c r="T141" s="92" t="s">
        <v>316</v>
      </c>
      <c r="U141" s="92" t="s">
        <v>316</v>
      </c>
      <c r="W141" s="92" t="str">
        <f t="shared" si="4"/>
        <v>MWF</v>
      </c>
      <c r="X141" s="92" t="s">
        <v>1156</v>
      </c>
      <c r="Y141" s="93">
        <v>0.43055555555555558</v>
      </c>
      <c r="Z141" s="93">
        <v>0.47916666666666669</v>
      </c>
      <c r="AA141" s="92" t="s">
        <v>598</v>
      </c>
      <c r="AB141" s="92">
        <v>109</v>
      </c>
      <c r="AC141" s="92" t="s">
        <v>2017</v>
      </c>
      <c r="AD141" s="92">
        <v>19</v>
      </c>
      <c r="AE141" s="92">
        <v>19</v>
      </c>
      <c r="AG141" s="92" t="str">
        <f t="shared" si="5"/>
        <v>Non-Lab</v>
      </c>
    </row>
    <row r="142" spans="1:33" ht="16" x14ac:dyDescent="0.2">
      <c r="A142" s="92" t="s">
        <v>266</v>
      </c>
      <c r="B142" s="92" t="s">
        <v>1678</v>
      </c>
      <c r="C142" s="92">
        <v>199</v>
      </c>
      <c r="D142" s="92">
        <v>17</v>
      </c>
      <c r="E142" s="92" t="s">
        <v>2016</v>
      </c>
      <c r="F142" s="92">
        <v>4</v>
      </c>
      <c r="G142" s="92" t="s">
        <v>601</v>
      </c>
      <c r="H142" s="92" t="s">
        <v>252</v>
      </c>
      <c r="K142" s="92" t="s">
        <v>600</v>
      </c>
      <c r="L142" s="92" t="s">
        <v>316</v>
      </c>
      <c r="M142" s="92" t="s">
        <v>1190</v>
      </c>
      <c r="N142" s="92">
        <v>1</v>
      </c>
      <c r="O142" s="92" t="s">
        <v>316</v>
      </c>
      <c r="P142" s="92">
        <v>1</v>
      </c>
      <c r="Q142" s="92" t="s">
        <v>316</v>
      </c>
      <c r="R142" s="92">
        <v>1</v>
      </c>
      <c r="S142" s="92">
        <v>1</v>
      </c>
      <c r="T142" s="92" t="s">
        <v>316</v>
      </c>
      <c r="U142" s="92" t="s">
        <v>316</v>
      </c>
      <c r="W142" s="92" t="str">
        <f t="shared" si="4"/>
        <v>MWF</v>
      </c>
      <c r="X142" s="92" t="s">
        <v>1156</v>
      </c>
      <c r="Y142" s="93">
        <v>0.43055555555555558</v>
      </c>
      <c r="Z142" s="93">
        <v>0.47916666666666669</v>
      </c>
      <c r="AA142" s="92" t="s">
        <v>723</v>
      </c>
      <c r="AB142" s="92">
        <v>203</v>
      </c>
      <c r="AC142" s="92" t="s">
        <v>2015</v>
      </c>
      <c r="AD142" s="92">
        <v>19</v>
      </c>
      <c r="AE142" s="92">
        <v>17</v>
      </c>
      <c r="AG142" s="92" t="str">
        <f t="shared" si="5"/>
        <v>Non-Lab</v>
      </c>
    </row>
    <row r="143" spans="1:33" ht="16" x14ac:dyDescent="0.2">
      <c r="A143" s="92" t="s">
        <v>266</v>
      </c>
      <c r="B143" s="92" t="s">
        <v>490</v>
      </c>
      <c r="C143" s="92">
        <v>102</v>
      </c>
      <c r="D143" s="95" t="s">
        <v>321</v>
      </c>
      <c r="E143" s="92" t="s">
        <v>1304</v>
      </c>
      <c r="F143" s="92">
        <v>4</v>
      </c>
      <c r="G143" s="92" t="s">
        <v>1302</v>
      </c>
      <c r="H143" s="92" t="s">
        <v>1301</v>
      </c>
      <c r="K143" s="92" t="s">
        <v>1299</v>
      </c>
      <c r="L143" s="92" t="s">
        <v>316</v>
      </c>
      <c r="M143" s="92" t="s">
        <v>1190</v>
      </c>
      <c r="N143" s="92">
        <v>1</v>
      </c>
      <c r="O143" s="92" t="s">
        <v>316</v>
      </c>
      <c r="P143" s="92">
        <v>1</v>
      </c>
      <c r="Q143" s="92" t="s">
        <v>316</v>
      </c>
      <c r="R143" s="92">
        <v>1</v>
      </c>
      <c r="S143" s="92">
        <v>1</v>
      </c>
      <c r="T143" s="92" t="s">
        <v>316</v>
      </c>
      <c r="U143" s="92" t="s">
        <v>316</v>
      </c>
      <c r="W143" s="92" t="str">
        <f t="shared" si="4"/>
        <v>MWF</v>
      </c>
      <c r="X143" s="92" t="s">
        <v>1156</v>
      </c>
      <c r="Y143" s="93">
        <v>0.43055555555555558</v>
      </c>
      <c r="Z143" s="93">
        <v>0.47916666666666669</v>
      </c>
      <c r="AA143" s="92" t="s">
        <v>723</v>
      </c>
      <c r="AB143" s="92">
        <v>205</v>
      </c>
      <c r="AC143" s="92" t="s">
        <v>2014</v>
      </c>
      <c r="AD143" s="92">
        <v>25</v>
      </c>
      <c r="AE143" s="92">
        <v>25</v>
      </c>
      <c r="AG143" s="92" t="str">
        <f t="shared" si="5"/>
        <v>Non-Lab</v>
      </c>
    </row>
    <row r="144" spans="1:33" ht="16" x14ac:dyDescent="0.2">
      <c r="A144" s="92" t="s">
        <v>266</v>
      </c>
      <c r="B144" s="92" t="s">
        <v>490</v>
      </c>
      <c r="C144" s="92">
        <v>370</v>
      </c>
      <c r="D144" s="95" t="s">
        <v>321</v>
      </c>
      <c r="E144" s="92" t="s">
        <v>2013</v>
      </c>
      <c r="F144" s="92">
        <v>4</v>
      </c>
      <c r="G144" s="92" t="s">
        <v>493</v>
      </c>
      <c r="H144" s="92" t="s">
        <v>492</v>
      </c>
      <c r="K144" s="92" t="s">
        <v>491</v>
      </c>
      <c r="L144" s="92" t="s">
        <v>316</v>
      </c>
      <c r="M144" s="92" t="s">
        <v>1190</v>
      </c>
      <c r="N144" s="92">
        <v>1</v>
      </c>
      <c r="O144" s="92" t="s">
        <v>316</v>
      </c>
      <c r="P144" s="92">
        <v>1</v>
      </c>
      <c r="Q144" s="92" t="s">
        <v>316</v>
      </c>
      <c r="R144" s="92">
        <v>1</v>
      </c>
      <c r="S144" s="92">
        <v>1</v>
      </c>
      <c r="T144" s="92" t="s">
        <v>316</v>
      </c>
      <c r="U144" s="92" t="s">
        <v>316</v>
      </c>
      <c r="W144" s="92" t="str">
        <f t="shared" si="4"/>
        <v>MWF</v>
      </c>
      <c r="X144" s="92" t="s">
        <v>1156</v>
      </c>
      <c r="Y144" s="93">
        <v>0.43055555555555558</v>
      </c>
      <c r="Z144" s="93">
        <v>0.47916666666666669</v>
      </c>
      <c r="AA144" s="92" t="s">
        <v>719</v>
      </c>
      <c r="AB144" s="92">
        <v>302</v>
      </c>
      <c r="AC144" s="92" t="s">
        <v>2012</v>
      </c>
      <c r="AD144" s="92">
        <v>15</v>
      </c>
      <c r="AE144" s="92">
        <v>7</v>
      </c>
      <c r="AG144" s="92" t="str">
        <f t="shared" si="5"/>
        <v>Non-Lab</v>
      </c>
    </row>
    <row r="145" spans="1:33" ht="16" x14ac:dyDescent="0.2">
      <c r="A145" s="92" t="s">
        <v>266</v>
      </c>
      <c r="B145" s="92" t="s">
        <v>484</v>
      </c>
      <c r="C145" s="92">
        <v>151</v>
      </c>
      <c r="D145" s="95" t="s">
        <v>321</v>
      </c>
      <c r="E145" s="92" t="s">
        <v>1175</v>
      </c>
      <c r="F145" s="92">
        <v>4</v>
      </c>
      <c r="G145" s="92" t="s">
        <v>1216</v>
      </c>
      <c r="H145" s="92" t="s">
        <v>548</v>
      </c>
      <c r="K145" s="92" t="s">
        <v>1215</v>
      </c>
      <c r="L145" s="92" t="s">
        <v>316</v>
      </c>
      <c r="M145" s="92" t="s">
        <v>1190</v>
      </c>
      <c r="N145" s="92">
        <v>1</v>
      </c>
      <c r="O145" s="92" t="s">
        <v>316</v>
      </c>
      <c r="P145" s="92">
        <v>1</v>
      </c>
      <c r="Q145" s="92" t="s">
        <v>316</v>
      </c>
      <c r="R145" s="92">
        <v>1</v>
      </c>
      <c r="S145" s="92">
        <v>1</v>
      </c>
      <c r="T145" s="92" t="s">
        <v>316</v>
      </c>
      <c r="U145" s="92" t="s">
        <v>316</v>
      </c>
      <c r="W145" s="92" t="str">
        <f t="shared" si="4"/>
        <v>MWF</v>
      </c>
      <c r="X145" s="92" t="s">
        <v>1156</v>
      </c>
      <c r="Y145" s="93">
        <v>0.43055555555555558</v>
      </c>
      <c r="Z145" s="93">
        <v>0.47916666666666669</v>
      </c>
      <c r="AA145" s="92" t="s">
        <v>723</v>
      </c>
      <c r="AB145" s="92">
        <v>306</v>
      </c>
      <c r="AC145" s="92" t="s">
        <v>2011</v>
      </c>
      <c r="AD145" s="92">
        <v>25</v>
      </c>
      <c r="AE145" s="92">
        <v>19</v>
      </c>
      <c r="AG145" s="92" t="str">
        <f t="shared" si="5"/>
        <v>Non-Lab</v>
      </c>
    </row>
    <row r="146" spans="1:33" ht="16" x14ac:dyDescent="0.2">
      <c r="A146" s="92" t="s">
        <v>266</v>
      </c>
      <c r="B146" s="92" t="s">
        <v>484</v>
      </c>
      <c r="C146" s="92">
        <v>205</v>
      </c>
      <c r="D146" s="95" t="s">
        <v>321</v>
      </c>
      <c r="E146" s="92" t="s">
        <v>2010</v>
      </c>
      <c r="F146" s="92">
        <v>4</v>
      </c>
      <c r="G146" s="92" t="s">
        <v>940</v>
      </c>
      <c r="H146" s="92" t="s">
        <v>939</v>
      </c>
      <c r="K146" s="92" t="s">
        <v>938</v>
      </c>
      <c r="L146" s="92" t="s">
        <v>316</v>
      </c>
      <c r="M146" s="92" t="s">
        <v>1190</v>
      </c>
      <c r="N146" s="92">
        <v>1</v>
      </c>
      <c r="O146" s="92" t="s">
        <v>316</v>
      </c>
      <c r="P146" s="92">
        <v>1</v>
      </c>
      <c r="Q146" s="92" t="s">
        <v>316</v>
      </c>
      <c r="R146" s="92">
        <v>1</v>
      </c>
      <c r="S146" s="92">
        <v>1</v>
      </c>
      <c r="T146" s="92" t="s">
        <v>316</v>
      </c>
      <c r="U146" s="92" t="s">
        <v>316</v>
      </c>
      <c r="W146" s="92" t="str">
        <f t="shared" si="4"/>
        <v>MWF</v>
      </c>
      <c r="X146" s="92" t="s">
        <v>1156</v>
      </c>
      <c r="Y146" s="93">
        <v>0.43055555555555558</v>
      </c>
      <c r="Z146" s="93">
        <v>0.47916666666666669</v>
      </c>
      <c r="AA146" s="92" t="s">
        <v>723</v>
      </c>
      <c r="AB146" s="92">
        <v>404</v>
      </c>
      <c r="AC146" s="92" t="s">
        <v>2009</v>
      </c>
      <c r="AD146" s="92">
        <v>25</v>
      </c>
      <c r="AE146" s="92">
        <v>10</v>
      </c>
      <c r="AG146" s="92" t="str">
        <f t="shared" si="5"/>
        <v>Non-Lab</v>
      </c>
    </row>
    <row r="147" spans="1:33" ht="16" x14ac:dyDescent="0.2">
      <c r="A147" s="92" t="s">
        <v>266</v>
      </c>
      <c r="B147" s="92" t="s">
        <v>484</v>
      </c>
      <c r="C147" s="92">
        <v>208</v>
      </c>
      <c r="D147" s="95" t="s">
        <v>321</v>
      </c>
      <c r="E147" s="92" t="s">
        <v>1432</v>
      </c>
      <c r="F147" s="92">
        <v>4</v>
      </c>
      <c r="G147" s="92" t="s">
        <v>482</v>
      </c>
      <c r="H147" s="92" t="s">
        <v>481</v>
      </c>
      <c r="K147" s="92" t="s">
        <v>480</v>
      </c>
      <c r="L147" s="92" t="s">
        <v>316</v>
      </c>
      <c r="M147" s="92" t="s">
        <v>1190</v>
      </c>
      <c r="N147" s="92">
        <v>1</v>
      </c>
      <c r="O147" s="92" t="s">
        <v>316</v>
      </c>
      <c r="P147" s="92">
        <v>1</v>
      </c>
      <c r="Q147" s="92" t="s">
        <v>316</v>
      </c>
      <c r="R147" s="92">
        <v>1</v>
      </c>
      <c r="S147" s="92">
        <v>1</v>
      </c>
      <c r="T147" s="92" t="s">
        <v>316</v>
      </c>
      <c r="U147" s="92" t="s">
        <v>316</v>
      </c>
      <c r="W147" s="92" t="str">
        <f t="shared" si="4"/>
        <v>MWF</v>
      </c>
      <c r="X147" s="92" t="s">
        <v>1156</v>
      </c>
      <c r="Y147" s="93">
        <v>0.43055555555555558</v>
      </c>
      <c r="Z147" s="93">
        <v>0.47916666666666669</v>
      </c>
      <c r="AA147" s="92" t="s">
        <v>723</v>
      </c>
      <c r="AB147" s="92">
        <v>309</v>
      </c>
      <c r="AC147" s="92" t="s">
        <v>2008</v>
      </c>
      <c r="AD147" s="92">
        <v>25</v>
      </c>
      <c r="AE147" s="92">
        <v>9</v>
      </c>
      <c r="AG147" s="92" t="str">
        <f t="shared" si="5"/>
        <v>Non-Lab</v>
      </c>
    </row>
    <row r="148" spans="1:33" ht="16" x14ac:dyDescent="0.2">
      <c r="A148" s="92" t="s">
        <v>266</v>
      </c>
      <c r="B148" s="92" t="s">
        <v>386</v>
      </c>
      <c r="C148" s="92">
        <v>101</v>
      </c>
      <c r="D148" s="95" t="s">
        <v>321</v>
      </c>
      <c r="E148" s="92" t="s">
        <v>1289</v>
      </c>
      <c r="F148" s="92">
        <v>4</v>
      </c>
      <c r="G148" s="92" t="s">
        <v>384</v>
      </c>
      <c r="H148" s="92" t="s">
        <v>240</v>
      </c>
      <c r="K148" s="92" t="s">
        <v>383</v>
      </c>
      <c r="L148" s="92" t="s">
        <v>316</v>
      </c>
      <c r="M148" s="92" t="s">
        <v>1190</v>
      </c>
      <c r="N148" s="92">
        <v>1</v>
      </c>
      <c r="O148" s="92" t="s">
        <v>316</v>
      </c>
      <c r="P148" s="92">
        <v>1</v>
      </c>
      <c r="Q148" s="92" t="s">
        <v>316</v>
      </c>
      <c r="R148" s="92">
        <v>1</v>
      </c>
      <c r="S148" s="92">
        <v>1</v>
      </c>
      <c r="T148" s="92" t="s">
        <v>316</v>
      </c>
      <c r="U148" s="92" t="s">
        <v>316</v>
      </c>
      <c r="W148" s="92" t="str">
        <f t="shared" si="4"/>
        <v>MWF</v>
      </c>
      <c r="X148" s="92" t="s">
        <v>1156</v>
      </c>
      <c r="Y148" s="93">
        <v>0.43055555555555558</v>
      </c>
      <c r="Z148" s="93">
        <v>0.47916666666666669</v>
      </c>
      <c r="AA148" s="92" t="s">
        <v>704</v>
      </c>
      <c r="AB148" s="92">
        <v>213</v>
      </c>
      <c r="AC148" s="92" t="s">
        <v>2007</v>
      </c>
      <c r="AD148" s="92">
        <v>25</v>
      </c>
      <c r="AE148" s="92">
        <v>25</v>
      </c>
      <c r="AG148" s="92" t="str">
        <f t="shared" si="5"/>
        <v>Non-Lab</v>
      </c>
    </row>
    <row r="149" spans="1:33" ht="16" x14ac:dyDescent="0.2">
      <c r="A149" s="92" t="s">
        <v>266</v>
      </c>
      <c r="B149" s="92" t="s">
        <v>374</v>
      </c>
      <c r="C149" s="92">
        <v>130</v>
      </c>
      <c r="D149" s="95" t="s">
        <v>321</v>
      </c>
      <c r="E149" s="92" t="s">
        <v>1167</v>
      </c>
      <c r="F149" s="92">
        <v>4</v>
      </c>
      <c r="G149" s="92" t="s">
        <v>1022</v>
      </c>
      <c r="H149" s="92" t="s">
        <v>1021</v>
      </c>
      <c r="K149" s="92" t="s">
        <v>1020</v>
      </c>
      <c r="L149" s="92" t="s">
        <v>316</v>
      </c>
      <c r="M149" s="92" t="s">
        <v>1190</v>
      </c>
      <c r="N149" s="92">
        <v>1</v>
      </c>
      <c r="O149" s="92" t="s">
        <v>316</v>
      </c>
      <c r="P149" s="92">
        <v>1</v>
      </c>
      <c r="Q149" s="92" t="s">
        <v>316</v>
      </c>
      <c r="R149" s="92">
        <v>1</v>
      </c>
      <c r="S149" s="92">
        <v>1</v>
      </c>
      <c r="T149" s="92" t="s">
        <v>316</v>
      </c>
      <c r="U149" s="92" t="s">
        <v>316</v>
      </c>
      <c r="W149" s="92" t="str">
        <f t="shared" si="4"/>
        <v>MWF</v>
      </c>
      <c r="X149" s="92" t="s">
        <v>1156</v>
      </c>
      <c r="Y149" s="93">
        <v>0.43055555555555558</v>
      </c>
      <c r="Z149" s="93">
        <v>0.47916666666666669</v>
      </c>
      <c r="AA149" s="92" t="s">
        <v>723</v>
      </c>
      <c r="AB149" s="92" t="s">
        <v>1700</v>
      </c>
      <c r="AC149" s="92" t="s">
        <v>2006</v>
      </c>
      <c r="AD149" s="92">
        <v>25</v>
      </c>
      <c r="AE149" s="92">
        <v>25</v>
      </c>
      <c r="AG149" s="92" t="str">
        <f t="shared" si="5"/>
        <v>Non-Lab</v>
      </c>
    </row>
    <row r="150" spans="1:33" ht="16" x14ac:dyDescent="0.2">
      <c r="A150" s="92" t="s">
        <v>266</v>
      </c>
      <c r="B150" s="92" t="s">
        <v>359</v>
      </c>
      <c r="C150" s="92">
        <v>101</v>
      </c>
      <c r="D150" s="95" t="s">
        <v>321</v>
      </c>
      <c r="E150" s="92" t="s">
        <v>2005</v>
      </c>
      <c r="F150" s="92">
        <v>4</v>
      </c>
      <c r="G150" s="92" t="s">
        <v>632</v>
      </c>
      <c r="H150" s="92" t="s">
        <v>631</v>
      </c>
      <c r="K150" s="92" t="s">
        <v>630</v>
      </c>
      <c r="L150" s="92" t="s">
        <v>316</v>
      </c>
      <c r="M150" s="92" t="s">
        <v>1190</v>
      </c>
      <c r="N150" s="92">
        <v>1</v>
      </c>
      <c r="O150" s="92" t="s">
        <v>316</v>
      </c>
      <c r="P150" s="92">
        <v>1</v>
      </c>
      <c r="Q150" s="92" t="s">
        <v>316</v>
      </c>
      <c r="R150" s="92">
        <v>1</v>
      </c>
      <c r="S150" s="92">
        <v>1</v>
      </c>
      <c r="T150" s="92" t="s">
        <v>316</v>
      </c>
      <c r="U150" s="92" t="s">
        <v>316</v>
      </c>
      <c r="W150" s="92" t="str">
        <f t="shared" si="4"/>
        <v>MWF</v>
      </c>
      <c r="X150" s="92" t="s">
        <v>1156</v>
      </c>
      <c r="Y150" s="93">
        <v>0.43055555555555558</v>
      </c>
      <c r="Z150" s="93">
        <v>0.47916666666666669</v>
      </c>
      <c r="AA150" s="92" t="s">
        <v>626</v>
      </c>
      <c r="AB150" s="95" t="s">
        <v>822</v>
      </c>
      <c r="AC150" s="92" t="s">
        <v>2004</v>
      </c>
      <c r="AD150" s="92">
        <v>27</v>
      </c>
      <c r="AE150" s="92">
        <v>25</v>
      </c>
      <c r="AG150" s="92" t="str">
        <f t="shared" si="5"/>
        <v>Non-Lab</v>
      </c>
    </row>
    <row r="151" spans="1:33" ht="16" x14ac:dyDescent="0.2">
      <c r="A151" s="92" t="s">
        <v>266</v>
      </c>
      <c r="B151" s="92" t="s">
        <v>359</v>
      </c>
      <c r="C151" s="92">
        <v>107</v>
      </c>
      <c r="D151" s="95" t="s">
        <v>321</v>
      </c>
      <c r="E151" s="92" t="s">
        <v>1285</v>
      </c>
      <c r="F151" s="92">
        <v>4</v>
      </c>
      <c r="G151" s="92" t="s">
        <v>826</v>
      </c>
      <c r="H151" s="92" t="s">
        <v>342</v>
      </c>
      <c r="K151" s="92" t="s">
        <v>825</v>
      </c>
      <c r="L151" s="92" t="s">
        <v>316</v>
      </c>
      <c r="M151" s="92" t="s">
        <v>1190</v>
      </c>
      <c r="N151" s="92">
        <v>1</v>
      </c>
      <c r="O151" s="92" t="s">
        <v>316</v>
      </c>
      <c r="P151" s="92">
        <v>1</v>
      </c>
      <c r="Q151" s="92" t="s">
        <v>316</v>
      </c>
      <c r="R151" s="92">
        <v>1</v>
      </c>
      <c r="S151" s="92">
        <v>1</v>
      </c>
      <c r="T151" s="92" t="s">
        <v>316</v>
      </c>
      <c r="U151" s="92" t="s">
        <v>316</v>
      </c>
      <c r="W151" s="92" t="str">
        <f t="shared" si="4"/>
        <v>MWF</v>
      </c>
      <c r="X151" s="92" t="s">
        <v>1156</v>
      </c>
      <c r="Y151" s="93">
        <v>0.43055555555555558</v>
      </c>
      <c r="Z151" s="93">
        <v>0.47916666666666669</v>
      </c>
      <c r="AA151" s="92" t="s">
        <v>598</v>
      </c>
      <c r="AB151" s="92">
        <v>200</v>
      </c>
      <c r="AC151" s="92" t="s">
        <v>2003</v>
      </c>
      <c r="AD151" s="92">
        <v>27</v>
      </c>
      <c r="AE151" s="92">
        <v>19</v>
      </c>
      <c r="AG151" s="92" t="str">
        <f t="shared" si="5"/>
        <v>Non-Lab</v>
      </c>
    </row>
    <row r="152" spans="1:33" ht="16" x14ac:dyDescent="0.2">
      <c r="A152" s="92" t="s">
        <v>266</v>
      </c>
      <c r="B152" s="92" t="s">
        <v>347</v>
      </c>
      <c r="C152" s="92">
        <v>321</v>
      </c>
      <c r="D152" s="95" t="s">
        <v>321</v>
      </c>
      <c r="E152" s="92" t="s">
        <v>2002</v>
      </c>
      <c r="F152" s="92">
        <v>4</v>
      </c>
      <c r="G152" s="92" t="s">
        <v>355</v>
      </c>
      <c r="H152" s="92" t="s">
        <v>354</v>
      </c>
      <c r="K152" s="92" t="s">
        <v>353</v>
      </c>
      <c r="L152" s="92" t="s">
        <v>316</v>
      </c>
      <c r="M152" s="92" t="s">
        <v>1190</v>
      </c>
      <c r="N152" s="92">
        <v>1</v>
      </c>
      <c r="O152" s="92" t="s">
        <v>316</v>
      </c>
      <c r="P152" s="92">
        <v>1</v>
      </c>
      <c r="Q152" s="92" t="s">
        <v>316</v>
      </c>
      <c r="R152" s="92">
        <v>1</v>
      </c>
      <c r="S152" s="92">
        <v>1</v>
      </c>
      <c r="T152" s="92" t="s">
        <v>316</v>
      </c>
      <c r="U152" s="92" t="s">
        <v>316</v>
      </c>
      <c r="W152" s="92" t="str">
        <f t="shared" si="4"/>
        <v>MWF</v>
      </c>
      <c r="X152" s="92" t="s">
        <v>1156</v>
      </c>
      <c r="Y152" s="93">
        <v>0.43055555555555558</v>
      </c>
      <c r="Z152" s="93">
        <v>0.47916666666666669</v>
      </c>
      <c r="AA152" s="92" t="s">
        <v>723</v>
      </c>
      <c r="AB152" s="92">
        <v>206</v>
      </c>
      <c r="AC152" s="92" t="s">
        <v>2001</v>
      </c>
      <c r="AD152" s="92">
        <v>20</v>
      </c>
      <c r="AE152" s="92">
        <v>17</v>
      </c>
      <c r="AG152" s="92" t="str">
        <f t="shared" si="5"/>
        <v>Non-Lab</v>
      </c>
    </row>
    <row r="153" spans="1:33" ht="16" x14ac:dyDescent="0.2">
      <c r="A153" s="92" t="s">
        <v>266</v>
      </c>
      <c r="B153" s="92" t="s">
        <v>330</v>
      </c>
      <c r="C153" s="92">
        <v>265</v>
      </c>
      <c r="D153" s="95" t="s">
        <v>321</v>
      </c>
      <c r="E153" s="92" t="s">
        <v>1450</v>
      </c>
      <c r="F153" s="92">
        <v>4</v>
      </c>
      <c r="G153" s="92" t="s">
        <v>335</v>
      </c>
      <c r="H153" s="92" t="s">
        <v>334</v>
      </c>
      <c r="K153" s="92" t="s">
        <v>333</v>
      </c>
      <c r="L153" s="92" t="s">
        <v>316</v>
      </c>
      <c r="M153" s="92" t="s">
        <v>1190</v>
      </c>
      <c r="N153" s="92">
        <v>1</v>
      </c>
      <c r="O153" s="92" t="s">
        <v>316</v>
      </c>
      <c r="P153" s="92">
        <v>1</v>
      </c>
      <c r="Q153" s="92" t="s">
        <v>316</v>
      </c>
      <c r="R153" s="92">
        <v>1</v>
      </c>
      <c r="S153" s="92">
        <v>1</v>
      </c>
      <c r="T153" s="92" t="s">
        <v>316</v>
      </c>
      <c r="U153" s="92" t="s">
        <v>316</v>
      </c>
      <c r="W153" s="92" t="str">
        <f t="shared" si="4"/>
        <v>MWF</v>
      </c>
      <c r="X153" s="92" t="s">
        <v>1156</v>
      </c>
      <c r="Y153" s="93">
        <v>0.43055555555555558</v>
      </c>
      <c r="Z153" s="93">
        <v>0.47916666666666669</v>
      </c>
      <c r="AA153" s="92" t="s">
        <v>598</v>
      </c>
      <c r="AB153" s="92">
        <v>202</v>
      </c>
      <c r="AC153" s="92" t="s">
        <v>2000</v>
      </c>
      <c r="AD153" s="92">
        <v>25</v>
      </c>
      <c r="AE153" s="92">
        <v>25</v>
      </c>
      <c r="AG153" s="92" t="str">
        <f t="shared" si="5"/>
        <v>Non-Lab</v>
      </c>
    </row>
    <row r="154" spans="1:33" ht="16" x14ac:dyDescent="0.2">
      <c r="A154" s="92" t="s">
        <v>266</v>
      </c>
      <c r="B154" s="92" t="s">
        <v>809</v>
      </c>
      <c r="C154" s="92">
        <v>105</v>
      </c>
      <c r="D154" s="95" t="s">
        <v>321</v>
      </c>
      <c r="E154" s="92" t="s">
        <v>1999</v>
      </c>
      <c r="F154" s="92">
        <v>4</v>
      </c>
      <c r="G154" s="92" t="s">
        <v>807</v>
      </c>
      <c r="H154" s="92" t="s">
        <v>806</v>
      </c>
      <c r="K154" s="92" t="s">
        <v>805</v>
      </c>
      <c r="L154" s="92" t="s">
        <v>316</v>
      </c>
      <c r="M154" s="92" t="s">
        <v>1190</v>
      </c>
      <c r="N154" s="92">
        <v>1</v>
      </c>
      <c r="O154" s="92" t="s">
        <v>316</v>
      </c>
      <c r="P154" s="92">
        <v>1</v>
      </c>
      <c r="Q154" s="92" t="s">
        <v>316</v>
      </c>
      <c r="R154" s="92">
        <v>1</v>
      </c>
      <c r="S154" s="92">
        <v>1</v>
      </c>
      <c r="T154" s="92" t="s">
        <v>316</v>
      </c>
      <c r="U154" s="92" t="s">
        <v>316</v>
      </c>
      <c r="W154" s="92" t="str">
        <f t="shared" si="4"/>
        <v>MWF</v>
      </c>
      <c r="X154" s="92" t="s">
        <v>1156</v>
      </c>
      <c r="Y154" s="93">
        <v>0.43055555555555558</v>
      </c>
      <c r="Z154" s="93">
        <v>0.47916666666666669</v>
      </c>
      <c r="AA154" s="92" t="s">
        <v>719</v>
      </c>
      <c r="AB154" s="95" t="s">
        <v>804</v>
      </c>
      <c r="AC154" s="92" t="s">
        <v>1998</v>
      </c>
      <c r="AD154" s="92">
        <v>25</v>
      </c>
      <c r="AE154" s="92">
        <v>22</v>
      </c>
      <c r="AG154" s="92" t="str">
        <f t="shared" si="5"/>
        <v>Non-Lab</v>
      </c>
    </row>
    <row r="155" spans="1:33" ht="16" x14ac:dyDescent="0.2">
      <c r="A155" s="92" t="s">
        <v>266</v>
      </c>
      <c r="B155" s="92" t="s">
        <v>917</v>
      </c>
      <c r="C155" s="92">
        <v>240</v>
      </c>
      <c r="D155" s="95" t="s">
        <v>321</v>
      </c>
      <c r="E155" s="92" t="s">
        <v>1997</v>
      </c>
      <c r="F155" s="92">
        <v>4</v>
      </c>
      <c r="G155" s="92" t="s">
        <v>1689</v>
      </c>
      <c r="H155" s="92" t="s">
        <v>1688</v>
      </c>
      <c r="K155" s="92" t="s">
        <v>1687</v>
      </c>
      <c r="L155" s="92" t="s">
        <v>316</v>
      </c>
      <c r="M155" s="92" t="s">
        <v>1190</v>
      </c>
      <c r="N155" s="92">
        <v>1</v>
      </c>
      <c r="O155" s="92" t="s">
        <v>316</v>
      </c>
      <c r="P155" s="92">
        <v>1</v>
      </c>
      <c r="Q155" s="92" t="s">
        <v>316</v>
      </c>
      <c r="R155" s="92">
        <v>1</v>
      </c>
      <c r="S155" s="92">
        <v>1</v>
      </c>
      <c r="T155" s="92" t="s">
        <v>316</v>
      </c>
      <c r="U155" s="92" t="s">
        <v>316</v>
      </c>
      <c r="W155" s="92" t="str">
        <f t="shared" si="4"/>
        <v>MWF</v>
      </c>
      <c r="X155" s="92" t="s">
        <v>1156</v>
      </c>
      <c r="Y155" s="93">
        <v>0.43055555555555558</v>
      </c>
      <c r="Z155" s="93">
        <v>0.47916666666666669</v>
      </c>
      <c r="AA155" s="92" t="s">
        <v>723</v>
      </c>
      <c r="AB155" s="92" t="s">
        <v>1716</v>
      </c>
      <c r="AC155" s="92" t="s">
        <v>1996</v>
      </c>
      <c r="AD155" s="92">
        <v>20</v>
      </c>
      <c r="AE155" s="92">
        <v>18</v>
      </c>
      <c r="AG155" s="92" t="str">
        <f t="shared" si="5"/>
        <v>Non-Lab</v>
      </c>
    </row>
    <row r="156" spans="1:33" ht="16" x14ac:dyDescent="0.2">
      <c r="A156" s="92" t="s">
        <v>266</v>
      </c>
      <c r="B156" s="92" t="s">
        <v>721</v>
      </c>
      <c r="C156" s="92">
        <v>105</v>
      </c>
      <c r="D156" s="95" t="s">
        <v>321</v>
      </c>
      <c r="E156" s="92" t="s">
        <v>1200</v>
      </c>
      <c r="F156" s="92">
        <v>4</v>
      </c>
      <c r="G156" s="92" t="s">
        <v>1193</v>
      </c>
      <c r="H156" s="92" t="s">
        <v>1199</v>
      </c>
      <c r="K156" s="92" t="s">
        <v>1198</v>
      </c>
      <c r="L156" s="92" t="s">
        <v>316</v>
      </c>
      <c r="M156" s="92" t="s">
        <v>1190</v>
      </c>
      <c r="N156" s="92">
        <v>1</v>
      </c>
      <c r="O156" s="92" t="s">
        <v>316</v>
      </c>
      <c r="P156" s="92">
        <v>1</v>
      </c>
      <c r="Q156" s="92" t="s">
        <v>316</v>
      </c>
      <c r="R156" s="92">
        <v>1</v>
      </c>
      <c r="S156" s="92">
        <v>1</v>
      </c>
      <c r="T156" s="92" t="s">
        <v>316</v>
      </c>
      <c r="U156" s="92" t="s">
        <v>316</v>
      </c>
      <c r="W156" s="92" t="str">
        <f t="shared" si="4"/>
        <v>MWF</v>
      </c>
      <c r="X156" s="92" t="s">
        <v>1156</v>
      </c>
      <c r="Y156" s="93">
        <v>0.43055555555555558</v>
      </c>
      <c r="Z156" s="93">
        <v>0.47916666666666669</v>
      </c>
      <c r="AA156" s="92" t="s">
        <v>719</v>
      </c>
      <c r="AB156" s="95" t="s">
        <v>865</v>
      </c>
      <c r="AC156" s="92" t="s">
        <v>1995</v>
      </c>
      <c r="AD156" s="92">
        <v>18</v>
      </c>
      <c r="AE156" s="92">
        <v>17</v>
      </c>
      <c r="AG156" s="92" t="str">
        <f t="shared" si="5"/>
        <v>Non-Lab</v>
      </c>
    </row>
    <row r="157" spans="1:33" ht="16" x14ac:dyDescent="0.2">
      <c r="A157" s="92" t="s">
        <v>266</v>
      </c>
      <c r="B157" s="92" t="s">
        <v>721</v>
      </c>
      <c r="C157" s="92">
        <v>106</v>
      </c>
      <c r="D157" s="95" t="s">
        <v>329</v>
      </c>
      <c r="E157" s="92" t="s">
        <v>1271</v>
      </c>
      <c r="F157" s="92">
        <v>4</v>
      </c>
      <c r="G157" s="92" t="s">
        <v>1270</v>
      </c>
      <c r="H157" s="92" t="s">
        <v>1269</v>
      </c>
      <c r="K157" s="92" t="s">
        <v>1268</v>
      </c>
      <c r="L157" s="92" t="s">
        <v>316</v>
      </c>
      <c r="M157" s="92" t="s">
        <v>1190</v>
      </c>
      <c r="N157" s="92">
        <v>1</v>
      </c>
      <c r="O157" s="92" t="s">
        <v>316</v>
      </c>
      <c r="P157" s="92">
        <v>1</v>
      </c>
      <c r="Q157" s="92" t="s">
        <v>316</v>
      </c>
      <c r="R157" s="92">
        <v>1</v>
      </c>
      <c r="S157" s="92">
        <v>1</v>
      </c>
      <c r="T157" s="92" t="s">
        <v>316</v>
      </c>
      <c r="U157" s="92" t="s">
        <v>316</v>
      </c>
      <c r="W157" s="92" t="str">
        <f t="shared" si="4"/>
        <v>MWF</v>
      </c>
      <c r="X157" s="92" t="s">
        <v>1156</v>
      </c>
      <c r="Y157" s="93">
        <v>0.43055555555555558</v>
      </c>
      <c r="Z157" s="93">
        <v>0.47916666666666669</v>
      </c>
      <c r="AA157" s="92" t="s">
        <v>719</v>
      </c>
      <c r="AB157" s="92">
        <v>209</v>
      </c>
      <c r="AC157" s="92" t="s">
        <v>1994</v>
      </c>
      <c r="AD157" s="92">
        <v>18</v>
      </c>
      <c r="AE157" s="92">
        <v>17</v>
      </c>
      <c r="AG157" s="92" t="str">
        <f t="shared" si="5"/>
        <v>Non-Lab</v>
      </c>
    </row>
    <row r="158" spans="1:33" ht="16" x14ac:dyDescent="0.2">
      <c r="A158" s="92" t="s">
        <v>266</v>
      </c>
      <c r="B158" s="92" t="s">
        <v>721</v>
      </c>
      <c r="C158" s="92">
        <v>207</v>
      </c>
      <c r="D158" s="95" t="s">
        <v>321</v>
      </c>
      <c r="E158" s="92" t="s">
        <v>1266</v>
      </c>
      <c r="F158" s="92">
        <v>4</v>
      </c>
      <c r="G158" s="92" t="s">
        <v>1193</v>
      </c>
      <c r="H158" s="92" t="s">
        <v>1192</v>
      </c>
      <c r="K158" s="92" t="s">
        <v>1191</v>
      </c>
      <c r="L158" s="92" t="s">
        <v>316</v>
      </c>
      <c r="M158" s="92" t="s">
        <v>1190</v>
      </c>
      <c r="N158" s="92">
        <v>1</v>
      </c>
      <c r="O158" s="92" t="s">
        <v>316</v>
      </c>
      <c r="P158" s="92">
        <v>1</v>
      </c>
      <c r="Q158" s="92" t="s">
        <v>316</v>
      </c>
      <c r="R158" s="92">
        <v>1</v>
      </c>
      <c r="S158" s="92">
        <v>1</v>
      </c>
      <c r="T158" s="92" t="s">
        <v>316</v>
      </c>
      <c r="U158" s="92" t="s">
        <v>316</v>
      </c>
      <c r="W158" s="92" t="str">
        <f t="shared" si="4"/>
        <v>MWF</v>
      </c>
      <c r="X158" s="92" t="s">
        <v>1156</v>
      </c>
      <c r="Y158" s="93">
        <v>0.43055555555555558</v>
      </c>
      <c r="Z158" s="93">
        <v>0.47916666666666669</v>
      </c>
      <c r="AA158" s="92" t="s">
        <v>719</v>
      </c>
      <c r="AB158" s="92">
        <v>309</v>
      </c>
      <c r="AC158" s="92" t="s">
        <v>1993</v>
      </c>
      <c r="AD158" s="92">
        <v>18</v>
      </c>
      <c r="AE158" s="92">
        <v>15</v>
      </c>
      <c r="AG158" s="92" t="str">
        <f t="shared" si="5"/>
        <v>Non-Lab</v>
      </c>
    </row>
    <row r="159" spans="1:33" ht="16" x14ac:dyDescent="0.2">
      <c r="A159" s="92" t="s">
        <v>266</v>
      </c>
      <c r="B159" s="92" t="s">
        <v>721</v>
      </c>
      <c r="C159" s="92">
        <v>208</v>
      </c>
      <c r="D159" s="95" t="s">
        <v>321</v>
      </c>
      <c r="E159" s="92" t="s">
        <v>1264</v>
      </c>
      <c r="F159" s="92">
        <v>4</v>
      </c>
      <c r="G159" s="92" t="s">
        <v>1263</v>
      </c>
      <c r="H159" s="92" t="s">
        <v>1262</v>
      </c>
      <c r="K159" s="92" t="s">
        <v>1261</v>
      </c>
      <c r="L159" s="92" t="s">
        <v>316</v>
      </c>
      <c r="M159" s="92" t="s">
        <v>1190</v>
      </c>
      <c r="N159" s="92">
        <v>1</v>
      </c>
      <c r="O159" s="92" t="s">
        <v>316</v>
      </c>
      <c r="P159" s="92">
        <v>1</v>
      </c>
      <c r="Q159" s="92" t="s">
        <v>316</v>
      </c>
      <c r="R159" s="92">
        <v>1</v>
      </c>
      <c r="S159" s="92">
        <v>1</v>
      </c>
      <c r="T159" s="92" t="s">
        <v>316</v>
      </c>
      <c r="U159" s="92" t="s">
        <v>316</v>
      </c>
      <c r="W159" s="92" t="str">
        <f t="shared" si="4"/>
        <v>MWF</v>
      </c>
      <c r="X159" s="92" t="s">
        <v>1156</v>
      </c>
      <c r="Y159" s="93">
        <v>0.43055555555555558</v>
      </c>
      <c r="Z159" s="93">
        <v>0.47916666666666669</v>
      </c>
      <c r="AA159" s="92" t="s">
        <v>719</v>
      </c>
      <c r="AB159" s="95" t="s">
        <v>785</v>
      </c>
      <c r="AC159" s="92" t="s">
        <v>1992</v>
      </c>
      <c r="AD159" s="92">
        <v>18</v>
      </c>
      <c r="AE159" s="92">
        <v>7</v>
      </c>
      <c r="AG159" s="92" t="str">
        <f t="shared" si="5"/>
        <v>Non-Lab</v>
      </c>
    </row>
    <row r="160" spans="1:33" ht="16" x14ac:dyDescent="0.2">
      <c r="A160" s="92" t="s">
        <v>266</v>
      </c>
      <c r="B160" s="92" t="s">
        <v>576</v>
      </c>
      <c r="C160" s="92">
        <v>331</v>
      </c>
      <c r="D160" s="95" t="s">
        <v>329</v>
      </c>
      <c r="E160" s="92" t="s">
        <v>1991</v>
      </c>
      <c r="F160" s="92">
        <v>4</v>
      </c>
      <c r="G160" s="92" t="s">
        <v>1053</v>
      </c>
      <c r="H160" s="92" t="s">
        <v>1052</v>
      </c>
      <c r="K160" s="92" t="s">
        <v>1051</v>
      </c>
      <c r="L160" s="92" t="s">
        <v>316</v>
      </c>
      <c r="M160" s="92" t="s">
        <v>1190</v>
      </c>
      <c r="N160" s="92">
        <v>1</v>
      </c>
      <c r="O160" s="92" t="s">
        <v>316</v>
      </c>
      <c r="P160" s="92">
        <v>1</v>
      </c>
      <c r="Q160" s="92" t="s">
        <v>316</v>
      </c>
      <c r="R160" s="92">
        <v>1</v>
      </c>
      <c r="S160" s="92">
        <v>1</v>
      </c>
      <c r="T160" s="92" t="s">
        <v>316</v>
      </c>
      <c r="U160" s="92" t="s">
        <v>316</v>
      </c>
      <c r="W160" s="92" t="str">
        <f t="shared" si="4"/>
        <v>MWF</v>
      </c>
      <c r="X160" s="92" t="s">
        <v>1142</v>
      </c>
      <c r="Y160" s="93">
        <v>0.4861111111111111</v>
      </c>
      <c r="Z160" s="93">
        <v>0.53472222222222221</v>
      </c>
      <c r="AA160" s="92" t="s">
        <v>719</v>
      </c>
      <c r="AB160" s="92">
        <v>203</v>
      </c>
      <c r="AC160" s="92" t="s">
        <v>1990</v>
      </c>
      <c r="AD160" s="92">
        <v>20</v>
      </c>
      <c r="AE160" s="92">
        <v>18</v>
      </c>
      <c r="AG160" s="92" t="str">
        <f t="shared" si="5"/>
        <v>Non-Lab</v>
      </c>
    </row>
    <row r="161" spans="1:33" ht="16" x14ac:dyDescent="0.2">
      <c r="A161" s="92" t="s">
        <v>266</v>
      </c>
      <c r="B161" s="92" t="s">
        <v>261</v>
      </c>
      <c r="C161" s="92">
        <v>111</v>
      </c>
      <c r="D161" s="95" t="s">
        <v>321</v>
      </c>
      <c r="E161" s="92" t="s">
        <v>1496</v>
      </c>
      <c r="F161" s="92">
        <v>4</v>
      </c>
      <c r="G161" s="92" t="s">
        <v>1062</v>
      </c>
      <c r="H161" s="92" t="s">
        <v>1061</v>
      </c>
      <c r="K161" s="92" t="s">
        <v>1060</v>
      </c>
      <c r="L161" s="92" t="s">
        <v>316</v>
      </c>
      <c r="M161" s="92" t="s">
        <v>1190</v>
      </c>
      <c r="N161" s="92">
        <v>1</v>
      </c>
      <c r="O161" s="92" t="s">
        <v>316</v>
      </c>
      <c r="P161" s="92">
        <v>1</v>
      </c>
      <c r="Q161" s="92" t="s">
        <v>316</v>
      </c>
      <c r="R161" s="92">
        <v>1</v>
      </c>
      <c r="S161" s="92">
        <v>1</v>
      </c>
      <c r="T161" s="92" t="s">
        <v>316</v>
      </c>
      <c r="U161" s="92" t="s">
        <v>316</v>
      </c>
      <c r="W161" s="92" t="str">
        <f t="shared" si="4"/>
        <v>MWF</v>
      </c>
      <c r="X161" s="92" t="s">
        <v>1142</v>
      </c>
      <c r="Y161" s="93">
        <v>0.4861111111111111</v>
      </c>
      <c r="Z161" s="93">
        <v>0.53472222222222221</v>
      </c>
      <c r="AA161" s="92" t="s">
        <v>598</v>
      </c>
      <c r="AB161" s="92">
        <v>106</v>
      </c>
      <c r="AC161" s="92" t="s">
        <v>1989</v>
      </c>
      <c r="AD161" s="92">
        <v>36</v>
      </c>
      <c r="AE161" s="92">
        <v>33</v>
      </c>
      <c r="AG161" s="92" t="str">
        <f t="shared" si="5"/>
        <v>Non-Lab</v>
      </c>
    </row>
    <row r="162" spans="1:33" ht="16" x14ac:dyDescent="0.2">
      <c r="A162" s="92" t="s">
        <v>266</v>
      </c>
      <c r="B162" s="92" t="s">
        <v>261</v>
      </c>
      <c r="C162" s="92">
        <v>314</v>
      </c>
      <c r="D162" s="95" t="s">
        <v>321</v>
      </c>
      <c r="E162" s="92" t="s">
        <v>1988</v>
      </c>
      <c r="F162" s="92">
        <v>4</v>
      </c>
      <c r="G162" s="92" t="s">
        <v>1104</v>
      </c>
      <c r="H162" s="92" t="s">
        <v>1103</v>
      </c>
      <c r="K162" s="92" t="s">
        <v>1102</v>
      </c>
      <c r="L162" s="92" t="s">
        <v>316</v>
      </c>
      <c r="M162" s="92" t="s">
        <v>1190</v>
      </c>
      <c r="N162" s="92">
        <v>1</v>
      </c>
      <c r="O162" s="92" t="s">
        <v>316</v>
      </c>
      <c r="P162" s="92">
        <v>1</v>
      </c>
      <c r="Q162" s="92" t="s">
        <v>316</v>
      </c>
      <c r="R162" s="92">
        <v>1</v>
      </c>
      <c r="S162" s="92">
        <v>1</v>
      </c>
      <c r="T162" s="92" t="s">
        <v>316</v>
      </c>
      <c r="U162" s="92" t="s">
        <v>316</v>
      </c>
      <c r="W162" s="92" t="str">
        <f t="shared" si="4"/>
        <v>MWF</v>
      </c>
      <c r="X162" s="92" t="s">
        <v>1142</v>
      </c>
      <c r="Y162" s="93">
        <v>0.4861111111111111</v>
      </c>
      <c r="Z162" s="93">
        <v>0.53472222222222221</v>
      </c>
      <c r="AA162" s="92" t="s">
        <v>598</v>
      </c>
      <c r="AB162" s="95" t="s">
        <v>1121</v>
      </c>
      <c r="AC162" s="92" t="s">
        <v>1987</v>
      </c>
      <c r="AD162" s="92">
        <v>16</v>
      </c>
      <c r="AE162" s="92">
        <v>10</v>
      </c>
      <c r="AG162" s="92" t="str">
        <f t="shared" si="5"/>
        <v>Non-Lab</v>
      </c>
    </row>
    <row r="163" spans="1:33" ht="16" x14ac:dyDescent="0.2">
      <c r="A163" s="92" t="s">
        <v>266</v>
      </c>
      <c r="B163" s="92" t="s">
        <v>556</v>
      </c>
      <c r="C163" s="92">
        <v>307</v>
      </c>
      <c r="D163" s="95" t="s">
        <v>329</v>
      </c>
      <c r="E163" s="92" t="s">
        <v>1986</v>
      </c>
      <c r="F163" s="92">
        <v>4</v>
      </c>
      <c r="G163" s="92" t="s">
        <v>559</v>
      </c>
      <c r="H163" s="92" t="s">
        <v>558</v>
      </c>
      <c r="K163" s="92" t="s">
        <v>557</v>
      </c>
      <c r="L163" s="92" t="s">
        <v>316</v>
      </c>
      <c r="M163" s="92" t="s">
        <v>1190</v>
      </c>
      <c r="N163" s="92">
        <v>1</v>
      </c>
      <c r="O163" s="92" t="s">
        <v>316</v>
      </c>
      <c r="P163" s="92">
        <v>1</v>
      </c>
      <c r="Q163" s="92" t="s">
        <v>316</v>
      </c>
      <c r="R163" s="92">
        <v>1</v>
      </c>
      <c r="S163" s="92">
        <v>1</v>
      </c>
      <c r="T163" s="92" t="s">
        <v>316</v>
      </c>
      <c r="U163" s="92" t="s">
        <v>316</v>
      </c>
      <c r="W163" s="92" t="str">
        <f t="shared" si="4"/>
        <v>MWF</v>
      </c>
      <c r="X163" s="92" t="s">
        <v>1142</v>
      </c>
      <c r="Y163" s="93">
        <v>0.4861111111111111</v>
      </c>
      <c r="Z163" s="93">
        <v>0.53472222222222221</v>
      </c>
      <c r="AA163" s="92" t="s">
        <v>719</v>
      </c>
      <c r="AB163" s="92">
        <v>103</v>
      </c>
      <c r="AC163" s="92" t="s">
        <v>1985</v>
      </c>
      <c r="AD163" s="92">
        <v>25</v>
      </c>
      <c r="AE163" s="92">
        <v>25</v>
      </c>
      <c r="AG163" s="92" t="str">
        <f t="shared" si="5"/>
        <v>Non-Lab</v>
      </c>
    </row>
    <row r="164" spans="1:33" ht="16" x14ac:dyDescent="0.2">
      <c r="A164" s="92" t="s">
        <v>266</v>
      </c>
      <c r="B164" s="92" t="s">
        <v>555</v>
      </c>
      <c r="C164" s="92">
        <v>160</v>
      </c>
      <c r="D164" s="95" t="s">
        <v>337</v>
      </c>
      <c r="E164" s="92" t="s">
        <v>1984</v>
      </c>
      <c r="F164" s="92">
        <v>4</v>
      </c>
      <c r="G164" s="92" t="s">
        <v>899</v>
      </c>
      <c r="H164" s="92" t="s">
        <v>240</v>
      </c>
      <c r="K164" s="92" t="s">
        <v>898</v>
      </c>
      <c r="L164" s="92" t="s">
        <v>316</v>
      </c>
      <c r="M164" s="92" t="s">
        <v>1190</v>
      </c>
      <c r="N164" s="92">
        <v>1</v>
      </c>
      <c r="O164" s="92" t="s">
        <v>316</v>
      </c>
      <c r="P164" s="92">
        <v>1</v>
      </c>
      <c r="Q164" s="92" t="s">
        <v>316</v>
      </c>
      <c r="R164" s="92">
        <v>1</v>
      </c>
      <c r="S164" s="92">
        <v>1</v>
      </c>
      <c r="T164" s="92" t="s">
        <v>316</v>
      </c>
      <c r="U164" s="92" t="s">
        <v>316</v>
      </c>
      <c r="W164" s="92" t="str">
        <f t="shared" si="4"/>
        <v>MWF</v>
      </c>
      <c r="X164" s="92" t="s">
        <v>1142</v>
      </c>
      <c r="Y164" s="93">
        <v>0.4861111111111111</v>
      </c>
      <c r="Z164" s="93">
        <v>0.53472222222222221</v>
      </c>
      <c r="AA164" s="92" t="s">
        <v>626</v>
      </c>
      <c r="AB164" s="95" t="s">
        <v>1073</v>
      </c>
      <c r="AC164" s="92" t="s">
        <v>1983</v>
      </c>
      <c r="AD164" s="92">
        <v>22</v>
      </c>
      <c r="AE164" s="92">
        <v>15</v>
      </c>
      <c r="AG164" s="92" t="str">
        <f t="shared" si="5"/>
        <v>Non-Lab</v>
      </c>
    </row>
    <row r="165" spans="1:33" ht="16" x14ac:dyDescent="0.2">
      <c r="A165" s="92" t="s">
        <v>266</v>
      </c>
      <c r="B165" s="92" t="s">
        <v>555</v>
      </c>
      <c r="C165" s="92">
        <v>320</v>
      </c>
      <c r="D165" s="95" t="s">
        <v>321</v>
      </c>
      <c r="E165" s="92" t="s">
        <v>1982</v>
      </c>
      <c r="F165" s="92">
        <v>4</v>
      </c>
      <c r="G165" s="92" t="s">
        <v>692</v>
      </c>
      <c r="H165" s="92" t="s">
        <v>342</v>
      </c>
      <c r="K165" s="92" t="s">
        <v>691</v>
      </c>
      <c r="L165" s="92" t="s">
        <v>316</v>
      </c>
      <c r="M165" s="92" t="s">
        <v>1190</v>
      </c>
      <c r="N165" s="92">
        <v>1</v>
      </c>
      <c r="O165" s="92" t="s">
        <v>316</v>
      </c>
      <c r="P165" s="92">
        <v>1</v>
      </c>
      <c r="Q165" s="92" t="s">
        <v>316</v>
      </c>
      <c r="R165" s="92">
        <v>1</v>
      </c>
      <c r="S165" s="92">
        <v>1</v>
      </c>
      <c r="T165" s="92" t="s">
        <v>316</v>
      </c>
      <c r="U165" s="92" t="s">
        <v>316</v>
      </c>
      <c r="W165" s="92" t="str">
        <f t="shared" si="4"/>
        <v>MWF</v>
      </c>
      <c r="X165" s="92" t="s">
        <v>1142</v>
      </c>
      <c r="Y165" s="93">
        <v>0.4861111111111111</v>
      </c>
      <c r="Z165" s="93">
        <v>0.53472222222222221</v>
      </c>
      <c r="AA165" s="92" t="s">
        <v>626</v>
      </c>
      <c r="AB165" s="92">
        <v>305</v>
      </c>
      <c r="AC165" s="92" t="s">
        <v>1981</v>
      </c>
      <c r="AD165" s="92">
        <v>15</v>
      </c>
      <c r="AE165" s="92">
        <v>19</v>
      </c>
      <c r="AG165" s="92" t="str">
        <f t="shared" si="5"/>
        <v>Non-Lab</v>
      </c>
    </row>
    <row r="166" spans="1:33" ht="16" x14ac:dyDescent="0.2">
      <c r="A166" s="92" t="s">
        <v>266</v>
      </c>
      <c r="B166" s="92" t="s">
        <v>259</v>
      </c>
      <c r="C166" s="92">
        <v>101</v>
      </c>
      <c r="D166" s="95" t="s">
        <v>329</v>
      </c>
      <c r="E166" s="92" t="s">
        <v>1237</v>
      </c>
      <c r="F166" s="92">
        <v>4</v>
      </c>
      <c r="G166" s="92" t="s">
        <v>533</v>
      </c>
      <c r="H166" s="92" t="s">
        <v>532</v>
      </c>
      <c r="K166" s="92" t="s">
        <v>531</v>
      </c>
      <c r="L166" s="92" t="s">
        <v>316</v>
      </c>
      <c r="M166" s="92" t="s">
        <v>1190</v>
      </c>
      <c r="N166" s="92">
        <v>1</v>
      </c>
      <c r="O166" s="92" t="s">
        <v>316</v>
      </c>
      <c r="P166" s="92">
        <v>1</v>
      </c>
      <c r="Q166" s="92" t="s">
        <v>316</v>
      </c>
      <c r="R166" s="92">
        <v>1</v>
      </c>
      <c r="S166" s="92">
        <v>1</v>
      </c>
      <c r="T166" s="92" t="s">
        <v>316</v>
      </c>
      <c r="U166" s="92" t="s">
        <v>316</v>
      </c>
      <c r="W166" s="92" t="str">
        <f t="shared" si="4"/>
        <v>MWF</v>
      </c>
      <c r="X166" s="92" t="s">
        <v>1142</v>
      </c>
      <c r="Y166" s="93">
        <v>0.4861111111111111</v>
      </c>
      <c r="Z166" s="93">
        <v>0.53472222222222221</v>
      </c>
      <c r="AA166" s="92" t="s">
        <v>719</v>
      </c>
      <c r="AB166" s="92">
        <v>311</v>
      </c>
      <c r="AC166" s="92" t="s">
        <v>1980</v>
      </c>
      <c r="AD166" s="92">
        <v>25</v>
      </c>
      <c r="AE166" s="92">
        <v>25</v>
      </c>
      <c r="AG166" s="92" t="str">
        <f t="shared" si="5"/>
        <v>Non-Lab</v>
      </c>
    </row>
    <row r="167" spans="1:33" ht="16" x14ac:dyDescent="0.2">
      <c r="A167" s="92" t="s">
        <v>266</v>
      </c>
      <c r="B167" s="92" t="s">
        <v>259</v>
      </c>
      <c r="C167" s="92">
        <v>202</v>
      </c>
      <c r="D167" s="95" t="s">
        <v>321</v>
      </c>
      <c r="E167" s="92" t="s">
        <v>1979</v>
      </c>
      <c r="F167" s="92">
        <v>4</v>
      </c>
      <c r="G167" s="92" t="s">
        <v>528</v>
      </c>
      <c r="H167" s="92" t="s">
        <v>530</v>
      </c>
      <c r="K167" s="92" t="s">
        <v>529</v>
      </c>
      <c r="L167" s="92" t="s">
        <v>316</v>
      </c>
      <c r="M167" s="92" t="s">
        <v>1190</v>
      </c>
      <c r="N167" s="92">
        <v>1</v>
      </c>
      <c r="O167" s="92" t="s">
        <v>316</v>
      </c>
      <c r="P167" s="92">
        <v>1</v>
      </c>
      <c r="Q167" s="92" t="s">
        <v>316</v>
      </c>
      <c r="R167" s="92">
        <v>1</v>
      </c>
      <c r="S167" s="92">
        <v>1</v>
      </c>
      <c r="T167" s="92" t="s">
        <v>316</v>
      </c>
      <c r="U167" s="92" t="s">
        <v>316</v>
      </c>
      <c r="W167" s="92" t="str">
        <f t="shared" si="4"/>
        <v>MWF</v>
      </c>
      <c r="X167" s="92" t="s">
        <v>1142</v>
      </c>
      <c r="Y167" s="93">
        <v>0.4861111111111111</v>
      </c>
      <c r="Z167" s="93">
        <v>0.53472222222222221</v>
      </c>
      <c r="AA167" s="92" t="s">
        <v>719</v>
      </c>
      <c r="AB167" s="92">
        <v>307</v>
      </c>
      <c r="AC167" s="92" t="s">
        <v>1978</v>
      </c>
      <c r="AD167" s="92">
        <v>20</v>
      </c>
      <c r="AE167" s="92">
        <v>23</v>
      </c>
      <c r="AG167" s="92" t="str">
        <f t="shared" si="5"/>
        <v>Non-Lab</v>
      </c>
    </row>
    <row r="168" spans="1:33" ht="16" x14ac:dyDescent="0.2">
      <c r="A168" s="92" t="s">
        <v>266</v>
      </c>
      <c r="B168" s="92" t="s">
        <v>519</v>
      </c>
      <c r="C168" s="92">
        <v>221</v>
      </c>
      <c r="D168" s="95" t="s">
        <v>321</v>
      </c>
      <c r="E168" s="92" t="s">
        <v>1977</v>
      </c>
      <c r="F168" s="92">
        <v>4</v>
      </c>
      <c r="G168" s="92" t="s">
        <v>1331</v>
      </c>
      <c r="H168" s="92" t="s">
        <v>1330</v>
      </c>
      <c r="I168" s="92" t="s">
        <v>85</v>
      </c>
      <c r="J168" s="92" t="s">
        <v>1768</v>
      </c>
      <c r="K168" s="92" t="s">
        <v>1329</v>
      </c>
      <c r="L168" s="92" t="s">
        <v>1767</v>
      </c>
      <c r="M168" s="92" t="s">
        <v>1190</v>
      </c>
      <c r="N168" s="92">
        <v>1</v>
      </c>
      <c r="O168" s="92" t="s">
        <v>316</v>
      </c>
      <c r="P168" s="92">
        <v>1</v>
      </c>
      <c r="Q168" s="92" t="s">
        <v>316</v>
      </c>
      <c r="R168" s="92">
        <v>1</v>
      </c>
      <c r="S168" s="92">
        <v>1</v>
      </c>
      <c r="T168" s="92" t="s">
        <v>316</v>
      </c>
      <c r="U168" s="92" t="s">
        <v>316</v>
      </c>
      <c r="W168" s="92" t="str">
        <f t="shared" si="4"/>
        <v>MWF</v>
      </c>
      <c r="X168" s="92" t="s">
        <v>1142</v>
      </c>
      <c r="Y168" s="93">
        <v>0.4861111111111111</v>
      </c>
      <c r="Z168" s="93">
        <v>0.53472222222222221</v>
      </c>
      <c r="AA168" s="92" t="s">
        <v>719</v>
      </c>
      <c r="AB168" s="95" t="s">
        <v>1005</v>
      </c>
      <c r="AC168" s="92" t="s">
        <v>1976</v>
      </c>
      <c r="AD168" s="92">
        <v>10</v>
      </c>
      <c r="AE168" s="92">
        <v>7</v>
      </c>
      <c r="AG168" s="92" t="str">
        <f t="shared" si="5"/>
        <v>Non-Lab</v>
      </c>
    </row>
    <row r="169" spans="1:33" ht="16" x14ac:dyDescent="0.2">
      <c r="A169" s="92" t="s">
        <v>266</v>
      </c>
      <c r="B169" s="92" t="s">
        <v>614</v>
      </c>
      <c r="C169" s="92">
        <v>112</v>
      </c>
      <c r="D169" s="95" t="s">
        <v>337</v>
      </c>
      <c r="E169" s="92" t="s">
        <v>871</v>
      </c>
      <c r="F169" s="92">
        <v>4</v>
      </c>
      <c r="G169" s="92" t="s">
        <v>959</v>
      </c>
      <c r="H169" s="92" t="s">
        <v>958</v>
      </c>
      <c r="K169" s="92" t="s">
        <v>957</v>
      </c>
      <c r="L169" s="92" t="s">
        <v>316</v>
      </c>
      <c r="M169" s="92" t="s">
        <v>1190</v>
      </c>
      <c r="N169" s="92">
        <v>1</v>
      </c>
      <c r="O169" s="92" t="s">
        <v>316</v>
      </c>
      <c r="P169" s="92">
        <v>1</v>
      </c>
      <c r="Q169" s="92" t="s">
        <v>316</v>
      </c>
      <c r="R169" s="92">
        <v>1</v>
      </c>
      <c r="S169" s="92">
        <v>1</v>
      </c>
      <c r="T169" s="92" t="s">
        <v>316</v>
      </c>
      <c r="U169" s="92" t="s">
        <v>316</v>
      </c>
      <c r="W169" s="92" t="str">
        <f t="shared" si="4"/>
        <v>MWF</v>
      </c>
      <c r="X169" s="92" t="s">
        <v>1142</v>
      </c>
      <c r="Y169" s="93">
        <v>0.4861111111111111</v>
      </c>
      <c r="Z169" s="93">
        <v>0.53472222222222221</v>
      </c>
      <c r="AA169" s="92" t="s">
        <v>723</v>
      </c>
      <c r="AB169" s="92">
        <v>407</v>
      </c>
      <c r="AC169" s="92" t="s">
        <v>1975</v>
      </c>
      <c r="AD169" s="92">
        <v>16</v>
      </c>
      <c r="AE169" s="92">
        <v>9</v>
      </c>
      <c r="AG169" s="92" t="str">
        <f t="shared" si="5"/>
        <v>Non-Lab</v>
      </c>
    </row>
    <row r="170" spans="1:33" ht="16" x14ac:dyDescent="0.2">
      <c r="A170" s="92" t="s">
        <v>266</v>
      </c>
      <c r="B170" s="92" t="s">
        <v>614</v>
      </c>
      <c r="C170" s="92">
        <v>255</v>
      </c>
      <c r="D170" s="95" t="s">
        <v>329</v>
      </c>
      <c r="E170" s="92" t="s">
        <v>1974</v>
      </c>
      <c r="F170" s="92">
        <v>4</v>
      </c>
      <c r="G170" s="92" t="s">
        <v>1226</v>
      </c>
      <c r="H170" s="92" t="s">
        <v>252</v>
      </c>
      <c r="K170" s="92" t="s">
        <v>1225</v>
      </c>
      <c r="L170" s="92" t="s">
        <v>316</v>
      </c>
      <c r="M170" s="92" t="s">
        <v>1190</v>
      </c>
      <c r="N170" s="92">
        <v>1</v>
      </c>
      <c r="O170" s="92" t="s">
        <v>316</v>
      </c>
      <c r="P170" s="92">
        <v>1</v>
      </c>
      <c r="Q170" s="92" t="s">
        <v>316</v>
      </c>
      <c r="R170" s="92">
        <v>1</v>
      </c>
      <c r="S170" s="92">
        <v>1</v>
      </c>
      <c r="T170" s="92" t="s">
        <v>316</v>
      </c>
      <c r="U170" s="92" t="s">
        <v>316</v>
      </c>
      <c r="W170" s="92" t="str">
        <f t="shared" si="4"/>
        <v>MWF</v>
      </c>
      <c r="X170" s="92" t="s">
        <v>1142</v>
      </c>
      <c r="Y170" s="93">
        <v>0.4861111111111111</v>
      </c>
      <c r="Z170" s="93">
        <v>0.53472222222222221</v>
      </c>
      <c r="AA170" s="92" t="s">
        <v>598</v>
      </c>
      <c r="AB170" s="92">
        <v>208</v>
      </c>
      <c r="AC170" s="92" t="s">
        <v>1973</v>
      </c>
      <c r="AD170" s="92">
        <v>20</v>
      </c>
      <c r="AE170" s="92">
        <v>21</v>
      </c>
      <c r="AG170" s="92" t="str">
        <f t="shared" si="5"/>
        <v>Non-Lab</v>
      </c>
    </row>
    <row r="171" spans="1:33" ht="16" x14ac:dyDescent="0.2">
      <c r="A171" s="92" t="s">
        <v>266</v>
      </c>
      <c r="B171" s="92" t="s">
        <v>614</v>
      </c>
      <c r="C171" s="92">
        <v>315</v>
      </c>
      <c r="D171" s="95" t="s">
        <v>321</v>
      </c>
      <c r="E171" s="92" t="s">
        <v>1972</v>
      </c>
      <c r="F171" s="92">
        <v>4</v>
      </c>
      <c r="G171" s="92" t="s">
        <v>870</v>
      </c>
      <c r="H171" s="92" t="s">
        <v>869</v>
      </c>
      <c r="K171" s="92" t="s">
        <v>868</v>
      </c>
      <c r="L171" s="92" t="s">
        <v>316</v>
      </c>
      <c r="M171" s="92" t="s">
        <v>1190</v>
      </c>
      <c r="N171" s="92">
        <v>1</v>
      </c>
      <c r="O171" s="92" t="s">
        <v>316</v>
      </c>
      <c r="P171" s="92">
        <v>1</v>
      </c>
      <c r="Q171" s="92" t="s">
        <v>316</v>
      </c>
      <c r="R171" s="92">
        <v>1</v>
      </c>
      <c r="S171" s="92">
        <v>1</v>
      </c>
      <c r="T171" s="92" t="s">
        <v>316</v>
      </c>
      <c r="U171" s="92" t="s">
        <v>316</v>
      </c>
      <c r="W171" s="92" t="str">
        <f t="shared" si="4"/>
        <v>MWF</v>
      </c>
      <c r="X171" s="92" t="s">
        <v>1142</v>
      </c>
      <c r="Y171" s="93">
        <v>0.4861111111111111</v>
      </c>
      <c r="Z171" s="93">
        <v>0.53472222222222221</v>
      </c>
      <c r="AA171" s="92" t="s">
        <v>704</v>
      </c>
      <c r="AB171" s="92">
        <v>115</v>
      </c>
      <c r="AC171" s="92" t="s">
        <v>1971</v>
      </c>
      <c r="AD171" s="92">
        <v>15</v>
      </c>
      <c r="AE171" s="92">
        <v>1</v>
      </c>
      <c r="AG171" s="92" t="str">
        <f t="shared" si="5"/>
        <v>Non-Lab</v>
      </c>
    </row>
    <row r="172" spans="1:33" ht="16" x14ac:dyDescent="0.2">
      <c r="A172" s="92" t="s">
        <v>266</v>
      </c>
      <c r="B172" s="92" t="s">
        <v>1321</v>
      </c>
      <c r="C172" s="92">
        <v>344</v>
      </c>
      <c r="D172" s="95" t="s">
        <v>321</v>
      </c>
      <c r="E172" s="92" t="s">
        <v>1970</v>
      </c>
      <c r="F172" s="92">
        <v>4</v>
      </c>
      <c r="G172" s="92" t="s">
        <v>511</v>
      </c>
      <c r="H172" s="92" t="s">
        <v>510</v>
      </c>
      <c r="K172" s="92" t="s">
        <v>509</v>
      </c>
      <c r="L172" s="92" t="s">
        <v>316</v>
      </c>
      <c r="M172" s="92" t="s">
        <v>1190</v>
      </c>
      <c r="N172" s="92">
        <v>1</v>
      </c>
      <c r="O172" s="92" t="s">
        <v>316</v>
      </c>
      <c r="P172" s="92">
        <v>1</v>
      </c>
      <c r="Q172" s="92" t="s">
        <v>316</v>
      </c>
      <c r="R172" s="92">
        <v>1</v>
      </c>
      <c r="S172" s="92">
        <v>1</v>
      </c>
      <c r="T172" s="92" t="s">
        <v>316</v>
      </c>
      <c r="U172" s="92" t="s">
        <v>316</v>
      </c>
      <c r="W172" s="92" t="str">
        <f t="shared" si="4"/>
        <v>MWF</v>
      </c>
      <c r="X172" s="92" t="s">
        <v>1142</v>
      </c>
      <c r="Y172" s="93">
        <v>0.4861111111111111</v>
      </c>
      <c r="Z172" s="93">
        <v>0.53472222222222221</v>
      </c>
      <c r="AA172" s="92" t="s">
        <v>719</v>
      </c>
      <c r="AB172" s="92">
        <v>303</v>
      </c>
      <c r="AC172" s="92" t="s">
        <v>1969</v>
      </c>
      <c r="AD172" s="92">
        <v>28</v>
      </c>
      <c r="AE172" s="92">
        <v>30</v>
      </c>
      <c r="AG172" s="92" t="str">
        <f t="shared" si="5"/>
        <v>Non-Lab</v>
      </c>
    </row>
    <row r="173" spans="1:33" ht="16" x14ac:dyDescent="0.2">
      <c r="A173" s="92" t="s">
        <v>266</v>
      </c>
      <c r="B173" s="92" t="s">
        <v>859</v>
      </c>
      <c r="C173" s="92">
        <v>309</v>
      </c>
      <c r="D173" s="95" t="s">
        <v>321</v>
      </c>
      <c r="E173" s="92" t="s">
        <v>1968</v>
      </c>
      <c r="F173" s="92">
        <v>4</v>
      </c>
      <c r="G173" s="92" t="s">
        <v>1315</v>
      </c>
      <c r="H173" s="92" t="s">
        <v>1314</v>
      </c>
      <c r="K173" s="92" t="s">
        <v>1313</v>
      </c>
      <c r="L173" s="92" t="s">
        <v>316</v>
      </c>
      <c r="M173" s="92" t="s">
        <v>1190</v>
      </c>
      <c r="N173" s="92">
        <v>1</v>
      </c>
      <c r="O173" s="92" t="s">
        <v>316</v>
      </c>
      <c r="P173" s="92">
        <v>1</v>
      </c>
      <c r="Q173" s="92" t="s">
        <v>316</v>
      </c>
      <c r="R173" s="92">
        <v>1</v>
      </c>
      <c r="S173" s="92">
        <v>1</v>
      </c>
      <c r="T173" s="92" t="s">
        <v>316</v>
      </c>
      <c r="U173" s="92" t="s">
        <v>316</v>
      </c>
      <c r="W173" s="92" t="str">
        <f t="shared" si="4"/>
        <v>MWF</v>
      </c>
      <c r="X173" s="92" t="s">
        <v>1142</v>
      </c>
      <c r="Y173" s="93">
        <v>0.4861111111111111</v>
      </c>
      <c r="Z173" s="93">
        <v>0.53472222222222221</v>
      </c>
      <c r="AA173" s="92" t="s">
        <v>719</v>
      </c>
      <c r="AB173" s="92">
        <v>102</v>
      </c>
      <c r="AC173" s="92" t="s">
        <v>1967</v>
      </c>
      <c r="AD173" s="92">
        <v>15</v>
      </c>
      <c r="AE173" s="92">
        <v>5</v>
      </c>
      <c r="AG173" s="92" t="str">
        <f t="shared" si="5"/>
        <v>Non-Lab</v>
      </c>
    </row>
    <row r="174" spans="1:33" ht="16" x14ac:dyDescent="0.2">
      <c r="A174" s="92" t="s">
        <v>266</v>
      </c>
      <c r="B174" s="92" t="s">
        <v>1678</v>
      </c>
      <c r="C174" s="92">
        <v>199</v>
      </c>
      <c r="D174" s="95" t="s">
        <v>337</v>
      </c>
      <c r="E174" s="92" t="s">
        <v>1966</v>
      </c>
      <c r="F174" s="92">
        <v>4</v>
      </c>
      <c r="G174" s="92" t="s">
        <v>340</v>
      </c>
      <c r="H174" s="92" t="s">
        <v>339</v>
      </c>
      <c r="K174" s="92" t="s">
        <v>338</v>
      </c>
      <c r="L174" s="92" t="s">
        <v>316</v>
      </c>
      <c r="M174" s="92" t="s">
        <v>1190</v>
      </c>
      <c r="N174" s="92">
        <v>1</v>
      </c>
      <c r="O174" s="92" t="s">
        <v>316</v>
      </c>
      <c r="P174" s="92">
        <v>1</v>
      </c>
      <c r="Q174" s="92" t="s">
        <v>316</v>
      </c>
      <c r="R174" s="92">
        <v>1</v>
      </c>
      <c r="S174" s="92">
        <v>1</v>
      </c>
      <c r="T174" s="92" t="s">
        <v>316</v>
      </c>
      <c r="U174" s="92" t="s">
        <v>316</v>
      </c>
      <c r="W174" s="92" t="str">
        <f t="shared" si="4"/>
        <v>MWF</v>
      </c>
      <c r="X174" s="92" t="s">
        <v>1142</v>
      </c>
      <c r="Y174" s="93">
        <v>0.4861111111111111</v>
      </c>
      <c r="Z174" s="93">
        <v>0.53472222222222221</v>
      </c>
      <c r="AA174" s="92" t="s">
        <v>598</v>
      </c>
      <c r="AB174" s="92">
        <v>300</v>
      </c>
      <c r="AC174" s="92" t="s">
        <v>1965</v>
      </c>
      <c r="AD174" s="92">
        <v>19</v>
      </c>
      <c r="AE174" s="92">
        <v>16</v>
      </c>
      <c r="AG174" s="92" t="str">
        <f t="shared" si="5"/>
        <v>Non-Lab</v>
      </c>
    </row>
    <row r="175" spans="1:33" ht="16" x14ac:dyDescent="0.2">
      <c r="A175" s="92" t="s">
        <v>266</v>
      </c>
      <c r="B175" s="92" t="s">
        <v>1678</v>
      </c>
      <c r="C175" s="92">
        <v>199</v>
      </c>
      <c r="D175" s="95" t="s">
        <v>775</v>
      </c>
      <c r="E175" s="92" t="s">
        <v>1964</v>
      </c>
      <c r="F175" s="92">
        <v>4</v>
      </c>
      <c r="G175" s="92" t="s">
        <v>1911</v>
      </c>
      <c r="H175" s="92" t="s">
        <v>1524</v>
      </c>
      <c r="K175" s="92" t="s">
        <v>1910</v>
      </c>
      <c r="L175" s="92" t="s">
        <v>316</v>
      </c>
      <c r="M175" s="92" t="s">
        <v>1190</v>
      </c>
      <c r="N175" s="92">
        <v>1</v>
      </c>
      <c r="O175" s="92" t="s">
        <v>316</v>
      </c>
      <c r="P175" s="92">
        <v>1</v>
      </c>
      <c r="Q175" s="92" t="s">
        <v>316</v>
      </c>
      <c r="R175" s="92">
        <v>1</v>
      </c>
      <c r="S175" s="92">
        <v>1</v>
      </c>
      <c r="T175" s="92" t="s">
        <v>316</v>
      </c>
      <c r="U175" s="92" t="s">
        <v>316</v>
      </c>
      <c r="W175" s="92" t="str">
        <f t="shared" si="4"/>
        <v>MWF</v>
      </c>
      <c r="X175" s="92" t="s">
        <v>1142</v>
      </c>
      <c r="Y175" s="93">
        <v>0.4861111111111111</v>
      </c>
      <c r="Z175" s="93">
        <v>0.53472222222222221</v>
      </c>
      <c r="AA175" s="92" t="s">
        <v>719</v>
      </c>
      <c r="AB175" s="95" t="s">
        <v>785</v>
      </c>
      <c r="AC175" s="92" t="s">
        <v>1963</v>
      </c>
      <c r="AD175" s="92">
        <v>19</v>
      </c>
      <c r="AE175" s="92">
        <v>19</v>
      </c>
      <c r="AG175" s="92" t="str">
        <f t="shared" si="5"/>
        <v>Non-Lab</v>
      </c>
    </row>
    <row r="176" spans="1:33" ht="16" x14ac:dyDescent="0.2">
      <c r="A176" s="92" t="s">
        <v>266</v>
      </c>
      <c r="B176" s="92" t="s">
        <v>490</v>
      </c>
      <c r="C176" s="92">
        <v>232</v>
      </c>
      <c r="D176" s="95" t="s">
        <v>321</v>
      </c>
      <c r="E176" s="92" t="s">
        <v>1962</v>
      </c>
      <c r="F176" s="92">
        <v>4</v>
      </c>
      <c r="G176" s="92" t="s">
        <v>489</v>
      </c>
      <c r="H176" s="92" t="s">
        <v>488</v>
      </c>
      <c r="K176" s="92" t="s">
        <v>487</v>
      </c>
      <c r="L176" s="92" t="s">
        <v>316</v>
      </c>
      <c r="M176" s="92" t="s">
        <v>1190</v>
      </c>
      <c r="N176" s="92">
        <v>1</v>
      </c>
      <c r="O176" s="92" t="s">
        <v>316</v>
      </c>
      <c r="P176" s="92">
        <v>1</v>
      </c>
      <c r="Q176" s="92" t="s">
        <v>316</v>
      </c>
      <c r="R176" s="92">
        <v>1</v>
      </c>
      <c r="S176" s="92">
        <v>1</v>
      </c>
      <c r="T176" s="92" t="s">
        <v>316</v>
      </c>
      <c r="U176" s="92" t="s">
        <v>316</v>
      </c>
      <c r="W176" s="92" t="str">
        <f t="shared" si="4"/>
        <v>MWF</v>
      </c>
      <c r="X176" s="92" t="s">
        <v>1142</v>
      </c>
      <c r="Y176" s="93">
        <v>0.4861111111111111</v>
      </c>
      <c r="Z176" s="93">
        <v>0.53472222222222221</v>
      </c>
      <c r="AA176" s="92" t="s">
        <v>719</v>
      </c>
      <c r="AB176" s="92">
        <v>209</v>
      </c>
      <c r="AC176" s="92" t="s">
        <v>1961</v>
      </c>
      <c r="AD176" s="92">
        <v>25</v>
      </c>
      <c r="AE176" s="92">
        <v>23</v>
      </c>
      <c r="AG176" s="92" t="str">
        <f t="shared" si="5"/>
        <v>Non-Lab</v>
      </c>
    </row>
    <row r="177" spans="1:33" ht="16" x14ac:dyDescent="0.2">
      <c r="A177" s="92" t="s">
        <v>266</v>
      </c>
      <c r="B177" s="92" t="s">
        <v>484</v>
      </c>
      <c r="C177" s="92">
        <v>111</v>
      </c>
      <c r="D177" s="95" t="s">
        <v>321</v>
      </c>
      <c r="E177" s="92" t="s">
        <v>1383</v>
      </c>
      <c r="F177" s="92">
        <v>4</v>
      </c>
      <c r="G177" s="92" t="s">
        <v>1296</v>
      </c>
      <c r="H177" s="92" t="s">
        <v>1295</v>
      </c>
      <c r="K177" s="92" t="s">
        <v>1294</v>
      </c>
      <c r="L177" s="92" t="s">
        <v>316</v>
      </c>
      <c r="M177" s="92" t="s">
        <v>1190</v>
      </c>
      <c r="N177" s="92">
        <v>1</v>
      </c>
      <c r="O177" s="92" t="s">
        <v>316</v>
      </c>
      <c r="P177" s="92">
        <v>1</v>
      </c>
      <c r="Q177" s="92" t="s">
        <v>316</v>
      </c>
      <c r="R177" s="92">
        <v>1</v>
      </c>
      <c r="S177" s="92">
        <v>1</v>
      </c>
      <c r="T177" s="92" t="s">
        <v>316</v>
      </c>
      <c r="U177" s="92" t="s">
        <v>316</v>
      </c>
      <c r="W177" s="92" t="str">
        <f t="shared" si="4"/>
        <v>MWF</v>
      </c>
      <c r="X177" s="92" t="s">
        <v>1142</v>
      </c>
      <c r="Y177" s="93">
        <v>0.4861111111111111</v>
      </c>
      <c r="Z177" s="93">
        <v>0.53472222222222221</v>
      </c>
      <c r="AA177" s="92" t="s">
        <v>723</v>
      </c>
      <c r="AB177" s="92">
        <v>306</v>
      </c>
      <c r="AC177" s="92" t="s">
        <v>1960</v>
      </c>
      <c r="AD177" s="92">
        <v>25</v>
      </c>
      <c r="AE177" s="92">
        <v>23</v>
      </c>
      <c r="AG177" s="92" t="str">
        <f t="shared" si="5"/>
        <v>Non-Lab</v>
      </c>
    </row>
    <row r="178" spans="1:33" ht="16" x14ac:dyDescent="0.2">
      <c r="A178" s="92" t="s">
        <v>266</v>
      </c>
      <c r="B178" s="92" t="s">
        <v>484</v>
      </c>
      <c r="C178" s="92">
        <v>123</v>
      </c>
      <c r="D178" s="95" t="s">
        <v>321</v>
      </c>
      <c r="E178" s="92" t="s">
        <v>1959</v>
      </c>
      <c r="F178" s="92">
        <v>4</v>
      </c>
      <c r="G178" s="92" t="s">
        <v>837</v>
      </c>
      <c r="H178" s="92" t="s">
        <v>49</v>
      </c>
      <c r="K178" s="92" t="s">
        <v>836</v>
      </c>
      <c r="L178" s="92" t="s">
        <v>316</v>
      </c>
      <c r="M178" s="92" t="s">
        <v>1190</v>
      </c>
      <c r="N178" s="92">
        <v>1</v>
      </c>
      <c r="O178" s="92" t="s">
        <v>316</v>
      </c>
      <c r="P178" s="92">
        <v>1</v>
      </c>
      <c r="Q178" s="92" t="s">
        <v>316</v>
      </c>
      <c r="R178" s="92">
        <v>1</v>
      </c>
      <c r="S178" s="92">
        <v>1</v>
      </c>
      <c r="T178" s="92" t="s">
        <v>316</v>
      </c>
      <c r="U178" s="92" t="s">
        <v>316</v>
      </c>
      <c r="W178" s="92" t="str">
        <f t="shared" si="4"/>
        <v>MWF</v>
      </c>
      <c r="X178" s="92" t="s">
        <v>1142</v>
      </c>
      <c r="Y178" s="93">
        <v>0.4861111111111111</v>
      </c>
      <c r="Z178" s="93">
        <v>0.53472222222222221</v>
      </c>
      <c r="AA178" s="92" t="s">
        <v>723</v>
      </c>
      <c r="AB178" s="92" t="s">
        <v>1716</v>
      </c>
      <c r="AC178" s="92" t="s">
        <v>1958</v>
      </c>
      <c r="AD178" s="92">
        <v>25</v>
      </c>
      <c r="AE178" s="92">
        <v>15</v>
      </c>
      <c r="AG178" s="92" t="str">
        <f t="shared" si="5"/>
        <v>Non-Lab</v>
      </c>
    </row>
    <row r="179" spans="1:33" ht="16" x14ac:dyDescent="0.2">
      <c r="A179" s="92" t="s">
        <v>266</v>
      </c>
      <c r="B179" s="92" t="s">
        <v>484</v>
      </c>
      <c r="C179" s="92">
        <v>125</v>
      </c>
      <c r="D179" s="95" t="s">
        <v>337</v>
      </c>
      <c r="E179" s="92" t="s">
        <v>843</v>
      </c>
      <c r="F179" s="92">
        <v>4</v>
      </c>
      <c r="G179" s="92" t="s">
        <v>482</v>
      </c>
      <c r="H179" s="92" t="s">
        <v>481</v>
      </c>
      <c r="K179" s="92" t="s">
        <v>480</v>
      </c>
      <c r="L179" s="92" t="s">
        <v>316</v>
      </c>
      <c r="M179" s="92" t="s">
        <v>1190</v>
      </c>
      <c r="N179" s="92">
        <v>1</v>
      </c>
      <c r="O179" s="92" t="s">
        <v>316</v>
      </c>
      <c r="P179" s="92">
        <v>1</v>
      </c>
      <c r="Q179" s="92" t="s">
        <v>316</v>
      </c>
      <c r="R179" s="92">
        <v>1</v>
      </c>
      <c r="S179" s="92">
        <v>1</v>
      </c>
      <c r="T179" s="92" t="s">
        <v>316</v>
      </c>
      <c r="U179" s="92" t="s">
        <v>316</v>
      </c>
      <c r="W179" s="92" t="str">
        <f t="shared" si="4"/>
        <v>MWF</v>
      </c>
      <c r="X179" s="92" t="s">
        <v>1142</v>
      </c>
      <c r="Y179" s="93">
        <v>0.4861111111111111</v>
      </c>
      <c r="Z179" s="93">
        <v>0.53472222222222221</v>
      </c>
      <c r="AA179" s="92" t="s">
        <v>723</v>
      </c>
      <c r="AB179" s="92">
        <v>304</v>
      </c>
      <c r="AC179" s="92" t="s">
        <v>1957</v>
      </c>
      <c r="AD179" s="92">
        <v>25</v>
      </c>
      <c r="AE179" s="92">
        <v>22</v>
      </c>
      <c r="AG179" s="92" t="str">
        <f t="shared" si="5"/>
        <v>Non-Lab</v>
      </c>
    </row>
    <row r="180" spans="1:33" ht="16" x14ac:dyDescent="0.2">
      <c r="A180" s="92" t="s">
        <v>266</v>
      </c>
      <c r="B180" s="92" t="s">
        <v>484</v>
      </c>
      <c r="C180" s="92">
        <v>151</v>
      </c>
      <c r="D180" s="95" t="s">
        <v>329</v>
      </c>
      <c r="E180" s="92" t="s">
        <v>1175</v>
      </c>
      <c r="F180" s="92">
        <v>4</v>
      </c>
      <c r="G180" s="92" t="s">
        <v>1292</v>
      </c>
      <c r="H180" s="92" t="s">
        <v>352</v>
      </c>
      <c r="K180" s="92" t="s">
        <v>1291</v>
      </c>
      <c r="L180" s="92" t="s">
        <v>316</v>
      </c>
      <c r="M180" s="92" t="s">
        <v>1190</v>
      </c>
      <c r="N180" s="92">
        <v>1</v>
      </c>
      <c r="O180" s="92" t="s">
        <v>316</v>
      </c>
      <c r="P180" s="92">
        <v>1</v>
      </c>
      <c r="Q180" s="92" t="s">
        <v>316</v>
      </c>
      <c r="R180" s="92">
        <v>1</v>
      </c>
      <c r="S180" s="92">
        <v>1</v>
      </c>
      <c r="T180" s="92" t="s">
        <v>316</v>
      </c>
      <c r="U180" s="92" t="s">
        <v>316</v>
      </c>
      <c r="W180" s="92" t="str">
        <f t="shared" si="4"/>
        <v>MWF</v>
      </c>
      <c r="X180" s="92" t="s">
        <v>1142</v>
      </c>
      <c r="Y180" s="93">
        <v>0.4861111111111111</v>
      </c>
      <c r="Z180" s="93">
        <v>0.53472222222222221</v>
      </c>
      <c r="AA180" s="92" t="s">
        <v>723</v>
      </c>
      <c r="AB180" s="92">
        <v>404</v>
      </c>
      <c r="AC180" s="92" t="s">
        <v>1956</v>
      </c>
      <c r="AD180" s="92">
        <v>25</v>
      </c>
      <c r="AE180" s="92">
        <v>13</v>
      </c>
      <c r="AG180" s="92" t="str">
        <f t="shared" si="5"/>
        <v>Non-Lab</v>
      </c>
    </row>
    <row r="181" spans="1:33" ht="16" x14ac:dyDescent="0.2">
      <c r="A181" s="92" t="s">
        <v>266</v>
      </c>
      <c r="B181" s="92" t="s">
        <v>386</v>
      </c>
      <c r="C181" s="92">
        <v>110</v>
      </c>
      <c r="D181" s="95" t="s">
        <v>321</v>
      </c>
      <c r="E181" s="92" t="s">
        <v>1955</v>
      </c>
      <c r="F181" s="92">
        <v>4</v>
      </c>
      <c r="G181" s="92" t="s">
        <v>1212</v>
      </c>
      <c r="H181" s="92" t="s">
        <v>1211</v>
      </c>
      <c r="K181" s="92" t="s">
        <v>1210</v>
      </c>
      <c r="L181" s="92" t="s">
        <v>316</v>
      </c>
      <c r="M181" s="92" t="s">
        <v>1190</v>
      </c>
      <c r="N181" s="92">
        <v>1</v>
      </c>
      <c r="O181" s="92" t="s">
        <v>316</v>
      </c>
      <c r="P181" s="92">
        <v>1</v>
      </c>
      <c r="Q181" s="92" t="s">
        <v>316</v>
      </c>
      <c r="R181" s="92">
        <v>1</v>
      </c>
      <c r="S181" s="92">
        <v>1</v>
      </c>
      <c r="T181" s="92" t="s">
        <v>316</v>
      </c>
      <c r="U181" s="92" t="s">
        <v>316</v>
      </c>
      <c r="W181" s="92" t="str">
        <f t="shared" si="4"/>
        <v>MWF</v>
      </c>
      <c r="X181" s="92" t="s">
        <v>1142</v>
      </c>
      <c r="Y181" s="93">
        <v>0.4861111111111111</v>
      </c>
      <c r="Z181" s="93">
        <v>0.53472222222222221</v>
      </c>
      <c r="AA181" s="92" t="s">
        <v>704</v>
      </c>
      <c r="AB181" s="92">
        <v>213</v>
      </c>
      <c r="AC181" s="92" t="s">
        <v>1954</v>
      </c>
      <c r="AD181" s="92">
        <v>20</v>
      </c>
      <c r="AE181" s="92">
        <v>19</v>
      </c>
      <c r="AG181" s="92" t="str">
        <f t="shared" si="5"/>
        <v>Non-Lab</v>
      </c>
    </row>
    <row r="182" spans="1:33" ht="16" x14ac:dyDescent="0.2">
      <c r="A182" s="92" t="s">
        <v>266</v>
      </c>
      <c r="B182" s="92" t="s">
        <v>640</v>
      </c>
      <c r="C182" s="92">
        <v>210</v>
      </c>
      <c r="D182" s="95" t="s">
        <v>321</v>
      </c>
      <c r="E182" s="92" t="s">
        <v>1953</v>
      </c>
      <c r="F182" s="92">
        <v>4</v>
      </c>
      <c r="G182" s="92" t="s">
        <v>332</v>
      </c>
      <c r="H182" s="92" t="s">
        <v>250</v>
      </c>
      <c r="K182" s="92" t="s">
        <v>331</v>
      </c>
      <c r="L182" s="92" t="s">
        <v>316</v>
      </c>
      <c r="M182" s="92" t="s">
        <v>1190</v>
      </c>
      <c r="N182" s="92">
        <v>1</v>
      </c>
      <c r="O182" s="92" t="s">
        <v>316</v>
      </c>
      <c r="P182" s="92">
        <v>1</v>
      </c>
      <c r="Q182" s="92" t="s">
        <v>316</v>
      </c>
      <c r="R182" s="92">
        <v>1</v>
      </c>
      <c r="S182" s="92">
        <v>1</v>
      </c>
      <c r="T182" s="92" t="s">
        <v>316</v>
      </c>
      <c r="U182" s="92" t="s">
        <v>316</v>
      </c>
      <c r="W182" s="92" t="str">
        <f t="shared" si="4"/>
        <v>MWF</v>
      </c>
      <c r="X182" s="92" t="s">
        <v>1142</v>
      </c>
      <c r="Y182" s="93">
        <v>0.4861111111111111</v>
      </c>
      <c r="Z182" s="93">
        <v>0.53472222222222221</v>
      </c>
      <c r="AA182" s="92" t="s">
        <v>598</v>
      </c>
      <c r="AB182" s="92">
        <v>200</v>
      </c>
      <c r="AC182" s="92" t="s">
        <v>1952</v>
      </c>
      <c r="AD182" s="92">
        <v>25</v>
      </c>
      <c r="AE182" s="92">
        <v>24</v>
      </c>
      <c r="AG182" s="92" t="str">
        <f t="shared" si="5"/>
        <v>Non-Lab</v>
      </c>
    </row>
    <row r="183" spans="1:33" ht="16" x14ac:dyDescent="0.2">
      <c r="A183" s="92" t="s">
        <v>266</v>
      </c>
      <c r="B183" s="92" t="s">
        <v>374</v>
      </c>
      <c r="C183" s="92">
        <v>231</v>
      </c>
      <c r="D183" s="95" t="s">
        <v>321</v>
      </c>
      <c r="E183" s="92" t="s">
        <v>1951</v>
      </c>
      <c r="F183" s="92">
        <v>4</v>
      </c>
      <c r="G183" s="92" t="s">
        <v>373</v>
      </c>
      <c r="H183" s="92" t="s">
        <v>372</v>
      </c>
      <c r="K183" s="92" t="s">
        <v>371</v>
      </c>
      <c r="L183" s="92" t="s">
        <v>316</v>
      </c>
      <c r="M183" s="92" t="s">
        <v>1190</v>
      </c>
      <c r="N183" s="92">
        <v>1</v>
      </c>
      <c r="O183" s="92" t="s">
        <v>316</v>
      </c>
      <c r="P183" s="92">
        <v>1</v>
      </c>
      <c r="Q183" s="92" t="s">
        <v>316</v>
      </c>
      <c r="R183" s="92">
        <v>1</v>
      </c>
      <c r="S183" s="92">
        <v>1</v>
      </c>
      <c r="T183" s="92" t="s">
        <v>316</v>
      </c>
      <c r="U183" s="92" t="s">
        <v>316</v>
      </c>
      <c r="W183" s="92" t="str">
        <f t="shared" si="4"/>
        <v>MWF</v>
      </c>
      <c r="X183" s="92" t="s">
        <v>1142</v>
      </c>
      <c r="Y183" s="93">
        <v>0.4861111111111111</v>
      </c>
      <c r="Z183" s="93">
        <v>0.53472222222222221</v>
      </c>
      <c r="AA183" s="92" t="s">
        <v>723</v>
      </c>
      <c r="AB183" s="92" t="s">
        <v>1700</v>
      </c>
      <c r="AC183" s="92" t="s">
        <v>1950</v>
      </c>
      <c r="AD183" s="92">
        <v>20</v>
      </c>
      <c r="AE183" s="92">
        <v>18</v>
      </c>
      <c r="AG183" s="92" t="str">
        <f t="shared" si="5"/>
        <v>Non-Lab</v>
      </c>
    </row>
    <row r="184" spans="1:33" ht="16" x14ac:dyDescent="0.2">
      <c r="A184" s="92" t="s">
        <v>266</v>
      </c>
      <c r="B184" s="92" t="s">
        <v>359</v>
      </c>
      <c r="C184" s="92">
        <v>317</v>
      </c>
      <c r="D184" s="95" t="s">
        <v>321</v>
      </c>
      <c r="E184" s="92" t="s">
        <v>1949</v>
      </c>
      <c r="F184" s="92">
        <v>4</v>
      </c>
      <c r="G184" s="92" t="s">
        <v>358</v>
      </c>
      <c r="H184" s="92" t="s">
        <v>357</v>
      </c>
      <c r="K184" s="92" t="s">
        <v>356</v>
      </c>
      <c r="L184" s="92" t="s">
        <v>316</v>
      </c>
      <c r="M184" s="92" t="s">
        <v>1190</v>
      </c>
      <c r="N184" s="92">
        <v>1</v>
      </c>
      <c r="O184" s="92" t="s">
        <v>316</v>
      </c>
      <c r="P184" s="92">
        <v>1</v>
      </c>
      <c r="Q184" s="92" t="s">
        <v>316</v>
      </c>
      <c r="R184" s="92">
        <v>1</v>
      </c>
      <c r="S184" s="92">
        <v>1</v>
      </c>
      <c r="T184" s="92" t="s">
        <v>316</v>
      </c>
      <c r="U184" s="92" t="s">
        <v>316</v>
      </c>
      <c r="W184" s="92" t="str">
        <f t="shared" si="4"/>
        <v>MWF</v>
      </c>
      <c r="X184" s="92" t="s">
        <v>1142</v>
      </c>
      <c r="Y184" s="93">
        <v>0.4861111111111111</v>
      </c>
      <c r="Z184" s="93">
        <v>0.53472222222222221</v>
      </c>
      <c r="AA184" s="92" t="s">
        <v>626</v>
      </c>
      <c r="AB184" s="92">
        <v>308</v>
      </c>
      <c r="AC184" s="92" t="s">
        <v>1948</v>
      </c>
      <c r="AD184" s="92">
        <v>12</v>
      </c>
      <c r="AE184" s="92">
        <v>7</v>
      </c>
      <c r="AG184" s="92" t="str">
        <f t="shared" si="5"/>
        <v>Non-Lab</v>
      </c>
    </row>
    <row r="185" spans="1:33" ht="16" x14ac:dyDescent="0.2">
      <c r="A185" s="92" t="s">
        <v>266</v>
      </c>
      <c r="B185" s="92" t="s">
        <v>809</v>
      </c>
      <c r="C185" s="92">
        <v>207</v>
      </c>
      <c r="D185" s="95" t="s">
        <v>321</v>
      </c>
      <c r="E185" s="92" t="s">
        <v>1947</v>
      </c>
      <c r="F185" s="92">
        <v>4</v>
      </c>
      <c r="G185" s="92" t="s">
        <v>807</v>
      </c>
      <c r="H185" s="92" t="s">
        <v>806</v>
      </c>
      <c r="K185" s="92" t="s">
        <v>805</v>
      </c>
      <c r="L185" s="92" t="s">
        <v>316</v>
      </c>
      <c r="M185" s="92" t="s">
        <v>1190</v>
      </c>
      <c r="N185" s="92">
        <v>1</v>
      </c>
      <c r="O185" s="92" t="s">
        <v>316</v>
      </c>
      <c r="P185" s="92">
        <v>1</v>
      </c>
      <c r="Q185" s="92" t="s">
        <v>316</v>
      </c>
      <c r="R185" s="92">
        <v>1</v>
      </c>
      <c r="S185" s="92">
        <v>1</v>
      </c>
      <c r="T185" s="92" t="s">
        <v>316</v>
      </c>
      <c r="U185" s="92" t="s">
        <v>316</v>
      </c>
      <c r="W185" s="92" t="str">
        <f t="shared" si="4"/>
        <v>MWF</v>
      </c>
      <c r="X185" s="92" t="s">
        <v>1142</v>
      </c>
      <c r="Y185" s="93">
        <v>0.4861111111111111</v>
      </c>
      <c r="Z185" s="93">
        <v>0.53472222222222221</v>
      </c>
      <c r="AA185" s="92" t="s">
        <v>719</v>
      </c>
      <c r="AB185" s="95" t="s">
        <v>804</v>
      </c>
      <c r="AC185" s="92" t="s">
        <v>1946</v>
      </c>
      <c r="AD185" s="92">
        <v>25</v>
      </c>
      <c r="AE185" s="92">
        <v>2</v>
      </c>
      <c r="AG185" s="92" t="str">
        <f t="shared" si="5"/>
        <v>Non-Lab</v>
      </c>
    </row>
    <row r="186" spans="1:33" ht="16" x14ac:dyDescent="0.2">
      <c r="A186" s="92" t="s">
        <v>266</v>
      </c>
      <c r="B186" s="92" t="s">
        <v>624</v>
      </c>
      <c r="C186" s="92">
        <v>100</v>
      </c>
      <c r="D186" s="95" t="s">
        <v>321</v>
      </c>
      <c r="E186" s="92" t="s">
        <v>1945</v>
      </c>
      <c r="F186" s="92">
        <v>4</v>
      </c>
      <c r="G186" s="92" t="s">
        <v>622</v>
      </c>
      <c r="H186" s="92" t="s">
        <v>621</v>
      </c>
      <c r="K186" s="92" t="s">
        <v>620</v>
      </c>
      <c r="L186" s="92" t="s">
        <v>316</v>
      </c>
      <c r="M186" s="92" t="s">
        <v>1190</v>
      </c>
      <c r="N186" s="92">
        <v>1</v>
      </c>
      <c r="O186" s="92" t="s">
        <v>316</v>
      </c>
      <c r="P186" s="92">
        <v>1</v>
      </c>
      <c r="Q186" s="92" t="s">
        <v>316</v>
      </c>
      <c r="R186" s="92">
        <v>1</v>
      </c>
      <c r="S186" s="92">
        <v>1</v>
      </c>
      <c r="T186" s="92" t="s">
        <v>316</v>
      </c>
      <c r="U186" s="92" t="s">
        <v>316</v>
      </c>
      <c r="W186" s="92" t="str">
        <f t="shared" si="4"/>
        <v>MWF</v>
      </c>
      <c r="X186" s="92" t="s">
        <v>1142</v>
      </c>
      <c r="Y186" s="93">
        <v>0.4861111111111111</v>
      </c>
      <c r="Z186" s="93">
        <v>0.53472222222222221</v>
      </c>
      <c r="AA186" s="92" t="s">
        <v>598</v>
      </c>
      <c r="AB186" s="92">
        <v>311</v>
      </c>
      <c r="AC186" s="92" t="s">
        <v>1944</v>
      </c>
      <c r="AD186" s="92">
        <v>16</v>
      </c>
      <c r="AE186" s="92">
        <v>17</v>
      </c>
      <c r="AG186" s="92" t="str">
        <f t="shared" si="5"/>
        <v>Non-Lab</v>
      </c>
    </row>
    <row r="187" spans="1:33" ht="16" x14ac:dyDescent="0.2">
      <c r="A187" s="92" t="s">
        <v>266</v>
      </c>
      <c r="B187" s="92" t="s">
        <v>917</v>
      </c>
      <c r="C187" s="92">
        <v>101</v>
      </c>
      <c r="D187" s="95" t="s">
        <v>321</v>
      </c>
      <c r="E187" s="92" t="s">
        <v>1367</v>
      </c>
      <c r="F187" s="92">
        <v>4</v>
      </c>
      <c r="G187" s="92" t="s">
        <v>1689</v>
      </c>
      <c r="H187" s="92" t="s">
        <v>1688</v>
      </c>
      <c r="K187" s="92" t="s">
        <v>1687</v>
      </c>
      <c r="L187" s="92" t="s">
        <v>316</v>
      </c>
      <c r="M187" s="92" t="s">
        <v>1190</v>
      </c>
      <c r="N187" s="92">
        <v>1</v>
      </c>
      <c r="O187" s="92" t="s">
        <v>316</v>
      </c>
      <c r="P187" s="92">
        <v>1</v>
      </c>
      <c r="Q187" s="92" t="s">
        <v>316</v>
      </c>
      <c r="R187" s="92">
        <v>1</v>
      </c>
      <c r="S187" s="92">
        <v>1</v>
      </c>
      <c r="T187" s="92" t="s">
        <v>316</v>
      </c>
      <c r="U187" s="92" t="s">
        <v>316</v>
      </c>
      <c r="W187" s="92" t="str">
        <f t="shared" si="4"/>
        <v>MWF</v>
      </c>
      <c r="X187" s="92" t="s">
        <v>1142</v>
      </c>
      <c r="Y187" s="93">
        <v>0.4861111111111111</v>
      </c>
      <c r="Z187" s="93">
        <v>0.53472222222222221</v>
      </c>
      <c r="AA187" s="92" t="s">
        <v>723</v>
      </c>
      <c r="AB187" s="92">
        <v>206</v>
      </c>
      <c r="AC187" s="92" t="s">
        <v>1943</v>
      </c>
      <c r="AD187" s="92">
        <v>25</v>
      </c>
      <c r="AE187" s="92">
        <v>24</v>
      </c>
      <c r="AG187" s="92" t="str">
        <f t="shared" si="5"/>
        <v>Non-Lab</v>
      </c>
    </row>
    <row r="188" spans="1:33" ht="16" x14ac:dyDescent="0.2">
      <c r="A188" s="92" t="s">
        <v>266</v>
      </c>
      <c r="B188" s="92" t="s">
        <v>917</v>
      </c>
      <c r="C188" s="92">
        <v>262</v>
      </c>
      <c r="D188" s="95" t="s">
        <v>321</v>
      </c>
      <c r="E188" s="92" t="s">
        <v>1942</v>
      </c>
      <c r="F188" s="92">
        <v>4</v>
      </c>
      <c r="G188" s="92" t="s">
        <v>515</v>
      </c>
      <c r="H188" s="92" t="s">
        <v>916</v>
      </c>
      <c r="K188" s="92" t="s">
        <v>915</v>
      </c>
      <c r="L188" s="92" t="s">
        <v>316</v>
      </c>
      <c r="M188" s="92" t="s">
        <v>1190</v>
      </c>
      <c r="N188" s="92">
        <v>1</v>
      </c>
      <c r="O188" s="92" t="s">
        <v>316</v>
      </c>
      <c r="P188" s="92">
        <v>1</v>
      </c>
      <c r="Q188" s="92" t="s">
        <v>316</v>
      </c>
      <c r="R188" s="92">
        <v>1</v>
      </c>
      <c r="S188" s="92">
        <v>1</v>
      </c>
      <c r="T188" s="92" t="s">
        <v>316</v>
      </c>
      <c r="U188" s="92" t="s">
        <v>316</v>
      </c>
      <c r="W188" s="92" t="str">
        <f t="shared" si="4"/>
        <v>MWF</v>
      </c>
      <c r="X188" s="92" t="s">
        <v>1142</v>
      </c>
      <c r="Y188" s="93">
        <v>0.4861111111111111</v>
      </c>
      <c r="Z188" s="93">
        <v>0.53472222222222221</v>
      </c>
      <c r="AA188" s="92" t="s">
        <v>723</v>
      </c>
      <c r="AB188" s="92">
        <v>203</v>
      </c>
      <c r="AC188" s="92" t="s">
        <v>1941</v>
      </c>
      <c r="AD188" s="92">
        <v>20</v>
      </c>
      <c r="AE188" s="92">
        <v>19</v>
      </c>
      <c r="AG188" s="92" t="str">
        <f t="shared" si="5"/>
        <v>Non-Lab</v>
      </c>
    </row>
    <row r="189" spans="1:33" ht="16" x14ac:dyDescent="0.2">
      <c r="A189" s="92" t="s">
        <v>266</v>
      </c>
      <c r="B189" s="92" t="s">
        <v>721</v>
      </c>
      <c r="C189" s="92">
        <v>105</v>
      </c>
      <c r="D189" s="95" t="s">
        <v>329</v>
      </c>
      <c r="E189" s="92" t="s">
        <v>1200</v>
      </c>
      <c r="F189" s="92">
        <v>4</v>
      </c>
      <c r="G189" s="92" t="s">
        <v>1193</v>
      </c>
      <c r="H189" s="92" t="s">
        <v>1199</v>
      </c>
      <c r="K189" s="92" t="s">
        <v>1198</v>
      </c>
      <c r="L189" s="92" t="s">
        <v>316</v>
      </c>
      <c r="M189" s="92" t="s">
        <v>1190</v>
      </c>
      <c r="N189" s="92">
        <v>1</v>
      </c>
      <c r="O189" s="92" t="s">
        <v>316</v>
      </c>
      <c r="P189" s="92">
        <v>1</v>
      </c>
      <c r="Q189" s="92" t="s">
        <v>316</v>
      </c>
      <c r="R189" s="92">
        <v>1</v>
      </c>
      <c r="S189" s="92">
        <v>1</v>
      </c>
      <c r="T189" s="92" t="s">
        <v>316</v>
      </c>
      <c r="U189" s="92" t="s">
        <v>316</v>
      </c>
      <c r="W189" s="92" t="str">
        <f t="shared" si="4"/>
        <v>MWF</v>
      </c>
      <c r="X189" s="92" t="s">
        <v>1142</v>
      </c>
      <c r="Y189" s="93">
        <v>0.4861111111111111</v>
      </c>
      <c r="Z189" s="93">
        <v>0.53472222222222221</v>
      </c>
      <c r="AA189" s="92" t="s">
        <v>719</v>
      </c>
      <c r="AB189" s="95" t="s">
        <v>865</v>
      </c>
      <c r="AC189" s="92" t="s">
        <v>1940</v>
      </c>
      <c r="AD189" s="92">
        <v>18</v>
      </c>
      <c r="AE189" s="92">
        <v>18</v>
      </c>
      <c r="AG189" s="92" t="str">
        <f t="shared" si="5"/>
        <v>Non-Lab</v>
      </c>
    </row>
    <row r="190" spans="1:33" ht="16" x14ac:dyDescent="0.2">
      <c r="A190" s="92" t="s">
        <v>266</v>
      </c>
      <c r="B190" s="92" t="s">
        <v>721</v>
      </c>
      <c r="C190" s="92">
        <v>207</v>
      </c>
      <c r="D190" s="95" t="s">
        <v>329</v>
      </c>
      <c r="E190" s="92" t="s">
        <v>1266</v>
      </c>
      <c r="F190" s="92">
        <v>4</v>
      </c>
      <c r="G190" s="92" t="s">
        <v>1193</v>
      </c>
      <c r="H190" s="92" t="s">
        <v>1192</v>
      </c>
      <c r="K190" s="92" t="s">
        <v>1191</v>
      </c>
      <c r="L190" s="92" t="s">
        <v>316</v>
      </c>
      <c r="M190" s="92" t="s">
        <v>1190</v>
      </c>
      <c r="N190" s="92">
        <v>1</v>
      </c>
      <c r="O190" s="92" t="s">
        <v>316</v>
      </c>
      <c r="P190" s="92">
        <v>1</v>
      </c>
      <c r="Q190" s="92" t="s">
        <v>316</v>
      </c>
      <c r="R190" s="92">
        <v>1</v>
      </c>
      <c r="S190" s="92">
        <v>1</v>
      </c>
      <c r="T190" s="92" t="s">
        <v>316</v>
      </c>
      <c r="U190" s="92" t="s">
        <v>316</v>
      </c>
      <c r="W190" s="92" t="str">
        <f t="shared" si="4"/>
        <v>MWF</v>
      </c>
      <c r="X190" s="92" t="s">
        <v>1142</v>
      </c>
      <c r="Y190" s="93">
        <v>0.4861111111111111</v>
      </c>
      <c r="Z190" s="93">
        <v>0.53472222222222221</v>
      </c>
      <c r="AA190" s="92" t="s">
        <v>719</v>
      </c>
      <c r="AB190" s="92">
        <v>309</v>
      </c>
      <c r="AC190" s="92" t="s">
        <v>1939</v>
      </c>
      <c r="AD190" s="92">
        <v>18</v>
      </c>
      <c r="AE190" s="92">
        <v>14</v>
      </c>
      <c r="AG190" s="92" t="str">
        <f t="shared" si="5"/>
        <v>Non-Lab</v>
      </c>
    </row>
    <row r="191" spans="1:33" ht="16" x14ac:dyDescent="0.2">
      <c r="A191" s="92" t="s">
        <v>266</v>
      </c>
      <c r="B191" s="92" t="s">
        <v>1016</v>
      </c>
      <c r="C191" s="92">
        <v>350</v>
      </c>
      <c r="D191" s="95" t="s">
        <v>321</v>
      </c>
      <c r="E191" s="92" t="s">
        <v>1938</v>
      </c>
      <c r="F191" s="92">
        <v>4</v>
      </c>
      <c r="G191" s="92" t="s">
        <v>352</v>
      </c>
      <c r="H191" s="92" t="s">
        <v>55</v>
      </c>
      <c r="K191" s="92" t="s">
        <v>351</v>
      </c>
      <c r="L191" s="92" t="s">
        <v>316</v>
      </c>
      <c r="M191" s="92" t="s">
        <v>1186</v>
      </c>
      <c r="N191" s="92">
        <v>1</v>
      </c>
      <c r="O191" s="92" t="s">
        <v>316</v>
      </c>
      <c r="P191" s="92">
        <v>1</v>
      </c>
      <c r="Q191" s="92" t="s">
        <v>316</v>
      </c>
      <c r="R191" s="92" t="s">
        <v>316</v>
      </c>
      <c r="S191" s="92" t="s">
        <v>316</v>
      </c>
      <c r="T191" s="92" t="s">
        <v>316</v>
      </c>
      <c r="U191" s="92">
        <v>1</v>
      </c>
      <c r="W191" s="92" t="str">
        <f t="shared" si="4"/>
        <v>Other</v>
      </c>
      <c r="X191" s="92" t="s">
        <v>1185</v>
      </c>
      <c r="Y191" s="93">
        <v>0.59722222222222221</v>
      </c>
      <c r="Z191" s="93">
        <v>0.67013888888888884</v>
      </c>
      <c r="AA191" s="92" t="s">
        <v>660</v>
      </c>
      <c r="AB191" s="92" t="s">
        <v>1937</v>
      </c>
      <c r="AC191" s="92" t="s">
        <v>1936</v>
      </c>
      <c r="AD191" s="92">
        <v>20</v>
      </c>
      <c r="AE191" s="92">
        <v>9</v>
      </c>
      <c r="AG191" s="92" t="str">
        <f t="shared" si="5"/>
        <v>Non-Lab</v>
      </c>
    </row>
    <row r="192" spans="1:33" ht="16" x14ac:dyDescent="0.2">
      <c r="A192" s="92" t="s">
        <v>266</v>
      </c>
      <c r="B192" s="92" t="s">
        <v>347</v>
      </c>
      <c r="C192" s="92">
        <v>212</v>
      </c>
      <c r="D192" s="95" t="s">
        <v>321</v>
      </c>
      <c r="E192" s="92" t="s">
        <v>1935</v>
      </c>
      <c r="F192" s="92">
        <v>4</v>
      </c>
      <c r="G192" s="92" t="s">
        <v>350</v>
      </c>
      <c r="H192" s="92" t="s">
        <v>349</v>
      </c>
      <c r="K192" s="92" t="s">
        <v>348</v>
      </c>
      <c r="L192" s="92" t="s">
        <v>316</v>
      </c>
      <c r="M192" s="92" t="s">
        <v>1143</v>
      </c>
      <c r="N192" s="92">
        <v>1</v>
      </c>
      <c r="O192" s="92" t="s">
        <v>316</v>
      </c>
      <c r="P192" s="92">
        <v>1</v>
      </c>
      <c r="Q192" s="92" t="s">
        <v>316</v>
      </c>
      <c r="R192" s="92">
        <v>1</v>
      </c>
      <c r="S192" s="92">
        <v>1</v>
      </c>
      <c r="T192" s="92" t="s">
        <v>316</v>
      </c>
      <c r="U192" s="92" t="s">
        <v>316</v>
      </c>
      <c r="W192" s="92" t="str">
        <f t="shared" si="4"/>
        <v>MWF</v>
      </c>
      <c r="X192" s="92" t="s">
        <v>1170</v>
      </c>
      <c r="Y192" s="93">
        <v>0.54166666666666663</v>
      </c>
      <c r="Z192" s="93">
        <v>0.59027777777777779</v>
      </c>
      <c r="AA192" s="92" t="s">
        <v>1934</v>
      </c>
      <c r="AB192" s="92" t="s">
        <v>1933</v>
      </c>
      <c r="AC192" s="92" t="s">
        <v>1932</v>
      </c>
      <c r="AD192" s="92">
        <v>20</v>
      </c>
      <c r="AE192" s="92">
        <v>20</v>
      </c>
      <c r="AG192" s="92" t="str">
        <f t="shared" si="5"/>
        <v>Non-Lab</v>
      </c>
    </row>
    <row r="193" spans="1:33" ht="16" x14ac:dyDescent="0.2">
      <c r="A193" s="92" t="s">
        <v>266</v>
      </c>
      <c r="B193" s="92" t="s">
        <v>1678</v>
      </c>
      <c r="C193" s="92">
        <v>199</v>
      </c>
      <c r="D193" s="92">
        <v>14</v>
      </c>
      <c r="E193" s="92" t="s">
        <v>1931</v>
      </c>
      <c r="F193" s="92">
        <v>4</v>
      </c>
      <c r="G193" s="92" t="s">
        <v>757</v>
      </c>
      <c r="H193" s="92" t="s">
        <v>573</v>
      </c>
      <c r="I193" s="92" t="s">
        <v>757</v>
      </c>
      <c r="J193" s="92" t="s">
        <v>756</v>
      </c>
      <c r="K193" s="92" t="s">
        <v>755</v>
      </c>
      <c r="L193" s="92" t="s">
        <v>754</v>
      </c>
      <c r="M193" s="92" t="s">
        <v>1143</v>
      </c>
      <c r="N193" s="92">
        <v>1</v>
      </c>
      <c r="O193" s="92" t="s">
        <v>316</v>
      </c>
      <c r="P193" s="92">
        <v>1</v>
      </c>
      <c r="Q193" s="92" t="s">
        <v>316</v>
      </c>
      <c r="R193" s="92">
        <v>1</v>
      </c>
      <c r="S193" s="92">
        <v>1</v>
      </c>
      <c r="T193" s="92" t="s">
        <v>316</v>
      </c>
      <c r="U193" s="92" t="s">
        <v>316</v>
      </c>
      <c r="W193" s="92" t="str">
        <f t="shared" si="4"/>
        <v>MWF</v>
      </c>
      <c r="X193" s="92" t="s">
        <v>1156</v>
      </c>
      <c r="Y193" s="93">
        <v>0.43055555555555558</v>
      </c>
      <c r="Z193" s="93">
        <v>0.47916666666666669</v>
      </c>
      <c r="AA193" s="92" t="s">
        <v>1930</v>
      </c>
      <c r="AB193" s="92" t="s">
        <v>675</v>
      </c>
      <c r="AC193" s="92" t="s">
        <v>1929</v>
      </c>
      <c r="AD193" s="92">
        <v>19</v>
      </c>
      <c r="AE193" s="92">
        <v>18</v>
      </c>
      <c r="AG193" s="92" t="str">
        <f t="shared" si="5"/>
        <v>Non-Lab</v>
      </c>
    </row>
    <row r="194" spans="1:33" ht="16" x14ac:dyDescent="0.2">
      <c r="A194" s="92" t="s">
        <v>266</v>
      </c>
      <c r="B194" s="92" t="s">
        <v>1678</v>
      </c>
      <c r="C194" s="92">
        <v>199</v>
      </c>
      <c r="D194" s="95" t="s">
        <v>329</v>
      </c>
      <c r="E194" s="92" t="s">
        <v>1928</v>
      </c>
      <c r="F194" s="92">
        <v>4</v>
      </c>
      <c r="G194" s="92" t="s">
        <v>384</v>
      </c>
      <c r="H194" s="92" t="s">
        <v>240</v>
      </c>
      <c r="K194" s="92" t="s">
        <v>383</v>
      </c>
      <c r="L194" s="92" t="s">
        <v>316</v>
      </c>
      <c r="M194" s="92" t="s">
        <v>1143</v>
      </c>
      <c r="N194" s="92">
        <v>1</v>
      </c>
      <c r="O194" s="92" t="s">
        <v>316</v>
      </c>
      <c r="P194" s="92">
        <v>1</v>
      </c>
      <c r="Q194" s="92" t="s">
        <v>316</v>
      </c>
      <c r="R194" s="92">
        <v>1</v>
      </c>
      <c r="S194" s="92">
        <v>1</v>
      </c>
      <c r="T194" s="92" t="s">
        <v>316</v>
      </c>
      <c r="U194" s="92" t="s">
        <v>316</v>
      </c>
      <c r="W194" s="92" t="str">
        <f t="shared" ref="W194:W257" si="6">IF(S194=1,"MWF",IF(T194=1,"TR","Other"))</f>
        <v>MWF</v>
      </c>
      <c r="X194" s="92" t="s">
        <v>1142</v>
      </c>
      <c r="Y194" s="93">
        <v>0.4861111111111111</v>
      </c>
      <c r="Z194" s="93">
        <v>0.53472222222222221</v>
      </c>
      <c r="AA194" s="92" t="s">
        <v>1927</v>
      </c>
      <c r="AB194" s="92" t="s">
        <v>1926</v>
      </c>
      <c r="AC194" s="92" t="s">
        <v>1925</v>
      </c>
      <c r="AD194" s="92">
        <v>19</v>
      </c>
      <c r="AE194" s="92">
        <v>16</v>
      </c>
      <c r="AG194" s="92" t="str">
        <f t="shared" ref="AG194:AG257" si="7">IF(RIGHT(C194,1)="L","Lab","Non-Lab")</f>
        <v>Non-Lab</v>
      </c>
    </row>
    <row r="195" spans="1:33" ht="16" x14ac:dyDescent="0.2">
      <c r="A195" s="92" t="s">
        <v>266</v>
      </c>
      <c r="B195" s="92" t="s">
        <v>261</v>
      </c>
      <c r="C195" s="92" t="s">
        <v>283</v>
      </c>
      <c r="D195" s="95" t="s">
        <v>321</v>
      </c>
      <c r="E195" s="92" t="s">
        <v>282</v>
      </c>
      <c r="F195" s="92">
        <v>0</v>
      </c>
      <c r="G195" s="92" t="s">
        <v>622</v>
      </c>
      <c r="H195" s="92" t="s">
        <v>621</v>
      </c>
      <c r="K195" s="92" t="s">
        <v>620</v>
      </c>
      <c r="L195" s="92" t="s">
        <v>316</v>
      </c>
      <c r="M195" s="92" t="s">
        <v>280</v>
      </c>
      <c r="N195" s="92" t="s">
        <v>316</v>
      </c>
      <c r="O195" s="92" t="s">
        <v>316</v>
      </c>
      <c r="P195" s="92" t="s">
        <v>316</v>
      </c>
      <c r="Q195" s="92">
        <v>1</v>
      </c>
      <c r="R195" s="92" t="s">
        <v>316</v>
      </c>
      <c r="S195" s="92" t="s">
        <v>316</v>
      </c>
      <c r="T195" s="92" t="s">
        <v>316</v>
      </c>
      <c r="U195" s="92">
        <v>1</v>
      </c>
      <c r="V195" s="92" t="str">
        <f>LEFT(M195,1)</f>
        <v>R</v>
      </c>
      <c r="W195" s="92" t="str">
        <f t="shared" si="6"/>
        <v>Other</v>
      </c>
      <c r="X195" s="92" t="s">
        <v>676</v>
      </c>
      <c r="Y195" s="93">
        <v>0.54166666666666663</v>
      </c>
      <c r="Z195" s="93">
        <v>0.67708333333333337</v>
      </c>
      <c r="AA195" s="92" t="s">
        <v>598</v>
      </c>
      <c r="AB195" s="92">
        <v>311</v>
      </c>
      <c r="AC195" s="92" t="s">
        <v>1922</v>
      </c>
      <c r="AD195" s="92">
        <v>8</v>
      </c>
      <c r="AE195" s="92">
        <v>8</v>
      </c>
      <c r="AG195" s="92" t="str">
        <f t="shared" si="7"/>
        <v>Lab</v>
      </c>
    </row>
    <row r="196" spans="1:33" ht="16" x14ac:dyDescent="0.2">
      <c r="A196" s="92" t="s">
        <v>266</v>
      </c>
      <c r="B196" s="92" t="s">
        <v>261</v>
      </c>
      <c r="C196" s="92" t="s">
        <v>268</v>
      </c>
      <c r="D196" s="95" t="s">
        <v>872</v>
      </c>
      <c r="E196" s="92" t="s">
        <v>267</v>
      </c>
      <c r="F196" s="92">
        <v>0</v>
      </c>
      <c r="G196" s="92" t="s">
        <v>652</v>
      </c>
      <c r="H196" s="92" t="s">
        <v>198</v>
      </c>
      <c r="I196" s="92" t="s">
        <v>404</v>
      </c>
      <c r="K196" s="92" t="s">
        <v>651</v>
      </c>
      <c r="L196" s="92" t="s">
        <v>404</v>
      </c>
      <c r="M196" s="92" t="s">
        <v>280</v>
      </c>
      <c r="N196" s="92" t="s">
        <v>316</v>
      </c>
      <c r="O196" s="92" t="s">
        <v>316</v>
      </c>
      <c r="P196" s="92" t="s">
        <v>316</v>
      </c>
      <c r="Q196" s="92">
        <v>1</v>
      </c>
      <c r="R196" s="92" t="s">
        <v>316</v>
      </c>
      <c r="S196" s="92" t="s">
        <v>316</v>
      </c>
      <c r="T196" s="92" t="s">
        <v>316</v>
      </c>
      <c r="U196" s="92">
        <v>1</v>
      </c>
      <c r="V196" s="92" t="str">
        <f>LEFT(M196,1)</f>
        <v>R</v>
      </c>
      <c r="W196" s="92" t="str">
        <f t="shared" si="6"/>
        <v>Other</v>
      </c>
      <c r="X196" s="92" t="s">
        <v>676</v>
      </c>
      <c r="Y196" s="93">
        <v>0.54166666666666663</v>
      </c>
      <c r="Z196" s="93">
        <v>0.67708333333333337</v>
      </c>
      <c r="AA196" s="92" t="s">
        <v>598</v>
      </c>
      <c r="AB196" s="95" t="s">
        <v>644</v>
      </c>
      <c r="AC196" s="92" t="s">
        <v>1924</v>
      </c>
      <c r="AD196" s="92">
        <v>18</v>
      </c>
      <c r="AE196" s="92">
        <v>12</v>
      </c>
      <c r="AG196" s="92" t="str">
        <f t="shared" si="7"/>
        <v>Lab</v>
      </c>
    </row>
    <row r="197" spans="1:33" ht="16" x14ac:dyDescent="0.2">
      <c r="A197" s="92" t="s">
        <v>266</v>
      </c>
      <c r="B197" s="92" t="s">
        <v>261</v>
      </c>
      <c r="C197" s="92" t="s">
        <v>1588</v>
      </c>
      <c r="D197" s="95" t="s">
        <v>321</v>
      </c>
      <c r="E197" s="92" t="s">
        <v>1923</v>
      </c>
      <c r="F197" s="92">
        <v>0</v>
      </c>
      <c r="G197" s="92" t="s">
        <v>622</v>
      </c>
      <c r="H197" s="92" t="s">
        <v>621</v>
      </c>
      <c r="K197" s="92" t="s">
        <v>620</v>
      </c>
      <c r="L197" s="92" t="s">
        <v>316</v>
      </c>
      <c r="M197" s="92" t="s">
        <v>280</v>
      </c>
      <c r="N197" s="92" t="s">
        <v>316</v>
      </c>
      <c r="O197" s="92" t="s">
        <v>316</v>
      </c>
      <c r="P197" s="92" t="s">
        <v>316</v>
      </c>
      <c r="Q197" s="92">
        <v>1</v>
      </c>
      <c r="R197" s="92" t="s">
        <v>316</v>
      </c>
      <c r="S197" s="92" t="s">
        <v>316</v>
      </c>
      <c r="T197" s="92" t="s">
        <v>316</v>
      </c>
      <c r="U197" s="92">
        <v>1</v>
      </c>
      <c r="V197" s="92" t="str">
        <f>LEFT(M197,1)</f>
        <v>R</v>
      </c>
      <c r="W197" s="92" t="str">
        <f t="shared" si="6"/>
        <v>Other</v>
      </c>
      <c r="X197" s="92" t="s">
        <v>676</v>
      </c>
      <c r="Y197" s="93">
        <v>0.54166666666666663</v>
      </c>
      <c r="Z197" s="93">
        <v>0.67708333333333337</v>
      </c>
      <c r="AA197" s="92" t="s">
        <v>598</v>
      </c>
      <c r="AB197" s="92">
        <v>311</v>
      </c>
      <c r="AC197" s="92" t="s">
        <v>1922</v>
      </c>
      <c r="AD197" s="92">
        <v>8</v>
      </c>
      <c r="AE197" s="92">
        <v>2</v>
      </c>
      <c r="AG197" s="92" t="str">
        <f t="shared" si="7"/>
        <v>Lab</v>
      </c>
    </row>
    <row r="198" spans="1:33" ht="16" x14ac:dyDescent="0.2">
      <c r="A198" s="92" t="s">
        <v>266</v>
      </c>
      <c r="B198" s="92" t="s">
        <v>261</v>
      </c>
      <c r="C198" s="92" t="s">
        <v>1921</v>
      </c>
      <c r="D198" s="95" t="s">
        <v>321</v>
      </c>
      <c r="E198" s="92" t="s">
        <v>1920</v>
      </c>
      <c r="F198" s="92">
        <v>0</v>
      </c>
      <c r="G198" s="92" t="s">
        <v>1062</v>
      </c>
      <c r="H198" s="92" t="s">
        <v>1061</v>
      </c>
      <c r="K198" s="92" t="s">
        <v>1060</v>
      </c>
      <c r="L198" s="92" t="s">
        <v>316</v>
      </c>
      <c r="M198" s="92" t="s">
        <v>280</v>
      </c>
      <c r="N198" s="92" t="s">
        <v>316</v>
      </c>
      <c r="O198" s="92" t="s">
        <v>316</v>
      </c>
      <c r="P198" s="92" t="s">
        <v>316</v>
      </c>
      <c r="Q198" s="92">
        <v>1</v>
      </c>
      <c r="R198" s="92" t="s">
        <v>316</v>
      </c>
      <c r="S198" s="92" t="s">
        <v>316</v>
      </c>
      <c r="T198" s="92" t="s">
        <v>316</v>
      </c>
      <c r="U198" s="92">
        <v>1</v>
      </c>
      <c r="V198" s="92" t="str">
        <f>LEFT(M198,1)</f>
        <v>R</v>
      </c>
      <c r="W198" s="92" t="str">
        <f t="shared" si="6"/>
        <v>Other</v>
      </c>
      <c r="X198" s="92" t="s">
        <v>676</v>
      </c>
      <c r="Y198" s="93">
        <v>0.54166666666666663</v>
      </c>
      <c r="Z198" s="93">
        <v>0.67708333333333337</v>
      </c>
      <c r="AA198" s="92" t="s">
        <v>598</v>
      </c>
      <c r="AB198" s="92">
        <v>305</v>
      </c>
      <c r="AC198" s="92" t="s">
        <v>1919</v>
      </c>
      <c r="AD198" s="92">
        <v>16</v>
      </c>
      <c r="AE198" s="92">
        <v>10</v>
      </c>
      <c r="AG198" s="92" t="str">
        <f t="shared" si="7"/>
        <v>Lab</v>
      </c>
    </row>
    <row r="199" spans="1:33" ht="16" x14ac:dyDescent="0.2">
      <c r="A199" s="92" t="s">
        <v>266</v>
      </c>
      <c r="B199" s="92" t="s">
        <v>261</v>
      </c>
      <c r="C199" s="92">
        <v>401</v>
      </c>
      <c r="D199" s="95" t="s">
        <v>321</v>
      </c>
      <c r="E199" s="92" t="s">
        <v>1123</v>
      </c>
      <c r="F199" s="92">
        <v>2</v>
      </c>
      <c r="G199" s="92" t="s">
        <v>1095</v>
      </c>
      <c r="H199" s="92" t="s">
        <v>1021</v>
      </c>
      <c r="K199" s="92" t="s">
        <v>1094</v>
      </c>
      <c r="L199" s="92" t="s">
        <v>316</v>
      </c>
      <c r="M199" s="92" t="s">
        <v>280</v>
      </c>
      <c r="N199" s="92" t="s">
        <v>316</v>
      </c>
      <c r="O199" s="92" t="s">
        <v>316</v>
      </c>
      <c r="P199" s="92" t="s">
        <v>316</v>
      </c>
      <c r="Q199" s="92">
        <v>1</v>
      </c>
      <c r="R199" s="92" t="s">
        <v>316</v>
      </c>
      <c r="S199" s="92" t="s">
        <v>316</v>
      </c>
      <c r="T199" s="92" t="s">
        <v>316</v>
      </c>
      <c r="U199" s="92">
        <v>1</v>
      </c>
      <c r="W199" s="92" t="str">
        <f t="shared" si="6"/>
        <v>Other</v>
      </c>
      <c r="X199" s="92" t="s">
        <v>1918</v>
      </c>
      <c r="Y199" s="93">
        <v>0.58333333333333337</v>
      </c>
      <c r="Z199" s="93">
        <v>0.66666666666666663</v>
      </c>
      <c r="AA199" s="92" t="s">
        <v>598</v>
      </c>
      <c r="AB199" s="95" t="s">
        <v>1121</v>
      </c>
      <c r="AC199" s="92" t="s">
        <v>1917</v>
      </c>
      <c r="AD199" s="92">
        <v>8</v>
      </c>
      <c r="AE199" s="92">
        <v>5</v>
      </c>
      <c r="AG199" s="92" t="str">
        <f t="shared" si="7"/>
        <v>Non-Lab</v>
      </c>
    </row>
    <row r="200" spans="1:33" ht="16" x14ac:dyDescent="0.2">
      <c r="A200" s="92" t="s">
        <v>266</v>
      </c>
      <c r="B200" s="92" t="s">
        <v>261</v>
      </c>
      <c r="C200" s="92" t="s">
        <v>265</v>
      </c>
      <c r="D200" s="95" t="s">
        <v>329</v>
      </c>
      <c r="E200" s="92" t="s">
        <v>264</v>
      </c>
      <c r="F200" s="92">
        <v>0</v>
      </c>
      <c r="G200" s="92" t="s">
        <v>647</v>
      </c>
      <c r="H200" s="92" t="s">
        <v>646</v>
      </c>
      <c r="K200" s="92" t="s">
        <v>645</v>
      </c>
      <c r="L200" s="92" t="s">
        <v>316</v>
      </c>
      <c r="M200" s="92" t="s">
        <v>280</v>
      </c>
      <c r="N200" s="92" t="s">
        <v>316</v>
      </c>
      <c r="O200" s="92" t="s">
        <v>316</v>
      </c>
      <c r="P200" s="92" t="s">
        <v>316</v>
      </c>
      <c r="Q200" s="92">
        <v>1</v>
      </c>
      <c r="R200" s="92" t="s">
        <v>316</v>
      </c>
      <c r="S200" s="92" t="s">
        <v>316</v>
      </c>
      <c r="T200" s="92" t="s">
        <v>316</v>
      </c>
      <c r="U200" s="92">
        <v>1</v>
      </c>
      <c r="V200" s="92" t="str">
        <f>LEFT(M200,1)</f>
        <v>R</v>
      </c>
      <c r="W200" s="92" t="str">
        <f t="shared" si="6"/>
        <v>Other</v>
      </c>
      <c r="X200" s="92" t="s">
        <v>1090</v>
      </c>
      <c r="Y200" s="93">
        <v>0.58333333333333337</v>
      </c>
      <c r="Z200" s="93">
        <v>0.71875</v>
      </c>
      <c r="AA200" s="92" t="s">
        <v>598</v>
      </c>
      <c r="AB200" s="95" t="s">
        <v>1066</v>
      </c>
      <c r="AC200" s="92" t="s">
        <v>1916</v>
      </c>
      <c r="AD200" s="92">
        <v>12</v>
      </c>
      <c r="AE200" s="92">
        <v>13</v>
      </c>
      <c r="AG200" s="92" t="str">
        <f t="shared" si="7"/>
        <v>Lab</v>
      </c>
    </row>
    <row r="201" spans="1:33" ht="16" x14ac:dyDescent="0.2">
      <c r="A201" s="92" t="s">
        <v>266</v>
      </c>
      <c r="B201" s="92" t="s">
        <v>359</v>
      </c>
      <c r="C201" s="92">
        <v>219</v>
      </c>
      <c r="D201" s="95" t="s">
        <v>321</v>
      </c>
      <c r="E201" s="92" t="s">
        <v>1915</v>
      </c>
      <c r="F201" s="92">
        <v>2</v>
      </c>
      <c r="G201" s="92" t="s">
        <v>1911</v>
      </c>
      <c r="H201" s="92" t="s">
        <v>1524</v>
      </c>
      <c r="K201" s="92" t="s">
        <v>1910</v>
      </c>
      <c r="L201" s="92" t="s">
        <v>316</v>
      </c>
      <c r="M201" s="92" t="s">
        <v>280</v>
      </c>
      <c r="N201" s="92" t="s">
        <v>316</v>
      </c>
      <c r="O201" s="92" t="s">
        <v>316</v>
      </c>
      <c r="P201" s="92" t="s">
        <v>316</v>
      </c>
      <c r="Q201" s="92">
        <v>1</v>
      </c>
      <c r="R201" s="92" t="s">
        <v>316</v>
      </c>
      <c r="S201" s="92" t="s">
        <v>316</v>
      </c>
      <c r="T201" s="92" t="s">
        <v>316</v>
      </c>
      <c r="U201" s="92">
        <v>1</v>
      </c>
      <c r="W201" s="92" t="str">
        <f t="shared" si="6"/>
        <v>Other</v>
      </c>
      <c r="X201" s="92" t="s">
        <v>1090</v>
      </c>
      <c r="Y201" s="93">
        <v>0.58333333333333337</v>
      </c>
      <c r="Z201" s="93">
        <v>0.71875</v>
      </c>
      <c r="AA201" s="92" t="s">
        <v>626</v>
      </c>
      <c r="AB201" s="92">
        <v>110</v>
      </c>
      <c r="AC201" s="92" t="s">
        <v>1914</v>
      </c>
      <c r="AD201" s="92">
        <v>12</v>
      </c>
      <c r="AE201" s="92">
        <v>9</v>
      </c>
      <c r="AG201" s="92" t="str">
        <f t="shared" si="7"/>
        <v>Non-Lab</v>
      </c>
    </row>
    <row r="202" spans="1:33" ht="16" x14ac:dyDescent="0.2">
      <c r="A202" s="92" t="s">
        <v>266</v>
      </c>
      <c r="B202" s="92" t="s">
        <v>330</v>
      </c>
      <c r="C202" s="92" t="s">
        <v>618</v>
      </c>
      <c r="D202" s="95" t="s">
        <v>329</v>
      </c>
      <c r="E202" s="92" t="s">
        <v>617</v>
      </c>
      <c r="F202" s="92">
        <v>0</v>
      </c>
      <c r="G202" s="92" t="s">
        <v>340</v>
      </c>
      <c r="H202" s="92" t="s">
        <v>339</v>
      </c>
      <c r="K202" s="92" t="s">
        <v>338</v>
      </c>
      <c r="L202" s="92" t="s">
        <v>316</v>
      </c>
      <c r="M202" s="92" t="s">
        <v>280</v>
      </c>
      <c r="N202" s="92" t="s">
        <v>316</v>
      </c>
      <c r="O202" s="92" t="s">
        <v>316</v>
      </c>
      <c r="P202" s="92" t="s">
        <v>316</v>
      </c>
      <c r="Q202" s="92">
        <v>1</v>
      </c>
      <c r="R202" s="92" t="s">
        <v>316</v>
      </c>
      <c r="S202" s="92" t="s">
        <v>316</v>
      </c>
      <c r="T202" s="92" t="s">
        <v>316</v>
      </c>
      <c r="U202" s="92">
        <v>1</v>
      </c>
      <c r="V202" s="92" t="str">
        <f t="shared" ref="V202:V215" si="8">LEFT(M202,1)</f>
        <v>R</v>
      </c>
      <c r="W202" s="92" t="str">
        <f t="shared" si="6"/>
        <v>Other</v>
      </c>
      <c r="X202" s="92" t="s">
        <v>1009</v>
      </c>
      <c r="Y202" s="93">
        <v>0.61458333333333337</v>
      </c>
      <c r="Z202" s="93">
        <v>0.6875</v>
      </c>
      <c r="AA202" s="92" t="s">
        <v>598</v>
      </c>
      <c r="AB202" s="92">
        <v>300</v>
      </c>
      <c r="AC202" s="92" t="s">
        <v>1913</v>
      </c>
      <c r="AD202" s="92">
        <v>13</v>
      </c>
      <c r="AE202" s="92">
        <v>12</v>
      </c>
      <c r="AG202" s="92" t="str">
        <f t="shared" si="7"/>
        <v>Lab</v>
      </c>
    </row>
    <row r="203" spans="1:33" ht="16" x14ac:dyDescent="0.2">
      <c r="A203" s="92" t="s">
        <v>266</v>
      </c>
      <c r="B203" s="92" t="s">
        <v>261</v>
      </c>
      <c r="C203" s="92" t="s">
        <v>268</v>
      </c>
      <c r="D203" s="95" t="s">
        <v>965</v>
      </c>
      <c r="E203" s="92" t="s">
        <v>267</v>
      </c>
      <c r="F203" s="92">
        <v>0</v>
      </c>
      <c r="G203" s="92" t="s">
        <v>1631</v>
      </c>
      <c r="H203" s="92" t="s">
        <v>563</v>
      </c>
      <c r="I203" s="92" t="s">
        <v>404</v>
      </c>
      <c r="K203" s="92" t="s">
        <v>1630</v>
      </c>
      <c r="L203" s="92" t="s">
        <v>404</v>
      </c>
      <c r="M203" s="92" t="s">
        <v>280</v>
      </c>
      <c r="N203" s="92" t="s">
        <v>316</v>
      </c>
      <c r="O203" s="92" t="s">
        <v>316</v>
      </c>
      <c r="P203" s="92" t="s">
        <v>316</v>
      </c>
      <c r="Q203" s="92">
        <v>1</v>
      </c>
      <c r="R203" s="92" t="s">
        <v>316</v>
      </c>
      <c r="S203" s="92" t="s">
        <v>316</v>
      </c>
      <c r="T203" s="92" t="s">
        <v>316</v>
      </c>
      <c r="U203" s="92">
        <v>1</v>
      </c>
      <c r="V203" s="92" t="str">
        <f t="shared" si="8"/>
        <v>R</v>
      </c>
      <c r="W203" s="92" t="str">
        <f t="shared" si="6"/>
        <v>Other</v>
      </c>
      <c r="X203" s="92" t="s">
        <v>689</v>
      </c>
      <c r="Y203" s="93">
        <v>0.375</v>
      </c>
      <c r="Z203" s="93">
        <v>0.51041666666666663</v>
      </c>
      <c r="AA203" s="92" t="s">
        <v>598</v>
      </c>
      <c r="AB203" s="95" t="s">
        <v>644</v>
      </c>
      <c r="AC203" s="92" t="s">
        <v>1912</v>
      </c>
      <c r="AD203" s="92">
        <v>18</v>
      </c>
      <c r="AE203" s="92">
        <v>10</v>
      </c>
      <c r="AG203" s="92" t="str">
        <f t="shared" si="7"/>
        <v>Lab</v>
      </c>
    </row>
    <row r="204" spans="1:33" ht="16" x14ac:dyDescent="0.2">
      <c r="A204" s="92" t="s">
        <v>266</v>
      </c>
      <c r="B204" s="92" t="s">
        <v>359</v>
      </c>
      <c r="C204" s="92" t="s">
        <v>283</v>
      </c>
      <c r="D204" s="95" t="s">
        <v>965</v>
      </c>
      <c r="E204" s="92" t="s">
        <v>633</v>
      </c>
      <c r="F204" s="92">
        <v>0</v>
      </c>
      <c r="G204" s="92" t="s">
        <v>1911</v>
      </c>
      <c r="H204" s="92" t="s">
        <v>1524</v>
      </c>
      <c r="K204" s="92" t="s">
        <v>1910</v>
      </c>
      <c r="L204" s="92" t="s">
        <v>316</v>
      </c>
      <c r="M204" s="92" t="s">
        <v>280</v>
      </c>
      <c r="N204" s="92" t="s">
        <v>316</v>
      </c>
      <c r="O204" s="92" t="s">
        <v>316</v>
      </c>
      <c r="P204" s="92" t="s">
        <v>316</v>
      </c>
      <c r="Q204" s="92">
        <v>1</v>
      </c>
      <c r="R204" s="92" t="s">
        <v>316</v>
      </c>
      <c r="S204" s="92" t="s">
        <v>316</v>
      </c>
      <c r="T204" s="92" t="s">
        <v>316</v>
      </c>
      <c r="U204" s="92">
        <v>1</v>
      </c>
      <c r="V204" s="92" t="str">
        <f t="shared" si="8"/>
        <v>R</v>
      </c>
      <c r="W204" s="92" t="str">
        <f t="shared" si="6"/>
        <v>Other</v>
      </c>
      <c r="X204" s="92" t="s">
        <v>689</v>
      </c>
      <c r="Y204" s="93">
        <v>0.375</v>
      </c>
      <c r="Z204" s="93">
        <v>0.51041666666666663</v>
      </c>
      <c r="AA204" s="92" t="s">
        <v>626</v>
      </c>
      <c r="AB204" s="92">
        <v>112</v>
      </c>
      <c r="AC204" s="92" t="s">
        <v>1909</v>
      </c>
      <c r="AD204" s="92">
        <v>17</v>
      </c>
      <c r="AE204" s="92">
        <v>14</v>
      </c>
      <c r="AG204" s="92" t="str">
        <f t="shared" si="7"/>
        <v>Lab</v>
      </c>
    </row>
    <row r="205" spans="1:33" ht="16" x14ac:dyDescent="0.2">
      <c r="A205" s="92" t="s">
        <v>266</v>
      </c>
      <c r="B205" s="92" t="s">
        <v>576</v>
      </c>
      <c r="C205" s="92" t="s">
        <v>1908</v>
      </c>
      <c r="D205" s="95" t="s">
        <v>321</v>
      </c>
      <c r="E205" s="92" t="s">
        <v>1907</v>
      </c>
      <c r="F205" s="92">
        <v>0</v>
      </c>
      <c r="G205" s="92" t="s">
        <v>1053</v>
      </c>
      <c r="H205" s="92" t="s">
        <v>1052</v>
      </c>
      <c r="K205" s="92" t="s">
        <v>1051</v>
      </c>
      <c r="L205" s="92" t="s">
        <v>316</v>
      </c>
      <c r="M205" s="92" t="s">
        <v>280</v>
      </c>
      <c r="N205" s="92" t="s">
        <v>316</v>
      </c>
      <c r="O205" s="92" t="s">
        <v>316</v>
      </c>
      <c r="P205" s="92" t="s">
        <v>316</v>
      </c>
      <c r="Q205" s="92">
        <v>1</v>
      </c>
      <c r="R205" s="92" t="s">
        <v>316</v>
      </c>
      <c r="S205" s="92" t="s">
        <v>316</v>
      </c>
      <c r="T205" s="92" t="s">
        <v>316</v>
      </c>
      <c r="U205" s="92">
        <v>1</v>
      </c>
      <c r="V205" s="92" t="str">
        <f t="shared" si="8"/>
        <v>R</v>
      </c>
      <c r="W205" s="92" t="str">
        <f t="shared" si="6"/>
        <v>Other</v>
      </c>
      <c r="X205" s="92" t="s">
        <v>672</v>
      </c>
      <c r="Y205" s="93">
        <v>0.4548611111111111</v>
      </c>
      <c r="Z205" s="93">
        <v>0.52777777777777779</v>
      </c>
      <c r="AA205" s="92" t="s">
        <v>719</v>
      </c>
      <c r="AB205" s="92">
        <v>307</v>
      </c>
      <c r="AC205" s="92" t="s">
        <v>1906</v>
      </c>
      <c r="AD205" s="92">
        <v>40</v>
      </c>
      <c r="AE205" s="92">
        <v>38</v>
      </c>
      <c r="AG205" s="92" t="str">
        <f t="shared" si="7"/>
        <v>Lab</v>
      </c>
    </row>
    <row r="206" spans="1:33" ht="16" x14ac:dyDescent="0.2">
      <c r="A206" s="92" t="s">
        <v>266</v>
      </c>
      <c r="B206" s="92" t="s">
        <v>555</v>
      </c>
      <c r="C206" s="92" t="s">
        <v>1617</v>
      </c>
      <c r="D206" s="95" t="s">
        <v>337</v>
      </c>
      <c r="E206" s="92" t="s">
        <v>1616</v>
      </c>
      <c r="F206" s="92">
        <v>0</v>
      </c>
      <c r="G206" s="92" t="s">
        <v>899</v>
      </c>
      <c r="H206" s="92" t="s">
        <v>240</v>
      </c>
      <c r="K206" s="92" t="s">
        <v>898</v>
      </c>
      <c r="L206" s="92" t="s">
        <v>316</v>
      </c>
      <c r="M206" s="92" t="s">
        <v>1108</v>
      </c>
      <c r="N206" s="92" t="s">
        <v>316</v>
      </c>
      <c r="O206" s="92" t="s">
        <v>316</v>
      </c>
      <c r="P206" s="92" t="s">
        <v>316</v>
      </c>
      <c r="Q206" s="92">
        <v>1</v>
      </c>
      <c r="R206" s="92" t="s">
        <v>316</v>
      </c>
      <c r="S206" s="92" t="s">
        <v>316</v>
      </c>
      <c r="T206" s="92" t="s">
        <v>316</v>
      </c>
      <c r="U206" s="92">
        <v>1</v>
      </c>
      <c r="V206" s="92" t="str">
        <f t="shared" si="8"/>
        <v>R</v>
      </c>
      <c r="W206" s="92" t="str">
        <f t="shared" si="6"/>
        <v>Other</v>
      </c>
      <c r="X206" s="92" t="s">
        <v>676</v>
      </c>
      <c r="Y206" s="93">
        <v>0.54166666666666663</v>
      </c>
      <c r="Z206" s="93">
        <v>0.67708333333333337</v>
      </c>
      <c r="AA206" s="92" t="s">
        <v>590</v>
      </c>
      <c r="AB206" s="92" t="s">
        <v>1615</v>
      </c>
      <c r="AC206" s="92" t="s">
        <v>1905</v>
      </c>
      <c r="AD206" s="92">
        <v>13</v>
      </c>
      <c r="AE206" s="92">
        <v>12</v>
      </c>
      <c r="AG206" s="92" t="str">
        <f t="shared" si="7"/>
        <v>Lab</v>
      </c>
    </row>
    <row r="207" spans="1:33" ht="16" x14ac:dyDescent="0.2">
      <c r="A207" s="92" t="s">
        <v>266</v>
      </c>
      <c r="B207" s="92" t="s">
        <v>555</v>
      </c>
      <c r="C207" s="92" t="s">
        <v>1620</v>
      </c>
      <c r="D207" s="95" t="s">
        <v>872</v>
      </c>
      <c r="E207" s="92" t="s">
        <v>1619</v>
      </c>
      <c r="F207" s="92">
        <v>0</v>
      </c>
      <c r="G207" s="92" t="s">
        <v>692</v>
      </c>
      <c r="H207" s="92" t="s">
        <v>342</v>
      </c>
      <c r="K207" s="92" t="s">
        <v>691</v>
      </c>
      <c r="L207" s="92" t="s">
        <v>316</v>
      </c>
      <c r="M207" s="92" t="s">
        <v>1108</v>
      </c>
      <c r="N207" s="92" t="s">
        <v>316</v>
      </c>
      <c r="O207" s="92" t="s">
        <v>316</v>
      </c>
      <c r="P207" s="92" t="s">
        <v>316</v>
      </c>
      <c r="Q207" s="92">
        <v>1</v>
      </c>
      <c r="R207" s="92" t="s">
        <v>316</v>
      </c>
      <c r="S207" s="92" t="s">
        <v>316</v>
      </c>
      <c r="T207" s="92" t="s">
        <v>316</v>
      </c>
      <c r="U207" s="92">
        <v>1</v>
      </c>
      <c r="V207" s="92" t="str">
        <f t="shared" si="8"/>
        <v>R</v>
      </c>
      <c r="W207" s="92" t="str">
        <f t="shared" si="6"/>
        <v>Other</v>
      </c>
      <c r="X207" s="92" t="s">
        <v>689</v>
      </c>
      <c r="Y207" s="93">
        <v>0.375</v>
      </c>
      <c r="Z207" s="93">
        <v>0.51041666666666663</v>
      </c>
      <c r="AA207" s="92" t="s">
        <v>590</v>
      </c>
      <c r="AB207" s="92" t="s">
        <v>688</v>
      </c>
      <c r="AC207" s="92" t="s">
        <v>1904</v>
      </c>
      <c r="AD207" s="92">
        <v>13</v>
      </c>
      <c r="AE207" s="92">
        <v>13</v>
      </c>
      <c r="AG207" s="92" t="str">
        <f t="shared" si="7"/>
        <v>Lab</v>
      </c>
    </row>
    <row r="208" spans="1:33" ht="16" x14ac:dyDescent="0.2">
      <c r="A208" s="92" t="s">
        <v>266</v>
      </c>
      <c r="B208" s="92" t="s">
        <v>261</v>
      </c>
      <c r="C208" s="92" t="s">
        <v>274</v>
      </c>
      <c r="D208" s="95" t="s">
        <v>321</v>
      </c>
      <c r="E208" s="92" t="s">
        <v>273</v>
      </c>
      <c r="F208" s="92">
        <v>0</v>
      </c>
      <c r="G208" s="92" t="s">
        <v>1062</v>
      </c>
      <c r="H208" s="92" t="s">
        <v>1061</v>
      </c>
      <c r="K208" s="92" t="s">
        <v>1060</v>
      </c>
      <c r="L208" s="92" t="s">
        <v>316</v>
      </c>
      <c r="M208" s="92" t="s">
        <v>270</v>
      </c>
      <c r="N208" s="92" t="s">
        <v>316</v>
      </c>
      <c r="O208" s="92">
        <v>1</v>
      </c>
      <c r="P208" s="92" t="s">
        <v>316</v>
      </c>
      <c r="Q208" s="92" t="s">
        <v>316</v>
      </c>
      <c r="R208" s="92" t="s">
        <v>316</v>
      </c>
      <c r="S208" s="92" t="s">
        <v>316</v>
      </c>
      <c r="T208" s="92" t="s">
        <v>316</v>
      </c>
      <c r="U208" s="92">
        <v>1</v>
      </c>
      <c r="V208" s="92" t="str">
        <f t="shared" si="8"/>
        <v>T</v>
      </c>
      <c r="W208" s="92" t="str">
        <f t="shared" si="6"/>
        <v>Other</v>
      </c>
      <c r="X208" s="92" t="s">
        <v>676</v>
      </c>
      <c r="Y208" s="93">
        <v>0.54166666666666663</v>
      </c>
      <c r="Z208" s="93">
        <v>0.67708333333333337</v>
      </c>
      <c r="AA208" s="92" t="s">
        <v>598</v>
      </c>
      <c r="AB208" s="92">
        <v>305</v>
      </c>
      <c r="AC208" s="92" t="s">
        <v>1903</v>
      </c>
      <c r="AD208" s="92">
        <v>18</v>
      </c>
      <c r="AE208" s="92">
        <v>16</v>
      </c>
      <c r="AG208" s="92" t="str">
        <f t="shared" si="7"/>
        <v>Lab</v>
      </c>
    </row>
    <row r="209" spans="1:33" ht="16" x14ac:dyDescent="0.2">
      <c r="A209" s="92" t="s">
        <v>266</v>
      </c>
      <c r="B209" s="92" t="s">
        <v>261</v>
      </c>
      <c r="C209" s="92" t="s">
        <v>268</v>
      </c>
      <c r="D209" s="95" t="s">
        <v>321</v>
      </c>
      <c r="E209" s="92" t="s">
        <v>267</v>
      </c>
      <c r="F209" s="92">
        <v>0</v>
      </c>
      <c r="G209" s="92" t="s">
        <v>1104</v>
      </c>
      <c r="H209" s="92" t="s">
        <v>1103</v>
      </c>
      <c r="I209" s="92" t="s">
        <v>404</v>
      </c>
      <c r="K209" s="92" t="s">
        <v>1102</v>
      </c>
      <c r="L209" s="92" t="s">
        <v>404</v>
      </c>
      <c r="M209" s="92" t="s">
        <v>270</v>
      </c>
      <c r="N209" s="92" t="s">
        <v>316</v>
      </c>
      <c r="O209" s="92">
        <v>1</v>
      </c>
      <c r="P209" s="92" t="s">
        <v>316</v>
      </c>
      <c r="Q209" s="92" t="s">
        <v>316</v>
      </c>
      <c r="R209" s="92" t="s">
        <v>316</v>
      </c>
      <c r="S209" s="92" t="s">
        <v>316</v>
      </c>
      <c r="T209" s="92" t="s">
        <v>316</v>
      </c>
      <c r="U209" s="92">
        <v>1</v>
      </c>
      <c r="V209" s="92" t="str">
        <f t="shared" si="8"/>
        <v>T</v>
      </c>
      <c r="W209" s="92" t="str">
        <f t="shared" si="6"/>
        <v>Other</v>
      </c>
      <c r="X209" s="92" t="s">
        <v>676</v>
      </c>
      <c r="Y209" s="93">
        <v>0.54166666666666663</v>
      </c>
      <c r="Z209" s="93">
        <v>0.67708333333333337</v>
      </c>
      <c r="AA209" s="92" t="s">
        <v>598</v>
      </c>
      <c r="AB209" s="95" t="s">
        <v>644</v>
      </c>
      <c r="AC209" s="92" t="s">
        <v>1902</v>
      </c>
      <c r="AD209" s="92">
        <v>18</v>
      </c>
      <c r="AE209" s="92">
        <v>14</v>
      </c>
      <c r="AG209" s="92" t="str">
        <f t="shared" si="7"/>
        <v>Lab</v>
      </c>
    </row>
    <row r="210" spans="1:33" ht="16" x14ac:dyDescent="0.2">
      <c r="A210" s="92" t="s">
        <v>266</v>
      </c>
      <c r="B210" s="92" t="s">
        <v>261</v>
      </c>
      <c r="C210" s="92" t="s">
        <v>1901</v>
      </c>
      <c r="D210" s="95" t="s">
        <v>329</v>
      </c>
      <c r="E210" s="92" t="s">
        <v>1900</v>
      </c>
      <c r="F210" s="92">
        <v>0</v>
      </c>
      <c r="G210" s="92" t="s">
        <v>571</v>
      </c>
      <c r="H210" s="92" t="s">
        <v>570</v>
      </c>
      <c r="K210" s="92" t="s">
        <v>569</v>
      </c>
      <c r="L210" s="92" t="s">
        <v>316</v>
      </c>
      <c r="M210" s="92" t="s">
        <v>270</v>
      </c>
      <c r="N210" s="92" t="s">
        <v>316</v>
      </c>
      <c r="O210" s="92">
        <v>1</v>
      </c>
      <c r="P210" s="92" t="s">
        <v>316</v>
      </c>
      <c r="Q210" s="92" t="s">
        <v>316</v>
      </c>
      <c r="R210" s="92" t="s">
        <v>316</v>
      </c>
      <c r="S210" s="92" t="s">
        <v>316</v>
      </c>
      <c r="T210" s="92" t="s">
        <v>316</v>
      </c>
      <c r="U210" s="92">
        <v>1</v>
      </c>
      <c r="V210" s="92" t="str">
        <f t="shared" si="8"/>
        <v>T</v>
      </c>
      <c r="W210" s="92" t="str">
        <f t="shared" si="6"/>
        <v>Other</v>
      </c>
      <c r="X210" s="92" t="s">
        <v>676</v>
      </c>
      <c r="Y210" s="93">
        <v>0.54166666666666663</v>
      </c>
      <c r="Z210" s="93">
        <v>0.67708333333333337</v>
      </c>
      <c r="AA210" s="92" t="s">
        <v>598</v>
      </c>
      <c r="AB210" s="92">
        <v>102</v>
      </c>
      <c r="AC210" s="92" t="s">
        <v>1899</v>
      </c>
      <c r="AD210" s="92">
        <v>15</v>
      </c>
      <c r="AE210" s="92">
        <v>11</v>
      </c>
      <c r="AG210" s="92" t="str">
        <f t="shared" si="7"/>
        <v>Lab</v>
      </c>
    </row>
    <row r="211" spans="1:33" ht="16" x14ac:dyDescent="0.2">
      <c r="A211" s="92" t="s">
        <v>266</v>
      </c>
      <c r="B211" s="92" t="s">
        <v>261</v>
      </c>
      <c r="C211" s="92" t="s">
        <v>1636</v>
      </c>
      <c r="D211" s="95" t="s">
        <v>321</v>
      </c>
      <c r="E211" s="92" t="s">
        <v>1635</v>
      </c>
      <c r="F211" s="92">
        <v>0</v>
      </c>
      <c r="G211" s="92" t="s">
        <v>564</v>
      </c>
      <c r="H211" s="92" t="s">
        <v>563</v>
      </c>
      <c r="K211" s="92" t="s">
        <v>562</v>
      </c>
      <c r="L211" s="92" t="s">
        <v>316</v>
      </c>
      <c r="M211" s="92" t="s">
        <v>270</v>
      </c>
      <c r="N211" s="92" t="s">
        <v>316</v>
      </c>
      <c r="O211" s="92">
        <v>1</v>
      </c>
      <c r="P211" s="92" t="s">
        <v>316</v>
      </c>
      <c r="Q211" s="92" t="s">
        <v>316</v>
      </c>
      <c r="R211" s="92" t="s">
        <v>316</v>
      </c>
      <c r="S211" s="92" t="s">
        <v>316</v>
      </c>
      <c r="T211" s="92" t="s">
        <v>316</v>
      </c>
      <c r="U211" s="92">
        <v>1</v>
      </c>
      <c r="V211" s="92" t="str">
        <f t="shared" si="8"/>
        <v>T</v>
      </c>
      <c r="W211" s="92" t="str">
        <f t="shared" si="6"/>
        <v>Other</v>
      </c>
      <c r="X211" s="92" t="s">
        <v>676</v>
      </c>
      <c r="Y211" s="93">
        <v>0.54166666666666663</v>
      </c>
      <c r="Z211" s="93">
        <v>0.67708333333333337</v>
      </c>
      <c r="AA211" s="92" t="s">
        <v>598</v>
      </c>
      <c r="AB211" s="92">
        <v>209</v>
      </c>
      <c r="AC211" s="92" t="s">
        <v>1898</v>
      </c>
      <c r="AD211" s="92">
        <v>16</v>
      </c>
      <c r="AE211" s="92">
        <v>14</v>
      </c>
      <c r="AG211" s="92" t="str">
        <f t="shared" si="7"/>
        <v>Lab</v>
      </c>
    </row>
    <row r="212" spans="1:33" ht="16" x14ac:dyDescent="0.2">
      <c r="A212" s="92" t="s">
        <v>266</v>
      </c>
      <c r="B212" s="92" t="s">
        <v>330</v>
      </c>
      <c r="C212" s="92" t="s">
        <v>1897</v>
      </c>
      <c r="D212" s="95" t="s">
        <v>321</v>
      </c>
      <c r="E212" s="92" t="s">
        <v>1896</v>
      </c>
      <c r="F212" s="92">
        <v>0</v>
      </c>
      <c r="G212" s="92" t="s">
        <v>335</v>
      </c>
      <c r="H212" s="92" t="s">
        <v>334</v>
      </c>
      <c r="K212" s="92" t="s">
        <v>333</v>
      </c>
      <c r="L212" s="92" t="s">
        <v>316</v>
      </c>
      <c r="M212" s="92" t="s">
        <v>270</v>
      </c>
      <c r="N212" s="92" t="s">
        <v>316</v>
      </c>
      <c r="O212" s="92">
        <v>1</v>
      </c>
      <c r="P212" s="92" t="s">
        <v>316</v>
      </c>
      <c r="Q212" s="92" t="s">
        <v>316</v>
      </c>
      <c r="R212" s="92" t="s">
        <v>316</v>
      </c>
      <c r="S212" s="92" t="s">
        <v>316</v>
      </c>
      <c r="T212" s="92" t="s">
        <v>316</v>
      </c>
      <c r="U212" s="92">
        <v>1</v>
      </c>
      <c r="V212" s="92" t="str">
        <f t="shared" si="8"/>
        <v>T</v>
      </c>
      <c r="W212" s="92" t="str">
        <f t="shared" si="6"/>
        <v>Other</v>
      </c>
      <c r="X212" s="92" t="s">
        <v>676</v>
      </c>
      <c r="Y212" s="93">
        <v>0.54166666666666663</v>
      </c>
      <c r="Z212" s="93">
        <v>0.67708333333333337</v>
      </c>
      <c r="AA212" s="92" t="s">
        <v>598</v>
      </c>
      <c r="AB212" s="92">
        <v>300</v>
      </c>
      <c r="AC212" s="92" t="s">
        <v>1895</v>
      </c>
      <c r="AD212" s="92">
        <v>12</v>
      </c>
      <c r="AE212" s="92">
        <v>12</v>
      </c>
      <c r="AG212" s="92" t="str">
        <f t="shared" si="7"/>
        <v>Lab</v>
      </c>
    </row>
    <row r="213" spans="1:33" ht="16" x14ac:dyDescent="0.2">
      <c r="A213" s="92" t="s">
        <v>266</v>
      </c>
      <c r="B213" s="92" t="s">
        <v>261</v>
      </c>
      <c r="C213" s="92" t="s">
        <v>265</v>
      </c>
      <c r="D213" s="95" t="s">
        <v>321</v>
      </c>
      <c r="E213" s="92" t="s">
        <v>264</v>
      </c>
      <c r="F213" s="92">
        <v>0</v>
      </c>
      <c r="G213" s="92" t="s">
        <v>647</v>
      </c>
      <c r="H213" s="92" t="s">
        <v>646</v>
      </c>
      <c r="K213" s="92" t="s">
        <v>645</v>
      </c>
      <c r="L213" s="92" t="s">
        <v>316</v>
      </c>
      <c r="M213" s="92" t="s">
        <v>270</v>
      </c>
      <c r="N213" s="92" t="s">
        <v>316</v>
      </c>
      <c r="O213" s="92">
        <v>1</v>
      </c>
      <c r="P213" s="92" t="s">
        <v>316</v>
      </c>
      <c r="Q213" s="92" t="s">
        <v>316</v>
      </c>
      <c r="R213" s="92" t="s">
        <v>316</v>
      </c>
      <c r="S213" s="92" t="s">
        <v>316</v>
      </c>
      <c r="T213" s="92" t="s">
        <v>316</v>
      </c>
      <c r="U213" s="92">
        <v>1</v>
      </c>
      <c r="V213" s="92" t="str">
        <f t="shared" si="8"/>
        <v>T</v>
      </c>
      <c r="W213" s="92" t="str">
        <f t="shared" si="6"/>
        <v>Other</v>
      </c>
      <c r="X213" s="92" t="s">
        <v>1090</v>
      </c>
      <c r="Y213" s="93">
        <v>0.58333333333333337</v>
      </c>
      <c r="Z213" s="93">
        <v>0.71875</v>
      </c>
      <c r="AA213" s="92" t="s">
        <v>598</v>
      </c>
      <c r="AB213" s="95" t="s">
        <v>1066</v>
      </c>
      <c r="AC213" s="92" t="s">
        <v>1894</v>
      </c>
      <c r="AD213" s="92">
        <v>12</v>
      </c>
      <c r="AE213" s="92">
        <v>12</v>
      </c>
      <c r="AG213" s="92" t="str">
        <f t="shared" si="7"/>
        <v>Lab</v>
      </c>
    </row>
    <row r="214" spans="1:33" ht="16" x14ac:dyDescent="0.2">
      <c r="A214" s="92" t="s">
        <v>266</v>
      </c>
      <c r="B214" s="92" t="s">
        <v>261</v>
      </c>
      <c r="C214" s="92" t="s">
        <v>1893</v>
      </c>
      <c r="D214" s="95" t="s">
        <v>321</v>
      </c>
      <c r="E214" s="92" t="s">
        <v>1892</v>
      </c>
      <c r="F214" s="92">
        <v>0</v>
      </c>
      <c r="G214" s="92" t="s">
        <v>1095</v>
      </c>
      <c r="H214" s="92" t="s">
        <v>1021</v>
      </c>
      <c r="K214" s="92" t="s">
        <v>1094</v>
      </c>
      <c r="L214" s="92" t="s">
        <v>316</v>
      </c>
      <c r="M214" s="92" t="s">
        <v>270</v>
      </c>
      <c r="N214" s="92" t="s">
        <v>316</v>
      </c>
      <c r="O214" s="92">
        <v>1</v>
      </c>
      <c r="P214" s="92" t="s">
        <v>316</v>
      </c>
      <c r="Q214" s="92" t="s">
        <v>316</v>
      </c>
      <c r="R214" s="92" t="s">
        <v>316</v>
      </c>
      <c r="S214" s="92" t="s">
        <v>316</v>
      </c>
      <c r="T214" s="92" t="s">
        <v>316</v>
      </c>
      <c r="U214" s="92">
        <v>1</v>
      </c>
      <c r="V214" s="92" t="str">
        <f t="shared" si="8"/>
        <v>T</v>
      </c>
      <c r="W214" s="92" t="str">
        <f t="shared" si="6"/>
        <v>Other</v>
      </c>
      <c r="X214" s="92" t="s">
        <v>1090</v>
      </c>
      <c r="Y214" s="93">
        <v>0.58333333333333337</v>
      </c>
      <c r="Z214" s="93">
        <v>0.71875</v>
      </c>
      <c r="AA214" s="92" t="s">
        <v>598</v>
      </c>
      <c r="AB214" s="92">
        <v>311</v>
      </c>
      <c r="AC214" s="92" t="s">
        <v>1891</v>
      </c>
      <c r="AD214" s="92">
        <v>10</v>
      </c>
      <c r="AE214" s="92">
        <v>8</v>
      </c>
      <c r="AG214" s="92" t="str">
        <f t="shared" si="7"/>
        <v>Lab</v>
      </c>
    </row>
    <row r="215" spans="1:33" ht="16" x14ac:dyDescent="0.2">
      <c r="A215" s="92" t="s">
        <v>266</v>
      </c>
      <c r="B215" s="92" t="s">
        <v>359</v>
      </c>
      <c r="C215" s="92" t="s">
        <v>283</v>
      </c>
      <c r="D215" s="95" t="s">
        <v>337</v>
      </c>
      <c r="E215" s="92" t="s">
        <v>633</v>
      </c>
      <c r="F215" s="92">
        <v>0</v>
      </c>
      <c r="G215" s="92" t="s">
        <v>358</v>
      </c>
      <c r="H215" s="92" t="s">
        <v>357</v>
      </c>
      <c r="K215" s="92" t="s">
        <v>356</v>
      </c>
      <c r="L215" s="92" t="s">
        <v>316</v>
      </c>
      <c r="M215" s="92" t="s">
        <v>270</v>
      </c>
      <c r="N215" s="92" t="s">
        <v>316</v>
      </c>
      <c r="O215" s="92">
        <v>1</v>
      </c>
      <c r="P215" s="92" t="s">
        <v>316</v>
      </c>
      <c r="Q215" s="92" t="s">
        <v>316</v>
      </c>
      <c r="R215" s="92" t="s">
        <v>316</v>
      </c>
      <c r="S215" s="92" t="s">
        <v>316</v>
      </c>
      <c r="T215" s="92" t="s">
        <v>316</v>
      </c>
      <c r="U215" s="92">
        <v>1</v>
      </c>
      <c r="V215" s="92" t="str">
        <f t="shared" si="8"/>
        <v>T</v>
      </c>
      <c r="W215" s="92" t="str">
        <f t="shared" si="6"/>
        <v>Other</v>
      </c>
      <c r="X215" s="92" t="s">
        <v>1090</v>
      </c>
      <c r="Y215" s="93">
        <v>0.58333333333333337</v>
      </c>
      <c r="Z215" s="93">
        <v>0.71875</v>
      </c>
      <c r="AA215" s="92" t="s">
        <v>626</v>
      </c>
      <c r="AB215" s="92">
        <v>112</v>
      </c>
      <c r="AC215" s="92" t="s">
        <v>1890</v>
      </c>
      <c r="AD215" s="92">
        <v>17</v>
      </c>
      <c r="AE215" s="92">
        <v>12</v>
      </c>
      <c r="AG215" s="92" t="str">
        <f t="shared" si="7"/>
        <v>Lab</v>
      </c>
    </row>
    <row r="216" spans="1:33" ht="16" x14ac:dyDescent="0.2">
      <c r="A216" s="92" t="s">
        <v>266</v>
      </c>
      <c r="B216" s="92" t="s">
        <v>365</v>
      </c>
      <c r="C216" s="92">
        <v>107</v>
      </c>
      <c r="D216" s="95" t="s">
        <v>321</v>
      </c>
      <c r="E216" s="92" t="s">
        <v>1889</v>
      </c>
      <c r="F216" s="92">
        <v>2</v>
      </c>
      <c r="G216" s="92" t="s">
        <v>567</v>
      </c>
      <c r="H216" s="92" t="s">
        <v>566</v>
      </c>
      <c r="I216" s="92" t="s">
        <v>332</v>
      </c>
      <c r="J216" s="92" t="s">
        <v>250</v>
      </c>
      <c r="K216" s="92" t="s">
        <v>565</v>
      </c>
      <c r="L216" s="92" t="s">
        <v>331</v>
      </c>
      <c r="M216" s="92" t="s">
        <v>270</v>
      </c>
      <c r="N216" s="92" t="s">
        <v>316</v>
      </c>
      <c r="O216" s="92">
        <v>1</v>
      </c>
      <c r="P216" s="92" t="s">
        <v>316</v>
      </c>
      <c r="Q216" s="92" t="s">
        <v>316</v>
      </c>
      <c r="R216" s="92" t="s">
        <v>316</v>
      </c>
      <c r="S216" s="92" t="s">
        <v>316</v>
      </c>
      <c r="T216" s="92" t="s">
        <v>316</v>
      </c>
      <c r="U216" s="92">
        <v>1</v>
      </c>
      <c r="W216" s="92" t="str">
        <f t="shared" si="6"/>
        <v>Other</v>
      </c>
      <c r="X216" s="92" t="s">
        <v>1122</v>
      </c>
      <c r="Y216" s="93">
        <v>0.61458333333333337</v>
      </c>
      <c r="Z216" s="93">
        <v>0.69791666666666663</v>
      </c>
      <c r="AA216" s="92" t="s">
        <v>598</v>
      </c>
      <c r="AB216" s="92">
        <v>109</v>
      </c>
      <c r="AC216" s="92" t="s">
        <v>1888</v>
      </c>
      <c r="AD216" s="92">
        <v>20</v>
      </c>
      <c r="AE216" s="92">
        <v>20</v>
      </c>
      <c r="AG216" s="92" t="str">
        <f t="shared" si="7"/>
        <v>Non-Lab</v>
      </c>
    </row>
    <row r="217" spans="1:33" ht="16" x14ac:dyDescent="0.2">
      <c r="A217" s="92" t="s">
        <v>266</v>
      </c>
      <c r="B217" s="92" t="s">
        <v>614</v>
      </c>
      <c r="C217" s="92">
        <v>401</v>
      </c>
      <c r="D217" s="95" t="s">
        <v>321</v>
      </c>
      <c r="E217" s="92" t="s">
        <v>1887</v>
      </c>
      <c r="F217" s="92">
        <v>4</v>
      </c>
      <c r="G217" s="92" t="s">
        <v>769</v>
      </c>
      <c r="H217" s="92" t="s">
        <v>768</v>
      </c>
      <c r="I217" s="92" t="s">
        <v>612</v>
      </c>
      <c r="J217" s="92" t="s">
        <v>611</v>
      </c>
      <c r="K217" s="92" t="s">
        <v>767</v>
      </c>
      <c r="L217" s="92" t="s">
        <v>608</v>
      </c>
      <c r="M217" s="92" t="s">
        <v>270</v>
      </c>
      <c r="N217" s="92" t="s">
        <v>316</v>
      </c>
      <c r="O217" s="92">
        <v>1</v>
      </c>
      <c r="P217" s="92" t="s">
        <v>316</v>
      </c>
      <c r="Q217" s="92" t="s">
        <v>316</v>
      </c>
      <c r="R217" s="92" t="s">
        <v>316</v>
      </c>
      <c r="S217" s="92" t="s">
        <v>316</v>
      </c>
      <c r="T217" s="92" t="s">
        <v>316</v>
      </c>
      <c r="U217" s="92">
        <v>1</v>
      </c>
      <c r="W217" s="92" t="str">
        <f t="shared" si="6"/>
        <v>Other</v>
      </c>
      <c r="X217" s="92" t="s">
        <v>606</v>
      </c>
      <c r="Y217" s="93">
        <v>0.75</v>
      </c>
      <c r="Z217" s="93">
        <v>0.83333333333333337</v>
      </c>
      <c r="AA217" s="92" t="s">
        <v>605</v>
      </c>
      <c r="AB217" s="92">
        <v>221</v>
      </c>
      <c r="AC217" s="92" t="s">
        <v>1886</v>
      </c>
      <c r="AD217" s="92">
        <v>12</v>
      </c>
      <c r="AE217" s="92">
        <v>4</v>
      </c>
      <c r="AG217" s="92" t="str">
        <f t="shared" si="7"/>
        <v>Non-Lab</v>
      </c>
    </row>
    <row r="218" spans="1:33" ht="16" x14ac:dyDescent="0.2">
      <c r="A218" s="92" t="s">
        <v>266</v>
      </c>
      <c r="B218" s="92" t="s">
        <v>261</v>
      </c>
      <c r="C218" s="92" t="s">
        <v>274</v>
      </c>
      <c r="D218" s="95" t="s">
        <v>329</v>
      </c>
      <c r="E218" s="92" t="s">
        <v>273</v>
      </c>
      <c r="F218" s="92">
        <v>0</v>
      </c>
      <c r="G218" s="92" t="s">
        <v>567</v>
      </c>
      <c r="H218" s="92" t="s">
        <v>566</v>
      </c>
      <c r="K218" s="92" t="s">
        <v>565</v>
      </c>
      <c r="L218" s="92" t="s">
        <v>316</v>
      </c>
      <c r="M218" s="92" t="s">
        <v>270</v>
      </c>
      <c r="N218" s="92" t="s">
        <v>316</v>
      </c>
      <c r="O218" s="92">
        <v>1</v>
      </c>
      <c r="P218" s="92" t="s">
        <v>316</v>
      </c>
      <c r="Q218" s="92" t="s">
        <v>316</v>
      </c>
      <c r="R218" s="92" t="s">
        <v>316</v>
      </c>
      <c r="S218" s="92" t="s">
        <v>316</v>
      </c>
      <c r="T218" s="92" t="s">
        <v>316</v>
      </c>
      <c r="U218" s="92">
        <v>1</v>
      </c>
      <c r="V218" s="92" t="str">
        <f>LEFT(M218,1)</f>
        <v>T</v>
      </c>
      <c r="W218" s="92" t="str">
        <f t="shared" si="6"/>
        <v>Other</v>
      </c>
      <c r="X218" s="92" t="s">
        <v>1622</v>
      </c>
      <c r="Y218" s="93">
        <v>0.33333333333333331</v>
      </c>
      <c r="Z218" s="93">
        <v>0.46875</v>
      </c>
      <c r="AA218" s="92" t="s">
        <v>598</v>
      </c>
      <c r="AB218" s="92">
        <v>109</v>
      </c>
      <c r="AC218" s="92" t="s">
        <v>1885</v>
      </c>
      <c r="AD218" s="92">
        <v>18</v>
      </c>
      <c r="AE218" s="92">
        <v>17</v>
      </c>
      <c r="AG218" s="92" t="str">
        <f t="shared" si="7"/>
        <v>Lab</v>
      </c>
    </row>
    <row r="219" spans="1:33" ht="16" x14ac:dyDescent="0.2">
      <c r="A219" s="92" t="s">
        <v>266</v>
      </c>
      <c r="B219" s="92" t="s">
        <v>261</v>
      </c>
      <c r="C219" s="92" t="s">
        <v>268</v>
      </c>
      <c r="D219" s="95" t="s">
        <v>329</v>
      </c>
      <c r="E219" s="92" t="s">
        <v>267</v>
      </c>
      <c r="F219" s="92">
        <v>0</v>
      </c>
      <c r="G219" s="92" t="s">
        <v>652</v>
      </c>
      <c r="H219" s="92" t="s">
        <v>198</v>
      </c>
      <c r="I219" s="92" t="s">
        <v>404</v>
      </c>
      <c r="K219" s="92" t="s">
        <v>651</v>
      </c>
      <c r="L219" s="92" t="s">
        <v>404</v>
      </c>
      <c r="M219" s="92" t="s">
        <v>270</v>
      </c>
      <c r="N219" s="92" t="s">
        <v>316</v>
      </c>
      <c r="O219" s="92">
        <v>1</v>
      </c>
      <c r="P219" s="92" t="s">
        <v>316</v>
      </c>
      <c r="Q219" s="92" t="s">
        <v>316</v>
      </c>
      <c r="R219" s="92" t="s">
        <v>316</v>
      </c>
      <c r="S219" s="92" t="s">
        <v>316</v>
      </c>
      <c r="T219" s="92" t="s">
        <v>316</v>
      </c>
      <c r="U219" s="92">
        <v>1</v>
      </c>
      <c r="V219" s="92" t="str">
        <f>LEFT(M219,1)</f>
        <v>T</v>
      </c>
      <c r="W219" s="92" t="str">
        <f t="shared" si="6"/>
        <v>Other</v>
      </c>
      <c r="X219" s="92" t="s">
        <v>689</v>
      </c>
      <c r="Y219" s="93">
        <v>0.375</v>
      </c>
      <c r="Z219" s="93">
        <v>0.51041666666666663</v>
      </c>
      <c r="AA219" s="92" t="s">
        <v>598</v>
      </c>
      <c r="AB219" s="95" t="s">
        <v>644</v>
      </c>
      <c r="AC219" s="92" t="s">
        <v>1884</v>
      </c>
      <c r="AD219" s="92">
        <v>18</v>
      </c>
      <c r="AE219" s="92">
        <v>17</v>
      </c>
      <c r="AG219" s="92" t="str">
        <f t="shared" si="7"/>
        <v>Lab</v>
      </c>
    </row>
    <row r="220" spans="1:33" ht="16" x14ac:dyDescent="0.2">
      <c r="A220" s="92" t="s">
        <v>266</v>
      </c>
      <c r="B220" s="92" t="s">
        <v>359</v>
      </c>
      <c r="C220" s="92" t="s">
        <v>283</v>
      </c>
      <c r="D220" s="95" t="s">
        <v>329</v>
      </c>
      <c r="E220" s="92" t="s">
        <v>633</v>
      </c>
      <c r="F220" s="92">
        <v>0</v>
      </c>
      <c r="G220" s="92" t="s">
        <v>632</v>
      </c>
      <c r="H220" s="92" t="s">
        <v>631</v>
      </c>
      <c r="K220" s="92" t="s">
        <v>630</v>
      </c>
      <c r="L220" s="92" t="s">
        <v>316</v>
      </c>
      <c r="M220" s="92" t="s">
        <v>270</v>
      </c>
      <c r="N220" s="92" t="s">
        <v>316</v>
      </c>
      <c r="O220" s="92">
        <v>1</v>
      </c>
      <c r="P220" s="92" t="s">
        <v>316</v>
      </c>
      <c r="Q220" s="92" t="s">
        <v>316</v>
      </c>
      <c r="R220" s="92" t="s">
        <v>316</v>
      </c>
      <c r="S220" s="92" t="s">
        <v>316</v>
      </c>
      <c r="T220" s="92" t="s">
        <v>316</v>
      </c>
      <c r="U220" s="92">
        <v>1</v>
      </c>
      <c r="V220" s="92" t="str">
        <f>LEFT(M220,1)</f>
        <v>T</v>
      </c>
      <c r="W220" s="92" t="str">
        <f t="shared" si="6"/>
        <v>Other</v>
      </c>
      <c r="X220" s="92" t="s">
        <v>689</v>
      </c>
      <c r="Y220" s="93">
        <v>0.375</v>
      </c>
      <c r="Z220" s="93">
        <v>0.51041666666666663</v>
      </c>
      <c r="AA220" s="92" t="s">
        <v>626</v>
      </c>
      <c r="AB220" s="92">
        <v>112</v>
      </c>
      <c r="AC220" s="92" t="s">
        <v>1883</v>
      </c>
      <c r="AD220" s="92">
        <v>17</v>
      </c>
      <c r="AE220" s="92">
        <v>9</v>
      </c>
      <c r="AG220" s="92" t="str">
        <f t="shared" si="7"/>
        <v>Lab</v>
      </c>
    </row>
    <row r="221" spans="1:33" ht="16" x14ac:dyDescent="0.2">
      <c r="A221" s="92" t="s">
        <v>266</v>
      </c>
      <c r="B221" s="92" t="s">
        <v>576</v>
      </c>
      <c r="C221" s="92" t="s">
        <v>1882</v>
      </c>
      <c r="D221" s="95" t="s">
        <v>321</v>
      </c>
      <c r="E221" s="92" t="s">
        <v>1881</v>
      </c>
      <c r="F221" s="92">
        <v>0</v>
      </c>
      <c r="G221" s="92" t="s">
        <v>574</v>
      </c>
      <c r="H221" s="92" t="s">
        <v>573</v>
      </c>
      <c r="K221" s="92" t="s">
        <v>572</v>
      </c>
      <c r="L221" s="92" t="s">
        <v>316</v>
      </c>
      <c r="M221" s="92" t="s">
        <v>270</v>
      </c>
      <c r="N221" s="92" t="s">
        <v>316</v>
      </c>
      <c r="O221" s="92">
        <v>1</v>
      </c>
      <c r="P221" s="92" t="s">
        <v>316</v>
      </c>
      <c r="Q221" s="92" t="s">
        <v>316</v>
      </c>
      <c r="R221" s="92" t="s">
        <v>316</v>
      </c>
      <c r="S221" s="92" t="s">
        <v>316</v>
      </c>
      <c r="T221" s="92" t="s">
        <v>316</v>
      </c>
      <c r="U221" s="92">
        <v>1</v>
      </c>
      <c r="V221" s="92" t="str">
        <f>LEFT(M221,1)</f>
        <v>T</v>
      </c>
      <c r="W221" s="92" t="str">
        <f t="shared" si="6"/>
        <v>Other</v>
      </c>
      <c r="X221" s="92" t="s">
        <v>672</v>
      </c>
      <c r="Y221" s="93">
        <v>0.4548611111111111</v>
      </c>
      <c r="Z221" s="93">
        <v>0.52777777777777779</v>
      </c>
      <c r="AA221" s="92" t="s">
        <v>719</v>
      </c>
      <c r="AB221" s="92">
        <v>307</v>
      </c>
      <c r="AC221" s="92" t="s">
        <v>1880</v>
      </c>
      <c r="AD221" s="92">
        <v>40</v>
      </c>
      <c r="AE221" s="92">
        <v>39</v>
      </c>
      <c r="AG221" s="92" t="str">
        <f t="shared" si="7"/>
        <v>Lab</v>
      </c>
    </row>
    <row r="222" spans="1:33" ht="16" x14ac:dyDescent="0.2">
      <c r="A222" s="92" t="s">
        <v>266</v>
      </c>
      <c r="B222" s="92" t="s">
        <v>365</v>
      </c>
      <c r="C222" s="92">
        <v>106</v>
      </c>
      <c r="D222" s="95" t="s">
        <v>321</v>
      </c>
      <c r="E222" s="92" t="s">
        <v>1049</v>
      </c>
      <c r="F222" s="92">
        <v>2</v>
      </c>
      <c r="G222" s="92" t="s">
        <v>364</v>
      </c>
      <c r="H222" s="92" t="s">
        <v>363</v>
      </c>
      <c r="K222" s="92" t="s">
        <v>362</v>
      </c>
      <c r="L222" s="92" t="s">
        <v>316</v>
      </c>
      <c r="M222" s="92" t="s">
        <v>270</v>
      </c>
      <c r="N222" s="92" t="s">
        <v>316</v>
      </c>
      <c r="O222" s="92">
        <v>1</v>
      </c>
      <c r="P222" s="92" t="s">
        <v>316</v>
      </c>
      <c r="Q222" s="92" t="s">
        <v>316</v>
      </c>
      <c r="R222" s="92" t="s">
        <v>316</v>
      </c>
      <c r="S222" s="92" t="s">
        <v>316</v>
      </c>
      <c r="T222" s="92" t="s">
        <v>316</v>
      </c>
      <c r="U222" s="92">
        <v>1</v>
      </c>
      <c r="W222" s="92" t="str">
        <f t="shared" si="6"/>
        <v>Other</v>
      </c>
      <c r="X222" s="92" t="s">
        <v>672</v>
      </c>
      <c r="Y222" s="93">
        <v>0.4548611111111111</v>
      </c>
      <c r="Z222" s="93">
        <v>0.52777777777777779</v>
      </c>
      <c r="AA222" s="92" t="s">
        <v>982</v>
      </c>
      <c r="AB222" s="92">
        <v>304</v>
      </c>
      <c r="AC222" s="92" t="s">
        <v>1879</v>
      </c>
      <c r="AD222" s="92">
        <v>20</v>
      </c>
      <c r="AE222" s="92">
        <v>11</v>
      </c>
      <c r="AG222" s="92" t="str">
        <f t="shared" si="7"/>
        <v>Non-Lab</v>
      </c>
    </row>
    <row r="223" spans="1:33" ht="16" x14ac:dyDescent="0.2">
      <c r="A223" s="92" t="s">
        <v>266</v>
      </c>
      <c r="B223" s="92" t="s">
        <v>365</v>
      </c>
      <c r="C223" s="92">
        <v>103</v>
      </c>
      <c r="D223" s="95" t="s">
        <v>321</v>
      </c>
      <c r="E223" s="92" t="s">
        <v>1047</v>
      </c>
      <c r="F223" s="92">
        <v>2</v>
      </c>
      <c r="G223" s="92" t="s">
        <v>1046</v>
      </c>
      <c r="H223" s="92" t="s">
        <v>1045</v>
      </c>
      <c r="I223" s="92" t="s">
        <v>364</v>
      </c>
      <c r="J223" s="92" t="s">
        <v>363</v>
      </c>
      <c r="K223" s="92" t="s">
        <v>1044</v>
      </c>
      <c r="L223" s="92" t="s">
        <v>362</v>
      </c>
      <c r="M223" s="92" t="s">
        <v>270</v>
      </c>
      <c r="N223" s="92" t="s">
        <v>316</v>
      </c>
      <c r="O223" s="92">
        <v>1</v>
      </c>
      <c r="P223" s="92" t="s">
        <v>316</v>
      </c>
      <c r="Q223" s="92" t="s">
        <v>316</v>
      </c>
      <c r="R223" s="92" t="s">
        <v>316</v>
      </c>
      <c r="S223" s="92" t="s">
        <v>316</v>
      </c>
      <c r="T223" s="92" t="s">
        <v>316</v>
      </c>
      <c r="U223" s="92">
        <v>1</v>
      </c>
      <c r="W223" s="92" t="str">
        <f t="shared" si="6"/>
        <v>Other</v>
      </c>
      <c r="X223" s="92" t="s">
        <v>661</v>
      </c>
      <c r="Y223" s="93">
        <v>0.53472222222222221</v>
      </c>
      <c r="Z223" s="93">
        <v>0.60763888888888884</v>
      </c>
      <c r="AA223" s="92" t="s">
        <v>719</v>
      </c>
      <c r="AB223" s="95" t="s">
        <v>785</v>
      </c>
      <c r="AC223" s="92" t="s">
        <v>1878</v>
      </c>
      <c r="AD223" s="92">
        <v>24</v>
      </c>
      <c r="AE223" s="92">
        <v>24</v>
      </c>
      <c r="AG223" s="92" t="str">
        <f t="shared" si="7"/>
        <v>Non-Lab</v>
      </c>
    </row>
    <row r="224" spans="1:33" ht="16" x14ac:dyDescent="0.2">
      <c r="A224" s="92" t="s">
        <v>266</v>
      </c>
      <c r="B224" s="92" t="s">
        <v>365</v>
      </c>
      <c r="C224" s="92">
        <v>109</v>
      </c>
      <c r="D224" s="95" t="s">
        <v>321</v>
      </c>
      <c r="E224" s="92" t="s">
        <v>1088</v>
      </c>
      <c r="F224" s="92">
        <v>2</v>
      </c>
      <c r="G224" s="92" t="s">
        <v>364</v>
      </c>
      <c r="H224" s="92" t="s">
        <v>363</v>
      </c>
      <c r="K224" s="92" t="s">
        <v>362</v>
      </c>
      <c r="L224" s="92" t="s">
        <v>316</v>
      </c>
      <c r="M224" s="92" t="s">
        <v>270</v>
      </c>
      <c r="N224" s="92" t="s">
        <v>316</v>
      </c>
      <c r="O224" s="92">
        <v>1</v>
      </c>
      <c r="P224" s="92" t="s">
        <v>316</v>
      </c>
      <c r="Q224" s="92" t="s">
        <v>316</v>
      </c>
      <c r="R224" s="92" t="s">
        <v>316</v>
      </c>
      <c r="S224" s="92" t="s">
        <v>316</v>
      </c>
      <c r="T224" s="92" t="s">
        <v>316</v>
      </c>
      <c r="U224" s="92">
        <v>1</v>
      </c>
      <c r="W224" s="92" t="str">
        <f t="shared" si="6"/>
        <v>Other</v>
      </c>
      <c r="X224" s="92" t="s">
        <v>661</v>
      </c>
      <c r="Y224" s="93">
        <v>0.53472222222222221</v>
      </c>
      <c r="Z224" s="93">
        <v>0.60763888888888884</v>
      </c>
      <c r="AA224" s="92" t="s">
        <v>982</v>
      </c>
      <c r="AB224" s="92">
        <v>304</v>
      </c>
      <c r="AC224" s="92" t="s">
        <v>1877</v>
      </c>
      <c r="AD224" s="92">
        <v>20</v>
      </c>
      <c r="AE224" s="92">
        <v>20</v>
      </c>
      <c r="AG224" s="92" t="str">
        <f t="shared" si="7"/>
        <v>Non-Lab</v>
      </c>
    </row>
    <row r="225" spans="1:33" ht="16" x14ac:dyDescent="0.2">
      <c r="A225" s="92" t="s">
        <v>266</v>
      </c>
      <c r="B225" s="92" t="s">
        <v>556</v>
      </c>
      <c r="C225" s="92">
        <v>301</v>
      </c>
      <c r="D225" s="95" t="s">
        <v>329</v>
      </c>
      <c r="E225" s="92" t="s">
        <v>976</v>
      </c>
      <c r="F225" s="92">
        <v>4</v>
      </c>
      <c r="G225" s="92" t="s">
        <v>561</v>
      </c>
      <c r="H225" s="92" t="s">
        <v>401</v>
      </c>
      <c r="K225" s="92" t="s">
        <v>560</v>
      </c>
      <c r="L225" s="92" t="s">
        <v>316</v>
      </c>
      <c r="M225" s="92" t="s">
        <v>706</v>
      </c>
      <c r="N225" s="92" t="s">
        <v>316</v>
      </c>
      <c r="O225" s="92">
        <v>1</v>
      </c>
      <c r="P225" s="92" t="s">
        <v>316</v>
      </c>
      <c r="Q225" s="92">
        <v>1</v>
      </c>
      <c r="R225" s="92" t="s">
        <v>316</v>
      </c>
      <c r="S225" s="92" t="s">
        <v>316</v>
      </c>
      <c r="T225" s="92">
        <v>1</v>
      </c>
      <c r="U225" s="92" t="s">
        <v>316</v>
      </c>
      <c r="W225" s="92" t="str">
        <f t="shared" si="6"/>
        <v>TR</v>
      </c>
      <c r="X225" s="92" t="s">
        <v>1009</v>
      </c>
      <c r="Y225" s="93">
        <v>0.61458333333333337</v>
      </c>
      <c r="Z225" s="93">
        <v>0.6875</v>
      </c>
      <c r="AA225" s="92" t="s">
        <v>719</v>
      </c>
      <c r="AB225" s="92">
        <v>203</v>
      </c>
      <c r="AC225" s="92" t="s">
        <v>1876</v>
      </c>
      <c r="AD225" s="92">
        <v>20</v>
      </c>
      <c r="AE225" s="92">
        <v>21</v>
      </c>
      <c r="AG225" s="92" t="str">
        <f t="shared" si="7"/>
        <v>Non-Lab</v>
      </c>
    </row>
    <row r="226" spans="1:33" ht="16" x14ac:dyDescent="0.2">
      <c r="A226" s="92" t="s">
        <v>266</v>
      </c>
      <c r="B226" s="92" t="s">
        <v>262</v>
      </c>
      <c r="C226" s="92">
        <v>301</v>
      </c>
      <c r="D226" s="95" t="s">
        <v>321</v>
      </c>
      <c r="E226" s="92" t="s">
        <v>1875</v>
      </c>
      <c r="F226" s="92">
        <v>4</v>
      </c>
      <c r="G226" s="92" t="s">
        <v>549</v>
      </c>
      <c r="H226" s="92" t="s">
        <v>548</v>
      </c>
      <c r="K226" s="92" t="s">
        <v>547</v>
      </c>
      <c r="L226" s="92" t="s">
        <v>316</v>
      </c>
      <c r="M226" s="92" t="s">
        <v>706</v>
      </c>
      <c r="N226" s="92" t="s">
        <v>316</v>
      </c>
      <c r="O226" s="92">
        <v>1</v>
      </c>
      <c r="P226" s="92" t="s">
        <v>316</v>
      </c>
      <c r="Q226" s="92">
        <v>1</v>
      </c>
      <c r="R226" s="92" t="s">
        <v>316</v>
      </c>
      <c r="S226" s="92" t="s">
        <v>316</v>
      </c>
      <c r="T226" s="92">
        <v>1</v>
      </c>
      <c r="U226" s="92" t="s">
        <v>316</v>
      </c>
      <c r="W226" s="92" t="str">
        <f t="shared" si="6"/>
        <v>TR</v>
      </c>
      <c r="X226" s="92" t="s">
        <v>1009</v>
      </c>
      <c r="Y226" s="93">
        <v>0.61458333333333337</v>
      </c>
      <c r="Z226" s="93">
        <v>0.6875</v>
      </c>
      <c r="AA226" s="92" t="s">
        <v>605</v>
      </c>
      <c r="AB226" s="92">
        <v>221</v>
      </c>
      <c r="AC226" s="92" t="s">
        <v>1874</v>
      </c>
      <c r="AD226" s="92">
        <v>15</v>
      </c>
      <c r="AE226" s="92">
        <v>16</v>
      </c>
      <c r="AG226" s="92" t="str">
        <f t="shared" si="7"/>
        <v>Non-Lab</v>
      </c>
    </row>
    <row r="227" spans="1:33" ht="16" x14ac:dyDescent="0.2">
      <c r="A227" s="92" t="s">
        <v>266</v>
      </c>
      <c r="B227" s="92" t="s">
        <v>538</v>
      </c>
      <c r="C227" s="92">
        <v>301</v>
      </c>
      <c r="D227" s="95" t="s">
        <v>329</v>
      </c>
      <c r="E227" s="92" t="s">
        <v>1873</v>
      </c>
      <c r="F227" s="92">
        <v>4</v>
      </c>
      <c r="G227" s="92" t="s">
        <v>544</v>
      </c>
      <c r="H227" s="92" t="s">
        <v>543</v>
      </c>
      <c r="K227" s="92" t="s">
        <v>542</v>
      </c>
      <c r="L227" s="92" t="s">
        <v>316</v>
      </c>
      <c r="M227" s="92" t="s">
        <v>706</v>
      </c>
      <c r="N227" s="92" t="s">
        <v>316</v>
      </c>
      <c r="O227" s="92">
        <v>1</v>
      </c>
      <c r="P227" s="92" t="s">
        <v>316</v>
      </c>
      <c r="Q227" s="92">
        <v>1</v>
      </c>
      <c r="R227" s="92" t="s">
        <v>316</v>
      </c>
      <c r="S227" s="92" t="s">
        <v>316</v>
      </c>
      <c r="T227" s="92">
        <v>1</v>
      </c>
      <c r="U227" s="92" t="s">
        <v>316</v>
      </c>
      <c r="W227" s="92" t="str">
        <f t="shared" si="6"/>
        <v>TR</v>
      </c>
      <c r="X227" s="92" t="s">
        <v>1009</v>
      </c>
      <c r="Y227" s="93">
        <v>0.61458333333333337</v>
      </c>
      <c r="Z227" s="93">
        <v>0.6875</v>
      </c>
      <c r="AA227" s="92" t="s">
        <v>719</v>
      </c>
      <c r="AB227" s="95" t="s">
        <v>785</v>
      </c>
      <c r="AC227" s="92" t="s">
        <v>1872</v>
      </c>
      <c r="AD227" s="92">
        <v>10</v>
      </c>
      <c r="AE227" s="92">
        <v>12</v>
      </c>
      <c r="AG227" s="92" t="str">
        <f t="shared" si="7"/>
        <v>Non-Lab</v>
      </c>
    </row>
    <row r="228" spans="1:33" ht="16" x14ac:dyDescent="0.2">
      <c r="A228" s="92" t="s">
        <v>266</v>
      </c>
      <c r="B228" s="92" t="s">
        <v>538</v>
      </c>
      <c r="C228" s="92">
        <v>345</v>
      </c>
      <c r="D228" s="95" t="s">
        <v>321</v>
      </c>
      <c r="E228" s="92" t="s">
        <v>1871</v>
      </c>
      <c r="F228" s="92">
        <v>4</v>
      </c>
      <c r="G228" s="92" t="s">
        <v>1033</v>
      </c>
      <c r="H228" s="92" t="s">
        <v>1032</v>
      </c>
      <c r="K228" s="92" t="s">
        <v>1031</v>
      </c>
      <c r="L228" s="92" t="s">
        <v>316</v>
      </c>
      <c r="M228" s="92" t="s">
        <v>706</v>
      </c>
      <c r="N228" s="92" t="s">
        <v>316</v>
      </c>
      <c r="O228" s="92">
        <v>1</v>
      </c>
      <c r="P228" s="92" t="s">
        <v>316</v>
      </c>
      <c r="Q228" s="92">
        <v>1</v>
      </c>
      <c r="R228" s="92" t="s">
        <v>316</v>
      </c>
      <c r="S228" s="92" t="s">
        <v>316</v>
      </c>
      <c r="T228" s="92">
        <v>1</v>
      </c>
      <c r="U228" s="92" t="s">
        <v>316</v>
      </c>
      <c r="W228" s="92" t="str">
        <f t="shared" si="6"/>
        <v>TR</v>
      </c>
      <c r="X228" s="92" t="s">
        <v>1009</v>
      </c>
      <c r="Y228" s="93">
        <v>0.61458333333333337</v>
      </c>
      <c r="Z228" s="93">
        <v>0.6875</v>
      </c>
      <c r="AA228" s="92" t="s">
        <v>719</v>
      </c>
      <c r="AB228" s="95" t="s">
        <v>865</v>
      </c>
      <c r="AC228" s="92" t="s">
        <v>1870</v>
      </c>
      <c r="AD228" s="92">
        <v>12</v>
      </c>
      <c r="AE228" s="92">
        <v>11</v>
      </c>
      <c r="AG228" s="92" t="str">
        <f t="shared" si="7"/>
        <v>Non-Lab</v>
      </c>
    </row>
    <row r="229" spans="1:33" ht="16" x14ac:dyDescent="0.2">
      <c r="A229" s="92" t="s">
        <v>266</v>
      </c>
      <c r="B229" s="92" t="s">
        <v>519</v>
      </c>
      <c r="C229" s="92">
        <v>403</v>
      </c>
      <c r="D229" s="95" t="s">
        <v>321</v>
      </c>
      <c r="E229" s="92" t="s">
        <v>1869</v>
      </c>
      <c r="F229" s="92">
        <v>4</v>
      </c>
      <c r="G229" s="92" t="s">
        <v>525</v>
      </c>
      <c r="H229" s="92" t="s">
        <v>524</v>
      </c>
      <c r="I229" s="92" t="s">
        <v>85</v>
      </c>
      <c r="J229" s="92" t="s">
        <v>1768</v>
      </c>
      <c r="K229" s="92" t="s">
        <v>521</v>
      </c>
      <c r="L229" s="92" t="s">
        <v>1767</v>
      </c>
      <c r="M229" s="92" t="s">
        <v>706</v>
      </c>
      <c r="N229" s="92" t="s">
        <v>316</v>
      </c>
      <c r="O229" s="92">
        <v>1</v>
      </c>
      <c r="P229" s="92" t="s">
        <v>316</v>
      </c>
      <c r="Q229" s="92">
        <v>1</v>
      </c>
      <c r="R229" s="92" t="s">
        <v>316</v>
      </c>
      <c r="S229" s="92" t="s">
        <v>316</v>
      </c>
      <c r="T229" s="92">
        <v>1</v>
      </c>
      <c r="U229" s="92" t="s">
        <v>316</v>
      </c>
      <c r="W229" s="92" t="str">
        <f t="shared" si="6"/>
        <v>TR</v>
      </c>
      <c r="X229" s="92" t="s">
        <v>1009</v>
      </c>
      <c r="Y229" s="93">
        <v>0.61458333333333337</v>
      </c>
      <c r="Z229" s="93">
        <v>0.6875</v>
      </c>
      <c r="AA229" s="92" t="s">
        <v>719</v>
      </c>
      <c r="AB229" s="95" t="s">
        <v>1005</v>
      </c>
      <c r="AC229" s="92" t="s">
        <v>1868</v>
      </c>
      <c r="AD229" s="92">
        <v>15</v>
      </c>
      <c r="AE229" s="92">
        <v>11</v>
      </c>
      <c r="AG229" s="92" t="str">
        <f t="shared" si="7"/>
        <v>Non-Lab</v>
      </c>
    </row>
    <row r="230" spans="1:33" ht="16" x14ac:dyDescent="0.2">
      <c r="A230" s="92" t="s">
        <v>266</v>
      </c>
      <c r="B230" s="92" t="s">
        <v>614</v>
      </c>
      <c r="C230" s="92">
        <v>111</v>
      </c>
      <c r="D230" s="95" t="s">
        <v>775</v>
      </c>
      <c r="E230" s="92" t="s">
        <v>390</v>
      </c>
      <c r="F230" s="92">
        <v>4</v>
      </c>
      <c r="G230" s="92" t="s">
        <v>769</v>
      </c>
      <c r="H230" s="92" t="s">
        <v>768</v>
      </c>
      <c r="K230" s="92" t="s">
        <v>767</v>
      </c>
      <c r="L230" s="92" t="s">
        <v>316</v>
      </c>
      <c r="M230" s="92" t="s">
        <v>706</v>
      </c>
      <c r="N230" s="92" t="s">
        <v>316</v>
      </c>
      <c r="O230" s="92">
        <v>1</v>
      </c>
      <c r="P230" s="92" t="s">
        <v>316</v>
      </c>
      <c r="Q230" s="92">
        <v>1</v>
      </c>
      <c r="R230" s="92" t="s">
        <v>316</v>
      </c>
      <c r="S230" s="92" t="s">
        <v>316</v>
      </c>
      <c r="T230" s="92">
        <v>1</v>
      </c>
      <c r="U230" s="92" t="s">
        <v>316</v>
      </c>
      <c r="W230" s="92" t="str">
        <f t="shared" si="6"/>
        <v>TR</v>
      </c>
      <c r="X230" s="92" t="s">
        <v>1009</v>
      </c>
      <c r="Y230" s="93">
        <v>0.61458333333333337</v>
      </c>
      <c r="Z230" s="93">
        <v>0.6875</v>
      </c>
      <c r="AA230" s="92" t="s">
        <v>719</v>
      </c>
      <c r="AB230" s="92">
        <v>307</v>
      </c>
      <c r="AC230" s="92" t="s">
        <v>1867</v>
      </c>
      <c r="AD230" s="92">
        <v>16</v>
      </c>
      <c r="AE230" s="92">
        <v>15</v>
      </c>
      <c r="AG230" s="92" t="str">
        <f t="shared" si="7"/>
        <v>Non-Lab</v>
      </c>
    </row>
    <row r="231" spans="1:33" ht="16" x14ac:dyDescent="0.2">
      <c r="A231" s="92" t="s">
        <v>266</v>
      </c>
      <c r="B231" s="92" t="s">
        <v>1678</v>
      </c>
      <c r="C231" s="92">
        <v>199</v>
      </c>
      <c r="D231" s="92">
        <v>15</v>
      </c>
      <c r="E231" s="92" t="s">
        <v>1866</v>
      </c>
      <c r="F231" s="92">
        <v>4</v>
      </c>
      <c r="G231" s="92" t="s">
        <v>381</v>
      </c>
      <c r="H231" s="92" t="s">
        <v>862</v>
      </c>
      <c r="K231" s="92" t="s">
        <v>861</v>
      </c>
      <c r="L231" s="92" t="s">
        <v>316</v>
      </c>
      <c r="M231" s="92" t="s">
        <v>706</v>
      </c>
      <c r="N231" s="92" t="s">
        <v>316</v>
      </c>
      <c r="O231" s="92">
        <v>1</v>
      </c>
      <c r="P231" s="92" t="s">
        <v>316</v>
      </c>
      <c r="Q231" s="92">
        <v>1</v>
      </c>
      <c r="R231" s="92" t="s">
        <v>316</v>
      </c>
      <c r="S231" s="92" t="s">
        <v>316</v>
      </c>
      <c r="T231" s="92">
        <v>1</v>
      </c>
      <c r="U231" s="92" t="s">
        <v>316</v>
      </c>
      <c r="W231" s="92" t="str">
        <f t="shared" si="6"/>
        <v>TR</v>
      </c>
      <c r="X231" s="92" t="s">
        <v>1009</v>
      </c>
      <c r="Y231" s="93">
        <v>0.61458333333333337</v>
      </c>
      <c r="Z231" s="93">
        <v>0.6875</v>
      </c>
      <c r="AA231" s="92" t="s">
        <v>626</v>
      </c>
      <c r="AB231" s="95" t="s">
        <v>1073</v>
      </c>
      <c r="AC231" s="92" t="s">
        <v>1865</v>
      </c>
      <c r="AD231" s="92">
        <v>19</v>
      </c>
      <c r="AE231" s="92">
        <v>19</v>
      </c>
      <c r="AG231" s="92" t="str">
        <f t="shared" si="7"/>
        <v>Non-Lab</v>
      </c>
    </row>
    <row r="232" spans="1:33" ht="16" x14ac:dyDescent="0.2">
      <c r="A232" s="92" t="s">
        <v>266</v>
      </c>
      <c r="B232" s="92" t="s">
        <v>1016</v>
      </c>
      <c r="C232" s="92">
        <v>213</v>
      </c>
      <c r="D232" s="95" t="s">
        <v>321</v>
      </c>
      <c r="E232" s="92" t="s">
        <v>1864</v>
      </c>
      <c r="F232" s="92">
        <v>4</v>
      </c>
      <c r="G232" s="92" t="s">
        <v>352</v>
      </c>
      <c r="H232" s="92" t="s">
        <v>55</v>
      </c>
      <c r="K232" s="92" t="s">
        <v>351</v>
      </c>
      <c r="L232" s="92" t="s">
        <v>316</v>
      </c>
      <c r="M232" s="92" t="s">
        <v>706</v>
      </c>
      <c r="N232" s="92" t="s">
        <v>316</v>
      </c>
      <c r="O232" s="92">
        <v>1</v>
      </c>
      <c r="P232" s="92" t="s">
        <v>316</v>
      </c>
      <c r="Q232" s="92">
        <v>1</v>
      </c>
      <c r="R232" s="92" t="s">
        <v>316</v>
      </c>
      <c r="S232" s="92" t="s">
        <v>316</v>
      </c>
      <c r="T232" s="92">
        <v>1</v>
      </c>
      <c r="U232" s="92" t="s">
        <v>316</v>
      </c>
      <c r="W232" s="92" t="str">
        <f t="shared" si="6"/>
        <v>TR</v>
      </c>
      <c r="X232" s="92" t="s">
        <v>1009</v>
      </c>
      <c r="Y232" s="93">
        <v>0.61458333333333337</v>
      </c>
      <c r="Z232" s="93">
        <v>0.6875</v>
      </c>
      <c r="AA232" s="92" t="s">
        <v>723</v>
      </c>
      <c r="AB232" s="92" t="s">
        <v>1700</v>
      </c>
      <c r="AC232" s="92" t="s">
        <v>1863</v>
      </c>
      <c r="AD232" s="92">
        <v>20</v>
      </c>
      <c r="AE232" s="92">
        <v>19</v>
      </c>
      <c r="AG232" s="92" t="str">
        <f t="shared" si="7"/>
        <v>Non-Lab</v>
      </c>
    </row>
    <row r="233" spans="1:33" ht="16" x14ac:dyDescent="0.2">
      <c r="A233" s="92" t="s">
        <v>266</v>
      </c>
      <c r="B233" s="92" t="s">
        <v>330</v>
      </c>
      <c r="C233" s="92">
        <v>101</v>
      </c>
      <c r="D233" s="95" t="s">
        <v>321</v>
      </c>
      <c r="E233" s="92" t="s">
        <v>820</v>
      </c>
      <c r="F233" s="92">
        <v>4</v>
      </c>
      <c r="G233" s="92" t="s">
        <v>816</v>
      </c>
      <c r="H233" s="92" t="s">
        <v>815</v>
      </c>
      <c r="K233" s="92" t="s">
        <v>814</v>
      </c>
      <c r="L233" s="92" t="s">
        <v>316</v>
      </c>
      <c r="M233" s="92" t="s">
        <v>706</v>
      </c>
      <c r="N233" s="92" t="s">
        <v>316</v>
      </c>
      <c r="O233" s="92">
        <v>1</v>
      </c>
      <c r="P233" s="92" t="s">
        <v>316</v>
      </c>
      <c r="Q233" s="92">
        <v>1</v>
      </c>
      <c r="R233" s="92" t="s">
        <v>316</v>
      </c>
      <c r="S233" s="92" t="s">
        <v>316</v>
      </c>
      <c r="T233" s="92">
        <v>1</v>
      </c>
      <c r="U233" s="92" t="s">
        <v>316</v>
      </c>
      <c r="W233" s="92" t="str">
        <f t="shared" si="6"/>
        <v>TR</v>
      </c>
      <c r="X233" s="92" t="s">
        <v>1009</v>
      </c>
      <c r="Y233" s="93">
        <v>0.61458333333333337</v>
      </c>
      <c r="Z233" s="93">
        <v>0.6875</v>
      </c>
      <c r="AA233" s="92" t="s">
        <v>598</v>
      </c>
      <c r="AB233" s="92">
        <v>106</v>
      </c>
      <c r="AC233" s="92" t="s">
        <v>1862</v>
      </c>
      <c r="AD233" s="92">
        <v>25</v>
      </c>
      <c r="AE233" s="92">
        <v>25</v>
      </c>
      <c r="AG233" s="92" t="str">
        <f t="shared" si="7"/>
        <v>Non-Lab</v>
      </c>
    </row>
    <row r="234" spans="1:33" ht="16" x14ac:dyDescent="0.2">
      <c r="A234" s="92" t="s">
        <v>266</v>
      </c>
      <c r="B234" s="92" t="s">
        <v>330</v>
      </c>
      <c r="C234" s="92">
        <v>247</v>
      </c>
      <c r="D234" s="95" t="s">
        <v>329</v>
      </c>
      <c r="E234" s="92" t="s">
        <v>1726</v>
      </c>
      <c r="F234" s="92">
        <v>4</v>
      </c>
      <c r="G234" s="92" t="s">
        <v>736</v>
      </c>
      <c r="H234" s="92" t="s">
        <v>735</v>
      </c>
      <c r="K234" s="92" t="s">
        <v>734</v>
      </c>
      <c r="L234" s="92" t="s">
        <v>316</v>
      </c>
      <c r="M234" s="92" t="s">
        <v>706</v>
      </c>
      <c r="N234" s="92" t="s">
        <v>316</v>
      </c>
      <c r="O234" s="92">
        <v>1</v>
      </c>
      <c r="P234" s="92" t="s">
        <v>316</v>
      </c>
      <c r="Q234" s="92">
        <v>1</v>
      </c>
      <c r="R234" s="92" t="s">
        <v>316</v>
      </c>
      <c r="S234" s="92" t="s">
        <v>316</v>
      </c>
      <c r="T234" s="92">
        <v>1</v>
      </c>
      <c r="U234" s="92" t="s">
        <v>316</v>
      </c>
      <c r="W234" s="92" t="str">
        <f t="shared" si="6"/>
        <v>TR</v>
      </c>
      <c r="X234" s="92" t="s">
        <v>1009</v>
      </c>
      <c r="Y234" s="93">
        <v>0.61458333333333337</v>
      </c>
      <c r="Z234" s="93">
        <v>0.6875</v>
      </c>
      <c r="AA234" s="92" t="s">
        <v>598</v>
      </c>
      <c r="AB234" s="92">
        <v>202</v>
      </c>
      <c r="AC234" s="92" t="s">
        <v>1861</v>
      </c>
      <c r="AD234" s="92">
        <v>20</v>
      </c>
      <c r="AE234" s="92">
        <v>19</v>
      </c>
      <c r="AG234" s="92" t="str">
        <f t="shared" si="7"/>
        <v>Non-Lab</v>
      </c>
    </row>
    <row r="235" spans="1:33" ht="16" x14ac:dyDescent="0.2">
      <c r="A235" s="92" t="s">
        <v>266</v>
      </c>
      <c r="B235" s="92" t="s">
        <v>508</v>
      </c>
      <c r="C235" s="92">
        <v>400</v>
      </c>
      <c r="D235" s="95" t="s">
        <v>321</v>
      </c>
      <c r="E235" s="92" t="s">
        <v>1860</v>
      </c>
      <c r="F235" s="92">
        <v>2</v>
      </c>
      <c r="G235" s="92" t="s">
        <v>952</v>
      </c>
      <c r="H235" s="92" t="s">
        <v>401</v>
      </c>
      <c r="K235" s="92" t="s">
        <v>951</v>
      </c>
      <c r="L235" s="92" t="s">
        <v>316</v>
      </c>
      <c r="M235" s="92" t="s">
        <v>706</v>
      </c>
      <c r="N235" s="92" t="s">
        <v>316</v>
      </c>
      <c r="O235" s="92">
        <v>1</v>
      </c>
      <c r="P235" s="92" t="s">
        <v>316</v>
      </c>
      <c r="Q235" s="92">
        <v>1</v>
      </c>
      <c r="R235" s="92" t="s">
        <v>316</v>
      </c>
      <c r="S235" s="92" t="s">
        <v>316</v>
      </c>
      <c r="T235" s="92">
        <v>1</v>
      </c>
      <c r="U235" s="92" t="s">
        <v>316</v>
      </c>
      <c r="W235" s="92" t="str">
        <f t="shared" si="6"/>
        <v>TR</v>
      </c>
      <c r="X235" s="92" t="s">
        <v>1006</v>
      </c>
      <c r="Y235" s="93">
        <v>0.69444444444444442</v>
      </c>
      <c r="Z235" s="93">
        <v>0.76736111111111116</v>
      </c>
      <c r="AA235" s="92" t="s">
        <v>626</v>
      </c>
      <c r="AB235" s="95" t="s">
        <v>822</v>
      </c>
      <c r="AC235" s="92" t="s">
        <v>1859</v>
      </c>
      <c r="AD235" s="92">
        <v>10</v>
      </c>
      <c r="AE235" s="92">
        <v>6</v>
      </c>
      <c r="AG235" s="92" t="str">
        <f t="shared" si="7"/>
        <v>Non-Lab</v>
      </c>
    </row>
    <row r="236" spans="1:33" ht="16" x14ac:dyDescent="0.2">
      <c r="A236" s="92" t="s">
        <v>266</v>
      </c>
      <c r="B236" s="92" t="s">
        <v>391</v>
      </c>
      <c r="C236" s="92">
        <v>175</v>
      </c>
      <c r="D236" s="95" t="s">
        <v>321</v>
      </c>
      <c r="E236" s="92" t="s">
        <v>1003</v>
      </c>
      <c r="F236" s="92">
        <v>1</v>
      </c>
      <c r="G236" s="92" t="s">
        <v>384</v>
      </c>
      <c r="H236" s="92" t="s">
        <v>240</v>
      </c>
      <c r="K236" s="92" t="s">
        <v>383</v>
      </c>
      <c r="L236" s="92" t="s">
        <v>316</v>
      </c>
      <c r="M236" s="92" t="s">
        <v>706</v>
      </c>
      <c r="N236" s="92" t="s">
        <v>316</v>
      </c>
      <c r="O236" s="92">
        <v>1</v>
      </c>
      <c r="P236" s="92" t="s">
        <v>316</v>
      </c>
      <c r="Q236" s="92">
        <v>1</v>
      </c>
      <c r="R236" s="92" t="s">
        <v>316</v>
      </c>
      <c r="S236" s="92" t="s">
        <v>316</v>
      </c>
      <c r="T236" s="92">
        <v>1</v>
      </c>
      <c r="U236" s="92" t="s">
        <v>316</v>
      </c>
      <c r="W236" s="92" t="str">
        <f t="shared" si="6"/>
        <v>TR</v>
      </c>
      <c r="X236" s="92" t="s">
        <v>1002</v>
      </c>
      <c r="Y236" s="93">
        <v>0.70833333333333337</v>
      </c>
      <c r="Z236" s="93">
        <v>0.77083333333333337</v>
      </c>
      <c r="AA236" s="92" t="s">
        <v>704</v>
      </c>
      <c r="AB236" s="92">
        <v>211</v>
      </c>
      <c r="AC236" s="92" t="s">
        <v>1858</v>
      </c>
      <c r="AD236" s="92">
        <v>14</v>
      </c>
      <c r="AE236" s="92">
        <v>7</v>
      </c>
      <c r="AG236" s="92" t="str">
        <f t="shared" si="7"/>
        <v>Non-Lab</v>
      </c>
    </row>
    <row r="237" spans="1:33" ht="16" x14ac:dyDescent="0.2">
      <c r="A237" s="92" t="s">
        <v>266</v>
      </c>
      <c r="B237" s="92" t="s">
        <v>391</v>
      </c>
      <c r="C237" s="95" t="s">
        <v>464</v>
      </c>
      <c r="D237" s="95" t="s">
        <v>321</v>
      </c>
      <c r="E237" s="92" t="s">
        <v>463</v>
      </c>
      <c r="F237" s="92">
        <v>1</v>
      </c>
      <c r="G237" s="92" t="s">
        <v>417</v>
      </c>
      <c r="H237" s="92" t="s">
        <v>416</v>
      </c>
      <c r="I237" s="92" t="s">
        <v>384</v>
      </c>
      <c r="J237" s="92" t="s">
        <v>240</v>
      </c>
      <c r="K237" s="92" t="s">
        <v>415</v>
      </c>
      <c r="L237" s="92" t="s">
        <v>383</v>
      </c>
      <c r="M237" s="92" t="s">
        <v>706</v>
      </c>
      <c r="N237" s="92" t="s">
        <v>316</v>
      </c>
      <c r="O237" s="92">
        <v>1</v>
      </c>
      <c r="P237" s="92" t="s">
        <v>316</v>
      </c>
      <c r="Q237" s="92">
        <v>1</v>
      </c>
      <c r="R237" s="92" t="s">
        <v>316</v>
      </c>
      <c r="S237" s="92" t="s">
        <v>316</v>
      </c>
      <c r="T237" s="92">
        <v>1</v>
      </c>
      <c r="U237" s="92" t="s">
        <v>316</v>
      </c>
      <c r="W237" s="92" t="str">
        <f t="shared" si="6"/>
        <v>TR</v>
      </c>
      <c r="X237" s="92" t="s">
        <v>1857</v>
      </c>
      <c r="Y237" s="93">
        <v>0.72916666666666663</v>
      </c>
      <c r="Z237" s="93">
        <v>0.85416666666666663</v>
      </c>
      <c r="AA237" s="92" t="s">
        <v>704</v>
      </c>
      <c r="AB237" s="92">
        <v>115</v>
      </c>
      <c r="AC237" s="92" t="s">
        <v>1856</v>
      </c>
      <c r="AD237" s="92">
        <v>2</v>
      </c>
      <c r="AE237" s="92">
        <v>2</v>
      </c>
      <c r="AG237" s="92" t="str">
        <f t="shared" si="7"/>
        <v>Non-Lab</v>
      </c>
    </row>
    <row r="238" spans="1:33" ht="16" x14ac:dyDescent="0.2">
      <c r="A238" s="92" t="s">
        <v>266</v>
      </c>
      <c r="B238" s="92" t="s">
        <v>391</v>
      </c>
      <c r="C238" s="95" t="s">
        <v>460</v>
      </c>
      <c r="D238" s="95" t="s">
        <v>321</v>
      </c>
      <c r="E238" s="92" t="s">
        <v>459</v>
      </c>
      <c r="F238" s="92">
        <v>1</v>
      </c>
      <c r="G238" s="92" t="s">
        <v>417</v>
      </c>
      <c r="H238" s="92" t="s">
        <v>416</v>
      </c>
      <c r="I238" s="92" t="s">
        <v>384</v>
      </c>
      <c r="J238" s="92" t="s">
        <v>240</v>
      </c>
      <c r="K238" s="92" t="s">
        <v>415</v>
      </c>
      <c r="L238" s="92" t="s">
        <v>383</v>
      </c>
      <c r="M238" s="92" t="s">
        <v>706</v>
      </c>
      <c r="N238" s="92" t="s">
        <v>316</v>
      </c>
      <c r="O238" s="92">
        <v>1</v>
      </c>
      <c r="P238" s="92" t="s">
        <v>316</v>
      </c>
      <c r="Q238" s="92">
        <v>1</v>
      </c>
      <c r="R238" s="92" t="s">
        <v>316</v>
      </c>
      <c r="S238" s="92" t="s">
        <v>316</v>
      </c>
      <c r="T238" s="92">
        <v>1</v>
      </c>
      <c r="U238" s="92" t="s">
        <v>316</v>
      </c>
      <c r="W238" s="92" t="str">
        <f t="shared" si="6"/>
        <v>TR</v>
      </c>
      <c r="X238" s="92" t="s">
        <v>1857</v>
      </c>
      <c r="Y238" s="93">
        <v>0.72916666666666663</v>
      </c>
      <c r="Z238" s="93">
        <v>0.85416666666666663</v>
      </c>
      <c r="AA238" s="92" t="s">
        <v>704</v>
      </c>
      <c r="AB238" s="92">
        <v>115</v>
      </c>
      <c r="AC238" s="92" t="s">
        <v>1856</v>
      </c>
      <c r="AD238" s="92">
        <v>2</v>
      </c>
      <c r="AE238" s="92">
        <v>0</v>
      </c>
      <c r="AG238" s="92" t="str">
        <f t="shared" si="7"/>
        <v>Non-Lab</v>
      </c>
    </row>
    <row r="239" spans="1:33" ht="16" x14ac:dyDescent="0.2">
      <c r="A239" s="92" t="s">
        <v>266</v>
      </c>
      <c r="B239" s="92" t="s">
        <v>391</v>
      </c>
      <c r="C239" s="92">
        <v>151</v>
      </c>
      <c r="D239" s="95" t="s">
        <v>321</v>
      </c>
      <c r="E239" s="92" t="s">
        <v>420</v>
      </c>
      <c r="F239" s="92">
        <v>2</v>
      </c>
      <c r="G239" s="92" t="s">
        <v>417</v>
      </c>
      <c r="H239" s="92" t="s">
        <v>416</v>
      </c>
      <c r="I239" s="92" t="s">
        <v>384</v>
      </c>
      <c r="J239" s="92" t="s">
        <v>240</v>
      </c>
      <c r="K239" s="92" t="s">
        <v>415</v>
      </c>
      <c r="L239" s="92" t="s">
        <v>383</v>
      </c>
      <c r="M239" s="92" t="s">
        <v>706</v>
      </c>
      <c r="N239" s="92" t="s">
        <v>316</v>
      </c>
      <c r="O239" s="92">
        <v>1</v>
      </c>
      <c r="P239" s="92" t="s">
        <v>316</v>
      </c>
      <c r="Q239" s="92">
        <v>1</v>
      </c>
      <c r="R239" s="92" t="s">
        <v>316</v>
      </c>
      <c r="S239" s="92" t="s">
        <v>316</v>
      </c>
      <c r="T239" s="92">
        <v>1</v>
      </c>
      <c r="U239" s="92" t="s">
        <v>316</v>
      </c>
      <c r="W239" s="92" t="str">
        <f t="shared" si="6"/>
        <v>TR</v>
      </c>
      <c r="X239" s="92" t="s">
        <v>1857</v>
      </c>
      <c r="Y239" s="93">
        <v>0.72916666666666663</v>
      </c>
      <c r="Z239" s="93">
        <v>0.85416666666666663</v>
      </c>
      <c r="AA239" s="92" t="s">
        <v>704</v>
      </c>
      <c r="AB239" s="92">
        <v>115</v>
      </c>
      <c r="AC239" s="92" t="s">
        <v>1856</v>
      </c>
      <c r="AD239" s="92">
        <v>5</v>
      </c>
      <c r="AE239" s="92">
        <v>0</v>
      </c>
      <c r="AG239" s="92" t="str">
        <f t="shared" si="7"/>
        <v>Non-Lab</v>
      </c>
    </row>
    <row r="240" spans="1:33" ht="16" x14ac:dyDescent="0.2">
      <c r="A240" s="92" t="s">
        <v>266</v>
      </c>
      <c r="B240" s="92" t="s">
        <v>391</v>
      </c>
      <c r="C240" s="92">
        <v>153</v>
      </c>
      <c r="D240" s="95" t="s">
        <v>321</v>
      </c>
      <c r="E240" s="92" t="s">
        <v>418</v>
      </c>
      <c r="F240" s="92">
        <v>2</v>
      </c>
      <c r="G240" s="92" t="s">
        <v>417</v>
      </c>
      <c r="H240" s="92" t="s">
        <v>416</v>
      </c>
      <c r="I240" s="92" t="s">
        <v>384</v>
      </c>
      <c r="J240" s="92" t="s">
        <v>240</v>
      </c>
      <c r="K240" s="92" t="s">
        <v>415</v>
      </c>
      <c r="L240" s="92" t="s">
        <v>383</v>
      </c>
      <c r="M240" s="92" t="s">
        <v>706</v>
      </c>
      <c r="N240" s="92" t="s">
        <v>316</v>
      </c>
      <c r="O240" s="92">
        <v>1</v>
      </c>
      <c r="P240" s="92" t="s">
        <v>316</v>
      </c>
      <c r="Q240" s="92">
        <v>1</v>
      </c>
      <c r="R240" s="92" t="s">
        <v>316</v>
      </c>
      <c r="S240" s="92" t="s">
        <v>316</v>
      </c>
      <c r="T240" s="92">
        <v>1</v>
      </c>
      <c r="U240" s="92" t="s">
        <v>316</v>
      </c>
      <c r="W240" s="92" t="str">
        <f t="shared" si="6"/>
        <v>TR</v>
      </c>
      <c r="X240" s="92" t="s">
        <v>1857</v>
      </c>
      <c r="Y240" s="93">
        <v>0.72916666666666663</v>
      </c>
      <c r="Z240" s="93">
        <v>0.85416666666666663</v>
      </c>
      <c r="AA240" s="92" t="s">
        <v>704</v>
      </c>
      <c r="AB240" s="92">
        <v>115</v>
      </c>
      <c r="AC240" s="92" t="s">
        <v>1856</v>
      </c>
      <c r="AD240" s="92">
        <v>2</v>
      </c>
      <c r="AE240" s="92">
        <v>1</v>
      </c>
      <c r="AG240" s="92" t="str">
        <f t="shared" si="7"/>
        <v>Non-Lab</v>
      </c>
    </row>
    <row r="241" spans="1:33" ht="16" x14ac:dyDescent="0.2">
      <c r="A241" s="92" t="s">
        <v>266</v>
      </c>
      <c r="B241" s="92" t="s">
        <v>261</v>
      </c>
      <c r="C241" s="92">
        <v>219</v>
      </c>
      <c r="D241" s="95" t="s">
        <v>321</v>
      </c>
      <c r="E241" s="92" t="s">
        <v>1855</v>
      </c>
      <c r="F241" s="92">
        <v>4</v>
      </c>
      <c r="G241" s="92" t="s">
        <v>1095</v>
      </c>
      <c r="H241" s="92" t="s">
        <v>1021</v>
      </c>
      <c r="K241" s="92" t="s">
        <v>1094</v>
      </c>
      <c r="L241" s="92" t="s">
        <v>316</v>
      </c>
      <c r="M241" s="92" t="s">
        <v>706</v>
      </c>
      <c r="N241" s="92" t="s">
        <v>316</v>
      </c>
      <c r="O241" s="92">
        <v>1</v>
      </c>
      <c r="P241" s="92" t="s">
        <v>316</v>
      </c>
      <c r="Q241" s="92">
        <v>1</v>
      </c>
      <c r="R241" s="92" t="s">
        <v>316</v>
      </c>
      <c r="S241" s="92" t="s">
        <v>316</v>
      </c>
      <c r="T241" s="92">
        <v>1</v>
      </c>
      <c r="U241" s="92" t="s">
        <v>316</v>
      </c>
      <c r="W241" s="92" t="str">
        <f t="shared" si="6"/>
        <v>TR</v>
      </c>
      <c r="X241" s="92" t="s">
        <v>1854</v>
      </c>
      <c r="Y241" s="93">
        <v>0.33333333333333331</v>
      </c>
      <c r="Z241" s="93">
        <v>0.40625</v>
      </c>
      <c r="AA241" s="92" t="s">
        <v>598</v>
      </c>
      <c r="AB241" s="92">
        <v>311</v>
      </c>
      <c r="AC241" s="92" t="s">
        <v>1853</v>
      </c>
      <c r="AD241" s="92">
        <v>10</v>
      </c>
      <c r="AE241" s="92">
        <v>8</v>
      </c>
      <c r="AG241" s="92" t="str">
        <f t="shared" si="7"/>
        <v>Non-Lab</v>
      </c>
    </row>
    <row r="242" spans="1:33" ht="16" x14ac:dyDescent="0.2">
      <c r="A242" s="92" t="s">
        <v>266</v>
      </c>
      <c r="B242" s="92" t="s">
        <v>378</v>
      </c>
      <c r="C242" s="92">
        <v>128</v>
      </c>
      <c r="D242" s="95" t="s">
        <v>321</v>
      </c>
      <c r="E242" s="92" t="s">
        <v>1000</v>
      </c>
      <c r="F242" s="92">
        <v>2</v>
      </c>
      <c r="G242" s="92" t="s">
        <v>999</v>
      </c>
      <c r="H242" s="92" t="s">
        <v>240</v>
      </c>
      <c r="I242" s="92" t="s">
        <v>364</v>
      </c>
      <c r="J242" s="92" t="s">
        <v>363</v>
      </c>
      <c r="K242" s="92" t="s">
        <v>998</v>
      </c>
      <c r="L242" s="92" t="s">
        <v>362</v>
      </c>
      <c r="M242" s="92" t="s">
        <v>706</v>
      </c>
      <c r="N242" s="92" t="s">
        <v>316</v>
      </c>
      <c r="O242" s="92">
        <v>1</v>
      </c>
      <c r="P242" s="92" t="s">
        <v>316</v>
      </c>
      <c r="Q242" s="92">
        <v>1</v>
      </c>
      <c r="R242" s="92" t="s">
        <v>316</v>
      </c>
      <c r="S242" s="92" t="s">
        <v>316</v>
      </c>
      <c r="T242" s="92">
        <v>1</v>
      </c>
      <c r="U242" s="92" t="s">
        <v>316</v>
      </c>
      <c r="W242" s="92" t="str">
        <f t="shared" si="6"/>
        <v>TR</v>
      </c>
      <c r="X242" s="92" t="s">
        <v>997</v>
      </c>
      <c r="Y242" s="93">
        <v>0.83333333333333337</v>
      </c>
      <c r="Z242" s="93">
        <v>0.875</v>
      </c>
      <c r="AA242" s="92" t="s">
        <v>996</v>
      </c>
      <c r="AB242" s="92" t="s">
        <v>995</v>
      </c>
      <c r="AC242" s="92" t="s">
        <v>1852</v>
      </c>
      <c r="AD242" s="92">
        <v>16</v>
      </c>
      <c r="AE242" s="92">
        <v>12</v>
      </c>
      <c r="AG242" s="92" t="str">
        <f t="shared" si="7"/>
        <v>Non-Lab</v>
      </c>
    </row>
    <row r="243" spans="1:33" ht="16" x14ac:dyDescent="0.2">
      <c r="A243" s="92" t="s">
        <v>266</v>
      </c>
      <c r="B243" s="92" t="s">
        <v>378</v>
      </c>
      <c r="C243" s="92">
        <v>117</v>
      </c>
      <c r="D243" s="95" t="s">
        <v>321</v>
      </c>
      <c r="E243" s="92" t="s">
        <v>1851</v>
      </c>
      <c r="F243" s="92">
        <v>1</v>
      </c>
      <c r="G243" s="92" t="s">
        <v>1850</v>
      </c>
      <c r="H243" s="92" t="s">
        <v>492</v>
      </c>
      <c r="I243" s="92" t="s">
        <v>364</v>
      </c>
      <c r="J243" s="92" t="s">
        <v>363</v>
      </c>
      <c r="K243" s="92" t="s">
        <v>1849</v>
      </c>
      <c r="L243" s="92" t="s">
        <v>362</v>
      </c>
      <c r="M243" s="92" t="s">
        <v>706</v>
      </c>
      <c r="N243" s="92" t="s">
        <v>316</v>
      </c>
      <c r="O243" s="92">
        <v>1</v>
      </c>
      <c r="P243" s="92" t="s">
        <v>316</v>
      </c>
      <c r="Q243" s="92">
        <v>1</v>
      </c>
      <c r="R243" s="92" t="s">
        <v>316</v>
      </c>
      <c r="S243" s="92" t="s">
        <v>316</v>
      </c>
      <c r="T243" s="92">
        <v>1</v>
      </c>
      <c r="U243" s="92" t="s">
        <v>316</v>
      </c>
      <c r="W243" s="92" t="str">
        <f t="shared" si="6"/>
        <v>TR</v>
      </c>
      <c r="X243" s="92" t="s">
        <v>983</v>
      </c>
      <c r="Y243" s="93">
        <v>0.375</v>
      </c>
      <c r="Z243" s="93">
        <v>0.41666666666666669</v>
      </c>
      <c r="AA243" s="92" t="s">
        <v>1560</v>
      </c>
      <c r="AB243" s="92">
        <v>307</v>
      </c>
      <c r="AC243" s="92" t="s">
        <v>1848</v>
      </c>
      <c r="AD243" s="92">
        <v>6</v>
      </c>
      <c r="AE243" s="92">
        <v>4</v>
      </c>
      <c r="AG243" s="92" t="str">
        <f t="shared" si="7"/>
        <v>Non-Lab</v>
      </c>
    </row>
    <row r="244" spans="1:33" ht="16" x14ac:dyDescent="0.2">
      <c r="A244" s="92" t="s">
        <v>266</v>
      </c>
      <c r="B244" s="92" t="s">
        <v>365</v>
      </c>
      <c r="C244" s="92">
        <v>142</v>
      </c>
      <c r="D244" s="95" t="s">
        <v>329</v>
      </c>
      <c r="E244" s="92" t="s">
        <v>987</v>
      </c>
      <c r="F244" s="92">
        <v>2</v>
      </c>
      <c r="G244" s="92" t="s">
        <v>986</v>
      </c>
      <c r="H244" s="92" t="s">
        <v>985</v>
      </c>
      <c r="I244" s="92" t="s">
        <v>364</v>
      </c>
      <c r="J244" s="92" t="s">
        <v>363</v>
      </c>
      <c r="K244" s="92" t="s">
        <v>984</v>
      </c>
      <c r="L244" s="92" t="s">
        <v>362</v>
      </c>
      <c r="M244" s="92" t="s">
        <v>706</v>
      </c>
      <c r="N244" s="92" t="s">
        <v>316</v>
      </c>
      <c r="O244" s="92">
        <v>1</v>
      </c>
      <c r="P244" s="92" t="s">
        <v>316</v>
      </c>
      <c r="Q244" s="92">
        <v>1</v>
      </c>
      <c r="R244" s="92" t="s">
        <v>316</v>
      </c>
      <c r="S244" s="92" t="s">
        <v>316</v>
      </c>
      <c r="T244" s="92">
        <v>1</v>
      </c>
      <c r="U244" s="92" t="s">
        <v>316</v>
      </c>
      <c r="W244" s="92" t="str">
        <f t="shared" si="6"/>
        <v>TR</v>
      </c>
      <c r="X244" s="92" t="s">
        <v>983</v>
      </c>
      <c r="Y244" s="93">
        <v>0.375</v>
      </c>
      <c r="Z244" s="93">
        <v>0.41666666666666669</v>
      </c>
      <c r="AA244" s="92" t="s">
        <v>982</v>
      </c>
      <c r="AB244" s="92">
        <v>304</v>
      </c>
      <c r="AC244" s="92" t="s">
        <v>1847</v>
      </c>
      <c r="AD244" s="92">
        <v>20</v>
      </c>
      <c r="AE244" s="92">
        <v>20</v>
      </c>
      <c r="AG244" s="92" t="str">
        <f t="shared" si="7"/>
        <v>Non-Lab</v>
      </c>
    </row>
    <row r="245" spans="1:33" ht="16" x14ac:dyDescent="0.2">
      <c r="A245" s="92" t="s">
        <v>266</v>
      </c>
      <c r="B245" s="92" t="s">
        <v>614</v>
      </c>
      <c r="C245" s="92">
        <v>255</v>
      </c>
      <c r="D245" s="95" t="s">
        <v>321</v>
      </c>
      <c r="E245" s="92" t="s">
        <v>1846</v>
      </c>
      <c r="F245" s="92">
        <v>4</v>
      </c>
      <c r="G245" s="92" t="s">
        <v>757</v>
      </c>
      <c r="H245" s="92" t="s">
        <v>573</v>
      </c>
      <c r="I245" s="92" t="s">
        <v>757</v>
      </c>
      <c r="J245" s="92" t="s">
        <v>756</v>
      </c>
      <c r="K245" s="92" t="s">
        <v>755</v>
      </c>
      <c r="L245" s="92" t="s">
        <v>754</v>
      </c>
      <c r="M245" s="92" t="s">
        <v>706</v>
      </c>
      <c r="N245" s="92" t="s">
        <v>316</v>
      </c>
      <c r="O245" s="92">
        <v>1</v>
      </c>
      <c r="P245" s="92" t="s">
        <v>316</v>
      </c>
      <c r="Q245" s="92">
        <v>1</v>
      </c>
      <c r="R245" s="92" t="s">
        <v>316</v>
      </c>
      <c r="S245" s="92" t="s">
        <v>316</v>
      </c>
      <c r="T245" s="92">
        <v>1</v>
      </c>
      <c r="U245" s="92" t="s">
        <v>316</v>
      </c>
      <c r="W245" s="92" t="str">
        <f t="shared" si="6"/>
        <v>TR</v>
      </c>
      <c r="X245" s="92" t="s">
        <v>1166</v>
      </c>
      <c r="Y245" s="93">
        <v>0.375</v>
      </c>
      <c r="Z245" s="93">
        <v>0.4236111111111111</v>
      </c>
      <c r="AA245" s="92" t="s">
        <v>598</v>
      </c>
      <c r="AB245" s="92">
        <v>200</v>
      </c>
      <c r="AC245" s="92" t="s">
        <v>1845</v>
      </c>
      <c r="AD245" s="92">
        <v>20</v>
      </c>
      <c r="AE245" s="92">
        <v>20</v>
      </c>
      <c r="AG245" s="92" t="str">
        <f t="shared" si="7"/>
        <v>Non-Lab</v>
      </c>
    </row>
    <row r="246" spans="1:33" ht="16" x14ac:dyDescent="0.2">
      <c r="A246" s="92" t="s">
        <v>266</v>
      </c>
      <c r="B246" s="92" t="s">
        <v>1255</v>
      </c>
      <c r="C246" s="92">
        <v>101</v>
      </c>
      <c r="D246" s="95" t="s">
        <v>321</v>
      </c>
      <c r="E246" s="92" t="s">
        <v>1412</v>
      </c>
      <c r="F246" s="92">
        <v>4</v>
      </c>
      <c r="G246" s="92" t="s">
        <v>1787</v>
      </c>
      <c r="H246" s="92" t="s">
        <v>326</v>
      </c>
      <c r="K246" s="92" t="s">
        <v>1786</v>
      </c>
      <c r="L246" s="92" t="s">
        <v>316</v>
      </c>
      <c r="M246" s="92" t="s">
        <v>706</v>
      </c>
      <c r="N246" s="92" t="s">
        <v>316</v>
      </c>
      <c r="O246" s="92">
        <v>1</v>
      </c>
      <c r="P246" s="92" t="s">
        <v>316</v>
      </c>
      <c r="Q246" s="92">
        <v>1</v>
      </c>
      <c r="R246" s="92" t="s">
        <v>316</v>
      </c>
      <c r="S246" s="92" t="s">
        <v>316</v>
      </c>
      <c r="T246" s="92">
        <v>1</v>
      </c>
      <c r="U246" s="92" t="s">
        <v>316</v>
      </c>
      <c r="W246" s="92" t="str">
        <f t="shared" si="6"/>
        <v>TR</v>
      </c>
      <c r="X246" s="92" t="s">
        <v>914</v>
      </c>
      <c r="Y246" s="93">
        <v>0.375</v>
      </c>
      <c r="Z246" s="93">
        <v>0.44791666666666669</v>
      </c>
      <c r="AA246" s="92" t="s">
        <v>704</v>
      </c>
      <c r="AB246" s="92">
        <v>115</v>
      </c>
      <c r="AC246" s="92" t="s">
        <v>1844</v>
      </c>
      <c r="AD246" s="92">
        <v>20</v>
      </c>
      <c r="AE246" s="92">
        <v>20</v>
      </c>
      <c r="AG246" s="92" t="str">
        <f t="shared" si="7"/>
        <v>Non-Lab</v>
      </c>
    </row>
    <row r="247" spans="1:33" ht="16" x14ac:dyDescent="0.2">
      <c r="A247" s="92" t="s">
        <v>266</v>
      </c>
      <c r="B247" s="92" t="s">
        <v>261</v>
      </c>
      <c r="C247" s="92">
        <v>306</v>
      </c>
      <c r="D247" s="95" t="s">
        <v>321</v>
      </c>
      <c r="E247" s="92" t="s">
        <v>1843</v>
      </c>
      <c r="F247" s="92">
        <v>4</v>
      </c>
      <c r="G247" s="92" t="s">
        <v>1062</v>
      </c>
      <c r="H247" s="92" t="s">
        <v>1061</v>
      </c>
      <c r="K247" s="92" t="s">
        <v>1060</v>
      </c>
      <c r="L247" s="92" t="s">
        <v>316</v>
      </c>
      <c r="M247" s="92" t="s">
        <v>706</v>
      </c>
      <c r="N247" s="92" t="s">
        <v>316</v>
      </c>
      <c r="O247" s="92">
        <v>1</v>
      </c>
      <c r="P247" s="92" t="s">
        <v>316</v>
      </c>
      <c r="Q247" s="92">
        <v>1</v>
      </c>
      <c r="R247" s="92" t="s">
        <v>316</v>
      </c>
      <c r="S247" s="92" t="s">
        <v>316</v>
      </c>
      <c r="T247" s="92">
        <v>1</v>
      </c>
      <c r="U247" s="92" t="s">
        <v>316</v>
      </c>
      <c r="W247" s="92" t="str">
        <f t="shared" si="6"/>
        <v>TR</v>
      </c>
      <c r="X247" s="92" t="s">
        <v>914</v>
      </c>
      <c r="Y247" s="93">
        <v>0.375</v>
      </c>
      <c r="Z247" s="93">
        <v>0.44791666666666669</v>
      </c>
      <c r="AA247" s="92" t="s">
        <v>598</v>
      </c>
      <c r="AB247" s="92">
        <v>305</v>
      </c>
      <c r="AC247" s="92" t="s">
        <v>1842</v>
      </c>
      <c r="AD247" s="92">
        <v>16</v>
      </c>
      <c r="AE247" s="92">
        <v>10</v>
      </c>
      <c r="AG247" s="92" t="str">
        <f t="shared" si="7"/>
        <v>Non-Lab</v>
      </c>
    </row>
    <row r="248" spans="1:33" ht="16" x14ac:dyDescent="0.2">
      <c r="A248" s="92" t="s">
        <v>266</v>
      </c>
      <c r="B248" s="92" t="s">
        <v>261</v>
      </c>
      <c r="C248" s="92" t="s">
        <v>1841</v>
      </c>
      <c r="D248" s="95" t="s">
        <v>321</v>
      </c>
      <c r="E248" s="92" t="s">
        <v>1840</v>
      </c>
      <c r="F248" s="92">
        <v>0</v>
      </c>
      <c r="G248" s="92" t="s">
        <v>1104</v>
      </c>
      <c r="H248" s="92" t="s">
        <v>1103</v>
      </c>
      <c r="K248" s="92" t="s">
        <v>1102</v>
      </c>
      <c r="L248" s="92" t="s">
        <v>316</v>
      </c>
      <c r="M248" s="92" t="s">
        <v>706</v>
      </c>
      <c r="N248" s="92" t="s">
        <v>316</v>
      </c>
      <c r="O248" s="92">
        <v>1</v>
      </c>
      <c r="P248" s="92" t="s">
        <v>316</v>
      </c>
      <c r="Q248" s="92">
        <v>1</v>
      </c>
      <c r="R248" s="92" t="s">
        <v>316</v>
      </c>
      <c r="S248" s="92" t="s">
        <v>316</v>
      </c>
      <c r="T248" s="92">
        <v>1</v>
      </c>
      <c r="U248" s="92" t="s">
        <v>316</v>
      </c>
      <c r="V248" s="92" t="str">
        <f>LEFT(M248,1)</f>
        <v>T</v>
      </c>
      <c r="W248" s="92" t="str">
        <f t="shared" si="6"/>
        <v>TR</v>
      </c>
      <c r="X248" s="92" t="s">
        <v>914</v>
      </c>
      <c r="Y248" s="93">
        <v>0.375</v>
      </c>
      <c r="Z248" s="93">
        <v>0.44791666666666669</v>
      </c>
      <c r="AA248" s="92" t="s">
        <v>598</v>
      </c>
      <c r="AB248" s="95" t="s">
        <v>1121</v>
      </c>
      <c r="AC248" s="92" t="s">
        <v>1839</v>
      </c>
      <c r="AD248" s="92">
        <v>16</v>
      </c>
      <c r="AE248" s="92">
        <v>10</v>
      </c>
      <c r="AG248" s="92" t="str">
        <f t="shared" si="7"/>
        <v>Lab</v>
      </c>
    </row>
    <row r="249" spans="1:33" ht="16" x14ac:dyDescent="0.2">
      <c r="A249" s="92" t="s">
        <v>266</v>
      </c>
      <c r="B249" s="92" t="s">
        <v>261</v>
      </c>
      <c r="C249" s="92">
        <v>412</v>
      </c>
      <c r="D249" s="95" t="s">
        <v>321</v>
      </c>
      <c r="E249" s="92" t="s">
        <v>1838</v>
      </c>
      <c r="F249" s="92">
        <v>4</v>
      </c>
      <c r="G249" s="92" t="s">
        <v>564</v>
      </c>
      <c r="H249" s="92" t="s">
        <v>563</v>
      </c>
      <c r="K249" s="92" t="s">
        <v>562</v>
      </c>
      <c r="L249" s="92" t="s">
        <v>316</v>
      </c>
      <c r="M249" s="92" t="s">
        <v>706</v>
      </c>
      <c r="N249" s="92" t="s">
        <v>316</v>
      </c>
      <c r="O249" s="92">
        <v>1</v>
      </c>
      <c r="P249" s="92" t="s">
        <v>316</v>
      </c>
      <c r="Q249" s="92">
        <v>1</v>
      </c>
      <c r="R249" s="92" t="s">
        <v>316</v>
      </c>
      <c r="S249" s="92" t="s">
        <v>316</v>
      </c>
      <c r="T249" s="92">
        <v>1</v>
      </c>
      <c r="U249" s="92" t="s">
        <v>316</v>
      </c>
      <c r="W249" s="92" t="str">
        <f t="shared" si="6"/>
        <v>TR</v>
      </c>
      <c r="X249" s="92" t="s">
        <v>914</v>
      </c>
      <c r="Y249" s="93">
        <v>0.375</v>
      </c>
      <c r="Z249" s="93">
        <v>0.44791666666666669</v>
      </c>
      <c r="AA249" s="92" t="s">
        <v>598</v>
      </c>
      <c r="AB249" s="92">
        <v>209</v>
      </c>
      <c r="AC249" s="92" t="s">
        <v>1837</v>
      </c>
      <c r="AD249" s="92">
        <v>8</v>
      </c>
      <c r="AE249" s="92">
        <v>8</v>
      </c>
      <c r="AG249" s="92" t="str">
        <f t="shared" si="7"/>
        <v>Non-Lab</v>
      </c>
    </row>
    <row r="250" spans="1:33" ht="16" x14ac:dyDescent="0.2">
      <c r="A250" s="92" t="s">
        <v>266</v>
      </c>
      <c r="B250" s="92" t="s">
        <v>556</v>
      </c>
      <c r="C250" s="92">
        <v>301</v>
      </c>
      <c r="D250" s="95" t="s">
        <v>321</v>
      </c>
      <c r="E250" s="92" t="s">
        <v>976</v>
      </c>
      <c r="F250" s="92">
        <v>4</v>
      </c>
      <c r="G250" s="92" t="s">
        <v>561</v>
      </c>
      <c r="H250" s="92" t="s">
        <v>401</v>
      </c>
      <c r="K250" s="92" t="s">
        <v>560</v>
      </c>
      <c r="L250" s="92" t="s">
        <v>316</v>
      </c>
      <c r="M250" s="92" t="s">
        <v>706</v>
      </c>
      <c r="N250" s="92" t="s">
        <v>316</v>
      </c>
      <c r="O250" s="92">
        <v>1</v>
      </c>
      <c r="P250" s="92" t="s">
        <v>316</v>
      </c>
      <c r="Q250" s="92">
        <v>1</v>
      </c>
      <c r="R250" s="92" t="s">
        <v>316</v>
      </c>
      <c r="S250" s="92" t="s">
        <v>316</v>
      </c>
      <c r="T250" s="92">
        <v>1</v>
      </c>
      <c r="U250" s="92" t="s">
        <v>316</v>
      </c>
      <c r="W250" s="92" t="str">
        <f t="shared" si="6"/>
        <v>TR</v>
      </c>
      <c r="X250" s="92" t="s">
        <v>914</v>
      </c>
      <c r="Y250" s="93">
        <v>0.375</v>
      </c>
      <c r="Z250" s="93">
        <v>0.44791666666666669</v>
      </c>
      <c r="AA250" s="92" t="s">
        <v>719</v>
      </c>
      <c r="AB250" s="92">
        <v>103</v>
      </c>
      <c r="AC250" s="92" t="s">
        <v>1836</v>
      </c>
      <c r="AD250" s="92">
        <v>20</v>
      </c>
      <c r="AE250" s="92">
        <v>20</v>
      </c>
      <c r="AG250" s="92" t="str">
        <f t="shared" si="7"/>
        <v>Non-Lab</v>
      </c>
    </row>
    <row r="251" spans="1:33" ht="16" x14ac:dyDescent="0.2">
      <c r="A251" s="92" t="s">
        <v>266</v>
      </c>
      <c r="B251" s="92" t="s">
        <v>556</v>
      </c>
      <c r="C251" s="92">
        <v>406</v>
      </c>
      <c r="D251" s="95" t="s">
        <v>321</v>
      </c>
      <c r="E251" s="92" t="s">
        <v>792</v>
      </c>
      <c r="F251" s="92">
        <v>4</v>
      </c>
      <c r="G251" s="92" t="s">
        <v>515</v>
      </c>
      <c r="H251" s="92" t="s">
        <v>514</v>
      </c>
      <c r="K251" s="92" t="s">
        <v>513</v>
      </c>
      <c r="L251" s="92" t="s">
        <v>316</v>
      </c>
      <c r="M251" s="92" t="s">
        <v>706</v>
      </c>
      <c r="N251" s="92" t="s">
        <v>316</v>
      </c>
      <c r="O251" s="92">
        <v>1</v>
      </c>
      <c r="P251" s="92" t="s">
        <v>316</v>
      </c>
      <c r="Q251" s="92">
        <v>1</v>
      </c>
      <c r="R251" s="92" t="s">
        <v>316</v>
      </c>
      <c r="S251" s="92" t="s">
        <v>316</v>
      </c>
      <c r="T251" s="92">
        <v>1</v>
      </c>
      <c r="U251" s="92" t="s">
        <v>316</v>
      </c>
      <c r="W251" s="92" t="str">
        <f t="shared" si="6"/>
        <v>TR</v>
      </c>
      <c r="X251" s="92" t="s">
        <v>914</v>
      </c>
      <c r="Y251" s="93">
        <v>0.375</v>
      </c>
      <c r="Z251" s="93">
        <v>0.44791666666666669</v>
      </c>
      <c r="AA251" s="92" t="s">
        <v>719</v>
      </c>
      <c r="AB251" s="92">
        <v>307</v>
      </c>
      <c r="AC251" s="92" t="s">
        <v>1835</v>
      </c>
      <c r="AD251" s="92">
        <v>20</v>
      </c>
      <c r="AE251" s="92">
        <v>22</v>
      </c>
      <c r="AG251" s="92" t="str">
        <f t="shared" si="7"/>
        <v>Non-Lab</v>
      </c>
    </row>
    <row r="252" spans="1:33" ht="16" x14ac:dyDescent="0.2">
      <c r="A252" s="92" t="s">
        <v>266</v>
      </c>
      <c r="B252" s="92" t="s">
        <v>262</v>
      </c>
      <c r="C252" s="92">
        <v>343</v>
      </c>
      <c r="D252" s="95" t="s">
        <v>321</v>
      </c>
      <c r="E252" s="92" t="s">
        <v>1834</v>
      </c>
      <c r="F252" s="92">
        <v>4</v>
      </c>
      <c r="G252" s="92" t="s">
        <v>782</v>
      </c>
      <c r="H252" s="92" t="s">
        <v>334</v>
      </c>
      <c r="K252" s="92" t="s">
        <v>781</v>
      </c>
      <c r="L252" s="92" t="s">
        <v>316</v>
      </c>
      <c r="M252" s="92" t="s">
        <v>706</v>
      </c>
      <c r="N252" s="92" t="s">
        <v>316</v>
      </c>
      <c r="O252" s="92">
        <v>1</v>
      </c>
      <c r="P252" s="92" t="s">
        <v>316</v>
      </c>
      <c r="Q252" s="92">
        <v>1</v>
      </c>
      <c r="R252" s="92" t="s">
        <v>316</v>
      </c>
      <c r="S252" s="92" t="s">
        <v>316</v>
      </c>
      <c r="T252" s="92">
        <v>1</v>
      </c>
      <c r="U252" s="92" t="s">
        <v>316</v>
      </c>
      <c r="W252" s="92" t="str">
        <f t="shared" si="6"/>
        <v>TR</v>
      </c>
      <c r="X252" s="92" t="s">
        <v>914</v>
      </c>
      <c r="Y252" s="93">
        <v>0.375</v>
      </c>
      <c r="Z252" s="93">
        <v>0.44791666666666669</v>
      </c>
      <c r="AA252" s="92" t="s">
        <v>605</v>
      </c>
      <c r="AB252" s="92">
        <v>222</v>
      </c>
      <c r="AC252" s="92" t="s">
        <v>1833</v>
      </c>
      <c r="AD252" s="92">
        <v>15</v>
      </c>
      <c r="AE252" s="92">
        <v>14</v>
      </c>
      <c r="AG252" s="92" t="str">
        <f t="shared" si="7"/>
        <v>Non-Lab</v>
      </c>
    </row>
    <row r="253" spans="1:33" ht="16" x14ac:dyDescent="0.2">
      <c r="A253" s="92" t="s">
        <v>266</v>
      </c>
      <c r="B253" s="92" t="s">
        <v>538</v>
      </c>
      <c r="C253" s="92">
        <v>401</v>
      </c>
      <c r="D253" s="95" t="s">
        <v>321</v>
      </c>
      <c r="E253" s="92" t="s">
        <v>1034</v>
      </c>
      <c r="F253" s="92">
        <v>4</v>
      </c>
      <c r="G253" s="92" t="s">
        <v>541</v>
      </c>
      <c r="H253" s="92" t="s">
        <v>540</v>
      </c>
      <c r="K253" s="92" t="s">
        <v>539</v>
      </c>
      <c r="L253" s="92" t="s">
        <v>316</v>
      </c>
      <c r="M253" s="92" t="s">
        <v>706</v>
      </c>
      <c r="N253" s="92" t="s">
        <v>316</v>
      </c>
      <c r="O253" s="92">
        <v>1</v>
      </c>
      <c r="P253" s="92" t="s">
        <v>316</v>
      </c>
      <c r="Q253" s="92">
        <v>1</v>
      </c>
      <c r="R253" s="92" t="s">
        <v>316</v>
      </c>
      <c r="S253" s="92" t="s">
        <v>316</v>
      </c>
      <c r="T253" s="92">
        <v>1</v>
      </c>
      <c r="U253" s="92" t="s">
        <v>316</v>
      </c>
      <c r="W253" s="92" t="str">
        <f t="shared" si="6"/>
        <v>TR</v>
      </c>
      <c r="X253" s="92" t="s">
        <v>914</v>
      </c>
      <c r="Y253" s="93">
        <v>0.375</v>
      </c>
      <c r="Z253" s="93">
        <v>0.44791666666666669</v>
      </c>
      <c r="AA253" s="92" t="s">
        <v>719</v>
      </c>
      <c r="AB253" s="92">
        <v>109</v>
      </c>
      <c r="AC253" s="92" t="s">
        <v>1832</v>
      </c>
      <c r="AD253" s="92">
        <v>12</v>
      </c>
      <c r="AE253" s="92">
        <v>8</v>
      </c>
      <c r="AG253" s="92" t="str">
        <f t="shared" si="7"/>
        <v>Non-Lab</v>
      </c>
    </row>
    <row r="254" spans="1:33" ht="16" x14ac:dyDescent="0.2">
      <c r="A254" s="92" t="s">
        <v>266</v>
      </c>
      <c r="B254" s="92" t="s">
        <v>882</v>
      </c>
      <c r="C254" s="92">
        <v>101</v>
      </c>
      <c r="D254" s="95" t="s">
        <v>321</v>
      </c>
      <c r="E254" s="92" t="s">
        <v>1153</v>
      </c>
      <c r="F254" s="92">
        <v>4</v>
      </c>
      <c r="G254" s="92" t="s">
        <v>880</v>
      </c>
      <c r="H254" s="92" t="s">
        <v>879</v>
      </c>
      <c r="K254" s="92" t="s">
        <v>878</v>
      </c>
      <c r="L254" s="92" t="s">
        <v>316</v>
      </c>
      <c r="M254" s="92" t="s">
        <v>706</v>
      </c>
      <c r="N254" s="92" t="s">
        <v>316</v>
      </c>
      <c r="O254" s="92">
        <v>1</v>
      </c>
      <c r="P254" s="92" t="s">
        <v>316</v>
      </c>
      <c r="Q254" s="92">
        <v>1</v>
      </c>
      <c r="R254" s="92" t="s">
        <v>316</v>
      </c>
      <c r="S254" s="92" t="s">
        <v>316</v>
      </c>
      <c r="T254" s="92">
        <v>1</v>
      </c>
      <c r="U254" s="92" t="s">
        <v>316</v>
      </c>
      <c r="W254" s="92" t="str">
        <f t="shared" si="6"/>
        <v>TR</v>
      </c>
      <c r="X254" s="92" t="s">
        <v>914</v>
      </c>
      <c r="Y254" s="93">
        <v>0.375</v>
      </c>
      <c r="Z254" s="93">
        <v>0.44791666666666669</v>
      </c>
      <c r="AA254" s="92" t="s">
        <v>723</v>
      </c>
      <c r="AB254" s="92">
        <v>201</v>
      </c>
      <c r="AC254" s="92" t="s">
        <v>1831</v>
      </c>
      <c r="AD254" s="92">
        <v>25</v>
      </c>
      <c r="AE254" s="92">
        <v>23</v>
      </c>
      <c r="AG254" s="92" t="str">
        <f t="shared" si="7"/>
        <v>Non-Lab</v>
      </c>
    </row>
    <row r="255" spans="1:33" ht="16" x14ac:dyDescent="0.2">
      <c r="A255" s="92" t="s">
        <v>266</v>
      </c>
      <c r="B255" s="92" t="s">
        <v>259</v>
      </c>
      <c r="C255" s="92">
        <v>101</v>
      </c>
      <c r="D255" s="95" t="s">
        <v>337</v>
      </c>
      <c r="E255" s="92" t="s">
        <v>1237</v>
      </c>
      <c r="F255" s="92">
        <v>4</v>
      </c>
      <c r="G255" s="92" t="s">
        <v>528</v>
      </c>
      <c r="H255" s="92" t="s">
        <v>401</v>
      </c>
      <c r="K255" s="92" t="s">
        <v>527</v>
      </c>
      <c r="L255" s="92" t="s">
        <v>316</v>
      </c>
      <c r="M255" s="92" t="s">
        <v>706</v>
      </c>
      <c r="N255" s="92" t="s">
        <v>316</v>
      </c>
      <c r="O255" s="92">
        <v>1</v>
      </c>
      <c r="P255" s="92" t="s">
        <v>316</v>
      </c>
      <c r="Q255" s="92">
        <v>1</v>
      </c>
      <c r="R255" s="92" t="s">
        <v>316</v>
      </c>
      <c r="S255" s="92" t="s">
        <v>316</v>
      </c>
      <c r="T255" s="92">
        <v>1</v>
      </c>
      <c r="U255" s="92" t="s">
        <v>316</v>
      </c>
      <c r="W255" s="92" t="str">
        <f t="shared" si="6"/>
        <v>TR</v>
      </c>
      <c r="X255" s="92" t="s">
        <v>914</v>
      </c>
      <c r="Y255" s="93">
        <v>0.375</v>
      </c>
      <c r="Z255" s="93">
        <v>0.44791666666666669</v>
      </c>
      <c r="AA255" s="92" t="s">
        <v>719</v>
      </c>
      <c r="AB255" s="92">
        <v>311</v>
      </c>
      <c r="AC255" s="92" t="s">
        <v>1830</v>
      </c>
      <c r="AD255" s="92">
        <v>25</v>
      </c>
      <c r="AE255" s="92">
        <v>27</v>
      </c>
      <c r="AG255" s="92" t="str">
        <f t="shared" si="7"/>
        <v>Non-Lab</v>
      </c>
    </row>
    <row r="256" spans="1:33" ht="16" x14ac:dyDescent="0.2">
      <c r="A256" s="92" t="s">
        <v>266</v>
      </c>
      <c r="B256" s="92" t="s">
        <v>259</v>
      </c>
      <c r="C256" s="92">
        <v>420</v>
      </c>
      <c r="D256" s="95" t="s">
        <v>321</v>
      </c>
      <c r="E256" s="92" t="s">
        <v>1829</v>
      </c>
      <c r="F256" s="92">
        <v>4</v>
      </c>
      <c r="G256" s="92" t="s">
        <v>528</v>
      </c>
      <c r="H256" s="92" t="s">
        <v>530</v>
      </c>
      <c r="K256" s="92" t="s">
        <v>529</v>
      </c>
      <c r="L256" s="92" t="s">
        <v>316</v>
      </c>
      <c r="M256" s="92" t="s">
        <v>706</v>
      </c>
      <c r="N256" s="92" t="s">
        <v>316</v>
      </c>
      <c r="O256" s="92">
        <v>1</v>
      </c>
      <c r="P256" s="92" t="s">
        <v>316</v>
      </c>
      <c r="Q256" s="92">
        <v>1</v>
      </c>
      <c r="R256" s="92" t="s">
        <v>316</v>
      </c>
      <c r="S256" s="92" t="s">
        <v>316</v>
      </c>
      <c r="T256" s="92">
        <v>1</v>
      </c>
      <c r="U256" s="92" t="s">
        <v>316</v>
      </c>
      <c r="W256" s="92" t="str">
        <f t="shared" si="6"/>
        <v>TR</v>
      </c>
      <c r="X256" s="92" t="s">
        <v>914</v>
      </c>
      <c r="Y256" s="93">
        <v>0.375</v>
      </c>
      <c r="Z256" s="93">
        <v>0.44791666666666669</v>
      </c>
      <c r="AA256" s="92" t="s">
        <v>719</v>
      </c>
      <c r="AB256" s="92">
        <v>302</v>
      </c>
      <c r="AC256" s="92" t="s">
        <v>1828</v>
      </c>
      <c r="AD256" s="92">
        <v>15</v>
      </c>
      <c r="AE256" s="92">
        <v>9</v>
      </c>
      <c r="AG256" s="92" t="str">
        <f t="shared" si="7"/>
        <v>Non-Lab</v>
      </c>
    </row>
    <row r="257" spans="1:33" ht="16" x14ac:dyDescent="0.2">
      <c r="A257" s="92" t="s">
        <v>266</v>
      </c>
      <c r="B257" s="92" t="s">
        <v>519</v>
      </c>
      <c r="C257" s="92">
        <v>303</v>
      </c>
      <c r="D257" s="95" t="s">
        <v>321</v>
      </c>
      <c r="E257" s="92" t="s">
        <v>1827</v>
      </c>
      <c r="F257" s="92">
        <v>4</v>
      </c>
      <c r="G257" s="92" t="s">
        <v>1571</v>
      </c>
      <c r="H257" s="92" t="s">
        <v>1570</v>
      </c>
      <c r="I257" s="92" t="s">
        <v>85</v>
      </c>
      <c r="J257" s="92" t="s">
        <v>1768</v>
      </c>
      <c r="K257" s="92" t="s">
        <v>1569</v>
      </c>
      <c r="L257" s="92" t="s">
        <v>1767</v>
      </c>
      <c r="M257" s="92" t="s">
        <v>706</v>
      </c>
      <c r="N257" s="92" t="s">
        <v>316</v>
      </c>
      <c r="O257" s="92">
        <v>1</v>
      </c>
      <c r="P257" s="92" t="s">
        <v>316</v>
      </c>
      <c r="Q257" s="92">
        <v>1</v>
      </c>
      <c r="R257" s="92" t="s">
        <v>316</v>
      </c>
      <c r="S257" s="92" t="s">
        <v>316</v>
      </c>
      <c r="T257" s="92">
        <v>1</v>
      </c>
      <c r="U257" s="92" t="s">
        <v>316</v>
      </c>
      <c r="W257" s="92" t="str">
        <f t="shared" si="6"/>
        <v>TR</v>
      </c>
      <c r="X257" s="92" t="s">
        <v>914</v>
      </c>
      <c r="Y257" s="93">
        <v>0.375</v>
      </c>
      <c r="Z257" s="93">
        <v>0.44791666666666669</v>
      </c>
      <c r="AA257" s="92" t="s">
        <v>719</v>
      </c>
      <c r="AB257" s="95" t="s">
        <v>785</v>
      </c>
      <c r="AC257" s="92" t="s">
        <v>1826</v>
      </c>
      <c r="AD257" s="92">
        <v>10</v>
      </c>
      <c r="AE257" s="92">
        <v>10</v>
      </c>
      <c r="AG257" s="92" t="str">
        <f t="shared" si="7"/>
        <v>Non-Lab</v>
      </c>
    </row>
    <row r="258" spans="1:33" ht="16" x14ac:dyDescent="0.2">
      <c r="A258" s="92" t="s">
        <v>266</v>
      </c>
      <c r="B258" s="92" t="s">
        <v>614</v>
      </c>
      <c r="C258" s="92">
        <v>111</v>
      </c>
      <c r="D258" s="95" t="s">
        <v>329</v>
      </c>
      <c r="E258" s="92" t="s">
        <v>390</v>
      </c>
      <c r="F258" s="92">
        <v>4</v>
      </c>
      <c r="G258" s="92" t="s">
        <v>774</v>
      </c>
      <c r="H258" s="92" t="s">
        <v>773</v>
      </c>
      <c r="K258" s="92" t="s">
        <v>772</v>
      </c>
      <c r="L258" s="92" t="s">
        <v>316</v>
      </c>
      <c r="M258" s="92" t="s">
        <v>706</v>
      </c>
      <c r="N258" s="92" t="s">
        <v>316</v>
      </c>
      <c r="O258" s="92">
        <v>1</v>
      </c>
      <c r="P258" s="92" t="s">
        <v>316</v>
      </c>
      <c r="Q258" s="92">
        <v>1</v>
      </c>
      <c r="R258" s="92" t="s">
        <v>316</v>
      </c>
      <c r="S258" s="92" t="s">
        <v>316</v>
      </c>
      <c r="T258" s="92">
        <v>1</v>
      </c>
      <c r="U258" s="92" t="s">
        <v>316</v>
      </c>
      <c r="W258" s="92" t="str">
        <f t="shared" ref="W258:W321" si="9">IF(S258=1,"MWF",IF(T258=1,"TR","Other"))</f>
        <v>TR</v>
      </c>
      <c r="X258" s="92" t="s">
        <v>914</v>
      </c>
      <c r="Y258" s="93">
        <v>0.375</v>
      </c>
      <c r="Z258" s="93">
        <v>0.44791666666666669</v>
      </c>
      <c r="AA258" s="92" t="s">
        <v>719</v>
      </c>
      <c r="AB258" s="92">
        <v>309</v>
      </c>
      <c r="AC258" s="92" t="s">
        <v>1825</v>
      </c>
      <c r="AD258" s="92">
        <v>16</v>
      </c>
      <c r="AE258" s="92">
        <v>16</v>
      </c>
      <c r="AG258" s="92" t="str">
        <f t="shared" ref="AG258:AG321" si="10">IF(RIGHT(C258,1)="L","Lab","Non-Lab")</f>
        <v>Non-Lab</v>
      </c>
    </row>
    <row r="259" spans="1:33" ht="16" x14ac:dyDescent="0.2">
      <c r="A259" s="92" t="s">
        <v>266</v>
      </c>
      <c r="B259" s="92" t="s">
        <v>614</v>
      </c>
      <c r="C259" s="92">
        <v>201</v>
      </c>
      <c r="D259" s="95" t="s">
        <v>321</v>
      </c>
      <c r="E259" s="92" t="s">
        <v>765</v>
      </c>
      <c r="F259" s="92">
        <v>4</v>
      </c>
      <c r="G259" s="92" t="s">
        <v>686</v>
      </c>
      <c r="H259" s="92" t="s">
        <v>685</v>
      </c>
      <c r="K259" s="92" t="s">
        <v>684</v>
      </c>
      <c r="L259" s="92" t="s">
        <v>316</v>
      </c>
      <c r="M259" s="92" t="s">
        <v>706</v>
      </c>
      <c r="N259" s="92" t="s">
        <v>316</v>
      </c>
      <c r="O259" s="92">
        <v>1</v>
      </c>
      <c r="P259" s="92" t="s">
        <v>316</v>
      </c>
      <c r="Q259" s="92">
        <v>1</v>
      </c>
      <c r="R259" s="92" t="s">
        <v>316</v>
      </c>
      <c r="S259" s="92" t="s">
        <v>316</v>
      </c>
      <c r="T259" s="92">
        <v>1</v>
      </c>
      <c r="U259" s="92" t="s">
        <v>316</v>
      </c>
      <c r="W259" s="92" t="str">
        <f t="shared" si="9"/>
        <v>TR</v>
      </c>
      <c r="X259" s="92" t="s">
        <v>914</v>
      </c>
      <c r="Y259" s="93">
        <v>0.375</v>
      </c>
      <c r="Z259" s="93">
        <v>0.44791666666666669</v>
      </c>
      <c r="AA259" s="92" t="s">
        <v>605</v>
      </c>
      <c r="AB259" s="92">
        <v>215</v>
      </c>
      <c r="AC259" s="92" t="s">
        <v>1824</v>
      </c>
      <c r="AD259" s="92">
        <v>15</v>
      </c>
      <c r="AE259" s="92">
        <v>15</v>
      </c>
      <c r="AG259" s="92" t="str">
        <f t="shared" si="10"/>
        <v>Non-Lab</v>
      </c>
    </row>
    <row r="260" spans="1:33" ht="16" x14ac:dyDescent="0.2">
      <c r="A260" s="92" t="s">
        <v>266</v>
      </c>
      <c r="B260" s="92" t="s">
        <v>614</v>
      </c>
      <c r="C260" s="92">
        <v>205</v>
      </c>
      <c r="D260" s="95" t="s">
        <v>321</v>
      </c>
      <c r="E260" s="92" t="s">
        <v>962</v>
      </c>
      <c r="F260" s="92">
        <v>4</v>
      </c>
      <c r="G260" s="92" t="s">
        <v>381</v>
      </c>
      <c r="H260" s="92" t="s">
        <v>862</v>
      </c>
      <c r="K260" s="92" t="s">
        <v>861</v>
      </c>
      <c r="L260" s="92" t="s">
        <v>316</v>
      </c>
      <c r="M260" s="92" t="s">
        <v>706</v>
      </c>
      <c r="N260" s="92" t="s">
        <v>316</v>
      </c>
      <c r="O260" s="92">
        <v>1</v>
      </c>
      <c r="P260" s="92" t="s">
        <v>316</v>
      </c>
      <c r="Q260" s="92">
        <v>1</v>
      </c>
      <c r="R260" s="92" t="s">
        <v>316</v>
      </c>
      <c r="S260" s="92" t="s">
        <v>316</v>
      </c>
      <c r="T260" s="92">
        <v>1</v>
      </c>
      <c r="U260" s="92" t="s">
        <v>316</v>
      </c>
      <c r="W260" s="92" t="str">
        <f t="shared" si="9"/>
        <v>TR</v>
      </c>
      <c r="X260" s="92" t="s">
        <v>914</v>
      </c>
      <c r="Y260" s="93">
        <v>0.375</v>
      </c>
      <c r="Z260" s="93">
        <v>0.44791666666666669</v>
      </c>
      <c r="AA260" s="92" t="s">
        <v>723</v>
      </c>
      <c r="AB260" s="92">
        <v>203</v>
      </c>
      <c r="AC260" s="92" t="s">
        <v>1823</v>
      </c>
      <c r="AD260" s="92">
        <v>15</v>
      </c>
      <c r="AE260" s="92">
        <v>15</v>
      </c>
      <c r="AG260" s="92" t="str">
        <f t="shared" si="10"/>
        <v>Non-Lab</v>
      </c>
    </row>
    <row r="261" spans="1:33" ht="16" x14ac:dyDescent="0.2">
      <c r="A261" s="92" t="s">
        <v>266</v>
      </c>
      <c r="B261" s="92" t="s">
        <v>614</v>
      </c>
      <c r="C261" s="92">
        <v>330</v>
      </c>
      <c r="D261" s="95" t="s">
        <v>321</v>
      </c>
      <c r="E261" s="92" t="s">
        <v>1822</v>
      </c>
      <c r="F261" s="92">
        <v>4</v>
      </c>
      <c r="G261" s="92" t="s">
        <v>959</v>
      </c>
      <c r="H261" s="92" t="s">
        <v>958</v>
      </c>
      <c r="K261" s="92" t="s">
        <v>957</v>
      </c>
      <c r="L261" s="92" t="s">
        <v>316</v>
      </c>
      <c r="M261" s="92" t="s">
        <v>706</v>
      </c>
      <c r="N261" s="92" t="s">
        <v>316</v>
      </c>
      <c r="O261" s="92">
        <v>1</v>
      </c>
      <c r="P261" s="92" t="s">
        <v>316</v>
      </c>
      <c r="Q261" s="92">
        <v>1</v>
      </c>
      <c r="R261" s="92" t="s">
        <v>316</v>
      </c>
      <c r="S261" s="92" t="s">
        <v>316</v>
      </c>
      <c r="T261" s="92">
        <v>1</v>
      </c>
      <c r="U261" s="92" t="s">
        <v>316</v>
      </c>
      <c r="W261" s="92" t="str">
        <f t="shared" si="9"/>
        <v>TR</v>
      </c>
      <c r="X261" s="92" t="s">
        <v>914</v>
      </c>
      <c r="Y261" s="93">
        <v>0.375</v>
      </c>
      <c r="Z261" s="93">
        <v>0.44791666666666669</v>
      </c>
      <c r="AA261" s="92" t="s">
        <v>719</v>
      </c>
      <c r="AB261" s="92">
        <v>102</v>
      </c>
      <c r="AC261" s="92" t="s">
        <v>1821</v>
      </c>
      <c r="AD261" s="92">
        <v>15</v>
      </c>
      <c r="AE261" s="92">
        <v>12</v>
      </c>
      <c r="AG261" s="92" t="str">
        <f t="shared" si="10"/>
        <v>Non-Lab</v>
      </c>
    </row>
    <row r="262" spans="1:33" ht="16" x14ac:dyDescent="0.2">
      <c r="A262" s="92" t="s">
        <v>266</v>
      </c>
      <c r="B262" s="92" t="s">
        <v>508</v>
      </c>
      <c r="C262" s="92">
        <v>300</v>
      </c>
      <c r="D262" s="95" t="s">
        <v>321</v>
      </c>
      <c r="E262" s="92" t="s">
        <v>1820</v>
      </c>
      <c r="F262" s="92">
        <v>4</v>
      </c>
      <c r="G262" s="92" t="s">
        <v>952</v>
      </c>
      <c r="H262" s="92" t="s">
        <v>401</v>
      </c>
      <c r="K262" s="92" t="s">
        <v>951</v>
      </c>
      <c r="L262" s="92" t="s">
        <v>316</v>
      </c>
      <c r="M262" s="92" t="s">
        <v>706</v>
      </c>
      <c r="N262" s="92" t="s">
        <v>316</v>
      </c>
      <c r="O262" s="92">
        <v>1</v>
      </c>
      <c r="P262" s="92" t="s">
        <v>316</v>
      </c>
      <c r="Q262" s="92">
        <v>1</v>
      </c>
      <c r="R262" s="92" t="s">
        <v>316</v>
      </c>
      <c r="S262" s="92" t="s">
        <v>316</v>
      </c>
      <c r="T262" s="92">
        <v>1</v>
      </c>
      <c r="U262" s="92" t="s">
        <v>316</v>
      </c>
      <c r="W262" s="92" t="str">
        <f t="shared" si="9"/>
        <v>TR</v>
      </c>
      <c r="X262" s="92" t="s">
        <v>914</v>
      </c>
      <c r="Y262" s="93">
        <v>0.375</v>
      </c>
      <c r="Z262" s="93">
        <v>0.44791666666666669</v>
      </c>
      <c r="AA262" s="92" t="s">
        <v>626</v>
      </c>
      <c r="AB262" s="95" t="s">
        <v>1819</v>
      </c>
      <c r="AC262" s="92" t="s">
        <v>1818</v>
      </c>
      <c r="AD262" s="92">
        <v>10</v>
      </c>
      <c r="AE262" s="92">
        <v>1</v>
      </c>
      <c r="AG262" s="92" t="str">
        <f t="shared" si="10"/>
        <v>Non-Lab</v>
      </c>
    </row>
    <row r="263" spans="1:33" ht="16" x14ac:dyDescent="0.2">
      <c r="A263" s="92" t="s">
        <v>266</v>
      </c>
      <c r="B263" s="92" t="s">
        <v>1678</v>
      </c>
      <c r="C263" s="92">
        <v>199</v>
      </c>
      <c r="D263" s="92">
        <v>19</v>
      </c>
      <c r="E263" s="92" t="s">
        <v>1817</v>
      </c>
      <c r="F263" s="92">
        <v>4</v>
      </c>
      <c r="G263" s="92" t="s">
        <v>637</v>
      </c>
      <c r="H263" s="92" t="s">
        <v>697</v>
      </c>
      <c r="K263" s="92" t="s">
        <v>696</v>
      </c>
      <c r="L263" s="92" t="s">
        <v>316</v>
      </c>
      <c r="M263" s="92" t="s">
        <v>706</v>
      </c>
      <c r="N263" s="92" t="s">
        <v>316</v>
      </c>
      <c r="O263" s="92">
        <v>1</v>
      </c>
      <c r="P263" s="92" t="s">
        <v>316</v>
      </c>
      <c r="Q263" s="92">
        <v>1</v>
      </c>
      <c r="R263" s="92" t="s">
        <v>316</v>
      </c>
      <c r="S263" s="92" t="s">
        <v>316</v>
      </c>
      <c r="T263" s="92">
        <v>1</v>
      </c>
      <c r="U263" s="92" t="s">
        <v>316</v>
      </c>
      <c r="W263" s="92" t="str">
        <f t="shared" si="9"/>
        <v>TR</v>
      </c>
      <c r="X263" s="92" t="s">
        <v>914</v>
      </c>
      <c r="Y263" s="93">
        <v>0.375</v>
      </c>
      <c r="Z263" s="93">
        <v>0.44791666666666669</v>
      </c>
      <c r="AA263" s="92" t="s">
        <v>626</v>
      </c>
      <c r="AB263" s="92">
        <v>207</v>
      </c>
      <c r="AC263" s="92" t="s">
        <v>1816</v>
      </c>
      <c r="AD263" s="92">
        <v>19</v>
      </c>
      <c r="AE263" s="92">
        <v>19</v>
      </c>
      <c r="AG263" s="92" t="str">
        <f t="shared" si="10"/>
        <v>Non-Lab</v>
      </c>
    </row>
    <row r="264" spans="1:33" ht="16" x14ac:dyDescent="0.2">
      <c r="A264" s="92" t="s">
        <v>266</v>
      </c>
      <c r="B264" s="92" t="s">
        <v>507</v>
      </c>
      <c r="C264" s="92">
        <v>105</v>
      </c>
      <c r="D264" s="95" t="s">
        <v>321</v>
      </c>
      <c r="E264" s="92" t="s">
        <v>1744</v>
      </c>
      <c r="F264" s="92">
        <v>4</v>
      </c>
      <c r="G264" s="92" t="s">
        <v>506</v>
      </c>
      <c r="H264" s="92" t="s">
        <v>505</v>
      </c>
      <c r="K264" s="92" t="s">
        <v>504</v>
      </c>
      <c r="L264" s="92" t="s">
        <v>316</v>
      </c>
      <c r="M264" s="92" t="s">
        <v>706</v>
      </c>
      <c r="N264" s="92" t="s">
        <v>316</v>
      </c>
      <c r="O264" s="92">
        <v>1</v>
      </c>
      <c r="P264" s="92" t="s">
        <v>316</v>
      </c>
      <c r="Q264" s="92">
        <v>1</v>
      </c>
      <c r="R264" s="92" t="s">
        <v>316</v>
      </c>
      <c r="S264" s="92" t="s">
        <v>316</v>
      </c>
      <c r="T264" s="92">
        <v>1</v>
      </c>
      <c r="U264" s="92" t="s">
        <v>316</v>
      </c>
      <c r="W264" s="92" t="str">
        <f t="shared" si="9"/>
        <v>TR</v>
      </c>
      <c r="X264" s="92" t="s">
        <v>914</v>
      </c>
      <c r="Y264" s="93">
        <v>0.375</v>
      </c>
      <c r="Z264" s="93">
        <v>0.44791666666666669</v>
      </c>
      <c r="AA264" s="92" t="s">
        <v>719</v>
      </c>
      <c r="AB264" s="92">
        <v>209</v>
      </c>
      <c r="AC264" s="92" t="s">
        <v>1815</v>
      </c>
      <c r="AD264" s="92">
        <v>25</v>
      </c>
      <c r="AE264" s="92">
        <v>19</v>
      </c>
      <c r="AG264" s="92" t="str">
        <f t="shared" si="10"/>
        <v>Non-Lab</v>
      </c>
    </row>
    <row r="265" spans="1:33" ht="16" x14ac:dyDescent="0.2">
      <c r="A265" s="92" t="s">
        <v>266</v>
      </c>
      <c r="B265" s="92" t="s">
        <v>507</v>
      </c>
      <c r="C265" s="92">
        <v>486</v>
      </c>
      <c r="D265" s="95" t="s">
        <v>321</v>
      </c>
      <c r="E265" s="92" t="s">
        <v>1814</v>
      </c>
      <c r="F265" s="92">
        <v>4</v>
      </c>
      <c r="G265" s="92" t="s">
        <v>1308</v>
      </c>
      <c r="H265" s="92" t="s">
        <v>200</v>
      </c>
      <c r="K265" s="92" t="s">
        <v>1307</v>
      </c>
      <c r="L265" s="92" t="s">
        <v>316</v>
      </c>
      <c r="M265" s="92" t="s">
        <v>706</v>
      </c>
      <c r="N265" s="92" t="s">
        <v>316</v>
      </c>
      <c r="O265" s="92">
        <v>1</v>
      </c>
      <c r="P265" s="92" t="s">
        <v>316</v>
      </c>
      <c r="Q265" s="92">
        <v>1</v>
      </c>
      <c r="R265" s="92" t="s">
        <v>316</v>
      </c>
      <c r="S265" s="92" t="s">
        <v>316</v>
      </c>
      <c r="T265" s="92">
        <v>1</v>
      </c>
      <c r="U265" s="92" t="s">
        <v>316</v>
      </c>
      <c r="W265" s="92" t="str">
        <f t="shared" si="9"/>
        <v>TR</v>
      </c>
      <c r="X265" s="92" t="s">
        <v>914</v>
      </c>
      <c r="Y265" s="93">
        <v>0.375</v>
      </c>
      <c r="Z265" s="93">
        <v>0.44791666666666669</v>
      </c>
      <c r="AA265" s="92" t="s">
        <v>719</v>
      </c>
      <c r="AB265" s="92">
        <v>203</v>
      </c>
      <c r="AC265" s="92" t="s">
        <v>1813</v>
      </c>
      <c r="AD265" s="92">
        <v>12</v>
      </c>
      <c r="AE265" s="92">
        <v>6</v>
      </c>
      <c r="AG265" s="92" t="str">
        <f t="shared" si="10"/>
        <v>Non-Lab</v>
      </c>
    </row>
    <row r="266" spans="1:33" ht="16" x14ac:dyDescent="0.2">
      <c r="A266" s="92" t="s">
        <v>266</v>
      </c>
      <c r="B266" s="92" t="s">
        <v>490</v>
      </c>
      <c r="C266" s="92">
        <v>110</v>
      </c>
      <c r="D266" s="95" t="s">
        <v>321</v>
      </c>
      <c r="E266" s="92" t="s">
        <v>1812</v>
      </c>
      <c r="F266" s="92">
        <v>4</v>
      </c>
      <c r="G266" s="92" t="s">
        <v>749</v>
      </c>
      <c r="H266" s="92" t="s">
        <v>748</v>
      </c>
      <c r="K266" s="92" t="s">
        <v>747</v>
      </c>
      <c r="L266" s="92" t="s">
        <v>316</v>
      </c>
      <c r="M266" s="92" t="s">
        <v>706</v>
      </c>
      <c r="N266" s="92" t="s">
        <v>316</v>
      </c>
      <c r="O266" s="92">
        <v>1</v>
      </c>
      <c r="P266" s="92" t="s">
        <v>316</v>
      </c>
      <c r="Q266" s="92">
        <v>1</v>
      </c>
      <c r="R266" s="92" t="s">
        <v>316</v>
      </c>
      <c r="S266" s="92" t="s">
        <v>316</v>
      </c>
      <c r="T266" s="92">
        <v>1</v>
      </c>
      <c r="U266" s="92" t="s">
        <v>316</v>
      </c>
      <c r="W266" s="92" t="str">
        <f t="shared" si="9"/>
        <v>TR</v>
      </c>
      <c r="X266" s="92" t="s">
        <v>914</v>
      </c>
      <c r="Y266" s="93">
        <v>0.375</v>
      </c>
      <c r="Z266" s="93">
        <v>0.44791666666666669</v>
      </c>
      <c r="AA266" s="92" t="s">
        <v>723</v>
      </c>
      <c r="AB266" s="92" t="s">
        <v>1716</v>
      </c>
      <c r="AC266" s="92" t="s">
        <v>1811</v>
      </c>
      <c r="AD266" s="92">
        <v>25</v>
      </c>
      <c r="AE266" s="92">
        <v>24</v>
      </c>
      <c r="AG266" s="92" t="str">
        <f t="shared" si="10"/>
        <v>Non-Lab</v>
      </c>
    </row>
    <row r="267" spans="1:33" ht="16" x14ac:dyDescent="0.2">
      <c r="A267" s="92" t="s">
        <v>266</v>
      </c>
      <c r="B267" s="92" t="s">
        <v>484</v>
      </c>
      <c r="C267" s="92">
        <v>125</v>
      </c>
      <c r="D267" s="95" t="s">
        <v>872</v>
      </c>
      <c r="E267" s="92" t="s">
        <v>843</v>
      </c>
      <c r="F267" s="92">
        <v>4</v>
      </c>
      <c r="G267" s="92" t="s">
        <v>945</v>
      </c>
      <c r="H267" s="92" t="s">
        <v>944</v>
      </c>
      <c r="K267" s="92" t="s">
        <v>943</v>
      </c>
      <c r="L267" s="92" t="s">
        <v>316</v>
      </c>
      <c r="M267" s="92" t="s">
        <v>706</v>
      </c>
      <c r="N267" s="92" t="s">
        <v>316</v>
      </c>
      <c r="O267" s="92">
        <v>1</v>
      </c>
      <c r="P267" s="92" t="s">
        <v>316</v>
      </c>
      <c r="Q267" s="92">
        <v>1</v>
      </c>
      <c r="R267" s="92" t="s">
        <v>316</v>
      </c>
      <c r="S267" s="92" t="s">
        <v>316</v>
      </c>
      <c r="T267" s="92">
        <v>1</v>
      </c>
      <c r="U267" s="92" t="s">
        <v>316</v>
      </c>
      <c r="W267" s="92" t="str">
        <f t="shared" si="9"/>
        <v>TR</v>
      </c>
      <c r="X267" s="92" t="s">
        <v>914</v>
      </c>
      <c r="Y267" s="93">
        <v>0.375</v>
      </c>
      <c r="Z267" s="93">
        <v>0.44791666666666669</v>
      </c>
      <c r="AA267" s="92" t="s">
        <v>723</v>
      </c>
      <c r="AB267" s="92">
        <v>306</v>
      </c>
      <c r="AC267" s="92" t="s">
        <v>1810</v>
      </c>
      <c r="AD267" s="92">
        <v>25</v>
      </c>
      <c r="AE267" s="92">
        <v>12</v>
      </c>
      <c r="AG267" s="92" t="str">
        <f t="shared" si="10"/>
        <v>Non-Lab</v>
      </c>
    </row>
    <row r="268" spans="1:33" ht="16" x14ac:dyDescent="0.2">
      <c r="A268" s="92" t="s">
        <v>266</v>
      </c>
      <c r="B268" s="92" t="s">
        <v>374</v>
      </c>
      <c r="C268" s="92">
        <v>236</v>
      </c>
      <c r="D268" s="95" t="s">
        <v>321</v>
      </c>
      <c r="E268" s="92" t="s">
        <v>1809</v>
      </c>
      <c r="F268" s="92">
        <v>4</v>
      </c>
      <c r="G268" s="92" t="s">
        <v>376</v>
      </c>
      <c r="H268" s="92" t="s">
        <v>342</v>
      </c>
      <c r="K268" s="92" t="s">
        <v>375</v>
      </c>
      <c r="L268" s="92" t="s">
        <v>316</v>
      </c>
      <c r="M268" s="92" t="s">
        <v>706</v>
      </c>
      <c r="N268" s="92" t="s">
        <v>316</v>
      </c>
      <c r="O268" s="92">
        <v>1</v>
      </c>
      <c r="P268" s="92" t="s">
        <v>316</v>
      </c>
      <c r="Q268" s="92">
        <v>1</v>
      </c>
      <c r="R268" s="92" t="s">
        <v>316</v>
      </c>
      <c r="S268" s="92" t="s">
        <v>316</v>
      </c>
      <c r="T268" s="92">
        <v>1</v>
      </c>
      <c r="U268" s="92" t="s">
        <v>316</v>
      </c>
      <c r="W268" s="92" t="str">
        <f t="shared" si="9"/>
        <v>TR</v>
      </c>
      <c r="X268" s="92" t="s">
        <v>914</v>
      </c>
      <c r="Y268" s="93">
        <v>0.375</v>
      </c>
      <c r="Z268" s="93">
        <v>0.44791666666666669</v>
      </c>
      <c r="AA268" s="92" t="s">
        <v>723</v>
      </c>
      <c r="AB268" s="92">
        <v>404</v>
      </c>
      <c r="AC268" s="92" t="s">
        <v>1808</v>
      </c>
      <c r="AD268" s="92">
        <v>20</v>
      </c>
      <c r="AE268" s="92">
        <v>16</v>
      </c>
      <c r="AG268" s="92" t="str">
        <f t="shared" si="10"/>
        <v>Non-Lab</v>
      </c>
    </row>
    <row r="269" spans="1:33" ht="16" x14ac:dyDescent="0.2">
      <c r="A269" s="92" t="s">
        <v>266</v>
      </c>
      <c r="B269" s="92" t="s">
        <v>347</v>
      </c>
      <c r="C269" s="92">
        <v>111</v>
      </c>
      <c r="D269" s="95" t="s">
        <v>321</v>
      </c>
      <c r="E269" s="92" t="s">
        <v>934</v>
      </c>
      <c r="F269" s="92">
        <v>4</v>
      </c>
      <c r="G269" s="92" t="s">
        <v>350</v>
      </c>
      <c r="H269" s="92" t="s">
        <v>349</v>
      </c>
      <c r="K269" s="92" t="s">
        <v>348</v>
      </c>
      <c r="L269" s="92" t="s">
        <v>316</v>
      </c>
      <c r="M269" s="92" t="s">
        <v>706</v>
      </c>
      <c r="N269" s="92" t="s">
        <v>316</v>
      </c>
      <c r="O269" s="92">
        <v>1</v>
      </c>
      <c r="P269" s="92" t="s">
        <v>316</v>
      </c>
      <c r="Q269" s="92">
        <v>1</v>
      </c>
      <c r="R269" s="92" t="s">
        <v>316</v>
      </c>
      <c r="S269" s="92" t="s">
        <v>316</v>
      </c>
      <c r="T269" s="92">
        <v>1</v>
      </c>
      <c r="U269" s="92" t="s">
        <v>316</v>
      </c>
      <c r="W269" s="92" t="str">
        <f t="shared" si="9"/>
        <v>TR</v>
      </c>
      <c r="X269" s="92" t="s">
        <v>914</v>
      </c>
      <c r="Y269" s="93">
        <v>0.375</v>
      </c>
      <c r="Z269" s="93">
        <v>0.44791666666666669</v>
      </c>
      <c r="AA269" s="92" t="s">
        <v>723</v>
      </c>
      <c r="AB269" s="92" t="s">
        <v>1700</v>
      </c>
      <c r="AC269" s="92" t="s">
        <v>1807</v>
      </c>
      <c r="AD269" s="92">
        <v>25</v>
      </c>
      <c r="AE269" s="92">
        <v>23</v>
      </c>
      <c r="AG269" s="92" t="str">
        <f t="shared" si="10"/>
        <v>Non-Lab</v>
      </c>
    </row>
    <row r="270" spans="1:33" ht="16" x14ac:dyDescent="0.2">
      <c r="A270" s="92" t="s">
        <v>266</v>
      </c>
      <c r="B270" s="92" t="s">
        <v>347</v>
      </c>
      <c r="C270" s="92">
        <v>120</v>
      </c>
      <c r="D270" s="95" t="s">
        <v>329</v>
      </c>
      <c r="E270" s="92" t="s">
        <v>823</v>
      </c>
      <c r="F270" s="92">
        <v>4</v>
      </c>
      <c r="G270" s="92" t="s">
        <v>1806</v>
      </c>
      <c r="H270" s="92" t="s">
        <v>1805</v>
      </c>
      <c r="K270" s="92" t="s">
        <v>1804</v>
      </c>
      <c r="L270" s="92" t="s">
        <v>316</v>
      </c>
      <c r="M270" s="92" t="s">
        <v>706</v>
      </c>
      <c r="N270" s="92" t="s">
        <v>316</v>
      </c>
      <c r="O270" s="92">
        <v>1</v>
      </c>
      <c r="P270" s="92" t="s">
        <v>316</v>
      </c>
      <c r="Q270" s="92">
        <v>1</v>
      </c>
      <c r="R270" s="92" t="s">
        <v>316</v>
      </c>
      <c r="S270" s="92" t="s">
        <v>316</v>
      </c>
      <c r="T270" s="92">
        <v>1</v>
      </c>
      <c r="U270" s="92" t="s">
        <v>316</v>
      </c>
      <c r="W270" s="92" t="str">
        <f t="shared" si="9"/>
        <v>TR</v>
      </c>
      <c r="X270" s="92" t="s">
        <v>914</v>
      </c>
      <c r="Y270" s="93">
        <v>0.375</v>
      </c>
      <c r="Z270" s="93">
        <v>0.44791666666666669</v>
      </c>
      <c r="AA270" s="92" t="s">
        <v>723</v>
      </c>
      <c r="AB270" s="92">
        <v>206</v>
      </c>
      <c r="AC270" s="92" t="s">
        <v>1803</v>
      </c>
      <c r="AD270" s="92">
        <v>27</v>
      </c>
      <c r="AE270" s="92">
        <v>27</v>
      </c>
      <c r="AG270" s="92" t="str">
        <f t="shared" si="10"/>
        <v>Non-Lab</v>
      </c>
    </row>
    <row r="271" spans="1:33" ht="16" x14ac:dyDescent="0.2">
      <c r="A271" s="92" t="s">
        <v>266</v>
      </c>
      <c r="B271" s="92" t="s">
        <v>1016</v>
      </c>
      <c r="C271" s="92">
        <v>275</v>
      </c>
      <c r="D271" s="95" t="s">
        <v>321</v>
      </c>
      <c r="E271" s="92" t="s">
        <v>1802</v>
      </c>
      <c r="F271" s="92">
        <v>4</v>
      </c>
      <c r="G271" s="92" t="s">
        <v>922</v>
      </c>
      <c r="H271" s="92" t="s">
        <v>921</v>
      </c>
      <c r="K271" s="92" t="s">
        <v>920</v>
      </c>
      <c r="L271" s="92" t="s">
        <v>316</v>
      </c>
      <c r="M271" s="92" t="s">
        <v>706</v>
      </c>
      <c r="N271" s="92" t="s">
        <v>316</v>
      </c>
      <c r="O271" s="92">
        <v>1</v>
      </c>
      <c r="P271" s="92" t="s">
        <v>316</v>
      </c>
      <c r="Q271" s="92">
        <v>1</v>
      </c>
      <c r="R271" s="92" t="s">
        <v>316</v>
      </c>
      <c r="S271" s="92" t="s">
        <v>316</v>
      </c>
      <c r="T271" s="92">
        <v>1</v>
      </c>
      <c r="U271" s="92" t="s">
        <v>316</v>
      </c>
      <c r="W271" s="92" t="str">
        <f t="shared" si="9"/>
        <v>TR</v>
      </c>
      <c r="X271" s="92" t="s">
        <v>914</v>
      </c>
      <c r="Y271" s="93">
        <v>0.375</v>
      </c>
      <c r="Z271" s="93">
        <v>0.44791666666666669</v>
      </c>
      <c r="AA271" s="92" t="s">
        <v>719</v>
      </c>
      <c r="AB271" s="92">
        <v>303</v>
      </c>
      <c r="AC271" s="92" t="s">
        <v>1801</v>
      </c>
      <c r="AD271" s="92">
        <v>25</v>
      </c>
      <c r="AE271" s="92">
        <v>21</v>
      </c>
      <c r="AG271" s="92" t="str">
        <f t="shared" si="10"/>
        <v>Non-Lab</v>
      </c>
    </row>
    <row r="272" spans="1:33" ht="16" x14ac:dyDescent="0.2">
      <c r="A272" s="92" t="s">
        <v>266</v>
      </c>
      <c r="B272" s="92" t="s">
        <v>330</v>
      </c>
      <c r="C272" s="92">
        <v>292</v>
      </c>
      <c r="D272" s="95" t="s">
        <v>321</v>
      </c>
      <c r="E272" s="92" t="s">
        <v>1800</v>
      </c>
      <c r="F272" s="92">
        <v>4</v>
      </c>
      <c r="G272" s="92" t="s">
        <v>816</v>
      </c>
      <c r="H272" s="92" t="s">
        <v>815</v>
      </c>
      <c r="K272" s="92" t="s">
        <v>814</v>
      </c>
      <c r="L272" s="92" t="s">
        <v>316</v>
      </c>
      <c r="M272" s="92" t="s">
        <v>706</v>
      </c>
      <c r="N272" s="92" t="s">
        <v>316</v>
      </c>
      <c r="O272" s="92">
        <v>1</v>
      </c>
      <c r="P272" s="92" t="s">
        <v>316</v>
      </c>
      <c r="Q272" s="92">
        <v>1</v>
      </c>
      <c r="R272" s="92" t="s">
        <v>316</v>
      </c>
      <c r="S272" s="92" t="s">
        <v>316</v>
      </c>
      <c r="T272" s="92">
        <v>1</v>
      </c>
      <c r="U272" s="92" t="s">
        <v>316</v>
      </c>
      <c r="W272" s="92" t="str">
        <f t="shared" si="9"/>
        <v>TR</v>
      </c>
      <c r="X272" s="92" t="s">
        <v>914</v>
      </c>
      <c r="Y272" s="93">
        <v>0.375</v>
      </c>
      <c r="Z272" s="93">
        <v>0.44791666666666669</v>
      </c>
      <c r="AA272" s="92" t="s">
        <v>598</v>
      </c>
      <c r="AB272" s="92">
        <v>106</v>
      </c>
      <c r="AC272" s="92" t="s">
        <v>1799</v>
      </c>
      <c r="AD272" s="92">
        <v>25</v>
      </c>
      <c r="AE272" s="92">
        <v>25</v>
      </c>
      <c r="AG272" s="92" t="str">
        <f t="shared" si="10"/>
        <v>Non-Lab</v>
      </c>
    </row>
    <row r="273" spans="1:33" ht="16" x14ac:dyDescent="0.2">
      <c r="A273" s="92" t="s">
        <v>266</v>
      </c>
      <c r="B273" s="92" t="s">
        <v>322</v>
      </c>
      <c r="C273" s="92">
        <v>204</v>
      </c>
      <c r="D273" s="95" t="s">
        <v>321</v>
      </c>
      <c r="E273" s="92" t="s">
        <v>1798</v>
      </c>
      <c r="F273" s="92">
        <v>4</v>
      </c>
      <c r="G273" s="92" t="s">
        <v>319</v>
      </c>
      <c r="H273" s="92" t="s">
        <v>318</v>
      </c>
      <c r="I273" s="92" t="s">
        <v>1797</v>
      </c>
      <c r="J273" s="92" t="s">
        <v>1796</v>
      </c>
      <c r="K273" s="92" t="s">
        <v>317</v>
      </c>
      <c r="L273" s="92" t="s">
        <v>1795</v>
      </c>
      <c r="M273" s="92" t="s">
        <v>706</v>
      </c>
      <c r="N273" s="92" t="s">
        <v>316</v>
      </c>
      <c r="O273" s="92">
        <v>1</v>
      </c>
      <c r="P273" s="92" t="s">
        <v>316</v>
      </c>
      <c r="Q273" s="92">
        <v>1</v>
      </c>
      <c r="R273" s="92" t="s">
        <v>316</v>
      </c>
      <c r="S273" s="92" t="s">
        <v>316</v>
      </c>
      <c r="T273" s="92">
        <v>1</v>
      </c>
      <c r="U273" s="92" t="s">
        <v>316</v>
      </c>
      <c r="W273" s="92" t="str">
        <f t="shared" si="9"/>
        <v>TR</v>
      </c>
      <c r="X273" s="92" t="s">
        <v>914</v>
      </c>
      <c r="Y273" s="93">
        <v>0.375</v>
      </c>
      <c r="Z273" s="93">
        <v>0.44791666666666669</v>
      </c>
      <c r="AA273" s="92" t="s">
        <v>723</v>
      </c>
      <c r="AB273" s="92">
        <v>407</v>
      </c>
      <c r="AC273" s="92" t="s">
        <v>1794</v>
      </c>
      <c r="AD273" s="92">
        <v>20</v>
      </c>
      <c r="AE273" s="92">
        <v>19</v>
      </c>
      <c r="AG273" s="92" t="str">
        <f t="shared" si="10"/>
        <v>Non-Lab</v>
      </c>
    </row>
    <row r="274" spans="1:33" ht="16" x14ac:dyDescent="0.2">
      <c r="A274" s="92" t="s">
        <v>266</v>
      </c>
      <c r="B274" s="92" t="s">
        <v>809</v>
      </c>
      <c r="C274" s="92">
        <v>309</v>
      </c>
      <c r="D274" s="95" t="s">
        <v>321</v>
      </c>
      <c r="E274" s="92" t="s">
        <v>1596</v>
      </c>
      <c r="F274" s="92">
        <v>4</v>
      </c>
      <c r="G274" s="92" t="s">
        <v>807</v>
      </c>
      <c r="H274" s="92" t="s">
        <v>806</v>
      </c>
      <c r="K274" s="92" t="s">
        <v>805</v>
      </c>
      <c r="L274" s="92" t="s">
        <v>316</v>
      </c>
      <c r="M274" s="92" t="s">
        <v>706</v>
      </c>
      <c r="N274" s="92" t="s">
        <v>316</v>
      </c>
      <c r="O274" s="92">
        <v>1</v>
      </c>
      <c r="P274" s="92" t="s">
        <v>316</v>
      </c>
      <c r="Q274" s="92">
        <v>1</v>
      </c>
      <c r="R274" s="92" t="s">
        <v>316</v>
      </c>
      <c r="S274" s="92" t="s">
        <v>316</v>
      </c>
      <c r="T274" s="92">
        <v>1</v>
      </c>
      <c r="U274" s="92" t="s">
        <v>316</v>
      </c>
      <c r="W274" s="92" t="str">
        <f t="shared" si="9"/>
        <v>TR</v>
      </c>
      <c r="X274" s="92" t="s">
        <v>914</v>
      </c>
      <c r="Y274" s="93">
        <v>0.375</v>
      </c>
      <c r="Z274" s="93">
        <v>0.44791666666666669</v>
      </c>
      <c r="AA274" s="92" t="s">
        <v>719</v>
      </c>
      <c r="AB274" s="95" t="s">
        <v>804</v>
      </c>
      <c r="AC274" s="92" t="s">
        <v>1793</v>
      </c>
      <c r="AD274" s="92">
        <v>12</v>
      </c>
      <c r="AE274" s="92">
        <v>6</v>
      </c>
      <c r="AG274" s="92" t="str">
        <f t="shared" si="10"/>
        <v>Non-Lab</v>
      </c>
    </row>
    <row r="275" spans="1:33" ht="16" x14ac:dyDescent="0.2">
      <c r="A275" s="92" t="s">
        <v>266</v>
      </c>
      <c r="B275" s="92" t="s">
        <v>917</v>
      </c>
      <c r="C275" s="92">
        <v>101</v>
      </c>
      <c r="D275" s="95" t="s">
        <v>329</v>
      </c>
      <c r="E275" s="92" t="s">
        <v>1367</v>
      </c>
      <c r="F275" s="92">
        <v>4</v>
      </c>
      <c r="G275" s="92" t="s">
        <v>926</v>
      </c>
      <c r="H275" s="92" t="s">
        <v>49</v>
      </c>
      <c r="K275" s="92" t="s">
        <v>925</v>
      </c>
      <c r="L275" s="92" t="s">
        <v>316</v>
      </c>
      <c r="M275" s="92" t="s">
        <v>706</v>
      </c>
      <c r="N275" s="92" t="s">
        <v>316</v>
      </c>
      <c r="O275" s="92">
        <v>1</v>
      </c>
      <c r="P275" s="92" t="s">
        <v>316</v>
      </c>
      <c r="Q275" s="92">
        <v>1</v>
      </c>
      <c r="R275" s="92" t="s">
        <v>316</v>
      </c>
      <c r="S275" s="92" t="s">
        <v>316</v>
      </c>
      <c r="T275" s="92">
        <v>1</v>
      </c>
      <c r="U275" s="92" t="s">
        <v>316</v>
      </c>
      <c r="W275" s="92" t="str">
        <f t="shared" si="9"/>
        <v>TR</v>
      </c>
      <c r="X275" s="92" t="s">
        <v>914</v>
      </c>
      <c r="Y275" s="93">
        <v>0.375</v>
      </c>
      <c r="Z275" s="93">
        <v>0.44791666666666669</v>
      </c>
      <c r="AA275" s="92" t="s">
        <v>723</v>
      </c>
      <c r="AB275" s="92">
        <v>207</v>
      </c>
      <c r="AC275" s="92" t="s">
        <v>1792</v>
      </c>
      <c r="AD275" s="92">
        <v>25</v>
      </c>
      <c r="AE275" s="92">
        <v>24</v>
      </c>
      <c r="AG275" s="92" t="str">
        <f t="shared" si="10"/>
        <v>Non-Lab</v>
      </c>
    </row>
    <row r="276" spans="1:33" ht="16" x14ac:dyDescent="0.2">
      <c r="A276" s="92" t="s">
        <v>266</v>
      </c>
      <c r="B276" s="92" t="s">
        <v>721</v>
      </c>
      <c r="C276" s="92">
        <v>457</v>
      </c>
      <c r="D276" s="95" t="s">
        <v>321</v>
      </c>
      <c r="E276" s="92" t="s">
        <v>1659</v>
      </c>
      <c r="F276" s="92">
        <v>4</v>
      </c>
      <c r="G276" s="92" t="s">
        <v>497</v>
      </c>
      <c r="H276" s="92" t="s">
        <v>496</v>
      </c>
      <c r="K276" s="92" t="s">
        <v>495</v>
      </c>
      <c r="L276" s="92" t="s">
        <v>316</v>
      </c>
      <c r="M276" s="92" t="s">
        <v>706</v>
      </c>
      <c r="N276" s="92" t="s">
        <v>316</v>
      </c>
      <c r="O276" s="92">
        <v>1</v>
      </c>
      <c r="P276" s="92" t="s">
        <v>316</v>
      </c>
      <c r="Q276" s="92">
        <v>1</v>
      </c>
      <c r="R276" s="92" t="s">
        <v>316</v>
      </c>
      <c r="S276" s="92" t="s">
        <v>316</v>
      </c>
      <c r="T276" s="92">
        <v>1</v>
      </c>
      <c r="U276" s="92" t="s">
        <v>316</v>
      </c>
      <c r="W276" s="92" t="str">
        <f t="shared" si="9"/>
        <v>TR</v>
      </c>
      <c r="X276" s="92" t="s">
        <v>914</v>
      </c>
      <c r="Y276" s="93">
        <v>0.375</v>
      </c>
      <c r="Z276" s="93">
        <v>0.44791666666666669</v>
      </c>
      <c r="AA276" s="92" t="s">
        <v>719</v>
      </c>
      <c r="AB276" s="92">
        <v>213</v>
      </c>
      <c r="AC276" s="92" t="s">
        <v>1791</v>
      </c>
      <c r="AD276" s="92">
        <v>10</v>
      </c>
      <c r="AE276" s="92">
        <v>6</v>
      </c>
      <c r="AG276" s="92" t="str">
        <f t="shared" si="10"/>
        <v>Non-Lab</v>
      </c>
    </row>
    <row r="277" spans="1:33" ht="16" x14ac:dyDescent="0.2">
      <c r="A277" s="92" t="s">
        <v>266</v>
      </c>
      <c r="B277" s="92" t="s">
        <v>711</v>
      </c>
      <c r="C277" s="92">
        <v>108</v>
      </c>
      <c r="D277" s="95" t="s">
        <v>329</v>
      </c>
      <c r="E277" s="92" t="s">
        <v>912</v>
      </c>
      <c r="F277" s="92">
        <v>4</v>
      </c>
      <c r="G277" s="92" t="s">
        <v>709</v>
      </c>
      <c r="H277" s="92" t="s">
        <v>708</v>
      </c>
      <c r="K277" s="92" t="s">
        <v>707</v>
      </c>
      <c r="L277" s="92" t="s">
        <v>316</v>
      </c>
      <c r="M277" s="92" t="s">
        <v>706</v>
      </c>
      <c r="N277" s="92" t="s">
        <v>316</v>
      </c>
      <c r="O277" s="92">
        <v>1</v>
      </c>
      <c r="P277" s="92" t="s">
        <v>316</v>
      </c>
      <c r="Q277" s="92">
        <v>1</v>
      </c>
      <c r="R277" s="92" t="s">
        <v>316</v>
      </c>
      <c r="S277" s="92" t="s">
        <v>316</v>
      </c>
      <c r="T277" s="92">
        <v>1</v>
      </c>
      <c r="U277" s="92" t="s">
        <v>316</v>
      </c>
      <c r="W277" s="92" t="str">
        <f t="shared" si="9"/>
        <v>TR</v>
      </c>
      <c r="X277" s="92" t="s">
        <v>695</v>
      </c>
      <c r="Y277" s="93">
        <v>0.375</v>
      </c>
      <c r="Z277" s="93">
        <v>0.5</v>
      </c>
      <c r="AA277" s="92" t="s">
        <v>704</v>
      </c>
      <c r="AB277" s="92">
        <v>220</v>
      </c>
      <c r="AC277" s="92" t="s">
        <v>1790</v>
      </c>
      <c r="AD277" s="92">
        <v>10</v>
      </c>
      <c r="AE277" s="92">
        <v>11</v>
      </c>
      <c r="AG277" s="92" t="str">
        <f t="shared" si="10"/>
        <v>Non-Lab</v>
      </c>
    </row>
    <row r="278" spans="1:33" ht="16" x14ac:dyDescent="0.2">
      <c r="A278" s="92" t="s">
        <v>266</v>
      </c>
      <c r="B278" s="92" t="s">
        <v>711</v>
      </c>
      <c r="C278" s="92">
        <v>112</v>
      </c>
      <c r="D278" s="95" t="s">
        <v>321</v>
      </c>
      <c r="E278" s="92" t="s">
        <v>717</v>
      </c>
      <c r="F278" s="92">
        <v>4</v>
      </c>
      <c r="G278" s="92" t="s">
        <v>716</v>
      </c>
      <c r="H278" s="92" t="s">
        <v>715</v>
      </c>
      <c r="K278" s="92" t="s">
        <v>714</v>
      </c>
      <c r="L278" s="92" t="s">
        <v>316</v>
      </c>
      <c r="M278" s="92" t="s">
        <v>706</v>
      </c>
      <c r="N278" s="92" t="s">
        <v>316</v>
      </c>
      <c r="O278" s="92">
        <v>1</v>
      </c>
      <c r="P278" s="92" t="s">
        <v>316</v>
      </c>
      <c r="Q278" s="92">
        <v>1</v>
      </c>
      <c r="R278" s="92" t="s">
        <v>316</v>
      </c>
      <c r="S278" s="92" t="s">
        <v>316</v>
      </c>
      <c r="T278" s="92">
        <v>1</v>
      </c>
      <c r="U278" s="92" t="s">
        <v>316</v>
      </c>
      <c r="W278" s="92" t="str">
        <f t="shared" si="9"/>
        <v>TR</v>
      </c>
      <c r="X278" s="92" t="s">
        <v>695</v>
      </c>
      <c r="Y278" s="93">
        <v>0.375</v>
      </c>
      <c r="Z278" s="93">
        <v>0.5</v>
      </c>
      <c r="AA278" s="92" t="s">
        <v>704</v>
      </c>
      <c r="AB278" s="92">
        <v>219</v>
      </c>
      <c r="AC278" s="92" t="s">
        <v>1789</v>
      </c>
      <c r="AD278" s="92">
        <v>10</v>
      </c>
      <c r="AE278" s="92">
        <v>12</v>
      </c>
      <c r="AG278" s="92" t="str">
        <f t="shared" si="10"/>
        <v>Non-Lab</v>
      </c>
    </row>
    <row r="279" spans="1:33" ht="16" x14ac:dyDescent="0.2">
      <c r="A279" s="92" t="s">
        <v>266</v>
      </c>
      <c r="B279" s="92" t="s">
        <v>711</v>
      </c>
      <c r="C279" s="92">
        <v>363</v>
      </c>
      <c r="D279" s="95" t="s">
        <v>321</v>
      </c>
      <c r="E279" s="92" t="s">
        <v>910</v>
      </c>
      <c r="F279" s="92">
        <v>4</v>
      </c>
      <c r="G279" s="92" t="s">
        <v>908</v>
      </c>
      <c r="H279" s="92" t="s">
        <v>907</v>
      </c>
      <c r="K279" s="92" t="s">
        <v>906</v>
      </c>
      <c r="L279" s="92" t="s">
        <v>316</v>
      </c>
      <c r="M279" s="92" t="s">
        <v>706</v>
      </c>
      <c r="N279" s="92" t="s">
        <v>316</v>
      </c>
      <c r="O279" s="92">
        <v>1</v>
      </c>
      <c r="P279" s="92" t="s">
        <v>316</v>
      </c>
      <c r="Q279" s="92">
        <v>1</v>
      </c>
      <c r="R279" s="92" t="s">
        <v>316</v>
      </c>
      <c r="S279" s="92" t="s">
        <v>316</v>
      </c>
      <c r="T279" s="92">
        <v>1</v>
      </c>
      <c r="U279" s="92" t="s">
        <v>316</v>
      </c>
      <c r="W279" s="92" t="str">
        <f t="shared" si="9"/>
        <v>TR</v>
      </c>
      <c r="X279" s="92" t="s">
        <v>695</v>
      </c>
      <c r="Y279" s="93">
        <v>0.375</v>
      </c>
      <c r="Z279" s="93">
        <v>0.5</v>
      </c>
      <c r="AA279" s="92" t="s">
        <v>704</v>
      </c>
      <c r="AB279" s="92">
        <v>222</v>
      </c>
      <c r="AC279" s="92" t="s">
        <v>1788</v>
      </c>
      <c r="AD279" s="92">
        <v>5</v>
      </c>
      <c r="AE279" s="92">
        <v>3</v>
      </c>
      <c r="AG279" s="92" t="str">
        <f t="shared" si="10"/>
        <v>Non-Lab</v>
      </c>
    </row>
    <row r="280" spans="1:33" ht="16" x14ac:dyDescent="0.2">
      <c r="A280" s="92" t="s">
        <v>266</v>
      </c>
      <c r="B280" s="92" t="s">
        <v>711</v>
      </c>
      <c r="C280" s="92">
        <v>463</v>
      </c>
      <c r="D280" s="95" t="s">
        <v>321</v>
      </c>
      <c r="E280" s="92" t="s">
        <v>909</v>
      </c>
      <c r="F280" s="92">
        <v>4</v>
      </c>
      <c r="G280" s="92" t="s">
        <v>908</v>
      </c>
      <c r="H280" s="92" t="s">
        <v>907</v>
      </c>
      <c r="K280" s="92" t="s">
        <v>906</v>
      </c>
      <c r="L280" s="92" t="s">
        <v>316</v>
      </c>
      <c r="M280" s="92" t="s">
        <v>706</v>
      </c>
      <c r="N280" s="92" t="s">
        <v>316</v>
      </c>
      <c r="O280" s="92">
        <v>1</v>
      </c>
      <c r="P280" s="92" t="s">
        <v>316</v>
      </c>
      <c r="Q280" s="92">
        <v>1</v>
      </c>
      <c r="R280" s="92" t="s">
        <v>316</v>
      </c>
      <c r="S280" s="92" t="s">
        <v>316</v>
      </c>
      <c r="T280" s="92">
        <v>1</v>
      </c>
      <c r="U280" s="92" t="s">
        <v>316</v>
      </c>
      <c r="W280" s="92" t="str">
        <f t="shared" si="9"/>
        <v>TR</v>
      </c>
      <c r="X280" s="92" t="s">
        <v>695</v>
      </c>
      <c r="Y280" s="93">
        <v>0.375</v>
      </c>
      <c r="Z280" s="93">
        <v>0.5</v>
      </c>
      <c r="AA280" s="92" t="s">
        <v>704</v>
      </c>
      <c r="AB280" s="92">
        <v>222</v>
      </c>
      <c r="AC280" s="92" t="s">
        <v>1788</v>
      </c>
      <c r="AD280" s="92">
        <v>5</v>
      </c>
      <c r="AE280" s="92">
        <v>3</v>
      </c>
      <c r="AG280" s="92" t="str">
        <f t="shared" si="10"/>
        <v>Non-Lab</v>
      </c>
    </row>
    <row r="281" spans="1:33" ht="16" x14ac:dyDescent="0.2">
      <c r="A281" s="92" t="s">
        <v>266</v>
      </c>
      <c r="B281" s="92" t="s">
        <v>1255</v>
      </c>
      <c r="C281" s="92">
        <v>102</v>
      </c>
      <c r="D281" s="95" t="s">
        <v>321</v>
      </c>
      <c r="E281" s="92" t="s">
        <v>1254</v>
      </c>
      <c r="F281" s="92">
        <v>4</v>
      </c>
      <c r="G281" s="92" t="s">
        <v>1787</v>
      </c>
      <c r="H281" s="92" t="s">
        <v>326</v>
      </c>
      <c r="K281" s="92" t="s">
        <v>1786</v>
      </c>
      <c r="L281" s="92" t="s">
        <v>316</v>
      </c>
      <c r="M281" s="92" t="s">
        <v>706</v>
      </c>
      <c r="N281" s="92" t="s">
        <v>316</v>
      </c>
      <c r="O281" s="92">
        <v>1</v>
      </c>
      <c r="P281" s="92" t="s">
        <v>316</v>
      </c>
      <c r="Q281" s="92">
        <v>1</v>
      </c>
      <c r="R281" s="92" t="s">
        <v>316</v>
      </c>
      <c r="S281" s="92" t="s">
        <v>316</v>
      </c>
      <c r="T281" s="92">
        <v>1</v>
      </c>
      <c r="U281" s="92" t="s">
        <v>316</v>
      </c>
      <c r="W281" s="92" t="str">
        <f t="shared" si="9"/>
        <v>TR</v>
      </c>
      <c r="X281" s="92" t="s">
        <v>672</v>
      </c>
      <c r="Y281" s="93">
        <v>0.4548611111111111</v>
      </c>
      <c r="Z281" s="93">
        <v>0.52777777777777779</v>
      </c>
      <c r="AA281" s="92" t="s">
        <v>704</v>
      </c>
      <c r="AB281" s="92">
        <v>115</v>
      </c>
      <c r="AC281" s="92" t="s">
        <v>1785</v>
      </c>
      <c r="AD281" s="92">
        <v>20</v>
      </c>
      <c r="AE281" s="92">
        <v>21</v>
      </c>
      <c r="AG281" s="92" t="str">
        <f t="shared" si="10"/>
        <v>Non-Lab</v>
      </c>
    </row>
    <row r="282" spans="1:33" ht="16" x14ac:dyDescent="0.2">
      <c r="A282" s="92" t="s">
        <v>266</v>
      </c>
      <c r="B282" s="92" t="s">
        <v>261</v>
      </c>
      <c r="C282" s="92" t="s">
        <v>1118</v>
      </c>
      <c r="D282" s="95" t="s">
        <v>321</v>
      </c>
      <c r="E282" s="92" t="s">
        <v>1117</v>
      </c>
      <c r="F282" s="92">
        <v>0</v>
      </c>
      <c r="G282" s="92" t="s">
        <v>564</v>
      </c>
      <c r="H282" s="92" t="s">
        <v>563</v>
      </c>
      <c r="K282" s="92" t="s">
        <v>562</v>
      </c>
      <c r="L282" s="92" t="s">
        <v>316</v>
      </c>
      <c r="M282" s="92" t="s">
        <v>706</v>
      </c>
      <c r="N282" s="92" t="s">
        <v>316</v>
      </c>
      <c r="O282" s="92">
        <v>1</v>
      </c>
      <c r="P282" s="92" t="s">
        <v>316</v>
      </c>
      <c r="Q282" s="92">
        <v>1</v>
      </c>
      <c r="R282" s="92" t="s">
        <v>316</v>
      </c>
      <c r="S282" s="92" t="s">
        <v>316</v>
      </c>
      <c r="T282" s="92">
        <v>1</v>
      </c>
      <c r="U282" s="92" t="s">
        <v>316</v>
      </c>
      <c r="V282" s="92" t="str">
        <f>LEFT(M282,1)</f>
        <v>T</v>
      </c>
      <c r="W282" s="92" t="str">
        <f t="shared" si="9"/>
        <v>TR</v>
      </c>
      <c r="X282" s="92" t="s">
        <v>672</v>
      </c>
      <c r="Y282" s="93">
        <v>0.4548611111111111</v>
      </c>
      <c r="Z282" s="93">
        <v>0.52777777777777779</v>
      </c>
      <c r="AA282" s="92" t="s">
        <v>598</v>
      </c>
      <c r="AB282" s="92">
        <v>107</v>
      </c>
      <c r="AC282" s="92" t="s">
        <v>1784</v>
      </c>
      <c r="AD282" s="92">
        <v>8</v>
      </c>
      <c r="AE282" s="92">
        <v>8</v>
      </c>
      <c r="AG282" s="92" t="str">
        <f t="shared" si="10"/>
        <v>Lab</v>
      </c>
    </row>
    <row r="283" spans="1:33" ht="16" x14ac:dyDescent="0.2">
      <c r="A283" s="92" t="s">
        <v>266</v>
      </c>
      <c r="B283" s="92" t="s">
        <v>556</v>
      </c>
      <c r="C283" s="92">
        <v>326</v>
      </c>
      <c r="D283" s="95" t="s">
        <v>321</v>
      </c>
      <c r="E283" s="92" t="s">
        <v>1492</v>
      </c>
      <c r="F283" s="92">
        <v>4</v>
      </c>
      <c r="G283" s="92" t="s">
        <v>511</v>
      </c>
      <c r="H283" s="92" t="s">
        <v>510</v>
      </c>
      <c r="K283" s="92" t="s">
        <v>509</v>
      </c>
      <c r="L283" s="92" t="s">
        <v>316</v>
      </c>
      <c r="M283" s="92" t="s">
        <v>706</v>
      </c>
      <c r="N283" s="92" t="s">
        <v>316</v>
      </c>
      <c r="O283" s="92">
        <v>1</v>
      </c>
      <c r="P283" s="92" t="s">
        <v>316</v>
      </c>
      <c r="Q283" s="92">
        <v>1</v>
      </c>
      <c r="R283" s="92" t="s">
        <v>316</v>
      </c>
      <c r="S283" s="92" t="s">
        <v>316</v>
      </c>
      <c r="T283" s="92">
        <v>1</v>
      </c>
      <c r="U283" s="92" t="s">
        <v>316</v>
      </c>
      <c r="W283" s="92" t="str">
        <f t="shared" si="9"/>
        <v>TR</v>
      </c>
      <c r="X283" s="92" t="s">
        <v>672</v>
      </c>
      <c r="Y283" s="93">
        <v>0.4548611111111111</v>
      </c>
      <c r="Z283" s="93">
        <v>0.52777777777777779</v>
      </c>
      <c r="AA283" s="92" t="s">
        <v>719</v>
      </c>
      <c r="AB283" s="92">
        <v>203</v>
      </c>
      <c r="AC283" s="92" t="s">
        <v>1783</v>
      </c>
      <c r="AD283" s="92">
        <v>31</v>
      </c>
      <c r="AE283" s="92">
        <v>22</v>
      </c>
      <c r="AG283" s="92" t="str">
        <f t="shared" si="10"/>
        <v>Non-Lab</v>
      </c>
    </row>
    <row r="284" spans="1:33" ht="16" x14ac:dyDescent="0.2">
      <c r="A284" s="92" t="s">
        <v>266</v>
      </c>
      <c r="B284" s="92" t="s">
        <v>555</v>
      </c>
      <c r="C284" s="92">
        <v>300</v>
      </c>
      <c r="D284" s="95" t="s">
        <v>321</v>
      </c>
      <c r="E284" s="92" t="s">
        <v>1782</v>
      </c>
      <c r="F284" s="92">
        <v>4</v>
      </c>
      <c r="G284" s="92" t="s">
        <v>584</v>
      </c>
      <c r="H284" s="92" t="s">
        <v>583</v>
      </c>
      <c r="K284" s="92" t="s">
        <v>582</v>
      </c>
      <c r="L284" s="92" t="s">
        <v>316</v>
      </c>
      <c r="M284" s="92" t="s">
        <v>706</v>
      </c>
      <c r="N284" s="92" t="s">
        <v>316</v>
      </c>
      <c r="O284" s="92">
        <v>1</v>
      </c>
      <c r="P284" s="92" t="s">
        <v>316</v>
      </c>
      <c r="Q284" s="92">
        <v>1</v>
      </c>
      <c r="R284" s="92" t="s">
        <v>316</v>
      </c>
      <c r="S284" s="92" t="s">
        <v>316</v>
      </c>
      <c r="T284" s="92">
        <v>1</v>
      </c>
      <c r="U284" s="92" t="s">
        <v>316</v>
      </c>
      <c r="W284" s="92" t="str">
        <f t="shared" si="9"/>
        <v>TR</v>
      </c>
      <c r="X284" s="92" t="s">
        <v>672</v>
      </c>
      <c r="Y284" s="93">
        <v>0.4548611111111111</v>
      </c>
      <c r="Z284" s="93">
        <v>0.52777777777777779</v>
      </c>
      <c r="AA284" s="92" t="s">
        <v>626</v>
      </c>
      <c r="AB284" s="95" t="s">
        <v>822</v>
      </c>
      <c r="AC284" s="92" t="s">
        <v>1781</v>
      </c>
      <c r="AD284" s="92">
        <v>15</v>
      </c>
      <c r="AE284" s="92">
        <v>2</v>
      </c>
      <c r="AG284" s="92" t="str">
        <f t="shared" si="10"/>
        <v>Non-Lab</v>
      </c>
    </row>
    <row r="285" spans="1:33" ht="16" x14ac:dyDescent="0.2">
      <c r="A285" s="92" t="s">
        <v>266</v>
      </c>
      <c r="B285" s="92" t="s">
        <v>262</v>
      </c>
      <c r="C285" s="92">
        <v>241</v>
      </c>
      <c r="D285" s="95" t="s">
        <v>321</v>
      </c>
      <c r="E285" s="92" t="s">
        <v>783</v>
      </c>
      <c r="F285" s="92">
        <v>4</v>
      </c>
      <c r="G285" s="92" t="s">
        <v>546</v>
      </c>
      <c r="H285" s="92" t="s">
        <v>49</v>
      </c>
      <c r="K285" s="92" t="s">
        <v>545</v>
      </c>
      <c r="L285" s="92" t="s">
        <v>316</v>
      </c>
      <c r="M285" s="92" t="s">
        <v>706</v>
      </c>
      <c r="N285" s="92" t="s">
        <v>316</v>
      </c>
      <c r="O285" s="92">
        <v>1</v>
      </c>
      <c r="P285" s="92" t="s">
        <v>316</v>
      </c>
      <c r="Q285" s="92">
        <v>1</v>
      </c>
      <c r="R285" s="92" t="s">
        <v>316</v>
      </c>
      <c r="S285" s="92" t="s">
        <v>316</v>
      </c>
      <c r="T285" s="92">
        <v>1</v>
      </c>
      <c r="U285" s="92" t="s">
        <v>316</v>
      </c>
      <c r="W285" s="92" t="str">
        <f t="shared" si="9"/>
        <v>TR</v>
      </c>
      <c r="X285" s="92" t="s">
        <v>672</v>
      </c>
      <c r="Y285" s="93">
        <v>0.4548611111111111</v>
      </c>
      <c r="Z285" s="93">
        <v>0.52777777777777779</v>
      </c>
      <c r="AA285" s="92" t="s">
        <v>605</v>
      </c>
      <c r="AB285" s="92">
        <v>222</v>
      </c>
      <c r="AC285" s="92" t="s">
        <v>1780</v>
      </c>
      <c r="AD285" s="92">
        <v>20</v>
      </c>
      <c r="AE285" s="92">
        <v>15</v>
      </c>
      <c r="AG285" s="92" t="str">
        <f t="shared" si="10"/>
        <v>Non-Lab</v>
      </c>
    </row>
    <row r="286" spans="1:33" ht="16" x14ac:dyDescent="0.2">
      <c r="A286" s="92" t="s">
        <v>266</v>
      </c>
      <c r="B286" s="92" t="s">
        <v>538</v>
      </c>
      <c r="C286" s="92">
        <v>101</v>
      </c>
      <c r="D286" s="95" t="s">
        <v>321</v>
      </c>
      <c r="E286" s="92" t="s">
        <v>971</v>
      </c>
      <c r="F286" s="92">
        <v>4</v>
      </c>
      <c r="G286" s="92" t="s">
        <v>886</v>
      </c>
      <c r="H286" s="92" t="s">
        <v>885</v>
      </c>
      <c r="I286" s="92" t="s">
        <v>541</v>
      </c>
      <c r="J286" s="92" t="s">
        <v>540</v>
      </c>
      <c r="K286" s="92" t="s">
        <v>884</v>
      </c>
      <c r="L286" s="92" t="s">
        <v>539</v>
      </c>
      <c r="M286" s="92" t="s">
        <v>706</v>
      </c>
      <c r="N286" s="92" t="s">
        <v>316</v>
      </c>
      <c r="O286" s="92">
        <v>1</v>
      </c>
      <c r="P286" s="92" t="s">
        <v>316</v>
      </c>
      <c r="Q286" s="92">
        <v>1</v>
      </c>
      <c r="R286" s="92" t="s">
        <v>316</v>
      </c>
      <c r="S286" s="92" t="s">
        <v>316</v>
      </c>
      <c r="T286" s="92">
        <v>1</v>
      </c>
      <c r="U286" s="92" t="s">
        <v>316</v>
      </c>
      <c r="W286" s="92" t="str">
        <f t="shared" si="9"/>
        <v>TR</v>
      </c>
      <c r="X286" s="92" t="s">
        <v>672</v>
      </c>
      <c r="Y286" s="93">
        <v>0.4548611111111111</v>
      </c>
      <c r="Z286" s="93">
        <v>0.52777777777777779</v>
      </c>
      <c r="AA286" s="92" t="s">
        <v>719</v>
      </c>
      <c r="AB286" s="95" t="s">
        <v>865</v>
      </c>
      <c r="AC286" s="92" t="s">
        <v>1779</v>
      </c>
      <c r="AD286" s="92">
        <v>24</v>
      </c>
      <c r="AE286" s="92">
        <v>26</v>
      </c>
      <c r="AG286" s="92" t="str">
        <f t="shared" si="10"/>
        <v>Non-Lab</v>
      </c>
    </row>
    <row r="287" spans="1:33" ht="16" x14ac:dyDescent="0.2">
      <c r="A287" s="92" t="s">
        <v>266</v>
      </c>
      <c r="B287" s="92" t="s">
        <v>538</v>
      </c>
      <c r="C287" s="92">
        <v>221</v>
      </c>
      <c r="D287" s="95" t="s">
        <v>321</v>
      </c>
      <c r="E287" s="92" t="s">
        <v>1242</v>
      </c>
      <c r="F287" s="92">
        <v>4</v>
      </c>
      <c r="G287" s="92" t="s">
        <v>1033</v>
      </c>
      <c r="H287" s="92" t="s">
        <v>1032</v>
      </c>
      <c r="K287" s="92" t="s">
        <v>1031</v>
      </c>
      <c r="L287" s="92" t="s">
        <v>316</v>
      </c>
      <c r="M287" s="92" t="s">
        <v>706</v>
      </c>
      <c r="N287" s="92" t="s">
        <v>316</v>
      </c>
      <c r="O287" s="92">
        <v>1</v>
      </c>
      <c r="P287" s="92" t="s">
        <v>316</v>
      </c>
      <c r="Q287" s="92">
        <v>1</v>
      </c>
      <c r="R287" s="92" t="s">
        <v>316</v>
      </c>
      <c r="S287" s="92" t="s">
        <v>316</v>
      </c>
      <c r="T287" s="92">
        <v>1</v>
      </c>
      <c r="U287" s="92" t="s">
        <v>316</v>
      </c>
      <c r="W287" s="92" t="str">
        <f t="shared" si="9"/>
        <v>TR</v>
      </c>
      <c r="X287" s="92" t="s">
        <v>672</v>
      </c>
      <c r="Y287" s="93">
        <v>0.4548611111111111</v>
      </c>
      <c r="Z287" s="93">
        <v>0.52777777777777779</v>
      </c>
      <c r="AA287" s="92" t="s">
        <v>719</v>
      </c>
      <c r="AB287" s="92">
        <v>109</v>
      </c>
      <c r="AC287" s="92" t="s">
        <v>1778</v>
      </c>
      <c r="AD287" s="92">
        <v>18</v>
      </c>
      <c r="AE287" s="92">
        <v>18</v>
      </c>
      <c r="AG287" s="92" t="str">
        <f t="shared" si="10"/>
        <v>Non-Lab</v>
      </c>
    </row>
    <row r="288" spans="1:33" ht="16" x14ac:dyDescent="0.2">
      <c r="A288" s="92" t="s">
        <v>266</v>
      </c>
      <c r="B288" s="92" t="s">
        <v>538</v>
      </c>
      <c r="C288" s="92">
        <v>230</v>
      </c>
      <c r="D288" s="95" t="s">
        <v>321</v>
      </c>
      <c r="E288" s="92" t="s">
        <v>1777</v>
      </c>
      <c r="F288" s="92">
        <v>4</v>
      </c>
      <c r="G288" s="92" t="s">
        <v>544</v>
      </c>
      <c r="H288" s="92" t="s">
        <v>543</v>
      </c>
      <c r="K288" s="92" t="s">
        <v>542</v>
      </c>
      <c r="L288" s="92" t="s">
        <v>316</v>
      </c>
      <c r="M288" s="92" t="s">
        <v>706</v>
      </c>
      <c r="N288" s="92" t="s">
        <v>316</v>
      </c>
      <c r="O288" s="92">
        <v>1</v>
      </c>
      <c r="P288" s="92" t="s">
        <v>316</v>
      </c>
      <c r="Q288" s="92">
        <v>1</v>
      </c>
      <c r="R288" s="92" t="s">
        <v>316</v>
      </c>
      <c r="S288" s="92" t="s">
        <v>316</v>
      </c>
      <c r="T288" s="92">
        <v>1</v>
      </c>
      <c r="U288" s="92" t="s">
        <v>316</v>
      </c>
      <c r="W288" s="92" t="str">
        <f t="shared" si="9"/>
        <v>TR</v>
      </c>
      <c r="X288" s="92" t="s">
        <v>672</v>
      </c>
      <c r="Y288" s="93">
        <v>0.4548611111111111</v>
      </c>
      <c r="Z288" s="93">
        <v>0.52777777777777779</v>
      </c>
      <c r="AA288" s="92" t="s">
        <v>719</v>
      </c>
      <c r="AB288" s="95" t="s">
        <v>804</v>
      </c>
      <c r="AC288" s="92" t="s">
        <v>1776</v>
      </c>
      <c r="AD288" s="92">
        <v>16</v>
      </c>
      <c r="AE288" s="92">
        <v>16</v>
      </c>
      <c r="AG288" s="92" t="str">
        <f t="shared" si="10"/>
        <v>Non-Lab</v>
      </c>
    </row>
    <row r="289" spans="1:33" ht="16" x14ac:dyDescent="0.2">
      <c r="A289" s="92" t="s">
        <v>266</v>
      </c>
      <c r="B289" s="92" t="s">
        <v>882</v>
      </c>
      <c r="C289" s="92">
        <v>310</v>
      </c>
      <c r="D289" s="95" t="s">
        <v>321</v>
      </c>
      <c r="E289" s="92" t="s">
        <v>1775</v>
      </c>
      <c r="F289" s="92">
        <v>4</v>
      </c>
      <c r="G289" s="92" t="s">
        <v>952</v>
      </c>
      <c r="H289" s="92" t="s">
        <v>401</v>
      </c>
      <c r="K289" s="92" t="s">
        <v>951</v>
      </c>
      <c r="L289" s="92" t="s">
        <v>316</v>
      </c>
      <c r="M289" s="92" t="s">
        <v>706</v>
      </c>
      <c r="N289" s="92" t="s">
        <v>316</v>
      </c>
      <c r="O289" s="92">
        <v>1</v>
      </c>
      <c r="P289" s="92" t="s">
        <v>316</v>
      </c>
      <c r="Q289" s="92">
        <v>1</v>
      </c>
      <c r="R289" s="92" t="s">
        <v>316</v>
      </c>
      <c r="S289" s="92" t="s">
        <v>316</v>
      </c>
      <c r="T289" s="92">
        <v>1</v>
      </c>
      <c r="U289" s="92" t="s">
        <v>316</v>
      </c>
      <c r="W289" s="92" t="str">
        <f t="shared" si="9"/>
        <v>TR</v>
      </c>
      <c r="X289" s="92" t="s">
        <v>672</v>
      </c>
      <c r="Y289" s="93">
        <v>0.4548611111111111</v>
      </c>
      <c r="Z289" s="93">
        <v>0.52777777777777779</v>
      </c>
      <c r="AA289" s="92" t="s">
        <v>626</v>
      </c>
      <c r="AB289" s="95" t="s">
        <v>1073</v>
      </c>
      <c r="AC289" s="92" t="s">
        <v>1774</v>
      </c>
      <c r="AD289" s="92">
        <v>12</v>
      </c>
      <c r="AE289" s="92">
        <v>5</v>
      </c>
      <c r="AG289" s="92" t="str">
        <f t="shared" si="10"/>
        <v>Non-Lab</v>
      </c>
    </row>
    <row r="290" spans="1:33" ht="16" x14ac:dyDescent="0.2">
      <c r="A290" s="92" t="s">
        <v>266</v>
      </c>
      <c r="B290" s="92" t="s">
        <v>259</v>
      </c>
      <c r="C290" s="92">
        <v>330</v>
      </c>
      <c r="D290" s="95" t="s">
        <v>321</v>
      </c>
      <c r="E290" s="92" t="s">
        <v>1773</v>
      </c>
      <c r="F290" s="92">
        <v>4</v>
      </c>
      <c r="G290" s="92" t="s">
        <v>528</v>
      </c>
      <c r="H290" s="92" t="s">
        <v>401</v>
      </c>
      <c r="K290" s="92" t="s">
        <v>527</v>
      </c>
      <c r="L290" s="92" t="s">
        <v>316</v>
      </c>
      <c r="M290" s="92" t="s">
        <v>706</v>
      </c>
      <c r="N290" s="92" t="s">
        <v>316</v>
      </c>
      <c r="O290" s="92">
        <v>1</v>
      </c>
      <c r="P290" s="92" t="s">
        <v>316</v>
      </c>
      <c r="Q290" s="92">
        <v>1</v>
      </c>
      <c r="R290" s="92" t="s">
        <v>316</v>
      </c>
      <c r="S290" s="92" t="s">
        <v>316</v>
      </c>
      <c r="T290" s="92">
        <v>1</v>
      </c>
      <c r="U290" s="92" t="s">
        <v>316</v>
      </c>
      <c r="W290" s="92" t="str">
        <f t="shared" si="9"/>
        <v>TR</v>
      </c>
      <c r="X290" s="92" t="s">
        <v>672</v>
      </c>
      <c r="Y290" s="93">
        <v>0.4548611111111111</v>
      </c>
      <c r="Z290" s="93">
        <v>0.52777777777777779</v>
      </c>
      <c r="AA290" s="92" t="s">
        <v>719</v>
      </c>
      <c r="AB290" s="92">
        <v>311</v>
      </c>
      <c r="AC290" s="92" t="s">
        <v>1772</v>
      </c>
      <c r="AD290" s="92">
        <v>20</v>
      </c>
      <c r="AE290" s="92">
        <v>25</v>
      </c>
      <c r="AG290" s="92" t="str">
        <f t="shared" si="10"/>
        <v>Non-Lab</v>
      </c>
    </row>
    <row r="291" spans="1:33" ht="16" x14ac:dyDescent="0.2">
      <c r="A291" s="92" t="s">
        <v>266</v>
      </c>
      <c r="B291" s="92" t="s">
        <v>519</v>
      </c>
      <c r="C291" s="92">
        <v>207</v>
      </c>
      <c r="D291" s="95" t="s">
        <v>321</v>
      </c>
      <c r="E291" s="92" t="s">
        <v>1771</v>
      </c>
      <c r="F291" s="92">
        <v>4</v>
      </c>
      <c r="G291" s="92" t="s">
        <v>501</v>
      </c>
      <c r="H291" s="92" t="s">
        <v>500</v>
      </c>
      <c r="I291" s="92" t="s">
        <v>85</v>
      </c>
      <c r="J291" s="92" t="s">
        <v>1768</v>
      </c>
      <c r="K291" s="92" t="s">
        <v>499</v>
      </c>
      <c r="L291" s="92" t="s">
        <v>1767</v>
      </c>
      <c r="M291" s="92" t="s">
        <v>706</v>
      </c>
      <c r="N291" s="92" t="s">
        <v>316</v>
      </c>
      <c r="O291" s="92">
        <v>1</v>
      </c>
      <c r="P291" s="92" t="s">
        <v>316</v>
      </c>
      <c r="Q291" s="92">
        <v>1</v>
      </c>
      <c r="R291" s="92" t="s">
        <v>316</v>
      </c>
      <c r="S291" s="92" t="s">
        <v>316</v>
      </c>
      <c r="T291" s="92">
        <v>1</v>
      </c>
      <c r="U291" s="92" t="s">
        <v>316</v>
      </c>
      <c r="W291" s="92" t="str">
        <f t="shared" si="9"/>
        <v>TR</v>
      </c>
      <c r="X291" s="92" t="s">
        <v>672</v>
      </c>
      <c r="Y291" s="93">
        <v>0.4548611111111111</v>
      </c>
      <c r="Z291" s="93">
        <v>0.52777777777777779</v>
      </c>
      <c r="AA291" s="92" t="s">
        <v>719</v>
      </c>
      <c r="AB291" s="95" t="s">
        <v>1005</v>
      </c>
      <c r="AC291" s="92" t="s">
        <v>1770</v>
      </c>
      <c r="AD291" s="92">
        <v>20</v>
      </c>
      <c r="AE291" s="92">
        <v>15</v>
      </c>
      <c r="AG291" s="92" t="str">
        <f t="shared" si="10"/>
        <v>Non-Lab</v>
      </c>
    </row>
    <row r="292" spans="1:33" ht="16" x14ac:dyDescent="0.2">
      <c r="A292" s="92" t="s">
        <v>266</v>
      </c>
      <c r="B292" s="92" t="s">
        <v>519</v>
      </c>
      <c r="C292" s="92">
        <v>302</v>
      </c>
      <c r="D292" s="95" t="s">
        <v>321</v>
      </c>
      <c r="E292" s="92" t="s">
        <v>1769</v>
      </c>
      <c r="F292" s="92">
        <v>4</v>
      </c>
      <c r="G292" s="92" t="s">
        <v>525</v>
      </c>
      <c r="H292" s="92" t="s">
        <v>524</v>
      </c>
      <c r="I292" s="92" t="s">
        <v>85</v>
      </c>
      <c r="J292" s="92" t="s">
        <v>1768</v>
      </c>
      <c r="K292" s="92" t="s">
        <v>521</v>
      </c>
      <c r="L292" s="92" t="s">
        <v>1767</v>
      </c>
      <c r="M292" s="92" t="s">
        <v>706</v>
      </c>
      <c r="N292" s="92" t="s">
        <v>316</v>
      </c>
      <c r="O292" s="92">
        <v>1</v>
      </c>
      <c r="P292" s="92" t="s">
        <v>316</v>
      </c>
      <c r="Q292" s="92">
        <v>1</v>
      </c>
      <c r="R292" s="92" t="s">
        <v>316</v>
      </c>
      <c r="S292" s="92" t="s">
        <v>316</v>
      </c>
      <c r="T292" s="92">
        <v>1</v>
      </c>
      <c r="U292" s="92" t="s">
        <v>316</v>
      </c>
      <c r="W292" s="92" t="str">
        <f t="shared" si="9"/>
        <v>TR</v>
      </c>
      <c r="X292" s="92" t="s">
        <v>672</v>
      </c>
      <c r="Y292" s="93">
        <v>0.4548611111111111</v>
      </c>
      <c r="Z292" s="93">
        <v>0.52777777777777779</v>
      </c>
      <c r="AA292" s="92" t="s">
        <v>719</v>
      </c>
      <c r="AB292" s="95" t="s">
        <v>785</v>
      </c>
      <c r="AC292" s="92" t="s">
        <v>1766</v>
      </c>
      <c r="AD292" s="92">
        <v>10</v>
      </c>
      <c r="AE292" s="92">
        <v>10</v>
      </c>
      <c r="AG292" s="92" t="str">
        <f t="shared" si="10"/>
        <v>Non-Lab</v>
      </c>
    </row>
    <row r="293" spans="1:33" ht="16" x14ac:dyDescent="0.2">
      <c r="A293" s="92" t="s">
        <v>266</v>
      </c>
      <c r="B293" s="92" t="s">
        <v>614</v>
      </c>
      <c r="C293" s="92">
        <v>111</v>
      </c>
      <c r="D293" s="95" t="s">
        <v>337</v>
      </c>
      <c r="E293" s="92" t="s">
        <v>390</v>
      </c>
      <c r="F293" s="92">
        <v>4</v>
      </c>
      <c r="G293" s="92" t="s">
        <v>686</v>
      </c>
      <c r="H293" s="92" t="s">
        <v>685</v>
      </c>
      <c r="K293" s="92" t="s">
        <v>684</v>
      </c>
      <c r="L293" s="92" t="s">
        <v>316</v>
      </c>
      <c r="M293" s="92" t="s">
        <v>706</v>
      </c>
      <c r="N293" s="92" t="s">
        <v>316</v>
      </c>
      <c r="O293" s="92">
        <v>1</v>
      </c>
      <c r="P293" s="92" t="s">
        <v>316</v>
      </c>
      <c r="Q293" s="92">
        <v>1</v>
      </c>
      <c r="R293" s="92" t="s">
        <v>316</v>
      </c>
      <c r="S293" s="92" t="s">
        <v>316</v>
      </c>
      <c r="T293" s="92">
        <v>1</v>
      </c>
      <c r="U293" s="92" t="s">
        <v>316</v>
      </c>
      <c r="W293" s="92" t="str">
        <f t="shared" si="9"/>
        <v>TR</v>
      </c>
      <c r="X293" s="92" t="s">
        <v>672</v>
      </c>
      <c r="Y293" s="93">
        <v>0.4548611111111111</v>
      </c>
      <c r="Z293" s="93">
        <v>0.52777777777777779</v>
      </c>
      <c r="AA293" s="92" t="s">
        <v>605</v>
      </c>
      <c r="AB293" s="92">
        <v>215</v>
      </c>
      <c r="AC293" s="92" t="s">
        <v>1765</v>
      </c>
      <c r="AD293" s="92">
        <v>16</v>
      </c>
      <c r="AE293" s="92">
        <v>15</v>
      </c>
      <c r="AG293" s="92" t="str">
        <f t="shared" si="10"/>
        <v>Non-Lab</v>
      </c>
    </row>
    <row r="294" spans="1:33" ht="16" x14ac:dyDescent="0.2">
      <c r="A294" s="92" t="s">
        <v>266</v>
      </c>
      <c r="B294" s="92" t="s">
        <v>614</v>
      </c>
      <c r="C294" s="92">
        <v>111</v>
      </c>
      <c r="D294" s="95" t="s">
        <v>872</v>
      </c>
      <c r="E294" s="92" t="s">
        <v>390</v>
      </c>
      <c r="F294" s="92">
        <v>4</v>
      </c>
      <c r="G294" s="92" t="s">
        <v>774</v>
      </c>
      <c r="H294" s="92" t="s">
        <v>773</v>
      </c>
      <c r="K294" s="92" t="s">
        <v>772</v>
      </c>
      <c r="L294" s="92" t="s">
        <v>316</v>
      </c>
      <c r="M294" s="92" t="s">
        <v>706</v>
      </c>
      <c r="N294" s="92" t="s">
        <v>316</v>
      </c>
      <c r="O294" s="92">
        <v>1</v>
      </c>
      <c r="P294" s="92" t="s">
        <v>316</v>
      </c>
      <c r="Q294" s="92">
        <v>1</v>
      </c>
      <c r="R294" s="92" t="s">
        <v>316</v>
      </c>
      <c r="S294" s="92" t="s">
        <v>316</v>
      </c>
      <c r="T294" s="92">
        <v>1</v>
      </c>
      <c r="U294" s="92" t="s">
        <v>316</v>
      </c>
      <c r="W294" s="92" t="str">
        <f t="shared" si="9"/>
        <v>TR</v>
      </c>
      <c r="X294" s="92" t="s">
        <v>672</v>
      </c>
      <c r="Y294" s="93">
        <v>0.4548611111111111</v>
      </c>
      <c r="Z294" s="93">
        <v>0.52777777777777779</v>
      </c>
      <c r="AA294" s="92" t="s">
        <v>719</v>
      </c>
      <c r="AB294" s="92">
        <v>309</v>
      </c>
      <c r="AC294" s="92" t="s">
        <v>1764</v>
      </c>
      <c r="AD294" s="92">
        <v>16</v>
      </c>
      <c r="AE294" s="92">
        <v>14</v>
      </c>
      <c r="AG294" s="92" t="str">
        <f t="shared" si="10"/>
        <v>Non-Lab</v>
      </c>
    </row>
    <row r="295" spans="1:33" ht="16" x14ac:dyDescent="0.2">
      <c r="A295" s="92" t="s">
        <v>266</v>
      </c>
      <c r="B295" s="92" t="s">
        <v>614</v>
      </c>
      <c r="C295" s="92">
        <v>112</v>
      </c>
      <c r="D295" s="95" t="s">
        <v>872</v>
      </c>
      <c r="E295" s="92" t="s">
        <v>871</v>
      </c>
      <c r="F295" s="92">
        <v>4</v>
      </c>
      <c r="G295" s="92" t="s">
        <v>870</v>
      </c>
      <c r="H295" s="92" t="s">
        <v>869</v>
      </c>
      <c r="K295" s="92" t="s">
        <v>868</v>
      </c>
      <c r="L295" s="92" t="s">
        <v>316</v>
      </c>
      <c r="M295" s="92" t="s">
        <v>706</v>
      </c>
      <c r="N295" s="92" t="s">
        <v>316</v>
      </c>
      <c r="O295" s="92">
        <v>1</v>
      </c>
      <c r="P295" s="92" t="s">
        <v>316</v>
      </c>
      <c r="Q295" s="92">
        <v>1</v>
      </c>
      <c r="R295" s="92" t="s">
        <v>316</v>
      </c>
      <c r="S295" s="92" t="s">
        <v>316</v>
      </c>
      <c r="T295" s="92">
        <v>1</v>
      </c>
      <c r="U295" s="92" t="s">
        <v>316</v>
      </c>
      <c r="W295" s="92" t="str">
        <f t="shared" si="9"/>
        <v>TR</v>
      </c>
      <c r="X295" s="92" t="s">
        <v>672</v>
      </c>
      <c r="Y295" s="93">
        <v>0.4548611111111111</v>
      </c>
      <c r="Z295" s="93">
        <v>0.52777777777777779</v>
      </c>
      <c r="AA295" s="92" t="s">
        <v>605</v>
      </c>
      <c r="AB295" s="92">
        <v>214</v>
      </c>
      <c r="AC295" s="92" t="s">
        <v>1763</v>
      </c>
      <c r="AD295" s="92">
        <v>16</v>
      </c>
      <c r="AE295" s="92">
        <v>7</v>
      </c>
      <c r="AG295" s="92" t="str">
        <f t="shared" si="10"/>
        <v>Non-Lab</v>
      </c>
    </row>
    <row r="296" spans="1:33" ht="16" x14ac:dyDescent="0.2">
      <c r="A296" s="92" t="s">
        <v>266</v>
      </c>
      <c r="B296" s="92" t="s">
        <v>614</v>
      </c>
      <c r="C296" s="92">
        <v>202</v>
      </c>
      <c r="D296" s="95" t="s">
        <v>321</v>
      </c>
      <c r="E296" s="92" t="s">
        <v>1762</v>
      </c>
      <c r="F296" s="92">
        <v>4</v>
      </c>
      <c r="G296" s="92" t="s">
        <v>612</v>
      </c>
      <c r="H296" s="92" t="s">
        <v>611</v>
      </c>
      <c r="K296" s="92" t="s">
        <v>608</v>
      </c>
      <c r="L296" s="92" t="s">
        <v>316</v>
      </c>
      <c r="M296" s="92" t="s">
        <v>706</v>
      </c>
      <c r="N296" s="92" t="s">
        <v>316</v>
      </c>
      <c r="O296" s="92">
        <v>1</v>
      </c>
      <c r="P296" s="92" t="s">
        <v>316</v>
      </c>
      <c r="Q296" s="92">
        <v>1</v>
      </c>
      <c r="R296" s="92" t="s">
        <v>316</v>
      </c>
      <c r="S296" s="92" t="s">
        <v>316</v>
      </c>
      <c r="T296" s="92">
        <v>1</v>
      </c>
      <c r="U296" s="92" t="s">
        <v>316</v>
      </c>
      <c r="W296" s="92" t="str">
        <f t="shared" si="9"/>
        <v>TR</v>
      </c>
      <c r="X296" s="92" t="s">
        <v>672</v>
      </c>
      <c r="Y296" s="93">
        <v>0.4548611111111111</v>
      </c>
      <c r="Z296" s="93">
        <v>0.52777777777777779</v>
      </c>
      <c r="AA296" s="92" t="s">
        <v>605</v>
      </c>
      <c r="AB296" s="92">
        <v>221</v>
      </c>
      <c r="AC296" s="92" t="s">
        <v>1761</v>
      </c>
      <c r="AD296" s="92">
        <v>15</v>
      </c>
      <c r="AE296" s="92">
        <v>15</v>
      </c>
      <c r="AG296" s="92" t="str">
        <f t="shared" si="10"/>
        <v>Non-Lab</v>
      </c>
    </row>
    <row r="297" spans="1:33" ht="16" x14ac:dyDescent="0.2">
      <c r="A297" s="92" t="s">
        <v>266</v>
      </c>
      <c r="B297" s="92" t="s">
        <v>614</v>
      </c>
      <c r="C297" s="92">
        <v>207</v>
      </c>
      <c r="D297" s="95" t="s">
        <v>321</v>
      </c>
      <c r="E297" s="92" t="s">
        <v>1760</v>
      </c>
      <c r="F297" s="92">
        <v>4</v>
      </c>
      <c r="G297" s="92" t="s">
        <v>381</v>
      </c>
      <c r="H297" s="92" t="s">
        <v>862</v>
      </c>
      <c r="K297" s="92" t="s">
        <v>861</v>
      </c>
      <c r="L297" s="92" t="s">
        <v>316</v>
      </c>
      <c r="M297" s="92" t="s">
        <v>706</v>
      </c>
      <c r="N297" s="92" t="s">
        <v>316</v>
      </c>
      <c r="O297" s="92">
        <v>1</v>
      </c>
      <c r="P297" s="92" t="s">
        <v>316</v>
      </c>
      <c r="Q297" s="92">
        <v>1</v>
      </c>
      <c r="R297" s="92" t="s">
        <v>316</v>
      </c>
      <c r="S297" s="92" t="s">
        <v>316</v>
      </c>
      <c r="T297" s="92">
        <v>1</v>
      </c>
      <c r="U297" s="92" t="s">
        <v>316</v>
      </c>
      <c r="W297" s="92" t="str">
        <f t="shared" si="9"/>
        <v>TR</v>
      </c>
      <c r="X297" s="92" t="s">
        <v>672</v>
      </c>
      <c r="Y297" s="93">
        <v>0.4548611111111111</v>
      </c>
      <c r="Z297" s="93">
        <v>0.52777777777777779</v>
      </c>
      <c r="AA297" s="92" t="s">
        <v>723</v>
      </c>
      <c r="AB297" s="92">
        <v>203</v>
      </c>
      <c r="AC297" s="92" t="s">
        <v>1759</v>
      </c>
      <c r="AD297" s="92">
        <v>15</v>
      </c>
      <c r="AE297" s="92">
        <v>8</v>
      </c>
      <c r="AG297" s="92" t="str">
        <f t="shared" si="10"/>
        <v>Non-Lab</v>
      </c>
    </row>
    <row r="298" spans="1:33" ht="16" x14ac:dyDescent="0.2">
      <c r="A298" s="92" t="s">
        <v>266</v>
      </c>
      <c r="B298" s="92" t="s">
        <v>614</v>
      </c>
      <c r="C298" s="92">
        <v>305</v>
      </c>
      <c r="D298" s="95" t="s">
        <v>321</v>
      </c>
      <c r="E298" s="92" t="s">
        <v>1758</v>
      </c>
      <c r="F298" s="92">
        <v>4</v>
      </c>
      <c r="G298" s="92" t="s">
        <v>851</v>
      </c>
      <c r="H298" s="92" t="s">
        <v>850</v>
      </c>
      <c r="K298" s="92" t="s">
        <v>849</v>
      </c>
      <c r="L298" s="92" t="s">
        <v>316</v>
      </c>
      <c r="M298" s="92" t="s">
        <v>706</v>
      </c>
      <c r="N298" s="92" t="s">
        <v>316</v>
      </c>
      <c r="O298" s="92">
        <v>1</v>
      </c>
      <c r="P298" s="92" t="s">
        <v>316</v>
      </c>
      <c r="Q298" s="92">
        <v>1</v>
      </c>
      <c r="R298" s="92" t="s">
        <v>316</v>
      </c>
      <c r="S298" s="92" t="s">
        <v>316</v>
      </c>
      <c r="T298" s="92">
        <v>1</v>
      </c>
      <c r="U298" s="92" t="s">
        <v>316</v>
      </c>
      <c r="W298" s="92" t="str">
        <f t="shared" si="9"/>
        <v>TR</v>
      </c>
      <c r="X298" s="92" t="s">
        <v>672</v>
      </c>
      <c r="Y298" s="93">
        <v>0.4548611111111111</v>
      </c>
      <c r="Z298" s="93">
        <v>0.52777777777777779</v>
      </c>
      <c r="AA298" s="92" t="s">
        <v>719</v>
      </c>
      <c r="AB298" s="92">
        <v>102</v>
      </c>
      <c r="AC298" s="92" t="s">
        <v>1757</v>
      </c>
      <c r="AD298" s="92">
        <v>15</v>
      </c>
      <c r="AE298" s="92">
        <v>14</v>
      </c>
      <c r="AG298" s="92" t="str">
        <f t="shared" si="10"/>
        <v>Non-Lab</v>
      </c>
    </row>
    <row r="299" spans="1:33" ht="16" x14ac:dyDescent="0.2">
      <c r="A299" s="92" t="s">
        <v>266</v>
      </c>
      <c r="B299" s="92" t="s">
        <v>859</v>
      </c>
      <c r="C299" s="92">
        <v>457</v>
      </c>
      <c r="D299" s="95" t="s">
        <v>321</v>
      </c>
      <c r="E299" s="92" t="s">
        <v>1756</v>
      </c>
      <c r="F299" s="92">
        <v>4</v>
      </c>
      <c r="G299" s="92" t="s">
        <v>1315</v>
      </c>
      <c r="H299" s="92" t="s">
        <v>1314</v>
      </c>
      <c r="K299" s="92" t="s">
        <v>1313</v>
      </c>
      <c r="L299" s="92" t="s">
        <v>316</v>
      </c>
      <c r="M299" s="92" t="s">
        <v>706</v>
      </c>
      <c r="N299" s="92" t="s">
        <v>316</v>
      </c>
      <c r="O299" s="92">
        <v>1</v>
      </c>
      <c r="P299" s="92" t="s">
        <v>316</v>
      </c>
      <c r="Q299" s="92">
        <v>1</v>
      </c>
      <c r="R299" s="92" t="s">
        <v>316</v>
      </c>
      <c r="S299" s="92" t="s">
        <v>316</v>
      </c>
      <c r="T299" s="92">
        <v>1</v>
      </c>
      <c r="U299" s="92" t="s">
        <v>316</v>
      </c>
      <c r="W299" s="92" t="str">
        <f t="shared" si="9"/>
        <v>TR</v>
      </c>
      <c r="X299" s="92" t="s">
        <v>672</v>
      </c>
      <c r="Y299" s="93">
        <v>0.4548611111111111</v>
      </c>
      <c r="Z299" s="93">
        <v>0.52777777777777779</v>
      </c>
      <c r="AA299" s="92" t="s">
        <v>719</v>
      </c>
      <c r="AB299" s="92">
        <v>213</v>
      </c>
      <c r="AC299" s="92" t="s">
        <v>1755</v>
      </c>
      <c r="AD299" s="92">
        <v>12</v>
      </c>
      <c r="AE299" s="92">
        <v>6</v>
      </c>
      <c r="AG299" s="92" t="str">
        <f t="shared" si="10"/>
        <v>Non-Lab</v>
      </c>
    </row>
    <row r="300" spans="1:33" ht="16" x14ac:dyDescent="0.2">
      <c r="A300" s="92" t="s">
        <v>266</v>
      </c>
      <c r="B300" s="92" t="s">
        <v>1678</v>
      </c>
      <c r="C300" s="92">
        <v>199</v>
      </c>
      <c r="D300" s="95" t="s">
        <v>321</v>
      </c>
      <c r="E300" s="92" t="s">
        <v>1754</v>
      </c>
      <c r="F300" s="92">
        <v>4</v>
      </c>
      <c r="G300" s="92" t="s">
        <v>807</v>
      </c>
      <c r="H300" s="92" t="s">
        <v>806</v>
      </c>
      <c r="K300" s="92" t="s">
        <v>805</v>
      </c>
      <c r="L300" s="92" t="s">
        <v>316</v>
      </c>
      <c r="M300" s="92" t="s">
        <v>706</v>
      </c>
      <c r="N300" s="92" t="s">
        <v>316</v>
      </c>
      <c r="O300" s="92">
        <v>1</v>
      </c>
      <c r="P300" s="92" t="s">
        <v>316</v>
      </c>
      <c r="Q300" s="92">
        <v>1</v>
      </c>
      <c r="R300" s="92" t="s">
        <v>316</v>
      </c>
      <c r="S300" s="92" t="s">
        <v>316</v>
      </c>
      <c r="T300" s="92">
        <v>1</v>
      </c>
      <c r="U300" s="92" t="s">
        <v>316</v>
      </c>
      <c r="W300" s="92" t="str">
        <f t="shared" si="9"/>
        <v>TR</v>
      </c>
      <c r="X300" s="92" t="s">
        <v>672</v>
      </c>
      <c r="Y300" s="93">
        <v>0.4548611111111111</v>
      </c>
      <c r="Z300" s="93">
        <v>0.52777777777777779</v>
      </c>
      <c r="AA300" s="92" t="s">
        <v>719</v>
      </c>
      <c r="AB300" s="92">
        <v>107</v>
      </c>
      <c r="AC300" s="92" t="s">
        <v>1753</v>
      </c>
      <c r="AD300" s="92">
        <v>19</v>
      </c>
      <c r="AE300" s="92">
        <v>17</v>
      </c>
      <c r="AG300" s="92" t="str">
        <f t="shared" si="10"/>
        <v>Non-Lab</v>
      </c>
    </row>
    <row r="301" spans="1:33" ht="16" x14ac:dyDescent="0.2">
      <c r="A301" s="92" t="s">
        <v>266</v>
      </c>
      <c r="B301" s="92" t="s">
        <v>1678</v>
      </c>
      <c r="C301" s="92">
        <v>199</v>
      </c>
      <c r="D301" s="95" t="s">
        <v>965</v>
      </c>
      <c r="E301" s="92" t="s">
        <v>1752</v>
      </c>
      <c r="F301" s="92">
        <v>4</v>
      </c>
      <c r="G301" s="92" t="s">
        <v>922</v>
      </c>
      <c r="H301" s="92" t="s">
        <v>921</v>
      </c>
      <c r="K301" s="92" t="s">
        <v>920</v>
      </c>
      <c r="L301" s="92" t="s">
        <v>316</v>
      </c>
      <c r="M301" s="92" t="s">
        <v>706</v>
      </c>
      <c r="N301" s="92" t="s">
        <v>316</v>
      </c>
      <c r="O301" s="92">
        <v>1</v>
      </c>
      <c r="P301" s="92" t="s">
        <v>316</v>
      </c>
      <c r="Q301" s="92">
        <v>1</v>
      </c>
      <c r="R301" s="92" t="s">
        <v>316</v>
      </c>
      <c r="S301" s="92" t="s">
        <v>316</v>
      </c>
      <c r="T301" s="92">
        <v>1</v>
      </c>
      <c r="U301" s="92" t="s">
        <v>316</v>
      </c>
      <c r="W301" s="92" t="str">
        <f t="shared" si="9"/>
        <v>TR</v>
      </c>
      <c r="X301" s="92" t="s">
        <v>672</v>
      </c>
      <c r="Y301" s="93">
        <v>0.4548611111111111</v>
      </c>
      <c r="Z301" s="93">
        <v>0.52777777777777779</v>
      </c>
      <c r="AA301" s="92" t="s">
        <v>719</v>
      </c>
      <c r="AB301" s="92">
        <v>303</v>
      </c>
      <c r="AC301" s="92" t="s">
        <v>1751</v>
      </c>
      <c r="AD301" s="92">
        <v>19</v>
      </c>
      <c r="AE301" s="92">
        <v>15</v>
      </c>
      <c r="AG301" s="92" t="str">
        <f t="shared" si="10"/>
        <v>Non-Lab</v>
      </c>
    </row>
    <row r="302" spans="1:33" ht="16" x14ac:dyDescent="0.2">
      <c r="A302" s="92" t="s">
        <v>266</v>
      </c>
      <c r="B302" s="92" t="s">
        <v>1678</v>
      </c>
      <c r="C302" s="92">
        <v>199</v>
      </c>
      <c r="D302" s="95" t="s">
        <v>874</v>
      </c>
      <c r="E302" s="92" t="s">
        <v>1750</v>
      </c>
      <c r="F302" s="92">
        <v>4</v>
      </c>
      <c r="G302" s="92" t="s">
        <v>376</v>
      </c>
      <c r="H302" s="92" t="s">
        <v>342</v>
      </c>
      <c r="K302" s="92" t="s">
        <v>375</v>
      </c>
      <c r="L302" s="92" t="s">
        <v>316</v>
      </c>
      <c r="M302" s="92" t="s">
        <v>706</v>
      </c>
      <c r="N302" s="92" t="s">
        <v>316</v>
      </c>
      <c r="O302" s="92">
        <v>1</v>
      </c>
      <c r="P302" s="92" t="s">
        <v>316</v>
      </c>
      <c r="Q302" s="92">
        <v>1</v>
      </c>
      <c r="R302" s="92" t="s">
        <v>316</v>
      </c>
      <c r="S302" s="92" t="s">
        <v>316</v>
      </c>
      <c r="T302" s="92">
        <v>1</v>
      </c>
      <c r="U302" s="92" t="s">
        <v>316</v>
      </c>
      <c r="W302" s="92" t="str">
        <f t="shared" si="9"/>
        <v>TR</v>
      </c>
      <c r="X302" s="92" t="s">
        <v>672</v>
      </c>
      <c r="Y302" s="93">
        <v>0.4548611111111111</v>
      </c>
      <c r="Z302" s="93">
        <v>0.52777777777777779</v>
      </c>
      <c r="AA302" s="92" t="s">
        <v>723</v>
      </c>
      <c r="AB302" s="92">
        <v>404</v>
      </c>
      <c r="AC302" s="92" t="s">
        <v>1749</v>
      </c>
      <c r="AD302" s="92">
        <v>19</v>
      </c>
      <c r="AE302" s="92">
        <v>18</v>
      </c>
      <c r="AG302" s="92" t="str">
        <f t="shared" si="10"/>
        <v>Non-Lab</v>
      </c>
    </row>
    <row r="303" spans="1:33" ht="16" x14ac:dyDescent="0.2">
      <c r="A303" s="92" t="s">
        <v>266</v>
      </c>
      <c r="B303" s="92" t="s">
        <v>1678</v>
      </c>
      <c r="C303" s="92">
        <v>199</v>
      </c>
      <c r="D303" s="92">
        <v>11</v>
      </c>
      <c r="E303" s="92" t="s">
        <v>1748</v>
      </c>
      <c r="F303" s="92">
        <v>4</v>
      </c>
      <c r="G303" s="92" t="s">
        <v>665</v>
      </c>
      <c r="H303" s="92" t="s">
        <v>664</v>
      </c>
      <c r="K303" s="92" t="s">
        <v>663</v>
      </c>
      <c r="L303" s="92" t="s">
        <v>316</v>
      </c>
      <c r="M303" s="92" t="s">
        <v>706</v>
      </c>
      <c r="N303" s="92" t="s">
        <v>316</v>
      </c>
      <c r="O303" s="92">
        <v>1</v>
      </c>
      <c r="P303" s="92" t="s">
        <v>316</v>
      </c>
      <c r="Q303" s="92">
        <v>1</v>
      </c>
      <c r="R303" s="92" t="s">
        <v>316</v>
      </c>
      <c r="S303" s="92" t="s">
        <v>316</v>
      </c>
      <c r="T303" s="92">
        <v>1</v>
      </c>
      <c r="U303" s="92" t="s">
        <v>316</v>
      </c>
      <c r="W303" s="92" t="str">
        <f t="shared" si="9"/>
        <v>TR</v>
      </c>
      <c r="X303" s="92" t="s">
        <v>672</v>
      </c>
      <c r="Y303" s="93">
        <v>0.4548611111111111</v>
      </c>
      <c r="Z303" s="93">
        <v>0.52777777777777779</v>
      </c>
      <c r="AA303" s="92" t="s">
        <v>723</v>
      </c>
      <c r="AB303" s="92">
        <v>409</v>
      </c>
      <c r="AC303" s="92" t="s">
        <v>1747</v>
      </c>
      <c r="AD303" s="92">
        <v>19</v>
      </c>
      <c r="AE303" s="92">
        <v>14</v>
      </c>
      <c r="AG303" s="92" t="str">
        <f t="shared" si="10"/>
        <v>Non-Lab</v>
      </c>
    </row>
    <row r="304" spans="1:33" ht="16" x14ac:dyDescent="0.2">
      <c r="A304" s="92" t="s">
        <v>266</v>
      </c>
      <c r="B304" s="92" t="s">
        <v>1678</v>
      </c>
      <c r="C304" s="92">
        <v>199</v>
      </c>
      <c r="D304" s="92">
        <v>24</v>
      </c>
      <c r="E304" s="92" t="s">
        <v>1746</v>
      </c>
      <c r="F304" s="92">
        <v>4</v>
      </c>
      <c r="G304" s="92" t="s">
        <v>528</v>
      </c>
      <c r="H304" s="92" t="s">
        <v>530</v>
      </c>
      <c r="K304" s="92" t="s">
        <v>529</v>
      </c>
      <c r="L304" s="92" t="s">
        <v>316</v>
      </c>
      <c r="M304" s="92" t="s">
        <v>706</v>
      </c>
      <c r="N304" s="92" t="s">
        <v>316</v>
      </c>
      <c r="O304" s="92">
        <v>1</v>
      </c>
      <c r="P304" s="92" t="s">
        <v>316</v>
      </c>
      <c r="Q304" s="92">
        <v>1</v>
      </c>
      <c r="R304" s="92" t="s">
        <v>316</v>
      </c>
      <c r="S304" s="92" t="s">
        <v>316</v>
      </c>
      <c r="T304" s="92">
        <v>1</v>
      </c>
      <c r="U304" s="92" t="s">
        <v>316</v>
      </c>
      <c r="W304" s="92" t="str">
        <f t="shared" si="9"/>
        <v>TR</v>
      </c>
      <c r="X304" s="92" t="s">
        <v>672</v>
      </c>
      <c r="Y304" s="93">
        <v>0.4548611111111111</v>
      </c>
      <c r="Z304" s="93">
        <v>0.52777777777777779</v>
      </c>
      <c r="AA304" s="92" t="s">
        <v>719</v>
      </c>
      <c r="AB304" s="92">
        <v>114</v>
      </c>
      <c r="AC304" s="92" t="s">
        <v>1745</v>
      </c>
      <c r="AD304" s="92">
        <v>19</v>
      </c>
      <c r="AE304" s="92">
        <v>18</v>
      </c>
      <c r="AG304" s="92" t="str">
        <f t="shared" si="10"/>
        <v>Non-Lab</v>
      </c>
    </row>
    <row r="305" spans="1:33" ht="16" x14ac:dyDescent="0.2">
      <c r="A305" s="92" t="s">
        <v>266</v>
      </c>
      <c r="B305" s="92" t="s">
        <v>507</v>
      </c>
      <c r="C305" s="92">
        <v>105</v>
      </c>
      <c r="D305" s="95" t="s">
        <v>329</v>
      </c>
      <c r="E305" s="92" t="s">
        <v>1744</v>
      </c>
      <c r="F305" s="92">
        <v>4</v>
      </c>
      <c r="G305" s="92" t="s">
        <v>506</v>
      </c>
      <c r="H305" s="92" t="s">
        <v>505</v>
      </c>
      <c r="K305" s="92" t="s">
        <v>504</v>
      </c>
      <c r="L305" s="92" t="s">
        <v>316</v>
      </c>
      <c r="M305" s="92" t="s">
        <v>706</v>
      </c>
      <c r="N305" s="92" t="s">
        <v>316</v>
      </c>
      <c r="O305" s="92">
        <v>1</v>
      </c>
      <c r="P305" s="92" t="s">
        <v>316</v>
      </c>
      <c r="Q305" s="92">
        <v>1</v>
      </c>
      <c r="R305" s="92" t="s">
        <v>316</v>
      </c>
      <c r="S305" s="92" t="s">
        <v>316</v>
      </c>
      <c r="T305" s="92">
        <v>1</v>
      </c>
      <c r="U305" s="92" t="s">
        <v>316</v>
      </c>
      <c r="W305" s="92" t="str">
        <f t="shared" si="9"/>
        <v>TR</v>
      </c>
      <c r="X305" s="92" t="s">
        <v>672</v>
      </c>
      <c r="Y305" s="93">
        <v>0.4548611111111111</v>
      </c>
      <c r="Z305" s="93">
        <v>0.52777777777777779</v>
      </c>
      <c r="AA305" s="92" t="s">
        <v>719</v>
      </c>
      <c r="AB305" s="92">
        <v>209</v>
      </c>
      <c r="AC305" s="92" t="s">
        <v>1743</v>
      </c>
      <c r="AD305" s="92">
        <v>25</v>
      </c>
      <c r="AE305" s="92">
        <v>20</v>
      </c>
      <c r="AG305" s="92" t="str">
        <f t="shared" si="10"/>
        <v>Non-Lab</v>
      </c>
    </row>
    <row r="306" spans="1:33" ht="16" x14ac:dyDescent="0.2">
      <c r="A306" s="92" t="s">
        <v>266</v>
      </c>
      <c r="B306" s="92" t="s">
        <v>490</v>
      </c>
      <c r="C306" s="92">
        <v>400</v>
      </c>
      <c r="D306" s="95" t="s">
        <v>321</v>
      </c>
      <c r="E306" s="92" t="s">
        <v>494</v>
      </c>
      <c r="F306" s="92">
        <v>4</v>
      </c>
      <c r="G306" s="92" t="s">
        <v>749</v>
      </c>
      <c r="H306" s="92" t="s">
        <v>748</v>
      </c>
      <c r="K306" s="92" t="s">
        <v>747</v>
      </c>
      <c r="L306" s="92" t="s">
        <v>316</v>
      </c>
      <c r="M306" s="92" t="s">
        <v>706</v>
      </c>
      <c r="N306" s="92" t="s">
        <v>316</v>
      </c>
      <c r="O306" s="92">
        <v>1</v>
      </c>
      <c r="P306" s="92" t="s">
        <v>316</v>
      </c>
      <c r="Q306" s="92">
        <v>1</v>
      </c>
      <c r="R306" s="92" t="s">
        <v>316</v>
      </c>
      <c r="S306" s="92" t="s">
        <v>316</v>
      </c>
      <c r="T306" s="92">
        <v>1</v>
      </c>
      <c r="U306" s="92" t="s">
        <v>316</v>
      </c>
      <c r="W306" s="92" t="str">
        <f t="shared" si="9"/>
        <v>TR</v>
      </c>
      <c r="X306" s="92" t="s">
        <v>672</v>
      </c>
      <c r="Y306" s="93">
        <v>0.4548611111111111</v>
      </c>
      <c r="Z306" s="93">
        <v>0.52777777777777779</v>
      </c>
      <c r="AA306" s="92" t="s">
        <v>723</v>
      </c>
      <c r="AB306" s="92">
        <v>201</v>
      </c>
      <c r="AC306" s="92" t="s">
        <v>1742</v>
      </c>
      <c r="AD306" s="92">
        <v>15</v>
      </c>
      <c r="AE306" s="92">
        <v>10</v>
      </c>
      <c r="AG306" s="92" t="str">
        <f t="shared" si="10"/>
        <v>Non-Lab</v>
      </c>
    </row>
    <row r="307" spans="1:33" ht="16" x14ac:dyDescent="0.2">
      <c r="A307" s="92" t="s">
        <v>266</v>
      </c>
      <c r="B307" s="92" t="s">
        <v>484</v>
      </c>
      <c r="C307" s="92">
        <v>125</v>
      </c>
      <c r="D307" s="95" t="s">
        <v>965</v>
      </c>
      <c r="E307" s="92" t="s">
        <v>843</v>
      </c>
      <c r="F307" s="92">
        <v>4</v>
      </c>
      <c r="G307" s="92" t="s">
        <v>842</v>
      </c>
      <c r="H307" s="92" t="s">
        <v>841</v>
      </c>
      <c r="K307" s="92" t="s">
        <v>840</v>
      </c>
      <c r="L307" s="92" t="s">
        <v>316</v>
      </c>
      <c r="M307" s="92" t="s">
        <v>706</v>
      </c>
      <c r="N307" s="92" t="s">
        <v>316</v>
      </c>
      <c r="O307" s="92">
        <v>1</v>
      </c>
      <c r="P307" s="92" t="s">
        <v>316</v>
      </c>
      <c r="Q307" s="92">
        <v>1</v>
      </c>
      <c r="R307" s="92" t="s">
        <v>316</v>
      </c>
      <c r="S307" s="92" t="s">
        <v>316</v>
      </c>
      <c r="T307" s="92">
        <v>1</v>
      </c>
      <c r="U307" s="92" t="s">
        <v>316</v>
      </c>
      <c r="W307" s="92" t="str">
        <f t="shared" si="9"/>
        <v>TR</v>
      </c>
      <c r="X307" s="92" t="s">
        <v>672</v>
      </c>
      <c r="Y307" s="93">
        <v>0.4548611111111111</v>
      </c>
      <c r="Z307" s="93">
        <v>0.52777777777777779</v>
      </c>
      <c r="AA307" s="92" t="s">
        <v>723</v>
      </c>
      <c r="AB307" s="92">
        <v>306</v>
      </c>
      <c r="AC307" s="92" t="s">
        <v>1741</v>
      </c>
      <c r="AD307" s="92">
        <v>25</v>
      </c>
      <c r="AE307" s="92">
        <v>24</v>
      </c>
      <c r="AG307" s="92" t="str">
        <f t="shared" si="10"/>
        <v>Non-Lab</v>
      </c>
    </row>
    <row r="308" spans="1:33" ht="16" x14ac:dyDescent="0.2">
      <c r="A308" s="92" t="s">
        <v>266</v>
      </c>
      <c r="B308" s="92" t="s">
        <v>484</v>
      </c>
      <c r="C308" s="92">
        <v>170</v>
      </c>
      <c r="D308" s="95" t="s">
        <v>321</v>
      </c>
      <c r="E308" s="92" t="s">
        <v>1740</v>
      </c>
      <c r="F308" s="92">
        <v>4</v>
      </c>
      <c r="G308" s="92" t="s">
        <v>837</v>
      </c>
      <c r="H308" s="92" t="s">
        <v>49</v>
      </c>
      <c r="K308" s="92" t="s">
        <v>836</v>
      </c>
      <c r="L308" s="92" t="s">
        <v>316</v>
      </c>
      <c r="M308" s="92" t="s">
        <v>706</v>
      </c>
      <c r="N308" s="92" t="s">
        <v>316</v>
      </c>
      <c r="O308" s="92">
        <v>1</v>
      </c>
      <c r="P308" s="92" t="s">
        <v>316</v>
      </c>
      <c r="Q308" s="92">
        <v>1</v>
      </c>
      <c r="R308" s="92" t="s">
        <v>316</v>
      </c>
      <c r="S308" s="92" t="s">
        <v>316</v>
      </c>
      <c r="T308" s="92">
        <v>1</v>
      </c>
      <c r="U308" s="92" t="s">
        <v>316</v>
      </c>
      <c r="W308" s="92" t="str">
        <f t="shared" si="9"/>
        <v>TR</v>
      </c>
      <c r="X308" s="92" t="s">
        <v>672</v>
      </c>
      <c r="Y308" s="93">
        <v>0.4548611111111111</v>
      </c>
      <c r="Z308" s="93">
        <v>0.52777777777777779</v>
      </c>
      <c r="AA308" s="92" t="s">
        <v>723</v>
      </c>
      <c r="AB308" s="92">
        <v>305</v>
      </c>
      <c r="AC308" s="92" t="s">
        <v>1739</v>
      </c>
      <c r="AD308" s="92">
        <v>15</v>
      </c>
      <c r="AE308" s="92">
        <v>12</v>
      </c>
      <c r="AG308" s="92" t="str">
        <f t="shared" si="10"/>
        <v>Non-Lab</v>
      </c>
    </row>
    <row r="309" spans="1:33" ht="16" x14ac:dyDescent="0.2">
      <c r="A309" s="92" t="s">
        <v>266</v>
      </c>
      <c r="B309" s="92" t="s">
        <v>484</v>
      </c>
      <c r="C309" s="92">
        <v>415</v>
      </c>
      <c r="D309" s="95" t="s">
        <v>321</v>
      </c>
      <c r="E309" s="92" t="s">
        <v>1738</v>
      </c>
      <c r="F309" s="92">
        <v>4</v>
      </c>
      <c r="G309" s="92" t="s">
        <v>940</v>
      </c>
      <c r="H309" s="92" t="s">
        <v>939</v>
      </c>
      <c r="K309" s="92" t="s">
        <v>938</v>
      </c>
      <c r="L309" s="92" t="s">
        <v>316</v>
      </c>
      <c r="M309" s="92" t="s">
        <v>706</v>
      </c>
      <c r="N309" s="92" t="s">
        <v>316</v>
      </c>
      <c r="O309" s="92">
        <v>1</v>
      </c>
      <c r="P309" s="92" t="s">
        <v>316</v>
      </c>
      <c r="Q309" s="92">
        <v>1</v>
      </c>
      <c r="R309" s="92" t="s">
        <v>316</v>
      </c>
      <c r="S309" s="92" t="s">
        <v>316</v>
      </c>
      <c r="T309" s="92">
        <v>1</v>
      </c>
      <c r="U309" s="92" t="s">
        <v>316</v>
      </c>
      <c r="W309" s="92" t="str">
        <f t="shared" si="9"/>
        <v>TR</v>
      </c>
      <c r="X309" s="92" t="s">
        <v>672</v>
      </c>
      <c r="Y309" s="93">
        <v>0.4548611111111111</v>
      </c>
      <c r="Z309" s="93">
        <v>0.52777777777777779</v>
      </c>
      <c r="AA309" s="92" t="s">
        <v>723</v>
      </c>
      <c r="AB309" s="92">
        <v>309</v>
      </c>
      <c r="AC309" s="92" t="s">
        <v>1737</v>
      </c>
      <c r="AD309" s="92">
        <v>12</v>
      </c>
      <c r="AE309" s="92">
        <v>5</v>
      </c>
      <c r="AG309" s="92" t="str">
        <f t="shared" si="10"/>
        <v>Non-Lab</v>
      </c>
    </row>
    <row r="310" spans="1:33" ht="16" x14ac:dyDescent="0.2">
      <c r="A310" s="92" t="s">
        <v>266</v>
      </c>
      <c r="B310" s="92" t="s">
        <v>386</v>
      </c>
      <c r="C310" s="92">
        <v>225</v>
      </c>
      <c r="D310" s="95" t="s">
        <v>321</v>
      </c>
      <c r="E310" s="92" t="s">
        <v>1736</v>
      </c>
      <c r="F310" s="92">
        <v>4</v>
      </c>
      <c r="G310" s="92" t="s">
        <v>384</v>
      </c>
      <c r="H310" s="92" t="s">
        <v>240</v>
      </c>
      <c r="K310" s="92" t="s">
        <v>383</v>
      </c>
      <c r="L310" s="92" t="s">
        <v>316</v>
      </c>
      <c r="M310" s="92" t="s">
        <v>706</v>
      </c>
      <c r="N310" s="92" t="s">
        <v>316</v>
      </c>
      <c r="O310" s="92">
        <v>1</v>
      </c>
      <c r="P310" s="92" t="s">
        <v>316</v>
      </c>
      <c r="Q310" s="92">
        <v>1</v>
      </c>
      <c r="R310" s="92" t="s">
        <v>316</v>
      </c>
      <c r="S310" s="92" t="s">
        <v>316</v>
      </c>
      <c r="T310" s="92">
        <v>1</v>
      </c>
      <c r="U310" s="92" t="s">
        <v>316</v>
      </c>
      <c r="W310" s="92" t="str">
        <f t="shared" si="9"/>
        <v>TR</v>
      </c>
      <c r="X310" s="92" t="s">
        <v>672</v>
      </c>
      <c r="Y310" s="93">
        <v>0.4548611111111111</v>
      </c>
      <c r="Z310" s="93">
        <v>0.52777777777777779</v>
      </c>
      <c r="AA310" s="92" t="s">
        <v>704</v>
      </c>
      <c r="AB310" s="92">
        <v>213</v>
      </c>
      <c r="AC310" s="92" t="s">
        <v>1735</v>
      </c>
      <c r="AD310" s="92">
        <v>20</v>
      </c>
      <c r="AE310" s="92">
        <v>11</v>
      </c>
      <c r="AG310" s="92" t="str">
        <f t="shared" si="10"/>
        <v>Non-Lab</v>
      </c>
    </row>
    <row r="311" spans="1:33" ht="16" x14ac:dyDescent="0.2">
      <c r="A311" s="92" t="s">
        <v>266</v>
      </c>
      <c r="B311" s="92" t="s">
        <v>386</v>
      </c>
      <c r="C311" s="92">
        <v>325</v>
      </c>
      <c r="D311" s="95" t="s">
        <v>321</v>
      </c>
      <c r="E311" s="92" t="s">
        <v>1736</v>
      </c>
      <c r="F311" s="92">
        <v>4</v>
      </c>
      <c r="G311" s="92" t="s">
        <v>384</v>
      </c>
      <c r="H311" s="92" t="s">
        <v>240</v>
      </c>
      <c r="K311" s="92" t="s">
        <v>383</v>
      </c>
      <c r="L311" s="92" t="s">
        <v>316</v>
      </c>
      <c r="M311" s="92" t="s">
        <v>706</v>
      </c>
      <c r="N311" s="92" t="s">
        <v>316</v>
      </c>
      <c r="O311" s="92">
        <v>1</v>
      </c>
      <c r="P311" s="92" t="s">
        <v>316</v>
      </c>
      <c r="Q311" s="92">
        <v>1</v>
      </c>
      <c r="R311" s="92" t="s">
        <v>316</v>
      </c>
      <c r="S311" s="92" t="s">
        <v>316</v>
      </c>
      <c r="T311" s="92">
        <v>1</v>
      </c>
      <c r="U311" s="92" t="s">
        <v>316</v>
      </c>
      <c r="W311" s="92" t="str">
        <f t="shared" si="9"/>
        <v>TR</v>
      </c>
      <c r="X311" s="92" t="s">
        <v>672</v>
      </c>
      <c r="Y311" s="93">
        <v>0.4548611111111111</v>
      </c>
      <c r="Z311" s="93">
        <v>0.52777777777777779</v>
      </c>
      <c r="AA311" s="92" t="s">
        <v>704</v>
      </c>
      <c r="AB311" s="92">
        <v>213</v>
      </c>
      <c r="AC311" s="92" t="s">
        <v>1735</v>
      </c>
      <c r="AD311" s="92">
        <v>5</v>
      </c>
      <c r="AE311" s="92">
        <v>2</v>
      </c>
      <c r="AG311" s="92" t="str">
        <f t="shared" si="10"/>
        <v>Non-Lab</v>
      </c>
    </row>
    <row r="312" spans="1:33" ht="16" x14ac:dyDescent="0.2">
      <c r="A312" s="92" t="s">
        <v>266</v>
      </c>
      <c r="B312" s="92" t="s">
        <v>374</v>
      </c>
      <c r="C312" s="92">
        <v>232</v>
      </c>
      <c r="D312" s="95" t="s">
        <v>321</v>
      </c>
      <c r="E312" s="92" t="s">
        <v>1734</v>
      </c>
      <c r="F312" s="92">
        <v>4</v>
      </c>
      <c r="G312" s="92" t="s">
        <v>1022</v>
      </c>
      <c r="H312" s="92" t="s">
        <v>1021</v>
      </c>
      <c r="K312" s="92" t="s">
        <v>1020</v>
      </c>
      <c r="L312" s="92" t="s">
        <v>316</v>
      </c>
      <c r="M312" s="92" t="s">
        <v>706</v>
      </c>
      <c r="N312" s="92" t="s">
        <v>316</v>
      </c>
      <c r="O312" s="92">
        <v>1</v>
      </c>
      <c r="P312" s="92" t="s">
        <v>316</v>
      </c>
      <c r="Q312" s="92">
        <v>1</v>
      </c>
      <c r="R312" s="92" t="s">
        <v>316</v>
      </c>
      <c r="S312" s="92" t="s">
        <v>316</v>
      </c>
      <c r="T312" s="92">
        <v>1</v>
      </c>
      <c r="U312" s="92" t="s">
        <v>316</v>
      </c>
      <c r="W312" s="92" t="str">
        <f t="shared" si="9"/>
        <v>TR</v>
      </c>
      <c r="X312" s="92" t="s">
        <v>672</v>
      </c>
      <c r="Y312" s="93">
        <v>0.4548611111111111</v>
      </c>
      <c r="Z312" s="93">
        <v>0.52777777777777779</v>
      </c>
      <c r="AA312" s="92" t="s">
        <v>723</v>
      </c>
      <c r="AB312" s="92">
        <v>207</v>
      </c>
      <c r="AC312" s="92" t="s">
        <v>1733</v>
      </c>
      <c r="AD312" s="92">
        <v>20</v>
      </c>
      <c r="AE312" s="92">
        <v>10</v>
      </c>
      <c r="AG312" s="92" t="str">
        <f t="shared" si="10"/>
        <v>Non-Lab</v>
      </c>
    </row>
    <row r="313" spans="1:33" ht="16" x14ac:dyDescent="0.2">
      <c r="A313" s="92" t="s">
        <v>266</v>
      </c>
      <c r="B313" s="92" t="s">
        <v>347</v>
      </c>
      <c r="C313" s="92">
        <v>250</v>
      </c>
      <c r="D313" s="95" t="s">
        <v>321</v>
      </c>
      <c r="E313" s="92" t="s">
        <v>1732</v>
      </c>
      <c r="F313" s="92">
        <v>4</v>
      </c>
      <c r="G313" s="92" t="s">
        <v>1731</v>
      </c>
      <c r="H313" s="92" t="s">
        <v>566</v>
      </c>
      <c r="I313" s="92" t="s">
        <v>355</v>
      </c>
      <c r="J313" s="92" t="s">
        <v>354</v>
      </c>
      <c r="K313" s="92" t="s">
        <v>1730</v>
      </c>
      <c r="L313" s="92" t="s">
        <v>353</v>
      </c>
      <c r="M313" s="92" t="s">
        <v>706</v>
      </c>
      <c r="N313" s="92" t="s">
        <v>316</v>
      </c>
      <c r="O313" s="92">
        <v>1</v>
      </c>
      <c r="P313" s="92" t="s">
        <v>316</v>
      </c>
      <c r="Q313" s="92">
        <v>1</v>
      </c>
      <c r="R313" s="92" t="s">
        <v>316</v>
      </c>
      <c r="S313" s="92" t="s">
        <v>316</v>
      </c>
      <c r="T313" s="92">
        <v>1</v>
      </c>
      <c r="U313" s="92" t="s">
        <v>316</v>
      </c>
      <c r="W313" s="92" t="str">
        <f t="shared" si="9"/>
        <v>TR</v>
      </c>
      <c r="X313" s="92" t="s">
        <v>672</v>
      </c>
      <c r="Y313" s="93">
        <v>0.4548611111111111</v>
      </c>
      <c r="Z313" s="93">
        <v>0.52777777777777779</v>
      </c>
      <c r="AA313" s="92" t="s">
        <v>723</v>
      </c>
      <c r="AB313" s="92" t="s">
        <v>1528</v>
      </c>
      <c r="AC313" s="92" t="s">
        <v>1729</v>
      </c>
      <c r="AD313" s="92">
        <v>15</v>
      </c>
      <c r="AE313" s="92">
        <v>15</v>
      </c>
      <c r="AG313" s="92" t="str">
        <f t="shared" si="10"/>
        <v>Non-Lab</v>
      </c>
    </row>
    <row r="314" spans="1:33" ht="16" x14ac:dyDescent="0.2">
      <c r="A314" s="92" t="s">
        <v>266</v>
      </c>
      <c r="B314" s="92" t="s">
        <v>330</v>
      </c>
      <c r="C314" s="92">
        <v>101</v>
      </c>
      <c r="D314" s="95" t="s">
        <v>337</v>
      </c>
      <c r="E314" s="92" t="s">
        <v>820</v>
      </c>
      <c r="F314" s="92">
        <v>4</v>
      </c>
      <c r="G314" s="92" t="s">
        <v>731</v>
      </c>
      <c r="H314" s="92" t="s">
        <v>730</v>
      </c>
      <c r="K314" s="92" t="s">
        <v>729</v>
      </c>
      <c r="L314" s="92" t="s">
        <v>316</v>
      </c>
      <c r="M314" s="92" t="s">
        <v>706</v>
      </c>
      <c r="N314" s="92" t="s">
        <v>316</v>
      </c>
      <c r="O314" s="92">
        <v>1</v>
      </c>
      <c r="P314" s="92" t="s">
        <v>316</v>
      </c>
      <c r="Q314" s="92">
        <v>1</v>
      </c>
      <c r="R314" s="92" t="s">
        <v>316</v>
      </c>
      <c r="S314" s="92" t="s">
        <v>316</v>
      </c>
      <c r="T314" s="92">
        <v>1</v>
      </c>
      <c r="U314" s="92" t="s">
        <v>316</v>
      </c>
      <c r="W314" s="92" t="str">
        <f t="shared" si="9"/>
        <v>TR</v>
      </c>
      <c r="X314" s="92" t="s">
        <v>672</v>
      </c>
      <c r="Y314" s="93">
        <v>0.4548611111111111</v>
      </c>
      <c r="Z314" s="93">
        <v>0.52777777777777779</v>
      </c>
      <c r="AA314" s="92" t="s">
        <v>598</v>
      </c>
      <c r="AB314" s="92">
        <v>200</v>
      </c>
      <c r="AC314" s="92" t="s">
        <v>1728</v>
      </c>
      <c r="AD314" s="92">
        <v>25</v>
      </c>
      <c r="AE314" s="92">
        <v>19</v>
      </c>
      <c r="AG314" s="92" t="str">
        <f t="shared" si="10"/>
        <v>Non-Lab</v>
      </c>
    </row>
    <row r="315" spans="1:33" ht="16" x14ac:dyDescent="0.2">
      <c r="A315" s="92" t="s">
        <v>266</v>
      </c>
      <c r="B315" s="92" t="s">
        <v>330</v>
      </c>
      <c r="C315" s="92">
        <v>245</v>
      </c>
      <c r="D315" s="95" t="s">
        <v>321</v>
      </c>
      <c r="E315" s="92" t="s">
        <v>931</v>
      </c>
      <c r="F315" s="92">
        <v>4</v>
      </c>
      <c r="G315" s="92" t="s">
        <v>816</v>
      </c>
      <c r="H315" s="92" t="s">
        <v>815</v>
      </c>
      <c r="K315" s="92" t="s">
        <v>814</v>
      </c>
      <c r="L315" s="92" t="s">
        <v>316</v>
      </c>
      <c r="M315" s="92" t="s">
        <v>706</v>
      </c>
      <c r="N315" s="92" t="s">
        <v>316</v>
      </c>
      <c r="O315" s="92">
        <v>1</v>
      </c>
      <c r="P315" s="92" t="s">
        <v>316</v>
      </c>
      <c r="Q315" s="92">
        <v>1</v>
      </c>
      <c r="R315" s="92" t="s">
        <v>316</v>
      </c>
      <c r="S315" s="92" t="s">
        <v>316</v>
      </c>
      <c r="T315" s="92">
        <v>1</v>
      </c>
      <c r="U315" s="92" t="s">
        <v>316</v>
      </c>
      <c r="W315" s="92" t="str">
        <f t="shared" si="9"/>
        <v>TR</v>
      </c>
      <c r="X315" s="92" t="s">
        <v>672</v>
      </c>
      <c r="Y315" s="93">
        <v>0.4548611111111111</v>
      </c>
      <c r="Z315" s="93">
        <v>0.52777777777777779</v>
      </c>
      <c r="AA315" s="92" t="s">
        <v>598</v>
      </c>
      <c r="AB315" s="92">
        <v>106</v>
      </c>
      <c r="AC315" s="92" t="s">
        <v>1727</v>
      </c>
      <c r="AD315" s="92">
        <v>25</v>
      </c>
      <c r="AE315" s="92">
        <v>25</v>
      </c>
      <c r="AG315" s="92" t="str">
        <f t="shared" si="10"/>
        <v>Non-Lab</v>
      </c>
    </row>
    <row r="316" spans="1:33" ht="16" x14ac:dyDescent="0.2">
      <c r="A316" s="92" t="s">
        <v>266</v>
      </c>
      <c r="B316" s="92" t="s">
        <v>330</v>
      </c>
      <c r="C316" s="92">
        <v>247</v>
      </c>
      <c r="D316" s="95" t="s">
        <v>321</v>
      </c>
      <c r="E316" s="92" t="s">
        <v>1726</v>
      </c>
      <c r="F316" s="92">
        <v>4</v>
      </c>
      <c r="G316" s="92" t="s">
        <v>736</v>
      </c>
      <c r="H316" s="92" t="s">
        <v>735</v>
      </c>
      <c r="K316" s="92" t="s">
        <v>734</v>
      </c>
      <c r="L316" s="92" t="s">
        <v>316</v>
      </c>
      <c r="M316" s="92" t="s">
        <v>706</v>
      </c>
      <c r="N316" s="92" t="s">
        <v>316</v>
      </c>
      <c r="O316" s="92">
        <v>1</v>
      </c>
      <c r="P316" s="92" t="s">
        <v>316</v>
      </c>
      <c r="Q316" s="92">
        <v>1</v>
      </c>
      <c r="R316" s="92" t="s">
        <v>316</v>
      </c>
      <c r="S316" s="92" t="s">
        <v>316</v>
      </c>
      <c r="T316" s="92">
        <v>1</v>
      </c>
      <c r="U316" s="92" t="s">
        <v>316</v>
      </c>
      <c r="W316" s="92" t="str">
        <f t="shared" si="9"/>
        <v>TR</v>
      </c>
      <c r="X316" s="92" t="s">
        <v>672</v>
      </c>
      <c r="Y316" s="93">
        <v>0.4548611111111111</v>
      </c>
      <c r="Z316" s="93">
        <v>0.52777777777777779</v>
      </c>
      <c r="AA316" s="92" t="s">
        <v>598</v>
      </c>
      <c r="AB316" s="92">
        <v>202</v>
      </c>
      <c r="AC316" s="92" t="s">
        <v>1725</v>
      </c>
      <c r="AD316" s="92">
        <v>20</v>
      </c>
      <c r="AE316" s="92">
        <v>19</v>
      </c>
      <c r="AG316" s="92" t="str">
        <f t="shared" si="10"/>
        <v>Non-Lab</v>
      </c>
    </row>
    <row r="317" spans="1:33" ht="16" x14ac:dyDescent="0.2">
      <c r="A317" s="92" t="s">
        <v>266</v>
      </c>
      <c r="B317" s="92" t="s">
        <v>917</v>
      </c>
      <c r="C317" s="92">
        <v>323</v>
      </c>
      <c r="D317" s="95" t="s">
        <v>321</v>
      </c>
      <c r="E317" s="92" t="s">
        <v>1724</v>
      </c>
      <c r="F317" s="92">
        <v>4</v>
      </c>
      <c r="G317" s="92" t="s">
        <v>515</v>
      </c>
      <c r="H317" s="92" t="s">
        <v>916</v>
      </c>
      <c r="K317" s="92" t="s">
        <v>915</v>
      </c>
      <c r="L317" s="92" t="s">
        <v>316</v>
      </c>
      <c r="M317" s="92" t="s">
        <v>706</v>
      </c>
      <c r="N317" s="92" t="s">
        <v>316</v>
      </c>
      <c r="O317" s="92">
        <v>1</v>
      </c>
      <c r="P317" s="92" t="s">
        <v>316</v>
      </c>
      <c r="Q317" s="92">
        <v>1</v>
      </c>
      <c r="R317" s="92" t="s">
        <v>316</v>
      </c>
      <c r="S317" s="92" t="s">
        <v>316</v>
      </c>
      <c r="T317" s="92">
        <v>1</v>
      </c>
      <c r="U317" s="92" t="s">
        <v>316</v>
      </c>
      <c r="W317" s="92" t="str">
        <f t="shared" si="9"/>
        <v>TR</v>
      </c>
      <c r="X317" s="92" t="s">
        <v>672</v>
      </c>
      <c r="Y317" s="93">
        <v>0.4548611111111111</v>
      </c>
      <c r="Z317" s="93">
        <v>0.52777777777777779</v>
      </c>
      <c r="AA317" s="92" t="s">
        <v>723</v>
      </c>
      <c r="AB317" s="92" t="s">
        <v>1716</v>
      </c>
      <c r="AC317" s="92" t="s">
        <v>1723</v>
      </c>
      <c r="AD317" s="92">
        <v>20</v>
      </c>
      <c r="AE317" s="92">
        <v>17</v>
      </c>
      <c r="AG317" s="92" t="str">
        <f t="shared" si="10"/>
        <v>Non-Lab</v>
      </c>
    </row>
    <row r="318" spans="1:33" ht="16" x14ac:dyDescent="0.2">
      <c r="A318" s="92" t="s">
        <v>266</v>
      </c>
      <c r="B318" s="92" t="s">
        <v>917</v>
      </c>
      <c r="C318" s="92">
        <v>347</v>
      </c>
      <c r="D318" s="95" t="s">
        <v>321</v>
      </c>
      <c r="E318" s="92" t="s">
        <v>1722</v>
      </c>
      <c r="F318" s="92">
        <v>4</v>
      </c>
      <c r="G318" s="92" t="s">
        <v>1689</v>
      </c>
      <c r="H318" s="92" t="s">
        <v>1688</v>
      </c>
      <c r="K318" s="92" t="s">
        <v>1687</v>
      </c>
      <c r="L318" s="92" t="s">
        <v>316</v>
      </c>
      <c r="M318" s="92" t="s">
        <v>706</v>
      </c>
      <c r="N318" s="92" t="s">
        <v>316</v>
      </c>
      <c r="O318" s="92">
        <v>1</v>
      </c>
      <c r="P318" s="92" t="s">
        <v>316</v>
      </c>
      <c r="Q318" s="92">
        <v>1</v>
      </c>
      <c r="R318" s="92" t="s">
        <v>316</v>
      </c>
      <c r="S318" s="92" t="s">
        <v>316</v>
      </c>
      <c r="T318" s="92">
        <v>1</v>
      </c>
      <c r="U318" s="92" t="s">
        <v>316</v>
      </c>
      <c r="W318" s="92" t="str">
        <f t="shared" si="9"/>
        <v>TR</v>
      </c>
      <c r="X318" s="92" t="s">
        <v>672</v>
      </c>
      <c r="Y318" s="93">
        <v>0.4548611111111111</v>
      </c>
      <c r="Z318" s="93">
        <v>0.52777777777777779</v>
      </c>
      <c r="AA318" s="92" t="s">
        <v>723</v>
      </c>
      <c r="AB318" s="92">
        <v>206</v>
      </c>
      <c r="AC318" s="92" t="s">
        <v>1721</v>
      </c>
      <c r="AD318" s="92">
        <v>20</v>
      </c>
      <c r="AE318" s="92">
        <v>5</v>
      </c>
      <c r="AG318" s="92" t="str">
        <f t="shared" si="10"/>
        <v>Non-Lab</v>
      </c>
    </row>
    <row r="319" spans="1:33" ht="16" x14ac:dyDescent="0.2">
      <c r="A319" s="92" t="s">
        <v>266</v>
      </c>
      <c r="B319" s="92" t="s">
        <v>721</v>
      </c>
      <c r="C319" s="92">
        <v>420</v>
      </c>
      <c r="D319" s="95" t="s">
        <v>321</v>
      </c>
      <c r="E319" s="92" t="s">
        <v>1720</v>
      </c>
      <c r="F319" s="92">
        <v>4</v>
      </c>
      <c r="G319" s="92" t="s">
        <v>1263</v>
      </c>
      <c r="H319" s="92" t="s">
        <v>1262</v>
      </c>
      <c r="K319" s="92" t="s">
        <v>1261</v>
      </c>
      <c r="L319" s="92" t="s">
        <v>316</v>
      </c>
      <c r="M319" s="92" t="s">
        <v>706</v>
      </c>
      <c r="N319" s="92" t="s">
        <v>316</v>
      </c>
      <c r="O319" s="92">
        <v>1</v>
      </c>
      <c r="P319" s="92" t="s">
        <v>316</v>
      </c>
      <c r="Q319" s="92">
        <v>1</v>
      </c>
      <c r="R319" s="92" t="s">
        <v>316</v>
      </c>
      <c r="S319" s="92" t="s">
        <v>316</v>
      </c>
      <c r="T319" s="92">
        <v>1</v>
      </c>
      <c r="U319" s="92" t="s">
        <v>316</v>
      </c>
      <c r="W319" s="92" t="str">
        <f t="shared" si="9"/>
        <v>TR</v>
      </c>
      <c r="X319" s="92" t="s">
        <v>672</v>
      </c>
      <c r="Y319" s="93">
        <v>0.4548611111111111</v>
      </c>
      <c r="Z319" s="93">
        <v>0.52777777777777779</v>
      </c>
      <c r="AA319" s="92" t="s">
        <v>719</v>
      </c>
      <c r="AB319" s="92">
        <v>103</v>
      </c>
      <c r="AC319" s="92" t="s">
        <v>1719</v>
      </c>
      <c r="AD319" s="92">
        <v>10</v>
      </c>
      <c r="AE319" s="92">
        <v>6</v>
      </c>
      <c r="AG319" s="92" t="str">
        <f t="shared" si="10"/>
        <v>Non-Lab</v>
      </c>
    </row>
    <row r="320" spans="1:33" ht="16" x14ac:dyDescent="0.2">
      <c r="A320" s="92" t="s">
        <v>266</v>
      </c>
      <c r="B320" s="92" t="s">
        <v>1718</v>
      </c>
      <c r="C320" s="92">
        <v>101</v>
      </c>
      <c r="D320" s="95" t="s">
        <v>321</v>
      </c>
      <c r="E320" s="92" t="s">
        <v>1717</v>
      </c>
      <c r="F320" s="92">
        <v>4</v>
      </c>
      <c r="G320" s="92" t="s">
        <v>749</v>
      </c>
      <c r="H320" s="92" t="s">
        <v>748</v>
      </c>
      <c r="K320" s="92" t="s">
        <v>747</v>
      </c>
      <c r="L320" s="92" t="s">
        <v>316</v>
      </c>
      <c r="M320" s="92" t="s">
        <v>706</v>
      </c>
      <c r="N320" s="92" t="s">
        <v>316</v>
      </c>
      <c r="O320" s="92">
        <v>1</v>
      </c>
      <c r="P320" s="92" t="s">
        <v>316</v>
      </c>
      <c r="Q320" s="92">
        <v>1</v>
      </c>
      <c r="R320" s="92" t="s">
        <v>316</v>
      </c>
      <c r="S320" s="92" t="s">
        <v>316</v>
      </c>
      <c r="T320" s="92">
        <v>1</v>
      </c>
      <c r="U320" s="92" t="s">
        <v>316</v>
      </c>
      <c r="W320" s="92" t="str">
        <f t="shared" si="9"/>
        <v>TR</v>
      </c>
      <c r="X320" s="92" t="s">
        <v>661</v>
      </c>
      <c r="Y320" s="93">
        <v>0.53472222222222221</v>
      </c>
      <c r="Z320" s="93">
        <v>0.60763888888888884</v>
      </c>
      <c r="AA320" s="92" t="s">
        <v>723</v>
      </c>
      <c r="AB320" s="92" t="s">
        <v>1716</v>
      </c>
      <c r="AC320" s="92" t="s">
        <v>1715</v>
      </c>
      <c r="AD320" s="92">
        <v>25</v>
      </c>
      <c r="AE320" s="92">
        <v>22</v>
      </c>
      <c r="AG320" s="92" t="str">
        <f t="shared" si="10"/>
        <v>Non-Lab</v>
      </c>
    </row>
    <row r="321" spans="1:33" ht="16" x14ac:dyDescent="0.2">
      <c r="A321" s="92" t="s">
        <v>266</v>
      </c>
      <c r="B321" s="92" t="s">
        <v>556</v>
      </c>
      <c r="C321" s="92">
        <v>350</v>
      </c>
      <c r="D321" s="95" t="s">
        <v>321</v>
      </c>
      <c r="E321" s="92" t="s">
        <v>1714</v>
      </c>
      <c r="F321" s="92">
        <v>4</v>
      </c>
      <c r="G321" s="92" t="s">
        <v>561</v>
      </c>
      <c r="H321" s="92" t="s">
        <v>401</v>
      </c>
      <c r="K321" s="92" t="s">
        <v>560</v>
      </c>
      <c r="L321" s="92" t="s">
        <v>316</v>
      </c>
      <c r="M321" s="92" t="s">
        <v>706</v>
      </c>
      <c r="N321" s="92" t="s">
        <v>316</v>
      </c>
      <c r="O321" s="92">
        <v>1</v>
      </c>
      <c r="P321" s="92" t="s">
        <v>316</v>
      </c>
      <c r="Q321" s="92">
        <v>1</v>
      </c>
      <c r="R321" s="92" t="s">
        <v>316</v>
      </c>
      <c r="S321" s="92" t="s">
        <v>316</v>
      </c>
      <c r="T321" s="92">
        <v>1</v>
      </c>
      <c r="U321" s="92" t="s">
        <v>316</v>
      </c>
      <c r="W321" s="92" t="str">
        <f t="shared" si="9"/>
        <v>TR</v>
      </c>
      <c r="X321" s="92" t="s">
        <v>661</v>
      </c>
      <c r="Y321" s="93">
        <v>0.53472222222222221</v>
      </c>
      <c r="Z321" s="93">
        <v>0.60763888888888884</v>
      </c>
      <c r="AA321" s="92" t="s">
        <v>719</v>
      </c>
      <c r="AB321" s="92">
        <v>103</v>
      </c>
      <c r="AC321" s="92" t="s">
        <v>1713</v>
      </c>
      <c r="AD321" s="92">
        <v>20</v>
      </c>
      <c r="AE321" s="92">
        <v>23</v>
      </c>
      <c r="AG321" s="92" t="str">
        <f t="shared" si="10"/>
        <v>Non-Lab</v>
      </c>
    </row>
    <row r="322" spans="1:33" ht="16" x14ac:dyDescent="0.2">
      <c r="A322" s="92" t="s">
        <v>266</v>
      </c>
      <c r="B322" s="92" t="s">
        <v>790</v>
      </c>
      <c r="C322" s="92">
        <v>450</v>
      </c>
      <c r="D322" s="95" t="s">
        <v>321</v>
      </c>
      <c r="E322" s="92" t="s">
        <v>1712</v>
      </c>
      <c r="F322" s="92">
        <v>4</v>
      </c>
      <c r="G322" s="92" t="s">
        <v>788</v>
      </c>
      <c r="H322" s="92" t="s">
        <v>787</v>
      </c>
      <c r="K322" s="92" t="s">
        <v>786</v>
      </c>
      <c r="L322" s="92" t="s">
        <v>316</v>
      </c>
      <c r="M322" s="92" t="s">
        <v>706</v>
      </c>
      <c r="N322" s="92" t="s">
        <v>316</v>
      </c>
      <c r="O322" s="92">
        <v>1</v>
      </c>
      <c r="P322" s="92" t="s">
        <v>316</v>
      </c>
      <c r="Q322" s="92">
        <v>1</v>
      </c>
      <c r="R322" s="92" t="s">
        <v>316</v>
      </c>
      <c r="S322" s="92" t="s">
        <v>316</v>
      </c>
      <c r="T322" s="92">
        <v>1</v>
      </c>
      <c r="U322" s="92" t="s">
        <v>316</v>
      </c>
      <c r="W322" s="92" t="str">
        <f t="shared" ref="W322:W385" si="11">IF(S322=1,"MWF",IF(T322=1,"TR","Other"))</f>
        <v>TR</v>
      </c>
      <c r="X322" s="92" t="s">
        <v>661</v>
      </c>
      <c r="Y322" s="93">
        <v>0.53472222222222221</v>
      </c>
      <c r="Z322" s="93">
        <v>0.60763888888888884</v>
      </c>
      <c r="AA322" s="92" t="s">
        <v>719</v>
      </c>
      <c r="AB322" s="92">
        <v>213</v>
      </c>
      <c r="AC322" s="92" t="s">
        <v>1711</v>
      </c>
      <c r="AD322" s="92">
        <v>5</v>
      </c>
      <c r="AE322" s="92">
        <v>2</v>
      </c>
      <c r="AG322" s="92" t="str">
        <f t="shared" ref="AG322:AG385" si="12">IF(RIGHT(C322,1)="L","Lab","Non-Lab")</f>
        <v>Non-Lab</v>
      </c>
    </row>
    <row r="323" spans="1:33" ht="16" x14ac:dyDescent="0.2">
      <c r="A323" s="92" t="s">
        <v>266</v>
      </c>
      <c r="B323" s="92" t="s">
        <v>262</v>
      </c>
      <c r="C323" s="92">
        <v>105</v>
      </c>
      <c r="D323" s="95" t="s">
        <v>321</v>
      </c>
      <c r="E323" s="92" t="s">
        <v>1710</v>
      </c>
      <c r="F323" s="92">
        <v>4</v>
      </c>
      <c r="G323" s="92" t="s">
        <v>782</v>
      </c>
      <c r="H323" s="92" t="s">
        <v>334</v>
      </c>
      <c r="K323" s="92" t="s">
        <v>781</v>
      </c>
      <c r="L323" s="92" t="s">
        <v>316</v>
      </c>
      <c r="M323" s="92" t="s">
        <v>706</v>
      </c>
      <c r="N323" s="92" t="s">
        <v>316</v>
      </c>
      <c r="O323" s="92">
        <v>1</v>
      </c>
      <c r="P323" s="92" t="s">
        <v>316</v>
      </c>
      <c r="Q323" s="92">
        <v>1</v>
      </c>
      <c r="R323" s="92" t="s">
        <v>316</v>
      </c>
      <c r="S323" s="92" t="s">
        <v>316</v>
      </c>
      <c r="T323" s="92">
        <v>1</v>
      </c>
      <c r="U323" s="92" t="s">
        <v>316</v>
      </c>
      <c r="W323" s="92" t="str">
        <f t="shared" si="11"/>
        <v>TR</v>
      </c>
      <c r="X323" s="92" t="s">
        <v>661</v>
      </c>
      <c r="Y323" s="93">
        <v>0.53472222222222221</v>
      </c>
      <c r="Z323" s="93">
        <v>0.60763888888888884</v>
      </c>
      <c r="AA323" s="92" t="s">
        <v>605</v>
      </c>
      <c r="AB323" s="92">
        <v>222</v>
      </c>
      <c r="AC323" s="92" t="s">
        <v>1709</v>
      </c>
      <c r="AD323" s="92">
        <v>18</v>
      </c>
      <c r="AE323" s="92">
        <v>16</v>
      </c>
      <c r="AG323" s="92" t="str">
        <f t="shared" si="12"/>
        <v>Non-Lab</v>
      </c>
    </row>
    <row r="324" spans="1:33" ht="16" x14ac:dyDescent="0.2">
      <c r="A324" s="92" t="s">
        <v>266</v>
      </c>
      <c r="B324" s="92" t="s">
        <v>882</v>
      </c>
      <c r="C324" s="92">
        <v>247</v>
      </c>
      <c r="D324" s="95" t="s">
        <v>321</v>
      </c>
      <c r="E324" s="92" t="s">
        <v>969</v>
      </c>
      <c r="F324" s="92">
        <v>4</v>
      </c>
      <c r="G324" s="92" t="s">
        <v>880</v>
      </c>
      <c r="H324" s="92" t="s">
        <v>879</v>
      </c>
      <c r="K324" s="92" t="s">
        <v>878</v>
      </c>
      <c r="L324" s="92" t="s">
        <v>316</v>
      </c>
      <c r="M324" s="92" t="s">
        <v>706</v>
      </c>
      <c r="N324" s="92" t="s">
        <v>316</v>
      </c>
      <c r="O324" s="92">
        <v>1</v>
      </c>
      <c r="P324" s="92" t="s">
        <v>316</v>
      </c>
      <c r="Q324" s="92">
        <v>1</v>
      </c>
      <c r="R324" s="92" t="s">
        <v>316</v>
      </c>
      <c r="S324" s="92" t="s">
        <v>316</v>
      </c>
      <c r="T324" s="92">
        <v>1</v>
      </c>
      <c r="U324" s="92" t="s">
        <v>316</v>
      </c>
      <c r="W324" s="92" t="str">
        <f t="shared" si="11"/>
        <v>TR</v>
      </c>
      <c r="X324" s="92" t="s">
        <v>661</v>
      </c>
      <c r="Y324" s="93">
        <v>0.53472222222222221</v>
      </c>
      <c r="Z324" s="93">
        <v>0.60763888888888884</v>
      </c>
      <c r="AA324" s="92" t="s">
        <v>723</v>
      </c>
      <c r="AB324" s="92">
        <v>201</v>
      </c>
      <c r="AC324" s="92" t="s">
        <v>1708</v>
      </c>
      <c r="AD324" s="92">
        <v>25</v>
      </c>
      <c r="AE324" s="92">
        <v>21</v>
      </c>
      <c r="AG324" s="92" t="str">
        <f t="shared" si="12"/>
        <v>Non-Lab</v>
      </c>
    </row>
    <row r="325" spans="1:33" ht="16" x14ac:dyDescent="0.2">
      <c r="A325" s="92" t="s">
        <v>266</v>
      </c>
      <c r="B325" s="92" t="s">
        <v>259</v>
      </c>
      <c r="C325" s="92">
        <v>101</v>
      </c>
      <c r="D325" s="95" t="s">
        <v>872</v>
      </c>
      <c r="E325" s="92" t="s">
        <v>1237</v>
      </c>
      <c r="F325" s="92">
        <v>4</v>
      </c>
      <c r="G325" s="92" t="s">
        <v>528</v>
      </c>
      <c r="H325" s="92" t="s">
        <v>401</v>
      </c>
      <c r="K325" s="92" t="s">
        <v>527</v>
      </c>
      <c r="L325" s="92" t="s">
        <v>316</v>
      </c>
      <c r="M325" s="92" t="s">
        <v>706</v>
      </c>
      <c r="N325" s="92" t="s">
        <v>316</v>
      </c>
      <c r="O325" s="92">
        <v>1</v>
      </c>
      <c r="P325" s="92" t="s">
        <v>316</v>
      </c>
      <c r="Q325" s="92">
        <v>1</v>
      </c>
      <c r="R325" s="92" t="s">
        <v>316</v>
      </c>
      <c r="S325" s="92" t="s">
        <v>316</v>
      </c>
      <c r="T325" s="92">
        <v>1</v>
      </c>
      <c r="U325" s="92" t="s">
        <v>316</v>
      </c>
      <c r="W325" s="92" t="str">
        <f t="shared" si="11"/>
        <v>TR</v>
      </c>
      <c r="X325" s="92" t="s">
        <v>661</v>
      </c>
      <c r="Y325" s="93">
        <v>0.53472222222222221</v>
      </c>
      <c r="Z325" s="93">
        <v>0.60763888888888884</v>
      </c>
      <c r="AA325" s="92" t="s">
        <v>719</v>
      </c>
      <c r="AB325" s="92">
        <v>311</v>
      </c>
      <c r="AC325" s="92" t="s">
        <v>1707</v>
      </c>
      <c r="AD325" s="92">
        <v>25</v>
      </c>
      <c r="AE325" s="92">
        <v>27</v>
      </c>
      <c r="AG325" s="92" t="str">
        <f t="shared" si="12"/>
        <v>Non-Lab</v>
      </c>
    </row>
    <row r="326" spans="1:33" ht="16" x14ac:dyDescent="0.2">
      <c r="A326" s="92" t="s">
        <v>266</v>
      </c>
      <c r="B326" s="92" t="s">
        <v>614</v>
      </c>
      <c r="C326" s="92">
        <v>111</v>
      </c>
      <c r="D326" s="95" t="s">
        <v>965</v>
      </c>
      <c r="E326" s="92" t="s">
        <v>390</v>
      </c>
      <c r="F326" s="92">
        <v>4</v>
      </c>
      <c r="G326" s="92" t="s">
        <v>774</v>
      </c>
      <c r="H326" s="92" t="s">
        <v>773</v>
      </c>
      <c r="K326" s="92" t="s">
        <v>772</v>
      </c>
      <c r="L326" s="92" t="s">
        <v>316</v>
      </c>
      <c r="M326" s="92" t="s">
        <v>706</v>
      </c>
      <c r="N326" s="92" t="s">
        <v>316</v>
      </c>
      <c r="O326" s="92">
        <v>1</v>
      </c>
      <c r="P326" s="92" t="s">
        <v>316</v>
      </c>
      <c r="Q326" s="92">
        <v>1</v>
      </c>
      <c r="R326" s="92" t="s">
        <v>316</v>
      </c>
      <c r="S326" s="92" t="s">
        <v>316</v>
      </c>
      <c r="T326" s="92">
        <v>1</v>
      </c>
      <c r="U326" s="92" t="s">
        <v>316</v>
      </c>
      <c r="W326" s="92" t="str">
        <f t="shared" si="11"/>
        <v>TR</v>
      </c>
      <c r="X326" s="92" t="s">
        <v>661</v>
      </c>
      <c r="Y326" s="93">
        <v>0.53472222222222221</v>
      </c>
      <c r="Z326" s="93">
        <v>0.60763888888888884</v>
      </c>
      <c r="AA326" s="92" t="s">
        <v>719</v>
      </c>
      <c r="AB326" s="92">
        <v>309</v>
      </c>
      <c r="AC326" s="92" t="s">
        <v>1706</v>
      </c>
      <c r="AD326" s="92">
        <v>16</v>
      </c>
      <c r="AE326" s="92">
        <v>15</v>
      </c>
      <c r="AG326" s="92" t="str">
        <f t="shared" si="12"/>
        <v>Non-Lab</v>
      </c>
    </row>
    <row r="327" spans="1:33" ht="16" x14ac:dyDescent="0.2">
      <c r="A327" s="92" t="s">
        <v>266</v>
      </c>
      <c r="B327" s="92" t="s">
        <v>614</v>
      </c>
      <c r="C327" s="92">
        <v>111</v>
      </c>
      <c r="D327" s="95" t="s">
        <v>874</v>
      </c>
      <c r="E327" s="92" t="s">
        <v>390</v>
      </c>
      <c r="F327" s="92">
        <v>4</v>
      </c>
      <c r="G327" s="92" t="s">
        <v>769</v>
      </c>
      <c r="H327" s="92" t="s">
        <v>768</v>
      </c>
      <c r="K327" s="92" t="s">
        <v>767</v>
      </c>
      <c r="L327" s="92" t="s">
        <v>316</v>
      </c>
      <c r="M327" s="92" t="s">
        <v>706</v>
      </c>
      <c r="N327" s="92" t="s">
        <v>316</v>
      </c>
      <c r="O327" s="92">
        <v>1</v>
      </c>
      <c r="P327" s="92" t="s">
        <v>316</v>
      </c>
      <c r="Q327" s="92">
        <v>1</v>
      </c>
      <c r="R327" s="92" t="s">
        <v>316</v>
      </c>
      <c r="S327" s="92" t="s">
        <v>316</v>
      </c>
      <c r="T327" s="92">
        <v>1</v>
      </c>
      <c r="U327" s="92" t="s">
        <v>316</v>
      </c>
      <c r="W327" s="92" t="str">
        <f t="shared" si="11"/>
        <v>TR</v>
      </c>
      <c r="X327" s="92" t="s">
        <v>661</v>
      </c>
      <c r="Y327" s="93">
        <v>0.53472222222222221</v>
      </c>
      <c r="Z327" s="93">
        <v>0.60763888888888884</v>
      </c>
      <c r="AA327" s="92" t="s">
        <v>719</v>
      </c>
      <c r="AB327" s="92">
        <v>307</v>
      </c>
      <c r="AC327" s="92" t="s">
        <v>1705</v>
      </c>
      <c r="AD327" s="92">
        <v>16</v>
      </c>
      <c r="AE327" s="92">
        <v>16</v>
      </c>
      <c r="AG327" s="92" t="str">
        <f t="shared" si="12"/>
        <v>Non-Lab</v>
      </c>
    </row>
    <row r="328" spans="1:33" ht="16" x14ac:dyDescent="0.2">
      <c r="A328" s="92" t="s">
        <v>266</v>
      </c>
      <c r="B328" s="92" t="s">
        <v>614</v>
      </c>
      <c r="C328" s="92">
        <v>155</v>
      </c>
      <c r="D328" s="95" t="s">
        <v>337</v>
      </c>
      <c r="E328" s="92" t="s">
        <v>1704</v>
      </c>
      <c r="F328" s="92">
        <v>4</v>
      </c>
      <c r="G328" s="92" t="s">
        <v>851</v>
      </c>
      <c r="H328" s="92" t="s">
        <v>850</v>
      </c>
      <c r="K328" s="92" t="s">
        <v>849</v>
      </c>
      <c r="L328" s="92" t="s">
        <v>316</v>
      </c>
      <c r="M328" s="92" t="s">
        <v>706</v>
      </c>
      <c r="N328" s="92" t="s">
        <v>316</v>
      </c>
      <c r="O328" s="92">
        <v>1</v>
      </c>
      <c r="P328" s="92" t="s">
        <v>316</v>
      </c>
      <c r="Q328" s="92">
        <v>1</v>
      </c>
      <c r="R328" s="92" t="s">
        <v>316</v>
      </c>
      <c r="S328" s="92" t="s">
        <v>316</v>
      </c>
      <c r="T328" s="92">
        <v>1</v>
      </c>
      <c r="U328" s="92" t="s">
        <v>316</v>
      </c>
      <c r="W328" s="92" t="str">
        <f t="shared" si="11"/>
        <v>TR</v>
      </c>
      <c r="X328" s="92" t="s">
        <v>661</v>
      </c>
      <c r="Y328" s="93">
        <v>0.53472222222222221</v>
      </c>
      <c r="Z328" s="93">
        <v>0.60763888888888884</v>
      </c>
      <c r="AA328" s="92" t="s">
        <v>719</v>
      </c>
      <c r="AB328" s="92">
        <v>109</v>
      </c>
      <c r="AC328" s="92" t="s">
        <v>1703</v>
      </c>
      <c r="AD328" s="92">
        <v>20</v>
      </c>
      <c r="AE328" s="92">
        <v>17</v>
      </c>
      <c r="AG328" s="92" t="str">
        <f t="shared" si="12"/>
        <v>Non-Lab</v>
      </c>
    </row>
    <row r="329" spans="1:33" ht="16" x14ac:dyDescent="0.2">
      <c r="A329" s="92" t="s">
        <v>266</v>
      </c>
      <c r="B329" s="92" t="s">
        <v>614</v>
      </c>
      <c r="C329" s="92">
        <v>201</v>
      </c>
      <c r="D329" s="95" t="s">
        <v>329</v>
      </c>
      <c r="E329" s="92" t="s">
        <v>765</v>
      </c>
      <c r="F329" s="92">
        <v>4</v>
      </c>
      <c r="G329" s="92" t="s">
        <v>612</v>
      </c>
      <c r="H329" s="92" t="s">
        <v>611</v>
      </c>
      <c r="K329" s="92" t="s">
        <v>608</v>
      </c>
      <c r="L329" s="92" t="s">
        <v>316</v>
      </c>
      <c r="M329" s="92" t="s">
        <v>706</v>
      </c>
      <c r="N329" s="92" t="s">
        <v>316</v>
      </c>
      <c r="O329" s="92">
        <v>1</v>
      </c>
      <c r="P329" s="92" t="s">
        <v>316</v>
      </c>
      <c r="Q329" s="92">
        <v>1</v>
      </c>
      <c r="R329" s="92" t="s">
        <v>316</v>
      </c>
      <c r="S329" s="92" t="s">
        <v>316</v>
      </c>
      <c r="T329" s="92">
        <v>1</v>
      </c>
      <c r="U329" s="92" t="s">
        <v>316</v>
      </c>
      <c r="W329" s="92" t="str">
        <f t="shared" si="11"/>
        <v>TR</v>
      </c>
      <c r="X329" s="92" t="s">
        <v>661</v>
      </c>
      <c r="Y329" s="93">
        <v>0.53472222222222221</v>
      </c>
      <c r="Z329" s="93">
        <v>0.60763888888888884</v>
      </c>
      <c r="AA329" s="92" t="s">
        <v>605</v>
      </c>
      <c r="AB329" s="92">
        <v>221</v>
      </c>
      <c r="AC329" s="92" t="s">
        <v>1702</v>
      </c>
      <c r="AD329" s="92">
        <v>15</v>
      </c>
      <c r="AE329" s="92">
        <v>15</v>
      </c>
      <c r="AG329" s="92" t="str">
        <f t="shared" si="12"/>
        <v>Non-Lab</v>
      </c>
    </row>
    <row r="330" spans="1:33" ht="16" x14ac:dyDescent="0.2">
      <c r="A330" s="92" t="s">
        <v>266</v>
      </c>
      <c r="B330" s="92" t="s">
        <v>614</v>
      </c>
      <c r="C330" s="92">
        <v>250</v>
      </c>
      <c r="D330" s="95" t="s">
        <v>321</v>
      </c>
      <c r="E330" s="92" t="s">
        <v>1701</v>
      </c>
      <c r="F330" s="92">
        <v>4</v>
      </c>
      <c r="G330" s="92" t="s">
        <v>762</v>
      </c>
      <c r="H330" s="92" t="s">
        <v>761</v>
      </c>
      <c r="K330" s="92" t="s">
        <v>760</v>
      </c>
      <c r="L330" s="92" t="s">
        <v>316</v>
      </c>
      <c r="M330" s="92" t="s">
        <v>706</v>
      </c>
      <c r="N330" s="92" t="s">
        <v>316</v>
      </c>
      <c r="O330" s="92">
        <v>1</v>
      </c>
      <c r="P330" s="92" t="s">
        <v>316</v>
      </c>
      <c r="Q330" s="92">
        <v>1</v>
      </c>
      <c r="R330" s="92" t="s">
        <v>316</v>
      </c>
      <c r="S330" s="92" t="s">
        <v>316</v>
      </c>
      <c r="T330" s="92">
        <v>1</v>
      </c>
      <c r="U330" s="92" t="s">
        <v>316</v>
      </c>
      <c r="W330" s="92" t="str">
        <f t="shared" si="11"/>
        <v>TR</v>
      </c>
      <c r="X330" s="92" t="s">
        <v>661</v>
      </c>
      <c r="Y330" s="93">
        <v>0.53472222222222221</v>
      </c>
      <c r="Z330" s="93">
        <v>0.60763888888888884</v>
      </c>
      <c r="AA330" s="92" t="s">
        <v>723</v>
      </c>
      <c r="AB330" s="92" t="s">
        <v>1700</v>
      </c>
      <c r="AC330" s="92" t="s">
        <v>1699</v>
      </c>
      <c r="AD330" s="92">
        <v>20</v>
      </c>
      <c r="AE330" s="92">
        <v>17</v>
      </c>
      <c r="AG330" s="92" t="str">
        <f t="shared" si="12"/>
        <v>Non-Lab</v>
      </c>
    </row>
    <row r="331" spans="1:33" ht="16" x14ac:dyDescent="0.2">
      <c r="A331" s="92" t="s">
        <v>266</v>
      </c>
      <c r="B331" s="92" t="s">
        <v>1678</v>
      </c>
      <c r="C331" s="92">
        <v>199</v>
      </c>
      <c r="D331" s="95" t="s">
        <v>770</v>
      </c>
      <c r="E331" s="92" t="s">
        <v>1698</v>
      </c>
      <c r="F331" s="92">
        <v>4</v>
      </c>
      <c r="G331" s="92" t="s">
        <v>857</v>
      </c>
      <c r="H331" s="92" t="s">
        <v>326</v>
      </c>
      <c r="K331" s="92" t="s">
        <v>856</v>
      </c>
      <c r="L331" s="92" t="s">
        <v>316</v>
      </c>
      <c r="M331" s="92" t="s">
        <v>706</v>
      </c>
      <c r="N331" s="92" t="s">
        <v>316</v>
      </c>
      <c r="O331" s="92">
        <v>1</v>
      </c>
      <c r="P331" s="92" t="s">
        <v>316</v>
      </c>
      <c r="Q331" s="92">
        <v>1</v>
      </c>
      <c r="R331" s="92" t="s">
        <v>316</v>
      </c>
      <c r="S331" s="92" t="s">
        <v>316</v>
      </c>
      <c r="T331" s="92">
        <v>1</v>
      </c>
      <c r="U331" s="92" t="s">
        <v>316</v>
      </c>
      <c r="W331" s="92" t="str">
        <f t="shared" si="11"/>
        <v>TR</v>
      </c>
      <c r="X331" s="92" t="s">
        <v>661</v>
      </c>
      <c r="Y331" s="93">
        <v>0.53472222222222221</v>
      </c>
      <c r="Z331" s="93">
        <v>0.60763888888888884</v>
      </c>
      <c r="AA331" s="92" t="s">
        <v>719</v>
      </c>
      <c r="AB331" s="95" t="s">
        <v>865</v>
      </c>
      <c r="AC331" s="92" t="s">
        <v>1697</v>
      </c>
      <c r="AD331" s="92">
        <v>19</v>
      </c>
      <c r="AE331" s="92">
        <v>15</v>
      </c>
      <c r="AG331" s="92" t="str">
        <f t="shared" si="12"/>
        <v>Non-Lab</v>
      </c>
    </row>
    <row r="332" spans="1:33" ht="16" x14ac:dyDescent="0.2">
      <c r="A332" s="92" t="s">
        <v>266</v>
      </c>
      <c r="B332" s="92" t="s">
        <v>1678</v>
      </c>
      <c r="C332" s="92">
        <v>199</v>
      </c>
      <c r="D332" s="92">
        <v>10</v>
      </c>
      <c r="E332" s="92" t="s">
        <v>1696</v>
      </c>
      <c r="F332" s="92">
        <v>4</v>
      </c>
      <c r="G332" s="92" t="s">
        <v>503</v>
      </c>
      <c r="H332" s="92" t="s">
        <v>342</v>
      </c>
      <c r="K332" s="92" t="s">
        <v>502</v>
      </c>
      <c r="L332" s="92" t="s">
        <v>316</v>
      </c>
      <c r="M332" s="92" t="s">
        <v>706</v>
      </c>
      <c r="N332" s="92" t="s">
        <v>316</v>
      </c>
      <c r="O332" s="92">
        <v>1</v>
      </c>
      <c r="P332" s="92" t="s">
        <v>316</v>
      </c>
      <c r="Q332" s="92">
        <v>1</v>
      </c>
      <c r="R332" s="92" t="s">
        <v>316</v>
      </c>
      <c r="S332" s="92" t="s">
        <v>316</v>
      </c>
      <c r="T332" s="92">
        <v>1</v>
      </c>
      <c r="U332" s="92" t="s">
        <v>316</v>
      </c>
      <c r="W332" s="92" t="str">
        <f t="shared" si="11"/>
        <v>TR</v>
      </c>
      <c r="X332" s="92" t="s">
        <v>661</v>
      </c>
      <c r="Y332" s="93">
        <v>0.53472222222222221</v>
      </c>
      <c r="Z332" s="93">
        <v>0.60763888888888884</v>
      </c>
      <c r="AA332" s="92" t="s">
        <v>719</v>
      </c>
      <c r="AB332" s="92">
        <v>303</v>
      </c>
      <c r="AC332" s="92" t="s">
        <v>1695</v>
      </c>
      <c r="AD332" s="92">
        <v>19</v>
      </c>
      <c r="AE332" s="92">
        <v>13</v>
      </c>
      <c r="AG332" s="92" t="str">
        <f t="shared" si="12"/>
        <v>Non-Lab</v>
      </c>
    </row>
    <row r="333" spans="1:33" ht="16" x14ac:dyDescent="0.2">
      <c r="A333" s="92" t="s">
        <v>266</v>
      </c>
      <c r="B333" s="92" t="s">
        <v>1678</v>
      </c>
      <c r="C333" s="92">
        <v>199</v>
      </c>
      <c r="D333" s="92">
        <v>12</v>
      </c>
      <c r="E333" s="92" t="s">
        <v>1694</v>
      </c>
      <c r="F333" s="92">
        <v>4</v>
      </c>
      <c r="G333" s="92" t="s">
        <v>584</v>
      </c>
      <c r="H333" s="92" t="s">
        <v>583</v>
      </c>
      <c r="K333" s="92" t="s">
        <v>582</v>
      </c>
      <c r="L333" s="92" t="s">
        <v>316</v>
      </c>
      <c r="M333" s="92" t="s">
        <v>706</v>
      </c>
      <c r="N333" s="92" t="s">
        <v>316</v>
      </c>
      <c r="O333" s="92">
        <v>1</v>
      </c>
      <c r="P333" s="92" t="s">
        <v>316</v>
      </c>
      <c r="Q333" s="92">
        <v>1</v>
      </c>
      <c r="R333" s="92" t="s">
        <v>316</v>
      </c>
      <c r="S333" s="92" t="s">
        <v>316</v>
      </c>
      <c r="T333" s="92">
        <v>1</v>
      </c>
      <c r="U333" s="92" t="s">
        <v>316</v>
      </c>
      <c r="W333" s="92" t="str">
        <f t="shared" si="11"/>
        <v>TR</v>
      </c>
      <c r="X333" s="92" t="s">
        <v>661</v>
      </c>
      <c r="Y333" s="93">
        <v>0.53472222222222221</v>
      </c>
      <c r="Z333" s="93">
        <v>0.60763888888888884</v>
      </c>
      <c r="AA333" s="92" t="s">
        <v>626</v>
      </c>
      <c r="AB333" s="95" t="s">
        <v>822</v>
      </c>
      <c r="AC333" s="92" t="s">
        <v>1693</v>
      </c>
      <c r="AD333" s="92">
        <v>19</v>
      </c>
      <c r="AE333" s="92">
        <v>13</v>
      </c>
      <c r="AG333" s="92" t="str">
        <f t="shared" si="12"/>
        <v>Non-Lab</v>
      </c>
    </row>
    <row r="334" spans="1:33" ht="16" x14ac:dyDescent="0.2">
      <c r="A334" s="92" t="s">
        <v>266</v>
      </c>
      <c r="B334" s="92" t="s">
        <v>1678</v>
      </c>
      <c r="C334" s="92">
        <v>199</v>
      </c>
      <c r="D334" s="92">
        <v>18</v>
      </c>
      <c r="E334" s="92" t="s">
        <v>1692</v>
      </c>
      <c r="F334" s="92">
        <v>4</v>
      </c>
      <c r="G334" s="92" t="s">
        <v>352</v>
      </c>
      <c r="H334" s="92" t="s">
        <v>55</v>
      </c>
      <c r="K334" s="92" t="s">
        <v>351</v>
      </c>
      <c r="L334" s="92" t="s">
        <v>316</v>
      </c>
      <c r="M334" s="92" t="s">
        <v>706</v>
      </c>
      <c r="N334" s="92" t="s">
        <v>316</v>
      </c>
      <c r="O334" s="92">
        <v>1</v>
      </c>
      <c r="P334" s="92" t="s">
        <v>316</v>
      </c>
      <c r="Q334" s="92">
        <v>1</v>
      </c>
      <c r="R334" s="92" t="s">
        <v>316</v>
      </c>
      <c r="S334" s="92" t="s">
        <v>316</v>
      </c>
      <c r="T334" s="92">
        <v>1</v>
      </c>
      <c r="U334" s="92" t="s">
        <v>316</v>
      </c>
      <c r="W334" s="92" t="str">
        <f t="shared" si="11"/>
        <v>TR</v>
      </c>
      <c r="X334" s="92" t="s">
        <v>661</v>
      </c>
      <c r="Y334" s="93">
        <v>0.53472222222222221</v>
      </c>
      <c r="Z334" s="93">
        <v>0.60763888888888884</v>
      </c>
      <c r="AA334" s="92" t="s">
        <v>723</v>
      </c>
      <c r="AB334" s="92">
        <v>306</v>
      </c>
      <c r="AC334" s="92" t="s">
        <v>1691</v>
      </c>
      <c r="AD334" s="92">
        <v>19</v>
      </c>
      <c r="AE334" s="92">
        <v>17</v>
      </c>
      <c r="AG334" s="92" t="str">
        <f t="shared" si="12"/>
        <v>Non-Lab</v>
      </c>
    </row>
    <row r="335" spans="1:33" ht="16" x14ac:dyDescent="0.2">
      <c r="A335" s="92" t="s">
        <v>266</v>
      </c>
      <c r="B335" s="92" t="s">
        <v>1678</v>
      </c>
      <c r="C335" s="92">
        <v>199</v>
      </c>
      <c r="D335" s="92">
        <v>20</v>
      </c>
      <c r="E335" s="92" t="s">
        <v>1690</v>
      </c>
      <c r="F335" s="92">
        <v>4</v>
      </c>
      <c r="G335" s="92" t="s">
        <v>1689</v>
      </c>
      <c r="H335" s="92" t="s">
        <v>1688</v>
      </c>
      <c r="K335" s="92" t="s">
        <v>1687</v>
      </c>
      <c r="L335" s="92" t="s">
        <v>316</v>
      </c>
      <c r="M335" s="92" t="s">
        <v>706</v>
      </c>
      <c r="N335" s="92" t="s">
        <v>316</v>
      </c>
      <c r="O335" s="92">
        <v>1</v>
      </c>
      <c r="P335" s="92" t="s">
        <v>316</v>
      </c>
      <c r="Q335" s="92">
        <v>1</v>
      </c>
      <c r="R335" s="92" t="s">
        <v>316</v>
      </c>
      <c r="S335" s="92" t="s">
        <v>316</v>
      </c>
      <c r="T335" s="92">
        <v>1</v>
      </c>
      <c r="U335" s="92" t="s">
        <v>316</v>
      </c>
      <c r="W335" s="92" t="str">
        <f t="shared" si="11"/>
        <v>TR</v>
      </c>
      <c r="X335" s="92" t="s">
        <v>661</v>
      </c>
      <c r="Y335" s="93">
        <v>0.53472222222222221</v>
      </c>
      <c r="Z335" s="93">
        <v>0.60763888888888884</v>
      </c>
      <c r="AA335" s="92" t="s">
        <v>723</v>
      </c>
      <c r="AB335" s="92">
        <v>206</v>
      </c>
      <c r="AC335" s="92" t="s">
        <v>1686</v>
      </c>
      <c r="AD335" s="92">
        <v>19</v>
      </c>
      <c r="AE335" s="92">
        <v>19</v>
      </c>
      <c r="AG335" s="92" t="str">
        <f t="shared" si="12"/>
        <v>Non-Lab</v>
      </c>
    </row>
    <row r="336" spans="1:33" ht="16" x14ac:dyDescent="0.2">
      <c r="A336" s="92" t="s">
        <v>266</v>
      </c>
      <c r="B336" s="92" t="s">
        <v>1678</v>
      </c>
      <c r="C336" s="92">
        <v>199</v>
      </c>
      <c r="D336" s="92">
        <v>21</v>
      </c>
      <c r="E336" s="92" t="s">
        <v>1685</v>
      </c>
      <c r="F336" s="92">
        <v>4</v>
      </c>
      <c r="G336" s="92" t="s">
        <v>1684</v>
      </c>
      <c r="H336" s="92" t="s">
        <v>1683</v>
      </c>
      <c r="K336" s="92" t="s">
        <v>1682</v>
      </c>
      <c r="L336" s="92" t="s">
        <v>316</v>
      </c>
      <c r="M336" s="92" t="s">
        <v>706</v>
      </c>
      <c r="N336" s="92" t="s">
        <v>316</v>
      </c>
      <c r="O336" s="92">
        <v>1</v>
      </c>
      <c r="P336" s="92" t="s">
        <v>316</v>
      </c>
      <c r="Q336" s="92">
        <v>1</v>
      </c>
      <c r="R336" s="92" t="s">
        <v>316</v>
      </c>
      <c r="S336" s="92" t="s">
        <v>316</v>
      </c>
      <c r="T336" s="92">
        <v>1</v>
      </c>
      <c r="U336" s="92" t="s">
        <v>316</v>
      </c>
      <c r="W336" s="92" t="str">
        <f t="shared" si="11"/>
        <v>TR</v>
      </c>
      <c r="X336" s="92" t="s">
        <v>661</v>
      </c>
      <c r="Y336" s="93">
        <v>0.53472222222222221</v>
      </c>
      <c r="Z336" s="93">
        <v>0.60763888888888884</v>
      </c>
      <c r="AA336" s="92" t="s">
        <v>704</v>
      </c>
      <c r="AB336" s="92">
        <v>115</v>
      </c>
      <c r="AC336" s="92" t="s">
        <v>1681</v>
      </c>
      <c r="AD336" s="92">
        <v>19</v>
      </c>
      <c r="AE336" s="92">
        <v>19</v>
      </c>
      <c r="AG336" s="92" t="str">
        <f t="shared" si="12"/>
        <v>Non-Lab</v>
      </c>
    </row>
    <row r="337" spans="1:33" ht="16" x14ac:dyDescent="0.2">
      <c r="A337" s="92" t="s">
        <v>266</v>
      </c>
      <c r="B337" s="92" t="s">
        <v>1678</v>
      </c>
      <c r="C337" s="92">
        <v>199</v>
      </c>
      <c r="D337" s="92">
        <v>22</v>
      </c>
      <c r="E337" s="92" t="s">
        <v>1680</v>
      </c>
      <c r="F337" s="92">
        <v>4</v>
      </c>
      <c r="G337" s="92" t="s">
        <v>679</v>
      </c>
      <c r="H337" s="92" t="s">
        <v>678</v>
      </c>
      <c r="K337" s="92" t="s">
        <v>677</v>
      </c>
      <c r="L337" s="92" t="s">
        <v>316</v>
      </c>
      <c r="M337" s="92" t="s">
        <v>706</v>
      </c>
      <c r="N337" s="92" t="s">
        <v>316</v>
      </c>
      <c r="O337" s="92">
        <v>1</v>
      </c>
      <c r="P337" s="92" t="s">
        <v>316</v>
      </c>
      <c r="Q337" s="92">
        <v>1</v>
      </c>
      <c r="R337" s="92" t="s">
        <v>316</v>
      </c>
      <c r="S337" s="92" t="s">
        <v>316</v>
      </c>
      <c r="T337" s="92">
        <v>1</v>
      </c>
      <c r="U337" s="92" t="s">
        <v>316</v>
      </c>
      <c r="W337" s="92" t="str">
        <f t="shared" si="11"/>
        <v>TR</v>
      </c>
      <c r="X337" s="92" t="s">
        <v>661</v>
      </c>
      <c r="Y337" s="93">
        <v>0.53472222222222221</v>
      </c>
      <c r="Z337" s="93">
        <v>0.60763888888888884</v>
      </c>
      <c r="AA337" s="92" t="s">
        <v>626</v>
      </c>
      <c r="AB337" s="95" t="s">
        <v>1073</v>
      </c>
      <c r="AC337" s="92" t="s">
        <v>1679</v>
      </c>
      <c r="AD337" s="92">
        <v>19</v>
      </c>
      <c r="AE337" s="92">
        <v>20</v>
      </c>
      <c r="AG337" s="92" t="str">
        <f t="shared" si="12"/>
        <v>Non-Lab</v>
      </c>
    </row>
    <row r="338" spans="1:33" ht="16" x14ac:dyDescent="0.2">
      <c r="A338" s="92" t="s">
        <v>266</v>
      </c>
      <c r="B338" s="92" t="s">
        <v>1678</v>
      </c>
      <c r="C338" s="92">
        <v>199</v>
      </c>
      <c r="D338" s="92">
        <v>23</v>
      </c>
      <c r="E338" s="92" t="s">
        <v>892</v>
      </c>
      <c r="F338" s="92">
        <v>4</v>
      </c>
      <c r="G338" s="92" t="s">
        <v>891</v>
      </c>
      <c r="H338" s="92" t="s">
        <v>890</v>
      </c>
      <c r="K338" s="92" t="s">
        <v>889</v>
      </c>
      <c r="L338" s="92" t="s">
        <v>316</v>
      </c>
      <c r="M338" s="92" t="s">
        <v>706</v>
      </c>
      <c r="N338" s="92" t="s">
        <v>316</v>
      </c>
      <c r="O338" s="92">
        <v>1</v>
      </c>
      <c r="P338" s="92" t="s">
        <v>316</v>
      </c>
      <c r="Q338" s="92">
        <v>1</v>
      </c>
      <c r="R338" s="92" t="s">
        <v>316</v>
      </c>
      <c r="S338" s="92" t="s">
        <v>316</v>
      </c>
      <c r="T338" s="92">
        <v>1</v>
      </c>
      <c r="U338" s="92" t="s">
        <v>316</v>
      </c>
      <c r="W338" s="92" t="str">
        <f t="shared" si="11"/>
        <v>TR</v>
      </c>
      <c r="X338" s="92" t="s">
        <v>661</v>
      </c>
      <c r="Y338" s="93">
        <v>0.53472222222222221</v>
      </c>
      <c r="Z338" s="93">
        <v>0.60763888888888884</v>
      </c>
      <c r="AA338" s="92" t="s">
        <v>719</v>
      </c>
      <c r="AB338" s="95" t="s">
        <v>804</v>
      </c>
      <c r="AC338" s="92" t="s">
        <v>1677</v>
      </c>
      <c r="AD338" s="92">
        <v>19</v>
      </c>
      <c r="AE338" s="92">
        <v>16</v>
      </c>
      <c r="AG338" s="92" t="str">
        <f t="shared" si="12"/>
        <v>Non-Lab</v>
      </c>
    </row>
    <row r="339" spans="1:33" ht="16" x14ac:dyDescent="0.2">
      <c r="A339" s="92" t="s">
        <v>266</v>
      </c>
      <c r="B339" s="92" t="s">
        <v>507</v>
      </c>
      <c r="C339" s="92">
        <v>289</v>
      </c>
      <c r="D339" s="95" t="s">
        <v>321</v>
      </c>
      <c r="E339" s="92" t="s">
        <v>1676</v>
      </c>
      <c r="F339" s="92">
        <v>4</v>
      </c>
      <c r="G339" s="92" t="s">
        <v>506</v>
      </c>
      <c r="H339" s="92" t="s">
        <v>505</v>
      </c>
      <c r="K339" s="92" t="s">
        <v>504</v>
      </c>
      <c r="L339" s="92" t="s">
        <v>316</v>
      </c>
      <c r="M339" s="92" t="s">
        <v>706</v>
      </c>
      <c r="N339" s="92" t="s">
        <v>316</v>
      </c>
      <c r="O339" s="92">
        <v>1</v>
      </c>
      <c r="P339" s="92" t="s">
        <v>316</v>
      </c>
      <c r="Q339" s="92">
        <v>1</v>
      </c>
      <c r="R339" s="92" t="s">
        <v>316</v>
      </c>
      <c r="S339" s="92" t="s">
        <v>316</v>
      </c>
      <c r="T339" s="92">
        <v>1</v>
      </c>
      <c r="U339" s="92" t="s">
        <v>316</v>
      </c>
      <c r="W339" s="92" t="str">
        <f t="shared" si="11"/>
        <v>TR</v>
      </c>
      <c r="X339" s="92" t="s">
        <v>661</v>
      </c>
      <c r="Y339" s="93">
        <v>0.53472222222222221</v>
      </c>
      <c r="Z339" s="93">
        <v>0.60763888888888884</v>
      </c>
      <c r="AA339" s="92" t="s">
        <v>719</v>
      </c>
      <c r="AB339" s="92">
        <v>209</v>
      </c>
      <c r="AC339" s="92" t="s">
        <v>1675</v>
      </c>
      <c r="AD339" s="92">
        <v>18</v>
      </c>
      <c r="AE339" s="92">
        <v>15</v>
      </c>
      <c r="AG339" s="92" t="str">
        <f t="shared" si="12"/>
        <v>Non-Lab</v>
      </c>
    </row>
    <row r="340" spans="1:33" ht="16" x14ac:dyDescent="0.2">
      <c r="A340" s="92" t="s">
        <v>266</v>
      </c>
      <c r="B340" s="92" t="s">
        <v>507</v>
      </c>
      <c r="C340" s="92">
        <v>309</v>
      </c>
      <c r="D340" s="95" t="s">
        <v>321</v>
      </c>
      <c r="E340" s="92" t="s">
        <v>1674</v>
      </c>
      <c r="F340" s="92">
        <v>4</v>
      </c>
      <c r="G340" s="92" t="s">
        <v>1308</v>
      </c>
      <c r="H340" s="92" t="s">
        <v>200</v>
      </c>
      <c r="K340" s="92" t="s">
        <v>1307</v>
      </c>
      <c r="L340" s="92" t="s">
        <v>316</v>
      </c>
      <c r="M340" s="92" t="s">
        <v>706</v>
      </c>
      <c r="N340" s="92" t="s">
        <v>316</v>
      </c>
      <c r="O340" s="92">
        <v>1</v>
      </c>
      <c r="P340" s="92" t="s">
        <v>316</v>
      </c>
      <c r="Q340" s="92">
        <v>1</v>
      </c>
      <c r="R340" s="92" t="s">
        <v>316</v>
      </c>
      <c r="S340" s="92" t="s">
        <v>316</v>
      </c>
      <c r="T340" s="92">
        <v>1</v>
      </c>
      <c r="U340" s="92" t="s">
        <v>316</v>
      </c>
      <c r="W340" s="92" t="str">
        <f t="shared" si="11"/>
        <v>TR</v>
      </c>
      <c r="X340" s="92" t="s">
        <v>661</v>
      </c>
      <c r="Y340" s="93">
        <v>0.53472222222222221</v>
      </c>
      <c r="Z340" s="93">
        <v>0.60763888888888884</v>
      </c>
      <c r="AA340" s="92" t="s">
        <v>719</v>
      </c>
      <c r="AB340" s="92">
        <v>203</v>
      </c>
      <c r="AC340" s="92" t="s">
        <v>1673</v>
      </c>
      <c r="AD340" s="92">
        <v>15</v>
      </c>
      <c r="AE340" s="92">
        <v>4</v>
      </c>
      <c r="AG340" s="92" t="str">
        <f t="shared" si="12"/>
        <v>Non-Lab</v>
      </c>
    </row>
    <row r="341" spans="1:33" ht="16" x14ac:dyDescent="0.2">
      <c r="A341" s="92" t="s">
        <v>266</v>
      </c>
      <c r="B341" s="92" t="s">
        <v>490</v>
      </c>
      <c r="C341" s="92">
        <v>333</v>
      </c>
      <c r="D341" s="95" t="s">
        <v>321</v>
      </c>
      <c r="E341" s="92" t="s">
        <v>1672</v>
      </c>
      <c r="F341" s="92">
        <v>4</v>
      </c>
      <c r="G341" s="92" t="s">
        <v>1302</v>
      </c>
      <c r="H341" s="92" t="s">
        <v>1301</v>
      </c>
      <c r="K341" s="92" t="s">
        <v>1299</v>
      </c>
      <c r="L341" s="92" t="s">
        <v>316</v>
      </c>
      <c r="M341" s="92" t="s">
        <v>706</v>
      </c>
      <c r="N341" s="92" t="s">
        <v>316</v>
      </c>
      <c r="O341" s="92">
        <v>1</v>
      </c>
      <c r="P341" s="92" t="s">
        <v>316</v>
      </c>
      <c r="Q341" s="92">
        <v>1</v>
      </c>
      <c r="R341" s="92" t="s">
        <v>316</v>
      </c>
      <c r="S341" s="92" t="s">
        <v>316</v>
      </c>
      <c r="T341" s="92">
        <v>1</v>
      </c>
      <c r="U341" s="92" t="s">
        <v>316</v>
      </c>
      <c r="W341" s="92" t="str">
        <f t="shared" si="11"/>
        <v>TR</v>
      </c>
      <c r="X341" s="92" t="s">
        <v>661</v>
      </c>
      <c r="Y341" s="93">
        <v>0.53472222222222221</v>
      </c>
      <c r="Z341" s="93">
        <v>0.60763888888888884</v>
      </c>
      <c r="AA341" s="92" t="s">
        <v>723</v>
      </c>
      <c r="AB341" s="92" t="s">
        <v>1528</v>
      </c>
      <c r="AC341" s="92" t="s">
        <v>1671</v>
      </c>
      <c r="AD341" s="92">
        <v>15</v>
      </c>
      <c r="AE341" s="92">
        <v>13</v>
      </c>
      <c r="AG341" s="92" t="str">
        <f t="shared" si="12"/>
        <v>Non-Lab</v>
      </c>
    </row>
    <row r="342" spans="1:33" ht="16" x14ac:dyDescent="0.2">
      <c r="A342" s="92" t="s">
        <v>266</v>
      </c>
      <c r="B342" s="92" t="s">
        <v>386</v>
      </c>
      <c r="C342" s="92">
        <v>281</v>
      </c>
      <c r="D342" s="95" t="s">
        <v>321</v>
      </c>
      <c r="E342" s="92" t="s">
        <v>1670</v>
      </c>
      <c r="F342" s="92">
        <v>4</v>
      </c>
      <c r="G342" s="92" t="s">
        <v>389</v>
      </c>
      <c r="H342" s="92" t="s">
        <v>342</v>
      </c>
      <c r="K342" s="92" t="s">
        <v>388</v>
      </c>
      <c r="L342" s="92" t="s">
        <v>316</v>
      </c>
      <c r="M342" s="92" t="s">
        <v>706</v>
      </c>
      <c r="N342" s="92" t="s">
        <v>316</v>
      </c>
      <c r="O342" s="92">
        <v>1</v>
      </c>
      <c r="P342" s="92" t="s">
        <v>316</v>
      </c>
      <c r="Q342" s="92">
        <v>1</v>
      </c>
      <c r="R342" s="92" t="s">
        <v>316</v>
      </c>
      <c r="S342" s="92" t="s">
        <v>316</v>
      </c>
      <c r="T342" s="92">
        <v>1</v>
      </c>
      <c r="U342" s="92" t="s">
        <v>316</v>
      </c>
      <c r="W342" s="92" t="str">
        <f t="shared" si="11"/>
        <v>TR</v>
      </c>
      <c r="X342" s="92" t="s">
        <v>661</v>
      </c>
      <c r="Y342" s="93">
        <v>0.53472222222222221</v>
      </c>
      <c r="Z342" s="93">
        <v>0.60763888888888884</v>
      </c>
      <c r="AA342" s="92" t="s">
        <v>704</v>
      </c>
      <c r="AB342" s="92">
        <v>213</v>
      </c>
      <c r="AC342" s="92" t="s">
        <v>1669</v>
      </c>
      <c r="AD342" s="92">
        <v>10</v>
      </c>
      <c r="AE342" s="92">
        <v>10</v>
      </c>
      <c r="AG342" s="92" t="str">
        <f t="shared" si="12"/>
        <v>Non-Lab</v>
      </c>
    </row>
    <row r="343" spans="1:33" ht="16" x14ac:dyDescent="0.2">
      <c r="A343" s="92" t="s">
        <v>266</v>
      </c>
      <c r="B343" s="92" t="s">
        <v>386</v>
      </c>
      <c r="C343" s="92">
        <v>381</v>
      </c>
      <c r="D343" s="95" t="s">
        <v>321</v>
      </c>
      <c r="E343" s="92" t="s">
        <v>1670</v>
      </c>
      <c r="F343" s="92">
        <v>4</v>
      </c>
      <c r="G343" s="92" t="s">
        <v>389</v>
      </c>
      <c r="H343" s="92" t="s">
        <v>342</v>
      </c>
      <c r="K343" s="92" t="s">
        <v>388</v>
      </c>
      <c r="L343" s="92" t="s">
        <v>316</v>
      </c>
      <c r="M343" s="92" t="s">
        <v>706</v>
      </c>
      <c r="N343" s="92" t="s">
        <v>316</v>
      </c>
      <c r="O343" s="92">
        <v>1</v>
      </c>
      <c r="P343" s="92" t="s">
        <v>316</v>
      </c>
      <c r="Q343" s="92">
        <v>1</v>
      </c>
      <c r="R343" s="92" t="s">
        <v>316</v>
      </c>
      <c r="S343" s="92" t="s">
        <v>316</v>
      </c>
      <c r="T343" s="92">
        <v>1</v>
      </c>
      <c r="U343" s="92" t="s">
        <v>316</v>
      </c>
      <c r="W343" s="92" t="str">
        <f t="shared" si="11"/>
        <v>TR</v>
      </c>
      <c r="X343" s="92" t="s">
        <v>661</v>
      </c>
      <c r="Y343" s="93">
        <v>0.53472222222222221</v>
      </c>
      <c r="Z343" s="93">
        <v>0.60763888888888884</v>
      </c>
      <c r="AA343" s="92" t="s">
        <v>704</v>
      </c>
      <c r="AB343" s="92">
        <v>213</v>
      </c>
      <c r="AC343" s="92" t="s">
        <v>1669</v>
      </c>
      <c r="AD343" s="92">
        <v>2</v>
      </c>
      <c r="AE343" s="92">
        <v>1</v>
      </c>
      <c r="AG343" s="92" t="str">
        <f t="shared" si="12"/>
        <v>Non-Lab</v>
      </c>
    </row>
    <row r="344" spans="1:33" ht="16" x14ac:dyDescent="0.2">
      <c r="A344" s="92" t="s">
        <v>266</v>
      </c>
      <c r="B344" s="92" t="s">
        <v>374</v>
      </c>
      <c r="C344" s="92">
        <v>101</v>
      </c>
      <c r="D344" s="95" t="s">
        <v>321</v>
      </c>
      <c r="E344" s="92" t="s">
        <v>666</v>
      </c>
      <c r="F344" s="92">
        <v>4</v>
      </c>
      <c r="G344" s="92" t="s">
        <v>665</v>
      </c>
      <c r="H344" s="92" t="s">
        <v>664</v>
      </c>
      <c r="K344" s="92" t="s">
        <v>663</v>
      </c>
      <c r="L344" s="92" t="s">
        <v>316</v>
      </c>
      <c r="M344" s="92" t="s">
        <v>706</v>
      </c>
      <c r="N344" s="92" t="s">
        <v>316</v>
      </c>
      <c r="O344" s="92">
        <v>1</v>
      </c>
      <c r="P344" s="92" t="s">
        <v>316</v>
      </c>
      <c r="Q344" s="92">
        <v>1</v>
      </c>
      <c r="R344" s="92" t="s">
        <v>316</v>
      </c>
      <c r="S344" s="92" t="s">
        <v>316</v>
      </c>
      <c r="T344" s="92">
        <v>1</v>
      </c>
      <c r="U344" s="92" t="s">
        <v>316</v>
      </c>
      <c r="W344" s="92" t="str">
        <f t="shared" si="11"/>
        <v>TR</v>
      </c>
      <c r="X344" s="92" t="s">
        <v>661</v>
      </c>
      <c r="Y344" s="93">
        <v>0.53472222222222221</v>
      </c>
      <c r="Z344" s="93">
        <v>0.60763888888888884</v>
      </c>
      <c r="AA344" s="92" t="s">
        <v>723</v>
      </c>
      <c r="AB344" s="92">
        <v>409</v>
      </c>
      <c r="AC344" s="92" t="s">
        <v>1668</v>
      </c>
      <c r="AD344" s="92">
        <v>20</v>
      </c>
      <c r="AE344" s="92">
        <v>21</v>
      </c>
      <c r="AG344" s="92" t="str">
        <f t="shared" si="12"/>
        <v>Non-Lab</v>
      </c>
    </row>
    <row r="345" spans="1:33" ht="16" x14ac:dyDescent="0.2">
      <c r="A345" s="92" t="s">
        <v>266</v>
      </c>
      <c r="B345" s="92" t="s">
        <v>374</v>
      </c>
      <c r="C345" s="92">
        <v>201</v>
      </c>
      <c r="D345" s="95" t="s">
        <v>321</v>
      </c>
      <c r="E345" s="92" t="s">
        <v>1667</v>
      </c>
      <c r="F345" s="92">
        <v>4</v>
      </c>
      <c r="G345" s="92" t="s">
        <v>373</v>
      </c>
      <c r="H345" s="92" t="s">
        <v>372</v>
      </c>
      <c r="K345" s="92" t="s">
        <v>371</v>
      </c>
      <c r="L345" s="92" t="s">
        <v>316</v>
      </c>
      <c r="M345" s="92" t="s">
        <v>706</v>
      </c>
      <c r="N345" s="92" t="s">
        <v>316</v>
      </c>
      <c r="O345" s="92">
        <v>1</v>
      </c>
      <c r="P345" s="92" t="s">
        <v>316</v>
      </c>
      <c r="Q345" s="92">
        <v>1</v>
      </c>
      <c r="R345" s="92" t="s">
        <v>316</v>
      </c>
      <c r="S345" s="92" t="s">
        <v>316</v>
      </c>
      <c r="T345" s="92">
        <v>1</v>
      </c>
      <c r="U345" s="92" t="s">
        <v>316</v>
      </c>
      <c r="W345" s="92" t="str">
        <f t="shared" si="11"/>
        <v>TR</v>
      </c>
      <c r="X345" s="92" t="s">
        <v>661</v>
      </c>
      <c r="Y345" s="93">
        <v>0.53472222222222221</v>
      </c>
      <c r="Z345" s="93">
        <v>0.60763888888888884</v>
      </c>
      <c r="AA345" s="92" t="s">
        <v>723</v>
      </c>
      <c r="AB345" s="92">
        <v>404</v>
      </c>
      <c r="AC345" s="92" t="s">
        <v>1666</v>
      </c>
      <c r="AD345" s="92">
        <v>20</v>
      </c>
      <c r="AE345" s="92">
        <v>23</v>
      </c>
      <c r="AG345" s="92" t="str">
        <f t="shared" si="12"/>
        <v>Non-Lab</v>
      </c>
    </row>
    <row r="346" spans="1:33" ht="16" x14ac:dyDescent="0.2">
      <c r="A346" s="92" t="s">
        <v>266</v>
      </c>
      <c r="B346" s="92" t="s">
        <v>347</v>
      </c>
      <c r="C346" s="92">
        <v>315</v>
      </c>
      <c r="D346" s="95" t="s">
        <v>321</v>
      </c>
      <c r="E346" s="92" t="s">
        <v>1665</v>
      </c>
      <c r="F346" s="92">
        <v>4</v>
      </c>
      <c r="G346" s="92" t="s">
        <v>350</v>
      </c>
      <c r="H346" s="92" t="s">
        <v>349</v>
      </c>
      <c r="K346" s="92" t="s">
        <v>348</v>
      </c>
      <c r="L346" s="92" t="s">
        <v>316</v>
      </c>
      <c r="M346" s="92" t="s">
        <v>706</v>
      </c>
      <c r="N346" s="92" t="s">
        <v>316</v>
      </c>
      <c r="O346" s="92">
        <v>1</v>
      </c>
      <c r="P346" s="92" t="s">
        <v>316</v>
      </c>
      <c r="Q346" s="92">
        <v>1</v>
      </c>
      <c r="R346" s="92" t="s">
        <v>316</v>
      </c>
      <c r="S346" s="92" t="s">
        <v>316</v>
      </c>
      <c r="T346" s="92">
        <v>1</v>
      </c>
      <c r="U346" s="92" t="s">
        <v>316</v>
      </c>
      <c r="W346" s="92" t="str">
        <f t="shared" si="11"/>
        <v>TR</v>
      </c>
      <c r="X346" s="92" t="s">
        <v>661</v>
      </c>
      <c r="Y346" s="93">
        <v>0.53472222222222221</v>
      </c>
      <c r="Z346" s="93">
        <v>0.60763888888888884</v>
      </c>
      <c r="AA346" s="92" t="s">
        <v>723</v>
      </c>
      <c r="AB346" s="92">
        <v>203</v>
      </c>
      <c r="AC346" s="92" t="s">
        <v>1664</v>
      </c>
      <c r="AD346" s="92">
        <v>20</v>
      </c>
      <c r="AE346" s="92">
        <v>19</v>
      </c>
      <c r="AG346" s="92" t="str">
        <f t="shared" si="12"/>
        <v>Non-Lab</v>
      </c>
    </row>
    <row r="347" spans="1:33" ht="16" x14ac:dyDescent="0.2">
      <c r="A347" s="92" t="s">
        <v>266</v>
      </c>
      <c r="B347" s="92" t="s">
        <v>330</v>
      </c>
      <c r="C347" s="92">
        <v>101</v>
      </c>
      <c r="D347" s="95" t="s">
        <v>872</v>
      </c>
      <c r="E347" s="92" t="s">
        <v>820</v>
      </c>
      <c r="F347" s="92">
        <v>4</v>
      </c>
      <c r="G347" s="92" t="s">
        <v>731</v>
      </c>
      <c r="H347" s="92" t="s">
        <v>730</v>
      </c>
      <c r="K347" s="92" t="s">
        <v>729</v>
      </c>
      <c r="L347" s="92" t="s">
        <v>316</v>
      </c>
      <c r="M347" s="92" t="s">
        <v>706</v>
      </c>
      <c r="N347" s="92" t="s">
        <v>316</v>
      </c>
      <c r="O347" s="92">
        <v>1</v>
      </c>
      <c r="P347" s="92" t="s">
        <v>316</v>
      </c>
      <c r="Q347" s="92">
        <v>1</v>
      </c>
      <c r="R347" s="92" t="s">
        <v>316</v>
      </c>
      <c r="S347" s="92" t="s">
        <v>316</v>
      </c>
      <c r="T347" s="92">
        <v>1</v>
      </c>
      <c r="U347" s="92" t="s">
        <v>316</v>
      </c>
      <c r="W347" s="92" t="str">
        <f t="shared" si="11"/>
        <v>TR</v>
      </c>
      <c r="X347" s="92" t="s">
        <v>661</v>
      </c>
      <c r="Y347" s="93">
        <v>0.53472222222222221</v>
      </c>
      <c r="Z347" s="93">
        <v>0.60763888888888884</v>
      </c>
      <c r="AA347" s="92" t="s">
        <v>598</v>
      </c>
      <c r="AB347" s="92">
        <v>200</v>
      </c>
      <c r="AC347" s="92" t="s">
        <v>1663</v>
      </c>
      <c r="AD347" s="92">
        <v>25</v>
      </c>
      <c r="AE347" s="92">
        <v>25</v>
      </c>
      <c r="AG347" s="92" t="str">
        <f t="shared" si="12"/>
        <v>Non-Lab</v>
      </c>
    </row>
    <row r="348" spans="1:33" ht="16" x14ac:dyDescent="0.2">
      <c r="A348" s="92" t="s">
        <v>266</v>
      </c>
      <c r="B348" s="92" t="s">
        <v>330</v>
      </c>
      <c r="C348" s="92">
        <v>102</v>
      </c>
      <c r="D348" s="95" t="s">
        <v>321</v>
      </c>
      <c r="E348" s="92" t="s">
        <v>737</v>
      </c>
      <c r="F348" s="92">
        <v>4</v>
      </c>
      <c r="G348" s="92" t="s">
        <v>736</v>
      </c>
      <c r="H348" s="92" t="s">
        <v>735</v>
      </c>
      <c r="K348" s="92" t="s">
        <v>734</v>
      </c>
      <c r="L348" s="92" t="s">
        <v>316</v>
      </c>
      <c r="M348" s="92" t="s">
        <v>706</v>
      </c>
      <c r="N348" s="92" t="s">
        <v>316</v>
      </c>
      <c r="O348" s="92">
        <v>1</v>
      </c>
      <c r="P348" s="92" t="s">
        <v>316</v>
      </c>
      <c r="Q348" s="92">
        <v>1</v>
      </c>
      <c r="R348" s="92" t="s">
        <v>316</v>
      </c>
      <c r="S348" s="92" t="s">
        <v>316</v>
      </c>
      <c r="T348" s="92">
        <v>1</v>
      </c>
      <c r="U348" s="92" t="s">
        <v>316</v>
      </c>
      <c r="W348" s="92" t="str">
        <f t="shared" si="11"/>
        <v>TR</v>
      </c>
      <c r="X348" s="92" t="s">
        <v>661</v>
      </c>
      <c r="Y348" s="93">
        <v>0.53472222222222221</v>
      </c>
      <c r="Z348" s="93">
        <v>0.60763888888888884</v>
      </c>
      <c r="AA348" s="92" t="s">
        <v>598</v>
      </c>
      <c r="AB348" s="92">
        <v>202</v>
      </c>
      <c r="AC348" s="92" t="s">
        <v>1662</v>
      </c>
      <c r="AD348" s="92">
        <v>25</v>
      </c>
      <c r="AE348" s="92">
        <v>24</v>
      </c>
      <c r="AG348" s="92" t="str">
        <f t="shared" si="12"/>
        <v>Non-Lab</v>
      </c>
    </row>
    <row r="349" spans="1:33" ht="16" x14ac:dyDescent="0.2">
      <c r="A349" s="92" t="s">
        <v>266</v>
      </c>
      <c r="B349" s="92" t="s">
        <v>917</v>
      </c>
      <c r="C349" s="92">
        <v>301</v>
      </c>
      <c r="D349" s="95" t="s">
        <v>321</v>
      </c>
      <c r="E349" s="92" t="s">
        <v>1661</v>
      </c>
      <c r="F349" s="92">
        <v>4</v>
      </c>
      <c r="G349" s="92" t="s">
        <v>926</v>
      </c>
      <c r="H349" s="92" t="s">
        <v>49</v>
      </c>
      <c r="K349" s="92" t="s">
        <v>925</v>
      </c>
      <c r="L349" s="92" t="s">
        <v>316</v>
      </c>
      <c r="M349" s="92" t="s">
        <v>706</v>
      </c>
      <c r="N349" s="92" t="s">
        <v>316</v>
      </c>
      <c r="O349" s="92">
        <v>1</v>
      </c>
      <c r="P349" s="92" t="s">
        <v>316</v>
      </c>
      <c r="Q349" s="92">
        <v>1</v>
      </c>
      <c r="R349" s="92" t="s">
        <v>316</v>
      </c>
      <c r="S349" s="92" t="s">
        <v>316</v>
      </c>
      <c r="T349" s="92">
        <v>1</v>
      </c>
      <c r="U349" s="92" t="s">
        <v>316</v>
      </c>
      <c r="W349" s="92" t="str">
        <f t="shared" si="11"/>
        <v>TR</v>
      </c>
      <c r="X349" s="92" t="s">
        <v>661</v>
      </c>
      <c r="Y349" s="93">
        <v>0.53472222222222221</v>
      </c>
      <c r="Z349" s="93">
        <v>0.60763888888888884</v>
      </c>
      <c r="AA349" s="92" t="s">
        <v>723</v>
      </c>
      <c r="AB349" s="92">
        <v>207</v>
      </c>
      <c r="AC349" s="92" t="s">
        <v>1660</v>
      </c>
      <c r="AD349" s="92">
        <v>15</v>
      </c>
      <c r="AE349" s="92">
        <v>9</v>
      </c>
      <c r="AG349" s="92" t="str">
        <f t="shared" si="12"/>
        <v>Non-Lab</v>
      </c>
    </row>
    <row r="350" spans="1:33" ht="16" x14ac:dyDescent="0.2">
      <c r="A350" s="92" t="s">
        <v>266</v>
      </c>
      <c r="B350" s="92" t="s">
        <v>721</v>
      </c>
      <c r="C350" s="92">
        <v>457</v>
      </c>
      <c r="D350" s="95" t="s">
        <v>329</v>
      </c>
      <c r="E350" s="92" t="s">
        <v>1659</v>
      </c>
      <c r="F350" s="92">
        <v>4</v>
      </c>
      <c r="G350" s="92" t="s">
        <v>497</v>
      </c>
      <c r="H350" s="92" t="s">
        <v>496</v>
      </c>
      <c r="K350" s="92" t="s">
        <v>495</v>
      </c>
      <c r="L350" s="92" t="s">
        <v>316</v>
      </c>
      <c r="M350" s="92" t="s">
        <v>706</v>
      </c>
      <c r="N350" s="92" t="s">
        <v>316</v>
      </c>
      <c r="O350" s="92">
        <v>1</v>
      </c>
      <c r="P350" s="92" t="s">
        <v>316</v>
      </c>
      <c r="Q350" s="92">
        <v>1</v>
      </c>
      <c r="R350" s="92" t="s">
        <v>316</v>
      </c>
      <c r="S350" s="92" t="s">
        <v>316</v>
      </c>
      <c r="T350" s="92">
        <v>1</v>
      </c>
      <c r="U350" s="92" t="s">
        <v>316</v>
      </c>
      <c r="W350" s="92" t="str">
        <f t="shared" si="11"/>
        <v>TR</v>
      </c>
      <c r="X350" s="92" t="s">
        <v>661</v>
      </c>
      <c r="Y350" s="93">
        <v>0.53472222222222221</v>
      </c>
      <c r="Z350" s="93">
        <v>0.60763888888888884</v>
      </c>
      <c r="AA350" s="92" t="s">
        <v>719</v>
      </c>
      <c r="AB350" s="92">
        <v>102</v>
      </c>
      <c r="AC350" s="92" t="s">
        <v>1658</v>
      </c>
      <c r="AD350" s="92">
        <v>10</v>
      </c>
      <c r="AE350" s="92">
        <v>12</v>
      </c>
      <c r="AG350" s="92" t="str">
        <f t="shared" si="12"/>
        <v>Non-Lab</v>
      </c>
    </row>
    <row r="351" spans="1:33" ht="16" x14ac:dyDescent="0.2">
      <c r="A351" s="92" t="s">
        <v>266</v>
      </c>
      <c r="B351" s="92" t="s">
        <v>711</v>
      </c>
      <c r="C351" s="92">
        <v>112</v>
      </c>
      <c r="D351" s="95" t="s">
        <v>329</v>
      </c>
      <c r="E351" s="92" t="s">
        <v>717</v>
      </c>
      <c r="F351" s="92">
        <v>4</v>
      </c>
      <c r="G351" s="92" t="s">
        <v>716</v>
      </c>
      <c r="H351" s="92" t="s">
        <v>715</v>
      </c>
      <c r="K351" s="92" t="s">
        <v>714</v>
      </c>
      <c r="L351" s="92" t="s">
        <v>316</v>
      </c>
      <c r="M351" s="92" t="s">
        <v>706</v>
      </c>
      <c r="N351" s="92" t="s">
        <v>316</v>
      </c>
      <c r="O351" s="92">
        <v>1</v>
      </c>
      <c r="P351" s="92" t="s">
        <v>316</v>
      </c>
      <c r="Q351" s="92">
        <v>1</v>
      </c>
      <c r="R351" s="92" t="s">
        <v>316</v>
      </c>
      <c r="S351" s="92" t="s">
        <v>316</v>
      </c>
      <c r="T351" s="92">
        <v>1</v>
      </c>
      <c r="U351" s="92" t="s">
        <v>316</v>
      </c>
      <c r="W351" s="92" t="str">
        <f t="shared" si="11"/>
        <v>TR</v>
      </c>
      <c r="X351" s="92" t="s">
        <v>705</v>
      </c>
      <c r="Y351" s="93">
        <v>0.53472222222222221</v>
      </c>
      <c r="Z351" s="93">
        <v>0.65972222222222221</v>
      </c>
      <c r="AA351" s="92" t="s">
        <v>704</v>
      </c>
      <c r="AB351" s="92">
        <v>219</v>
      </c>
      <c r="AC351" s="92" t="s">
        <v>1657</v>
      </c>
      <c r="AD351" s="92">
        <v>10</v>
      </c>
      <c r="AE351" s="92">
        <v>10</v>
      </c>
      <c r="AG351" s="92" t="str">
        <f t="shared" si="12"/>
        <v>Non-Lab</v>
      </c>
    </row>
    <row r="352" spans="1:33" ht="16" x14ac:dyDescent="0.2">
      <c r="A352" s="92" t="s">
        <v>266</v>
      </c>
      <c r="B352" s="92" t="s">
        <v>711</v>
      </c>
      <c r="C352" s="92">
        <v>362</v>
      </c>
      <c r="D352" s="95" t="s">
        <v>321</v>
      </c>
      <c r="E352" s="92" t="s">
        <v>712</v>
      </c>
      <c r="F352" s="92">
        <v>4</v>
      </c>
      <c r="G352" s="92" t="s">
        <v>709</v>
      </c>
      <c r="H352" s="92" t="s">
        <v>708</v>
      </c>
      <c r="K352" s="92" t="s">
        <v>707</v>
      </c>
      <c r="L352" s="92" t="s">
        <v>316</v>
      </c>
      <c r="M352" s="92" t="s">
        <v>706</v>
      </c>
      <c r="N352" s="92" t="s">
        <v>316</v>
      </c>
      <c r="O352" s="92">
        <v>1</v>
      </c>
      <c r="P352" s="92" t="s">
        <v>316</v>
      </c>
      <c r="Q352" s="92">
        <v>1</v>
      </c>
      <c r="R352" s="92" t="s">
        <v>316</v>
      </c>
      <c r="S352" s="92" t="s">
        <v>316</v>
      </c>
      <c r="T352" s="92">
        <v>1</v>
      </c>
      <c r="U352" s="92" t="s">
        <v>316</v>
      </c>
      <c r="W352" s="92" t="str">
        <f t="shared" si="11"/>
        <v>TR</v>
      </c>
      <c r="X352" s="92" t="s">
        <v>705</v>
      </c>
      <c r="Y352" s="93">
        <v>0.53472222222222221</v>
      </c>
      <c r="Z352" s="93">
        <v>0.65972222222222221</v>
      </c>
      <c r="AA352" s="92" t="s">
        <v>704</v>
      </c>
      <c r="AB352" s="92">
        <v>117</v>
      </c>
      <c r="AC352" s="92" t="s">
        <v>1656</v>
      </c>
      <c r="AD352" s="92">
        <v>5</v>
      </c>
      <c r="AE352" s="92">
        <v>5</v>
      </c>
      <c r="AG352" s="92" t="str">
        <f t="shared" si="12"/>
        <v>Non-Lab</v>
      </c>
    </row>
    <row r="353" spans="1:33" ht="16" x14ac:dyDescent="0.2">
      <c r="A353" s="92" t="s">
        <v>266</v>
      </c>
      <c r="B353" s="92" t="s">
        <v>711</v>
      </c>
      <c r="C353" s="92">
        <v>462</v>
      </c>
      <c r="D353" s="95" t="s">
        <v>321</v>
      </c>
      <c r="E353" s="92" t="s">
        <v>710</v>
      </c>
      <c r="F353" s="92">
        <v>4</v>
      </c>
      <c r="G353" s="92" t="s">
        <v>709</v>
      </c>
      <c r="H353" s="92" t="s">
        <v>708</v>
      </c>
      <c r="K353" s="92" t="s">
        <v>707</v>
      </c>
      <c r="L353" s="92" t="s">
        <v>316</v>
      </c>
      <c r="M353" s="92" t="s">
        <v>706</v>
      </c>
      <c r="N353" s="92" t="s">
        <v>316</v>
      </c>
      <c r="O353" s="92">
        <v>1</v>
      </c>
      <c r="P353" s="92" t="s">
        <v>316</v>
      </c>
      <c r="Q353" s="92">
        <v>1</v>
      </c>
      <c r="R353" s="92" t="s">
        <v>316</v>
      </c>
      <c r="S353" s="92" t="s">
        <v>316</v>
      </c>
      <c r="T353" s="92">
        <v>1</v>
      </c>
      <c r="U353" s="92" t="s">
        <v>316</v>
      </c>
      <c r="W353" s="92" t="str">
        <f t="shared" si="11"/>
        <v>TR</v>
      </c>
      <c r="X353" s="92" t="s">
        <v>705</v>
      </c>
      <c r="Y353" s="93">
        <v>0.53472222222222221</v>
      </c>
      <c r="Z353" s="93">
        <v>0.65972222222222221</v>
      </c>
      <c r="AA353" s="92" t="s">
        <v>704</v>
      </c>
      <c r="AB353" s="92">
        <v>117</v>
      </c>
      <c r="AC353" s="92" t="s">
        <v>1656</v>
      </c>
      <c r="AD353" s="92">
        <v>3</v>
      </c>
      <c r="AE353" s="92">
        <v>3</v>
      </c>
      <c r="AG353" s="92" t="str">
        <f t="shared" si="12"/>
        <v>Non-Lab</v>
      </c>
    </row>
    <row r="354" spans="1:33" ht="16" x14ac:dyDescent="0.2">
      <c r="A354" s="92" t="s">
        <v>266</v>
      </c>
      <c r="B354" s="92" t="s">
        <v>555</v>
      </c>
      <c r="C354" s="92" t="s">
        <v>1620</v>
      </c>
      <c r="D354" s="95" t="s">
        <v>329</v>
      </c>
      <c r="E354" s="92" t="s">
        <v>1619</v>
      </c>
      <c r="F354" s="92">
        <v>0</v>
      </c>
      <c r="G354" s="92" t="s">
        <v>692</v>
      </c>
      <c r="H354" s="92" t="s">
        <v>342</v>
      </c>
      <c r="K354" s="92" t="s">
        <v>691</v>
      </c>
      <c r="L354" s="92" t="s">
        <v>316</v>
      </c>
      <c r="M354" s="92" t="s">
        <v>690</v>
      </c>
      <c r="N354" s="92" t="s">
        <v>316</v>
      </c>
      <c r="O354" s="92">
        <v>1</v>
      </c>
      <c r="P354" s="92" t="s">
        <v>316</v>
      </c>
      <c r="Q354" s="92" t="s">
        <v>316</v>
      </c>
      <c r="R354" s="92" t="s">
        <v>316</v>
      </c>
      <c r="S354" s="92" t="s">
        <v>316</v>
      </c>
      <c r="T354" s="92" t="s">
        <v>316</v>
      </c>
      <c r="U354" s="92">
        <v>1</v>
      </c>
      <c r="V354" s="92" t="str">
        <f>LEFT(M354,1)</f>
        <v>T</v>
      </c>
      <c r="W354" s="92" t="str">
        <f t="shared" si="11"/>
        <v>Other</v>
      </c>
      <c r="X354" s="92" t="s">
        <v>676</v>
      </c>
      <c r="Y354" s="93">
        <v>0.54166666666666663</v>
      </c>
      <c r="Z354" s="93">
        <v>0.67708333333333337</v>
      </c>
      <c r="AA354" s="92" t="s">
        <v>590</v>
      </c>
      <c r="AB354" s="92" t="s">
        <v>688</v>
      </c>
      <c r="AC354" s="92" t="s">
        <v>1655</v>
      </c>
      <c r="AD354" s="92">
        <v>13</v>
      </c>
      <c r="AE354" s="92">
        <v>13</v>
      </c>
      <c r="AG354" s="92" t="str">
        <f t="shared" si="12"/>
        <v>Lab</v>
      </c>
    </row>
    <row r="355" spans="1:33" ht="16" x14ac:dyDescent="0.2">
      <c r="A355" s="92" t="s">
        <v>266</v>
      </c>
      <c r="B355" s="92" t="s">
        <v>555</v>
      </c>
      <c r="C355" s="92" t="s">
        <v>1620</v>
      </c>
      <c r="D355" s="95" t="s">
        <v>321</v>
      </c>
      <c r="E355" s="92" t="s">
        <v>1619</v>
      </c>
      <c r="F355" s="92">
        <v>0</v>
      </c>
      <c r="G355" s="92" t="s">
        <v>899</v>
      </c>
      <c r="H355" s="92" t="s">
        <v>240</v>
      </c>
      <c r="K355" s="92" t="s">
        <v>898</v>
      </c>
      <c r="L355" s="92" t="s">
        <v>316</v>
      </c>
      <c r="M355" s="92" t="s">
        <v>690</v>
      </c>
      <c r="N355" s="92" t="s">
        <v>316</v>
      </c>
      <c r="O355" s="92">
        <v>1</v>
      </c>
      <c r="P355" s="92" t="s">
        <v>316</v>
      </c>
      <c r="Q355" s="92" t="s">
        <v>316</v>
      </c>
      <c r="R355" s="92" t="s">
        <v>316</v>
      </c>
      <c r="S355" s="92" t="s">
        <v>316</v>
      </c>
      <c r="T355" s="92" t="s">
        <v>316</v>
      </c>
      <c r="U355" s="92">
        <v>1</v>
      </c>
      <c r="V355" s="92" t="str">
        <f>LEFT(M355,1)</f>
        <v>T</v>
      </c>
      <c r="W355" s="92" t="str">
        <f t="shared" si="11"/>
        <v>Other</v>
      </c>
      <c r="X355" s="92" t="s">
        <v>689</v>
      </c>
      <c r="Y355" s="93">
        <v>0.375</v>
      </c>
      <c r="Z355" s="93">
        <v>0.51041666666666663</v>
      </c>
      <c r="AA355" s="92" t="s">
        <v>590</v>
      </c>
      <c r="AB355" s="92" t="s">
        <v>688</v>
      </c>
      <c r="AC355" s="92" t="s">
        <v>1654</v>
      </c>
      <c r="AD355" s="92">
        <v>13</v>
      </c>
      <c r="AE355" s="92">
        <v>10</v>
      </c>
      <c r="AG355" s="92" t="str">
        <f t="shared" si="12"/>
        <v>Lab</v>
      </c>
    </row>
    <row r="356" spans="1:33" ht="16" x14ac:dyDescent="0.2">
      <c r="A356" s="92" t="s">
        <v>266</v>
      </c>
      <c r="B356" s="92" t="s">
        <v>555</v>
      </c>
      <c r="C356" s="92" t="s">
        <v>1617</v>
      </c>
      <c r="D356" s="95" t="s">
        <v>321</v>
      </c>
      <c r="E356" s="92" t="s">
        <v>1616</v>
      </c>
      <c r="F356" s="92">
        <v>0</v>
      </c>
      <c r="G356" s="92" t="s">
        <v>679</v>
      </c>
      <c r="H356" s="92" t="s">
        <v>678</v>
      </c>
      <c r="K356" s="92" t="s">
        <v>677</v>
      </c>
      <c r="L356" s="92" t="s">
        <v>316</v>
      </c>
      <c r="M356" s="92" t="s">
        <v>690</v>
      </c>
      <c r="N356" s="92" t="s">
        <v>316</v>
      </c>
      <c r="O356" s="92">
        <v>1</v>
      </c>
      <c r="P356" s="92" t="s">
        <v>316</v>
      </c>
      <c r="Q356" s="92" t="s">
        <v>316</v>
      </c>
      <c r="R356" s="92" t="s">
        <v>316</v>
      </c>
      <c r="S356" s="92" t="s">
        <v>316</v>
      </c>
      <c r="T356" s="92" t="s">
        <v>316</v>
      </c>
      <c r="U356" s="92">
        <v>1</v>
      </c>
      <c r="V356" s="92" t="str">
        <f>LEFT(M356,1)</f>
        <v>T</v>
      </c>
      <c r="W356" s="92" t="str">
        <f t="shared" si="11"/>
        <v>Other</v>
      </c>
      <c r="X356" s="92" t="s">
        <v>689</v>
      </c>
      <c r="Y356" s="93">
        <v>0.375</v>
      </c>
      <c r="Z356" s="93">
        <v>0.51041666666666663</v>
      </c>
      <c r="AA356" s="92" t="s">
        <v>590</v>
      </c>
      <c r="AB356" s="92" t="s">
        <v>1615</v>
      </c>
      <c r="AC356" s="92" t="s">
        <v>1653</v>
      </c>
      <c r="AD356" s="92">
        <v>13</v>
      </c>
      <c r="AE356" s="92">
        <v>12</v>
      </c>
      <c r="AG356" s="92" t="str">
        <f t="shared" si="12"/>
        <v>Lab</v>
      </c>
    </row>
    <row r="357" spans="1:33" ht="16" x14ac:dyDescent="0.2">
      <c r="A357" s="92" t="s">
        <v>266</v>
      </c>
      <c r="B357" s="92" t="s">
        <v>322</v>
      </c>
      <c r="C357" s="92">
        <v>217</v>
      </c>
      <c r="D357" s="95" t="s">
        <v>321</v>
      </c>
      <c r="E357" s="92" t="s">
        <v>1652</v>
      </c>
      <c r="F357" s="92">
        <v>4</v>
      </c>
      <c r="G357" s="92" t="s">
        <v>319</v>
      </c>
      <c r="H357" s="92" t="s">
        <v>318</v>
      </c>
      <c r="K357" s="92" t="s">
        <v>317</v>
      </c>
      <c r="L357" s="92" t="s">
        <v>316</v>
      </c>
      <c r="M357" s="92" t="s">
        <v>662</v>
      </c>
      <c r="N357" s="92" t="s">
        <v>316</v>
      </c>
      <c r="O357" s="92">
        <v>1</v>
      </c>
      <c r="P357" s="92" t="s">
        <v>316</v>
      </c>
      <c r="Q357" s="92">
        <v>1</v>
      </c>
      <c r="R357" s="92" t="s">
        <v>316</v>
      </c>
      <c r="S357" s="92" t="s">
        <v>316</v>
      </c>
      <c r="T357" s="92">
        <v>1</v>
      </c>
      <c r="U357" s="92" t="s">
        <v>316</v>
      </c>
      <c r="W357" s="92" t="str">
        <f t="shared" si="11"/>
        <v>TR</v>
      </c>
      <c r="X357" s="92" t="s">
        <v>1009</v>
      </c>
      <c r="Y357" s="93">
        <v>0.61458333333333337</v>
      </c>
      <c r="Z357" s="93">
        <v>0.6875</v>
      </c>
      <c r="AA357" s="92" t="s">
        <v>660</v>
      </c>
      <c r="AB357" s="92" t="s">
        <v>1164</v>
      </c>
      <c r="AC357" s="92" t="s">
        <v>1651</v>
      </c>
      <c r="AD357" s="92">
        <v>20</v>
      </c>
      <c r="AE357" s="92">
        <v>17</v>
      </c>
      <c r="AG357" s="92" t="str">
        <f t="shared" si="12"/>
        <v>Non-Lab</v>
      </c>
    </row>
    <row r="358" spans="1:33" ht="16" x14ac:dyDescent="0.2">
      <c r="A358" s="92" t="s">
        <v>266</v>
      </c>
      <c r="B358" s="92" t="s">
        <v>322</v>
      </c>
      <c r="C358" s="92">
        <v>104</v>
      </c>
      <c r="D358" s="95" t="s">
        <v>321</v>
      </c>
      <c r="E358" s="92" t="s">
        <v>1650</v>
      </c>
      <c r="F358" s="92">
        <v>4</v>
      </c>
      <c r="G358" s="92" t="s">
        <v>319</v>
      </c>
      <c r="H358" s="92" t="s">
        <v>318</v>
      </c>
      <c r="K358" s="92" t="s">
        <v>317</v>
      </c>
      <c r="L358" s="92" t="s">
        <v>316</v>
      </c>
      <c r="M358" s="92" t="s">
        <v>662</v>
      </c>
      <c r="N358" s="92" t="s">
        <v>316</v>
      </c>
      <c r="O358" s="92">
        <v>1</v>
      </c>
      <c r="P358" s="92" t="s">
        <v>316</v>
      </c>
      <c r="Q358" s="92">
        <v>1</v>
      </c>
      <c r="R358" s="92" t="s">
        <v>316</v>
      </c>
      <c r="S358" s="92" t="s">
        <v>316</v>
      </c>
      <c r="T358" s="92">
        <v>1</v>
      </c>
      <c r="U358" s="92" t="s">
        <v>316</v>
      </c>
      <c r="W358" s="92" t="str">
        <f t="shared" si="11"/>
        <v>TR</v>
      </c>
      <c r="X358" s="92" t="s">
        <v>672</v>
      </c>
      <c r="Y358" s="93">
        <v>0.4548611111111111</v>
      </c>
      <c r="Z358" s="93">
        <v>0.52777777777777779</v>
      </c>
      <c r="AA358" s="92" t="s">
        <v>660</v>
      </c>
      <c r="AB358" s="92" t="s">
        <v>1649</v>
      </c>
      <c r="AC358" s="92" t="s">
        <v>1648</v>
      </c>
      <c r="AD358" s="92">
        <v>20</v>
      </c>
      <c r="AE358" s="92">
        <v>20</v>
      </c>
      <c r="AG358" s="92" t="str">
        <f t="shared" si="12"/>
        <v>Non-Lab</v>
      </c>
    </row>
    <row r="359" spans="1:33" ht="16" x14ac:dyDescent="0.2">
      <c r="A359" s="92" t="s">
        <v>266</v>
      </c>
      <c r="B359" s="92" t="s">
        <v>555</v>
      </c>
      <c r="C359" s="92">
        <v>385</v>
      </c>
      <c r="D359" s="95" t="s">
        <v>321</v>
      </c>
      <c r="E359" s="92" t="s">
        <v>1647</v>
      </c>
      <c r="F359" s="92">
        <v>4</v>
      </c>
      <c r="G359" s="92" t="s">
        <v>553</v>
      </c>
      <c r="H359" s="92" t="s">
        <v>552</v>
      </c>
      <c r="K359" s="92" t="s">
        <v>551</v>
      </c>
      <c r="L359" s="92" t="s">
        <v>316</v>
      </c>
      <c r="M359" s="92" t="s">
        <v>1646</v>
      </c>
      <c r="N359" s="92" t="s">
        <v>316</v>
      </c>
      <c r="O359" s="92">
        <v>1</v>
      </c>
      <c r="P359" s="92" t="s">
        <v>316</v>
      </c>
      <c r="Q359" s="92">
        <v>1</v>
      </c>
      <c r="R359" s="92" t="s">
        <v>316</v>
      </c>
      <c r="S359" s="92" t="s">
        <v>316</v>
      </c>
      <c r="T359" s="92">
        <v>1</v>
      </c>
      <c r="U359" s="92" t="s">
        <v>316</v>
      </c>
      <c r="W359" s="92" t="str">
        <f t="shared" si="11"/>
        <v>TR</v>
      </c>
      <c r="X359" s="92" t="s">
        <v>676</v>
      </c>
      <c r="Y359" s="93">
        <v>0.54166666666666663</v>
      </c>
      <c r="Z359" s="93">
        <v>0.67708333333333337</v>
      </c>
      <c r="AA359" s="92" t="s">
        <v>579</v>
      </c>
      <c r="AB359" s="92" t="s">
        <v>1645</v>
      </c>
      <c r="AC359" s="92" t="s">
        <v>1644</v>
      </c>
      <c r="AD359" s="92">
        <v>8</v>
      </c>
      <c r="AE359" s="92">
        <v>6</v>
      </c>
      <c r="AG359" s="92" t="str">
        <f t="shared" si="12"/>
        <v>Non-Lab</v>
      </c>
    </row>
    <row r="360" spans="1:33" ht="16" x14ac:dyDescent="0.2">
      <c r="A360" s="92" t="s">
        <v>266</v>
      </c>
      <c r="B360" s="92" t="s">
        <v>614</v>
      </c>
      <c r="C360" s="92">
        <v>255</v>
      </c>
      <c r="D360" s="95" t="s">
        <v>337</v>
      </c>
      <c r="E360" s="92" t="s">
        <v>1643</v>
      </c>
      <c r="F360" s="92">
        <v>4</v>
      </c>
      <c r="G360" s="92" t="s">
        <v>842</v>
      </c>
      <c r="H360" s="92" t="s">
        <v>697</v>
      </c>
      <c r="K360" s="92" t="s">
        <v>1327</v>
      </c>
      <c r="L360" s="92" t="s">
        <v>316</v>
      </c>
      <c r="M360" s="92" t="s">
        <v>263</v>
      </c>
      <c r="N360" s="92" t="s">
        <v>316</v>
      </c>
      <c r="O360" s="92" t="s">
        <v>316</v>
      </c>
      <c r="P360" s="92">
        <v>1</v>
      </c>
      <c r="Q360" s="92" t="s">
        <v>316</v>
      </c>
      <c r="R360" s="92" t="s">
        <v>316</v>
      </c>
      <c r="S360" s="92" t="s">
        <v>316</v>
      </c>
      <c r="T360" s="92" t="s">
        <v>316</v>
      </c>
      <c r="U360" s="92">
        <v>1</v>
      </c>
      <c r="W360" s="92" t="str">
        <f t="shared" si="11"/>
        <v>Other</v>
      </c>
      <c r="X360" s="92" t="s">
        <v>1642</v>
      </c>
      <c r="Y360" s="93">
        <v>0.54166666666666663</v>
      </c>
      <c r="Z360" s="93">
        <v>0.6875</v>
      </c>
      <c r="AA360" s="92" t="s">
        <v>719</v>
      </c>
      <c r="AB360" s="92">
        <v>102</v>
      </c>
      <c r="AC360" s="92" t="s">
        <v>1641</v>
      </c>
      <c r="AD360" s="92">
        <v>10</v>
      </c>
      <c r="AE360" s="92">
        <v>10</v>
      </c>
      <c r="AG360" s="92" t="str">
        <f t="shared" si="12"/>
        <v>Non-Lab</v>
      </c>
    </row>
    <row r="361" spans="1:33" ht="16" x14ac:dyDescent="0.2">
      <c r="A361" s="92" t="s">
        <v>266</v>
      </c>
      <c r="B361" s="92" t="s">
        <v>261</v>
      </c>
      <c r="C361" s="92" t="s">
        <v>268</v>
      </c>
      <c r="D361" s="95" t="s">
        <v>337</v>
      </c>
      <c r="E361" s="92" t="s">
        <v>267</v>
      </c>
      <c r="F361" s="92">
        <v>0</v>
      </c>
      <c r="G361" s="92" t="s">
        <v>652</v>
      </c>
      <c r="H361" s="92" t="s">
        <v>198</v>
      </c>
      <c r="I361" s="92" t="s">
        <v>404</v>
      </c>
      <c r="K361" s="92" t="s">
        <v>651</v>
      </c>
      <c r="L361" s="92" t="s">
        <v>404</v>
      </c>
      <c r="M361" s="92" t="s">
        <v>263</v>
      </c>
      <c r="N361" s="92" t="s">
        <v>316</v>
      </c>
      <c r="O361" s="92" t="s">
        <v>316</v>
      </c>
      <c r="P361" s="92">
        <v>1</v>
      </c>
      <c r="Q361" s="92" t="s">
        <v>316</v>
      </c>
      <c r="R361" s="92" t="s">
        <v>316</v>
      </c>
      <c r="S361" s="92" t="s">
        <v>316</v>
      </c>
      <c r="T361" s="92" t="s">
        <v>316</v>
      </c>
      <c r="U361" s="92">
        <v>1</v>
      </c>
      <c r="V361" s="92" t="str">
        <f t="shared" ref="V361:V367" si="13">LEFT(M361,1)</f>
        <v>W</v>
      </c>
      <c r="W361" s="92" t="str">
        <f t="shared" si="11"/>
        <v>Other</v>
      </c>
      <c r="X361" s="92" t="s">
        <v>580</v>
      </c>
      <c r="Y361" s="93">
        <v>0.59722222222222221</v>
      </c>
      <c r="Z361" s="93">
        <v>0.73263888888888884</v>
      </c>
      <c r="AA361" s="92" t="s">
        <v>598</v>
      </c>
      <c r="AB361" s="95" t="s">
        <v>644</v>
      </c>
      <c r="AC361" s="92" t="s">
        <v>1640</v>
      </c>
      <c r="AD361" s="92">
        <v>18</v>
      </c>
      <c r="AE361" s="92">
        <v>14</v>
      </c>
      <c r="AG361" s="92" t="str">
        <f t="shared" si="12"/>
        <v>Lab</v>
      </c>
    </row>
    <row r="362" spans="1:33" ht="16" x14ac:dyDescent="0.2">
      <c r="A362" s="92" t="s">
        <v>266</v>
      </c>
      <c r="B362" s="92" t="s">
        <v>261</v>
      </c>
      <c r="C362" s="92" t="s">
        <v>1639</v>
      </c>
      <c r="D362" s="95" t="s">
        <v>321</v>
      </c>
      <c r="E362" s="92" t="s">
        <v>1638</v>
      </c>
      <c r="F362" s="92">
        <v>0</v>
      </c>
      <c r="G362" s="92" t="s">
        <v>567</v>
      </c>
      <c r="H362" s="92" t="s">
        <v>566</v>
      </c>
      <c r="K362" s="92" t="s">
        <v>565</v>
      </c>
      <c r="L362" s="92" t="s">
        <v>316</v>
      </c>
      <c r="M362" s="92" t="s">
        <v>263</v>
      </c>
      <c r="N362" s="92" t="s">
        <v>316</v>
      </c>
      <c r="O362" s="92" t="s">
        <v>316</v>
      </c>
      <c r="P362" s="92">
        <v>1</v>
      </c>
      <c r="Q362" s="92" t="s">
        <v>316</v>
      </c>
      <c r="R362" s="92" t="s">
        <v>316</v>
      </c>
      <c r="S362" s="92" t="s">
        <v>316</v>
      </c>
      <c r="T362" s="92" t="s">
        <v>316</v>
      </c>
      <c r="U362" s="92">
        <v>1</v>
      </c>
      <c r="V362" s="92" t="str">
        <f t="shared" si="13"/>
        <v>W</v>
      </c>
      <c r="W362" s="92" t="str">
        <f t="shared" si="11"/>
        <v>Other</v>
      </c>
      <c r="X362" s="92" t="s">
        <v>580</v>
      </c>
      <c r="Y362" s="93">
        <v>0.59722222222222221</v>
      </c>
      <c r="Z362" s="93">
        <v>0.73263888888888884</v>
      </c>
      <c r="AA362" s="92" t="s">
        <v>598</v>
      </c>
      <c r="AB362" s="92">
        <v>109</v>
      </c>
      <c r="AC362" s="92" t="s">
        <v>1637</v>
      </c>
      <c r="AD362" s="92">
        <v>10</v>
      </c>
      <c r="AE362" s="92">
        <v>14</v>
      </c>
      <c r="AG362" s="92" t="str">
        <f t="shared" si="12"/>
        <v>Lab</v>
      </c>
    </row>
    <row r="363" spans="1:33" ht="16" x14ac:dyDescent="0.2">
      <c r="A363" s="92" t="s">
        <v>266</v>
      </c>
      <c r="B363" s="92" t="s">
        <v>261</v>
      </c>
      <c r="C363" s="92" t="s">
        <v>1636</v>
      </c>
      <c r="D363" s="95" t="s">
        <v>329</v>
      </c>
      <c r="E363" s="92" t="s">
        <v>1635</v>
      </c>
      <c r="F363" s="92">
        <v>0</v>
      </c>
      <c r="G363" s="92" t="s">
        <v>564</v>
      </c>
      <c r="H363" s="92" t="s">
        <v>563</v>
      </c>
      <c r="K363" s="92" t="s">
        <v>562</v>
      </c>
      <c r="L363" s="92" t="s">
        <v>316</v>
      </c>
      <c r="M363" s="92" t="s">
        <v>263</v>
      </c>
      <c r="N363" s="92" t="s">
        <v>316</v>
      </c>
      <c r="O363" s="92" t="s">
        <v>316</v>
      </c>
      <c r="P363" s="92">
        <v>1</v>
      </c>
      <c r="Q363" s="92" t="s">
        <v>316</v>
      </c>
      <c r="R363" s="92" t="s">
        <v>316</v>
      </c>
      <c r="S363" s="92" t="s">
        <v>316</v>
      </c>
      <c r="T363" s="92" t="s">
        <v>316</v>
      </c>
      <c r="U363" s="92">
        <v>1</v>
      </c>
      <c r="V363" s="92" t="str">
        <f t="shared" si="13"/>
        <v>W</v>
      </c>
      <c r="W363" s="92" t="str">
        <f t="shared" si="11"/>
        <v>Other</v>
      </c>
      <c r="X363" s="92" t="s">
        <v>580</v>
      </c>
      <c r="Y363" s="93">
        <v>0.59722222222222221</v>
      </c>
      <c r="Z363" s="93">
        <v>0.73263888888888884</v>
      </c>
      <c r="AA363" s="92" t="s">
        <v>598</v>
      </c>
      <c r="AB363" s="92">
        <v>209</v>
      </c>
      <c r="AC363" s="92" t="s">
        <v>1634</v>
      </c>
      <c r="AD363" s="92">
        <v>16</v>
      </c>
      <c r="AE363" s="92">
        <v>9</v>
      </c>
      <c r="AG363" s="92" t="str">
        <f t="shared" si="12"/>
        <v>Lab</v>
      </c>
    </row>
    <row r="364" spans="1:33" ht="16" x14ac:dyDescent="0.2">
      <c r="A364" s="92" t="s">
        <v>266</v>
      </c>
      <c r="B364" s="92" t="s">
        <v>261</v>
      </c>
      <c r="C364" s="92" t="s">
        <v>1633</v>
      </c>
      <c r="D364" s="95" t="s">
        <v>321</v>
      </c>
      <c r="E364" s="92" t="s">
        <v>1632</v>
      </c>
      <c r="F364" s="92">
        <v>0</v>
      </c>
      <c r="G364" s="92" t="s">
        <v>1631</v>
      </c>
      <c r="H364" s="92" t="s">
        <v>563</v>
      </c>
      <c r="K364" s="92" t="s">
        <v>1630</v>
      </c>
      <c r="L364" s="92" t="s">
        <v>316</v>
      </c>
      <c r="M364" s="92" t="s">
        <v>263</v>
      </c>
      <c r="N364" s="92" t="s">
        <v>316</v>
      </c>
      <c r="O364" s="92" t="s">
        <v>316</v>
      </c>
      <c r="P364" s="92">
        <v>1</v>
      </c>
      <c r="Q364" s="92" t="s">
        <v>316</v>
      </c>
      <c r="R364" s="92" t="s">
        <v>316</v>
      </c>
      <c r="S364" s="92" t="s">
        <v>316</v>
      </c>
      <c r="T364" s="92" t="s">
        <v>316</v>
      </c>
      <c r="U364" s="92">
        <v>1</v>
      </c>
      <c r="V364" s="92" t="str">
        <f t="shared" si="13"/>
        <v>W</v>
      </c>
      <c r="W364" s="92" t="str">
        <f t="shared" si="11"/>
        <v>Other</v>
      </c>
      <c r="X364" s="92" t="s">
        <v>580</v>
      </c>
      <c r="Y364" s="93">
        <v>0.59722222222222221</v>
      </c>
      <c r="Z364" s="93">
        <v>0.73263888888888884</v>
      </c>
      <c r="AA364" s="92" t="s">
        <v>598</v>
      </c>
      <c r="AB364" s="92">
        <v>102</v>
      </c>
      <c r="AC364" s="92" t="s">
        <v>1629</v>
      </c>
      <c r="AD364" s="92">
        <v>16</v>
      </c>
      <c r="AE364" s="92">
        <v>16</v>
      </c>
      <c r="AG364" s="92" t="str">
        <f t="shared" si="12"/>
        <v>Lab</v>
      </c>
    </row>
    <row r="365" spans="1:33" ht="16" x14ac:dyDescent="0.2">
      <c r="A365" s="92" t="s">
        <v>266</v>
      </c>
      <c r="B365" s="92" t="s">
        <v>359</v>
      </c>
      <c r="C365" s="92" t="s">
        <v>283</v>
      </c>
      <c r="D365" s="95" t="s">
        <v>872</v>
      </c>
      <c r="E365" s="92" t="s">
        <v>633</v>
      </c>
      <c r="F365" s="92">
        <v>0</v>
      </c>
      <c r="G365" s="92" t="s">
        <v>632</v>
      </c>
      <c r="H365" s="92" t="s">
        <v>631</v>
      </c>
      <c r="K365" s="92" t="s">
        <v>630</v>
      </c>
      <c r="L365" s="92" t="s">
        <v>316</v>
      </c>
      <c r="M365" s="92" t="s">
        <v>263</v>
      </c>
      <c r="N365" s="92" t="s">
        <v>316</v>
      </c>
      <c r="O365" s="92" t="s">
        <v>316</v>
      </c>
      <c r="P365" s="92">
        <v>1</v>
      </c>
      <c r="Q365" s="92" t="s">
        <v>316</v>
      </c>
      <c r="R365" s="92" t="s">
        <v>316</v>
      </c>
      <c r="S365" s="92" t="s">
        <v>316</v>
      </c>
      <c r="T365" s="92" t="s">
        <v>316</v>
      </c>
      <c r="U365" s="92">
        <v>1</v>
      </c>
      <c r="V365" s="92" t="str">
        <f t="shared" si="13"/>
        <v>W</v>
      </c>
      <c r="W365" s="92" t="str">
        <f t="shared" si="11"/>
        <v>Other</v>
      </c>
      <c r="X365" s="92" t="s">
        <v>580</v>
      </c>
      <c r="Y365" s="93">
        <v>0.59722222222222221</v>
      </c>
      <c r="Z365" s="93">
        <v>0.73263888888888884</v>
      </c>
      <c r="AA365" s="92" t="s">
        <v>626</v>
      </c>
      <c r="AB365" s="92">
        <v>112</v>
      </c>
      <c r="AC365" s="92" t="s">
        <v>1628</v>
      </c>
      <c r="AD365" s="92">
        <v>17</v>
      </c>
      <c r="AE365" s="92">
        <v>13</v>
      </c>
      <c r="AG365" s="92" t="str">
        <f t="shared" si="12"/>
        <v>Lab</v>
      </c>
    </row>
    <row r="366" spans="1:33" ht="16" x14ac:dyDescent="0.2">
      <c r="A366" s="92" t="s">
        <v>266</v>
      </c>
      <c r="B366" s="92" t="s">
        <v>624</v>
      </c>
      <c r="C366" s="92" t="s">
        <v>283</v>
      </c>
      <c r="D366" s="95" t="s">
        <v>321</v>
      </c>
      <c r="E366" s="92" t="s">
        <v>1627</v>
      </c>
      <c r="F366" s="92">
        <v>0</v>
      </c>
      <c r="G366" s="92" t="s">
        <v>622</v>
      </c>
      <c r="H366" s="92" t="s">
        <v>621</v>
      </c>
      <c r="K366" s="92" t="s">
        <v>620</v>
      </c>
      <c r="L366" s="92" t="s">
        <v>316</v>
      </c>
      <c r="M366" s="92" t="s">
        <v>263</v>
      </c>
      <c r="N366" s="92" t="s">
        <v>316</v>
      </c>
      <c r="O366" s="92" t="s">
        <v>316</v>
      </c>
      <c r="P366" s="92">
        <v>1</v>
      </c>
      <c r="Q366" s="92" t="s">
        <v>316</v>
      </c>
      <c r="R366" s="92" t="s">
        <v>316</v>
      </c>
      <c r="S366" s="92" t="s">
        <v>316</v>
      </c>
      <c r="T366" s="92" t="s">
        <v>316</v>
      </c>
      <c r="U366" s="92">
        <v>1</v>
      </c>
      <c r="V366" s="92" t="str">
        <f t="shared" si="13"/>
        <v>W</v>
      </c>
      <c r="W366" s="92" t="str">
        <f t="shared" si="11"/>
        <v>Other</v>
      </c>
      <c r="X366" s="92" t="s">
        <v>580</v>
      </c>
      <c r="Y366" s="93">
        <v>0.59722222222222221</v>
      </c>
      <c r="Z366" s="93">
        <v>0.73263888888888884</v>
      </c>
      <c r="AA366" s="92" t="s">
        <v>598</v>
      </c>
      <c r="AB366" s="92">
        <v>311</v>
      </c>
      <c r="AC366" s="92" t="s">
        <v>1626</v>
      </c>
      <c r="AD366" s="92">
        <v>16</v>
      </c>
      <c r="AE366" s="92">
        <v>17</v>
      </c>
      <c r="AG366" s="92" t="str">
        <f t="shared" si="12"/>
        <v>Lab</v>
      </c>
    </row>
    <row r="367" spans="1:33" ht="16" x14ac:dyDescent="0.2">
      <c r="A367" s="92" t="s">
        <v>266</v>
      </c>
      <c r="B367" s="92" t="s">
        <v>330</v>
      </c>
      <c r="C367" s="92" t="s">
        <v>618</v>
      </c>
      <c r="D367" s="95" t="s">
        <v>321</v>
      </c>
      <c r="E367" s="92" t="s">
        <v>617</v>
      </c>
      <c r="F367" s="92">
        <v>0</v>
      </c>
      <c r="G367" s="92" t="s">
        <v>340</v>
      </c>
      <c r="H367" s="92" t="s">
        <v>339</v>
      </c>
      <c r="K367" s="92" t="s">
        <v>338</v>
      </c>
      <c r="L367" s="92" t="s">
        <v>316</v>
      </c>
      <c r="M367" s="92" t="s">
        <v>263</v>
      </c>
      <c r="N367" s="92" t="s">
        <v>316</v>
      </c>
      <c r="O367" s="92" t="s">
        <v>316</v>
      </c>
      <c r="P367" s="92">
        <v>1</v>
      </c>
      <c r="Q367" s="92" t="s">
        <v>316</v>
      </c>
      <c r="R367" s="92" t="s">
        <v>316</v>
      </c>
      <c r="S367" s="92" t="s">
        <v>316</v>
      </c>
      <c r="T367" s="92" t="s">
        <v>316</v>
      </c>
      <c r="U367" s="92">
        <v>1</v>
      </c>
      <c r="V367" s="92" t="str">
        <f t="shared" si="13"/>
        <v>W</v>
      </c>
      <c r="W367" s="92" t="str">
        <f t="shared" si="11"/>
        <v>Other</v>
      </c>
      <c r="X367" s="92" t="s">
        <v>616</v>
      </c>
      <c r="Y367" s="93">
        <v>0.65277777777777779</v>
      </c>
      <c r="Z367" s="93">
        <v>0.72569444444444442</v>
      </c>
      <c r="AA367" s="92" t="s">
        <v>598</v>
      </c>
      <c r="AB367" s="92">
        <v>300</v>
      </c>
      <c r="AC367" s="92" t="s">
        <v>1625</v>
      </c>
      <c r="AD367" s="92">
        <v>13</v>
      </c>
      <c r="AE367" s="92">
        <v>13</v>
      </c>
      <c r="AG367" s="92" t="str">
        <f t="shared" si="12"/>
        <v>Lab</v>
      </c>
    </row>
    <row r="368" spans="1:33" ht="16" x14ac:dyDescent="0.2">
      <c r="A368" s="92" t="s">
        <v>266</v>
      </c>
      <c r="B368" s="92" t="s">
        <v>614</v>
      </c>
      <c r="C368" s="92">
        <v>401</v>
      </c>
      <c r="D368" s="95" t="s">
        <v>329</v>
      </c>
      <c r="E368" s="92" t="s">
        <v>1624</v>
      </c>
      <c r="F368" s="92">
        <v>4</v>
      </c>
      <c r="G368" s="92" t="s">
        <v>610</v>
      </c>
      <c r="H368" s="92" t="s">
        <v>609</v>
      </c>
      <c r="I368" s="92" t="s">
        <v>612</v>
      </c>
      <c r="J368" s="92" t="s">
        <v>611</v>
      </c>
      <c r="K368" s="92" t="s">
        <v>607</v>
      </c>
      <c r="L368" s="92" t="s">
        <v>608</v>
      </c>
      <c r="M368" s="92" t="s">
        <v>263</v>
      </c>
      <c r="N368" s="92" t="s">
        <v>316</v>
      </c>
      <c r="O368" s="92" t="s">
        <v>316</v>
      </c>
      <c r="P368" s="92">
        <v>1</v>
      </c>
      <c r="Q368" s="92" t="s">
        <v>316</v>
      </c>
      <c r="R368" s="92" t="s">
        <v>316</v>
      </c>
      <c r="S368" s="92" t="s">
        <v>316</v>
      </c>
      <c r="T368" s="92" t="s">
        <v>316</v>
      </c>
      <c r="U368" s="92">
        <v>1</v>
      </c>
      <c r="W368" s="92" t="str">
        <f t="shared" si="11"/>
        <v>Other</v>
      </c>
      <c r="X368" s="92" t="s">
        <v>606</v>
      </c>
      <c r="Y368" s="93">
        <v>0.75</v>
      </c>
      <c r="Z368" s="93">
        <v>0.83333333333333337</v>
      </c>
      <c r="AA368" s="92" t="s">
        <v>605</v>
      </c>
      <c r="AB368" s="92">
        <v>221</v>
      </c>
      <c r="AC368" s="92" t="s">
        <v>1623</v>
      </c>
      <c r="AD368" s="92">
        <v>12</v>
      </c>
      <c r="AE368" s="92">
        <v>1</v>
      </c>
      <c r="AG368" s="92" t="str">
        <f t="shared" si="12"/>
        <v>Non-Lab</v>
      </c>
    </row>
    <row r="369" spans="1:33" ht="16" x14ac:dyDescent="0.2">
      <c r="A369" s="92" t="s">
        <v>266</v>
      </c>
      <c r="B369" s="92" t="s">
        <v>261</v>
      </c>
      <c r="C369" s="92" t="s">
        <v>265</v>
      </c>
      <c r="D369" s="95" t="s">
        <v>337</v>
      </c>
      <c r="E369" s="92" t="s">
        <v>264</v>
      </c>
      <c r="F369" s="92">
        <v>0</v>
      </c>
      <c r="G369" s="92" t="s">
        <v>647</v>
      </c>
      <c r="H369" s="92" t="s">
        <v>646</v>
      </c>
      <c r="K369" s="92" t="s">
        <v>645</v>
      </c>
      <c r="L369" s="92" t="s">
        <v>316</v>
      </c>
      <c r="M369" s="92" t="s">
        <v>263</v>
      </c>
      <c r="N369" s="92" t="s">
        <v>316</v>
      </c>
      <c r="O369" s="92" t="s">
        <v>316</v>
      </c>
      <c r="P369" s="92">
        <v>1</v>
      </c>
      <c r="Q369" s="92" t="s">
        <v>316</v>
      </c>
      <c r="R369" s="92" t="s">
        <v>316</v>
      </c>
      <c r="S369" s="92" t="s">
        <v>316</v>
      </c>
      <c r="T369" s="92" t="s">
        <v>316</v>
      </c>
      <c r="U369" s="92">
        <v>1</v>
      </c>
      <c r="V369" s="92" t="str">
        <f>LEFT(M369,1)</f>
        <v>W</v>
      </c>
      <c r="W369" s="92" t="str">
        <f t="shared" si="11"/>
        <v>Other</v>
      </c>
      <c r="X369" s="92" t="s">
        <v>1622</v>
      </c>
      <c r="Y369" s="93">
        <v>0.33333333333333331</v>
      </c>
      <c r="Z369" s="93">
        <v>0.46875</v>
      </c>
      <c r="AA369" s="92" t="s">
        <v>598</v>
      </c>
      <c r="AB369" s="95" t="s">
        <v>1066</v>
      </c>
      <c r="AC369" s="92" t="s">
        <v>1621</v>
      </c>
      <c r="AD369" s="92">
        <v>14</v>
      </c>
      <c r="AE369" s="92">
        <v>12</v>
      </c>
      <c r="AG369" s="92" t="str">
        <f t="shared" si="12"/>
        <v>Lab</v>
      </c>
    </row>
    <row r="370" spans="1:33" ht="16" x14ac:dyDescent="0.2">
      <c r="A370" s="92" t="s">
        <v>266</v>
      </c>
      <c r="B370" s="92" t="s">
        <v>555</v>
      </c>
      <c r="C370" s="92" t="s">
        <v>1620</v>
      </c>
      <c r="D370" s="95" t="s">
        <v>337</v>
      </c>
      <c r="E370" s="92" t="s">
        <v>1619</v>
      </c>
      <c r="F370" s="92">
        <v>0</v>
      </c>
      <c r="G370" s="92" t="s">
        <v>584</v>
      </c>
      <c r="H370" s="92" t="s">
        <v>583</v>
      </c>
      <c r="K370" s="92" t="s">
        <v>582</v>
      </c>
      <c r="L370" s="92" t="s">
        <v>316</v>
      </c>
      <c r="M370" s="92" t="s">
        <v>591</v>
      </c>
      <c r="N370" s="92" t="s">
        <v>316</v>
      </c>
      <c r="O370" s="92" t="s">
        <v>316</v>
      </c>
      <c r="P370" s="92">
        <v>1</v>
      </c>
      <c r="Q370" s="92" t="s">
        <v>316</v>
      </c>
      <c r="R370" s="92" t="s">
        <v>316</v>
      </c>
      <c r="S370" s="92" t="s">
        <v>316</v>
      </c>
      <c r="T370" s="92" t="s">
        <v>316</v>
      </c>
      <c r="U370" s="92">
        <v>1</v>
      </c>
      <c r="V370" s="92" t="str">
        <f>LEFT(M370,1)</f>
        <v>W</v>
      </c>
      <c r="W370" s="92" t="str">
        <f t="shared" si="11"/>
        <v>Other</v>
      </c>
      <c r="X370" s="92" t="s">
        <v>580</v>
      </c>
      <c r="Y370" s="93">
        <v>0.59722222222222221</v>
      </c>
      <c r="Z370" s="93">
        <v>0.73263888888888884</v>
      </c>
      <c r="AA370" s="92" t="s">
        <v>590</v>
      </c>
      <c r="AB370" s="92" t="s">
        <v>688</v>
      </c>
      <c r="AC370" s="92" t="s">
        <v>1618</v>
      </c>
      <c r="AD370" s="92">
        <v>13</v>
      </c>
      <c r="AE370" s="92">
        <v>11</v>
      </c>
      <c r="AG370" s="92" t="str">
        <f t="shared" si="12"/>
        <v>Lab</v>
      </c>
    </row>
    <row r="371" spans="1:33" ht="16" x14ac:dyDescent="0.2">
      <c r="A371" s="92" t="s">
        <v>266</v>
      </c>
      <c r="B371" s="92" t="s">
        <v>555</v>
      </c>
      <c r="C371" s="92" t="s">
        <v>1617</v>
      </c>
      <c r="D371" s="95" t="s">
        <v>329</v>
      </c>
      <c r="E371" s="92" t="s">
        <v>1616</v>
      </c>
      <c r="F371" s="92">
        <v>0</v>
      </c>
      <c r="G371" s="92" t="s">
        <v>679</v>
      </c>
      <c r="H371" s="92" t="s">
        <v>678</v>
      </c>
      <c r="K371" s="92" t="s">
        <v>677</v>
      </c>
      <c r="L371" s="92" t="s">
        <v>316</v>
      </c>
      <c r="M371" s="92" t="s">
        <v>591</v>
      </c>
      <c r="N371" s="92" t="s">
        <v>316</v>
      </c>
      <c r="O371" s="92" t="s">
        <v>316</v>
      </c>
      <c r="P371" s="92">
        <v>1</v>
      </c>
      <c r="Q371" s="92" t="s">
        <v>316</v>
      </c>
      <c r="R371" s="92" t="s">
        <v>316</v>
      </c>
      <c r="S371" s="92" t="s">
        <v>316</v>
      </c>
      <c r="T371" s="92" t="s">
        <v>316</v>
      </c>
      <c r="U371" s="92">
        <v>1</v>
      </c>
      <c r="V371" s="92" t="str">
        <f>LEFT(M371,1)</f>
        <v>W</v>
      </c>
      <c r="W371" s="92" t="str">
        <f t="shared" si="11"/>
        <v>Other</v>
      </c>
      <c r="X371" s="92" t="s">
        <v>580</v>
      </c>
      <c r="Y371" s="93">
        <v>0.59722222222222221</v>
      </c>
      <c r="Z371" s="93">
        <v>0.73263888888888884</v>
      </c>
      <c r="AA371" s="92" t="s">
        <v>590</v>
      </c>
      <c r="AB371" s="92" t="s">
        <v>1615</v>
      </c>
      <c r="AC371" s="92" t="s">
        <v>1614</v>
      </c>
      <c r="AD371" s="92">
        <v>13</v>
      </c>
      <c r="AE371" s="92">
        <v>11</v>
      </c>
      <c r="AG371" s="92" t="str">
        <f t="shared" si="12"/>
        <v>Lab</v>
      </c>
    </row>
    <row r="372" spans="1:33" ht="16" x14ac:dyDescent="0.2">
      <c r="A372" s="92" t="s">
        <v>266</v>
      </c>
      <c r="B372" s="92" t="s">
        <v>555</v>
      </c>
      <c r="C372" s="92" t="s">
        <v>1613</v>
      </c>
      <c r="D372" s="95" t="s">
        <v>321</v>
      </c>
      <c r="E372" s="92" t="s">
        <v>1612</v>
      </c>
      <c r="F372" s="92">
        <v>0</v>
      </c>
      <c r="G372" s="92" t="s">
        <v>637</v>
      </c>
      <c r="H372" s="92" t="s">
        <v>697</v>
      </c>
      <c r="K372" s="92" t="s">
        <v>696</v>
      </c>
      <c r="L372" s="92" t="s">
        <v>316</v>
      </c>
      <c r="M372" s="92" t="s">
        <v>581</v>
      </c>
      <c r="N372" s="92" t="s">
        <v>316</v>
      </c>
      <c r="O372" s="92" t="s">
        <v>316</v>
      </c>
      <c r="P372" s="92">
        <v>1</v>
      </c>
      <c r="Q372" s="92" t="s">
        <v>316</v>
      </c>
      <c r="R372" s="92" t="s">
        <v>316</v>
      </c>
      <c r="S372" s="92" t="s">
        <v>316</v>
      </c>
      <c r="T372" s="92" t="s">
        <v>316</v>
      </c>
      <c r="U372" s="92">
        <v>1</v>
      </c>
      <c r="V372" s="92" t="str">
        <f>LEFT(M372,1)</f>
        <v>W</v>
      </c>
      <c r="W372" s="92" t="str">
        <f t="shared" si="11"/>
        <v>Other</v>
      </c>
      <c r="X372" s="92" t="s">
        <v>580</v>
      </c>
      <c r="Y372" s="93">
        <v>0.59722222222222221</v>
      </c>
      <c r="Z372" s="93">
        <v>0.73263888888888884</v>
      </c>
      <c r="AA372" s="92" t="s">
        <v>579</v>
      </c>
      <c r="AB372" s="92" t="s">
        <v>1611</v>
      </c>
      <c r="AC372" s="92" t="s">
        <v>1610</v>
      </c>
      <c r="AD372" s="92">
        <v>8</v>
      </c>
      <c r="AE372" s="92">
        <v>6</v>
      </c>
      <c r="AG372" s="92" t="str">
        <f t="shared" si="12"/>
        <v>Lab</v>
      </c>
    </row>
    <row r="373" spans="1:33" ht="16" x14ac:dyDescent="0.2">
      <c r="A373" s="92" t="s">
        <v>266</v>
      </c>
      <c r="B373" s="92" t="s">
        <v>576</v>
      </c>
      <c r="C373" s="92">
        <v>198</v>
      </c>
      <c r="D373" s="95" t="s">
        <v>321</v>
      </c>
      <c r="E373" s="92" t="s">
        <v>336</v>
      </c>
      <c r="F373" s="92">
        <v>4</v>
      </c>
      <c r="G373" s="92" t="s">
        <v>574</v>
      </c>
      <c r="H373" s="92" t="s">
        <v>573</v>
      </c>
      <c r="K373" s="92" t="s">
        <v>572</v>
      </c>
      <c r="L373" s="92" t="s">
        <v>316</v>
      </c>
      <c r="N373" s="92" t="s">
        <v>316</v>
      </c>
      <c r="O373" s="92" t="s">
        <v>316</v>
      </c>
      <c r="P373" s="92" t="s">
        <v>316</v>
      </c>
      <c r="Q373" s="92" t="s">
        <v>316</v>
      </c>
      <c r="R373" s="92" t="s">
        <v>316</v>
      </c>
      <c r="S373" s="92" t="s">
        <v>316</v>
      </c>
      <c r="T373" s="92" t="s">
        <v>316</v>
      </c>
      <c r="U373" s="92">
        <v>1</v>
      </c>
      <c r="W373" s="92" t="str">
        <f t="shared" si="11"/>
        <v>Other</v>
      </c>
      <c r="Y373" s="93" t="s">
        <v>316</v>
      </c>
      <c r="Z373" s="93" t="s">
        <v>316</v>
      </c>
      <c r="AD373" s="92">
        <v>1</v>
      </c>
      <c r="AE373" s="92">
        <v>2</v>
      </c>
      <c r="AG373" s="92" t="str">
        <f t="shared" si="12"/>
        <v>Non-Lab</v>
      </c>
    </row>
    <row r="374" spans="1:33" ht="16" x14ac:dyDescent="0.2">
      <c r="A374" s="92" t="s">
        <v>266</v>
      </c>
      <c r="B374" s="92" t="s">
        <v>576</v>
      </c>
      <c r="C374" s="92">
        <v>198</v>
      </c>
      <c r="D374" s="95" t="s">
        <v>329</v>
      </c>
      <c r="E374" s="92" t="s">
        <v>336</v>
      </c>
      <c r="F374" s="92">
        <v>2</v>
      </c>
      <c r="G374" s="92" t="s">
        <v>574</v>
      </c>
      <c r="H374" s="92" t="s">
        <v>573</v>
      </c>
      <c r="K374" s="92" t="s">
        <v>572</v>
      </c>
      <c r="L374" s="92" t="s">
        <v>316</v>
      </c>
      <c r="N374" s="92" t="s">
        <v>316</v>
      </c>
      <c r="O374" s="92" t="s">
        <v>316</v>
      </c>
      <c r="P374" s="92" t="s">
        <v>316</v>
      </c>
      <c r="Q374" s="92" t="s">
        <v>316</v>
      </c>
      <c r="R374" s="92" t="s">
        <v>316</v>
      </c>
      <c r="S374" s="92" t="s">
        <v>316</v>
      </c>
      <c r="T374" s="92" t="s">
        <v>316</v>
      </c>
      <c r="U374" s="92">
        <v>1</v>
      </c>
      <c r="W374" s="92" t="str">
        <f t="shared" si="11"/>
        <v>Other</v>
      </c>
      <c r="Y374" s="93" t="s">
        <v>316</v>
      </c>
      <c r="Z374" s="93" t="s">
        <v>316</v>
      </c>
      <c r="AD374" s="92">
        <v>1</v>
      </c>
      <c r="AE374" s="92">
        <v>1</v>
      </c>
      <c r="AG374" s="92" t="str">
        <f t="shared" si="12"/>
        <v>Non-Lab</v>
      </c>
    </row>
    <row r="375" spans="1:33" ht="16" x14ac:dyDescent="0.2">
      <c r="A375" s="92" t="s">
        <v>266</v>
      </c>
      <c r="B375" s="92" t="s">
        <v>261</v>
      </c>
      <c r="C375" s="92">
        <v>198</v>
      </c>
      <c r="D375" s="95" t="s">
        <v>321</v>
      </c>
      <c r="E375" s="92" t="s">
        <v>336</v>
      </c>
      <c r="F375" s="92">
        <v>4</v>
      </c>
      <c r="G375" s="92" t="s">
        <v>571</v>
      </c>
      <c r="H375" s="92" t="s">
        <v>570</v>
      </c>
      <c r="K375" s="92" t="s">
        <v>569</v>
      </c>
      <c r="L375" s="92" t="s">
        <v>316</v>
      </c>
      <c r="N375" s="92" t="s">
        <v>316</v>
      </c>
      <c r="O375" s="92" t="s">
        <v>316</v>
      </c>
      <c r="P375" s="92" t="s">
        <v>316</v>
      </c>
      <c r="Q375" s="92" t="s">
        <v>316</v>
      </c>
      <c r="R375" s="92" t="s">
        <v>316</v>
      </c>
      <c r="S375" s="92" t="s">
        <v>316</v>
      </c>
      <c r="T375" s="92" t="s">
        <v>316</v>
      </c>
      <c r="U375" s="92">
        <v>1</v>
      </c>
      <c r="W375" s="92" t="str">
        <f t="shared" si="11"/>
        <v>Other</v>
      </c>
      <c r="Y375" s="93" t="s">
        <v>316</v>
      </c>
      <c r="Z375" s="93" t="s">
        <v>316</v>
      </c>
      <c r="AD375" s="92">
        <v>1</v>
      </c>
      <c r="AE375" s="92">
        <v>1</v>
      </c>
      <c r="AG375" s="92" t="str">
        <f t="shared" si="12"/>
        <v>Non-Lab</v>
      </c>
    </row>
    <row r="376" spans="1:33" ht="16" x14ac:dyDescent="0.2">
      <c r="A376" s="92" t="s">
        <v>266</v>
      </c>
      <c r="B376" s="92" t="s">
        <v>261</v>
      </c>
      <c r="C376" s="92">
        <v>291</v>
      </c>
      <c r="D376" s="95" t="s">
        <v>321</v>
      </c>
      <c r="E376" s="92" t="s">
        <v>1609</v>
      </c>
      <c r="F376" s="92">
        <v>4</v>
      </c>
      <c r="G376" s="92" t="s">
        <v>571</v>
      </c>
      <c r="H376" s="92" t="s">
        <v>570</v>
      </c>
      <c r="K376" s="92" t="s">
        <v>569</v>
      </c>
      <c r="L376" s="92" t="s">
        <v>316</v>
      </c>
      <c r="N376" s="92" t="s">
        <v>316</v>
      </c>
      <c r="O376" s="92" t="s">
        <v>316</v>
      </c>
      <c r="P376" s="92" t="s">
        <v>316</v>
      </c>
      <c r="Q376" s="92" t="s">
        <v>316</v>
      </c>
      <c r="R376" s="92" t="s">
        <v>316</v>
      </c>
      <c r="S376" s="92" t="s">
        <v>316</v>
      </c>
      <c r="T376" s="92" t="s">
        <v>316</v>
      </c>
      <c r="U376" s="92">
        <v>1</v>
      </c>
      <c r="W376" s="92" t="str">
        <f t="shared" si="11"/>
        <v>Other</v>
      </c>
      <c r="Y376" s="93" t="s">
        <v>316</v>
      </c>
      <c r="Z376" s="93" t="s">
        <v>316</v>
      </c>
      <c r="AD376" s="92">
        <v>1</v>
      </c>
      <c r="AE376" s="92">
        <v>1</v>
      </c>
      <c r="AG376" s="92" t="str">
        <f t="shared" si="12"/>
        <v>Non-Lab</v>
      </c>
    </row>
    <row r="377" spans="1:33" ht="16" x14ac:dyDescent="0.2">
      <c r="A377" s="92" t="s">
        <v>266</v>
      </c>
      <c r="B377" s="92" t="s">
        <v>556</v>
      </c>
      <c r="C377" s="92">
        <v>198</v>
      </c>
      <c r="D377" s="95" t="s">
        <v>321</v>
      </c>
      <c r="E377" s="92" t="s">
        <v>336</v>
      </c>
      <c r="F377" s="92">
        <v>4</v>
      </c>
      <c r="G377" s="92" t="s">
        <v>559</v>
      </c>
      <c r="H377" s="92" t="s">
        <v>558</v>
      </c>
      <c r="K377" s="92" t="s">
        <v>557</v>
      </c>
      <c r="L377" s="92" t="s">
        <v>316</v>
      </c>
      <c r="N377" s="92" t="s">
        <v>316</v>
      </c>
      <c r="O377" s="92" t="s">
        <v>316</v>
      </c>
      <c r="P377" s="92" t="s">
        <v>316</v>
      </c>
      <c r="Q377" s="92" t="s">
        <v>316</v>
      </c>
      <c r="R377" s="92" t="s">
        <v>316</v>
      </c>
      <c r="S377" s="92" t="s">
        <v>316</v>
      </c>
      <c r="T377" s="92" t="s">
        <v>316</v>
      </c>
      <c r="U377" s="92">
        <v>1</v>
      </c>
      <c r="W377" s="92" t="str">
        <f t="shared" si="11"/>
        <v>Other</v>
      </c>
      <c r="Y377" s="93" t="s">
        <v>316</v>
      </c>
      <c r="Z377" s="93" t="s">
        <v>316</v>
      </c>
      <c r="AD377" s="92">
        <v>1</v>
      </c>
      <c r="AE377" s="92">
        <v>2</v>
      </c>
      <c r="AG377" s="92" t="str">
        <f t="shared" si="12"/>
        <v>Non-Lab</v>
      </c>
    </row>
    <row r="378" spans="1:33" ht="16" x14ac:dyDescent="0.2">
      <c r="A378" s="92" t="s">
        <v>266</v>
      </c>
      <c r="B378" s="92" t="s">
        <v>556</v>
      </c>
      <c r="C378" s="92">
        <v>500</v>
      </c>
      <c r="D378" s="95" t="s">
        <v>321</v>
      </c>
      <c r="E378" s="92" t="s">
        <v>320</v>
      </c>
      <c r="F378" s="92">
        <v>4</v>
      </c>
      <c r="G378" s="92" t="s">
        <v>511</v>
      </c>
      <c r="H378" s="92" t="s">
        <v>510</v>
      </c>
      <c r="K378" s="92" t="s">
        <v>509</v>
      </c>
      <c r="L378" s="92" t="s">
        <v>316</v>
      </c>
      <c r="N378" s="92" t="s">
        <v>316</v>
      </c>
      <c r="O378" s="92" t="s">
        <v>316</v>
      </c>
      <c r="P378" s="92" t="s">
        <v>316</v>
      </c>
      <c r="Q378" s="92" t="s">
        <v>316</v>
      </c>
      <c r="R378" s="92" t="s">
        <v>316</v>
      </c>
      <c r="S378" s="92" t="s">
        <v>316</v>
      </c>
      <c r="T378" s="92" t="s">
        <v>316</v>
      </c>
      <c r="U378" s="92">
        <v>1</v>
      </c>
      <c r="W378" s="92" t="str">
        <f t="shared" si="11"/>
        <v>Other</v>
      </c>
      <c r="Y378" s="93" t="s">
        <v>316</v>
      </c>
      <c r="Z378" s="93" t="s">
        <v>316</v>
      </c>
      <c r="AD378" s="92">
        <v>1</v>
      </c>
      <c r="AE378" s="92">
        <v>1</v>
      </c>
      <c r="AG378" s="92" t="str">
        <f t="shared" si="12"/>
        <v>Non-Lab</v>
      </c>
    </row>
    <row r="379" spans="1:33" ht="16" x14ac:dyDescent="0.2">
      <c r="A379" s="92" t="s">
        <v>266</v>
      </c>
      <c r="B379" s="92" t="s">
        <v>555</v>
      </c>
      <c r="C379" s="92">
        <v>500</v>
      </c>
      <c r="D379" s="95" t="s">
        <v>321</v>
      </c>
      <c r="E379" s="92" t="s">
        <v>320</v>
      </c>
      <c r="F379" s="92">
        <v>4</v>
      </c>
      <c r="G379" s="92" t="s">
        <v>637</v>
      </c>
      <c r="H379" s="92" t="s">
        <v>697</v>
      </c>
      <c r="K379" s="92" t="s">
        <v>696</v>
      </c>
      <c r="L379" s="92" t="s">
        <v>316</v>
      </c>
      <c r="N379" s="92" t="s">
        <v>316</v>
      </c>
      <c r="O379" s="92" t="s">
        <v>316</v>
      </c>
      <c r="P379" s="92" t="s">
        <v>316</v>
      </c>
      <c r="Q379" s="92" t="s">
        <v>316</v>
      </c>
      <c r="R379" s="92" t="s">
        <v>316</v>
      </c>
      <c r="S379" s="92" t="s">
        <v>316</v>
      </c>
      <c r="T379" s="92" t="s">
        <v>316</v>
      </c>
      <c r="U379" s="92">
        <v>1</v>
      </c>
      <c r="W379" s="92" t="str">
        <f t="shared" si="11"/>
        <v>Other</v>
      </c>
      <c r="Y379" s="93" t="s">
        <v>316</v>
      </c>
      <c r="Z379" s="93" t="s">
        <v>316</v>
      </c>
      <c r="AD379" s="92">
        <v>1</v>
      </c>
      <c r="AE379" s="92">
        <v>1</v>
      </c>
      <c r="AG379" s="92" t="str">
        <f t="shared" si="12"/>
        <v>Non-Lab</v>
      </c>
    </row>
    <row r="380" spans="1:33" ht="16" x14ac:dyDescent="0.2">
      <c r="A380" s="92" t="s">
        <v>266</v>
      </c>
      <c r="B380" s="92" t="s">
        <v>538</v>
      </c>
      <c r="C380" s="92">
        <v>198</v>
      </c>
      <c r="D380" s="95" t="s">
        <v>321</v>
      </c>
      <c r="E380" s="92" t="s">
        <v>336</v>
      </c>
      <c r="F380" s="92">
        <v>4</v>
      </c>
      <c r="G380" s="92" t="s">
        <v>1342</v>
      </c>
      <c r="H380" s="92" t="s">
        <v>1341</v>
      </c>
      <c r="K380" s="92" t="s">
        <v>1340</v>
      </c>
      <c r="L380" s="92" t="s">
        <v>316</v>
      </c>
      <c r="N380" s="92" t="s">
        <v>316</v>
      </c>
      <c r="O380" s="92" t="s">
        <v>316</v>
      </c>
      <c r="P380" s="92" t="s">
        <v>316</v>
      </c>
      <c r="Q380" s="92" t="s">
        <v>316</v>
      </c>
      <c r="R380" s="92" t="s">
        <v>316</v>
      </c>
      <c r="S380" s="92" t="s">
        <v>316</v>
      </c>
      <c r="T380" s="92" t="s">
        <v>316</v>
      </c>
      <c r="U380" s="92">
        <v>1</v>
      </c>
      <c r="W380" s="92" t="str">
        <f t="shared" si="11"/>
        <v>Other</v>
      </c>
      <c r="Y380" s="93" t="s">
        <v>316</v>
      </c>
      <c r="Z380" s="93" t="s">
        <v>316</v>
      </c>
      <c r="AD380" s="92">
        <v>1</v>
      </c>
      <c r="AE380" s="92">
        <v>1</v>
      </c>
      <c r="AG380" s="92" t="str">
        <f t="shared" si="12"/>
        <v>Non-Lab</v>
      </c>
    </row>
    <row r="381" spans="1:33" ht="16" x14ac:dyDescent="0.2">
      <c r="A381" s="92" t="s">
        <v>266</v>
      </c>
      <c r="B381" s="92" t="s">
        <v>538</v>
      </c>
      <c r="C381" s="92">
        <v>198</v>
      </c>
      <c r="D381" s="95" t="s">
        <v>329</v>
      </c>
      <c r="E381" s="92" t="s">
        <v>336</v>
      </c>
      <c r="F381" s="92">
        <v>4</v>
      </c>
      <c r="G381" s="92" t="s">
        <v>541</v>
      </c>
      <c r="H381" s="92" t="s">
        <v>540</v>
      </c>
      <c r="K381" s="92" t="s">
        <v>539</v>
      </c>
      <c r="L381" s="92" t="s">
        <v>316</v>
      </c>
      <c r="N381" s="92" t="s">
        <v>316</v>
      </c>
      <c r="O381" s="92" t="s">
        <v>316</v>
      </c>
      <c r="P381" s="92" t="s">
        <v>316</v>
      </c>
      <c r="Q381" s="92" t="s">
        <v>316</v>
      </c>
      <c r="R381" s="92" t="s">
        <v>316</v>
      </c>
      <c r="S381" s="92" t="s">
        <v>316</v>
      </c>
      <c r="T381" s="92" t="s">
        <v>316</v>
      </c>
      <c r="U381" s="92">
        <v>1</v>
      </c>
      <c r="W381" s="92" t="str">
        <f t="shared" si="11"/>
        <v>Other</v>
      </c>
      <c r="Y381" s="93" t="s">
        <v>316</v>
      </c>
      <c r="Z381" s="93" t="s">
        <v>316</v>
      </c>
      <c r="AD381" s="92">
        <v>1</v>
      </c>
      <c r="AE381" s="92">
        <v>1</v>
      </c>
      <c r="AG381" s="92" t="str">
        <f t="shared" si="12"/>
        <v>Non-Lab</v>
      </c>
    </row>
    <row r="382" spans="1:33" ht="16" x14ac:dyDescent="0.2">
      <c r="A382" s="92" t="s">
        <v>266</v>
      </c>
      <c r="B382" s="92" t="s">
        <v>538</v>
      </c>
      <c r="C382" s="92">
        <v>252</v>
      </c>
      <c r="D382" s="95" t="s">
        <v>321</v>
      </c>
      <c r="E382" s="92" t="s">
        <v>537</v>
      </c>
      <c r="F382" s="92">
        <v>1</v>
      </c>
      <c r="G382" s="92" t="s">
        <v>1342</v>
      </c>
      <c r="H382" s="92" t="s">
        <v>1341</v>
      </c>
      <c r="K382" s="92" t="s">
        <v>1340</v>
      </c>
      <c r="L382" s="92" t="s">
        <v>316</v>
      </c>
      <c r="N382" s="92" t="s">
        <v>316</v>
      </c>
      <c r="O382" s="92" t="s">
        <v>316</v>
      </c>
      <c r="P382" s="92" t="s">
        <v>316</v>
      </c>
      <c r="Q382" s="92" t="s">
        <v>316</v>
      </c>
      <c r="R382" s="92" t="s">
        <v>316</v>
      </c>
      <c r="S382" s="92" t="s">
        <v>316</v>
      </c>
      <c r="T382" s="92" t="s">
        <v>316</v>
      </c>
      <c r="U382" s="92">
        <v>1</v>
      </c>
      <c r="W382" s="92" t="str">
        <f t="shared" si="11"/>
        <v>Other</v>
      </c>
      <c r="Y382" s="93" t="s">
        <v>316</v>
      </c>
      <c r="Z382" s="93" t="s">
        <v>316</v>
      </c>
      <c r="AC382" s="92" t="s">
        <v>1608</v>
      </c>
      <c r="AD382" s="92">
        <v>16</v>
      </c>
      <c r="AE382" s="92">
        <v>13</v>
      </c>
      <c r="AG382" s="92" t="str">
        <f t="shared" si="12"/>
        <v>Non-Lab</v>
      </c>
    </row>
    <row r="383" spans="1:33" ht="16" x14ac:dyDescent="0.2">
      <c r="A383" s="92" t="s">
        <v>266</v>
      </c>
      <c r="B383" s="92" t="s">
        <v>259</v>
      </c>
      <c r="C383" s="92">
        <v>198</v>
      </c>
      <c r="D383" s="95" t="s">
        <v>321</v>
      </c>
      <c r="E383" s="92" t="s">
        <v>336</v>
      </c>
      <c r="F383" s="92">
        <v>4</v>
      </c>
      <c r="G383" s="92" t="s">
        <v>533</v>
      </c>
      <c r="H383" s="92" t="s">
        <v>532</v>
      </c>
      <c r="K383" s="92" t="s">
        <v>531</v>
      </c>
      <c r="L383" s="92" t="s">
        <v>316</v>
      </c>
      <c r="N383" s="92" t="s">
        <v>316</v>
      </c>
      <c r="O383" s="92" t="s">
        <v>316</v>
      </c>
      <c r="P383" s="92" t="s">
        <v>316</v>
      </c>
      <c r="Q383" s="92" t="s">
        <v>316</v>
      </c>
      <c r="R383" s="92" t="s">
        <v>316</v>
      </c>
      <c r="S383" s="92" t="s">
        <v>316</v>
      </c>
      <c r="T383" s="92" t="s">
        <v>316</v>
      </c>
      <c r="U383" s="92">
        <v>1</v>
      </c>
      <c r="W383" s="92" t="str">
        <f t="shared" si="11"/>
        <v>Other</v>
      </c>
      <c r="Y383" s="93" t="s">
        <v>316</v>
      </c>
      <c r="Z383" s="93" t="s">
        <v>316</v>
      </c>
      <c r="AD383" s="92">
        <v>1</v>
      </c>
      <c r="AE383" s="92">
        <v>1</v>
      </c>
      <c r="AG383" s="92" t="str">
        <f t="shared" si="12"/>
        <v>Non-Lab</v>
      </c>
    </row>
    <row r="384" spans="1:33" ht="16" x14ac:dyDescent="0.2">
      <c r="A384" s="92" t="s">
        <v>266</v>
      </c>
      <c r="B384" s="92" t="s">
        <v>1321</v>
      </c>
      <c r="C384" s="92">
        <v>500</v>
      </c>
      <c r="D384" s="95" t="s">
        <v>321</v>
      </c>
      <c r="E384" s="92" t="s">
        <v>320</v>
      </c>
      <c r="F384" s="92">
        <v>4</v>
      </c>
      <c r="G384" s="92" t="s">
        <v>1319</v>
      </c>
      <c r="H384" s="92" t="s">
        <v>1318</v>
      </c>
      <c r="K384" s="92" t="s">
        <v>1317</v>
      </c>
      <c r="L384" s="92" t="s">
        <v>316</v>
      </c>
      <c r="N384" s="92" t="s">
        <v>316</v>
      </c>
      <c r="O384" s="92" t="s">
        <v>316</v>
      </c>
      <c r="P384" s="92" t="s">
        <v>316</v>
      </c>
      <c r="Q384" s="92" t="s">
        <v>316</v>
      </c>
      <c r="R384" s="92" t="s">
        <v>316</v>
      </c>
      <c r="S384" s="92" t="s">
        <v>316</v>
      </c>
      <c r="T384" s="92" t="s">
        <v>316</v>
      </c>
      <c r="U384" s="92">
        <v>1</v>
      </c>
      <c r="W384" s="92" t="str">
        <f t="shared" si="11"/>
        <v>Other</v>
      </c>
      <c r="Y384" s="93" t="s">
        <v>316</v>
      </c>
      <c r="Z384" s="93" t="s">
        <v>316</v>
      </c>
      <c r="AD384" s="92">
        <v>1</v>
      </c>
      <c r="AE384" s="92">
        <v>1</v>
      </c>
      <c r="AG384" s="92" t="str">
        <f t="shared" si="12"/>
        <v>Non-Lab</v>
      </c>
    </row>
    <row r="385" spans="1:33" ht="16" x14ac:dyDescent="0.2">
      <c r="A385" s="92" t="s">
        <v>266</v>
      </c>
      <c r="B385" s="92" t="s">
        <v>507</v>
      </c>
      <c r="C385" s="92">
        <v>309</v>
      </c>
      <c r="D385" s="95" t="s">
        <v>329</v>
      </c>
      <c r="E385" s="92" t="s">
        <v>1607</v>
      </c>
      <c r="F385" s="92">
        <v>4</v>
      </c>
      <c r="G385" s="92" t="s">
        <v>1308</v>
      </c>
      <c r="H385" s="92" t="s">
        <v>200</v>
      </c>
      <c r="K385" s="92" t="s">
        <v>1307</v>
      </c>
      <c r="L385" s="92" t="s">
        <v>316</v>
      </c>
      <c r="N385" s="92" t="s">
        <v>316</v>
      </c>
      <c r="O385" s="92" t="s">
        <v>316</v>
      </c>
      <c r="P385" s="92" t="s">
        <v>316</v>
      </c>
      <c r="Q385" s="92" t="s">
        <v>316</v>
      </c>
      <c r="R385" s="92" t="s">
        <v>316</v>
      </c>
      <c r="S385" s="92" t="s">
        <v>316</v>
      </c>
      <c r="T385" s="92" t="s">
        <v>316</v>
      </c>
      <c r="U385" s="92">
        <v>1</v>
      </c>
      <c r="W385" s="92" t="str">
        <f t="shared" si="11"/>
        <v>Other</v>
      </c>
      <c r="Y385" s="93" t="s">
        <v>316</v>
      </c>
      <c r="Z385" s="93" t="s">
        <v>316</v>
      </c>
      <c r="AD385" s="92">
        <v>1</v>
      </c>
      <c r="AE385" s="92">
        <v>1</v>
      </c>
      <c r="AG385" s="92" t="str">
        <f t="shared" si="12"/>
        <v>Non-Lab</v>
      </c>
    </row>
    <row r="386" spans="1:33" ht="16" x14ac:dyDescent="0.2">
      <c r="A386" s="92" t="s">
        <v>266</v>
      </c>
      <c r="B386" s="92" t="s">
        <v>498</v>
      </c>
      <c r="C386" s="92">
        <v>500</v>
      </c>
      <c r="D386" s="95" t="s">
        <v>321</v>
      </c>
      <c r="E386" s="92" t="s">
        <v>320</v>
      </c>
      <c r="F386" s="92">
        <v>4</v>
      </c>
      <c r="G386" s="92" t="s">
        <v>544</v>
      </c>
      <c r="H386" s="92" t="s">
        <v>543</v>
      </c>
      <c r="K386" s="92" t="s">
        <v>542</v>
      </c>
      <c r="L386" s="92" t="s">
        <v>316</v>
      </c>
      <c r="N386" s="92" t="s">
        <v>316</v>
      </c>
      <c r="O386" s="92" t="s">
        <v>316</v>
      </c>
      <c r="P386" s="92" t="s">
        <v>316</v>
      </c>
      <c r="Q386" s="92" t="s">
        <v>316</v>
      </c>
      <c r="R386" s="92" t="s">
        <v>316</v>
      </c>
      <c r="S386" s="92" t="s">
        <v>316</v>
      </c>
      <c r="T386" s="92" t="s">
        <v>316</v>
      </c>
      <c r="U386" s="92">
        <v>1</v>
      </c>
      <c r="W386" s="92" t="str">
        <f t="shared" ref="W386:W449" si="14">IF(S386=1,"MWF",IF(T386=1,"TR","Other"))</f>
        <v>Other</v>
      </c>
      <c r="Y386" s="93" t="s">
        <v>316</v>
      </c>
      <c r="Z386" s="93" t="s">
        <v>316</v>
      </c>
      <c r="AD386" s="92">
        <v>1</v>
      </c>
      <c r="AE386" s="92">
        <v>1</v>
      </c>
      <c r="AG386" s="92" t="str">
        <f t="shared" ref="AG386:AG449" si="15">IF(RIGHT(C386,1)="L","Lab","Non-Lab")</f>
        <v>Non-Lab</v>
      </c>
    </row>
    <row r="387" spans="1:33" ht="16" x14ac:dyDescent="0.2">
      <c r="A387" s="92" t="s">
        <v>266</v>
      </c>
      <c r="B387" s="92" t="s">
        <v>498</v>
      </c>
      <c r="C387" s="92">
        <v>500</v>
      </c>
      <c r="D387" s="95" t="s">
        <v>329</v>
      </c>
      <c r="E387" s="92" t="s">
        <v>320</v>
      </c>
      <c r="F387" s="92">
        <v>4</v>
      </c>
      <c r="G387" s="92" t="s">
        <v>503</v>
      </c>
      <c r="H387" s="92" t="s">
        <v>342</v>
      </c>
      <c r="K387" s="92" t="s">
        <v>502</v>
      </c>
      <c r="L387" s="92" t="s">
        <v>316</v>
      </c>
      <c r="N387" s="92" t="s">
        <v>316</v>
      </c>
      <c r="O387" s="92" t="s">
        <v>316</v>
      </c>
      <c r="P387" s="92" t="s">
        <v>316</v>
      </c>
      <c r="Q387" s="92" t="s">
        <v>316</v>
      </c>
      <c r="R387" s="92" t="s">
        <v>316</v>
      </c>
      <c r="S387" s="92" t="s">
        <v>316</v>
      </c>
      <c r="T387" s="92" t="s">
        <v>316</v>
      </c>
      <c r="U387" s="92">
        <v>1</v>
      </c>
      <c r="W387" s="92" t="str">
        <f t="shared" si="14"/>
        <v>Other</v>
      </c>
      <c r="Y387" s="93" t="s">
        <v>316</v>
      </c>
      <c r="Z387" s="93" t="s">
        <v>316</v>
      </c>
      <c r="AD387" s="92">
        <v>1</v>
      </c>
      <c r="AE387" s="92">
        <v>1</v>
      </c>
      <c r="AG387" s="92" t="str">
        <f t="shared" si="15"/>
        <v>Non-Lab</v>
      </c>
    </row>
    <row r="388" spans="1:33" ht="16" x14ac:dyDescent="0.2">
      <c r="A388" s="92" t="s">
        <v>266</v>
      </c>
      <c r="B388" s="92" t="s">
        <v>490</v>
      </c>
      <c r="C388" s="92">
        <v>500</v>
      </c>
      <c r="D388" s="95" t="s">
        <v>321</v>
      </c>
      <c r="E388" s="92" t="s">
        <v>320</v>
      </c>
      <c r="F388" s="92">
        <v>4</v>
      </c>
      <c r="G388" s="92" t="s">
        <v>1302</v>
      </c>
      <c r="H388" s="92" t="s">
        <v>1301</v>
      </c>
      <c r="K388" s="92" t="s">
        <v>1299</v>
      </c>
      <c r="L388" s="92" t="s">
        <v>316</v>
      </c>
      <c r="N388" s="92" t="s">
        <v>316</v>
      </c>
      <c r="O388" s="92" t="s">
        <v>316</v>
      </c>
      <c r="P388" s="92" t="s">
        <v>316</v>
      </c>
      <c r="Q388" s="92" t="s">
        <v>316</v>
      </c>
      <c r="R388" s="92" t="s">
        <v>316</v>
      </c>
      <c r="S388" s="92" t="s">
        <v>316</v>
      </c>
      <c r="T388" s="92" t="s">
        <v>316</v>
      </c>
      <c r="U388" s="92">
        <v>1</v>
      </c>
      <c r="W388" s="92" t="str">
        <f t="shared" si="14"/>
        <v>Other</v>
      </c>
      <c r="Y388" s="93" t="s">
        <v>316</v>
      </c>
      <c r="Z388" s="93" t="s">
        <v>316</v>
      </c>
      <c r="AD388" s="92">
        <v>1</v>
      </c>
      <c r="AE388" s="92">
        <v>2</v>
      </c>
      <c r="AG388" s="92" t="str">
        <f t="shared" si="15"/>
        <v>Non-Lab</v>
      </c>
    </row>
    <row r="389" spans="1:33" ht="16" x14ac:dyDescent="0.2">
      <c r="A389" s="92" t="s">
        <v>266</v>
      </c>
      <c r="B389" s="92" t="s">
        <v>484</v>
      </c>
      <c r="C389" s="92">
        <v>320</v>
      </c>
      <c r="D389" s="95" t="s">
        <v>321</v>
      </c>
      <c r="E389" s="92" t="s">
        <v>485</v>
      </c>
      <c r="F389" s="92">
        <v>2</v>
      </c>
      <c r="G389" s="92" t="s">
        <v>1216</v>
      </c>
      <c r="H389" s="92" t="s">
        <v>548</v>
      </c>
      <c r="K389" s="92" t="s">
        <v>1215</v>
      </c>
      <c r="L389" s="92" t="s">
        <v>316</v>
      </c>
      <c r="N389" s="92" t="s">
        <v>316</v>
      </c>
      <c r="O389" s="92" t="s">
        <v>316</v>
      </c>
      <c r="P389" s="92" t="s">
        <v>316</v>
      </c>
      <c r="Q389" s="92" t="s">
        <v>316</v>
      </c>
      <c r="R389" s="92" t="s">
        <v>316</v>
      </c>
      <c r="S389" s="92" t="s">
        <v>316</v>
      </c>
      <c r="T389" s="92" t="s">
        <v>316</v>
      </c>
      <c r="U389" s="92">
        <v>1</v>
      </c>
      <c r="W389" s="92" t="str">
        <f t="shared" si="14"/>
        <v>Other</v>
      </c>
      <c r="Y389" s="93" t="s">
        <v>316</v>
      </c>
      <c r="Z389" s="93" t="s">
        <v>316</v>
      </c>
      <c r="AC389" s="92" t="s">
        <v>1606</v>
      </c>
      <c r="AD389" s="92">
        <v>10</v>
      </c>
      <c r="AE389" s="92">
        <v>5</v>
      </c>
      <c r="AG389" s="92" t="str">
        <f t="shared" si="15"/>
        <v>Non-Lab</v>
      </c>
    </row>
    <row r="390" spans="1:33" ht="16" x14ac:dyDescent="0.2">
      <c r="A390" s="92" t="s">
        <v>266</v>
      </c>
      <c r="B390" s="92" t="s">
        <v>484</v>
      </c>
      <c r="C390" s="92">
        <v>420</v>
      </c>
      <c r="D390" s="95" t="s">
        <v>321</v>
      </c>
      <c r="E390" s="92" t="s">
        <v>483</v>
      </c>
      <c r="F390" s="92">
        <v>2</v>
      </c>
      <c r="G390" s="92" t="s">
        <v>1292</v>
      </c>
      <c r="H390" s="92" t="s">
        <v>352</v>
      </c>
      <c r="K390" s="92" t="s">
        <v>1291</v>
      </c>
      <c r="L390" s="92" t="s">
        <v>316</v>
      </c>
      <c r="N390" s="92" t="s">
        <v>316</v>
      </c>
      <c r="O390" s="92" t="s">
        <v>316</v>
      </c>
      <c r="P390" s="92" t="s">
        <v>316</v>
      </c>
      <c r="Q390" s="92" t="s">
        <v>316</v>
      </c>
      <c r="R390" s="92" t="s">
        <v>316</v>
      </c>
      <c r="S390" s="92" t="s">
        <v>316</v>
      </c>
      <c r="T390" s="92" t="s">
        <v>316</v>
      </c>
      <c r="U390" s="92">
        <v>1</v>
      </c>
      <c r="W390" s="92" t="str">
        <f t="shared" si="14"/>
        <v>Other</v>
      </c>
      <c r="Y390" s="93" t="s">
        <v>316</v>
      </c>
      <c r="Z390" s="93" t="s">
        <v>316</v>
      </c>
      <c r="AC390" s="92" t="s">
        <v>1606</v>
      </c>
      <c r="AD390" s="92">
        <v>20</v>
      </c>
      <c r="AE390" s="92">
        <v>2</v>
      </c>
      <c r="AG390" s="92" t="str">
        <f t="shared" si="15"/>
        <v>Non-Lab</v>
      </c>
    </row>
    <row r="391" spans="1:33" ht="16" x14ac:dyDescent="0.2">
      <c r="A391" s="92" t="s">
        <v>266</v>
      </c>
      <c r="B391" s="92" t="s">
        <v>484</v>
      </c>
      <c r="C391" s="92">
        <v>500</v>
      </c>
      <c r="D391" s="95" t="s">
        <v>321</v>
      </c>
      <c r="E391" s="92" t="s">
        <v>1605</v>
      </c>
      <c r="F391" s="92">
        <v>4</v>
      </c>
      <c r="G391" s="92" t="s">
        <v>940</v>
      </c>
      <c r="H391" s="92" t="s">
        <v>939</v>
      </c>
      <c r="K391" s="92" t="s">
        <v>938</v>
      </c>
      <c r="L391" s="92" t="s">
        <v>316</v>
      </c>
      <c r="N391" s="92" t="s">
        <v>316</v>
      </c>
      <c r="O391" s="92" t="s">
        <v>316</v>
      </c>
      <c r="P391" s="92" t="s">
        <v>316</v>
      </c>
      <c r="Q391" s="92" t="s">
        <v>316</v>
      </c>
      <c r="R391" s="92" t="s">
        <v>316</v>
      </c>
      <c r="S391" s="92" t="s">
        <v>316</v>
      </c>
      <c r="T391" s="92" t="s">
        <v>316</v>
      </c>
      <c r="U391" s="92">
        <v>1</v>
      </c>
      <c r="W391" s="92" t="str">
        <f t="shared" si="14"/>
        <v>Other</v>
      </c>
      <c r="Y391" s="93" t="s">
        <v>316</v>
      </c>
      <c r="Z391" s="93" t="s">
        <v>316</v>
      </c>
      <c r="AD391" s="92">
        <v>1</v>
      </c>
      <c r="AE391" s="92">
        <v>1</v>
      </c>
      <c r="AG391" s="92" t="str">
        <f t="shared" si="15"/>
        <v>Non-Lab</v>
      </c>
    </row>
    <row r="392" spans="1:33" ht="16" x14ac:dyDescent="0.2">
      <c r="A392" s="92" t="s">
        <v>266</v>
      </c>
      <c r="B392" s="92" t="s">
        <v>391</v>
      </c>
      <c r="C392" s="95" t="s">
        <v>478</v>
      </c>
      <c r="D392" s="95" t="s">
        <v>321</v>
      </c>
      <c r="E392" s="92" t="s">
        <v>477</v>
      </c>
      <c r="F392" s="92">
        <v>1</v>
      </c>
      <c r="G392" s="92" t="s">
        <v>442</v>
      </c>
      <c r="H392" s="92" t="s">
        <v>441</v>
      </c>
      <c r="I392" s="92" t="s">
        <v>384</v>
      </c>
      <c r="J392" s="92" t="s">
        <v>240</v>
      </c>
      <c r="K392" s="92" t="s">
        <v>440</v>
      </c>
      <c r="L392" s="92" t="s">
        <v>383</v>
      </c>
      <c r="N392" s="92" t="s">
        <v>316</v>
      </c>
      <c r="O392" s="92" t="s">
        <v>316</v>
      </c>
      <c r="P392" s="92" t="s">
        <v>316</v>
      </c>
      <c r="Q392" s="92" t="s">
        <v>316</v>
      </c>
      <c r="R392" s="92" t="s">
        <v>316</v>
      </c>
      <c r="S392" s="92" t="s">
        <v>316</v>
      </c>
      <c r="T392" s="92" t="s">
        <v>316</v>
      </c>
      <c r="U392" s="92">
        <v>1</v>
      </c>
      <c r="W392" s="92" t="str">
        <f t="shared" si="14"/>
        <v>Other</v>
      </c>
      <c r="Y392" s="93" t="s">
        <v>316</v>
      </c>
      <c r="Z392" s="93" t="s">
        <v>316</v>
      </c>
      <c r="AD392" s="92">
        <v>6</v>
      </c>
      <c r="AE392" s="92">
        <v>1</v>
      </c>
      <c r="AG392" s="92" t="str">
        <f t="shared" si="15"/>
        <v>Non-Lab</v>
      </c>
    </row>
    <row r="393" spans="1:33" ht="16" x14ac:dyDescent="0.2">
      <c r="A393" s="92" t="s">
        <v>266</v>
      </c>
      <c r="B393" s="92" t="s">
        <v>391</v>
      </c>
      <c r="C393" s="95" t="s">
        <v>478</v>
      </c>
      <c r="D393" s="95" t="s">
        <v>329</v>
      </c>
      <c r="E393" s="92" t="s">
        <v>477</v>
      </c>
      <c r="F393" s="92">
        <v>1</v>
      </c>
      <c r="G393" s="92" t="s">
        <v>438</v>
      </c>
      <c r="H393" s="92" t="s">
        <v>437</v>
      </c>
      <c r="I393" s="92" t="s">
        <v>384</v>
      </c>
      <c r="J393" s="92" t="s">
        <v>240</v>
      </c>
      <c r="K393" s="92" t="s">
        <v>436</v>
      </c>
      <c r="L393" s="92" t="s">
        <v>383</v>
      </c>
      <c r="N393" s="92" t="s">
        <v>316</v>
      </c>
      <c r="O393" s="92" t="s">
        <v>316</v>
      </c>
      <c r="P393" s="92" t="s">
        <v>316</v>
      </c>
      <c r="Q393" s="92" t="s">
        <v>316</v>
      </c>
      <c r="R393" s="92" t="s">
        <v>316</v>
      </c>
      <c r="S393" s="92" t="s">
        <v>316</v>
      </c>
      <c r="T393" s="92" t="s">
        <v>316</v>
      </c>
      <c r="U393" s="92">
        <v>1</v>
      </c>
      <c r="W393" s="92" t="str">
        <f t="shared" si="14"/>
        <v>Other</v>
      </c>
      <c r="Y393" s="93" t="s">
        <v>316</v>
      </c>
      <c r="Z393" s="93" t="s">
        <v>316</v>
      </c>
      <c r="AD393" s="92">
        <v>4</v>
      </c>
      <c r="AE393" s="92">
        <v>0</v>
      </c>
      <c r="AG393" s="92" t="str">
        <f t="shared" si="15"/>
        <v>Non-Lab</v>
      </c>
    </row>
    <row r="394" spans="1:33" ht="16" x14ac:dyDescent="0.2">
      <c r="A394" s="92" t="s">
        <v>266</v>
      </c>
      <c r="B394" s="92" t="s">
        <v>391</v>
      </c>
      <c r="C394" s="95" t="s">
        <v>476</v>
      </c>
      <c r="D394" s="95" t="s">
        <v>321</v>
      </c>
      <c r="E394" s="92" t="s">
        <v>475</v>
      </c>
      <c r="F394" s="92">
        <v>1</v>
      </c>
      <c r="G394" s="92" t="s">
        <v>434</v>
      </c>
      <c r="H394" s="92" t="s">
        <v>433</v>
      </c>
      <c r="I394" s="92" t="s">
        <v>384</v>
      </c>
      <c r="J394" s="92" t="s">
        <v>240</v>
      </c>
      <c r="K394" s="92" t="s">
        <v>432</v>
      </c>
      <c r="L394" s="92" t="s">
        <v>383</v>
      </c>
      <c r="N394" s="92" t="s">
        <v>316</v>
      </c>
      <c r="O394" s="92" t="s">
        <v>316</v>
      </c>
      <c r="P394" s="92" t="s">
        <v>316</v>
      </c>
      <c r="Q394" s="92" t="s">
        <v>316</v>
      </c>
      <c r="R394" s="92" t="s">
        <v>316</v>
      </c>
      <c r="S394" s="92" t="s">
        <v>316</v>
      </c>
      <c r="T394" s="92" t="s">
        <v>316</v>
      </c>
      <c r="U394" s="92">
        <v>1</v>
      </c>
      <c r="W394" s="92" t="str">
        <f t="shared" si="14"/>
        <v>Other</v>
      </c>
      <c r="Y394" s="93" t="s">
        <v>316</v>
      </c>
      <c r="Z394" s="93" t="s">
        <v>316</v>
      </c>
      <c r="AD394" s="92">
        <v>4</v>
      </c>
      <c r="AE394" s="92">
        <v>2</v>
      </c>
      <c r="AG394" s="92" t="str">
        <f t="shared" si="15"/>
        <v>Non-Lab</v>
      </c>
    </row>
    <row r="395" spans="1:33" ht="16" x14ac:dyDescent="0.2">
      <c r="A395" s="92" t="s">
        <v>266</v>
      </c>
      <c r="B395" s="92" t="s">
        <v>391</v>
      </c>
      <c r="C395" s="95" t="s">
        <v>472</v>
      </c>
      <c r="D395" s="95" t="s">
        <v>321</v>
      </c>
      <c r="E395" s="92" t="s">
        <v>471</v>
      </c>
      <c r="F395" s="92">
        <v>1</v>
      </c>
      <c r="G395" s="92" t="s">
        <v>429</v>
      </c>
      <c r="H395" s="92" t="s">
        <v>428</v>
      </c>
      <c r="I395" s="92" t="s">
        <v>384</v>
      </c>
      <c r="J395" s="92" t="s">
        <v>240</v>
      </c>
      <c r="K395" s="92" t="s">
        <v>427</v>
      </c>
      <c r="L395" s="92" t="s">
        <v>383</v>
      </c>
      <c r="N395" s="92" t="s">
        <v>316</v>
      </c>
      <c r="O395" s="92" t="s">
        <v>316</v>
      </c>
      <c r="P395" s="92" t="s">
        <v>316</v>
      </c>
      <c r="Q395" s="92" t="s">
        <v>316</v>
      </c>
      <c r="R395" s="92" t="s">
        <v>316</v>
      </c>
      <c r="S395" s="92" t="s">
        <v>316</v>
      </c>
      <c r="T395" s="92" t="s">
        <v>316</v>
      </c>
      <c r="U395" s="92">
        <v>1</v>
      </c>
      <c r="W395" s="92" t="str">
        <f t="shared" si="14"/>
        <v>Other</v>
      </c>
      <c r="Y395" s="93" t="s">
        <v>316</v>
      </c>
      <c r="Z395" s="93" t="s">
        <v>316</v>
      </c>
      <c r="AD395" s="92">
        <v>4</v>
      </c>
      <c r="AE395" s="92">
        <v>0</v>
      </c>
      <c r="AG395" s="92" t="str">
        <f t="shared" si="15"/>
        <v>Non-Lab</v>
      </c>
    </row>
    <row r="396" spans="1:33" ht="16" x14ac:dyDescent="0.2">
      <c r="A396" s="92" t="s">
        <v>266</v>
      </c>
      <c r="B396" s="92" t="s">
        <v>391</v>
      </c>
      <c r="C396" s="95" t="s">
        <v>470</v>
      </c>
      <c r="D396" s="95" t="s">
        <v>321</v>
      </c>
      <c r="E396" s="92" t="s">
        <v>469</v>
      </c>
      <c r="F396" s="92">
        <v>1</v>
      </c>
      <c r="G396" s="92" t="s">
        <v>394</v>
      </c>
      <c r="H396" s="92" t="s">
        <v>393</v>
      </c>
      <c r="I396" s="92" t="s">
        <v>384</v>
      </c>
      <c r="J396" s="92" t="s">
        <v>240</v>
      </c>
      <c r="K396" s="92" t="s">
        <v>392</v>
      </c>
      <c r="L396" s="92" t="s">
        <v>383</v>
      </c>
      <c r="N396" s="92" t="s">
        <v>316</v>
      </c>
      <c r="O396" s="92" t="s">
        <v>316</v>
      </c>
      <c r="P396" s="92" t="s">
        <v>316</v>
      </c>
      <c r="Q396" s="92" t="s">
        <v>316</v>
      </c>
      <c r="R396" s="92" t="s">
        <v>316</v>
      </c>
      <c r="S396" s="92" t="s">
        <v>316</v>
      </c>
      <c r="T396" s="92" t="s">
        <v>316</v>
      </c>
      <c r="U396" s="92">
        <v>1</v>
      </c>
      <c r="W396" s="92" t="str">
        <f t="shared" si="14"/>
        <v>Other</v>
      </c>
      <c r="Y396" s="93" t="s">
        <v>316</v>
      </c>
      <c r="Z396" s="93" t="s">
        <v>316</v>
      </c>
      <c r="AD396" s="92">
        <v>5</v>
      </c>
      <c r="AE396" s="92">
        <v>0</v>
      </c>
      <c r="AG396" s="92" t="str">
        <f t="shared" si="15"/>
        <v>Non-Lab</v>
      </c>
    </row>
    <row r="397" spans="1:33" ht="16" x14ac:dyDescent="0.2">
      <c r="A397" s="92" t="s">
        <v>266</v>
      </c>
      <c r="B397" s="92" t="s">
        <v>391</v>
      </c>
      <c r="C397" s="95" t="s">
        <v>468</v>
      </c>
      <c r="D397" s="95" t="s">
        <v>321</v>
      </c>
      <c r="E397" s="92" t="s">
        <v>467</v>
      </c>
      <c r="F397" s="92">
        <v>1</v>
      </c>
      <c r="G397" s="92" t="s">
        <v>424</v>
      </c>
      <c r="H397" s="92" t="s">
        <v>423</v>
      </c>
      <c r="I397" s="92" t="s">
        <v>384</v>
      </c>
      <c r="J397" s="92" t="s">
        <v>240</v>
      </c>
      <c r="K397" s="92" t="s">
        <v>422</v>
      </c>
      <c r="L397" s="92" t="s">
        <v>383</v>
      </c>
      <c r="N397" s="92" t="s">
        <v>316</v>
      </c>
      <c r="O397" s="92" t="s">
        <v>316</v>
      </c>
      <c r="P397" s="92" t="s">
        <v>316</v>
      </c>
      <c r="Q397" s="92" t="s">
        <v>316</v>
      </c>
      <c r="R397" s="92" t="s">
        <v>316</v>
      </c>
      <c r="S397" s="92" t="s">
        <v>316</v>
      </c>
      <c r="T397" s="92" t="s">
        <v>316</v>
      </c>
      <c r="U397" s="92">
        <v>1</v>
      </c>
      <c r="W397" s="92" t="str">
        <f t="shared" si="14"/>
        <v>Other</v>
      </c>
      <c r="Y397" s="93" t="s">
        <v>316</v>
      </c>
      <c r="Z397" s="93" t="s">
        <v>316</v>
      </c>
      <c r="AD397" s="92">
        <v>5</v>
      </c>
      <c r="AE397" s="92">
        <v>0</v>
      </c>
      <c r="AG397" s="92" t="str">
        <f t="shared" si="15"/>
        <v>Non-Lab</v>
      </c>
    </row>
    <row r="398" spans="1:33" ht="16" x14ac:dyDescent="0.2">
      <c r="A398" s="92" t="s">
        <v>266</v>
      </c>
      <c r="B398" s="92" t="s">
        <v>391</v>
      </c>
      <c r="C398" s="95" t="s">
        <v>462</v>
      </c>
      <c r="D398" s="95" t="s">
        <v>321</v>
      </c>
      <c r="E398" s="92" t="s">
        <v>461</v>
      </c>
      <c r="F398" s="92">
        <v>1</v>
      </c>
      <c r="G398" s="92" t="s">
        <v>417</v>
      </c>
      <c r="H398" s="92" t="s">
        <v>416</v>
      </c>
      <c r="I398" s="92" t="s">
        <v>384</v>
      </c>
      <c r="J398" s="92" t="s">
        <v>240</v>
      </c>
      <c r="K398" s="92" t="s">
        <v>415</v>
      </c>
      <c r="L398" s="92" t="s">
        <v>383</v>
      </c>
      <c r="N398" s="92" t="s">
        <v>316</v>
      </c>
      <c r="O398" s="92" t="s">
        <v>316</v>
      </c>
      <c r="P398" s="92" t="s">
        <v>316</v>
      </c>
      <c r="Q398" s="92" t="s">
        <v>316</v>
      </c>
      <c r="R398" s="92" t="s">
        <v>316</v>
      </c>
      <c r="S398" s="92" t="s">
        <v>316</v>
      </c>
      <c r="T398" s="92" t="s">
        <v>316</v>
      </c>
      <c r="U398" s="92">
        <v>1</v>
      </c>
      <c r="W398" s="92" t="str">
        <f t="shared" si="14"/>
        <v>Other</v>
      </c>
      <c r="Y398" s="93" t="s">
        <v>316</v>
      </c>
      <c r="Z398" s="93" t="s">
        <v>316</v>
      </c>
      <c r="AD398" s="92">
        <v>2</v>
      </c>
      <c r="AE398" s="92">
        <v>0</v>
      </c>
      <c r="AG398" s="92" t="str">
        <f t="shared" si="15"/>
        <v>Non-Lab</v>
      </c>
    </row>
    <row r="399" spans="1:33" ht="16" x14ac:dyDescent="0.2">
      <c r="A399" s="92" t="s">
        <v>266</v>
      </c>
      <c r="B399" s="92" t="s">
        <v>391</v>
      </c>
      <c r="C399" s="95" t="s">
        <v>458</v>
      </c>
      <c r="D399" s="95" t="s">
        <v>321</v>
      </c>
      <c r="E399" s="92" t="s">
        <v>457</v>
      </c>
      <c r="F399" s="92">
        <v>1</v>
      </c>
      <c r="G399" s="92" t="s">
        <v>413</v>
      </c>
      <c r="H399" s="92" t="s">
        <v>199</v>
      </c>
      <c r="I399" s="92" t="s">
        <v>384</v>
      </c>
      <c r="J399" s="92" t="s">
        <v>240</v>
      </c>
      <c r="K399" s="92" t="s">
        <v>412</v>
      </c>
      <c r="L399" s="92" t="s">
        <v>383</v>
      </c>
      <c r="N399" s="92" t="s">
        <v>316</v>
      </c>
      <c r="O399" s="92" t="s">
        <v>316</v>
      </c>
      <c r="P399" s="92" t="s">
        <v>316</v>
      </c>
      <c r="Q399" s="92" t="s">
        <v>316</v>
      </c>
      <c r="R399" s="92" t="s">
        <v>316</v>
      </c>
      <c r="S399" s="92" t="s">
        <v>316</v>
      </c>
      <c r="T399" s="92" t="s">
        <v>316</v>
      </c>
      <c r="U399" s="92">
        <v>1</v>
      </c>
      <c r="W399" s="92" t="str">
        <f t="shared" si="14"/>
        <v>Other</v>
      </c>
      <c r="Y399" s="93" t="s">
        <v>316</v>
      </c>
      <c r="Z399" s="93" t="s">
        <v>316</v>
      </c>
      <c r="AD399" s="92">
        <v>2</v>
      </c>
      <c r="AE399" s="92">
        <v>0</v>
      </c>
      <c r="AG399" s="92" t="str">
        <f t="shared" si="15"/>
        <v>Non-Lab</v>
      </c>
    </row>
    <row r="400" spans="1:33" ht="16" x14ac:dyDescent="0.2">
      <c r="A400" s="92" t="s">
        <v>266</v>
      </c>
      <c r="B400" s="92" t="s">
        <v>391</v>
      </c>
      <c r="C400" s="95" t="s">
        <v>454</v>
      </c>
      <c r="D400" s="95" t="s">
        <v>321</v>
      </c>
      <c r="E400" s="92" t="s">
        <v>453</v>
      </c>
      <c r="F400" s="92">
        <v>1</v>
      </c>
      <c r="G400" s="92" t="s">
        <v>1604</v>
      </c>
      <c r="H400" s="92" t="s">
        <v>334</v>
      </c>
      <c r="I400" s="92" t="s">
        <v>384</v>
      </c>
      <c r="J400" s="92" t="s">
        <v>240</v>
      </c>
      <c r="K400" s="92" t="s">
        <v>1603</v>
      </c>
      <c r="L400" s="92" t="s">
        <v>383</v>
      </c>
      <c r="N400" s="92" t="s">
        <v>316</v>
      </c>
      <c r="O400" s="92" t="s">
        <v>316</v>
      </c>
      <c r="P400" s="92" t="s">
        <v>316</v>
      </c>
      <c r="Q400" s="92" t="s">
        <v>316</v>
      </c>
      <c r="R400" s="92" t="s">
        <v>316</v>
      </c>
      <c r="S400" s="92" t="s">
        <v>316</v>
      </c>
      <c r="T400" s="92" t="s">
        <v>316</v>
      </c>
      <c r="U400" s="92">
        <v>1</v>
      </c>
      <c r="W400" s="92" t="str">
        <f t="shared" si="14"/>
        <v>Other</v>
      </c>
      <c r="Y400" s="93" t="s">
        <v>316</v>
      </c>
      <c r="Z400" s="93" t="s">
        <v>316</v>
      </c>
      <c r="AD400" s="92">
        <v>4</v>
      </c>
      <c r="AE400" s="92">
        <v>0</v>
      </c>
      <c r="AG400" s="92" t="str">
        <f t="shared" si="15"/>
        <v>Non-Lab</v>
      </c>
    </row>
    <row r="401" spans="1:33" ht="16" x14ac:dyDescent="0.2">
      <c r="A401" s="92" t="s">
        <v>266</v>
      </c>
      <c r="B401" s="92" t="s">
        <v>391</v>
      </c>
      <c r="C401" s="95" t="s">
        <v>452</v>
      </c>
      <c r="D401" s="95" t="s">
        <v>321</v>
      </c>
      <c r="E401" s="92" t="s">
        <v>451</v>
      </c>
      <c r="F401" s="92">
        <v>1</v>
      </c>
      <c r="G401" s="92" t="s">
        <v>408</v>
      </c>
      <c r="H401" s="92" t="s">
        <v>407</v>
      </c>
      <c r="I401" s="92" t="s">
        <v>384</v>
      </c>
      <c r="J401" s="92" t="s">
        <v>240</v>
      </c>
      <c r="K401" s="92" t="s">
        <v>406</v>
      </c>
      <c r="L401" s="92" t="s">
        <v>383</v>
      </c>
      <c r="N401" s="92" t="s">
        <v>316</v>
      </c>
      <c r="O401" s="92" t="s">
        <v>316</v>
      </c>
      <c r="P401" s="92" t="s">
        <v>316</v>
      </c>
      <c r="Q401" s="92" t="s">
        <v>316</v>
      </c>
      <c r="R401" s="92" t="s">
        <v>316</v>
      </c>
      <c r="S401" s="92" t="s">
        <v>316</v>
      </c>
      <c r="T401" s="92" t="s">
        <v>316</v>
      </c>
      <c r="U401" s="92">
        <v>1</v>
      </c>
      <c r="W401" s="92" t="str">
        <f t="shared" si="14"/>
        <v>Other</v>
      </c>
      <c r="Y401" s="93" t="s">
        <v>316</v>
      </c>
      <c r="Z401" s="93" t="s">
        <v>316</v>
      </c>
      <c r="AD401" s="92">
        <v>3</v>
      </c>
      <c r="AE401" s="92">
        <v>0</v>
      </c>
      <c r="AG401" s="92" t="str">
        <f t="shared" si="15"/>
        <v>Non-Lab</v>
      </c>
    </row>
    <row r="402" spans="1:33" ht="16" x14ac:dyDescent="0.2">
      <c r="A402" s="92" t="s">
        <v>266</v>
      </c>
      <c r="B402" s="92" t="s">
        <v>391</v>
      </c>
      <c r="C402" s="95" t="s">
        <v>448</v>
      </c>
      <c r="D402" s="95" t="s">
        <v>321</v>
      </c>
      <c r="E402" s="92" t="s">
        <v>447</v>
      </c>
      <c r="F402" s="92">
        <v>1</v>
      </c>
      <c r="G402" s="92" t="s">
        <v>402</v>
      </c>
      <c r="H402" s="92" t="s">
        <v>401</v>
      </c>
      <c r="I402" s="92" t="s">
        <v>384</v>
      </c>
      <c r="J402" s="92" t="s">
        <v>240</v>
      </c>
      <c r="K402" s="92" t="s">
        <v>400</v>
      </c>
      <c r="L402" s="92" t="s">
        <v>383</v>
      </c>
      <c r="N402" s="92" t="s">
        <v>316</v>
      </c>
      <c r="O402" s="92" t="s">
        <v>316</v>
      </c>
      <c r="P402" s="92" t="s">
        <v>316</v>
      </c>
      <c r="Q402" s="92" t="s">
        <v>316</v>
      </c>
      <c r="R402" s="92" t="s">
        <v>316</v>
      </c>
      <c r="S402" s="92" t="s">
        <v>316</v>
      </c>
      <c r="T402" s="92" t="s">
        <v>316</v>
      </c>
      <c r="U402" s="92">
        <v>1</v>
      </c>
      <c r="W402" s="92" t="str">
        <f t="shared" si="14"/>
        <v>Other</v>
      </c>
      <c r="Y402" s="93" t="s">
        <v>316</v>
      </c>
      <c r="Z402" s="93" t="s">
        <v>316</v>
      </c>
      <c r="AD402" s="92">
        <v>6</v>
      </c>
      <c r="AE402" s="92">
        <v>6</v>
      </c>
      <c r="AG402" s="92" t="str">
        <f t="shared" si="15"/>
        <v>Non-Lab</v>
      </c>
    </row>
    <row r="403" spans="1:33" ht="16" x14ac:dyDescent="0.2">
      <c r="A403" s="92" t="s">
        <v>266</v>
      </c>
      <c r="B403" s="92" t="s">
        <v>391</v>
      </c>
      <c r="C403" s="95" t="s">
        <v>446</v>
      </c>
      <c r="D403" s="95" t="s">
        <v>321</v>
      </c>
      <c r="E403" s="92" t="s">
        <v>445</v>
      </c>
      <c r="F403" s="92">
        <v>1</v>
      </c>
      <c r="G403" s="92" t="s">
        <v>398</v>
      </c>
      <c r="H403" s="92" t="s">
        <v>397</v>
      </c>
      <c r="I403" s="92" t="s">
        <v>384</v>
      </c>
      <c r="J403" s="92" t="s">
        <v>240</v>
      </c>
      <c r="K403" s="92" t="s">
        <v>396</v>
      </c>
      <c r="L403" s="92" t="s">
        <v>383</v>
      </c>
      <c r="N403" s="92" t="s">
        <v>316</v>
      </c>
      <c r="O403" s="92" t="s">
        <v>316</v>
      </c>
      <c r="P403" s="92" t="s">
        <v>316</v>
      </c>
      <c r="Q403" s="92" t="s">
        <v>316</v>
      </c>
      <c r="R403" s="92" t="s">
        <v>316</v>
      </c>
      <c r="S403" s="92" t="s">
        <v>316</v>
      </c>
      <c r="T403" s="92" t="s">
        <v>316</v>
      </c>
      <c r="U403" s="92">
        <v>1</v>
      </c>
      <c r="W403" s="92" t="str">
        <f t="shared" si="14"/>
        <v>Other</v>
      </c>
      <c r="Y403" s="93" t="s">
        <v>316</v>
      </c>
      <c r="Z403" s="93" t="s">
        <v>316</v>
      </c>
      <c r="AD403" s="92">
        <v>4</v>
      </c>
      <c r="AE403" s="92">
        <v>0</v>
      </c>
      <c r="AG403" s="92" t="str">
        <f t="shared" si="15"/>
        <v>Non-Lab</v>
      </c>
    </row>
    <row r="404" spans="1:33" ht="16" x14ac:dyDescent="0.2">
      <c r="A404" s="92" t="s">
        <v>266</v>
      </c>
      <c r="B404" s="92" t="s">
        <v>391</v>
      </c>
      <c r="C404" s="95" t="s">
        <v>444</v>
      </c>
      <c r="D404" s="95" t="s">
        <v>321</v>
      </c>
      <c r="E404" s="92" t="s">
        <v>443</v>
      </c>
      <c r="F404" s="92">
        <v>1</v>
      </c>
      <c r="G404" s="92" t="s">
        <v>398</v>
      </c>
      <c r="H404" s="92" t="s">
        <v>397</v>
      </c>
      <c r="I404" s="92" t="s">
        <v>384</v>
      </c>
      <c r="J404" s="92" t="s">
        <v>240</v>
      </c>
      <c r="K404" s="92" t="s">
        <v>396</v>
      </c>
      <c r="L404" s="92" t="s">
        <v>383</v>
      </c>
      <c r="N404" s="92" t="s">
        <v>316</v>
      </c>
      <c r="O404" s="92" t="s">
        <v>316</v>
      </c>
      <c r="P404" s="92" t="s">
        <v>316</v>
      </c>
      <c r="Q404" s="92" t="s">
        <v>316</v>
      </c>
      <c r="R404" s="92" t="s">
        <v>316</v>
      </c>
      <c r="S404" s="92" t="s">
        <v>316</v>
      </c>
      <c r="T404" s="92" t="s">
        <v>316</v>
      </c>
      <c r="U404" s="92">
        <v>1</v>
      </c>
      <c r="W404" s="92" t="str">
        <f t="shared" si="14"/>
        <v>Other</v>
      </c>
      <c r="Y404" s="93" t="s">
        <v>316</v>
      </c>
      <c r="Z404" s="93" t="s">
        <v>316</v>
      </c>
      <c r="AD404" s="92">
        <v>4</v>
      </c>
      <c r="AE404" s="92">
        <v>2</v>
      </c>
      <c r="AG404" s="92" t="str">
        <f t="shared" si="15"/>
        <v>Non-Lab</v>
      </c>
    </row>
    <row r="405" spans="1:33" ht="16" x14ac:dyDescent="0.2">
      <c r="A405" s="92" t="s">
        <v>266</v>
      </c>
      <c r="B405" s="92" t="s">
        <v>391</v>
      </c>
      <c r="C405" s="92">
        <v>121</v>
      </c>
      <c r="D405" s="95" t="s">
        <v>321</v>
      </c>
      <c r="E405" s="92" t="s">
        <v>439</v>
      </c>
      <c r="F405" s="92">
        <v>2</v>
      </c>
      <c r="G405" s="92" t="s">
        <v>442</v>
      </c>
      <c r="H405" s="92" t="s">
        <v>441</v>
      </c>
      <c r="I405" s="92" t="s">
        <v>384</v>
      </c>
      <c r="J405" s="92" t="s">
        <v>240</v>
      </c>
      <c r="K405" s="92" t="s">
        <v>440</v>
      </c>
      <c r="L405" s="92" t="s">
        <v>383</v>
      </c>
      <c r="N405" s="92" t="s">
        <v>316</v>
      </c>
      <c r="O405" s="92" t="s">
        <v>316</v>
      </c>
      <c r="P405" s="92" t="s">
        <v>316</v>
      </c>
      <c r="Q405" s="92" t="s">
        <v>316</v>
      </c>
      <c r="R405" s="92" t="s">
        <v>316</v>
      </c>
      <c r="S405" s="92" t="s">
        <v>316</v>
      </c>
      <c r="T405" s="92" t="s">
        <v>316</v>
      </c>
      <c r="U405" s="92">
        <v>1</v>
      </c>
      <c r="W405" s="92" t="str">
        <f t="shared" si="14"/>
        <v>Other</v>
      </c>
      <c r="Y405" s="93" t="s">
        <v>316</v>
      </c>
      <c r="Z405" s="93" t="s">
        <v>316</v>
      </c>
      <c r="AD405" s="92">
        <v>4</v>
      </c>
      <c r="AE405" s="92">
        <v>4</v>
      </c>
      <c r="AG405" s="92" t="str">
        <f t="shared" si="15"/>
        <v>Non-Lab</v>
      </c>
    </row>
    <row r="406" spans="1:33" ht="16" x14ac:dyDescent="0.2">
      <c r="A406" s="92" t="s">
        <v>266</v>
      </c>
      <c r="B406" s="92" t="s">
        <v>391</v>
      </c>
      <c r="C406" s="92">
        <v>121</v>
      </c>
      <c r="D406" s="95" t="s">
        <v>329</v>
      </c>
      <c r="E406" s="92" t="s">
        <v>439</v>
      </c>
      <c r="F406" s="92">
        <v>2</v>
      </c>
      <c r="G406" s="92" t="s">
        <v>438</v>
      </c>
      <c r="H406" s="92" t="s">
        <v>437</v>
      </c>
      <c r="I406" s="92" t="s">
        <v>384</v>
      </c>
      <c r="J406" s="92" t="s">
        <v>240</v>
      </c>
      <c r="K406" s="92" t="s">
        <v>436</v>
      </c>
      <c r="L406" s="92" t="s">
        <v>383</v>
      </c>
      <c r="N406" s="92" t="s">
        <v>316</v>
      </c>
      <c r="O406" s="92" t="s">
        <v>316</v>
      </c>
      <c r="P406" s="92" t="s">
        <v>316</v>
      </c>
      <c r="Q406" s="92" t="s">
        <v>316</v>
      </c>
      <c r="R406" s="92" t="s">
        <v>316</v>
      </c>
      <c r="S406" s="92" t="s">
        <v>316</v>
      </c>
      <c r="T406" s="92" t="s">
        <v>316</v>
      </c>
      <c r="U406" s="92">
        <v>1</v>
      </c>
      <c r="W406" s="92" t="str">
        <f t="shared" si="14"/>
        <v>Other</v>
      </c>
      <c r="Y406" s="93" t="s">
        <v>316</v>
      </c>
      <c r="Z406" s="93" t="s">
        <v>316</v>
      </c>
      <c r="AD406" s="92">
        <v>5</v>
      </c>
      <c r="AE406" s="92">
        <v>5</v>
      </c>
      <c r="AG406" s="92" t="str">
        <f t="shared" si="15"/>
        <v>Non-Lab</v>
      </c>
    </row>
    <row r="407" spans="1:33" ht="16" x14ac:dyDescent="0.2">
      <c r="A407" s="92" t="s">
        <v>266</v>
      </c>
      <c r="B407" s="92" t="s">
        <v>391</v>
      </c>
      <c r="C407" s="92">
        <v>131</v>
      </c>
      <c r="D407" s="95" t="s">
        <v>321</v>
      </c>
      <c r="E407" s="92" t="s">
        <v>435</v>
      </c>
      <c r="F407" s="92">
        <v>2</v>
      </c>
      <c r="G407" s="92" t="s">
        <v>434</v>
      </c>
      <c r="H407" s="92" t="s">
        <v>433</v>
      </c>
      <c r="I407" s="92" t="s">
        <v>384</v>
      </c>
      <c r="J407" s="92" t="s">
        <v>240</v>
      </c>
      <c r="K407" s="92" t="s">
        <v>432</v>
      </c>
      <c r="L407" s="92" t="s">
        <v>383</v>
      </c>
      <c r="N407" s="92" t="s">
        <v>316</v>
      </c>
      <c r="O407" s="92" t="s">
        <v>316</v>
      </c>
      <c r="P407" s="92" t="s">
        <v>316</v>
      </c>
      <c r="Q407" s="92" t="s">
        <v>316</v>
      </c>
      <c r="R407" s="92" t="s">
        <v>316</v>
      </c>
      <c r="S407" s="92" t="s">
        <v>316</v>
      </c>
      <c r="T407" s="92" t="s">
        <v>316</v>
      </c>
      <c r="U407" s="92">
        <v>1</v>
      </c>
      <c r="W407" s="92" t="str">
        <f t="shared" si="14"/>
        <v>Other</v>
      </c>
      <c r="Y407" s="93" t="s">
        <v>316</v>
      </c>
      <c r="Z407" s="93" t="s">
        <v>316</v>
      </c>
      <c r="AD407" s="92">
        <v>4</v>
      </c>
      <c r="AE407" s="92">
        <v>2</v>
      </c>
      <c r="AG407" s="92" t="str">
        <f t="shared" si="15"/>
        <v>Non-Lab</v>
      </c>
    </row>
    <row r="408" spans="1:33" ht="16" x14ac:dyDescent="0.2">
      <c r="A408" s="92" t="s">
        <v>266</v>
      </c>
      <c r="B408" s="92" t="s">
        <v>391</v>
      </c>
      <c r="C408" s="92">
        <v>142</v>
      </c>
      <c r="D408" s="95" t="s">
        <v>321</v>
      </c>
      <c r="E408" s="92" t="s">
        <v>430</v>
      </c>
      <c r="F408" s="92">
        <v>2</v>
      </c>
      <c r="G408" s="92" t="s">
        <v>429</v>
      </c>
      <c r="H408" s="92" t="s">
        <v>428</v>
      </c>
      <c r="I408" s="92" t="s">
        <v>384</v>
      </c>
      <c r="J408" s="92" t="s">
        <v>240</v>
      </c>
      <c r="K408" s="92" t="s">
        <v>427</v>
      </c>
      <c r="L408" s="92" t="s">
        <v>383</v>
      </c>
      <c r="N408" s="92" t="s">
        <v>316</v>
      </c>
      <c r="O408" s="92" t="s">
        <v>316</v>
      </c>
      <c r="P408" s="92" t="s">
        <v>316</v>
      </c>
      <c r="Q408" s="92" t="s">
        <v>316</v>
      </c>
      <c r="R408" s="92" t="s">
        <v>316</v>
      </c>
      <c r="S408" s="92" t="s">
        <v>316</v>
      </c>
      <c r="T408" s="92" t="s">
        <v>316</v>
      </c>
      <c r="U408" s="92">
        <v>1</v>
      </c>
      <c r="W408" s="92" t="str">
        <f t="shared" si="14"/>
        <v>Other</v>
      </c>
      <c r="Y408" s="93" t="s">
        <v>316</v>
      </c>
      <c r="Z408" s="93" t="s">
        <v>316</v>
      </c>
      <c r="AD408" s="92">
        <v>6</v>
      </c>
      <c r="AE408" s="92">
        <v>1</v>
      </c>
      <c r="AG408" s="92" t="str">
        <f t="shared" si="15"/>
        <v>Non-Lab</v>
      </c>
    </row>
    <row r="409" spans="1:33" ht="16" x14ac:dyDescent="0.2">
      <c r="A409" s="92" t="s">
        <v>266</v>
      </c>
      <c r="B409" s="92" t="s">
        <v>391</v>
      </c>
      <c r="C409" s="92">
        <v>143</v>
      </c>
      <c r="D409" s="95" t="s">
        <v>321</v>
      </c>
      <c r="E409" s="92" t="s">
        <v>426</v>
      </c>
      <c r="F409" s="92">
        <v>2</v>
      </c>
      <c r="G409" s="92" t="s">
        <v>394</v>
      </c>
      <c r="H409" s="92" t="s">
        <v>393</v>
      </c>
      <c r="I409" s="92" t="s">
        <v>384</v>
      </c>
      <c r="J409" s="92" t="s">
        <v>240</v>
      </c>
      <c r="K409" s="92" t="s">
        <v>392</v>
      </c>
      <c r="L409" s="92" t="s">
        <v>383</v>
      </c>
      <c r="N409" s="92" t="s">
        <v>316</v>
      </c>
      <c r="O409" s="92" t="s">
        <v>316</v>
      </c>
      <c r="P409" s="92" t="s">
        <v>316</v>
      </c>
      <c r="Q409" s="92" t="s">
        <v>316</v>
      </c>
      <c r="R409" s="92" t="s">
        <v>316</v>
      </c>
      <c r="S409" s="92" t="s">
        <v>316</v>
      </c>
      <c r="T409" s="92" t="s">
        <v>316</v>
      </c>
      <c r="U409" s="92">
        <v>1</v>
      </c>
      <c r="W409" s="92" t="str">
        <f t="shared" si="14"/>
        <v>Other</v>
      </c>
      <c r="Y409" s="93" t="s">
        <v>316</v>
      </c>
      <c r="Z409" s="93" t="s">
        <v>316</v>
      </c>
      <c r="AD409" s="92">
        <v>5</v>
      </c>
      <c r="AE409" s="92">
        <v>1</v>
      </c>
      <c r="AG409" s="92" t="str">
        <f t="shared" si="15"/>
        <v>Non-Lab</v>
      </c>
    </row>
    <row r="410" spans="1:33" ht="16" x14ac:dyDescent="0.2">
      <c r="A410" s="92" t="s">
        <v>266</v>
      </c>
      <c r="B410" s="92" t="s">
        <v>391</v>
      </c>
      <c r="C410" s="92">
        <v>144</v>
      </c>
      <c r="D410" s="95" t="s">
        <v>321</v>
      </c>
      <c r="E410" s="92" t="s">
        <v>425</v>
      </c>
      <c r="F410" s="92">
        <v>2</v>
      </c>
      <c r="G410" s="92" t="s">
        <v>424</v>
      </c>
      <c r="H410" s="92" t="s">
        <v>423</v>
      </c>
      <c r="I410" s="92" t="s">
        <v>384</v>
      </c>
      <c r="J410" s="92" t="s">
        <v>240</v>
      </c>
      <c r="K410" s="92" t="s">
        <v>422</v>
      </c>
      <c r="L410" s="92" t="s">
        <v>383</v>
      </c>
      <c r="N410" s="92" t="s">
        <v>316</v>
      </c>
      <c r="O410" s="92" t="s">
        <v>316</v>
      </c>
      <c r="P410" s="92" t="s">
        <v>316</v>
      </c>
      <c r="Q410" s="92" t="s">
        <v>316</v>
      </c>
      <c r="R410" s="92" t="s">
        <v>316</v>
      </c>
      <c r="S410" s="92" t="s">
        <v>316</v>
      </c>
      <c r="T410" s="92" t="s">
        <v>316</v>
      </c>
      <c r="U410" s="92">
        <v>1</v>
      </c>
      <c r="W410" s="92" t="str">
        <f t="shared" si="14"/>
        <v>Other</v>
      </c>
      <c r="Y410" s="93" t="s">
        <v>316</v>
      </c>
      <c r="Z410" s="93" t="s">
        <v>316</v>
      </c>
      <c r="AD410" s="92">
        <v>3</v>
      </c>
      <c r="AE410" s="92">
        <v>0</v>
      </c>
      <c r="AG410" s="92" t="str">
        <f t="shared" si="15"/>
        <v>Non-Lab</v>
      </c>
    </row>
    <row r="411" spans="1:33" ht="16" x14ac:dyDescent="0.2">
      <c r="A411" s="92" t="s">
        <v>266</v>
      </c>
      <c r="B411" s="92" t="s">
        <v>391</v>
      </c>
      <c r="C411" s="92">
        <v>152</v>
      </c>
      <c r="D411" s="95" t="s">
        <v>321</v>
      </c>
      <c r="E411" s="92" t="s">
        <v>419</v>
      </c>
      <c r="F411" s="92">
        <v>2</v>
      </c>
      <c r="G411" s="92" t="s">
        <v>417</v>
      </c>
      <c r="H411" s="92" t="s">
        <v>416</v>
      </c>
      <c r="I411" s="92" t="s">
        <v>384</v>
      </c>
      <c r="J411" s="92" t="s">
        <v>240</v>
      </c>
      <c r="K411" s="92" t="s">
        <v>415</v>
      </c>
      <c r="L411" s="92" t="s">
        <v>383</v>
      </c>
      <c r="N411" s="92" t="s">
        <v>316</v>
      </c>
      <c r="O411" s="92" t="s">
        <v>316</v>
      </c>
      <c r="P411" s="92" t="s">
        <v>316</v>
      </c>
      <c r="Q411" s="92" t="s">
        <v>316</v>
      </c>
      <c r="R411" s="92" t="s">
        <v>316</v>
      </c>
      <c r="S411" s="92" t="s">
        <v>316</v>
      </c>
      <c r="T411" s="92" t="s">
        <v>316</v>
      </c>
      <c r="U411" s="92">
        <v>1</v>
      </c>
      <c r="W411" s="92" t="str">
        <f t="shared" si="14"/>
        <v>Other</v>
      </c>
      <c r="Y411" s="93" t="s">
        <v>316</v>
      </c>
      <c r="Z411" s="93" t="s">
        <v>316</v>
      </c>
      <c r="AD411" s="92">
        <v>2</v>
      </c>
      <c r="AE411" s="92">
        <v>0</v>
      </c>
      <c r="AG411" s="92" t="str">
        <f t="shared" si="15"/>
        <v>Non-Lab</v>
      </c>
    </row>
    <row r="412" spans="1:33" ht="16" x14ac:dyDescent="0.2">
      <c r="A412" s="92" t="s">
        <v>266</v>
      </c>
      <c r="B412" s="92" t="s">
        <v>391</v>
      </c>
      <c r="C412" s="92">
        <v>154</v>
      </c>
      <c r="D412" s="95" t="s">
        <v>321</v>
      </c>
      <c r="E412" s="92" t="s">
        <v>414</v>
      </c>
      <c r="F412" s="92">
        <v>2</v>
      </c>
      <c r="G412" s="92" t="s">
        <v>413</v>
      </c>
      <c r="H412" s="92" t="s">
        <v>199</v>
      </c>
      <c r="I412" s="92" t="s">
        <v>384</v>
      </c>
      <c r="J412" s="92" t="s">
        <v>240</v>
      </c>
      <c r="K412" s="92" t="s">
        <v>412</v>
      </c>
      <c r="L412" s="92" t="s">
        <v>383</v>
      </c>
      <c r="N412" s="92" t="s">
        <v>316</v>
      </c>
      <c r="O412" s="92" t="s">
        <v>316</v>
      </c>
      <c r="P412" s="92" t="s">
        <v>316</v>
      </c>
      <c r="Q412" s="92" t="s">
        <v>316</v>
      </c>
      <c r="R412" s="92" t="s">
        <v>316</v>
      </c>
      <c r="S412" s="92" t="s">
        <v>316</v>
      </c>
      <c r="T412" s="92" t="s">
        <v>316</v>
      </c>
      <c r="U412" s="92">
        <v>1</v>
      </c>
      <c r="W412" s="92" t="str">
        <f t="shared" si="14"/>
        <v>Other</v>
      </c>
      <c r="Y412" s="93" t="s">
        <v>316</v>
      </c>
      <c r="Z412" s="93" t="s">
        <v>316</v>
      </c>
      <c r="AD412" s="92">
        <v>2</v>
      </c>
      <c r="AE412" s="92">
        <v>0</v>
      </c>
      <c r="AG412" s="92" t="str">
        <f t="shared" si="15"/>
        <v>Non-Lab</v>
      </c>
    </row>
    <row r="413" spans="1:33" ht="16" x14ac:dyDescent="0.2">
      <c r="A413" s="92" t="s">
        <v>266</v>
      </c>
      <c r="B413" s="92" t="s">
        <v>391</v>
      </c>
      <c r="C413" s="92">
        <v>162</v>
      </c>
      <c r="D413" s="95" t="s">
        <v>321</v>
      </c>
      <c r="E413" s="92" t="s">
        <v>410</v>
      </c>
      <c r="F413" s="92">
        <v>2</v>
      </c>
      <c r="G413" s="92" t="s">
        <v>1604</v>
      </c>
      <c r="H413" s="92" t="s">
        <v>334</v>
      </c>
      <c r="I413" s="92" t="s">
        <v>384</v>
      </c>
      <c r="J413" s="92" t="s">
        <v>240</v>
      </c>
      <c r="K413" s="92" t="s">
        <v>1603</v>
      </c>
      <c r="L413" s="92" t="s">
        <v>383</v>
      </c>
      <c r="N413" s="92" t="s">
        <v>316</v>
      </c>
      <c r="O413" s="92" t="s">
        <v>316</v>
      </c>
      <c r="P413" s="92" t="s">
        <v>316</v>
      </c>
      <c r="Q413" s="92" t="s">
        <v>316</v>
      </c>
      <c r="R413" s="92" t="s">
        <v>316</v>
      </c>
      <c r="S413" s="92" t="s">
        <v>316</v>
      </c>
      <c r="T413" s="92" t="s">
        <v>316</v>
      </c>
      <c r="U413" s="92">
        <v>1</v>
      </c>
      <c r="W413" s="92" t="str">
        <f t="shared" si="14"/>
        <v>Other</v>
      </c>
      <c r="Y413" s="93" t="s">
        <v>316</v>
      </c>
      <c r="Z413" s="93" t="s">
        <v>316</v>
      </c>
      <c r="AD413" s="92">
        <v>4</v>
      </c>
      <c r="AE413" s="92">
        <v>0</v>
      </c>
      <c r="AG413" s="92" t="str">
        <f t="shared" si="15"/>
        <v>Non-Lab</v>
      </c>
    </row>
    <row r="414" spans="1:33" ht="16" x14ac:dyDescent="0.2">
      <c r="A414" s="92" t="s">
        <v>266</v>
      </c>
      <c r="B414" s="92" t="s">
        <v>391</v>
      </c>
      <c r="C414" s="92">
        <v>163</v>
      </c>
      <c r="D414" s="95" t="s">
        <v>321</v>
      </c>
      <c r="E414" s="92" t="s">
        <v>409</v>
      </c>
      <c r="F414" s="92">
        <v>2</v>
      </c>
      <c r="G414" s="92" t="s">
        <v>408</v>
      </c>
      <c r="H414" s="92" t="s">
        <v>407</v>
      </c>
      <c r="I414" s="92" t="s">
        <v>384</v>
      </c>
      <c r="J414" s="92" t="s">
        <v>240</v>
      </c>
      <c r="K414" s="92" t="s">
        <v>406</v>
      </c>
      <c r="L414" s="92" t="s">
        <v>383</v>
      </c>
      <c r="N414" s="92" t="s">
        <v>316</v>
      </c>
      <c r="O414" s="92" t="s">
        <v>316</v>
      </c>
      <c r="P414" s="92" t="s">
        <v>316</v>
      </c>
      <c r="Q414" s="92" t="s">
        <v>316</v>
      </c>
      <c r="R414" s="92" t="s">
        <v>316</v>
      </c>
      <c r="S414" s="92" t="s">
        <v>316</v>
      </c>
      <c r="T414" s="92" t="s">
        <v>316</v>
      </c>
      <c r="U414" s="92">
        <v>1</v>
      </c>
      <c r="W414" s="92" t="str">
        <f t="shared" si="14"/>
        <v>Other</v>
      </c>
      <c r="Y414" s="93" t="s">
        <v>316</v>
      </c>
      <c r="Z414" s="93" t="s">
        <v>316</v>
      </c>
      <c r="AD414" s="92">
        <v>2</v>
      </c>
      <c r="AE414" s="92">
        <v>1</v>
      </c>
      <c r="AG414" s="92" t="str">
        <f t="shared" si="15"/>
        <v>Non-Lab</v>
      </c>
    </row>
    <row r="415" spans="1:33" ht="16" x14ac:dyDescent="0.2">
      <c r="A415" s="92" t="s">
        <v>266</v>
      </c>
      <c r="B415" s="92" t="s">
        <v>391</v>
      </c>
      <c r="C415" s="92">
        <v>165</v>
      </c>
      <c r="D415" s="95" t="s">
        <v>321</v>
      </c>
      <c r="E415" s="92" t="s">
        <v>403</v>
      </c>
      <c r="F415" s="92">
        <v>2</v>
      </c>
      <c r="G415" s="92" t="s">
        <v>402</v>
      </c>
      <c r="H415" s="92" t="s">
        <v>401</v>
      </c>
      <c r="I415" s="92" t="s">
        <v>384</v>
      </c>
      <c r="J415" s="92" t="s">
        <v>240</v>
      </c>
      <c r="K415" s="92" t="s">
        <v>400</v>
      </c>
      <c r="L415" s="92" t="s">
        <v>383</v>
      </c>
      <c r="N415" s="92" t="s">
        <v>316</v>
      </c>
      <c r="O415" s="92" t="s">
        <v>316</v>
      </c>
      <c r="P415" s="92" t="s">
        <v>316</v>
      </c>
      <c r="Q415" s="92" t="s">
        <v>316</v>
      </c>
      <c r="R415" s="92" t="s">
        <v>316</v>
      </c>
      <c r="S415" s="92" t="s">
        <v>316</v>
      </c>
      <c r="T415" s="92" t="s">
        <v>316</v>
      </c>
      <c r="U415" s="92">
        <v>1</v>
      </c>
      <c r="W415" s="92" t="str">
        <f t="shared" si="14"/>
        <v>Other</v>
      </c>
      <c r="Y415" s="93" t="s">
        <v>316</v>
      </c>
      <c r="Z415" s="93" t="s">
        <v>316</v>
      </c>
      <c r="AD415" s="92">
        <v>10</v>
      </c>
      <c r="AE415" s="92">
        <v>1</v>
      </c>
      <c r="AG415" s="92" t="str">
        <f t="shared" si="15"/>
        <v>Non-Lab</v>
      </c>
    </row>
    <row r="416" spans="1:33" ht="16" x14ac:dyDescent="0.2">
      <c r="A416" s="92" t="s">
        <v>266</v>
      </c>
      <c r="B416" s="92" t="s">
        <v>391</v>
      </c>
      <c r="C416" s="92">
        <v>171</v>
      </c>
      <c r="D416" s="95" t="s">
        <v>321</v>
      </c>
      <c r="E416" s="92" t="s">
        <v>1602</v>
      </c>
      <c r="F416" s="92">
        <v>2</v>
      </c>
      <c r="G416" s="92" t="s">
        <v>398</v>
      </c>
      <c r="H416" s="92" t="s">
        <v>397</v>
      </c>
      <c r="I416" s="92" t="s">
        <v>384</v>
      </c>
      <c r="J416" s="92" t="s">
        <v>240</v>
      </c>
      <c r="K416" s="92" t="s">
        <v>396</v>
      </c>
      <c r="L416" s="92" t="s">
        <v>383</v>
      </c>
      <c r="N416" s="92" t="s">
        <v>316</v>
      </c>
      <c r="O416" s="92" t="s">
        <v>316</v>
      </c>
      <c r="P416" s="92" t="s">
        <v>316</v>
      </c>
      <c r="Q416" s="92" t="s">
        <v>316</v>
      </c>
      <c r="R416" s="92" t="s">
        <v>316</v>
      </c>
      <c r="S416" s="92" t="s">
        <v>316</v>
      </c>
      <c r="T416" s="92" t="s">
        <v>316</v>
      </c>
      <c r="U416" s="92">
        <v>1</v>
      </c>
      <c r="W416" s="92" t="str">
        <f t="shared" si="14"/>
        <v>Other</v>
      </c>
      <c r="Y416" s="93" t="s">
        <v>316</v>
      </c>
      <c r="Z416" s="93" t="s">
        <v>316</v>
      </c>
      <c r="AD416" s="92">
        <v>10</v>
      </c>
      <c r="AE416" s="92">
        <v>1</v>
      </c>
      <c r="AG416" s="92" t="str">
        <f t="shared" si="15"/>
        <v>Non-Lab</v>
      </c>
    </row>
    <row r="417" spans="1:33" ht="16" x14ac:dyDescent="0.2">
      <c r="A417" s="92" t="s">
        <v>266</v>
      </c>
      <c r="B417" s="92" t="s">
        <v>391</v>
      </c>
      <c r="C417" s="92">
        <v>172</v>
      </c>
      <c r="D417" s="95" t="s">
        <v>321</v>
      </c>
      <c r="E417" s="92" t="s">
        <v>399</v>
      </c>
      <c r="F417" s="92">
        <v>2</v>
      </c>
      <c r="G417" s="92" t="s">
        <v>398</v>
      </c>
      <c r="H417" s="92" t="s">
        <v>397</v>
      </c>
      <c r="I417" s="92" t="s">
        <v>384</v>
      </c>
      <c r="J417" s="92" t="s">
        <v>240</v>
      </c>
      <c r="K417" s="92" t="s">
        <v>396</v>
      </c>
      <c r="L417" s="92" t="s">
        <v>383</v>
      </c>
      <c r="N417" s="92" t="s">
        <v>316</v>
      </c>
      <c r="O417" s="92" t="s">
        <v>316</v>
      </c>
      <c r="P417" s="92" t="s">
        <v>316</v>
      </c>
      <c r="Q417" s="92" t="s">
        <v>316</v>
      </c>
      <c r="R417" s="92" t="s">
        <v>316</v>
      </c>
      <c r="S417" s="92" t="s">
        <v>316</v>
      </c>
      <c r="T417" s="92" t="s">
        <v>316</v>
      </c>
      <c r="U417" s="92">
        <v>1</v>
      </c>
      <c r="W417" s="92" t="str">
        <f t="shared" si="14"/>
        <v>Other</v>
      </c>
      <c r="Y417" s="93" t="s">
        <v>316</v>
      </c>
      <c r="Z417" s="93" t="s">
        <v>316</v>
      </c>
      <c r="AD417" s="92">
        <v>10</v>
      </c>
      <c r="AE417" s="92">
        <v>2</v>
      </c>
      <c r="AG417" s="92" t="str">
        <f t="shared" si="15"/>
        <v>Non-Lab</v>
      </c>
    </row>
    <row r="418" spans="1:33" ht="16" x14ac:dyDescent="0.2">
      <c r="A418" s="92" t="s">
        <v>266</v>
      </c>
      <c r="B418" s="92" t="s">
        <v>391</v>
      </c>
      <c r="C418" s="92">
        <v>221</v>
      </c>
      <c r="D418" s="95" t="s">
        <v>321</v>
      </c>
      <c r="E418" s="92" t="s">
        <v>1071</v>
      </c>
      <c r="F418" s="92">
        <v>1</v>
      </c>
      <c r="G418" s="92" t="s">
        <v>384</v>
      </c>
      <c r="H418" s="92" t="s">
        <v>240</v>
      </c>
      <c r="K418" s="92" t="s">
        <v>383</v>
      </c>
      <c r="L418" s="92" t="s">
        <v>316</v>
      </c>
      <c r="N418" s="92" t="s">
        <v>316</v>
      </c>
      <c r="O418" s="92" t="s">
        <v>316</v>
      </c>
      <c r="P418" s="92" t="s">
        <v>316</v>
      </c>
      <c r="Q418" s="92" t="s">
        <v>316</v>
      </c>
      <c r="R418" s="92" t="s">
        <v>316</v>
      </c>
      <c r="S418" s="92" t="s">
        <v>316</v>
      </c>
      <c r="T418" s="92" t="s">
        <v>316</v>
      </c>
      <c r="U418" s="92">
        <v>1</v>
      </c>
      <c r="W418" s="92" t="str">
        <f t="shared" si="14"/>
        <v>Other</v>
      </c>
      <c r="Y418" s="93" t="s">
        <v>316</v>
      </c>
      <c r="Z418" s="93" t="s">
        <v>316</v>
      </c>
      <c r="AD418" s="92">
        <v>25</v>
      </c>
      <c r="AE418" s="92">
        <v>3</v>
      </c>
      <c r="AG418" s="92" t="str">
        <f t="shared" si="15"/>
        <v>Non-Lab</v>
      </c>
    </row>
    <row r="419" spans="1:33" ht="16" x14ac:dyDescent="0.2">
      <c r="A419" s="92" t="s">
        <v>266</v>
      </c>
      <c r="B419" s="92" t="s">
        <v>391</v>
      </c>
      <c r="C419" s="92">
        <v>307</v>
      </c>
      <c r="D419" s="95" t="s">
        <v>321</v>
      </c>
      <c r="E419" s="92" t="s">
        <v>390</v>
      </c>
      <c r="F419" s="92">
        <v>2</v>
      </c>
      <c r="G419" s="92" t="s">
        <v>389</v>
      </c>
      <c r="H419" s="92" t="s">
        <v>342</v>
      </c>
      <c r="I419" s="92" t="s">
        <v>384</v>
      </c>
      <c r="J419" s="92" t="s">
        <v>240</v>
      </c>
      <c r="K419" s="92" t="s">
        <v>388</v>
      </c>
      <c r="L419" s="92" t="s">
        <v>383</v>
      </c>
      <c r="N419" s="92" t="s">
        <v>316</v>
      </c>
      <c r="O419" s="92" t="s">
        <v>316</v>
      </c>
      <c r="P419" s="92" t="s">
        <v>316</v>
      </c>
      <c r="Q419" s="92" t="s">
        <v>316</v>
      </c>
      <c r="R419" s="92" t="s">
        <v>316</v>
      </c>
      <c r="S419" s="92" t="s">
        <v>316</v>
      </c>
      <c r="T419" s="92" t="s">
        <v>316</v>
      </c>
      <c r="U419" s="92">
        <v>1</v>
      </c>
      <c r="W419" s="92" t="str">
        <f t="shared" si="14"/>
        <v>Other</v>
      </c>
      <c r="Y419" s="93" t="s">
        <v>316</v>
      </c>
      <c r="Z419" s="93" t="s">
        <v>316</v>
      </c>
      <c r="AC419" s="92" t="s">
        <v>1601</v>
      </c>
      <c r="AD419" s="92">
        <v>3</v>
      </c>
      <c r="AE419" s="92">
        <v>1</v>
      </c>
      <c r="AG419" s="92" t="str">
        <f t="shared" si="15"/>
        <v>Non-Lab</v>
      </c>
    </row>
    <row r="420" spans="1:33" ht="16" x14ac:dyDescent="0.2">
      <c r="A420" s="92" t="s">
        <v>266</v>
      </c>
      <c r="B420" s="92" t="s">
        <v>640</v>
      </c>
      <c r="C420" s="92">
        <v>198</v>
      </c>
      <c r="D420" s="95" t="s">
        <v>321</v>
      </c>
      <c r="E420" s="92" t="s">
        <v>336</v>
      </c>
      <c r="F420" s="92">
        <v>4</v>
      </c>
      <c r="G420" s="92" t="s">
        <v>332</v>
      </c>
      <c r="H420" s="92" t="s">
        <v>250</v>
      </c>
      <c r="K420" s="92" t="s">
        <v>331</v>
      </c>
      <c r="L420" s="92" t="s">
        <v>316</v>
      </c>
      <c r="N420" s="92" t="s">
        <v>316</v>
      </c>
      <c r="O420" s="92" t="s">
        <v>316</v>
      </c>
      <c r="P420" s="92" t="s">
        <v>316</v>
      </c>
      <c r="Q420" s="92" t="s">
        <v>316</v>
      </c>
      <c r="R420" s="92" t="s">
        <v>316</v>
      </c>
      <c r="S420" s="92" t="s">
        <v>316</v>
      </c>
      <c r="T420" s="92" t="s">
        <v>316</v>
      </c>
      <c r="U420" s="92">
        <v>1</v>
      </c>
      <c r="W420" s="92" t="str">
        <f t="shared" si="14"/>
        <v>Other</v>
      </c>
      <c r="Y420" s="93" t="s">
        <v>316</v>
      </c>
      <c r="Z420" s="93" t="s">
        <v>316</v>
      </c>
      <c r="AD420" s="92">
        <v>1</v>
      </c>
      <c r="AE420" s="92">
        <v>1</v>
      </c>
      <c r="AG420" s="92" t="str">
        <f t="shared" si="15"/>
        <v>Non-Lab</v>
      </c>
    </row>
    <row r="421" spans="1:33" ht="16" x14ac:dyDescent="0.2">
      <c r="A421" s="92" t="s">
        <v>266</v>
      </c>
      <c r="B421" s="92" t="s">
        <v>378</v>
      </c>
      <c r="C421" s="92">
        <v>300</v>
      </c>
      <c r="D421" s="95" t="s">
        <v>321</v>
      </c>
      <c r="E421" s="92" t="s">
        <v>382</v>
      </c>
      <c r="F421" s="92">
        <v>2</v>
      </c>
      <c r="G421" s="92" t="s">
        <v>364</v>
      </c>
      <c r="H421" s="92" t="s">
        <v>363</v>
      </c>
      <c r="I421" s="92" t="s">
        <v>381</v>
      </c>
      <c r="J421" s="92" t="s">
        <v>380</v>
      </c>
      <c r="K421" s="92" t="s">
        <v>362</v>
      </c>
      <c r="L421" s="92" t="s">
        <v>379</v>
      </c>
      <c r="N421" s="92" t="s">
        <v>316</v>
      </c>
      <c r="O421" s="92" t="s">
        <v>316</v>
      </c>
      <c r="P421" s="92" t="s">
        <v>316</v>
      </c>
      <c r="Q421" s="92" t="s">
        <v>316</v>
      </c>
      <c r="R421" s="92" t="s">
        <v>316</v>
      </c>
      <c r="S421" s="92" t="s">
        <v>316</v>
      </c>
      <c r="T421" s="92" t="s">
        <v>316</v>
      </c>
      <c r="U421" s="92">
        <v>1</v>
      </c>
      <c r="W421" s="92" t="str">
        <f t="shared" si="14"/>
        <v>Other</v>
      </c>
      <c r="Y421" s="93" t="s">
        <v>316</v>
      </c>
      <c r="Z421" s="93" t="s">
        <v>316</v>
      </c>
      <c r="AD421" s="92">
        <v>0</v>
      </c>
      <c r="AE421" s="92">
        <v>248</v>
      </c>
      <c r="AG421" s="92" t="str">
        <f t="shared" si="15"/>
        <v>Non-Lab</v>
      </c>
    </row>
    <row r="422" spans="1:33" ht="16" x14ac:dyDescent="0.2">
      <c r="A422" s="92" t="s">
        <v>266</v>
      </c>
      <c r="B422" s="92" t="s">
        <v>378</v>
      </c>
      <c r="C422" s="92">
        <v>500</v>
      </c>
      <c r="D422" s="95" t="s">
        <v>321</v>
      </c>
      <c r="E422" s="92" t="s">
        <v>320</v>
      </c>
      <c r="F422" s="92">
        <v>1</v>
      </c>
      <c r="G422" s="92" t="s">
        <v>364</v>
      </c>
      <c r="H422" s="92" t="s">
        <v>363</v>
      </c>
      <c r="K422" s="92" t="s">
        <v>362</v>
      </c>
      <c r="L422" s="92" t="s">
        <v>316</v>
      </c>
      <c r="N422" s="92" t="s">
        <v>316</v>
      </c>
      <c r="O422" s="92" t="s">
        <v>316</v>
      </c>
      <c r="P422" s="92" t="s">
        <v>316</v>
      </c>
      <c r="Q422" s="92" t="s">
        <v>316</v>
      </c>
      <c r="R422" s="92" t="s">
        <v>316</v>
      </c>
      <c r="S422" s="92" t="s">
        <v>316</v>
      </c>
      <c r="T422" s="92" t="s">
        <v>316</v>
      </c>
      <c r="U422" s="92">
        <v>1</v>
      </c>
      <c r="W422" s="92" t="str">
        <f t="shared" si="14"/>
        <v>Other</v>
      </c>
      <c r="Y422" s="93" t="s">
        <v>316</v>
      </c>
      <c r="Z422" s="93" t="s">
        <v>316</v>
      </c>
      <c r="AD422" s="92">
        <v>1</v>
      </c>
      <c r="AE422" s="92">
        <v>1</v>
      </c>
      <c r="AG422" s="92" t="str">
        <f t="shared" si="15"/>
        <v>Non-Lab</v>
      </c>
    </row>
    <row r="423" spans="1:33" ht="16" x14ac:dyDescent="0.2">
      <c r="A423" s="92" t="s">
        <v>266</v>
      </c>
      <c r="B423" s="92" t="s">
        <v>365</v>
      </c>
      <c r="C423" s="92">
        <v>500</v>
      </c>
      <c r="D423" s="95" t="s">
        <v>321</v>
      </c>
      <c r="E423" s="92" t="s">
        <v>320</v>
      </c>
      <c r="F423" s="92">
        <v>1</v>
      </c>
      <c r="G423" s="92" t="s">
        <v>364</v>
      </c>
      <c r="H423" s="92" t="s">
        <v>363</v>
      </c>
      <c r="K423" s="92" t="s">
        <v>362</v>
      </c>
      <c r="L423" s="92" t="s">
        <v>316</v>
      </c>
      <c r="N423" s="92" t="s">
        <v>316</v>
      </c>
      <c r="O423" s="92" t="s">
        <v>316</v>
      </c>
      <c r="P423" s="92" t="s">
        <v>316</v>
      </c>
      <c r="Q423" s="92" t="s">
        <v>316</v>
      </c>
      <c r="R423" s="92" t="s">
        <v>316</v>
      </c>
      <c r="S423" s="92" t="s">
        <v>316</v>
      </c>
      <c r="T423" s="92" t="s">
        <v>316</v>
      </c>
      <c r="U423" s="92">
        <v>1</v>
      </c>
      <c r="W423" s="92" t="str">
        <f t="shared" si="14"/>
        <v>Other</v>
      </c>
      <c r="Y423" s="93" t="s">
        <v>316</v>
      </c>
      <c r="Z423" s="93" t="s">
        <v>316</v>
      </c>
      <c r="AD423" s="92">
        <v>1</v>
      </c>
      <c r="AE423" s="92">
        <v>1</v>
      </c>
      <c r="AG423" s="92" t="str">
        <f t="shared" si="15"/>
        <v>Non-Lab</v>
      </c>
    </row>
    <row r="424" spans="1:33" ht="16" x14ac:dyDescent="0.2">
      <c r="A424" s="92" t="s">
        <v>266</v>
      </c>
      <c r="B424" s="92" t="s">
        <v>359</v>
      </c>
      <c r="C424" s="92">
        <v>441</v>
      </c>
      <c r="D424" s="95" t="s">
        <v>321</v>
      </c>
      <c r="E424" s="92" t="s">
        <v>1600</v>
      </c>
      <c r="F424" s="92">
        <v>1</v>
      </c>
      <c r="G424" s="92" t="s">
        <v>358</v>
      </c>
      <c r="H424" s="92" t="s">
        <v>357</v>
      </c>
      <c r="K424" s="92" t="s">
        <v>356</v>
      </c>
      <c r="L424" s="92" t="s">
        <v>316</v>
      </c>
      <c r="N424" s="92" t="s">
        <v>316</v>
      </c>
      <c r="O424" s="92" t="s">
        <v>316</v>
      </c>
      <c r="P424" s="92" t="s">
        <v>316</v>
      </c>
      <c r="Q424" s="92" t="s">
        <v>316</v>
      </c>
      <c r="R424" s="92" t="s">
        <v>316</v>
      </c>
      <c r="S424" s="92" t="s">
        <v>316</v>
      </c>
      <c r="T424" s="92" t="s">
        <v>316</v>
      </c>
      <c r="U424" s="92">
        <v>1</v>
      </c>
      <c r="W424" s="92" t="str">
        <f t="shared" si="14"/>
        <v>Other</v>
      </c>
      <c r="Y424" s="93" t="s">
        <v>316</v>
      </c>
      <c r="Z424" s="93" t="s">
        <v>316</v>
      </c>
      <c r="AC424" s="92" t="s">
        <v>1599</v>
      </c>
      <c r="AD424" s="92">
        <v>1</v>
      </c>
      <c r="AE424" s="92">
        <v>1</v>
      </c>
      <c r="AG424" s="92" t="str">
        <f t="shared" si="15"/>
        <v>Non-Lab</v>
      </c>
    </row>
    <row r="425" spans="1:33" ht="16" x14ac:dyDescent="0.2">
      <c r="A425" s="92" t="s">
        <v>266</v>
      </c>
      <c r="B425" s="92" t="s">
        <v>347</v>
      </c>
      <c r="C425" s="92">
        <v>198</v>
      </c>
      <c r="D425" s="95" t="s">
        <v>321</v>
      </c>
      <c r="E425" s="92" t="s">
        <v>336</v>
      </c>
      <c r="F425" s="92">
        <v>4</v>
      </c>
      <c r="G425" s="92" t="s">
        <v>355</v>
      </c>
      <c r="H425" s="92" t="s">
        <v>354</v>
      </c>
      <c r="K425" s="92" t="s">
        <v>353</v>
      </c>
      <c r="L425" s="92" t="s">
        <v>316</v>
      </c>
      <c r="N425" s="92" t="s">
        <v>316</v>
      </c>
      <c r="O425" s="92" t="s">
        <v>316</v>
      </c>
      <c r="P425" s="92" t="s">
        <v>316</v>
      </c>
      <c r="Q425" s="92" t="s">
        <v>316</v>
      </c>
      <c r="R425" s="92" t="s">
        <v>316</v>
      </c>
      <c r="S425" s="92" t="s">
        <v>316</v>
      </c>
      <c r="T425" s="92" t="s">
        <v>316</v>
      </c>
      <c r="U425" s="92">
        <v>1</v>
      </c>
      <c r="W425" s="92" t="str">
        <f t="shared" si="14"/>
        <v>Other</v>
      </c>
      <c r="Y425" s="93" t="s">
        <v>316</v>
      </c>
      <c r="Z425" s="93" t="s">
        <v>316</v>
      </c>
      <c r="AD425" s="92">
        <v>1</v>
      </c>
      <c r="AE425" s="92">
        <v>0</v>
      </c>
      <c r="AG425" s="92" t="str">
        <f t="shared" si="15"/>
        <v>Non-Lab</v>
      </c>
    </row>
    <row r="426" spans="1:33" ht="16" x14ac:dyDescent="0.2">
      <c r="A426" s="92" t="s">
        <v>266</v>
      </c>
      <c r="B426" s="92" t="s">
        <v>347</v>
      </c>
      <c r="C426" s="92">
        <v>500</v>
      </c>
      <c r="D426" s="95" t="s">
        <v>321</v>
      </c>
      <c r="E426" s="92" t="s">
        <v>320</v>
      </c>
      <c r="F426" s="92">
        <v>4</v>
      </c>
      <c r="G426" s="92" t="s">
        <v>355</v>
      </c>
      <c r="H426" s="92" t="s">
        <v>354</v>
      </c>
      <c r="K426" s="92" t="s">
        <v>353</v>
      </c>
      <c r="L426" s="92" t="s">
        <v>316</v>
      </c>
      <c r="N426" s="92" t="s">
        <v>316</v>
      </c>
      <c r="O426" s="92" t="s">
        <v>316</v>
      </c>
      <c r="P426" s="92" t="s">
        <v>316</v>
      </c>
      <c r="Q426" s="92" t="s">
        <v>316</v>
      </c>
      <c r="R426" s="92" t="s">
        <v>316</v>
      </c>
      <c r="S426" s="92" t="s">
        <v>316</v>
      </c>
      <c r="T426" s="92" t="s">
        <v>316</v>
      </c>
      <c r="U426" s="92">
        <v>1</v>
      </c>
      <c r="W426" s="92" t="str">
        <f t="shared" si="14"/>
        <v>Other</v>
      </c>
      <c r="Y426" s="93" t="s">
        <v>316</v>
      </c>
      <c r="Z426" s="93" t="s">
        <v>316</v>
      </c>
      <c r="AD426" s="92">
        <v>1</v>
      </c>
      <c r="AE426" s="92">
        <v>1</v>
      </c>
      <c r="AG426" s="92" t="str">
        <f t="shared" si="15"/>
        <v>Non-Lab</v>
      </c>
    </row>
    <row r="427" spans="1:33" ht="16" x14ac:dyDescent="0.2">
      <c r="A427" s="92" t="s">
        <v>266</v>
      </c>
      <c r="B427" s="92" t="s">
        <v>1016</v>
      </c>
      <c r="C427" s="92">
        <v>500</v>
      </c>
      <c r="D427" s="95" t="s">
        <v>321</v>
      </c>
      <c r="E427" s="92" t="s">
        <v>320</v>
      </c>
      <c r="F427" s="92">
        <v>4</v>
      </c>
      <c r="G427" s="92" t="s">
        <v>922</v>
      </c>
      <c r="H427" s="92" t="s">
        <v>921</v>
      </c>
      <c r="K427" s="92" t="s">
        <v>920</v>
      </c>
      <c r="L427" s="92" t="s">
        <v>316</v>
      </c>
      <c r="N427" s="92" t="s">
        <v>316</v>
      </c>
      <c r="O427" s="92" t="s">
        <v>316</v>
      </c>
      <c r="P427" s="92" t="s">
        <v>316</v>
      </c>
      <c r="Q427" s="92" t="s">
        <v>316</v>
      </c>
      <c r="R427" s="92" t="s">
        <v>316</v>
      </c>
      <c r="S427" s="92" t="s">
        <v>316</v>
      </c>
      <c r="T427" s="92" t="s">
        <v>316</v>
      </c>
      <c r="U427" s="92">
        <v>1</v>
      </c>
      <c r="W427" s="92" t="str">
        <f t="shared" si="14"/>
        <v>Other</v>
      </c>
      <c r="Y427" s="93" t="s">
        <v>316</v>
      </c>
      <c r="Z427" s="93" t="s">
        <v>316</v>
      </c>
      <c r="AD427" s="92">
        <v>1</v>
      </c>
      <c r="AE427" s="92">
        <v>1</v>
      </c>
      <c r="AG427" s="92" t="str">
        <f t="shared" si="15"/>
        <v>Non-Lab</v>
      </c>
    </row>
    <row r="428" spans="1:33" ht="16" x14ac:dyDescent="0.2">
      <c r="A428" s="92" t="s">
        <v>266</v>
      </c>
      <c r="B428" s="92" t="s">
        <v>330</v>
      </c>
      <c r="C428" s="92">
        <v>315</v>
      </c>
      <c r="D428" s="95" t="s">
        <v>321</v>
      </c>
      <c r="E428" s="92" t="s">
        <v>328</v>
      </c>
      <c r="F428" s="92">
        <v>1</v>
      </c>
      <c r="G428" s="92" t="s">
        <v>327</v>
      </c>
      <c r="H428" s="92" t="s">
        <v>326</v>
      </c>
      <c r="K428" s="92" t="s">
        <v>325</v>
      </c>
      <c r="L428" s="92" t="s">
        <v>316</v>
      </c>
      <c r="N428" s="92" t="s">
        <v>316</v>
      </c>
      <c r="O428" s="92" t="s">
        <v>316</v>
      </c>
      <c r="P428" s="92" t="s">
        <v>316</v>
      </c>
      <c r="Q428" s="92" t="s">
        <v>316</v>
      </c>
      <c r="R428" s="92" t="s">
        <v>316</v>
      </c>
      <c r="S428" s="92" t="s">
        <v>316</v>
      </c>
      <c r="T428" s="92" t="s">
        <v>316</v>
      </c>
      <c r="U428" s="92">
        <v>1</v>
      </c>
      <c r="W428" s="92" t="str">
        <f t="shared" si="14"/>
        <v>Other</v>
      </c>
      <c r="Y428" s="93" t="s">
        <v>316</v>
      </c>
      <c r="Z428" s="93" t="s">
        <v>316</v>
      </c>
      <c r="AC428" s="92" t="s">
        <v>1598</v>
      </c>
      <c r="AD428" s="92">
        <v>1</v>
      </c>
      <c r="AE428" s="92">
        <v>1</v>
      </c>
      <c r="AG428" s="92" t="str">
        <f t="shared" si="15"/>
        <v>Non-Lab</v>
      </c>
    </row>
    <row r="429" spans="1:33" ht="16" x14ac:dyDescent="0.2">
      <c r="A429" s="92" t="s">
        <v>266</v>
      </c>
      <c r="B429" s="92" t="s">
        <v>330</v>
      </c>
      <c r="C429" s="92">
        <v>315</v>
      </c>
      <c r="D429" s="95" t="s">
        <v>329</v>
      </c>
      <c r="E429" s="92" t="s">
        <v>328</v>
      </c>
      <c r="F429" s="92">
        <v>1</v>
      </c>
      <c r="G429" s="92" t="s">
        <v>332</v>
      </c>
      <c r="H429" s="92" t="s">
        <v>250</v>
      </c>
      <c r="K429" s="92" t="s">
        <v>331</v>
      </c>
      <c r="L429" s="92" t="s">
        <v>316</v>
      </c>
      <c r="N429" s="92" t="s">
        <v>316</v>
      </c>
      <c r="O429" s="92" t="s">
        <v>316</v>
      </c>
      <c r="P429" s="92" t="s">
        <v>316</v>
      </c>
      <c r="Q429" s="92" t="s">
        <v>316</v>
      </c>
      <c r="R429" s="92" t="s">
        <v>316</v>
      </c>
      <c r="S429" s="92" t="s">
        <v>316</v>
      </c>
      <c r="T429" s="92" t="s">
        <v>316</v>
      </c>
      <c r="U429" s="92">
        <v>1</v>
      </c>
      <c r="W429" s="92" t="str">
        <f t="shared" si="14"/>
        <v>Other</v>
      </c>
      <c r="Y429" s="93" t="s">
        <v>316</v>
      </c>
      <c r="Z429" s="93" t="s">
        <v>316</v>
      </c>
      <c r="AC429" s="92" t="s">
        <v>1598</v>
      </c>
      <c r="AD429" s="92">
        <v>1</v>
      </c>
      <c r="AE429" s="92">
        <v>1</v>
      </c>
      <c r="AG429" s="92" t="str">
        <f t="shared" si="15"/>
        <v>Non-Lab</v>
      </c>
    </row>
    <row r="430" spans="1:33" ht="16" x14ac:dyDescent="0.2">
      <c r="A430" s="92" t="s">
        <v>266</v>
      </c>
      <c r="B430" s="92" t="s">
        <v>330</v>
      </c>
      <c r="C430" s="92">
        <v>499</v>
      </c>
      <c r="D430" s="95" t="s">
        <v>321</v>
      </c>
      <c r="E430" s="92" t="s">
        <v>1091</v>
      </c>
      <c r="F430" s="92">
        <v>4</v>
      </c>
      <c r="G430" s="92" t="s">
        <v>816</v>
      </c>
      <c r="H430" s="92" t="s">
        <v>815</v>
      </c>
      <c r="K430" s="92" t="s">
        <v>814</v>
      </c>
      <c r="L430" s="92" t="s">
        <v>316</v>
      </c>
      <c r="N430" s="92" t="s">
        <v>316</v>
      </c>
      <c r="O430" s="92" t="s">
        <v>316</v>
      </c>
      <c r="P430" s="92" t="s">
        <v>316</v>
      </c>
      <c r="Q430" s="92" t="s">
        <v>316</v>
      </c>
      <c r="R430" s="92" t="s">
        <v>316</v>
      </c>
      <c r="S430" s="92" t="s">
        <v>316</v>
      </c>
      <c r="T430" s="92" t="s">
        <v>316</v>
      </c>
      <c r="U430" s="92">
        <v>1</v>
      </c>
      <c r="W430" s="92" t="str">
        <f t="shared" si="14"/>
        <v>Other</v>
      </c>
      <c r="Y430" s="93" t="s">
        <v>316</v>
      </c>
      <c r="Z430" s="93" t="s">
        <v>316</v>
      </c>
      <c r="AC430" s="92" t="s">
        <v>1597</v>
      </c>
      <c r="AD430" s="92">
        <v>1</v>
      </c>
      <c r="AE430" s="92">
        <v>1</v>
      </c>
      <c r="AG430" s="92" t="str">
        <f t="shared" si="15"/>
        <v>Non-Lab</v>
      </c>
    </row>
    <row r="431" spans="1:33" ht="16" x14ac:dyDescent="0.2">
      <c r="A431" s="92" t="s">
        <v>266</v>
      </c>
      <c r="B431" s="92" t="s">
        <v>330</v>
      </c>
      <c r="C431" s="92">
        <v>500</v>
      </c>
      <c r="D431" s="95" t="s">
        <v>321</v>
      </c>
      <c r="E431" s="92" t="s">
        <v>320</v>
      </c>
      <c r="F431" s="92">
        <v>4</v>
      </c>
      <c r="G431" s="92" t="s">
        <v>335</v>
      </c>
      <c r="H431" s="92" t="s">
        <v>334</v>
      </c>
      <c r="K431" s="92" t="s">
        <v>333</v>
      </c>
      <c r="L431" s="92" t="s">
        <v>316</v>
      </c>
      <c r="N431" s="92" t="s">
        <v>316</v>
      </c>
      <c r="O431" s="92" t="s">
        <v>316</v>
      </c>
      <c r="P431" s="92" t="s">
        <v>316</v>
      </c>
      <c r="Q431" s="92" t="s">
        <v>316</v>
      </c>
      <c r="R431" s="92" t="s">
        <v>316</v>
      </c>
      <c r="S431" s="92" t="s">
        <v>316</v>
      </c>
      <c r="T431" s="92" t="s">
        <v>316</v>
      </c>
      <c r="U431" s="92">
        <v>1</v>
      </c>
      <c r="W431" s="92" t="str">
        <f t="shared" si="14"/>
        <v>Other</v>
      </c>
      <c r="Y431" s="93" t="s">
        <v>316</v>
      </c>
      <c r="Z431" s="93" t="s">
        <v>316</v>
      </c>
      <c r="AD431" s="92">
        <v>1</v>
      </c>
      <c r="AE431" s="92">
        <v>1</v>
      </c>
      <c r="AG431" s="92" t="str">
        <f t="shared" si="15"/>
        <v>Non-Lab</v>
      </c>
    </row>
    <row r="432" spans="1:33" ht="16" x14ac:dyDescent="0.2">
      <c r="A432" s="92" t="s">
        <v>266</v>
      </c>
      <c r="B432" s="92" t="s">
        <v>809</v>
      </c>
      <c r="C432" s="92">
        <v>309</v>
      </c>
      <c r="D432" s="95" t="s">
        <v>329</v>
      </c>
      <c r="E432" s="92" t="s">
        <v>1596</v>
      </c>
      <c r="F432" s="92">
        <v>4</v>
      </c>
      <c r="G432" s="92" t="s">
        <v>807</v>
      </c>
      <c r="H432" s="92" t="s">
        <v>806</v>
      </c>
      <c r="K432" s="92" t="s">
        <v>805</v>
      </c>
      <c r="L432" s="92" t="s">
        <v>316</v>
      </c>
      <c r="N432" s="92" t="s">
        <v>316</v>
      </c>
      <c r="O432" s="92" t="s">
        <v>316</v>
      </c>
      <c r="P432" s="92" t="s">
        <v>316</v>
      </c>
      <c r="Q432" s="92" t="s">
        <v>316</v>
      </c>
      <c r="R432" s="92" t="s">
        <v>316</v>
      </c>
      <c r="S432" s="92" t="s">
        <v>316</v>
      </c>
      <c r="T432" s="92" t="s">
        <v>316</v>
      </c>
      <c r="U432" s="92">
        <v>1</v>
      </c>
      <c r="W432" s="92" t="str">
        <f t="shared" si="14"/>
        <v>Other</v>
      </c>
      <c r="Y432" s="93" t="s">
        <v>316</v>
      </c>
      <c r="Z432" s="93" t="s">
        <v>316</v>
      </c>
      <c r="AD432" s="92">
        <v>1</v>
      </c>
      <c r="AE432" s="92">
        <v>1</v>
      </c>
      <c r="AG432" s="92" t="str">
        <f t="shared" si="15"/>
        <v>Non-Lab</v>
      </c>
    </row>
    <row r="433" spans="1:33" ht="16" x14ac:dyDescent="0.2">
      <c r="A433" s="92" t="s">
        <v>266</v>
      </c>
      <c r="B433" s="92" t="s">
        <v>721</v>
      </c>
      <c r="C433" s="92">
        <v>500</v>
      </c>
      <c r="D433" s="95" t="s">
        <v>321</v>
      </c>
      <c r="E433" s="92" t="s">
        <v>320</v>
      </c>
      <c r="F433" s="92">
        <v>4</v>
      </c>
      <c r="G433" s="92" t="s">
        <v>497</v>
      </c>
      <c r="H433" s="92" t="s">
        <v>496</v>
      </c>
      <c r="K433" s="92" t="s">
        <v>495</v>
      </c>
      <c r="L433" s="92" t="s">
        <v>316</v>
      </c>
      <c r="N433" s="92" t="s">
        <v>316</v>
      </c>
      <c r="O433" s="92" t="s">
        <v>316</v>
      </c>
      <c r="P433" s="92" t="s">
        <v>316</v>
      </c>
      <c r="Q433" s="92" t="s">
        <v>316</v>
      </c>
      <c r="R433" s="92" t="s">
        <v>316</v>
      </c>
      <c r="S433" s="92" t="s">
        <v>316</v>
      </c>
      <c r="T433" s="92" t="s">
        <v>316</v>
      </c>
      <c r="U433" s="92">
        <v>1</v>
      </c>
      <c r="W433" s="92" t="str">
        <f t="shared" si="14"/>
        <v>Other</v>
      </c>
      <c r="Y433" s="93" t="s">
        <v>316</v>
      </c>
      <c r="Z433" s="93" t="s">
        <v>316</v>
      </c>
      <c r="AD433" s="92">
        <v>1</v>
      </c>
      <c r="AE433" s="92">
        <v>1</v>
      </c>
      <c r="AG433" s="92" t="str">
        <f t="shared" si="15"/>
        <v>Non-Lab</v>
      </c>
    </row>
    <row r="434" spans="1:33" ht="16" x14ac:dyDescent="0.2">
      <c r="A434" s="92" t="s">
        <v>266</v>
      </c>
      <c r="B434" s="92" t="s">
        <v>721</v>
      </c>
      <c r="C434" s="92">
        <v>500</v>
      </c>
      <c r="D434" s="95" t="s">
        <v>329</v>
      </c>
      <c r="E434" s="92" t="s">
        <v>1595</v>
      </c>
      <c r="F434" s="92">
        <v>4</v>
      </c>
      <c r="G434" s="92" t="s">
        <v>801</v>
      </c>
      <c r="H434" s="92" t="s">
        <v>800</v>
      </c>
      <c r="K434" s="92" t="s">
        <v>799</v>
      </c>
      <c r="L434" s="92" t="s">
        <v>316</v>
      </c>
      <c r="N434" s="92" t="s">
        <v>316</v>
      </c>
      <c r="O434" s="92" t="s">
        <v>316</v>
      </c>
      <c r="P434" s="92" t="s">
        <v>316</v>
      </c>
      <c r="Q434" s="92" t="s">
        <v>316</v>
      </c>
      <c r="R434" s="92" t="s">
        <v>316</v>
      </c>
      <c r="S434" s="92" t="s">
        <v>316</v>
      </c>
      <c r="T434" s="92" t="s">
        <v>316</v>
      </c>
      <c r="U434" s="92">
        <v>1</v>
      </c>
      <c r="W434" s="92" t="str">
        <f t="shared" si="14"/>
        <v>Other</v>
      </c>
      <c r="Y434" s="93" t="s">
        <v>316</v>
      </c>
      <c r="Z434" s="93" t="s">
        <v>316</v>
      </c>
      <c r="AD434" s="92">
        <v>1</v>
      </c>
      <c r="AE434" s="92">
        <v>1</v>
      </c>
      <c r="AG434" s="92" t="str">
        <f t="shared" si="15"/>
        <v>Non-Lab</v>
      </c>
    </row>
    <row r="435" spans="1:33" ht="16" x14ac:dyDescent="0.2">
      <c r="A435" s="92" t="s">
        <v>323</v>
      </c>
      <c r="B435" s="92" t="s">
        <v>330</v>
      </c>
      <c r="C435" s="92" t="s">
        <v>1594</v>
      </c>
      <c r="D435" s="95" t="s">
        <v>321</v>
      </c>
      <c r="E435" s="92" t="s">
        <v>1593</v>
      </c>
      <c r="F435" s="92">
        <v>0</v>
      </c>
      <c r="G435" s="92" t="s">
        <v>327</v>
      </c>
      <c r="H435" s="92" t="s">
        <v>326</v>
      </c>
      <c r="K435" s="92" t="s">
        <v>325</v>
      </c>
      <c r="L435" s="92" t="s">
        <v>316</v>
      </c>
      <c r="M435" s="92" t="s">
        <v>308</v>
      </c>
      <c r="N435" s="92">
        <v>1</v>
      </c>
      <c r="O435" s="92" t="s">
        <v>316</v>
      </c>
      <c r="P435" s="92" t="s">
        <v>316</v>
      </c>
      <c r="Q435" s="92" t="s">
        <v>316</v>
      </c>
      <c r="R435" s="92" t="s">
        <v>316</v>
      </c>
      <c r="S435" s="92" t="s">
        <v>316</v>
      </c>
      <c r="T435" s="92" t="s">
        <v>316</v>
      </c>
      <c r="U435" s="92">
        <v>1</v>
      </c>
      <c r="V435" s="92" t="str">
        <f t="shared" ref="V435:V440" si="16">LEFT(M435,1)</f>
        <v>M</v>
      </c>
      <c r="W435" s="92" t="str">
        <f t="shared" si="14"/>
        <v>Other</v>
      </c>
      <c r="X435" s="92" t="s">
        <v>676</v>
      </c>
      <c r="Y435" s="93">
        <v>0.54166666666666663</v>
      </c>
      <c r="Z435" s="93">
        <v>0.67708333333333337</v>
      </c>
      <c r="AA435" s="92" t="s">
        <v>598</v>
      </c>
      <c r="AB435" s="92">
        <v>300</v>
      </c>
      <c r="AC435" s="92" t="s">
        <v>1592</v>
      </c>
      <c r="AD435" s="92">
        <v>12</v>
      </c>
      <c r="AE435" s="92">
        <v>12</v>
      </c>
      <c r="AG435" s="92" t="str">
        <f t="shared" si="15"/>
        <v>Lab</v>
      </c>
    </row>
    <row r="436" spans="1:33" ht="16" x14ac:dyDescent="0.2">
      <c r="A436" s="92" t="s">
        <v>323</v>
      </c>
      <c r="B436" s="92" t="s">
        <v>261</v>
      </c>
      <c r="C436" s="92" t="s">
        <v>283</v>
      </c>
      <c r="D436" s="95" t="s">
        <v>321</v>
      </c>
      <c r="E436" s="92" t="s">
        <v>1591</v>
      </c>
      <c r="F436" s="92">
        <v>0</v>
      </c>
      <c r="G436" s="92" t="s">
        <v>622</v>
      </c>
      <c r="H436" s="92" t="s">
        <v>621</v>
      </c>
      <c r="K436" s="92" t="s">
        <v>620</v>
      </c>
      <c r="L436" s="92" t="s">
        <v>316</v>
      </c>
      <c r="M436" s="92" t="s">
        <v>308</v>
      </c>
      <c r="N436" s="92">
        <v>1</v>
      </c>
      <c r="O436" s="92" t="s">
        <v>316</v>
      </c>
      <c r="P436" s="92" t="s">
        <v>316</v>
      </c>
      <c r="Q436" s="92" t="s">
        <v>316</v>
      </c>
      <c r="R436" s="92" t="s">
        <v>316</v>
      </c>
      <c r="S436" s="92" t="s">
        <v>316</v>
      </c>
      <c r="T436" s="92" t="s">
        <v>316</v>
      </c>
      <c r="U436" s="92">
        <v>1</v>
      </c>
      <c r="V436" s="92" t="str">
        <f t="shared" si="16"/>
        <v>M</v>
      </c>
      <c r="W436" s="92" t="str">
        <f t="shared" si="14"/>
        <v>Other</v>
      </c>
      <c r="X436" s="92" t="s">
        <v>580</v>
      </c>
      <c r="Y436" s="93">
        <v>0.59722222222222221</v>
      </c>
      <c r="Z436" s="93">
        <v>0.73263888888888884</v>
      </c>
      <c r="AA436" s="92" t="s">
        <v>598</v>
      </c>
      <c r="AB436" s="92">
        <v>311</v>
      </c>
      <c r="AC436" s="92" t="s">
        <v>1586</v>
      </c>
      <c r="AD436" s="92">
        <v>8</v>
      </c>
      <c r="AE436" s="92">
        <v>4</v>
      </c>
      <c r="AG436" s="92" t="str">
        <f t="shared" si="15"/>
        <v>Lab</v>
      </c>
    </row>
    <row r="437" spans="1:33" ht="16" x14ac:dyDescent="0.2">
      <c r="A437" s="92" t="s">
        <v>323</v>
      </c>
      <c r="B437" s="92" t="s">
        <v>261</v>
      </c>
      <c r="C437" s="92" t="s">
        <v>649</v>
      </c>
      <c r="D437" s="95" t="s">
        <v>321</v>
      </c>
      <c r="E437" s="92" t="s">
        <v>648</v>
      </c>
      <c r="F437" s="92">
        <v>0</v>
      </c>
      <c r="G437" s="92" t="s">
        <v>564</v>
      </c>
      <c r="H437" s="92" t="s">
        <v>563</v>
      </c>
      <c r="K437" s="92" t="s">
        <v>562</v>
      </c>
      <c r="L437" s="92" t="s">
        <v>316</v>
      </c>
      <c r="M437" s="92" t="s">
        <v>308</v>
      </c>
      <c r="N437" s="92">
        <v>1</v>
      </c>
      <c r="O437" s="92" t="s">
        <v>316</v>
      </c>
      <c r="P437" s="92" t="s">
        <v>316</v>
      </c>
      <c r="Q437" s="92" t="s">
        <v>316</v>
      </c>
      <c r="R437" s="92" t="s">
        <v>316</v>
      </c>
      <c r="S437" s="92" t="s">
        <v>316</v>
      </c>
      <c r="T437" s="92" t="s">
        <v>316</v>
      </c>
      <c r="U437" s="92">
        <v>1</v>
      </c>
      <c r="V437" s="92" t="str">
        <f t="shared" si="16"/>
        <v>M</v>
      </c>
      <c r="W437" s="92" t="str">
        <f t="shared" si="14"/>
        <v>Other</v>
      </c>
      <c r="X437" s="92" t="s">
        <v>580</v>
      </c>
      <c r="Y437" s="93">
        <v>0.59722222222222221</v>
      </c>
      <c r="Z437" s="93">
        <v>0.73263888888888884</v>
      </c>
      <c r="AA437" s="92" t="s">
        <v>598</v>
      </c>
      <c r="AB437" s="95" t="s">
        <v>644</v>
      </c>
      <c r="AC437" s="92" t="s">
        <v>1590</v>
      </c>
      <c r="AD437" s="92">
        <v>16</v>
      </c>
      <c r="AE437" s="92">
        <v>14</v>
      </c>
      <c r="AG437" s="92" t="str">
        <f t="shared" si="15"/>
        <v>Lab</v>
      </c>
    </row>
    <row r="438" spans="1:33" ht="16" x14ac:dyDescent="0.2">
      <c r="A438" s="92" t="s">
        <v>323</v>
      </c>
      <c r="B438" s="92" t="s">
        <v>261</v>
      </c>
      <c r="C438" s="92" t="s">
        <v>618</v>
      </c>
      <c r="D438" s="95" t="s">
        <v>321</v>
      </c>
      <c r="E438" s="92" t="s">
        <v>1105</v>
      </c>
      <c r="F438" s="92">
        <v>0</v>
      </c>
      <c r="G438" s="92" t="s">
        <v>1104</v>
      </c>
      <c r="H438" s="92" t="s">
        <v>1103</v>
      </c>
      <c r="K438" s="92" t="s">
        <v>1102</v>
      </c>
      <c r="L438" s="92" t="s">
        <v>316</v>
      </c>
      <c r="M438" s="92" t="s">
        <v>308</v>
      </c>
      <c r="N438" s="92">
        <v>1</v>
      </c>
      <c r="O438" s="92" t="s">
        <v>316</v>
      </c>
      <c r="P438" s="92" t="s">
        <v>316</v>
      </c>
      <c r="Q438" s="92" t="s">
        <v>316</v>
      </c>
      <c r="R438" s="92" t="s">
        <v>316</v>
      </c>
      <c r="S438" s="92" t="s">
        <v>316</v>
      </c>
      <c r="T438" s="92" t="s">
        <v>316</v>
      </c>
      <c r="U438" s="92">
        <v>1</v>
      </c>
      <c r="V438" s="92" t="str">
        <f t="shared" si="16"/>
        <v>M</v>
      </c>
      <c r="W438" s="92" t="str">
        <f t="shared" si="14"/>
        <v>Other</v>
      </c>
      <c r="X438" s="92" t="s">
        <v>580</v>
      </c>
      <c r="Y438" s="93">
        <v>0.59722222222222221</v>
      </c>
      <c r="Z438" s="93">
        <v>0.73263888888888884</v>
      </c>
      <c r="AA438" s="92" t="s">
        <v>598</v>
      </c>
      <c r="AB438" s="92">
        <v>211</v>
      </c>
      <c r="AC438" s="92" t="s">
        <v>1589</v>
      </c>
      <c r="AD438" s="92">
        <v>12</v>
      </c>
      <c r="AE438" s="92">
        <v>10</v>
      </c>
      <c r="AG438" s="92" t="str">
        <f t="shared" si="15"/>
        <v>Lab</v>
      </c>
    </row>
    <row r="439" spans="1:33" ht="16" x14ac:dyDescent="0.2">
      <c r="A439" s="92" t="s">
        <v>323</v>
      </c>
      <c r="B439" s="92" t="s">
        <v>261</v>
      </c>
      <c r="C439" s="92" t="s">
        <v>1588</v>
      </c>
      <c r="D439" s="95" t="s">
        <v>321</v>
      </c>
      <c r="E439" s="92" t="s">
        <v>1587</v>
      </c>
      <c r="F439" s="92">
        <v>0</v>
      </c>
      <c r="G439" s="92" t="s">
        <v>622</v>
      </c>
      <c r="H439" s="92" t="s">
        <v>621</v>
      </c>
      <c r="K439" s="92" t="s">
        <v>620</v>
      </c>
      <c r="L439" s="92" t="s">
        <v>316</v>
      </c>
      <c r="M439" s="92" t="s">
        <v>308</v>
      </c>
      <c r="N439" s="92">
        <v>1</v>
      </c>
      <c r="O439" s="92" t="s">
        <v>316</v>
      </c>
      <c r="P439" s="92" t="s">
        <v>316</v>
      </c>
      <c r="Q439" s="92" t="s">
        <v>316</v>
      </c>
      <c r="R439" s="92" t="s">
        <v>316</v>
      </c>
      <c r="S439" s="92" t="s">
        <v>316</v>
      </c>
      <c r="T439" s="92" t="s">
        <v>316</v>
      </c>
      <c r="U439" s="92">
        <v>1</v>
      </c>
      <c r="V439" s="92" t="str">
        <f t="shared" si="16"/>
        <v>M</v>
      </c>
      <c r="W439" s="92" t="str">
        <f t="shared" si="14"/>
        <v>Other</v>
      </c>
      <c r="X439" s="92" t="s">
        <v>580</v>
      </c>
      <c r="Y439" s="93">
        <v>0.59722222222222221</v>
      </c>
      <c r="Z439" s="93">
        <v>0.73263888888888884</v>
      </c>
      <c r="AA439" s="92" t="s">
        <v>598</v>
      </c>
      <c r="AB439" s="92">
        <v>311</v>
      </c>
      <c r="AC439" s="92" t="s">
        <v>1586</v>
      </c>
      <c r="AD439" s="92">
        <v>8</v>
      </c>
      <c r="AE439" s="92">
        <v>2</v>
      </c>
      <c r="AG439" s="92" t="str">
        <f t="shared" si="15"/>
        <v>Lab</v>
      </c>
    </row>
    <row r="440" spans="1:33" ht="16" x14ac:dyDescent="0.2">
      <c r="A440" s="92" t="s">
        <v>323</v>
      </c>
      <c r="B440" s="92" t="s">
        <v>359</v>
      </c>
      <c r="C440" s="92" t="s">
        <v>283</v>
      </c>
      <c r="D440" s="95" t="s">
        <v>321</v>
      </c>
      <c r="E440" s="92" t="s">
        <v>633</v>
      </c>
      <c r="F440" s="92">
        <v>0</v>
      </c>
      <c r="G440" s="92" t="s">
        <v>358</v>
      </c>
      <c r="H440" s="92" t="s">
        <v>357</v>
      </c>
      <c r="K440" s="92" t="s">
        <v>356</v>
      </c>
      <c r="L440" s="92" t="s">
        <v>316</v>
      </c>
      <c r="M440" s="92" t="s">
        <v>308</v>
      </c>
      <c r="N440" s="92">
        <v>1</v>
      </c>
      <c r="O440" s="92" t="s">
        <v>316</v>
      </c>
      <c r="P440" s="92" t="s">
        <v>316</v>
      </c>
      <c r="Q440" s="92" t="s">
        <v>316</v>
      </c>
      <c r="R440" s="92" t="s">
        <v>316</v>
      </c>
      <c r="S440" s="92" t="s">
        <v>316</v>
      </c>
      <c r="T440" s="92" t="s">
        <v>316</v>
      </c>
      <c r="U440" s="92">
        <v>1</v>
      </c>
      <c r="V440" s="92" t="str">
        <f t="shared" si="16"/>
        <v>M</v>
      </c>
      <c r="W440" s="92" t="str">
        <f t="shared" si="14"/>
        <v>Other</v>
      </c>
      <c r="X440" s="92" t="s">
        <v>580</v>
      </c>
      <c r="Y440" s="93">
        <v>0.59722222222222221</v>
      </c>
      <c r="Z440" s="93">
        <v>0.73263888888888884</v>
      </c>
      <c r="AA440" s="92" t="s">
        <v>626</v>
      </c>
      <c r="AB440" s="92">
        <v>112</v>
      </c>
      <c r="AC440" s="92" t="s">
        <v>1585</v>
      </c>
      <c r="AD440" s="92">
        <v>15</v>
      </c>
      <c r="AE440" s="92">
        <v>9</v>
      </c>
      <c r="AG440" s="92" t="str">
        <f t="shared" si="15"/>
        <v>Lab</v>
      </c>
    </row>
    <row r="441" spans="1:33" ht="16" x14ac:dyDescent="0.2">
      <c r="A441" s="92" t="s">
        <v>323</v>
      </c>
      <c r="B441" s="92" t="s">
        <v>378</v>
      </c>
      <c r="C441" s="92">
        <v>107</v>
      </c>
      <c r="D441" s="95" t="s">
        <v>321</v>
      </c>
      <c r="E441" s="92" t="s">
        <v>1584</v>
      </c>
      <c r="F441" s="92">
        <v>2</v>
      </c>
      <c r="G441" s="92" t="s">
        <v>567</v>
      </c>
      <c r="H441" s="92" t="s">
        <v>566</v>
      </c>
      <c r="I441" s="92" t="s">
        <v>364</v>
      </c>
      <c r="J441" s="92" t="s">
        <v>363</v>
      </c>
      <c r="K441" s="92" t="s">
        <v>565</v>
      </c>
      <c r="L441" s="92" t="s">
        <v>362</v>
      </c>
      <c r="M441" s="92" t="s">
        <v>308</v>
      </c>
      <c r="N441" s="92">
        <v>1</v>
      </c>
      <c r="O441" s="92" t="s">
        <v>316</v>
      </c>
      <c r="P441" s="92" t="s">
        <v>316</v>
      </c>
      <c r="Q441" s="92" t="s">
        <v>316</v>
      </c>
      <c r="R441" s="92" t="s">
        <v>316</v>
      </c>
      <c r="S441" s="92" t="s">
        <v>316</v>
      </c>
      <c r="T441" s="92" t="s">
        <v>316</v>
      </c>
      <c r="U441" s="92">
        <v>1</v>
      </c>
      <c r="W441" s="92" t="str">
        <f t="shared" si="14"/>
        <v>Other</v>
      </c>
      <c r="X441" s="92" t="s">
        <v>1583</v>
      </c>
      <c r="Y441" s="93">
        <v>0.60763888888888884</v>
      </c>
      <c r="Z441" s="93">
        <v>0.6875</v>
      </c>
      <c r="AA441" s="92" t="s">
        <v>598</v>
      </c>
      <c r="AB441" s="92">
        <v>109</v>
      </c>
      <c r="AC441" s="92" t="s">
        <v>1582</v>
      </c>
      <c r="AD441" s="92">
        <v>6</v>
      </c>
      <c r="AE441" s="92">
        <v>7</v>
      </c>
      <c r="AG441" s="92" t="str">
        <f t="shared" si="15"/>
        <v>Non-Lab</v>
      </c>
    </row>
    <row r="442" spans="1:33" ht="16" x14ac:dyDescent="0.2">
      <c r="A442" s="92" t="s">
        <v>323</v>
      </c>
      <c r="B442" s="92" t="s">
        <v>378</v>
      </c>
      <c r="C442" s="92">
        <v>103</v>
      </c>
      <c r="D442" s="95" t="s">
        <v>321</v>
      </c>
      <c r="E442" s="92" t="s">
        <v>1581</v>
      </c>
      <c r="F442" s="92">
        <v>2</v>
      </c>
      <c r="G442" s="92" t="s">
        <v>1095</v>
      </c>
      <c r="H442" s="92" t="s">
        <v>1021</v>
      </c>
      <c r="I442" s="92" t="s">
        <v>364</v>
      </c>
      <c r="J442" s="92" t="s">
        <v>363</v>
      </c>
      <c r="K442" s="92" t="s">
        <v>1094</v>
      </c>
      <c r="L442" s="92" t="s">
        <v>362</v>
      </c>
      <c r="M442" s="92" t="s">
        <v>308</v>
      </c>
      <c r="N442" s="92">
        <v>1</v>
      </c>
      <c r="O442" s="92" t="s">
        <v>316</v>
      </c>
      <c r="P442" s="92" t="s">
        <v>316</v>
      </c>
      <c r="Q442" s="92" t="s">
        <v>316</v>
      </c>
      <c r="R442" s="92" t="s">
        <v>316</v>
      </c>
      <c r="S442" s="92" t="s">
        <v>316</v>
      </c>
      <c r="T442" s="92" t="s">
        <v>316</v>
      </c>
      <c r="U442" s="92">
        <v>1</v>
      </c>
      <c r="W442" s="92" t="str">
        <f t="shared" si="14"/>
        <v>Other</v>
      </c>
      <c r="X442" s="92" t="s">
        <v>1580</v>
      </c>
      <c r="Y442" s="93">
        <v>0.625</v>
      </c>
      <c r="Z442" s="93">
        <v>0.70833333333333337</v>
      </c>
      <c r="AA442" s="92" t="s">
        <v>598</v>
      </c>
      <c r="AB442" s="92">
        <v>202</v>
      </c>
      <c r="AC442" s="92" t="s">
        <v>1579</v>
      </c>
      <c r="AD442" s="92">
        <v>20</v>
      </c>
      <c r="AE442" s="92">
        <v>22</v>
      </c>
      <c r="AG442" s="92" t="str">
        <f t="shared" si="15"/>
        <v>Non-Lab</v>
      </c>
    </row>
    <row r="443" spans="1:33" ht="16" x14ac:dyDescent="0.2">
      <c r="A443" s="92" t="s">
        <v>323</v>
      </c>
      <c r="B443" s="92" t="s">
        <v>519</v>
      </c>
      <c r="C443" s="92">
        <v>205</v>
      </c>
      <c r="D443" s="95" t="s">
        <v>321</v>
      </c>
      <c r="E443" s="92" t="s">
        <v>1578</v>
      </c>
      <c r="F443" s="92">
        <v>4</v>
      </c>
      <c r="G443" s="92" t="s">
        <v>525</v>
      </c>
      <c r="H443" s="92" t="s">
        <v>524</v>
      </c>
      <c r="K443" s="92" t="s">
        <v>521</v>
      </c>
      <c r="L443" s="92" t="s">
        <v>316</v>
      </c>
      <c r="M443" s="92" t="s">
        <v>308</v>
      </c>
      <c r="N443" s="92">
        <v>1</v>
      </c>
      <c r="O443" s="92" t="s">
        <v>316</v>
      </c>
      <c r="P443" s="92" t="s">
        <v>316</v>
      </c>
      <c r="Q443" s="92" t="s">
        <v>316</v>
      </c>
      <c r="R443" s="92" t="s">
        <v>316</v>
      </c>
      <c r="S443" s="92" t="s">
        <v>316</v>
      </c>
      <c r="T443" s="92" t="s">
        <v>316</v>
      </c>
      <c r="U443" s="92">
        <v>1</v>
      </c>
      <c r="W443" s="92" t="str">
        <f t="shared" si="14"/>
        <v>Other</v>
      </c>
      <c r="X443" s="92" t="s">
        <v>1577</v>
      </c>
      <c r="Y443" s="93">
        <v>0.66666666666666663</v>
      </c>
      <c r="Z443" s="93">
        <v>0.79166666666666663</v>
      </c>
      <c r="AA443" s="92" t="s">
        <v>719</v>
      </c>
      <c r="AB443" s="95" t="s">
        <v>1005</v>
      </c>
      <c r="AC443" s="92" t="s">
        <v>1576</v>
      </c>
      <c r="AD443" s="92">
        <v>15</v>
      </c>
      <c r="AE443" s="92">
        <v>16</v>
      </c>
      <c r="AG443" s="92" t="str">
        <f t="shared" si="15"/>
        <v>Non-Lab</v>
      </c>
    </row>
    <row r="444" spans="1:33" ht="16" x14ac:dyDescent="0.2">
      <c r="A444" s="92" t="s">
        <v>323</v>
      </c>
      <c r="B444" s="92" t="s">
        <v>538</v>
      </c>
      <c r="C444" s="92">
        <v>242</v>
      </c>
      <c r="D444" s="95" t="s">
        <v>321</v>
      </c>
      <c r="E444" s="92" t="s">
        <v>1575</v>
      </c>
      <c r="F444" s="92">
        <v>1</v>
      </c>
      <c r="G444" s="92" t="s">
        <v>1033</v>
      </c>
      <c r="H444" s="92" t="s">
        <v>1032</v>
      </c>
      <c r="K444" s="92" t="s">
        <v>1031</v>
      </c>
      <c r="L444" s="92" t="s">
        <v>316</v>
      </c>
      <c r="M444" s="92" t="s">
        <v>308</v>
      </c>
      <c r="N444" s="92">
        <v>1</v>
      </c>
      <c r="O444" s="92" t="s">
        <v>316</v>
      </c>
      <c r="P444" s="92" t="s">
        <v>316</v>
      </c>
      <c r="Q444" s="92" t="s">
        <v>316</v>
      </c>
      <c r="R444" s="92" t="s">
        <v>316</v>
      </c>
      <c r="S444" s="92" t="s">
        <v>316</v>
      </c>
      <c r="T444" s="92" t="s">
        <v>316</v>
      </c>
      <c r="U444" s="92">
        <v>1</v>
      </c>
      <c r="W444" s="92" t="str">
        <f t="shared" si="14"/>
        <v>Other</v>
      </c>
      <c r="X444" s="92" t="s">
        <v>1574</v>
      </c>
      <c r="Y444" s="93">
        <v>0.67708333333333337</v>
      </c>
      <c r="Z444" s="93">
        <v>0.71875</v>
      </c>
      <c r="AA444" s="92" t="s">
        <v>719</v>
      </c>
      <c r="AB444" s="95" t="s">
        <v>865</v>
      </c>
      <c r="AC444" s="92" t="s">
        <v>1573</v>
      </c>
      <c r="AD444" s="92">
        <v>8</v>
      </c>
      <c r="AE444" s="92">
        <v>8</v>
      </c>
      <c r="AG444" s="92" t="str">
        <f t="shared" si="15"/>
        <v>Non-Lab</v>
      </c>
    </row>
    <row r="445" spans="1:33" ht="16" x14ac:dyDescent="0.2">
      <c r="A445" s="92" t="s">
        <v>323</v>
      </c>
      <c r="B445" s="92" t="s">
        <v>519</v>
      </c>
      <c r="C445" s="92">
        <v>304</v>
      </c>
      <c r="D445" s="95" t="s">
        <v>321</v>
      </c>
      <c r="E445" s="92" t="s">
        <v>1572</v>
      </c>
      <c r="F445" s="92">
        <v>4</v>
      </c>
      <c r="G445" s="92" t="s">
        <v>1571</v>
      </c>
      <c r="H445" s="92" t="s">
        <v>1570</v>
      </c>
      <c r="K445" s="92" t="s">
        <v>1569</v>
      </c>
      <c r="L445" s="92" t="s">
        <v>316</v>
      </c>
      <c r="M445" s="92" t="s">
        <v>308</v>
      </c>
      <c r="N445" s="92">
        <v>1</v>
      </c>
      <c r="O445" s="92" t="s">
        <v>316</v>
      </c>
      <c r="P445" s="92" t="s">
        <v>316</v>
      </c>
      <c r="Q445" s="92" t="s">
        <v>316</v>
      </c>
      <c r="R445" s="92" t="s">
        <v>316</v>
      </c>
      <c r="S445" s="92" t="s">
        <v>316</v>
      </c>
      <c r="T445" s="92" t="s">
        <v>316</v>
      </c>
      <c r="U445" s="92">
        <v>1</v>
      </c>
      <c r="W445" s="92" t="str">
        <f t="shared" si="14"/>
        <v>Other</v>
      </c>
      <c r="X445" s="92" t="s">
        <v>1079</v>
      </c>
      <c r="Y445" s="93">
        <v>0.6875</v>
      </c>
      <c r="Z445" s="93">
        <v>0.84027777777777779</v>
      </c>
      <c r="AA445" s="92" t="s">
        <v>1568</v>
      </c>
      <c r="AB445" s="92" t="s">
        <v>1567</v>
      </c>
      <c r="AC445" s="92" t="s">
        <v>1566</v>
      </c>
      <c r="AD445" s="92">
        <v>16</v>
      </c>
      <c r="AE445" s="92">
        <v>11</v>
      </c>
      <c r="AG445" s="92" t="str">
        <f t="shared" si="15"/>
        <v>Non-Lab</v>
      </c>
    </row>
    <row r="446" spans="1:33" ht="16" x14ac:dyDescent="0.2">
      <c r="A446" s="92" t="s">
        <v>323</v>
      </c>
      <c r="B446" s="92" t="s">
        <v>555</v>
      </c>
      <c r="C446" s="92" t="s">
        <v>702</v>
      </c>
      <c r="D446" s="95" t="s">
        <v>321</v>
      </c>
      <c r="E446" s="92" t="s">
        <v>701</v>
      </c>
      <c r="F446" s="92">
        <v>0</v>
      </c>
      <c r="G446" s="92" t="s">
        <v>594</v>
      </c>
      <c r="H446" s="92" t="s">
        <v>593</v>
      </c>
      <c r="K446" s="92" t="s">
        <v>592</v>
      </c>
      <c r="L446" s="92" t="s">
        <v>316</v>
      </c>
      <c r="M446" s="92" t="s">
        <v>1565</v>
      </c>
      <c r="N446" s="92">
        <v>1</v>
      </c>
      <c r="O446" s="92" t="s">
        <v>316</v>
      </c>
      <c r="P446" s="92" t="s">
        <v>316</v>
      </c>
      <c r="Q446" s="92" t="s">
        <v>316</v>
      </c>
      <c r="R446" s="92" t="s">
        <v>316</v>
      </c>
      <c r="S446" s="92" t="s">
        <v>316</v>
      </c>
      <c r="T446" s="92" t="s">
        <v>316</v>
      </c>
      <c r="U446" s="92">
        <v>1</v>
      </c>
      <c r="V446" s="92" t="str">
        <f>LEFT(M446,1)</f>
        <v>M</v>
      </c>
      <c r="W446" s="92" t="str">
        <f t="shared" si="14"/>
        <v>Other</v>
      </c>
      <c r="X446" s="92" t="s">
        <v>580</v>
      </c>
      <c r="Y446" s="93">
        <v>0.59722222222222221</v>
      </c>
      <c r="Z446" s="93">
        <v>0.73263888888888884</v>
      </c>
      <c r="AA446" s="92" t="s">
        <v>590</v>
      </c>
      <c r="AB446" s="92" t="s">
        <v>700</v>
      </c>
      <c r="AC446" s="92" t="s">
        <v>1564</v>
      </c>
      <c r="AD446" s="92">
        <v>12</v>
      </c>
      <c r="AE446" s="92">
        <v>12</v>
      </c>
      <c r="AG446" s="92" t="str">
        <f t="shared" si="15"/>
        <v>Lab</v>
      </c>
    </row>
    <row r="447" spans="1:33" ht="16" x14ac:dyDescent="0.2">
      <c r="A447" s="92" t="s">
        <v>323</v>
      </c>
      <c r="B447" s="92" t="s">
        <v>378</v>
      </c>
      <c r="C447" s="92">
        <v>113</v>
      </c>
      <c r="D447" s="95" t="s">
        <v>321</v>
      </c>
      <c r="E447" s="92" t="s">
        <v>1563</v>
      </c>
      <c r="F447" s="92">
        <v>2</v>
      </c>
      <c r="G447" s="92" t="s">
        <v>1562</v>
      </c>
      <c r="H447" s="92" t="s">
        <v>492</v>
      </c>
      <c r="I447" s="92" t="s">
        <v>364</v>
      </c>
      <c r="J447" s="92" t="s">
        <v>363</v>
      </c>
      <c r="K447" s="92" t="s">
        <v>1561</v>
      </c>
      <c r="L447" s="92" t="s">
        <v>362</v>
      </c>
      <c r="M447" s="92" t="s">
        <v>1502</v>
      </c>
      <c r="N447" s="92">
        <v>1</v>
      </c>
      <c r="O447" s="92" t="s">
        <v>316</v>
      </c>
      <c r="P447" s="92">
        <v>1</v>
      </c>
      <c r="Q447" s="92" t="s">
        <v>316</v>
      </c>
      <c r="R447" s="92" t="s">
        <v>316</v>
      </c>
      <c r="S447" s="92" t="s">
        <v>316</v>
      </c>
      <c r="T447" s="92" t="s">
        <v>316</v>
      </c>
      <c r="U447" s="92">
        <v>1</v>
      </c>
      <c r="W447" s="92" t="str">
        <f t="shared" si="14"/>
        <v>Other</v>
      </c>
      <c r="X447" s="92" t="s">
        <v>1556</v>
      </c>
      <c r="Y447" s="93">
        <v>0.54166666666666663</v>
      </c>
      <c r="Z447" s="93">
        <v>0.58333333333333337</v>
      </c>
      <c r="AA447" s="92" t="s">
        <v>1560</v>
      </c>
      <c r="AB447" s="92" t="s">
        <v>1559</v>
      </c>
      <c r="AC447" s="92" t="s">
        <v>1558</v>
      </c>
      <c r="AD447" s="92">
        <v>10</v>
      </c>
      <c r="AE447" s="92">
        <v>3</v>
      </c>
      <c r="AG447" s="92" t="str">
        <f t="shared" si="15"/>
        <v>Non-Lab</v>
      </c>
    </row>
    <row r="448" spans="1:33" ht="16" x14ac:dyDescent="0.2">
      <c r="A448" s="92" t="s">
        <v>323</v>
      </c>
      <c r="B448" s="92" t="s">
        <v>365</v>
      </c>
      <c r="C448" s="92">
        <v>143</v>
      </c>
      <c r="D448" s="95" t="s">
        <v>321</v>
      </c>
      <c r="E448" s="92" t="s">
        <v>1557</v>
      </c>
      <c r="F448" s="92">
        <v>2</v>
      </c>
      <c r="G448" s="92" t="s">
        <v>986</v>
      </c>
      <c r="H448" s="92" t="s">
        <v>985</v>
      </c>
      <c r="I448" s="92" t="s">
        <v>364</v>
      </c>
      <c r="J448" s="92" t="s">
        <v>363</v>
      </c>
      <c r="K448" s="92" t="s">
        <v>984</v>
      </c>
      <c r="L448" s="92" t="s">
        <v>362</v>
      </c>
      <c r="M448" s="92" t="s">
        <v>1502</v>
      </c>
      <c r="N448" s="92">
        <v>1</v>
      </c>
      <c r="O448" s="92" t="s">
        <v>316</v>
      </c>
      <c r="P448" s="92">
        <v>1</v>
      </c>
      <c r="Q448" s="92" t="s">
        <v>316</v>
      </c>
      <c r="R448" s="92" t="s">
        <v>316</v>
      </c>
      <c r="S448" s="92" t="s">
        <v>316</v>
      </c>
      <c r="T448" s="92" t="s">
        <v>316</v>
      </c>
      <c r="U448" s="92">
        <v>1</v>
      </c>
      <c r="W448" s="92" t="str">
        <f t="shared" si="14"/>
        <v>Other</v>
      </c>
      <c r="X448" s="92" t="s">
        <v>1556</v>
      </c>
      <c r="Y448" s="93">
        <v>0.54166666666666663</v>
      </c>
      <c r="Z448" s="93">
        <v>0.58333333333333337</v>
      </c>
      <c r="AA448" s="92" t="s">
        <v>982</v>
      </c>
      <c r="AB448" s="92">
        <v>304</v>
      </c>
      <c r="AC448" s="92" t="s">
        <v>1555</v>
      </c>
      <c r="AD448" s="92">
        <v>18</v>
      </c>
      <c r="AE448" s="92">
        <v>18</v>
      </c>
      <c r="AG448" s="92" t="str">
        <f t="shared" si="15"/>
        <v>Non-Lab</v>
      </c>
    </row>
    <row r="449" spans="1:33" ht="16" x14ac:dyDescent="0.2">
      <c r="A449" s="92" t="s">
        <v>323</v>
      </c>
      <c r="B449" s="92" t="s">
        <v>711</v>
      </c>
      <c r="C449" s="92">
        <v>108</v>
      </c>
      <c r="D449" s="95" t="s">
        <v>321</v>
      </c>
      <c r="E449" s="92" t="s">
        <v>912</v>
      </c>
      <c r="F449" s="92">
        <v>4</v>
      </c>
      <c r="G449" s="92" t="s">
        <v>908</v>
      </c>
      <c r="H449" s="92" t="s">
        <v>907</v>
      </c>
      <c r="K449" s="92" t="s">
        <v>906</v>
      </c>
      <c r="L449" s="92" t="s">
        <v>316</v>
      </c>
      <c r="M449" s="92" t="s">
        <v>1502</v>
      </c>
      <c r="N449" s="92">
        <v>1</v>
      </c>
      <c r="O449" s="92" t="s">
        <v>316</v>
      </c>
      <c r="P449" s="92">
        <v>1</v>
      </c>
      <c r="Q449" s="92" t="s">
        <v>316</v>
      </c>
      <c r="R449" s="92" t="s">
        <v>316</v>
      </c>
      <c r="S449" s="92" t="s">
        <v>316</v>
      </c>
      <c r="T449" s="92" t="s">
        <v>316</v>
      </c>
      <c r="U449" s="92">
        <v>1</v>
      </c>
      <c r="W449" s="92" t="str">
        <f t="shared" si="14"/>
        <v>Other</v>
      </c>
      <c r="X449" s="92" t="s">
        <v>1551</v>
      </c>
      <c r="Y449" s="93">
        <v>0.54166666666666663</v>
      </c>
      <c r="Z449" s="93">
        <v>0.66666666666666663</v>
      </c>
      <c r="AA449" s="92" t="s">
        <v>704</v>
      </c>
      <c r="AB449" s="92">
        <v>220</v>
      </c>
      <c r="AC449" s="92" t="s">
        <v>1554</v>
      </c>
      <c r="AD449" s="92">
        <v>10</v>
      </c>
      <c r="AE449" s="92">
        <v>11</v>
      </c>
      <c r="AG449" s="92" t="str">
        <f t="shared" si="15"/>
        <v>Non-Lab</v>
      </c>
    </row>
    <row r="450" spans="1:33" ht="16" x14ac:dyDescent="0.2">
      <c r="A450" s="92" t="s">
        <v>323</v>
      </c>
      <c r="B450" s="92" t="s">
        <v>711</v>
      </c>
      <c r="C450" s="92">
        <v>361</v>
      </c>
      <c r="D450" s="95" t="s">
        <v>321</v>
      </c>
      <c r="E450" s="92" t="s">
        <v>1553</v>
      </c>
      <c r="F450" s="92">
        <v>4</v>
      </c>
      <c r="G450" s="92" t="s">
        <v>716</v>
      </c>
      <c r="H450" s="92" t="s">
        <v>715</v>
      </c>
      <c r="K450" s="92" t="s">
        <v>714</v>
      </c>
      <c r="L450" s="92" t="s">
        <v>316</v>
      </c>
      <c r="M450" s="92" t="s">
        <v>1502</v>
      </c>
      <c r="N450" s="92">
        <v>1</v>
      </c>
      <c r="O450" s="92" t="s">
        <v>316</v>
      </c>
      <c r="P450" s="92">
        <v>1</v>
      </c>
      <c r="Q450" s="92" t="s">
        <v>316</v>
      </c>
      <c r="R450" s="92" t="s">
        <v>316</v>
      </c>
      <c r="S450" s="92" t="s">
        <v>316</v>
      </c>
      <c r="T450" s="92" t="s">
        <v>316</v>
      </c>
      <c r="U450" s="92">
        <v>1</v>
      </c>
      <c r="W450" s="92" t="str">
        <f t="shared" ref="W450:W513" si="17">IF(S450=1,"MWF",IF(T450=1,"TR","Other"))</f>
        <v>Other</v>
      </c>
      <c r="X450" s="92" t="s">
        <v>1551</v>
      </c>
      <c r="Y450" s="93">
        <v>0.54166666666666663</v>
      </c>
      <c r="Z450" s="93">
        <v>0.66666666666666663</v>
      </c>
      <c r="AA450" s="92" t="s">
        <v>704</v>
      </c>
      <c r="AB450" s="92">
        <v>120</v>
      </c>
      <c r="AC450" s="92" t="s">
        <v>1550</v>
      </c>
      <c r="AD450" s="92">
        <v>4</v>
      </c>
      <c r="AE450" s="92">
        <v>5</v>
      </c>
      <c r="AG450" s="92" t="str">
        <f t="shared" ref="AG450:AG513" si="18">IF(RIGHT(C450,1)="L","Lab","Non-Lab")</f>
        <v>Non-Lab</v>
      </c>
    </row>
    <row r="451" spans="1:33" ht="16" x14ac:dyDescent="0.2">
      <c r="A451" s="92" t="s">
        <v>323</v>
      </c>
      <c r="B451" s="92" t="s">
        <v>711</v>
      </c>
      <c r="C451" s="92">
        <v>461</v>
      </c>
      <c r="D451" s="95" t="s">
        <v>321</v>
      </c>
      <c r="E451" s="92" t="s">
        <v>1552</v>
      </c>
      <c r="F451" s="92">
        <v>4</v>
      </c>
      <c r="G451" s="92" t="s">
        <v>716</v>
      </c>
      <c r="H451" s="92" t="s">
        <v>715</v>
      </c>
      <c r="K451" s="92" t="s">
        <v>714</v>
      </c>
      <c r="L451" s="92" t="s">
        <v>316</v>
      </c>
      <c r="M451" s="92" t="s">
        <v>1502</v>
      </c>
      <c r="N451" s="92">
        <v>1</v>
      </c>
      <c r="O451" s="92" t="s">
        <v>316</v>
      </c>
      <c r="P451" s="92">
        <v>1</v>
      </c>
      <c r="Q451" s="92" t="s">
        <v>316</v>
      </c>
      <c r="R451" s="92" t="s">
        <v>316</v>
      </c>
      <c r="S451" s="92" t="s">
        <v>316</v>
      </c>
      <c r="T451" s="92" t="s">
        <v>316</v>
      </c>
      <c r="U451" s="92">
        <v>1</v>
      </c>
      <c r="W451" s="92" t="str">
        <f t="shared" si="17"/>
        <v>Other</v>
      </c>
      <c r="X451" s="92" t="s">
        <v>1551</v>
      </c>
      <c r="Y451" s="93">
        <v>0.54166666666666663</v>
      </c>
      <c r="Z451" s="93">
        <v>0.66666666666666663</v>
      </c>
      <c r="AA451" s="92" t="s">
        <v>704</v>
      </c>
      <c r="AB451" s="92">
        <v>120</v>
      </c>
      <c r="AC451" s="92" t="s">
        <v>1550</v>
      </c>
      <c r="AD451" s="92">
        <v>6</v>
      </c>
      <c r="AE451" s="92">
        <v>8</v>
      </c>
      <c r="AG451" s="92" t="str">
        <f t="shared" si="18"/>
        <v>Non-Lab</v>
      </c>
    </row>
    <row r="452" spans="1:33" ht="16" x14ac:dyDescent="0.2">
      <c r="A452" s="92" t="s">
        <v>323</v>
      </c>
      <c r="B452" s="92" t="s">
        <v>555</v>
      </c>
      <c r="C452" s="92">
        <v>465</v>
      </c>
      <c r="D452" s="95" t="s">
        <v>321</v>
      </c>
      <c r="E452" s="92" t="s">
        <v>1549</v>
      </c>
      <c r="F452" s="92">
        <v>2</v>
      </c>
      <c r="G452" s="92" t="s">
        <v>679</v>
      </c>
      <c r="H452" s="92" t="s">
        <v>678</v>
      </c>
      <c r="K452" s="92" t="s">
        <v>677</v>
      </c>
      <c r="L452" s="92" t="s">
        <v>316</v>
      </c>
      <c r="M452" s="92" t="s">
        <v>1502</v>
      </c>
      <c r="N452" s="92">
        <v>1</v>
      </c>
      <c r="O452" s="92" t="s">
        <v>316</v>
      </c>
      <c r="P452" s="92">
        <v>1</v>
      </c>
      <c r="Q452" s="92" t="s">
        <v>316</v>
      </c>
      <c r="R452" s="92" t="s">
        <v>316</v>
      </c>
      <c r="S452" s="92" t="s">
        <v>316</v>
      </c>
      <c r="T452" s="92" t="s">
        <v>316</v>
      </c>
      <c r="U452" s="92">
        <v>1</v>
      </c>
      <c r="W452" s="92" t="str">
        <f t="shared" si="17"/>
        <v>Other</v>
      </c>
      <c r="X452" s="92" t="s">
        <v>1423</v>
      </c>
      <c r="Y452" s="93">
        <v>0.59722222222222221</v>
      </c>
      <c r="Z452" s="93">
        <v>0.64583333333333337</v>
      </c>
      <c r="AA452" s="92" t="s">
        <v>626</v>
      </c>
      <c r="AB452" s="92">
        <v>301</v>
      </c>
      <c r="AC452" s="92" t="s">
        <v>1548</v>
      </c>
      <c r="AD452" s="92">
        <v>12</v>
      </c>
      <c r="AE452" s="92">
        <v>5</v>
      </c>
      <c r="AG452" s="92" t="str">
        <f t="shared" si="18"/>
        <v>Non-Lab</v>
      </c>
    </row>
    <row r="453" spans="1:33" ht="16" x14ac:dyDescent="0.2">
      <c r="A453" s="92" t="s">
        <v>323</v>
      </c>
      <c r="B453" s="92" t="s">
        <v>538</v>
      </c>
      <c r="C453" s="92">
        <v>103</v>
      </c>
      <c r="D453" s="95" t="s">
        <v>321</v>
      </c>
      <c r="E453" s="92" t="s">
        <v>1547</v>
      </c>
      <c r="F453" s="92">
        <v>4</v>
      </c>
      <c r="G453" s="92" t="s">
        <v>1033</v>
      </c>
      <c r="H453" s="92" t="s">
        <v>1032</v>
      </c>
      <c r="K453" s="92" t="s">
        <v>1031</v>
      </c>
      <c r="L453" s="92" t="s">
        <v>316</v>
      </c>
      <c r="M453" s="92" t="s">
        <v>1502</v>
      </c>
      <c r="N453" s="92">
        <v>1</v>
      </c>
      <c r="O453" s="92" t="s">
        <v>316</v>
      </c>
      <c r="P453" s="92">
        <v>1</v>
      </c>
      <c r="Q453" s="92" t="s">
        <v>316</v>
      </c>
      <c r="R453" s="92" t="s">
        <v>316</v>
      </c>
      <c r="S453" s="92" t="s">
        <v>316</v>
      </c>
      <c r="T453" s="92" t="s">
        <v>316</v>
      </c>
      <c r="U453" s="92">
        <v>1</v>
      </c>
      <c r="W453" s="92" t="str">
        <f t="shared" si="17"/>
        <v>Other</v>
      </c>
      <c r="X453" s="92" t="s">
        <v>1185</v>
      </c>
      <c r="Y453" s="93">
        <v>0.59722222222222221</v>
      </c>
      <c r="Z453" s="93">
        <v>0.67013888888888884</v>
      </c>
      <c r="AA453" s="92" t="s">
        <v>719</v>
      </c>
      <c r="AB453" s="95" t="s">
        <v>865</v>
      </c>
      <c r="AC453" s="92" t="s">
        <v>1546</v>
      </c>
      <c r="AD453" s="92">
        <v>24</v>
      </c>
      <c r="AE453" s="92">
        <v>23</v>
      </c>
      <c r="AG453" s="92" t="str">
        <f t="shared" si="18"/>
        <v>Non-Lab</v>
      </c>
    </row>
    <row r="454" spans="1:33" ht="16" x14ac:dyDescent="0.2">
      <c r="A454" s="92" t="s">
        <v>323</v>
      </c>
      <c r="B454" s="92" t="s">
        <v>538</v>
      </c>
      <c r="C454" s="92">
        <v>321</v>
      </c>
      <c r="D454" s="95" t="s">
        <v>321</v>
      </c>
      <c r="E454" s="92" t="s">
        <v>1545</v>
      </c>
      <c r="F454" s="92">
        <v>4</v>
      </c>
      <c r="G454" s="92" t="s">
        <v>1342</v>
      </c>
      <c r="H454" s="92" t="s">
        <v>1341</v>
      </c>
      <c r="K454" s="92" t="s">
        <v>1340</v>
      </c>
      <c r="L454" s="92" t="s">
        <v>316</v>
      </c>
      <c r="M454" s="92" t="s">
        <v>1502</v>
      </c>
      <c r="N454" s="92">
        <v>1</v>
      </c>
      <c r="O454" s="92" t="s">
        <v>316</v>
      </c>
      <c r="P454" s="92">
        <v>1</v>
      </c>
      <c r="Q454" s="92" t="s">
        <v>316</v>
      </c>
      <c r="R454" s="92" t="s">
        <v>316</v>
      </c>
      <c r="S454" s="92" t="s">
        <v>316</v>
      </c>
      <c r="T454" s="92" t="s">
        <v>316</v>
      </c>
      <c r="U454" s="92">
        <v>1</v>
      </c>
      <c r="W454" s="92" t="str">
        <f t="shared" si="17"/>
        <v>Other</v>
      </c>
      <c r="X454" s="92" t="s">
        <v>1185</v>
      </c>
      <c r="Y454" s="93">
        <v>0.59722222222222221</v>
      </c>
      <c r="Z454" s="93">
        <v>0.67013888888888884</v>
      </c>
      <c r="AA454" s="92" t="s">
        <v>704</v>
      </c>
      <c r="AB454" s="92">
        <v>102</v>
      </c>
      <c r="AC454" s="92" t="s">
        <v>1544</v>
      </c>
      <c r="AD454" s="92">
        <v>20</v>
      </c>
      <c r="AE454" s="92">
        <v>13</v>
      </c>
      <c r="AG454" s="92" t="str">
        <f t="shared" si="18"/>
        <v>Non-Lab</v>
      </c>
    </row>
    <row r="455" spans="1:33" ht="16" x14ac:dyDescent="0.2">
      <c r="A455" s="92" t="s">
        <v>323</v>
      </c>
      <c r="B455" s="92" t="s">
        <v>614</v>
      </c>
      <c r="C455" s="92">
        <v>111</v>
      </c>
      <c r="D455" s="95" t="s">
        <v>872</v>
      </c>
      <c r="E455" s="92" t="s">
        <v>390</v>
      </c>
      <c r="F455" s="92">
        <v>4</v>
      </c>
      <c r="G455" s="92" t="s">
        <v>1543</v>
      </c>
      <c r="H455" s="92" t="s">
        <v>1542</v>
      </c>
      <c r="K455" s="92" t="s">
        <v>1541</v>
      </c>
      <c r="L455" s="92" t="s">
        <v>316</v>
      </c>
      <c r="M455" s="92" t="s">
        <v>1502</v>
      </c>
      <c r="N455" s="92">
        <v>1</v>
      </c>
      <c r="O455" s="92" t="s">
        <v>316</v>
      </c>
      <c r="P455" s="92">
        <v>1</v>
      </c>
      <c r="Q455" s="92" t="s">
        <v>316</v>
      </c>
      <c r="R455" s="92" t="s">
        <v>316</v>
      </c>
      <c r="S455" s="92" t="s">
        <v>316</v>
      </c>
      <c r="T455" s="92" t="s">
        <v>316</v>
      </c>
      <c r="U455" s="92">
        <v>1</v>
      </c>
      <c r="W455" s="92" t="str">
        <f t="shared" si="17"/>
        <v>Other</v>
      </c>
      <c r="X455" s="92" t="s">
        <v>1185</v>
      </c>
      <c r="Y455" s="93">
        <v>0.59722222222222221</v>
      </c>
      <c r="Z455" s="93">
        <v>0.67013888888888884</v>
      </c>
      <c r="AA455" s="92" t="s">
        <v>605</v>
      </c>
      <c r="AB455" s="92" t="s">
        <v>919</v>
      </c>
      <c r="AC455" s="92" t="s">
        <v>1540</v>
      </c>
      <c r="AD455" s="92">
        <v>16</v>
      </c>
      <c r="AE455" s="92">
        <v>15</v>
      </c>
      <c r="AG455" s="92" t="str">
        <f t="shared" si="18"/>
        <v>Non-Lab</v>
      </c>
    </row>
    <row r="456" spans="1:33" ht="16" x14ac:dyDescent="0.2">
      <c r="A456" s="92" t="s">
        <v>323</v>
      </c>
      <c r="B456" s="92" t="s">
        <v>1321</v>
      </c>
      <c r="C456" s="92">
        <v>498</v>
      </c>
      <c r="D456" s="95" t="s">
        <v>321</v>
      </c>
      <c r="E456" s="92" t="s">
        <v>1539</v>
      </c>
      <c r="F456" s="92">
        <v>4</v>
      </c>
      <c r="G456" s="92" t="s">
        <v>1319</v>
      </c>
      <c r="H456" s="92" t="s">
        <v>1318</v>
      </c>
      <c r="K456" s="92" t="s">
        <v>1317</v>
      </c>
      <c r="L456" s="92" t="s">
        <v>316</v>
      </c>
      <c r="M456" s="92" t="s">
        <v>1502</v>
      </c>
      <c r="N456" s="92">
        <v>1</v>
      </c>
      <c r="O456" s="92" t="s">
        <v>316</v>
      </c>
      <c r="P456" s="92">
        <v>1</v>
      </c>
      <c r="Q456" s="92" t="s">
        <v>316</v>
      </c>
      <c r="R456" s="92" t="s">
        <v>316</v>
      </c>
      <c r="S456" s="92" t="s">
        <v>316</v>
      </c>
      <c r="T456" s="92" t="s">
        <v>316</v>
      </c>
      <c r="U456" s="92">
        <v>1</v>
      </c>
      <c r="W456" s="92" t="str">
        <f t="shared" si="17"/>
        <v>Other</v>
      </c>
      <c r="X456" s="92" t="s">
        <v>1185</v>
      </c>
      <c r="Y456" s="93">
        <v>0.59722222222222221</v>
      </c>
      <c r="Z456" s="93">
        <v>0.67013888888888884</v>
      </c>
      <c r="AA456" s="92" t="s">
        <v>719</v>
      </c>
      <c r="AB456" s="92">
        <v>109</v>
      </c>
      <c r="AC456" s="92" t="s">
        <v>1538</v>
      </c>
      <c r="AD456" s="92">
        <v>20</v>
      </c>
      <c r="AE456" s="92">
        <v>6</v>
      </c>
      <c r="AG456" s="92" t="str">
        <f t="shared" si="18"/>
        <v>Non-Lab</v>
      </c>
    </row>
    <row r="457" spans="1:33" ht="16" x14ac:dyDescent="0.2">
      <c r="A457" s="92" t="s">
        <v>323</v>
      </c>
      <c r="B457" s="92" t="s">
        <v>490</v>
      </c>
      <c r="C457" s="92">
        <v>307</v>
      </c>
      <c r="D457" s="95" t="s">
        <v>321</v>
      </c>
      <c r="E457" s="92" t="s">
        <v>1537</v>
      </c>
      <c r="F457" s="92">
        <v>4</v>
      </c>
      <c r="G457" s="92" t="s">
        <v>489</v>
      </c>
      <c r="H457" s="92" t="s">
        <v>488</v>
      </c>
      <c r="K457" s="92" t="s">
        <v>487</v>
      </c>
      <c r="L457" s="92" t="s">
        <v>316</v>
      </c>
      <c r="M457" s="92" t="s">
        <v>1502</v>
      </c>
      <c r="N457" s="92">
        <v>1</v>
      </c>
      <c r="O457" s="92" t="s">
        <v>316</v>
      </c>
      <c r="P457" s="92">
        <v>1</v>
      </c>
      <c r="Q457" s="92" t="s">
        <v>316</v>
      </c>
      <c r="R457" s="92" t="s">
        <v>316</v>
      </c>
      <c r="S457" s="92" t="s">
        <v>316</v>
      </c>
      <c r="T457" s="92" t="s">
        <v>316</v>
      </c>
      <c r="U457" s="92">
        <v>1</v>
      </c>
      <c r="W457" s="92" t="str">
        <f t="shared" si="17"/>
        <v>Other</v>
      </c>
      <c r="X457" s="92" t="s">
        <v>1185</v>
      </c>
      <c r="Y457" s="93">
        <v>0.59722222222222221</v>
      </c>
      <c r="Z457" s="93">
        <v>0.67013888888888884</v>
      </c>
      <c r="AA457" s="92" t="s">
        <v>719</v>
      </c>
      <c r="AB457" s="92">
        <v>302</v>
      </c>
      <c r="AC457" s="92" t="s">
        <v>1536</v>
      </c>
      <c r="AD457" s="92">
        <v>15</v>
      </c>
      <c r="AE457" s="92">
        <v>10</v>
      </c>
      <c r="AG457" s="92" t="str">
        <f t="shared" si="18"/>
        <v>Non-Lab</v>
      </c>
    </row>
    <row r="458" spans="1:33" ht="16" x14ac:dyDescent="0.2">
      <c r="A458" s="92" t="s">
        <v>323</v>
      </c>
      <c r="B458" s="92" t="s">
        <v>347</v>
      </c>
      <c r="C458" s="92">
        <v>231</v>
      </c>
      <c r="D458" s="95" t="s">
        <v>321</v>
      </c>
      <c r="E458" s="92" t="s">
        <v>1535</v>
      </c>
      <c r="F458" s="92">
        <v>4</v>
      </c>
      <c r="G458" s="92" t="s">
        <v>346</v>
      </c>
      <c r="H458" s="92" t="s">
        <v>345</v>
      </c>
      <c r="K458" s="92" t="s">
        <v>344</v>
      </c>
      <c r="L458" s="92" t="s">
        <v>316</v>
      </c>
      <c r="M458" s="92" t="s">
        <v>1502</v>
      </c>
      <c r="N458" s="92">
        <v>1</v>
      </c>
      <c r="O458" s="92" t="s">
        <v>316</v>
      </c>
      <c r="P458" s="92">
        <v>1</v>
      </c>
      <c r="Q458" s="92" t="s">
        <v>316</v>
      </c>
      <c r="R458" s="92" t="s">
        <v>316</v>
      </c>
      <c r="S458" s="92" t="s">
        <v>316</v>
      </c>
      <c r="T458" s="92" t="s">
        <v>316</v>
      </c>
      <c r="U458" s="92">
        <v>1</v>
      </c>
      <c r="W458" s="92" t="str">
        <f t="shared" si="17"/>
        <v>Other</v>
      </c>
      <c r="X458" s="92" t="s">
        <v>1185</v>
      </c>
      <c r="Y458" s="93">
        <v>0.59722222222222221</v>
      </c>
      <c r="Z458" s="93">
        <v>0.67013888888888884</v>
      </c>
      <c r="AA458" s="92" t="s">
        <v>605</v>
      </c>
      <c r="AB458" s="92">
        <v>221</v>
      </c>
      <c r="AC458" s="92" t="s">
        <v>1534</v>
      </c>
      <c r="AD458" s="92">
        <v>20</v>
      </c>
      <c r="AE458" s="92">
        <v>15</v>
      </c>
      <c r="AG458" s="92" t="str">
        <f t="shared" si="18"/>
        <v>Non-Lab</v>
      </c>
    </row>
    <row r="459" spans="1:33" ht="16" x14ac:dyDescent="0.2">
      <c r="A459" s="92" t="s">
        <v>323</v>
      </c>
      <c r="B459" s="92" t="s">
        <v>330</v>
      </c>
      <c r="C459" s="92">
        <v>101</v>
      </c>
      <c r="D459" s="95" t="s">
        <v>321</v>
      </c>
      <c r="E459" s="92" t="s">
        <v>820</v>
      </c>
      <c r="F459" s="92">
        <v>4</v>
      </c>
      <c r="G459" s="92" t="s">
        <v>731</v>
      </c>
      <c r="H459" s="92" t="s">
        <v>730</v>
      </c>
      <c r="K459" s="92" t="s">
        <v>729</v>
      </c>
      <c r="L459" s="92" t="s">
        <v>316</v>
      </c>
      <c r="M459" s="92" t="s">
        <v>1502</v>
      </c>
      <c r="N459" s="92">
        <v>1</v>
      </c>
      <c r="O459" s="92" t="s">
        <v>316</v>
      </c>
      <c r="P459" s="92">
        <v>1</v>
      </c>
      <c r="Q459" s="92" t="s">
        <v>316</v>
      </c>
      <c r="R459" s="92" t="s">
        <v>316</v>
      </c>
      <c r="S459" s="92" t="s">
        <v>316</v>
      </c>
      <c r="T459" s="92" t="s">
        <v>316</v>
      </c>
      <c r="U459" s="92">
        <v>1</v>
      </c>
      <c r="W459" s="92" t="str">
        <f t="shared" si="17"/>
        <v>Other</v>
      </c>
      <c r="X459" s="92" t="s">
        <v>1185</v>
      </c>
      <c r="Y459" s="93">
        <v>0.59722222222222221</v>
      </c>
      <c r="Z459" s="93">
        <v>0.67013888888888884</v>
      </c>
      <c r="AA459" s="92" t="s">
        <v>598</v>
      </c>
      <c r="AB459" s="92">
        <v>200</v>
      </c>
      <c r="AC459" s="92" t="s">
        <v>1533</v>
      </c>
      <c r="AD459" s="92">
        <v>25</v>
      </c>
      <c r="AE459" s="92">
        <v>25</v>
      </c>
      <c r="AG459" s="92" t="str">
        <f t="shared" si="18"/>
        <v>Non-Lab</v>
      </c>
    </row>
    <row r="460" spans="1:33" ht="16" x14ac:dyDescent="0.2">
      <c r="A460" s="92" t="s">
        <v>323</v>
      </c>
      <c r="B460" s="92" t="s">
        <v>322</v>
      </c>
      <c r="C460" s="92">
        <v>305</v>
      </c>
      <c r="D460" s="95" t="s">
        <v>321</v>
      </c>
      <c r="E460" s="92" t="s">
        <v>1532</v>
      </c>
      <c r="F460" s="92">
        <v>4</v>
      </c>
      <c r="G460" s="92" t="s">
        <v>319</v>
      </c>
      <c r="H460" s="92" t="s">
        <v>318</v>
      </c>
      <c r="K460" s="92" t="s">
        <v>317</v>
      </c>
      <c r="L460" s="92" t="s">
        <v>316</v>
      </c>
      <c r="M460" s="92" t="s">
        <v>1502</v>
      </c>
      <c r="N460" s="92">
        <v>1</v>
      </c>
      <c r="O460" s="92" t="s">
        <v>316</v>
      </c>
      <c r="P460" s="92">
        <v>1</v>
      </c>
      <c r="Q460" s="92" t="s">
        <v>316</v>
      </c>
      <c r="R460" s="92" t="s">
        <v>316</v>
      </c>
      <c r="S460" s="92" t="s">
        <v>316</v>
      </c>
      <c r="T460" s="92" t="s">
        <v>316</v>
      </c>
      <c r="U460" s="92">
        <v>1</v>
      </c>
      <c r="W460" s="92" t="str">
        <f t="shared" si="17"/>
        <v>Other</v>
      </c>
      <c r="X460" s="92" t="s">
        <v>1185</v>
      </c>
      <c r="Y460" s="93">
        <v>0.59722222222222221</v>
      </c>
      <c r="Z460" s="93">
        <v>0.67013888888888884</v>
      </c>
      <c r="AA460" s="92" t="s">
        <v>723</v>
      </c>
      <c r="AB460" s="92">
        <v>409</v>
      </c>
      <c r="AC460" s="92" t="s">
        <v>1531</v>
      </c>
      <c r="AD460" s="92">
        <v>15</v>
      </c>
      <c r="AE460" s="92">
        <v>10</v>
      </c>
      <c r="AG460" s="92" t="str">
        <f t="shared" si="18"/>
        <v>Non-Lab</v>
      </c>
    </row>
    <row r="461" spans="1:33" ht="16" x14ac:dyDescent="0.2">
      <c r="A461" s="92" t="s">
        <v>323</v>
      </c>
      <c r="B461" s="92" t="s">
        <v>347</v>
      </c>
      <c r="C461" s="92">
        <v>450</v>
      </c>
      <c r="D461" s="95" t="s">
        <v>321</v>
      </c>
      <c r="E461" s="92" t="s">
        <v>1530</v>
      </c>
      <c r="F461" s="92">
        <v>4</v>
      </c>
      <c r="G461" s="92" t="s">
        <v>355</v>
      </c>
      <c r="H461" s="92" t="s">
        <v>354</v>
      </c>
      <c r="K461" s="92" t="s">
        <v>353</v>
      </c>
      <c r="L461" s="92" t="s">
        <v>316</v>
      </c>
      <c r="M461" s="92" t="s">
        <v>1502</v>
      </c>
      <c r="N461" s="92">
        <v>1</v>
      </c>
      <c r="O461" s="92" t="s">
        <v>316</v>
      </c>
      <c r="P461" s="92">
        <v>1</v>
      </c>
      <c r="Q461" s="92" t="s">
        <v>316</v>
      </c>
      <c r="R461" s="92" t="s">
        <v>316</v>
      </c>
      <c r="S461" s="92" t="s">
        <v>316</v>
      </c>
      <c r="T461" s="92" t="s">
        <v>316</v>
      </c>
      <c r="U461" s="92">
        <v>1</v>
      </c>
      <c r="W461" s="92" t="str">
        <f t="shared" si="17"/>
        <v>Other</v>
      </c>
      <c r="X461" s="92" t="s">
        <v>1529</v>
      </c>
      <c r="Y461" s="93">
        <v>0.59722222222222221</v>
      </c>
      <c r="Z461" s="93">
        <v>0.67361111111111116</v>
      </c>
      <c r="AA461" s="92" t="s">
        <v>723</v>
      </c>
      <c r="AB461" s="92" t="s">
        <v>1528</v>
      </c>
      <c r="AC461" s="92" t="s">
        <v>1527</v>
      </c>
      <c r="AD461" s="92">
        <v>15</v>
      </c>
      <c r="AE461" s="92">
        <v>15</v>
      </c>
      <c r="AG461" s="92" t="str">
        <f t="shared" si="18"/>
        <v>Non-Lab</v>
      </c>
    </row>
    <row r="462" spans="1:33" ht="16" x14ac:dyDescent="0.2">
      <c r="A462" s="92" t="s">
        <v>323</v>
      </c>
      <c r="B462" s="92" t="s">
        <v>262</v>
      </c>
      <c r="C462" s="92">
        <v>280</v>
      </c>
      <c r="D462" s="95" t="s">
        <v>321</v>
      </c>
      <c r="E462" s="92" t="s">
        <v>1526</v>
      </c>
      <c r="F462" s="92">
        <v>4</v>
      </c>
      <c r="G462" s="92" t="s">
        <v>1525</v>
      </c>
      <c r="H462" s="92" t="s">
        <v>1524</v>
      </c>
      <c r="K462" s="92" t="s">
        <v>1523</v>
      </c>
      <c r="L462" s="92" t="s">
        <v>316</v>
      </c>
      <c r="M462" s="92" t="s">
        <v>1502</v>
      </c>
      <c r="N462" s="92">
        <v>1</v>
      </c>
      <c r="O462" s="92" t="s">
        <v>316</v>
      </c>
      <c r="P462" s="92">
        <v>1</v>
      </c>
      <c r="Q462" s="92" t="s">
        <v>316</v>
      </c>
      <c r="R462" s="92" t="s">
        <v>316</v>
      </c>
      <c r="S462" s="92" t="s">
        <v>316</v>
      </c>
      <c r="T462" s="92" t="s">
        <v>316</v>
      </c>
      <c r="U462" s="92">
        <v>1</v>
      </c>
      <c r="W462" s="92" t="str">
        <f t="shared" si="17"/>
        <v>Other</v>
      </c>
      <c r="X462" s="92" t="s">
        <v>616</v>
      </c>
      <c r="Y462" s="93">
        <v>0.65277777777777779</v>
      </c>
      <c r="Z462" s="93">
        <v>0.72569444444444442</v>
      </c>
      <c r="AA462" s="92" t="s">
        <v>605</v>
      </c>
      <c r="AB462" s="92">
        <v>215</v>
      </c>
      <c r="AC462" s="92" t="s">
        <v>1522</v>
      </c>
      <c r="AD462" s="92">
        <v>16</v>
      </c>
      <c r="AE462" s="92">
        <v>13</v>
      </c>
      <c r="AG462" s="92" t="str">
        <f t="shared" si="18"/>
        <v>Non-Lab</v>
      </c>
    </row>
    <row r="463" spans="1:33" ht="16" x14ac:dyDescent="0.2">
      <c r="A463" s="92" t="s">
        <v>323</v>
      </c>
      <c r="B463" s="92" t="s">
        <v>391</v>
      </c>
      <c r="C463" s="92">
        <v>201</v>
      </c>
      <c r="D463" s="95" t="s">
        <v>321</v>
      </c>
      <c r="E463" s="92" t="s">
        <v>1521</v>
      </c>
      <c r="F463" s="92">
        <v>1</v>
      </c>
      <c r="G463" s="92" t="s">
        <v>1429</v>
      </c>
      <c r="H463" s="92" t="s">
        <v>806</v>
      </c>
      <c r="K463" s="92" t="s">
        <v>1428</v>
      </c>
      <c r="L463" s="92" t="s">
        <v>316</v>
      </c>
      <c r="M463" s="92" t="s">
        <v>1502</v>
      </c>
      <c r="N463" s="92">
        <v>1</v>
      </c>
      <c r="O463" s="92" t="s">
        <v>316</v>
      </c>
      <c r="P463" s="92">
        <v>1</v>
      </c>
      <c r="Q463" s="92" t="s">
        <v>316</v>
      </c>
      <c r="R463" s="92" t="s">
        <v>316</v>
      </c>
      <c r="S463" s="92" t="s">
        <v>316</v>
      </c>
      <c r="T463" s="92" t="s">
        <v>316</v>
      </c>
      <c r="U463" s="92">
        <v>1</v>
      </c>
      <c r="W463" s="92" t="str">
        <f t="shared" si="17"/>
        <v>Other</v>
      </c>
      <c r="X463" s="92" t="s">
        <v>1520</v>
      </c>
      <c r="Y463" s="93">
        <v>0.66666666666666663</v>
      </c>
      <c r="Z463" s="93">
        <v>0.72569444444444442</v>
      </c>
      <c r="AA463" s="92" t="s">
        <v>704</v>
      </c>
      <c r="AB463" s="92">
        <v>211</v>
      </c>
      <c r="AC463" s="92" t="s">
        <v>1519</v>
      </c>
      <c r="AD463" s="92">
        <v>0</v>
      </c>
      <c r="AE463" s="92">
        <v>17</v>
      </c>
      <c r="AG463" s="92" t="str">
        <f t="shared" si="18"/>
        <v>Non-Lab</v>
      </c>
    </row>
    <row r="464" spans="1:33" ht="16" x14ac:dyDescent="0.2">
      <c r="A464" s="92" t="s">
        <v>323</v>
      </c>
      <c r="B464" s="92" t="s">
        <v>391</v>
      </c>
      <c r="C464" s="92">
        <v>211</v>
      </c>
      <c r="D464" s="95" t="s">
        <v>321</v>
      </c>
      <c r="E464" s="92" t="s">
        <v>1518</v>
      </c>
      <c r="F464" s="92">
        <v>1</v>
      </c>
      <c r="G464" s="92" t="s">
        <v>389</v>
      </c>
      <c r="H464" s="92" t="s">
        <v>342</v>
      </c>
      <c r="K464" s="92" t="s">
        <v>388</v>
      </c>
      <c r="L464" s="92" t="s">
        <v>316</v>
      </c>
      <c r="M464" s="92" t="s">
        <v>1502</v>
      </c>
      <c r="N464" s="92">
        <v>1</v>
      </c>
      <c r="O464" s="92" t="s">
        <v>316</v>
      </c>
      <c r="P464" s="92">
        <v>1</v>
      </c>
      <c r="Q464" s="92" t="s">
        <v>316</v>
      </c>
      <c r="R464" s="92" t="s">
        <v>316</v>
      </c>
      <c r="S464" s="92" t="s">
        <v>316</v>
      </c>
      <c r="T464" s="92" t="s">
        <v>316</v>
      </c>
      <c r="U464" s="92">
        <v>1</v>
      </c>
      <c r="W464" s="92" t="str">
        <f t="shared" si="17"/>
        <v>Other</v>
      </c>
      <c r="X464" s="92" t="s">
        <v>1517</v>
      </c>
      <c r="Y464" s="93">
        <v>0.73958333333333337</v>
      </c>
      <c r="Z464" s="93">
        <v>0.79166666666666663</v>
      </c>
      <c r="AA464" s="92" t="s">
        <v>704</v>
      </c>
      <c r="AB464" s="92">
        <v>211</v>
      </c>
      <c r="AC464" s="92" t="s">
        <v>1516</v>
      </c>
      <c r="AD464" s="92">
        <v>30</v>
      </c>
      <c r="AE464" s="92">
        <v>13</v>
      </c>
      <c r="AG464" s="92" t="str">
        <f t="shared" si="18"/>
        <v>Non-Lab</v>
      </c>
    </row>
    <row r="465" spans="1:33" ht="16" x14ac:dyDescent="0.2">
      <c r="A465" s="92" t="s">
        <v>323</v>
      </c>
      <c r="B465" s="92" t="s">
        <v>391</v>
      </c>
      <c r="C465" s="92">
        <v>111</v>
      </c>
      <c r="D465" s="95" t="s">
        <v>321</v>
      </c>
      <c r="E465" s="92" t="s">
        <v>1515</v>
      </c>
      <c r="F465" s="92">
        <v>1</v>
      </c>
      <c r="G465" s="92" t="s">
        <v>389</v>
      </c>
      <c r="H465" s="92" t="s">
        <v>342</v>
      </c>
      <c r="K465" s="92" t="s">
        <v>388</v>
      </c>
      <c r="L465" s="92" t="s">
        <v>316</v>
      </c>
      <c r="M465" s="92" t="s">
        <v>1502</v>
      </c>
      <c r="N465" s="92">
        <v>1</v>
      </c>
      <c r="O465" s="92" t="s">
        <v>316</v>
      </c>
      <c r="P465" s="92">
        <v>1</v>
      </c>
      <c r="Q465" s="92" t="s">
        <v>316</v>
      </c>
      <c r="R465" s="92" t="s">
        <v>316</v>
      </c>
      <c r="S465" s="92" t="s">
        <v>316</v>
      </c>
      <c r="T465" s="92" t="s">
        <v>316</v>
      </c>
      <c r="U465" s="92">
        <v>1</v>
      </c>
      <c r="W465" s="92" t="str">
        <f t="shared" si="17"/>
        <v>Other</v>
      </c>
      <c r="X465" s="92" t="s">
        <v>1514</v>
      </c>
      <c r="Y465" s="93">
        <v>0.79861111111111116</v>
      </c>
      <c r="Z465" s="93">
        <v>0.85416666666666663</v>
      </c>
      <c r="AA465" s="92" t="s">
        <v>704</v>
      </c>
      <c r="AB465" s="92">
        <v>211</v>
      </c>
      <c r="AC465" s="92" t="s">
        <v>1513</v>
      </c>
      <c r="AD465" s="92">
        <v>40</v>
      </c>
      <c r="AE465" s="92">
        <v>19</v>
      </c>
      <c r="AG465" s="92" t="str">
        <f t="shared" si="18"/>
        <v>Non-Lab</v>
      </c>
    </row>
    <row r="466" spans="1:33" ht="16" x14ac:dyDescent="0.2">
      <c r="A466" s="92" t="s">
        <v>323</v>
      </c>
      <c r="B466" s="92" t="s">
        <v>378</v>
      </c>
      <c r="C466" s="92">
        <v>104</v>
      </c>
      <c r="D466" s="95" t="s">
        <v>321</v>
      </c>
      <c r="E466" s="92" t="s">
        <v>1512</v>
      </c>
      <c r="F466" s="92">
        <v>2</v>
      </c>
      <c r="G466" s="92" t="s">
        <v>1511</v>
      </c>
      <c r="H466" s="92" t="s">
        <v>342</v>
      </c>
      <c r="I466" s="92" t="s">
        <v>364</v>
      </c>
      <c r="J466" s="92" t="s">
        <v>363</v>
      </c>
      <c r="K466" s="92" t="s">
        <v>1510</v>
      </c>
      <c r="L466" s="92" t="s">
        <v>362</v>
      </c>
      <c r="M466" s="92" t="s">
        <v>1502</v>
      </c>
      <c r="N466" s="92">
        <v>1</v>
      </c>
      <c r="O466" s="92" t="s">
        <v>316</v>
      </c>
      <c r="P466" s="92">
        <v>1</v>
      </c>
      <c r="Q466" s="92" t="s">
        <v>316</v>
      </c>
      <c r="R466" s="92" t="s">
        <v>316</v>
      </c>
      <c r="S466" s="92" t="s">
        <v>316</v>
      </c>
      <c r="T466" s="92" t="s">
        <v>316</v>
      </c>
      <c r="U466" s="92">
        <v>1</v>
      </c>
      <c r="W466" s="92" t="str">
        <f t="shared" si="17"/>
        <v>Other</v>
      </c>
      <c r="X466" s="92" t="s">
        <v>983</v>
      </c>
      <c r="Y466" s="93">
        <v>0.375</v>
      </c>
      <c r="Z466" s="93">
        <v>0.41666666666666669</v>
      </c>
      <c r="AA466" s="92" t="s">
        <v>982</v>
      </c>
      <c r="AB466" s="92" t="s">
        <v>989</v>
      </c>
      <c r="AC466" s="92" t="s">
        <v>1509</v>
      </c>
      <c r="AD466" s="92">
        <v>25</v>
      </c>
      <c r="AE466" s="92">
        <v>20</v>
      </c>
      <c r="AG466" s="92" t="str">
        <f t="shared" si="18"/>
        <v>Non-Lab</v>
      </c>
    </row>
    <row r="467" spans="1:33" ht="16" x14ac:dyDescent="0.2">
      <c r="A467" s="92" t="s">
        <v>323</v>
      </c>
      <c r="B467" s="92" t="s">
        <v>378</v>
      </c>
      <c r="C467" s="92">
        <v>116</v>
      </c>
      <c r="D467" s="95" t="s">
        <v>321</v>
      </c>
      <c r="E467" s="92" t="s">
        <v>1508</v>
      </c>
      <c r="F467" s="92">
        <v>2</v>
      </c>
      <c r="G467" s="92" t="s">
        <v>986</v>
      </c>
      <c r="H467" s="92" t="s">
        <v>985</v>
      </c>
      <c r="I467" s="92" t="s">
        <v>364</v>
      </c>
      <c r="J467" s="92" t="s">
        <v>363</v>
      </c>
      <c r="K467" s="92" t="s">
        <v>984</v>
      </c>
      <c r="L467" s="92" t="s">
        <v>362</v>
      </c>
      <c r="M467" s="92" t="s">
        <v>1502</v>
      </c>
      <c r="N467" s="92">
        <v>1</v>
      </c>
      <c r="O467" s="92" t="s">
        <v>316</v>
      </c>
      <c r="P467" s="92">
        <v>1</v>
      </c>
      <c r="Q467" s="92" t="s">
        <v>316</v>
      </c>
      <c r="R467" s="92" t="s">
        <v>316</v>
      </c>
      <c r="S467" s="92" t="s">
        <v>316</v>
      </c>
      <c r="T467" s="92" t="s">
        <v>316</v>
      </c>
      <c r="U467" s="92">
        <v>1</v>
      </c>
      <c r="W467" s="92" t="str">
        <f t="shared" si="17"/>
        <v>Other</v>
      </c>
      <c r="X467" s="92" t="s">
        <v>983</v>
      </c>
      <c r="Y467" s="93">
        <v>0.375</v>
      </c>
      <c r="Z467" s="93">
        <v>0.41666666666666669</v>
      </c>
      <c r="AA467" s="92" t="s">
        <v>982</v>
      </c>
      <c r="AB467" s="92">
        <v>304</v>
      </c>
      <c r="AC467" s="92" t="s">
        <v>1507</v>
      </c>
      <c r="AD467" s="92">
        <v>20</v>
      </c>
      <c r="AE467" s="92">
        <v>20</v>
      </c>
      <c r="AG467" s="92" t="str">
        <f t="shared" si="18"/>
        <v>Non-Lab</v>
      </c>
    </row>
    <row r="468" spans="1:33" ht="16" x14ac:dyDescent="0.2">
      <c r="A468" s="92" t="s">
        <v>323</v>
      </c>
      <c r="B468" s="92" t="s">
        <v>711</v>
      </c>
      <c r="C468" s="92">
        <v>112</v>
      </c>
      <c r="D468" s="95" t="s">
        <v>321</v>
      </c>
      <c r="E468" s="92" t="s">
        <v>717</v>
      </c>
      <c r="F468" s="92">
        <v>4</v>
      </c>
      <c r="G468" s="92" t="s">
        <v>908</v>
      </c>
      <c r="H468" s="92" t="s">
        <v>907</v>
      </c>
      <c r="K468" s="92" t="s">
        <v>906</v>
      </c>
      <c r="L468" s="92" t="s">
        <v>316</v>
      </c>
      <c r="M468" s="92" t="s">
        <v>1502</v>
      </c>
      <c r="N468" s="92">
        <v>1</v>
      </c>
      <c r="O468" s="92" t="s">
        <v>316</v>
      </c>
      <c r="P468" s="92">
        <v>1</v>
      </c>
      <c r="Q468" s="92" t="s">
        <v>316</v>
      </c>
      <c r="R468" s="92" t="s">
        <v>316</v>
      </c>
      <c r="S468" s="92" t="s">
        <v>316</v>
      </c>
      <c r="T468" s="92" t="s">
        <v>316</v>
      </c>
      <c r="U468" s="92">
        <v>1</v>
      </c>
      <c r="W468" s="92" t="str">
        <f t="shared" si="17"/>
        <v>Other</v>
      </c>
      <c r="X468" s="92" t="s">
        <v>1506</v>
      </c>
      <c r="Y468" s="93">
        <v>0.375</v>
      </c>
      <c r="Z468" s="93">
        <v>0.47916666666666669</v>
      </c>
      <c r="AA468" s="92" t="s">
        <v>704</v>
      </c>
      <c r="AB468" s="92">
        <v>219</v>
      </c>
      <c r="AC468" s="92" t="s">
        <v>1505</v>
      </c>
      <c r="AD468" s="92">
        <v>10</v>
      </c>
      <c r="AE468" s="92">
        <v>13</v>
      </c>
      <c r="AG468" s="92" t="str">
        <f t="shared" si="18"/>
        <v>Non-Lab</v>
      </c>
    </row>
    <row r="469" spans="1:33" ht="16" x14ac:dyDescent="0.2">
      <c r="A469" s="92" t="s">
        <v>323</v>
      </c>
      <c r="B469" s="92" t="s">
        <v>378</v>
      </c>
      <c r="C469" s="92">
        <v>126</v>
      </c>
      <c r="D469" s="95" t="s">
        <v>321</v>
      </c>
      <c r="E469" s="92" t="s">
        <v>1504</v>
      </c>
      <c r="F469" s="92">
        <v>2</v>
      </c>
      <c r="G469" s="92" t="s">
        <v>999</v>
      </c>
      <c r="H469" s="92" t="s">
        <v>240</v>
      </c>
      <c r="I469" s="92" t="s">
        <v>364</v>
      </c>
      <c r="J469" s="92" t="s">
        <v>363</v>
      </c>
      <c r="K469" s="92" t="s">
        <v>998</v>
      </c>
      <c r="L469" s="92" t="s">
        <v>362</v>
      </c>
      <c r="M469" s="92" t="s">
        <v>1502</v>
      </c>
      <c r="N469" s="92">
        <v>1</v>
      </c>
      <c r="O469" s="92" t="s">
        <v>316</v>
      </c>
      <c r="P469" s="92">
        <v>1</v>
      </c>
      <c r="Q469" s="92" t="s">
        <v>316</v>
      </c>
      <c r="R469" s="92" t="s">
        <v>316</v>
      </c>
      <c r="S469" s="92" t="s">
        <v>316</v>
      </c>
      <c r="T469" s="92" t="s">
        <v>316</v>
      </c>
      <c r="U469" s="92">
        <v>1</v>
      </c>
      <c r="W469" s="92" t="str">
        <f t="shared" si="17"/>
        <v>Other</v>
      </c>
      <c r="X469" s="92" t="s">
        <v>1501</v>
      </c>
      <c r="Y469" s="93">
        <v>0.43055555555555558</v>
      </c>
      <c r="Z469" s="93">
        <v>0.47222222222222221</v>
      </c>
      <c r="AA469" s="92" t="s">
        <v>996</v>
      </c>
      <c r="AB469" s="92" t="s">
        <v>995</v>
      </c>
      <c r="AC469" s="92" t="s">
        <v>1503</v>
      </c>
      <c r="AD469" s="92">
        <v>10</v>
      </c>
      <c r="AE469" s="92">
        <v>10</v>
      </c>
      <c r="AG469" s="92" t="str">
        <f t="shared" si="18"/>
        <v>Non-Lab</v>
      </c>
    </row>
    <row r="470" spans="1:33" ht="16" x14ac:dyDescent="0.2">
      <c r="A470" s="92" t="s">
        <v>323</v>
      </c>
      <c r="B470" s="92" t="s">
        <v>365</v>
      </c>
      <c r="C470" s="92">
        <v>142</v>
      </c>
      <c r="D470" s="95" t="s">
        <v>321</v>
      </c>
      <c r="E470" s="92" t="s">
        <v>987</v>
      </c>
      <c r="F470" s="92">
        <v>2</v>
      </c>
      <c r="G470" s="92" t="s">
        <v>986</v>
      </c>
      <c r="H470" s="92" t="s">
        <v>985</v>
      </c>
      <c r="I470" s="92" t="s">
        <v>364</v>
      </c>
      <c r="J470" s="92" t="s">
        <v>363</v>
      </c>
      <c r="K470" s="92" t="s">
        <v>984</v>
      </c>
      <c r="L470" s="92" t="s">
        <v>362</v>
      </c>
      <c r="M470" s="92" t="s">
        <v>1502</v>
      </c>
      <c r="N470" s="92">
        <v>1</v>
      </c>
      <c r="O470" s="92" t="s">
        <v>316</v>
      </c>
      <c r="P470" s="92">
        <v>1</v>
      </c>
      <c r="Q470" s="92" t="s">
        <v>316</v>
      </c>
      <c r="R470" s="92" t="s">
        <v>316</v>
      </c>
      <c r="S470" s="92" t="s">
        <v>316</v>
      </c>
      <c r="T470" s="92" t="s">
        <v>316</v>
      </c>
      <c r="U470" s="92">
        <v>1</v>
      </c>
      <c r="W470" s="92" t="str">
        <f t="shared" si="17"/>
        <v>Other</v>
      </c>
      <c r="X470" s="92" t="s">
        <v>1501</v>
      </c>
      <c r="Y470" s="93">
        <v>0.43055555555555558</v>
      </c>
      <c r="Z470" s="93">
        <v>0.47222222222222221</v>
      </c>
      <c r="AA470" s="92" t="s">
        <v>982</v>
      </c>
      <c r="AB470" s="92">
        <v>304</v>
      </c>
      <c r="AC470" s="92" t="s">
        <v>1500</v>
      </c>
      <c r="AD470" s="92">
        <v>20</v>
      </c>
      <c r="AE470" s="92">
        <v>23</v>
      </c>
      <c r="AG470" s="92" t="str">
        <f t="shared" si="18"/>
        <v>Non-Lab</v>
      </c>
    </row>
    <row r="471" spans="1:33" ht="16" x14ac:dyDescent="0.2">
      <c r="A471" s="92" t="s">
        <v>323</v>
      </c>
      <c r="B471" s="92" t="s">
        <v>576</v>
      </c>
      <c r="C471" s="92">
        <v>211</v>
      </c>
      <c r="D471" s="95" t="s">
        <v>329</v>
      </c>
      <c r="E471" s="92" t="s">
        <v>1364</v>
      </c>
      <c r="F471" s="92">
        <v>4</v>
      </c>
      <c r="G471" s="92" t="s">
        <v>574</v>
      </c>
      <c r="H471" s="92" t="s">
        <v>573</v>
      </c>
      <c r="K471" s="92" t="s">
        <v>572</v>
      </c>
      <c r="L471" s="92" t="s">
        <v>316</v>
      </c>
      <c r="M471" s="92" t="s">
        <v>1190</v>
      </c>
      <c r="N471" s="92">
        <v>1</v>
      </c>
      <c r="O471" s="92" t="s">
        <v>316</v>
      </c>
      <c r="P471" s="92">
        <v>1</v>
      </c>
      <c r="Q471" s="92" t="s">
        <v>316</v>
      </c>
      <c r="R471" s="92">
        <v>1</v>
      </c>
      <c r="S471" s="92">
        <v>1</v>
      </c>
      <c r="T471" s="92" t="s">
        <v>316</v>
      </c>
      <c r="U471" s="92" t="s">
        <v>316</v>
      </c>
      <c r="W471" s="92" t="str">
        <f t="shared" si="17"/>
        <v>MWF</v>
      </c>
      <c r="X471" s="92" t="s">
        <v>1170</v>
      </c>
      <c r="Y471" s="93">
        <v>0.54166666666666663</v>
      </c>
      <c r="Z471" s="93">
        <v>0.59027777777777779</v>
      </c>
      <c r="AA471" s="92" t="s">
        <v>719</v>
      </c>
      <c r="AB471" s="92">
        <v>307</v>
      </c>
      <c r="AC471" s="92" t="s">
        <v>1499</v>
      </c>
      <c r="AD471" s="92">
        <v>30</v>
      </c>
      <c r="AE471" s="92">
        <v>30</v>
      </c>
      <c r="AG471" s="92" t="str">
        <f t="shared" si="18"/>
        <v>Non-Lab</v>
      </c>
    </row>
    <row r="472" spans="1:33" ht="16" x14ac:dyDescent="0.2">
      <c r="A472" s="92" t="s">
        <v>323</v>
      </c>
      <c r="B472" s="92" t="s">
        <v>587</v>
      </c>
      <c r="C472" s="92">
        <v>320</v>
      </c>
      <c r="D472" s="95" t="s">
        <v>321</v>
      </c>
      <c r="E472" s="92" t="s">
        <v>1498</v>
      </c>
      <c r="F472" s="92">
        <v>4</v>
      </c>
      <c r="G472" s="92" t="s">
        <v>584</v>
      </c>
      <c r="H472" s="92" t="s">
        <v>583</v>
      </c>
      <c r="K472" s="92" t="s">
        <v>582</v>
      </c>
      <c r="L472" s="92" t="s">
        <v>316</v>
      </c>
      <c r="M472" s="92" t="s">
        <v>1190</v>
      </c>
      <c r="N472" s="92">
        <v>1</v>
      </c>
      <c r="O472" s="92" t="s">
        <v>316</v>
      </c>
      <c r="P472" s="92">
        <v>1</v>
      </c>
      <c r="Q472" s="92" t="s">
        <v>316</v>
      </c>
      <c r="R472" s="92">
        <v>1</v>
      </c>
      <c r="S472" s="92">
        <v>1</v>
      </c>
      <c r="T472" s="92" t="s">
        <v>316</v>
      </c>
      <c r="U472" s="92" t="s">
        <v>316</v>
      </c>
      <c r="W472" s="92" t="str">
        <f t="shared" si="17"/>
        <v>MWF</v>
      </c>
      <c r="X472" s="92" t="s">
        <v>1170</v>
      </c>
      <c r="Y472" s="93">
        <v>0.54166666666666663</v>
      </c>
      <c r="Z472" s="93">
        <v>0.59027777777777779</v>
      </c>
      <c r="AA472" s="92" t="s">
        <v>626</v>
      </c>
      <c r="AB472" s="92">
        <v>207</v>
      </c>
      <c r="AC472" s="92" t="s">
        <v>1497</v>
      </c>
      <c r="AD472" s="92">
        <v>10</v>
      </c>
      <c r="AE472" s="92">
        <v>9</v>
      </c>
      <c r="AG472" s="92" t="str">
        <f t="shared" si="18"/>
        <v>Non-Lab</v>
      </c>
    </row>
    <row r="473" spans="1:33" ht="16" x14ac:dyDescent="0.2">
      <c r="A473" s="92" t="s">
        <v>323</v>
      </c>
      <c r="B473" s="92" t="s">
        <v>261</v>
      </c>
      <c r="C473" s="92">
        <v>111</v>
      </c>
      <c r="D473" s="95" t="s">
        <v>321</v>
      </c>
      <c r="E473" s="92" t="s">
        <v>1496</v>
      </c>
      <c r="F473" s="92">
        <v>4</v>
      </c>
      <c r="G473" s="92" t="s">
        <v>1095</v>
      </c>
      <c r="H473" s="92" t="s">
        <v>1021</v>
      </c>
      <c r="K473" s="92" t="s">
        <v>1094</v>
      </c>
      <c r="L473" s="92" t="s">
        <v>316</v>
      </c>
      <c r="M473" s="92" t="s">
        <v>1190</v>
      </c>
      <c r="N473" s="92">
        <v>1</v>
      </c>
      <c r="O473" s="92" t="s">
        <v>316</v>
      </c>
      <c r="P473" s="92">
        <v>1</v>
      </c>
      <c r="Q473" s="92" t="s">
        <v>316</v>
      </c>
      <c r="R473" s="92">
        <v>1</v>
      </c>
      <c r="S473" s="92">
        <v>1</v>
      </c>
      <c r="T473" s="92" t="s">
        <v>316</v>
      </c>
      <c r="U473" s="92" t="s">
        <v>316</v>
      </c>
      <c r="W473" s="92" t="str">
        <f t="shared" si="17"/>
        <v>MWF</v>
      </c>
      <c r="X473" s="92" t="s">
        <v>1170</v>
      </c>
      <c r="Y473" s="93">
        <v>0.54166666666666663</v>
      </c>
      <c r="Z473" s="93">
        <v>0.59027777777777779</v>
      </c>
      <c r="AA473" s="92" t="s">
        <v>598</v>
      </c>
      <c r="AB473" s="92">
        <v>106</v>
      </c>
      <c r="AC473" s="92" t="s">
        <v>1495</v>
      </c>
      <c r="AD473" s="92">
        <v>32</v>
      </c>
      <c r="AE473" s="92">
        <v>31</v>
      </c>
      <c r="AG473" s="92" t="str">
        <f t="shared" si="18"/>
        <v>Non-Lab</v>
      </c>
    </row>
    <row r="474" spans="1:33" ht="16" x14ac:dyDescent="0.2">
      <c r="A474" s="92" t="s">
        <v>323</v>
      </c>
      <c r="B474" s="92" t="s">
        <v>261</v>
      </c>
      <c r="C474" s="92">
        <v>115</v>
      </c>
      <c r="D474" s="95" t="s">
        <v>321</v>
      </c>
      <c r="E474" s="92" t="s">
        <v>1494</v>
      </c>
      <c r="F474" s="92">
        <v>4</v>
      </c>
      <c r="G474" s="92" t="s">
        <v>1104</v>
      </c>
      <c r="H474" s="92" t="s">
        <v>1103</v>
      </c>
      <c r="K474" s="92" t="s">
        <v>1102</v>
      </c>
      <c r="L474" s="92" t="s">
        <v>316</v>
      </c>
      <c r="M474" s="92" t="s">
        <v>1190</v>
      </c>
      <c r="N474" s="92">
        <v>1</v>
      </c>
      <c r="O474" s="92" t="s">
        <v>316</v>
      </c>
      <c r="P474" s="92">
        <v>1</v>
      </c>
      <c r="Q474" s="92" t="s">
        <v>316</v>
      </c>
      <c r="R474" s="92">
        <v>1</v>
      </c>
      <c r="S474" s="92">
        <v>1</v>
      </c>
      <c r="T474" s="92" t="s">
        <v>316</v>
      </c>
      <c r="U474" s="92" t="s">
        <v>316</v>
      </c>
      <c r="W474" s="92" t="str">
        <f t="shared" si="17"/>
        <v>MWF</v>
      </c>
      <c r="X474" s="92" t="s">
        <v>1170</v>
      </c>
      <c r="Y474" s="93">
        <v>0.54166666666666663</v>
      </c>
      <c r="Z474" s="93">
        <v>0.59027777777777779</v>
      </c>
      <c r="AA474" s="92" t="s">
        <v>598</v>
      </c>
      <c r="AB474" s="92">
        <v>100</v>
      </c>
      <c r="AC474" s="92" t="s">
        <v>1493</v>
      </c>
      <c r="AD474" s="92">
        <v>40</v>
      </c>
      <c r="AE474" s="92">
        <v>32</v>
      </c>
      <c r="AG474" s="92" t="str">
        <f t="shared" si="18"/>
        <v>Non-Lab</v>
      </c>
    </row>
    <row r="475" spans="1:33" ht="16" x14ac:dyDescent="0.2">
      <c r="A475" s="92" t="s">
        <v>323</v>
      </c>
      <c r="B475" s="92" t="s">
        <v>556</v>
      </c>
      <c r="C475" s="92">
        <v>326</v>
      </c>
      <c r="D475" s="95" t="s">
        <v>321</v>
      </c>
      <c r="E475" s="92" t="s">
        <v>1492</v>
      </c>
      <c r="F475" s="92">
        <v>4</v>
      </c>
      <c r="G475" s="92" t="s">
        <v>511</v>
      </c>
      <c r="H475" s="92" t="s">
        <v>510</v>
      </c>
      <c r="K475" s="92" t="s">
        <v>509</v>
      </c>
      <c r="L475" s="92" t="s">
        <v>316</v>
      </c>
      <c r="M475" s="92" t="s">
        <v>1190</v>
      </c>
      <c r="N475" s="92">
        <v>1</v>
      </c>
      <c r="O475" s="92" t="s">
        <v>316</v>
      </c>
      <c r="P475" s="92">
        <v>1</v>
      </c>
      <c r="Q475" s="92" t="s">
        <v>316</v>
      </c>
      <c r="R475" s="92">
        <v>1</v>
      </c>
      <c r="S475" s="92">
        <v>1</v>
      </c>
      <c r="T475" s="92" t="s">
        <v>316</v>
      </c>
      <c r="U475" s="92" t="s">
        <v>316</v>
      </c>
      <c r="W475" s="92" t="str">
        <f t="shared" si="17"/>
        <v>MWF</v>
      </c>
      <c r="X475" s="92" t="s">
        <v>1170</v>
      </c>
      <c r="Y475" s="93">
        <v>0.54166666666666663</v>
      </c>
      <c r="Z475" s="93">
        <v>0.59027777777777779</v>
      </c>
      <c r="AA475" s="92" t="s">
        <v>719</v>
      </c>
      <c r="AB475" s="92">
        <v>103</v>
      </c>
      <c r="AC475" s="92" t="s">
        <v>1491</v>
      </c>
      <c r="AD475" s="92">
        <v>40</v>
      </c>
      <c r="AE475" s="92">
        <v>35</v>
      </c>
      <c r="AG475" s="92" t="str">
        <f t="shared" si="18"/>
        <v>Non-Lab</v>
      </c>
    </row>
    <row r="476" spans="1:33" ht="16" x14ac:dyDescent="0.2">
      <c r="A476" s="92" t="s">
        <v>323</v>
      </c>
      <c r="B476" s="92" t="s">
        <v>555</v>
      </c>
      <c r="C476" s="92">
        <v>170</v>
      </c>
      <c r="D476" s="95" t="s">
        <v>329</v>
      </c>
      <c r="E476" s="92" t="s">
        <v>1403</v>
      </c>
      <c r="F476" s="92">
        <v>4</v>
      </c>
      <c r="G476" s="92" t="s">
        <v>692</v>
      </c>
      <c r="H476" s="92" t="s">
        <v>342</v>
      </c>
      <c r="K476" s="92" t="s">
        <v>691</v>
      </c>
      <c r="L476" s="92" t="s">
        <v>316</v>
      </c>
      <c r="M476" s="92" t="s">
        <v>1190</v>
      </c>
      <c r="N476" s="92">
        <v>1</v>
      </c>
      <c r="O476" s="92" t="s">
        <v>316</v>
      </c>
      <c r="P476" s="92">
        <v>1</v>
      </c>
      <c r="Q476" s="92" t="s">
        <v>316</v>
      </c>
      <c r="R476" s="92">
        <v>1</v>
      </c>
      <c r="S476" s="92">
        <v>1</v>
      </c>
      <c r="T476" s="92" t="s">
        <v>316</v>
      </c>
      <c r="U476" s="92" t="s">
        <v>316</v>
      </c>
      <c r="W476" s="92" t="str">
        <f t="shared" si="17"/>
        <v>MWF</v>
      </c>
      <c r="X476" s="92" t="s">
        <v>1170</v>
      </c>
      <c r="Y476" s="93">
        <v>0.54166666666666663</v>
      </c>
      <c r="Z476" s="93">
        <v>0.59027777777777779</v>
      </c>
      <c r="AA476" s="92" t="s">
        <v>626</v>
      </c>
      <c r="AB476" s="95" t="s">
        <v>1073</v>
      </c>
      <c r="AC476" s="92" t="s">
        <v>1490</v>
      </c>
      <c r="AD476" s="92">
        <v>23</v>
      </c>
      <c r="AE476" s="92">
        <v>22</v>
      </c>
      <c r="AG476" s="92" t="str">
        <f t="shared" si="18"/>
        <v>Non-Lab</v>
      </c>
    </row>
    <row r="477" spans="1:33" ht="16" x14ac:dyDescent="0.2">
      <c r="A477" s="92" t="s">
        <v>323</v>
      </c>
      <c r="B477" s="92" t="s">
        <v>555</v>
      </c>
      <c r="C477" s="92">
        <v>370</v>
      </c>
      <c r="D477" s="95" t="s">
        <v>321</v>
      </c>
      <c r="E477" s="92" t="s">
        <v>1489</v>
      </c>
      <c r="F477" s="92">
        <v>4</v>
      </c>
      <c r="G477" s="92" t="s">
        <v>553</v>
      </c>
      <c r="H477" s="92" t="s">
        <v>552</v>
      </c>
      <c r="K477" s="92" t="s">
        <v>551</v>
      </c>
      <c r="L477" s="92" t="s">
        <v>316</v>
      </c>
      <c r="M477" s="92" t="s">
        <v>1190</v>
      </c>
      <c r="N477" s="92">
        <v>1</v>
      </c>
      <c r="O477" s="92" t="s">
        <v>316</v>
      </c>
      <c r="P477" s="92">
        <v>1</v>
      </c>
      <c r="Q477" s="92" t="s">
        <v>316</v>
      </c>
      <c r="R477" s="92">
        <v>1</v>
      </c>
      <c r="S477" s="92">
        <v>1</v>
      </c>
      <c r="T477" s="92" t="s">
        <v>316</v>
      </c>
      <c r="U477" s="92" t="s">
        <v>316</v>
      </c>
      <c r="W477" s="92" t="str">
        <f t="shared" si="17"/>
        <v>MWF</v>
      </c>
      <c r="X477" s="92" t="s">
        <v>1170</v>
      </c>
      <c r="Y477" s="93">
        <v>0.54166666666666663</v>
      </c>
      <c r="Z477" s="93">
        <v>0.59027777777777779</v>
      </c>
      <c r="AA477" s="92" t="s">
        <v>626</v>
      </c>
      <c r="AB477" s="92">
        <v>308</v>
      </c>
      <c r="AC477" s="92" t="s">
        <v>1488</v>
      </c>
      <c r="AD477" s="92">
        <v>12</v>
      </c>
      <c r="AE477" s="92">
        <v>3</v>
      </c>
      <c r="AG477" s="92" t="str">
        <f t="shared" si="18"/>
        <v>Non-Lab</v>
      </c>
    </row>
    <row r="478" spans="1:33" ht="16" x14ac:dyDescent="0.2">
      <c r="A478" s="92" t="s">
        <v>323</v>
      </c>
      <c r="B478" s="92" t="s">
        <v>790</v>
      </c>
      <c r="C478" s="92">
        <v>310</v>
      </c>
      <c r="D478" s="95" t="s">
        <v>321</v>
      </c>
      <c r="E478" s="92" t="s">
        <v>1487</v>
      </c>
      <c r="F478" s="92">
        <v>4</v>
      </c>
      <c r="G478" s="92" t="s">
        <v>788</v>
      </c>
      <c r="H478" s="92" t="s">
        <v>787</v>
      </c>
      <c r="K478" s="92" t="s">
        <v>786</v>
      </c>
      <c r="L478" s="92" t="s">
        <v>316</v>
      </c>
      <c r="M478" s="92" t="s">
        <v>1190</v>
      </c>
      <c r="N478" s="92">
        <v>1</v>
      </c>
      <c r="O478" s="92" t="s">
        <v>316</v>
      </c>
      <c r="P478" s="92">
        <v>1</v>
      </c>
      <c r="Q478" s="92" t="s">
        <v>316</v>
      </c>
      <c r="R478" s="92">
        <v>1</v>
      </c>
      <c r="S478" s="92">
        <v>1</v>
      </c>
      <c r="T478" s="92" t="s">
        <v>316</v>
      </c>
      <c r="U478" s="92" t="s">
        <v>316</v>
      </c>
      <c r="W478" s="92" t="str">
        <f t="shared" si="17"/>
        <v>MWF</v>
      </c>
      <c r="X478" s="92" t="s">
        <v>1170</v>
      </c>
      <c r="Y478" s="93">
        <v>0.54166666666666663</v>
      </c>
      <c r="Z478" s="93">
        <v>0.59027777777777779</v>
      </c>
      <c r="AA478" s="92" t="s">
        <v>719</v>
      </c>
      <c r="AB478" s="92">
        <v>213</v>
      </c>
      <c r="AC478" s="92" t="s">
        <v>1486</v>
      </c>
      <c r="AD478" s="92">
        <v>10</v>
      </c>
      <c r="AE478" s="92">
        <v>5</v>
      </c>
      <c r="AG478" s="92" t="str">
        <f t="shared" si="18"/>
        <v>Non-Lab</v>
      </c>
    </row>
    <row r="479" spans="1:33" ht="16" x14ac:dyDescent="0.2">
      <c r="A479" s="92" t="s">
        <v>323</v>
      </c>
      <c r="B479" s="92" t="s">
        <v>262</v>
      </c>
      <c r="C479" s="92">
        <v>115</v>
      </c>
      <c r="D479" s="95" t="s">
        <v>321</v>
      </c>
      <c r="E479" s="92" t="s">
        <v>1485</v>
      </c>
      <c r="F479" s="92">
        <v>4</v>
      </c>
      <c r="G479" s="92" t="s">
        <v>549</v>
      </c>
      <c r="H479" s="92" t="s">
        <v>548</v>
      </c>
      <c r="K479" s="92" t="s">
        <v>547</v>
      </c>
      <c r="L479" s="92" t="s">
        <v>316</v>
      </c>
      <c r="M479" s="92" t="s">
        <v>1190</v>
      </c>
      <c r="N479" s="92">
        <v>1</v>
      </c>
      <c r="O479" s="92" t="s">
        <v>316</v>
      </c>
      <c r="P479" s="92">
        <v>1</v>
      </c>
      <c r="Q479" s="92" t="s">
        <v>316</v>
      </c>
      <c r="R479" s="92">
        <v>1</v>
      </c>
      <c r="S479" s="92">
        <v>1</v>
      </c>
      <c r="T479" s="92" t="s">
        <v>316</v>
      </c>
      <c r="U479" s="92" t="s">
        <v>316</v>
      </c>
      <c r="W479" s="92" t="str">
        <f t="shared" si="17"/>
        <v>MWF</v>
      </c>
      <c r="X479" s="92" t="s">
        <v>1170</v>
      </c>
      <c r="Y479" s="93">
        <v>0.54166666666666663</v>
      </c>
      <c r="Z479" s="93">
        <v>0.59027777777777779</v>
      </c>
      <c r="AA479" s="92" t="s">
        <v>605</v>
      </c>
      <c r="AB479" s="92">
        <v>221</v>
      </c>
      <c r="AC479" s="92" t="s">
        <v>1484</v>
      </c>
      <c r="AD479" s="92">
        <v>18</v>
      </c>
      <c r="AE479" s="92">
        <v>18</v>
      </c>
      <c r="AG479" s="92" t="str">
        <f t="shared" si="18"/>
        <v>Non-Lab</v>
      </c>
    </row>
    <row r="480" spans="1:33" ht="16" x14ac:dyDescent="0.2">
      <c r="A480" s="92" t="s">
        <v>323</v>
      </c>
      <c r="B480" s="92" t="s">
        <v>538</v>
      </c>
      <c r="C480" s="92">
        <v>201</v>
      </c>
      <c r="D480" s="95" t="s">
        <v>321</v>
      </c>
      <c r="E480" s="92" t="s">
        <v>1483</v>
      </c>
      <c r="F480" s="92">
        <v>4</v>
      </c>
      <c r="G480" s="92" t="s">
        <v>1342</v>
      </c>
      <c r="H480" s="92" t="s">
        <v>1341</v>
      </c>
      <c r="K480" s="92" t="s">
        <v>1340</v>
      </c>
      <c r="L480" s="92" t="s">
        <v>316</v>
      </c>
      <c r="M480" s="92" t="s">
        <v>1190</v>
      </c>
      <c r="N480" s="92">
        <v>1</v>
      </c>
      <c r="O480" s="92" t="s">
        <v>316</v>
      </c>
      <c r="P480" s="92">
        <v>1</v>
      </c>
      <c r="Q480" s="92" t="s">
        <v>316</v>
      </c>
      <c r="R480" s="92">
        <v>1</v>
      </c>
      <c r="S480" s="92">
        <v>1</v>
      </c>
      <c r="T480" s="92" t="s">
        <v>316</v>
      </c>
      <c r="U480" s="92" t="s">
        <v>316</v>
      </c>
      <c r="W480" s="92" t="str">
        <f t="shared" si="17"/>
        <v>MWF</v>
      </c>
      <c r="X480" s="92" t="s">
        <v>1170</v>
      </c>
      <c r="Y480" s="93">
        <v>0.54166666666666663</v>
      </c>
      <c r="Z480" s="93">
        <v>0.59027777777777779</v>
      </c>
      <c r="AA480" s="92" t="s">
        <v>704</v>
      </c>
      <c r="AB480" s="92">
        <v>102</v>
      </c>
      <c r="AC480" s="92" t="s">
        <v>1482</v>
      </c>
      <c r="AD480" s="92">
        <v>20</v>
      </c>
      <c r="AE480" s="92">
        <v>18</v>
      </c>
      <c r="AG480" s="92" t="str">
        <f t="shared" si="18"/>
        <v>Non-Lab</v>
      </c>
    </row>
    <row r="481" spans="1:33" ht="16" x14ac:dyDescent="0.2">
      <c r="A481" s="92" t="s">
        <v>323</v>
      </c>
      <c r="B481" s="92" t="s">
        <v>538</v>
      </c>
      <c r="C481" s="92">
        <v>235</v>
      </c>
      <c r="D481" s="95" t="s">
        <v>329</v>
      </c>
      <c r="E481" s="92" t="s">
        <v>1338</v>
      </c>
      <c r="F481" s="92">
        <v>4</v>
      </c>
      <c r="G481" s="92" t="s">
        <v>886</v>
      </c>
      <c r="H481" s="92" t="s">
        <v>885</v>
      </c>
      <c r="K481" s="92" t="s">
        <v>884</v>
      </c>
      <c r="L481" s="92" t="s">
        <v>316</v>
      </c>
      <c r="M481" s="92" t="s">
        <v>1190</v>
      </c>
      <c r="N481" s="92">
        <v>1</v>
      </c>
      <c r="O481" s="92" t="s">
        <v>316</v>
      </c>
      <c r="P481" s="92">
        <v>1</v>
      </c>
      <c r="Q481" s="92" t="s">
        <v>316</v>
      </c>
      <c r="R481" s="92">
        <v>1</v>
      </c>
      <c r="S481" s="92">
        <v>1</v>
      </c>
      <c r="T481" s="92" t="s">
        <v>316</v>
      </c>
      <c r="U481" s="92" t="s">
        <v>316</v>
      </c>
      <c r="W481" s="92" t="str">
        <f t="shared" si="17"/>
        <v>MWF</v>
      </c>
      <c r="X481" s="92" t="s">
        <v>1170</v>
      </c>
      <c r="Y481" s="93">
        <v>0.54166666666666663</v>
      </c>
      <c r="Z481" s="93">
        <v>0.59027777777777779</v>
      </c>
      <c r="AA481" s="92" t="s">
        <v>605</v>
      </c>
      <c r="AB481" s="92">
        <v>215</v>
      </c>
      <c r="AC481" s="92" t="s">
        <v>1481</v>
      </c>
      <c r="AD481" s="92">
        <v>16</v>
      </c>
      <c r="AE481" s="92">
        <v>16</v>
      </c>
      <c r="AG481" s="92" t="str">
        <f t="shared" si="18"/>
        <v>Non-Lab</v>
      </c>
    </row>
    <row r="482" spans="1:33" ht="16" x14ac:dyDescent="0.2">
      <c r="A482" s="92" t="s">
        <v>323</v>
      </c>
      <c r="B482" s="92" t="s">
        <v>259</v>
      </c>
      <c r="C482" s="92">
        <v>101</v>
      </c>
      <c r="D482" s="95" t="s">
        <v>337</v>
      </c>
      <c r="E482" s="92" t="s">
        <v>1237</v>
      </c>
      <c r="F482" s="92">
        <v>4</v>
      </c>
      <c r="G482" s="92" t="s">
        <v>528</v>
      </c>
      <c r="H482" s="92" t="s">
        <v>401</v>
      </c>
      <c r="K482" s="92" t="s">
        <v>527</v>
      </c>
      <c r="L482" s="92" t="s">
        <v>316</v>
      </c>
      <c r="M482" s="92" t="s">
        <v>1190</v>
      </c>
      <c r="N482" s="92">
        <v>1</v>
      </c>
      <c r="O482" s="92" t="s">
        <v>316</v>
      </c>
      <c r="P482" s="92">
        <v>1</v>
      </c>
      <c r="Q482" s="92" t="s">
        <v>316</v>
      </c>
      <c r="R482" s="92">
        <v>1</v>
      </c>
      <c r="S482" s="92">
        <v>1</v>
      </c>
      <c r="T482" s="92" t="s">
        <v>316</v>
      </c>
      <c r="U482" s="92" t="s">
        <v>316</v>
      </c>
      <c r="W482" s="92" t="str">
        <f t="shared" si="17"/>
        <v>MWF</v>
      </c>
      <c r="X482" s="92" t="s">
        <v>1170</v>
      </c>
      <c r="Y482" s="93">
        <v>0.54166666666666663</v>
      </c>
      <c r="Z482" s="93">
        <v>0.59027777777777779</v>
      </c>
      <c r="AA482" s="92" t="s">
        <v>719</v>
      </c>
      <c r="AB482" s="92">
        <v>311</v>
      </c>
      <c r="AC482" s="92" t="s">
        <v>1480</v>
      </c>
      <c r="AD482" s="92">
        <v>25</v>
      </c>
      <c r="AE482" s="92">
        <v>27</v>
      </c>
      <c r="AG482" s="92" t="str">
        <f t="shared" si="18"/>
        <v>Non-Lab</v>
      </c>
    </row>
    <row r="483" spans="1:33" ht="16" x14ac:dyDescent="0.2">
      <c r="A483" s="92" t="s">
        <v>323</v>
      </c>
      <c r="B483" s="92" t="s">
        <v>259</v>
      </c>
      <c r="C483" s="92">
        <v>397</v>
      </c>
      <c r="D483" s="95" t="s">
        <v>321</v>
      </c>
      <c r="E483" s="92" t="s">
        <v>1479</v>
      </c>
      <c r="F483" s="92">
        <v>4</v>
      </c>
      <c r="G483" s="92" t="s">
        <v>1234</v>
      </c>
      <c r="H483" s="92" t="s">
        <v>566</v>
      </c>
      <c r="K483" s="92" t="s">
        <v>1233</v>
      </c>
      <c r="L483" s="92" t="s">
        <v>316</v>
      </c>
      <c r="M483" s="92" t="s">
        <v>1190</v>
      </c>
      <c r="N483" s="92">
        <v>1</v>
      </c>
      <c r="O483" s="92" t="s">
        <v>316</v>
      </c>
      <c r="P483" s="92">
        <v>1</v>
      </c>
      <c r="Q483" s="92" t="s">
        <v>316</v>
      </c>
      <c r="R483" s="92">
        <v>1</v>
      </c>
      <c r="S483" s="92">
        <v>1</v>
      </c>
      <c r="T483" s="92" t="s">
        <v>316</v>
      </c>
      <c r="U483" s="92" t="s">
        <v>316</v>
      </c>
      <c r="W483" s="92" t="str">
        <f t="shared" si="17"/>
        <v>MWF</v>
      </c>
      <c r="X483" s="92" t="s">
        <v>1170</v>
      </c>
      <c r="Y483" s="93">
        <v>0.54166666666666663</v>
      </c>
      <c r="Z483" s="93">
        <v>0.59027777777777779</v>
      </c>
      <c r="AA483" s="92" t="s">
        <v>719</v>
      </c>
      <c r="AB483" s="92">
        <v>303</v>
      </c>
      <c r="AC483" s="92" t="s">
        <v>1478</v>
      </c>
      <c r="AD483" s="92">
        <v>20</v>
      </c>
      <c r="AE483" s="92">
        <v>24</v>
      </c>
      <c r="AG483" s="92" t="str">
        <f t="shared" si="18"/>
        <v>Non-Lab</v>
      </c>
    </row>
    <row r="484" spans="1:33" ht="16" x14ac:dyDescent="0.2">
      <c r="A484" s="92" t="s">
        <v>323</v>
      </c>
      <c r="B484" s="92" t="s">
        <v>614</v>
      </c>
      <c r="C484" s="92">
        <v>111</v>
      </c>
      <c r="D484" s="95" t="s">
        <v>337</v>
      </c>
      <c r="E484" s="92" t="s">
        <v>390</v>
      </c>
      <c r="F484" s="92">
        <v>4</v>
      </c>
      <c r="G484" s="92" t="s">
        <v>1226</v>
      </c>
      <c r="H484" s="92" t="s">
        <v>252</v>
      </c>
      <c r="K484" s="92" t="s">
        <v>1225</v>
      </c>
      <c r="L484" s="92" t="s">
        <v>316</v>
      </c>
      <c r="M484" s="92" t="s">
        <v>1190</v>
      </c>
      <c r="N484" s="92">
        <v>1</v>
      </c>
      <c r="O484" s="92" t="s">
        <v>316</v>
      </c>
      <c r="P484" s="92">
        <v>1</v>
      </c>
      <c r="Q484" s="92" t="s">
        <v>316</v>
      </c>
      <c r="R484" s="92">
        <v>1</v>
      </c>
      <c r="S484" s="92">
        <v>1</v>
      </c>
      <c r="T484" s="92" t="s">
        <v>316</v>
      </c>
      <c r="U484" s="92" t="s">
        <v>316</v>
      </c>
      <c r="W484" s="92" t="str">
        <f t="shared" si="17"/>
        <v>MWF</v>
      </c>
      <c r="X484" s="92" t="s">
        <v>1170</v>
      </c>
      <c r="Y484" s="93">
        <v>0.54166666666666663</v>
      </c>
      <c r="Z484" s="93">
        <v>0.59027777777777779</v>
      </c>
      <c r="AA484" s="92" t="s">
        <v>598</v>
      </c>
      <c r="AB484" s="92">
        <v>208</v>
      </c>
      <c r="AC484" s="92" t="s">
        <v>1477</v>
      </c>
      <c r="AD484" s="92">
        <v>16</v>
      </c>
      <c r="AE484" s="92">
        <v>16</v>
      </c>
      <c r="AG484" s="92" t="str">
        <f t="shared" si="18"/>
        <v>Non-Lab</v>
      </c>
    </row>
    <row r="485" spans="1:33" ht="16" x14ac:dyDescent="0.2">
      <c r="A485" s="92" t="s">
        <v>323</v>
      </c>
      <c r="B485" s="92" t="s">
        <v>614</v>
      </c>
      <c r="C485" s="92">
        <v>111</v>
      </c>
      <c r="D485" s="92">
        <v>12</v>
      </c>
      <c r="E485" s="92" t="s">
        <v>390</v>
      </c>
      <c r="F485" s="92">
        <v>4</v>
      </c>
      <c r="G485" s="92" t="s">
        <v>762</v>
      </c>
      <c r="H485" s="92" t="s">
        <v>761</v>
      </c>
      <c r="K485" s="92" t="s">
        <v>760</v>
      </c>
      <c r="L485" s="92" t="s">
        <v>316</v>
      </c>
      <c r="M485" s="92" t="s">
        <v>1190</v>
      </c>
      <c r="N485" s="92">
        <v>1</v>
      </c>
      <c r="O485" s="92" t="s">
        <v>316</v>
      </c>
      <c r="P485" s="92">
        <v>1</v>
      </c>
      <c r="Q485" s="92" t="s">
        <v>316</v>
      </c>
      <c r="R485" s="92">
        <v>1</v>
      </c>
      <c r="S485" s="92">
        <v>1</v>
      </c>
      <c r="T485" s="92" t="s">
        <v>316</v>
      </c>
      <c r="U485" s="92" t="s">
        <v>316</v>
      </c>
      <c r="W485" s="92" t="str">
        <f t="shared" si="17"/>
        <v>MWF</v>
      </c>
      <c r="X485" s="92" t="s">
        <v>1170</v>
      </c>
      <c r="Y485" s="93">
        <v>0.54166666666666663</v>
      </c>
      <c r="Z485" s="93">
        <v>0.59027777777777779</v>
      </c>
      <c r="AA485" s="92" t="s">
        <v>723</v>
      </c>
      <c r="AB485" s="92">
        <v>206</v>
      </c>
      <c r="AC485" s="92" t="s">
        <v>1476</v>
      </c>
      <c r="AD485" s="92">
        <v>16</v>
      </c>
      <c r="AE485" s="92">
        <v>7</v>
      </c>
      <c r="AG485" s="92" t="str">
        <f t="shared" si="18"/>
        <v>Non-Lab</v>
      </c>
    </row>
    <row r="486" spans="1:33" ht="16" x14ac:dyDescent="0.2">
      <c r="A486" s="92" t="s">
        <v>323</v>
      </c>
      <c r="B486" s="92" t="s">
        <v>614</v>
      </c>
      <c r="C486" s="92">
        <v>155</v>
      </c>
      <c r="D486" s="95" t="s">
        <v>321</v>
      </c>
      <c r="E486" s="92" t="s">
        <v>1475</v>
      </c>
      <c r="F486" s="92">
        <v>4</v>
      </c>
      <c r="G486" s="92" t="s">
        <v>612</v>
      </c>
      <c r="H486" s="92" t="s">
        <v>611</v>
      </c>
      <c r="K486" s="92" t="s">
        <v>608</v>
      </c>
      <c r="L486" s="92" t="s">
        <v>316</v>
      </c>
      <c r="M486" s="92" t="s">
        <v>1190</v>
      </c>
      <c r="N486" s="92">
        <v>1</v>
      </c>
      <c r="O486" s="92" t="s">
        <v>316</v>
      </c>
      <c r="P486" s="92">
        <v>1</v>
      </c>
      <c r="Q486" s="92" t="s">
        <v>316</v>
      </c>
      <c r="R486" s="92">
        <v>1</v>
      </c>
      <c r="S486" s="92">
        <v>1</v>
      </c>
      <c r="T486" s="92" t="s">
        <v>316</v>
      </c>
      <c r="U486" s="92" t="s">
        <v>316</v>
      </c>
      <c r="W486" s="92" t="str">
        <f t="shared" si="17"/>
        <v>MWF</v>
      </c>
      <c r="X486" s="92" t="s">
        <v>1170</v>
      </c>
      <c r="Y486" s="93">
        <v>0.54166666666666663</v>
      </c>
      <c r="Z486" s="93">
        <v>0.59027777777777779</v>
      </c>
      <c r="AA486" s="92" t="s">
        <v>719</v>
      </c>
      <c r="AB486" s="95" t="s">
        <v>804</v>
      </c>
      <c r="AC486" s="92" t="s">
        <v>1474</v>
      </c>
      <c r="AD486" s="92">
        <v>20</v>
      </c>
      <c r="AE486" s="92">
        <v>18</v>
      </c>
      <c r="AG486" s="92" t="str">
        <f t="shared" si="18"/>
        <v>Non-Lab</v>
      </c>
    </row>
    <row r="487" spans="1:33" ht="16" x14ac:dyDescent="0.2">
      <c r="A487" s="92" t="s">
        <v>323</v>
      </c>
      <c r="B487" s="92" t="s">
        <v>614</v>
      </c>
      <c r="C487" s="92">
        <v>222</v>
      </c>
      <c r="D487" s="95" t="s">
        <v>321</v>
      </c>
      <c r="E487" s="92" t="s">
        <v>1473</v>
      </c>
      <c r="F487" s="92">
        <v>4</v>
      </c>
      <c r="G487" s="92" t="s">
        <v>851</v>
      </c>
      <c r="H487" s="92" t="s">
        <v>850</v>
      </c>
      <c r="K487" s="92" t="s">
        <v>849</v>
      </c>
      <c r="L487" s="92" t="s">
        <v>316</v>
      </c>
      <c r="M487" s="92" t="s">
        <v>1190</v>
      </c>
      <c r="N487" s="92">
        <v>1</v>
      </c>
      <c r="O487" s="92" t="s">
        <v>316</v>
      </c>
      <c r="P487" s="92">
        <v>1</v>
      </c>
      <c r="Q487" s="92" t="s">
        <v>316</v>
      </c>
      <c r="R487" s="92">
        <v>1</v>
      </c>
      <c r="S487" s="92">
        <v>1</v>
      </c>
      <c r="T487" s="92" t="s">
        <v>316</v>
      </c>
      <c r="U487" s="92" t="s">
        <v>316</v>
      </c>
      <c r="W487" s="92" t="str">
        <f t="shared" si="17"/>
        <v>MWF</v>
      </c>
      <c r="X487" s="92" t="s">
        <v>1170</v>
      </c>
      <c r="Y487" s="93">
        <v>0.54166666666666663</v>
      </c>
      <c r="Z487" s="93">
        <v>0.59027777777777779</v>
      </c>
      <c r="AA487" s="92" t="s">
        <v>719</v>
      </c>
      <c r="AB487" s="95" t="s">
        <v>865</v>
      </c>
      <c r="AC487" s="92" t="s">
        <v>1472</v>
      </c>
      <c r="AD487" s="92">
        <v>20</v>
      </c>
      <c r="AE487" s="92">
        <v>20</v>
      </c>
      <c r="AG487" s="92" t="str">
        <f t="shared" si="18"/>
        <v>Non-Lab</v>
      </c>
    </row>
    <row r="488" spans="1:33" ht="16" x14ac:dyDescent="0.2">
      <c r="A488" s="92" t="s">
        <v>323</v>
      </c>
      <c r="B488" s="92" t="s">
        <v>508</v>
      </c>
      <c r="C488" s="92">
        <v>201</v>
      </c>
      <c r="D488" s="95" t="s">
        <v>321</v>
      </c>
      <c r="E488" s="92" t="s">
        <v>1471</v>
      </c>
      <c r="F488" s="92">
        <v>4</v>
      </c>
      <c r="G488" s="92" t="s">
        <v>952</v>
      </c>
      <c r="H488" s="92" t="s">
        <v>401</v>
      </c>
      <c r="K488" s="92" t="s">
        <v>951</v>
      </c>
      <c r="L488" s="92" t="s">
        <v>316</v>
      </c>
      <c r="M488" s="92" t="s">
        <v>1190</v>
      </c>
      <c r="N488" s="92">
        <v>1</v>
      </c>
      <c r="O488" s="92" t="s">
        <v>316</v>
      </c>
      <c r="P488" s="92">
        <v>1</v>
      </c>
      <c r="Q488" s="92" t="s">
        <v>316</v>
      </c>
      <c r="R488" s="92">
        <v>1</v>
      </c>
      <c r="S488" s="92">
        <v>1</v>
      </c>
      <c r="T488" s="92" t="s">
        <v>316</v>
      </c>
      <c r="U488" s="92" t="s">
        <v>316</v>
      </c>
      <c r="W488" s="92" t="str">
        <f t="shared" si="17"/>
        <v>MWF</v>
      </c>
      <c r="X488" s="92" t="s">
        <v>1170</v>
      </c>
      <c r="Y488" s="93">
        <v>0.54166666666666663</v>
      </c>
      <c r="Z488" s="93">
        <v>0.59027777777777779</v>
      </c>
      <c r="AA488" s="92" t="s">
        <v>626</v>
      </c>
      <c r="AB488" s="95" t="s">
        <v>822</v>
      </c>
      <c r="AC488" s="92" t="s">
        <v>1470</v>
      </c>
      <c r="AD488" s="92">
        <v>14</v>
      </c>
      <c r="AE488" s="92">
        <v>13</v>
      </c>
      <c r="AG488" s="92" t="str">
        <f t="shared" si="18"/>
        <v>Non-Lab</v>
      </c>
    </row>
    <row r="489" spans="1:33" ht="16" x14ac:dyDescent="0.2">
      <c r="A489" s="92" t="s">
        <v>323</v>
      </c>
      <c r="B489" s="92" t="s">
        <v>859</v>
      </c>
      <c r="C489" s="92">
        <v>208</v>
      </c>
      <c r="D489" s="95" t="s">
        <v>321</v>
      </c>
      <c r="E489" s="92" t="s">
        <v>1469</v>
      </c>
      <c r="F489" s="92">
        <v>4</v>
      </c>
      <c r="G489" s="92" t="s">
        <v>1315</v>
      </c>
      <c r="H489" s="92" t="s">
        <v>1314</v>
      </c>
      <c r="K489" s="92" t="s">
        <v>1313</v>
      </c>
      <c r="L489" s="92" t="s">
        <v>316</v>
      </c>
      <c r="M489" s="92" t="s">
        <v>1190</v>
      </c>
      <c r="N489" s="92">
        <v>1</v>
      </c>
      <c r="O489" s="92" t="s">
        <v>316</v>
      </c>
      <c r="P489" s="92">
        <v>1</v>
      </c>
      <c r="Q489" s="92" t="s">
        <v>316</v>
      </c>
      <c r="R489" s="92">
        <v>1</v>
      </c>
      <c r="S489" s="92">
        <v>1</v>
      </c>
      <c r="T489" s="92" t="s">
        <v>316</v>
      </c>
      <c r="U489" s="92" t="s">
        <v>316</v>
      </c>
      <c r="W489" s="92" t="str">
        <f t="shared" si="17"/>
        <v>MWF</v>
      </c>
      <c r="X489" s="92" t="s">
        <v>1170</v>
      </c>
      <c r="Y489" s="93">
        <v>0.54166666666666663</v>
      </c>
      <c r="Z489" s="93">
        <v>0.59027777777777779</v>
      </c>
      <c r="AA489" s="92" t="s">
        <v>719</v>
      </c>
      <c r="AB489" s="92">
        <v>102</v>
      </c>
      <c r="AC489" s="92" t="s">
        <v>1468</v>
      </c>
      <c r="AD489" s="92">
        <v>18</v>
      </c>
      <c r="AE489" s="92">
        <v>8</v>
      </c>
      <c r="AG489" s="92" t="str">
        <f t="shared" si="18"/>
        <v>Non-Lab</v>
      </c>
    </row>
    <row r="490" spans="1:33" ht="16" x14ac:dyDescent="0.2">
      <c r="A490" s="92" t="s">
        <v>323</v>
      </c>
      <c r="B490" s="92" t="s">
        <v>507</v>
      </c>
      <c r="C490" s="92">
        <v>106</v>
      </c>
      <c r="D490" s="95" t="s">
        <v>337</v>
      </c>
      <c r="E490" s="92" t="s">
        <v>1309</v>
      </c>
      <c r="F490" s="92">
        <v>4</v>
      </c>
      <c r="G490" s="92" t="s">
        <v>1308</v>
      </c>
      <c r="H490" s="92" t="s">
        <v>200</v>
      </c>
      <c r="K490" s="92" t="s">
        <v>1307</v>
      </c>
      <c r="L490" s="92" t="s">
        <v>316</v>
      </c>
      <c r="M490" s="92" t="s">
        <v>1190</v>
      </c>
      <c r="N490" s="92">
        <v>1</v>
      </c>
      <c r="O490" s="92" t="s">
        <v>316</v>
      </c>
      <c r="P490" s="92">
        <v>1</v>
      </c>
      <c r="Q490" s="92" t="s">
        <v>316</v>
      </c>
      <c r="R490" s="92">
        <v>1</v>
      </c>
      <c r="S490" s="92">
        <v>1</v>
      </c>
      <c r="T490" s="92" t="s">
        <v>316</v>
      </c>
      <c r="U490" s="92" t="s">
        <v>316</v>
      </c>
      <c r="W490" s="92" t="str">
        <f t="shared" si="17"/>
        <v>MWF</v>
      </c>
      <c r="X490" s="92" t="s">
        <v>1170</v>
      </c>
      <c r="Y490" s="93">
        <v>0.54166666666666663</v>
      </c>
      <c r="Z490" s="93">
        <v>0.59027777777777779</v>
      </c>
      <c r="AA490" s="92" t="s">
        <v>719</v>
      </c>
      <c r="AB490" s="92">
        <v>203</v>
      </c>
      <c r="AC490" s="92" t="s">
        <v>1467</v>
      </c>
      <c r="AD490" s="92">
        <v>18</v>
      </c>
      <c r="AE490" s="92">
        <v>9</v>
      </c>
      <c r="AG490" s="92" t="str">
        <f t="shared" si="18"/>
        <v>Non-Lab</v>
      </c>
    </row>
    <row r="491" spans="1:33" ht="16" x14ac:dyDescent="0.2">
      <c r="A491" s="92" t="s">
        <v>323</v>
      </c>
      <c r="B491" s="92" t="s">
        <v>490</v>
      </c>
      <c r="C491" s="92">
        <v>222</v>
      </c>
      <c r="D491" s="95" t="s">
        <v>321</v>
      </c>
      <c r="E491" s="92" t="s">
        <v>1466</v>
      </c>
      <c r="F491" s="92">
        <v>4</v>
      </c>
      <c r="G491" s="92" t="s">
        <v>1303</v>
      </c>
      <c r="H491" s="92" t="s">
        <v>401</v>
      </c>
      <c r="I491" s="92" t="s">
        <v>1302</v>
      </c>
      <c r="J491" s="92" t="s">
        <v>1301</v>
      </c>
      <c r="K491" s="92" t="s">
        <v>1300</v>
      </c>
      <c r="L491" s="92" t="s">
        <v>1299</v>
      </c>
      <c r="M491" s="92" t="s">
        <v>1190</v>
      </c>
      <c r="N491" s="92">
        <v>1</v>
      </c>
      <c r="O491" s="92" t="s">
        <v>316</v>
      </c>
      <c r="P491" s="92">
        <v>1</v>
      </c>
      <c r="Q491" s="92" t="s">
        <v>316</v>
      </c>
      <c r="R491" s="92">
        <v>1</v>
      </c>
      <c r="S491" s="92">
        <v>1</v>
      </c>
      <c r="T491" s="92" t="s">
        <v>316</v>
      </c>
      <c r="U491" s="92" t="s">
        <v>316</v>
      </c>
      <c r="W491" s="92" t="str">
        <f t="shared" si="17"/>
        <v>MWF</v>
      </c>
      <c r="X491" s="92" t="s">
        <v>1170</v>
      </c>
      <c r="Y491" s="93">
        <v>0.54166666666666663</v>
      </c>
      <c r="Z491" s="93">
        <v>0.59027777777777779</v>
      </c>
      <c r="AA491" s="92" t="s">
        <v>723</v>
      </c>
      <c r="AB491" s="92">
        <v>205</v>
      </c>
      <c r="AC491" s="92" t="s">
        <v>1465</v>
      </c>
      <c r="AD491" s="92">
        <v>25</v>
      </c>
      <c r="AE491" s="92">
        <v>24</v>
      </c>
      <c r="AG491" s="92" t="str">
        <f t="shared" si="18"/>
        <v>Non-Lab</v>
      </c>
    </row>
    <row r="492" spans="1:33" ht="16" x14ac:dyDescent="0.2">
      <c r="A492" s="92" t="s">
        <v>323</v>
      </c>
      <c r="B492" s="92" t="s">
        <v>484</v>
      </c>
      <c r="C492" s="92">
        <v>101</v>
      </c>
      <c r="D492" s="95" t="s">
        <v>321</v>
      </c>
      <c r="E492" s="92" t="s">
        <v>1464</v>
      </c>
      <c r="F492" s="92">
        <v>4</v>
      </c>
      <c r="G492" s="92" t="s">
        <v>1296</v>
      </c>
      <c r="H492" s="92" t="s">
        <v>1295</v>
      </c>
      <c r="K492" s="92" t="s">
        <v>1294</v>
      </c>
      <c r="L492" s="92" t="s">
        <v>316</v>
      </c>
      <c r="M492" s="92" t="s">
        <v>1190</v>
      </c>
      <c r="N492" s="92">
        <v>1</v>
      </c>
      <c r="O492" s="92" t="s">
        <v>316</v>
      </c>
      <c r="P492" s="92">
        <v>1</v>
      </c>
      <c r="Q492" s="92" t="s">
        <v>316</v>
      </c>
      <c r="R492" s="92">
        <v>1</v>
      </c>
      <c r="S492" s="92">
        <v>1</v>
      </c>
      <c r="T492" s="92" t="s">
        <v>316</v>
      </c>
      <c r="U492" s="92" t="s">
        <v>316</v>
      </c>
      <c r="W492" s="92" t="str">
        <f t="shared" si="17"/>
        <v>MWF</v>
      </c>
      <c r="X492" s="92" t="s">
        <v>1170</v>
      </c>
      <c r="Y492" s="93">
        <v>0.54166666666666663</v>
      </c>
      <c r="Z492" s="93">
        <v>0.59027777777777779</v>
      </c>
      <c r="AA492" s="92" t="s">
        <v>723</v>
      </c>
      <c r="AB492" s="92">
        <v>304</v>
      </c>
      <c r="AC492" s="92" t="s">
        <v>1463</v>
      </c>
      <c r="AD492" s="92">
        <v>25</v>
      </c>
      <c r="AE492" s="92">
        <v>14</v>
      </c>
      <c r="AG492" s="92" t="str">
        <f t="shared" si="18"/>
        <v>Non-Lab</v>
      </c>
    </row>
    <row r="493" spans="1:33" ht="16" x14ac:dyDescent="0.2">
      <c r="A493" s="92" t="s">
        <v>323</v>
      </c>
      <c r="B493" s="92" t="s">
        <v>484</v>
      </c>
      <c r="C493" s="92">
        <v>390</v>
      </c>
      <c r="D493" s="95" t="s">
        <v>321</v>
      </c>
      <c r="E493" s="92" t="s">
        <v>1462</v>
      </c>
      <c r="F493" s="92">
        <v>4</v>
      </c>
      <c r="G493" s="92" t="s">
        <v>1292</v>
      </c>
      <c r="H493" s="92" t="s">
        <v>352</v>
      </c>
      <c r="K493" s="92" t="s">
        <v>1291</v>
      </c>
      <c r="L493" s="92" t="s">
        <v>316</v>
      </c>
      <c r="M493" s="92" t="s">
        <v>1190</v>
      </c>
      <c r="N493" s="92">
        <v>1</v>
      </c>
      <c r="O493" s="92" t="s">
        <v>316</v>
      </c>
      <c r="P493" s="92">
        <v>1</v>
      </c>
      <c r="Q493" s="92" t="s">
        <v>316</v>
      </c>
      <c r="R493" s="92">
        <v>1</v>
      </c>
      <c r="S493" s="92">
        <v>1</v>
      </c>
      <c r="T493" s="92" t="s">
        <v>316</v>
      </c>
      <c r="U493" s="92" t="s">
        <v>316</v>
      </c>
      <c r="W493" s="92" t="str">
        <f t="shared" si="17"/>
        <v>MWF</v>
      </c>
      <c r="X493" s="92" t="s">
        <v>1170</v>
      </c>
      <c r="Y493" s="93">
        <v>0.54166666666666663</v>
      </c>
      <c r="Z493" s="93">
        <v>0.59027777777777779</v>
      </c>
      <c r="AA493" s="92" t="s">
        <v>723</v>
      </c>
      <c r="AB493" s="92">
        <v>309</v>
      </c>
      <c r="AC493" s="92" t="s">
        <v>1461</v>
      </c>
      <c r="AD493" s="92">
        <v>12</v>
      </c>
      <c r="AE493" s="92">
        <v>4</v>
      </c>
      <c r="AG493" s="92" t="str">
        <f t="shared" si="18"/>
        <v>Non-Lab</v>
      </c>
    </row>
    <row r="494" spans="1:33" ht="16" x14ac:dyDescent="0.2">
      <c r="A494" s="92" t="s">
        <v>323</v>
      </c>
      <c r="B494" s="92" t="s">
        <v>386</v>
      </c>
      <c r="C494" s="92">
        <v>206</v>
      </c>
      <c r="D494" s="95" t="s">
        <v>321</v>
      </c>
      <c r="E494" s="92" t="s">
        <v>1460</v>
      </c>
      <c r="F494" s="92">
        <v>4</v>
      </c>
      <c r="G494" s="92" t="s">
        <v>1429</v>
      </c>
      <c r="H494" s="92" t="s">
        <v>806</v>
      </c>
      <c r="K494" s="92" t="s">
        <v>1428</v>
      </c>
      <c r="L494" s="92" t="s">
        <v>316</v>
      </c>
      <c r="M494" s="92" t="s">
        <v>1190</v>
      </c>
      <c r="N494" s="92">
        <v>1</v>
      </c>
      <c r="O494" s="92" t="s">
        <v>316</v>
      </c>
      <c r="P494" s="92">
        <v>1</v>
      </c>
      <c r="Q494" s="92" t="s">
        <v>316</v>
      </c>
      <c r="R494" s="92">
        <v>1</v>
      </c>
      <c r="S494" s="92">
        <v>1</v>
      </c>
      <c r="T494" s="92" t="s">
        <v>316</v>
      </c>
      <c r="U494" s="92" t="s">
        <v>316</v>
      </c>
      <c r="W494" s="92" t="str">
        <f t="shared" si="17"/>
        <v>MWF</v>
      </c>
      <c r="X494" s="92" t="s">
        <v>1170</v>
      </c>
      <c r="Y494" s="93">
        <v>0.54166666666666663</v>
      </c>
      <c r="Z494" s="93">
        <v>0.59027777777777779</v>
      </c>
      <c r="AA494" s="92" t="s">
        <v>704</v>
      </c>
      <c r="AB494" s="92">
        <v>213</v>
      </c>
      <c r="AC494" s="92" t="s">
        <v>1459</v>
      </c>
      <c r="AD494" s="92">
        <v>10</v>
      </c>
      <c r="AE494" s="92">
        <v>2</v>
      </c>
      <c r="AG494" s="92" t="str">
        <f t="shared" si="18"/>
        <v>Non-Lab</v>
      </c>
    </row>
    <row r="495" spans="1:33" ht="16" x14ac:dyDescent="0.2">
      <c r="A495" s="92" t="s">
        <v>323</v>
      </c>
      <c r="B495" s="92" t="s">
        <v>386</v>
      </c>
      <c r="C495" s="92">
        <v>225</v>
      </c>
      <c r="D495" s="95" t="s">
        <v>321</v>
      </c>
      <c r="E495" s="92" t="s">
        <v>1458</v>
      </c>
      <c r="F495" s="92">
        <v>4</v>
      </c>
      <c r="G495" s="92" t="s">
        <v>1212</v>
      </c>
      <c r="H495" s="92" t="s">
        <v>1211</v>
      </c>
      <c r="K495" s="92" t="s">
        <v>1210</v>
      </c>
      <c r="L495" s="92" t="s">
        <v>316</v>
      </c>
      <c r="M495" s="92" t="s">
        <v>1190</v>
      </c>
      <c r="N495" s="92">
        <v>1</v>
      </c>
      <c r="O495" s="92" t="s">
        <v>316</v>
      </c>
      <c r="P495" s="92">
        <v>1</v>
      </c>
      <c r="Q495" s="92" t="s">
        <v>316</v>
      </c>
      <c r="R495" s="92">
        <v>1</v>
      </c>
      <c r="S495" s="92">
        <v>1</v>
      </c>
      <c r="T495" s="92" t="s">
        <v>316</v>
      </c>
      <c r="U495" s="92" t="s">
        <v>316</v>
      </c>
      <c r="W495" s="92" t="str">
        <f t="shared" si="17"/>
        <v>MWF</v>
      </c>
      <c r="X495" s="92" t="s">
        <v>1170</v>
      </c>
      <c r="Y495" s="93">
        <v>0.54166666666666663</v>
      </c>
      <c r="Z495" s="93">
        <v>0.59027777777777779</v>
      </c>
      <c r="AA495" s="92" t="s">
        <v>704</v>
      </c>
      <c r="AB495" s="92">
        <v>211</v>
      </c>
      <c r="AC495" s="92" t="s">
        <v>1457</v>
      </c>
      <c r="AD495" s="92">
        <v>16</v>
      </c>
      <c r="AE495" s="92">
        <v>8</v>
      </c>
      <c r="AG495" s="92" t="str">
        <f t="shared" si="18"/>
        <v>Non-Lab</v>
      </c>
    </row>
    <row r="496" spans="1:33" ht="16" x14ac:dyDescent="0.2">
      <c r="A496" s="92" t="s">
        <v>323</v>
      </c>
      <c r="B496" s="92" t="s">
        <v>386</v>
      </c>
      <c r="C496" s="92">
        <v>325</v>
      </c>
      <c r="D496" s="95" t="s">
        <v>321</v>
      </c>
      <c r="E496" s="92" t="s">
        <v>1458</v>
      </c>
      <c r="F496" s="92">
        <v>4</v>
      </c>
      <c r="G496" s="92" t="s">
        <v>1212</v>
      </c>
      <c r="H496" s="92" t="s">
        <v>1211</v>
      </c>
      <c r="K496" s="92" t="s">
        <v>1210</v>
      </c>
      <c r="L496" s="92" t="s">
        <v>316</v>
      </c>
      <c r="M496" s="92" t="s">
        <v>1190</v>
      </c>
      <c r="N496" s="92">
        <v>1</v>
      </c>
      <c r="O496" s="92" t="s">
        <v>316</v>
      </c>
      <c r="P496" s="92">
        <v>1</v>
      </c>
      <c r="Q496" s="92" t="s">
        <v>316</v>
      </c>
      <c r="R496" s="92">
        <v>1</v>
      </c>
      <c r="S496" s="92">
        <v>1</v>
      </c>
      <c r="T496" s="92" t="s">
        <v>316</v>
      </c>
      <c r="U496" s="92" t="s">
        <v>316</v>
      </c>
      <c r="W496" s="92" t="str">
        <f t="shared" si="17"/>
        <v>MWF</v>
      </c>
      <c r="X496" s="92" t="s">
        <v>1170</v>
      </c>
      <c r="Y496" s="93">
        <v>0.54166666666666663</v>
      </c>
      <c r="Z496" s="93">
        <v>0.59027777777777779</v>
      </c>
      <c r="AA496" s="92" t="s">
        <v>704</v>
      </c>
      <c r="AB496" s="92">
        <v>211</v>
      </c>
      <c r="AC496" s="92" t="s">
        <v>1457</v>
      </c>
      <c r="AD496" s="92">
        <v>4</v>
      </c>
      <c r="AE496" s="92">
        <v>0</v>
      </c>
      <c r="AG496" s="92" t="str">
        <f t="shared" si="18"/>
        <v>Non-Lab</v>
      </c>
    </row>
    <row r="497" spans="1:33" ht="16" x14ac:dyDescent="0.2">
      <c r="A497" s="92" t="s">
        <v>323</v>
      </c>
      <c r="B497" s="92" t="s">
        <v>640</v>
      </c>
      <c r="C497" s="92">
        <v>400</v>
      </c>
      <c r="D497" s="95" t="s">
        <v>321</v>
      </c>
      <c r="E497" s="92" t="s">
        <v>1456</v>
      </c>
      <c r="F497" s="92">
        <v>4</v>
      </c>
      <c r="G497" s="92" t="s">
        <v>564</v>
      </c>
      <c r="H497" s="92" t="s">
        <v>563</v>
      </c>
      <c r="K497" s="92" t="s">
        <v>562</v>
      </c>
      <c r="L497" s="92" t="s">
        <v>316</v>
      </c>
      <c r="M497" s="92" t="s">
        <v>1190</v>
      </c>
      <c r="N497" s="92">
        <v>1</v>
      </c>
      <c r="O497" s="92" t="s">
        <v>316</v>
      </c>
      <c r="P497" s="92">
        <v>1</v>
      </c>
      <c r="Q497" s="92" t="s">
        <v>316</v>
      </c>
      <c r="R497" s="92">
        <v>1</v>
      </c>
      <c r="S497" s="92">
        <v>1</v>
      </c>
      <c r="T497" s="92" t="s">
        <v>316</v>
      </c>
      <c r="U497" s="92" t="s">
        <v>316</v>
      </c>
      <c r="W497" s="92" t="str">
        <f t="shared" si="17"/>
        <v>MWF</v>
      </c>
      <c r="X497" s="92" t="s">
        <v>1170</v>
      </c>
      <c r="Y497" s="93">
        <v>0.54166666666666663</v>
      </c>
      <c r="Z497" s="93">
        <v>0.59027777777777779</v>
      </c>
      <c r="AA497" s="92" t="s">
        <v>598</v>
      </c>
      <c r="AB497" s="92">
        <v>200</v>
      </c>
      <c r="AC497" s="92" t="s">
        <v>1455</v>
      </c>
      <c r="AD497" s="92">
        <v>12</v>
      </c>
      <c r="AE497" s="92">
        <v>11</v>
      </c>
      <c r="AG497" s="92" t="str">
        <f t="shared" si="18"/>
        <v>Non-Lab</v>
      </c>
    </row>
    <row r="498" spans="1:33" ht="16" x14ac:dyDescent="0.2">
      <c r="A498" s="92" t="s">
        <v>323</v>
      </c>
      <c r="B498" s="92" t="s">
        <v>359</v>
      </c>
      <c r="C498" s="92">
        <v>250</v>
      </c>
      <c r="D498" s="95" t="s">
        <v>321</v>
      </c>
      <c r="E498" s="92" t="s">
        <v>1454</v>
      </c>
      <c r="F498" s="92">
        <v>4</v>
      </c>
      <c r="G498" s="92" t="s">
        <v>358</v>
      </c>
      <c r="H498" s="92" t="s">
        <v>357</v>
      </c>
      <c r="K498" s="92" t="s">
        <v>356</v>
      </c>
      <c r="L498" s="92" t="s">
        <v>316</v>
      </c>
      <c r="M498" s="92" t="s">
        <v>1190</v>
      </c>
      <c r="N498" s="92">
        <v>1</v>
      </c>
      <c r="O498" s="92" t="s">
        <v>316</v>
      </c>
      <c r="P498" s="92">
        <v>1</v>
      </c>
      <c r="Q498" s="92" t="s">
        <v>316</v>
      </c>
      <c r="R498" s="92">
        <v>1</v>
      </c>
      <c r="S498" s="92">
        <v>1</v>
      </c>
      <c r="T498" s="92" t="s">
        <v>316</v>
      </c>
      <c r="U498" s="92" t="s">
        <v>316</v>
      </c>
      <c r="W498" s="92" t="str">
        <f t="shared" si="17"/>
        <v>MWF</v>
      </c>
      <c r="X498" s="92" t="s">
        <v>1170</v>
      </c>
      <c r="Y498" s="93">
        <v>0.54166666666666663</v>
      </c>
      <c r="Z498" s="93">
        <v>0.59027777777777779</v>
      </c>
      <c r="AA498" s="92" t="s">
        <v>626</v>
      </c>
      <c r="AB498" s="92">
        <v>305</v>
      </c>
      <c r="AC498" s="92" t="s">
        <v>1453</v>
      </c>
      <c r="AD498" s="92">
        <v>12</v>
      </c>
      <c r="AE498" s="92">
        <v>13</v>
      </c>
      <c r="AG498" s="92" t="str">
        <f t="shared" si="18"/>
        <v>Non-Lab</v>
      </c>
    </row>
    <row r="499" spans="1:33" ht="16" x14ac:dyDescent="0.2">
      <c r="A499" s="92" t="s">
        <v>323</v>
      </c>
      <c r="B499" s="92" t="s">
        <v>347</v>
      </c>
      <c r="C499" s="92">
        <v>312</v>
      </c>
      <c r="D499" s="95" t="s">
        <v>321</v>
      </c>
      <c r="E499" s="92" t="s">
        <v>1452</v>
      </c>
      <c r="F499" s="92">
        <v>4</v>
      </c>
      <c r="G499" s="92" t="s">
        <v>350</v>
      </c>
      <c r="H499" s="92" t="s">
        <v>349</v>
      </c>
      <c r="K499" s="92" t="s">
        <v>348</v>
      </c>
      <c r="L499" s="92" t="s">
        <v>316</v>
      </c>
      <c r="M499" s="92" t="s">
        <v>1190</v>
      </c>
      <c r="N499" s="92">
        <v>1</v>
      </c>
      <c r="O499" s="92" t="s">
        <v>316</v>
      </c>
      <c r="P499" s="92">
        <v>1</v>
      </c>
      <c r="Q499" s="92" t="s">
        <v>316</v>
      </c>
      <c r="R499" s="92">
        <v>1</v>
      </c>
      <c r="S499" s="92">
        <v>1</v>
      </c>
      <c r="T499" s="92" t="s">
        <v>316</v>
      </c>
      <c r="U499" s="92" t="s">
        <v>316</v>
      </c>
      <c r="W499" s="92" t="str">
        <f t="shared" si="17"/>
        <v>MWF</v>
      </c>
      <c r="X499" s="92" t="s">
        <v>1170</v>
      </c>
      <c r="Y499" s="93">
        <v>0.54166666666666663</v>
      </c>
      <c r="Z499" s="93">
        <v>0.59027777777777779</v>
      </c>
      <c r="AA499" s="92" t="s">
        <v>723</v>
      </c>
      <c r="AB499" s="92">
        <v>203</v>
      </c>
      <c r="AC499" s="92" t="s">
        <v>1451</v>
      </c>
      <c r="AD499" s="92">
        <v>20</v>
      </c>
      <c r="AE499" s="92">
        <v>8</v>
      </c>
      <c r="AG499" s="92" t="str">
        <f t="shared" si="18"/>
        <v>Non-Lab</v>
      </c>
    </row>
    <row r="500" spans="1:33" ht="16" x14ac:dyDescent="0.2">
      <c r="A500" s="92" t="s">
        <v>323</v>
      </c>
      <c r="B500" s="92" t="s">
        <v>330</v>
      </c>
      <c r="C500" s="92">
        <v>265</v>
      </c>
      <c r="D500" s="95" t="s">
        <v>321</v>
      </c>
      <c r="E500" s="92" t="s">
        <v>1450</v>
      </c>
      <c r="F500" s="92">
        <v>4</v>
      </c>
      <c r="G500" s="92" t="s">
        <v>335</v>
      </c>
      <c r="H500" s="92" t="s">
        <v>334</v>
      </c>
      <c r="K500" s="92" t="s">
        <v>333</v>
      </c>
      <c r="L500" s="92" t="s">
        <v>316</v>
      </c>
      <c r="M500" s="92" t="s">
        <v>1190</v>
      </c>
      <c r="N500" s="92">
        <v>1</v>
      </c>
      <c r="O500" s="92" t="s">
        <v>316</v>
      </c>
      <c r="P500" s="92">
        <v>1</v>
      </c>
      <c r="Q500" s="92" t="s">
        <v>316</v>
      </c>
      <c r="R500" s="92">
        <v>1</v>
      </c>
      <c r="S500" s="92">
        <v>1</v>
      </c>
      <c r="T500" s="92" t="s">
        <v>316</v>
      </c>
      <c r="U500" s="92" t="s">
        <v>316</v>
      </c>
      <c r="W500" s="92" t="str">
        <f t="shared" si="17"/>
        <v>MWF</v>
      </c>
      <c r="X500" s="92" t="s">
        <v>1170</v>
      </c>
      <c r="Y500" s="93">
        <v>0.54166666666666663</v>
      </c>
      <c r="Z500" s="93">
        <v>0.59027777777777779</v>
      </c>
      <c r="AA500" s="92" t="s">
        <v>598</v>
      </c>
      <c r="AB500" s="92">
        <v>202</v>
      </c>
      <c r="AC500" s="92" t="s">
        <v>1449</v>
      </c>
      <c r="AD500" s="92">
        <v>25</v>
      </c>
      <c r="AE500" s="92">
        <v>27</v>
      </c>
      <c r="AG500" s="92" t="str">
        <f t="shared" si="18"/>
        <v>Non-Lab</v>
      </c>
    </row>
    <row r="501" spans="1:33" ht="16" x14ac:dyDescent="0.2">
      <c r="A501" s="92" t="s">
        <v>323</v>
      </c>
      <c r="B501" s="92" t="s">
        <v>624</v>
      </c>
      <c r="C501" s="92">
        <v>100</v>
      </c>
      <c r="D501" s="95" t="s">
        <v>321</v>
      </c>
      <c r="E501" s="92" t="s">
        <v>1448</v>
      </c>
      <c r="F501" s="92">
        <v>4</v>
      </c>
      <c r="G501" s="92" t="s">
        <v>622</v>
      </c>
      <c r="H501" s="92" t="s">
        <v>621</v>
      </c>
      <c r="K501" s="92" t="s">
        <v>620</v>
      </c>
      <c r="L501" s="92" t="s">
        <v>316</v>
      </c>
      <c r="M501" s="92" t="s">
        <v>1190</v>
      </c>
      <c r="N501" s="92">
        <v>1</v>
      </c>
      <c r="O501" s="92" t="s">
        <v>316</v>
      </c>
      <c r="P501" s="92">
        <v>1</v>
      </c>
      <c r="Q501" s="92" t="s">
        <v>316</v>
      </c>
      <c r="R501" s="92">
        <v>1</v>
      </c>
      <c r="S501" s="92">
        <v>1</v>
      </c>
      <c r="T501" s="92" t="s">
        <v>316</v>
      </c>
      <c r="U501" s="92" t="s">
        <v>316</v>
      </c>
      <c r="W501" s="92" t="str">
        <f t="shared" si="17"/>
        <v>MWF</v>
      </c>
      <c r="X501" s="92" t="s">
        <v>1170</v>
      </c>
      <c r="Y501" s="93">
        <v>0.54166666666666663</v>
      </c>
      <c r="Z501" s="93">
        <v>0.59027777777777779</v>
      </c>
      <c r="AA501" s="92" t="s">
        <v>598</v>
      </c>
      <c r="AB501" s="92">
        <v>311</v>
      </c>
      <c r="AC501" s="92" t="s">
        <v>1447</v>
      </c>
      <c r="AD501" s="92">
        <v>16</v>
      </c>
      <c r="AE501" s="92">
        <v>20</v>
      </c>
      <c r="AG501" s="92" t="str">
        <f t="shared" si="18"/>
        <v>Non-Lab</v>
      </c>
    </row>
    <row r="502" spans="1:33" ht="16" x14ac:dyDescent="0.2">
      <c r="A502" s="92" t="s">
        <v>323</v>
      </c>
      <c r="B502" s="92" t="s">
        <v>917</v>
      </c>
      <c r="C502" s="92">
        <v>101</v>
      </c>
      <c r="D502" s="95" t="s">
        <v>329</v>
      </c>
      <c r="E502" s="92" t="s">
        <v>1367</v>
      </c>
      <c r="F502" s="92">
        <v>4</v>
      </c>
      <c r="G502" s="92" t="s">
        <v>926</v>
      </c>
      <c r="H502" s="92" t="s">
        <v>49</v>
      </c>
      <c r="K502" s="92" t="s">
        <v>925</v>
      </c>
      <c r="L502" s="92" t="s">
        <v>316</v>
      </c>
      <c r="M502" s="92" t="s">
        <v>1190</v>
      </c>
      <c r="N502" s="92">
        <v>1</v>
      </c>
      <c r="O502" s="92" t="s">
        <v>316</v>
      </c>
      <c r="P502" s="92">
        <v>1</v>
      </c>
      <c r="Q502" s="92" t="s">
        <v>316</v>
      </c>
      <c r="R502" s="92">
        <v>1</v>
      </c>
      <c r="S502" s="92">
        <v>1</v>
      </c>
      <c r="T502" s="92" t="s">
        <v>316</v>
      </c>
      <c r="U502" s="92" t="s">
        <v>316</v>
      </c>
      <c r="W502" s="92" t="str">
        <f t="shared" si="17"/>
        <v>MWF</v>
      </c>
      <c r="X502" s="92" t="s">
        <v>1170</v>
      </c>
      <c r="Y502" s="93">
        <v>0.54166666666666663</v>
      </c>
      <c r="Z502" s="93">
        <v>0.59027777777777779</v>
      </c>
      <c r="AA502" s="92" t="s">
        <v>723</v>
      </c>
      <c r="AB502" s="92">
        <v>207</v>
      </c>
      <c r="AC502" s="92" t="s">
        <v>1446</v>
      </c>
      <c r="AD502" s="92">
        <v>25</v>
      </c>
      <c r="AE502" s="92">
        <v>24</v>
      </c>
      <c r="AG502" s="92" t="str">
        <f t="shared" si="18"/>
        <v>Non-Lab</v>
      </c>
    </row>
    <row r="503" spans="1:33" ht="16" x14ac:dyDescent="0.2">
      <c r="A503" s="92" t="s">
        <v>323</v>
      </c>
      <c r="B503" s="92" t="s">
        <v>721</v>
      </c>
      <c r="C503" s="92">
        <v>105</v>
      </c>
      <c r="D503" s="95" t="s">
        <v>337</v>
      </c>
      <c r="E503" s="92" t="s">
        <v>1200</v>
      </c>
      <c r="F503" s="92">
        <v>4</v>
      </c>
      <c r="G503" s="92" t="s">
        <v>1263</v>
      </c>
      <c r="H503" s="92" t="s">
        <v>1262</v>
      </c>
      <c r="K503" s="92" t="s">
        <v>1261</v>
      </c>
      <c r="L503" s="92" t="s">
        <v>316</v>
      </c>
      <c r="M503" s="92" t="s">
        <v>1190</v>
      </c>
      <c r="N503" s="92">
        <v>1</v>
      </c>
      <c r="O503" s="92" t="s">
        <v>316</v>
      </c>
      <c r="P503" s="92">
        <v>1</v>
      </c>
      <c r="Q503" s="92" t="s">
        <v>316</v>
      </c>
      <c r="R503" s="92">
        <v>1</v>
      </c>
      <c r="S503" s="92">
        <v>1</v>
      </c>
      <c r="T503" s="92" t="s">
        <v>316</v>
      </c>
      <c r="U503" s="92" t="s">
        <v>316</v>
      </c>
      <c r="W503" s="92" t="str">
        <f t="shared" si="17"/>
        <v>MWF</v>
      </c>
      <c r="X503" s="92" t="s">
        <v>1170</v>
      </c>
      <c r="Y503" s="93">
        <v>0.54166666666666663</v>
      </c>
      <c r="Z503" s="93">
        <v>0.59027777777777779</v>
      </c>
      <c r="AA503" s="92" t="s">
        <v>719</v>
      </c>
      <c r="AB503" s="95" t="s">
        <v>785</v>
      </c>
      <c r="AC503" s="92" t="s">
        <v>1445</v>
      </c>
      <c r="AD503" s="92">
        <v>18</v>
      </c>
      <c r="AE503" s="92">
        <v>15</v>
      </c>
      <c r="AG503" s="92" t="str">
        <f t="shared" si="18"/>
        <v>Non-Lab</v>
      </c>
    </row>
    <row r="504" spans="1:33" ht="16" x14ac:dyDescent="0.2">
      <c r="A504" s="92" t="s">
        <v>323</v>
      </c>
      <c r="B504" s="92" t="s">
        <v>721</v>
      </c>
      <c r="C504" s="92">
        <v>106</v>
      </c>
      <c r="D504" s="95" t="s">
        <v>329</v>
      </c>
      <c r="E504" s="92" t="s">
        <v>1271</v>
      </c>
      <c r="F504" s="92">
        <v>4</v>
      </c>
      <c r="G504" s="92" t="s">
        <v>1421</v>
      </c>
      <c r="H504" s="92" t="s">
        <v>1420</v>
      </c>
      <c r="K504" s="92" t="s">
        <v>1419</v>
      </c>
      <c r="L504" s="92" t="s">
        <v>316</v>
      </c>
      <c r="M504" s="92" t="s">
        <v>1190</v>
      </c>
      <c r="N504" s="92">
        <v>1</v>
      </c>
      <c r="O504" s="92" t="s">
        <v>316</v>
      </c>
      <c r="P504" s="92">
        <v>1</v>
      </c>
      <c r="Q504" s="92" t="s">
        <v>316</v>
      </c>
      <c r="R504" s="92">
        <v>1</v>
      </c>
      <c r="S504" s="92">
        <v>1</v>
      </c>
      <c r="T504" s="92" t="s">
        <v>316</v>
      </c>
      <c r="U504" s="92" t="s">
        <v>316</v>
      </c>
      <c r="W504" s="92" t="str">
        <f t="shared" si="17"/>
        <v>MWF</v>
      </c>
      <c r="X504" s="92" t="s">
        <v>1170</v>
      </c>
      <c r="Y504" s="93">
        <v>0.54166666666666663</v>
      </c>
      <c r="Z504" s="93">
        <v>0.59027777777777779</v>
      </c>
      <c r="AA504" s="92" t="s">
        <v>719</v>
      </c>
      <c r="AB504" s="92">
        <v>209</v>
      </c>
      <c r="AC504" s="92" t="s">
        <v>1444</v>
      </c>
      <c r="AD504" s="92">
        <v>18</v>
      </c>
      <c r="AE504" s="92">
        <v>17</v>
      </c>
      <c r="AG504" s="92" t="str">
        <f t="shared" si="18"/>
        <v>Non-Lab</v>
      </c>
    </row>
    <row r="505" spans="1:33" ht="16" x14ac:dyDescent="0.2">
      <c r="A505" s="92" t="s">
        <v>323</v>
      </c>
      <c r="B505" s="92" t="s">
        <v>721</v>
      </c>
      <c r="C505" s="92">
        <v>106</v>
      </c>
      <c r="D505" s="95" t="s">
        <v>965</v>
      </c>
      <c r="E505" s="92" t="s">
        <v>1271</v>
      </c>
      <c r="F505" s="92">
        <v>4</v>
      </c>
      <c r="G505" s="92" t="s">
        <v>1270</v>
      </c>
      <c r="H505" s="92" t="s">
        <v>1269</v>
      </c>
      <c r="K505" s="92" t="s">
        <v>1268</v>
      </c>
      <c r="L505" s="92" t="s">
        <v>316</v>
      </c>
      <c r="M505" s="92" t="s">
        <v>1190</v>
      </c>
      <c r="N505" s="92">
        <v>1</v>
      </c>
      <c r="O505" s="92" t="s">
        <v>316</v>
      </c>
      <c r="P505" s="92">
        <v>1</v>
      </c>
      <c r="Q505" s="92" t="s">
        <v>316</v>
      </c>
      <c r="R505" s="92">
        <v>1</v>
      </c>
      <c r="S505" s="92">
        <v>1</v>
      </c>
      <c r="T505" s="92" t="s">
        <v>316</v>
      </c>
      <c r="U505" s="92" t="s">
        <v>316</v>
      </c>
      <c r="W505" s="92" t="str">
        <f t="shared" si="17"/>
        <v>MWF</v>
      </c>
      <c r="X505" s="92" t="s">
        <v>1170</v>
      </c>
      <c r="Y505" s="93">
        <v>0.54166666666666663</v>
      </c>
      <c r="Z505" s="93">
        <v>0.59027777777777779</v>
      </c>
      <c r="AA505" s="92" t="s">
        <v>719</v>
      </c>
      <c r="AB505" s="92">
        <v>109</v>
      </c>
      <c r="AC505" s="92" t="s">
        <v>1443</v>
      </c>
      <c r="AD505" s="92">
        <v>18</v>
      </c>
      <c r="AE505" s="92">
        <v>18</v>
      </c>
      <c r="AG505" s="92" t="str">
        <f t="shared" si="18"/>
        <v>Non-Lab</v>
      </c>
    </row>
    <row r="506" spans="1:33" ht="16" x14ac:dyDescent="0.2">
      <c r="A506" s="92" t="s">
        <v>323</v>
      </c>
      <c r="B506" s="92" t="s">
        <v>721</v>
      </c>
      <c r="C506" s="92">
        <v>207</v>
      </c>
      <c r="D506" s="95" t="s">
        <v>329</v>
      </c>
      <c r="E506" s="92" t="s">
        <v>1266</v>
      </c>
      <c r="F506" s="92">
        <v>4</v>
      </c>
      <c r="G506" s="92" t="s">
        <v>497</v>
      </c>
      <c r="H506" s="92" t="s">
        <v>496</v>
      </c>
      <c r="K506" s="92" t="s">
        <v>495</v>
      </c>
      <c r="L506" s="92" t="s">
        <v>316</v>
      </c>
      <c r="M506" s="92" t="s">
        <v>1190</v>
      </c>
      <c r="N506" s="92">
        <v>1</v>
      </c>
      <c r="O506" s="92" t="s">
        <v>316</v>
      </c>
      <c r="P506" s="92">
        <v>1</v>
      </c>
      <c r="Q506" s="92" t="s">
        <v>316</v>
      </c>
      <c r="R506" s="92">
        <v>1</v>
      </c>
      <c r="S506" s="92">
        <v>1</v>
      </c>
      <c r="T506" s="92" t="s">
        <v>316</v>
      </c>
      <c r="U506" s="92" t="s">
        <v>316</v>
      </c>
      <c r="W506" s="92" t="str">
        <f t="shared" si="17"/>
        <v>MWF</v>
      </c>
      <c r="X506" s="92" t="s">
        <v>1170</v>
      </c>
      <c r="Y506" s="93">
        <v>0.54166666666666663</v>
      </c>
      <c r="Z506" s="93">
        <v>0.59027777777777779</v>
      </c>
      <c r="AA506" s="92" t="s">
        <v>719</v>
      </c>
      <c r="AB506" s="92">
        <v>309</v>
      </c>
      <c r="AC506" s="92" t="s">
        <v>1442</v>
      </c>
      <c r="AD506" s="92">
        <v>18</v>
      </c>
      <c r="AE506" s="92">
        <v>16</v>
      </c>
      <c r="AG506" s="92" t="str">
        <f t="shared" si="18"/>
        <v>Non-Lab</v>
      </c>
    </row>
    <row r="507" spans="1:33" ht="16" x14ac:dyDescent="0.2">
      <c r="A507" s="92" t="s">
        <v>323</v>
      </c>
      <c r="B507" s="92" t="s">
        <v>538</v>
      </c>
      <c r="C507" s="92">
        <v>251</v>
      </c>
      <c r="D507" s="95" t="s">
        <v>321</v>
      </c>
      <c r="E507" s="92" t="s">
        <v>1441</v>
      </c>
      <c r="F507" s="92">
        <v>4</v>
      </c>
      <c r="G507" s="92" t="s">
        <v>536</v>
      </c>
      <c r="H507" s="92" t="s">
        <v>535</v>
      </c>
      <c r="K507" s="92" t="s">
        <v>534</v>
      </c>
      <c r="L507" s="92" t="s">
        <v>316</v>
      </c>
      <c r="M507" s="92" t="s">
        <v>1190</v>
      </c>
      <c r="N507" s="92">
        <v>1</v>
      </c>
      <c r="O507" s="92" t="s">
        <v>316</v>
      </c>
      <c r="P507" s="92">
        <v>1</v>
      </c>
      <c r="Q507" s="92" t="s">
        <v>316</v>
      </c>
      <c r="R507" s="92">
        <v>1</v>
      </c>
      <c r="S507" s="92">
        <v>1</v>
      </c>
      <c r="T507" s="92" t="s">
        <v>316</v>
      </c>
      <c r="U507" s="92" t="s">
        <v>316</v>
      </c>
      <c r="W507" s="92" t="str">
        <f t="shared" si="17"/>
        <v>MWF</v>
      </c>
      <c r="X507" s="92" t="s">
        <v>1423</v>
      </c>
      <c r="Y507" s="93">
        <v>0.59722222222222221</v>
      </c>
      <c r="Z507" s="93">
        <v>0.64583333333333337</v>
      </c>
      <c r="AA507" s="92" t="s">
        <v>704</v>
      </c>
      <c r="AB507" s="92" t="s">
        <v>1440</v>
      </c>
      <c r="AC507" s="92" t="s">
        <v>1439</v>
      </c>
      <c r="AD507" s="92">
        <v>16</v>
      </c>
      <c r="AE507" s="92">
        <v>16</v>
      </c>
      <c r="AG507" s="92" t="str">
        <f t="shared" si="18"/>
        <v>Non-Lab</v>
      </c>
    </row>
    <row r="508" spans="1:33" ht="16" x14ac:dyDescent="0.2">
      <c r="A508" s="92" t="s">
        <v>323</v>
      </c>
      <c r="B508" s="92" t="s">
        <v>519</v>
      </c>
      <c r="C508" s="92">
        <v>301</v>
      </c>
      <c r="D508" s="95" t="s">
        <v>321</v>
      </c>
      <c r="E508" s="92" t="s">
        <v>1438</v>
      </c>
      <c r="F508" s="92">
        <v>4</v>
      </c>
      <c r="G508" s="92" t="s">
        <v>1331</v>
      </c>
      <c r="H508" s="92" t="s">
        <v>1330</v>
      </c>
      <c r="I508" s="92" t="s">
        <v>523</v>
      </c>
      <c r="J508" s="92" t="s">
        <v>522</v>
      </c>
      <c r="K508" s="92" t="s">
        <v>1329</v>
      </c>
      <c r="L508" s="92" t="s">
        <v>520</v>
      </c>
      <c r="M508" s="92" t="s">
        <v>1190</v>
      </c>
      <c r="N508" s="92">
        <v>1</v>
      </c>
      <c r="O508" s="92" t="s">
        <v>316</v>
      </c>
      <c r="P508" s="92">
        <v>1</v>
      </c>
      <c r="Q508" s="92" t="s">
        <v>316</v>
      </c>
      <c r="R508" s="92">
        <v>1</v>
      </c>
      <c r="S508" s="92">
        <v>1</v>
      </c>
      <c r="T508" s="92" t="s">
        <v>316</v>
      </c>
      <c r="U508" s="92" t="s">
        <v>316</v>
      </c>
      <c r="W508" s="92" t="str">
        <f t="shared" si="17"/>
        <v>MWF</v>
      </c>
      <c r="X508" s="92" t="s">
        <v>1423</v>
      </c>
      <c r="Y508" s="93">
        <v>0.59722222222222221</v>
      </c>
      <c r="Z508" s="93">
        <v>0.64583333333333337</v>
      </c>
      <c r="AA508" s="92" t="s">
        <v>719</v>
      </c>
      <c r="AB508" s="95" t="s">
        <v>1005</v>
      </c>
      <c r="AC508" s="92" t="s">
        <v>1437</v>
      </c>
      <c r="AD508" s="92">
        <v>20</v>
      </c>
      <c r="AE508" s="92">
        <v>13</v>
      </c>
      <c r="AG508" s="92" t="str">
        <f t="shared" si="18"/>
        <v>Non-Lab</v>
      </c>
    </row>
    <row r="509" spans="1:33" ht="16" x14ac:dyDescent="0.2">
      <c r="A509" s="92" t="s">
        <v>323</v>
      </c>
      <c r="B509" s="92" t="s">
        <v>498</v>
      </c>
      <c r="C509" s="92">
        <v>210</v>
      </c>
      <c r="D509" s="95" t="s">
        <v>321</v>
      </c>
      <c r="E509" s="92" t="s">
        <v>1436</v>
      </c>
      <c r="F509" s="92">
        <v>4</v>
      </c>
      <c r="G509" s="92" t="s">
        <v>1193</v>
      </c>
      <c r="H509" s="92" t="s">
        <v>1199</v>
      </c>
      <c r="K509" s="92" t="s">
        <v>1198</v>
      </c>
      <c r="L509" s="92" t="s">
        <v>316</v>
      </c>
      <c r="M509" s="92" t="s">
        <v>1190</v>
      </c>
      <c r="N509" s="92">
        <v>1</v>
      </c>
      <c r="O509" s="92" t="s">
        <v>316</v>
      </c>
      <c r="P509" s="92">
        <v>1</v>
      </c>
      <c r="Q509" s="92" t="s">
        <v>316</v>
      </c>
      <c r="R509" s="92">
        <v>1</v>
      </c>
      <c r="S509" s="92">
        <v>1</v>
      </c>
      <c r="T509" s="92" t="s">
        <v>316</v>
      </c>
      <c r="U509" s="92" t="s">
        <v>316</v>
      </c>
      <c r="W509" s="92" t="str">
        <f t="shared" si="17"/>
        <v>MWF</v>
      </c>
      <c r="X509" s="92" t="s">
        <v>1423</v>
      </c>
      <c r="Y509" s="93">
        <v>0.59722222222222221</v>
      </c>
      <c r="Z509" s="93">
        <v>0.64583333333333337</v>
      </c>
      <c r="AA509" s="92" t="s">
        <v>719</v>
      </c>
      <c r="AB509" s="92">
        <v>207</v>
      </c>
      <c r="AC509" s="92" t="s">
        <v>1435</v>
      </c>
      <c r="AD509" s="92">
        <v>25</v>
      </c>
      <c r="AE509" s="92">
        <v>17</v>
      </c>
      <c r="AG509" s="92" t="str">
        <f t="shared" si="18"/>
        <v>Non-Lab</v>
      </c>
    </row>
    <row r="510" spans="1:33" ht="16" x14ac:dyDescent="0.2">
      <c r="A510" s="92" t="s">
        <v>323</v>
      </c>
      <c r="B510" s="92" t="s">
        <v>484</v>
      </c>
      <c r="C510" s="92">
        <v>152</v>
      </c>
      <c r="D510" s="95" t="s">
        <v>321</v>
      </c>
      <c r="E510" s="92" t="s">
        <v>1434</v>
      </c>
      <c r="F510" s="92">
        <v>4</v>
      </c>
      <c r="G510" s="92" t="s">
        <v>1216</v>
      </c>
      <c r="H510" s="92" t="s">
        <v>548</v>
      </c>
      <c r="K510" s="92" t="s">
        <v>1215</v>
      </c>
      <c r="L510" s="92" t="s">
        <v>316</v>
      </c>
      <c r="M510" s="92" t="s">
        <v>1190</v>
      </c>
      <c r="N510" s="92">
        <v>1</v>
      </c>
      <c r="O510" s="92" t="s">
        <v>316</v>
      </c>
      <c r="P510" s="92">
        <v>1</v>
      </c>
      <c r="Q510" s="92" t="s">
        <v>316</v>
      </c>
      <c r="R510" s="92">
        <v>1</v>
      </c>
      <c r="S510" s="92">
        <v>1</v>
      </c>
      <c r="T510" s="92" t="s">
        <v>316</v>
      </c>
      <c r="U510" s="92" t="s">
        <v>316</v>
      </c>
      <c r="W510" s="92" t="str">
        <f t="shared" si="17"/>
        <v>MWF</v>
      </c>
      <c r="X510" s="92" t="s">
        <v>1423</v>
      </c>
      <c r="Y510" s="93">
        <v>0.59722222222222221</v>
      </c>
      <c r="Z510" s="93">
        <v>0.64583333333333337</v>
      </c>
      <c r="AA510" s="92" t="s">
        <v>723</v>
      </c>
      <c r="AB510" s="92">
        <v>304</v>
      </c>
      <c r="AC510" s="92" t="s">
        <v>1433</v>
      </c>
      <c r="AD510" s="92">
        <v>25</v>
      </c>
      <c r="AE510" s="92">
        <v>18</v>
      </c>
      <c r="AG510" s="92" t="str">
        <f t="shared" si="18"/>
        <v>Non-Lab</v>
      </c>
    </row>
    <row r="511" spans="1:33" ht="16" x14ac:dyDescent="0.2">
      <c r="A511" s="92" t="s">
        <v>323</v>
      </c>
      <c r="B511" s="92" t="s">
        <v>484</v>
      </c>
      <c r="C511" s="92">
        <v>208</v>
      </c>
      <c r="D511" s="95" t="s">
        <v>321</v>
      </c>
      <c r="E511" s="92" t="s">
        <v>1432</v>
      </c>
      <c r="F511" s="92">
        <v>4</v>
      </c>
      <c r="G511" s="92" t="s">
        <v>482</v>
      </c>
      <c r="H511" s="92" t="s">
        <v>481</v>
      </c>
      <c r="K511" s="92" t="s">
        <v>480</v>
      </c>
      <c r="L511" s="92" t="s">
        <v>316</v>
      </c>
      <c r="M511" s="92" t="s">
        <v>1190</v>
      </c>
      <c r="N511" s="92">
        <v>1</v>
      </c>
      <c r="O511" s="92" t="s">
        <v>316</v>
      </c>
      <c r="P511" s="92">
        <v>1</v>
      </c>
      <c r="Q511" s="92" t="s">
        <v>316</v>
      </c>
      <c r="R511" s="92">
        <v>1</v>
      </c>
      <c r="S511" s="92">
        <v>1</v>
      </c>
      <c r="T511" s="92" t="s">
        <v>316</v>
      </c>
      <c r="U511" s="92" t="s">
        <v>316</v>
      </c>
      <c r="W511" s="92" t="str">
        <f t="shared" si="17"/>
        <v>MWF</v>
      </c>
      <c r="X511" s="92" t="s">
        <v>1423</v>
      </c>
      <c r="Y511" s="93">
        <v>0.59722222222222221</v>
      </c>
      <c r="Z511" s="93">
        <v>0.64583333333333337</v>
      </c>
      <c r="AA511" s="92" t="s">
        <v>723</v>
      </c>
      <c r="AB511" s="92">
        <v>309</v>
      </c>
      <c r="AC511" s="92" t="s">
        <v>1431</v>
      </c>
      <c r="AD511" s="92">
        <v>25</v>
      </c>
      <c r="AE511" s="92">
        <v>15</v>
      </c>
      <c r="AG511" s="92" t="str">
        <f t="shared" si="18"/>
        <v>Non-Lab</v>
      </c>
    </row>
    <row r="512" spans="1:33" ht="16" x14ac:dyDescent="0.2">
      <c r="A512" s="92" t="s">
        <v>323</v>
      </c>
      <c r="B512" s="92" t="s">
        <v>391</v>
      </c>
      <c r="C512" s="92">
        <v>101</v>
      </c>
      <c r="D512" s="95" t="s">
        <v>321</v>
      </c>
      <c r="E512" s="92" t="s">
        <v>1430</v>
      </c>
      <c r="F512" s="92">
        <v>1</v>
      </c>
      <c r="G512" s="92" t="s">
        <v>1429</v>
      </c>
      <c r="H512" s="92" t="s">
        <v>806</v>
      </c>
      <c r="K512" s="92" t="s">
        <v>1428</v>
      </c>
      <c r="L512" s="92" t="s">
        <v>316</v>
      </c>
      <c r="M512" s="92" t="s">
        <v>1190</v>
      </c>
      <c r="N512" s="92">
        <v>1</v>
      </c>
      <c r="O512" s="92" t="s">
        <v>316</v>
      </c>
      <c r="P512" s="92">
        <v>1</v>
      </c>
      <c r="Q512" s="92" t="s">
        <v>316</v>
      </c>
      <c r="R512" s="92">
        <v>1</v>
      </c>
      <c r="S512" s="92">
        <v>1</v>
      </c>
      <c r="T512" s="92" t="s">
        <v>316</v>
      </c>
      <c r="U512" s="92" t="s">
        <v>316</v>
      </c>
      <c r="W512" s="92" t="str">
        <f t="shared" si="17"/>
        <v>MWF</v>
      </c>
      <c r="X512" s="92" t="s">
        <v>1423</v>
      </c>
      <c r="Y512" s="93">
        <v>0.59722222222222221</v>
      </c>
      <c r="Z512" s="93">
        <v>0.64583333333333337</v>
      </c>
      <c r="AA512" s="92" t="s">
        <v>704</v>
      </c>
      <c r="AB512" s="92">
        <v>211</v>
      </c>
      <c r="AC512" s="92" t="s">
        <v>1427</v>
      </c>
      <c r="AD512" s="92">
        <v>60</v>
      </c>
      <c r="AE512" s="92">
        <v>8</v>
      </c>
      <c r="AG512" s="92" t="str">
        <f t="shared" si="18"/>
        <v>Non-Lab</v>
      </c>
    </row>
    <row r="513" spans="1:33" ht="16" x14ac:dyDescent="0.2">
      <c r="A513" s="92" t="s">
        <v>323</v>
      </c>
      <c r="B513" s="92" t="s">
        <v>386</v>
      </c>
      <c r="C513" s="92">
        <v>204</v>
      </c>
      <c r="D513" s="95" t="s">
        <v>321</v>
      </c>
      <c r="E513" s="92" t="s">
        <v>1426</v>
      </c>
      <c r="F513" s="92">
        <v>4</v>
      </c>
      <c r="G513" s="92" t="s">
        <v>1212</v>
      </c>
      <c r="H513" s="92" t="s">
        <v>1211</v>
      </c>
      <c r="K513" s="92" t="s">
        <v>1210</v>
      </c>
      <c r="L513" s="92" t="s">
        <v>316</v>
      </c>
      <c r="M513" s="92" t="s">
        <v>1190</v>
      </c>
      <c r="N513" s="92">
        <v>1</v>
      </c>
      <c r="O513" s="92" t="s">
        <v>316</v>
      </c>
      <c r="P513" s="92">
        <v>1</v>
      </c>
      <c r="Q513" s="92" t="s">
        <v>316</v>
      </c>
      <c r="R513" s="92">
        <v>1</v>
      </c>
      <c r="S513" s="92">
        <v>1</v>
      </c>
      <c r="T513" s="92" t="s">
        <v>316</v>
      </c>
      <c r="U513" s="92" t="s">
        <v>316</v>
      </c>
      <c r="W513" s="92" t="str">
        <f t="shared" si="17"/>
        <v>MWF</v>
      </c>
      <c r="X513" s="92" t="s">
        <v>1423</v>
      </c>
      <c r="Y513" s="93">
        <v>0.59722222222222221</v>
      </c>
      <c r="Z513" s="93">
        <v>0.64583333333333337</v>
      </c>
      <c r="AA513" s="92" t="s">
        <v>704</v>
      </c>
      <c r="AB513" s="92">
        <v>213</v>
      </c>
      <c r="AC513" s="92" t="s">
        <v>1425</v>
      </c>
      <c r="AD513" s="92">
        <v>15</v>
      </c>
      <c r="AE513" s="92">
        <v>9</v>
      </c>
      <c r="AG513" s="92" t="str">
        <f t="shared" si="18"/>
        <v>Non-Lab</v>
      </c>
    </row>
    <row r="514" spans="1:33" ht="16" x14ac:dyDescent="0.2">
      <c r="A514" s="92" t="s">
        <v>323</v>
      </c>
      <c r="B514" s="92" t="s">
        <v>721</v>
      </c>
      <c r="C514" s="92">
        <v>105</v>
      </c>
      <c r="D514" s="95" t="s">
        <v>965</v>
      </c>
      <c r="E514" s="92" t="s">
        <v>1200</v>
      </c>
      <c r="F514" s="92">
        <v>4</v>
      </c>
      <c r="G514" s="92" t="s">
        <v>1421</v>
      </c>
      <c r="H514" s="92" t="s">
        <v>1420</v>
      </c>
      <c r="K514" s="92" t="s">
        <v>1419</v>
      </c>
      <c r="L514" s="92" t="s">
        <v>316</v>
      </c>
      <c r="M514" s="92" t="s">
        <v>1190</v>
      </c>
      <c r="N514" s="92">
        <v>1</v>
      </c>
      <c r="O514" s="92" t="s">
        <v>316</v>
      </c>
      <c r="P514" s="92">
        <v>1</v>
      </c>
      <c r="Q514" s="92" t="s">
        <v>316</v>
      </c>
      <c r="R514" s="92">
        <v>1</v>
      </c>
      <c r="S514" s="92">
        <v>1</v>
      </c>
      <c r="T514" s="92" t="s">
        <v>316</v>
      </c>
      <c r="U514" s="92" t="s">
        <v>316</v>
      </c>
      <c r="W514" s="92" t="str">
        <f t="shared" ref="W514:W577" si="19">IF(S514=1,"MWF",IF(T514=1,"TR","Other"))</f>
        <v>MWF</v>
      </c>
      <c r="X514" s="92" t="s">
        <v>1423</v>
      </c>
      <c r="Y514" s="93">
        <v>0.59722222222222221</v>
      </c>
      <c r="Z514" s="93">
        <v>0.64583333333333337</v>
      </c>
      <c r="AA514" s="92" t="s">
        <v>719</v>
      </c>
      <c r="AB514" s="92">
        <v>209</v>
      </c>
      <c r="AC514" s="92" t="s">
        <v>1424</v>
      </c>
      <c r="AD514" s="92">
        <v>18</v>
      </c>
      <c r="AE514" s="92">
        <v>14</v>
      </c>
      <c r="AG514" s="92" t="str">
        <f t="shared" ref="AG514:AG577" si="20">IF(RIGHT(C514,1)="L","Lab","Non-Lab")</f>
        <v>Non-Lab</v>
      </c>
    </row>
    <row r="515" spans="1:33" ht="16" x14ac:dyDescent="0.2">
      <c r="A515" s="92" t="s">
        <v>323</v>
      </c>
      <c r="B515" s="92" t="s">
        <v>721</v>
      </c>
      <c r="C515" s="92">
        <v>208</v>
      </c>
      <c r="D515" s="95" t="s">
        <v>329</v>
      </c>
      <c r="E515" s="92" t="s">
        <v>1264</v>
      </c>
      <c r="F515" s="92">
        <v>4</v>
      </c>
      <c r="G515" s="92" t="s">
        <v>1263</v>
      </c>
      <c r="H515" s="92" t="s">
        <v>1262</v>
      </c>
      <c r="K515" s="92" t="s">
        <v>1261</v>
      </c>
      <c r="L515" s="92" t="s">
        <v>316</v>
      </c>
      <c r="M515" s="92" t="s">
        <v>1190</v>
      </c>
      <c r="N515" s="92">
        <v>1</v>
      </c>
      <c r="O515" s="92" t="s">
        <v>316</v>
      </c>
      <c r="P515" s="92">
        <v>1</v>
      </c>
      <c r="Q515" s="92" t="s">
        <v>316</v>
      </c>
      <c r="R515" s="92">
        <v>1</v>
      </c>
      <c r="S515" s="92">
        <v>1</v>
      </c>
      <c r="T515" s="92" t="s">
        <v>316</v>
      </c>
      <c r="U515" s="92" t="s">
        <v>316</v>
      </c>
      <c r="W515" s="92" t="str">
        <f t="shared" si="19"/>
        <v>MWF</v>
      </c>
      <c r="X515" s="92" t="s">
        <v>1423</v>
      </c>
      <c r="Y515" s="93">
        <v>0.59722222222222221</v>
      </c>
      <c r="Z515" s="93">
        <v>0.64583333333333337</v>
      </c>
      <c r="AA515" s="92" t="s">
        <v>719</v>
      </c>
      <c r="AB515" s="95" t="s">
        <v>785</v>
      </c>
      <c r="AC515" s="92" t="s">
        <v>1422</v>
      </c>
      <c r="AD515" s="92">
        <v>15</v>
      </c>
      <c r="AE515" s="92">
        <v>6</v>
      </c>
      <c r="AG515" s="92" t="str">
        <f t="shared" si="20"/>
        <v>Non-Lab</v>
      </c>
    </row>
    <row r="516" spans="1:33" ht="16" x14ac:dyDescent="0.2">
      <c r="A516" s="92" t="s">
        <v>323</v>
      </c>
      <c r="B516" s="92" t="s">
        <v>721</v>
      </c>
      <c r="C516" s="92">
        <v>106</v>
      </c>
      <c r="D516" s="95" t="s">
        <v>321</v>
      </c>
      <c r="E516" s="92" t="s">
        <v>1271</v>
      </c>
      <c r="F516" s="92">
        <v>4</v>
      </c>
      <c r="G516" s="92" t="s">
        <v>1421</v>
      </c>
      <c r="H516" s="92" t="s">
        <v>1420</v>
      </c>
      <c r="K516" s="92" t="s">
        <v>1419</v>
      </c>
      <c r="L516" s="92" t="s">
        <v>316</v>
      </c>
      <c r="M516" s="92" t="s">
        <v>1190</v>
      </c>
      <c r="N516" s="92">
        <v>1</v>
      </c>
      <c r="O516" s="92" t="s">
        <v>316</v>
      </c>
      <c r="P516" s="92">
        <v>1</v>
      </c>
      <c r="Q516" s="92" t="s">
        <v>316</v>
      </c>
      <c r="R516" s="92">
        <v>1</v>
      </c>
      <c r="S516" s="92">
        <v>1</v>
      </c>
      <c r="T516" s="92" t="s">
        <v>316</v>
      </c>
      <c r="U516" s="92" t="s">
        <v>316</v>
      </c>
      <c r="W516" s="92" t="str">
        <f t="shared" si="19"/>
        <v>MWF</v>
      </c>
      <c r="X516" s="92" t="s">
        <v>1418</v>
      </c>
      <c r="Y516" s="93">
        <v>0.65277777777777779</v>
      </c>
      <c r="Z516" s="93">
        <v>0.70138888888888884</v>
      </c>
      <c r="AA516" s="92" t="s">
        <v>719</v>
      </c>
      <c r="AB516" s="92">
        <v>209</v>
      </c>
      <c r="AC516" s="92" t="s">
        <v>1417</v>
      </c>
      <c r="AD516" s="92">
        <v>18</v>
      </c>
      <c r="AE516" s="92">
        <v>12</v>
      </c>
      <c r="AG516" s="92" t="str">
        <f t="shared" si="20"/>
        <v>Non-Lab</v>
      </c>
    </row>
    <row r="517" spans="1:33" ht="16" x14ac:dyDescent="0.2">
      <c r="A517" s="92" t="s">
        <v>323</v>
      </c>
      <c r="B517" s="92" t="s">
        <v>378</v>
      </c>
      <c r="C517" s="92">
        <v>200</v>
      </c>
      <c r="D517" s="95" t="s">
        <v>321</v>
      </c>
      <c r="E517" s="92" t="s">
        <v>370</v>
      </c>
      <c r="F517" s="92">
        <v>2</v>
      </c>
      <c r="G517" s="92" t="s">
        <v>369</v>
      </c>
      <c r="H517" s="92" t="s">
        <v>368</v>
      </c>
      <c r="I517" s="92" t="s">
        <v>364</v>
      </c>
      <c r="J517" s="92" t="s">
        <v>363</v>
      </c>
      <c r="K517" s="92" t="s">
        <v>367</v>
      </c>
      <c r="L517" s="92" t="s">
        <v>362</v>
      </c>
      <c r="M517" s="92" t="s">
        <v>1190</v>
      </c>
      <c r="N517" s="92">
        <v>1</v>
      </c>
      <c r="O517" s="92" t="s">
        <v>316</v>
      </c>
      <c r="P517" s="92">
        <v>1</v>
      </c>
      <c r="Q517" s="92" t="s">
        <v>316</v>
      </c>
      <c r="R517" s="92">
        <v>1</v>
      </c>
      <c r="S517" s="92">
        <v>1</v>
      </c>
      <c r="T517" s="92" t="s">
        <v>316</v>
      </c>
      <c r="U517" s="92" t="s">
        <v>316</v>
      </c>
      <c r="W517" s="92" t="str">
        <f t="shared" si="19"/>
        <v>MWF</v>
      </c>
      <c r="X517" s="92" t="s">
        <v>983</v>
      </c>
      <c r="Y517" s="93">
        <v>0.375</v>
      </c>
      <c r="Z517" s="93">
        <v>0.41666666666666669</v>
      </c>
      <c r="AA517" s="92" t="s">
        <v>982</v>
      </c>
      <c r="AB517" s="92" t="s">
        <v>1416</v>
      </c>
      <c r="AC517" s="92" t="s">
        <v>1415</v>
      </c>
      <c r="AD517" s="92">
        <v>15</v>
      </c>
      <c r="AE517" s="92">
        <v>6</v>
      </c>
      <c r="AG517" s="92" t="str">
        <f t="shared" si="20"/>
        <v>Non-Lab</v>
      </c>
    </row>
    <row r="518" spans="1:33" ht="16" x14ac:dyDescent="0.2">
      <c r="A518" s="92" t="s">
        <v>323</v>
      </c>
      <c r="B518" s="92" t="s">
        <v>576</v>
      </c>
      <c r="C518" s="92">
        <v>431</v>
      </c>
      <c r="D518" s="95" t="s">
        <v>321</v>
      </c>
      <c r="E518" s="92" t="s">
        <v>1414</v>
      </c>
      <c r="F518" s="92">
        <v>4</v>
      </c>
      <c r="G518" s="92" t="s">
        <v>1053</v>
      </c>
      <c r="H518" s="92" t="s">
        <v>1052</v>
      </c>
      <c r="K518" s="92" t="s">
        <v>1051</v>
      </c>
      <c r="L518" s="92" t="s">
        <v>316</v>
      </c>
      <c r="M518" s="92" t="s">
        <v>1190</v>
      </c>
      <c r="N518" s="92">
        <v>1</v>
      </c>
      <c r="O518" s="92" t="s">
        <v>316</v>
      </c>
      <c r="P518" s="92">
        <v>1</v>
      </c>
      <c r="Q518" s="92" t="s">
        <v>316</v>
      </c>
      <c r="R518" s="92">
        <v>1</v>
      </c>
      <c r="S518" s="92">
        <v>1</v>
      </c>
      <c r="T518" s="92" t="s">
        <v>316</v>
      </c>
      <c r="U518" s="92" t="s">
        <v>316</v>
      </c>
      <c r="W518" s="92" t="str">
        <f t="shared" si="19"/>
        <v>MWF</v>
      </c>
      <c r="X518" s="92" t="s">
        <v>1166</v>
      </c>
      <c r="Y518" s="93">
        <v>0.375</v>
      </c>
      <c r="Z518" s="93">
        <v>0.4236111111111111</v>
      </c>
      <c r="AA518" s="92" t="s">
        <v>719</v>
      </c>
      <c r="AB518" s="92">
        <v>203</v>
      </c>
      <c r="AC518" s="92" t="s">
        <v>1413</v>
      </c>
      <c r="AD518" s="92">
        <v>40</v>
      </c>
      <c r="AE518" s="92">
        <v>20</v>
      </c>
      <c r="AG518" s="92" t="str">
        <f t="shared" si="20"/>
        <v>Non-Lab</v>
      </c>
    </row>
    <row r="519" spans="1:33" ht="16" x14ac:dyDescent="0.2">
      <c r="A519" s="92" t="s">
        <v>323</v>
      </c>
      <c r="B519" s="92" t="s">
        <v>1255</v>
      </c>
      <c r="C519" s="92">
        <v>101</v>
      </c>
      <c r="D519" s="95" t="s">
        <v>321</v>
      </c>
      <c r="E519" s="92" t="s">
        <v>1412</v>
      </c>
      <c r="F519" s="92">
        <v>4</v>
      </c>
      <c r="G519" s="92" t="s">
        <v>1253</v>
      </c>
      <c r="H519" s="92" t="s">
        <v>49</v>
      </c>
      <c r="K519" s="92" t="s">
        <v>1252</v>
      </c>
      <c r="L519" s="92" t="s">
        <v>316</v>
      </c>
      <c r="M519" s="92" t="s">
        <v>1190</v>
      </c>
      <c r="N519" s="92">
        <v>1</v>
      </c>
      <c r="O519" s="92" t="s">
        <v>316</v>
      </c>
      <c r="P519" s="92">
        <v>1</v>
      </c>
      <c r="Q519" s="92" t="s">
        <v>316</v>
      </c>
      <c r="R519" s="92">
        <v>1</v>
      </c>
      <c r="S519" s="92">
        <v>1</v>
      </c>
      <c r="T519" s="92" t="s">
        <v>316</v>
      </c>
      <c r="U519" s="92" t="s">
        <v>316</v>
      </c>
      <c r="W519" s="92" t="str">
        <f t="shared" si="19"/>
        <v>MWF</v>
      </c>
      <c r="X519" s="92" t="s">
        <v>1166</v>
      </c>
      <c r="Y519" s="93">
        <v>0.375</v>
      </c>
      <c r="Z519" s="93">
        <v>0.4236111111111111</v>
      </c>
      <c r="AA519" s="92" t="s">
        <v>704</v>
      </c>
      <c r="AB519" s="92">
        <v>115</v>
      </c>
      <c r="AC519" s="92" t="s">
        <v>1411</v>
      </c>
      <c r="AD519" s="92">
        <v>20</v>
      </c>
      <c r="AE519" s="92">
        <v>18</v>
      </c>
      <c r="AG519" s="92" t="str">
        <f t="shared" si="20"/>
        <v>Non-Lab</v>
      </c>
    </row>
    <row r="520" spans="1:33" ht="16" x14ac:dyDescent="0.2">
      <c r="A520" s="92" t="s">
        <v>323</v>
      </c>
      <c r="B520" s="92" t="s">
        <v>261</v>
      </c>
      <c r="C520" s="92">
        <v>104</v>
      </c>
      <c r="D520" s="95" t="s">
        <v>321</v>
      </c>
      <c r="E520" s="92" t="s">
        <v>1410</v>
      </c>
      <c r="F520" s="92">
        <v>4</v>
      </c>
      <c r="G520" s="92" t="s">
        <v>647</v>
      </c>
      <c r="H520" s="92" t="s">
        <v>646</v>
      </c>
      <c r="K520" s="92" t="s">
        <v>645</v>
      </c>
      <c r="L520" s="92" t="s">
        <v>316</v>
      </c>
      <c r="M520" s="92" t="s">
        <v>1190</v>
      </c>
      <c r="N520" s="92">
        <v>1</v>
      </c>
      <c r="O520" s="92" t="s">
        <v>316</v>
      </c>
      <c r="P520" s="92">
        <v>1</v>
      </c>
      <c r="Q520" s="92" t="s">
        <v>316</v>
      </c>
      <c r="R520" s="92">
        <v>1</v>
      </c>
      <c r="S520" s="92">
        <v>1</v>
      </c>
      <c r="T520" s="92" t="s">
        <v>316</v>
      </c>
      <c r="U520" s="92" t="s">
        <v>316</v>
      </c>
      <c r="W520" s="92" t="str">
        <f t="shared" si="19"/>
        <v>MWF</v>
      </c>
      <c r="X520" s="92" t="s">
        <v>1166</v>
      </c>
      <c r="Y520" s="93">
        <v>0.375</v>
      </c>
      <c r="Z520" s="93">
        <v>0.4236111111111111</v>
      </c>
      <c r="AA520" s="92" t="s">
        <v>598</v>
      </c>
      <c r="AB520" s="92">
        <v>100</v>
      </c>
      <c r="AC520" s="92" t="s">
        <v>1409</v>
      </c>
      <c r="AD520" s="92">
        <v>40</v>
      </c>
      <c r="AE520" s="92">
        <v>34</v>
      </c>
      <c r="AG520" s="92" t="str">
        <f t="shared" si="20"/>
        <v>Non-Lab</v>
      </c>
    </row>
    <row r="521" spans="1:33" ht="16" x14ac:dyDescent="0.2">
      <c r="A521" s="92" t="s">
        <v>323</v>
      </c>
      <c r="B521" s="92" t="s">
        <v>261</v>
      </c>
      <c r="C521" s="92">
        <v>209</v>
      </c>
      <c r="D521" s="95" t="s">
        <v>321</v>
      </c>
      <c r="E521" s="92" t="s">
        <v>1408</v>
      </c>
      <c r="F521" s="92">
        <v>4</v>
      </c>
      <c r="G521" s="92" t="s">
        <v>1062</v>
      </c>
      <c r="H521" s="92" t="s">
        <v>1061</v>
      </c>
      <c r="K521" s="92" t="s">
        <v>1060</v>
      </c>
      <c r="L521" s="92" t="s">
        <v>316</v>
      </c>
      <c r="M521" s="92" t="s">
        <v>1190</v>
      </c>
      <c r="N521" s="92">
        <v>1</v>
      </c>
      <c r="O521" s="92" t="s">
        <v>316</v>
      </c>
      <c r="P521" s="92">
        <v>1</v>
      </c>
      <c r="Q521" s="92" t="s">
        <v>316</v>
      </c>
      <c r="R521" s="92">
        <v>1</v>
      </c>
      <c r="S521" s="92">
        <v>1</v>
      </c>
      <c r="T521" s="92" t="s">
        <v>316</v>
      </c>
      <c r="U521" s="92" t="s">
        <v>316</v>
      </c>
      <c r="W521" s="92" t="str">
        <f t="shared" si="19"/>
        <v>MWF</v>
      </c>
      <c r="X521" s="92" t="s">
        <v>1166</v>
      </c>
      <c r="Y521" s="93">
        <v>0.375</v>
      </c>
      <c r="Z521" s="93">
        <v>0.4236111111111111</v>
      </c>
      <c r="AA521" s="92" t="s">
        <v>598</v>
      </c>
      <c r="AB521" s="92">
        <v>106</v>
      </c>
      <c r="AC521" s="92" t="s">
        <v>1407</v>
      </c>
      <c r="AD521" s="92">
        <v>18</v>
      </c>
      <c r="AE521" s="92">
        <v>18</v>
      </c>
      <c r="AG521" s="92" t="str">
        <f t="shared" si="20"/>
        <v>Non-Lab</v>
      </c>
    </row>
    <row r="522" spans="1:33" ht="16" x14ac:dyDescent="0.2">
      <c r="A522" s="92" t="s">
        <v>323</v>
      </c>
      <c r="B522" s="92" t="s">
        <v>261</v>
      </c>
      <c r="C522" s="92">
        <v>245</v>
      </c>
      <c r="D522" s="95" t="s">
        <v>321</v>
      </c>
      <c r="E522" s="92" t="s">
        <v>1378</v>
      </c>
      <c r="F522" s="92">
        <v>4</v>
      </c>
      <c r="G522" s="92" t="s">
        <v>1095</v>
      </c>
      <c r="H522" s="92" t="s">
        <v>1021</v>
      </c>
      <c r="K522" s="92" t="s">
        <v>1094</v>
      </c>
      <c r="L522" s="92" t="s">
        <v>316</v>
      </c>
      <c r="M522" s="92" t="s">
        <v>1190</v>
      </c>
      <c r="N522" s="92">
        <v>1</v>
      </c>
      <c r="O522" s="92" t="s">
        <v>316</v>
      </c>
      <c r="P522" s="92">
        <v>1</v>
      </c>
      <c r="Q522" s="92" t="s">
        <v>316</v>
      </c>
      <c r="R522" s="92">
        <v>1</v>
      </c>
      <c r="S522" s="92">
        <v>1</v>
      </c>
      <c r="T522" s="92" t="s">
        <v>316</v>
      </c>
      <c r="U522" s="92" t="s">
        <v>316</v>
      </c>
      <c r="W522" s="92" t="str">
        <f t="shared" si="19"/>
        <v>MWF</v>
      </c>
      <c r="X522" s="92" t="s">
        <v>1166</v>
      </c>
      <c r="Y522" s="93">
        <v>0.375</v>
      </c>
      <c r="Z522" s="93">
        <v>0.4236111111111111</v>
      </c>
      <c r="AA522" s="92" t="s">
        <v>605</v>
      </c>
      <c r="AB522" s="92">
        <v>221</v>
      </c>
      <c r="AC522" s="92" t="s">
        <v>1377</v>
      </c>
      <c r="AD522" s="92">
        <v>16</v>
      </c>
      <c r="AE522" s="92">
        <v>11</v>
      </c>
      <c r="AF522" s="92" t="s">
        <v>1376</v>
      </c>
      <c r="AG522" s="92" t="str">
        <f t="shared" si="20"/>
        <v>Non-Lab</v>
      </c>
    </row>
    <row r="523" spans="1:33" ht="16" x14ac:dyDescent="0.2">
      <c r="A523" s="92" t="s">
        <v>323</v>
      </c>
      <c r="B523" s="92" t="s">
        <v>556</v>
      </c>
      <c r="C523" s="92">
        <v>101</v>
      </c>
      <c r="D523" s="95" t="s">
        <v>321</v>
      </c>
      <c r="E523" s="92" t="s">
        <v>1356</v>
      </c>
      <c r="F523" s="92">
        <v>4</v>
      </c>
      <c r="G523" s="92" t="s">
        <v>515</v>
      </c>
      <c r="H523" s="92" t="s">
        <v>514</v>
      </c>
      <c r="K523" s="92" t="s">
        <v>513</v>
      </c>
      <c r="L523" s="92" t="s">
        <v>316</v>
      </c>
      <c r="M523" s="92" t="s">
        <v>1190</v>
      </c>
      <c r="N523" s="92">
        <v>1</v>
      </c>
      <c r="O523" s="92" t="s">
        <v>316</v>
      </c>
      <c r="P523" s="92">
        <v>1</v>
      </c>
      <c r="Q523" s="92" t="s">
        <v>316</v>
      </c>
      <c r="R523" s="92">
        <v>1</v>
      </c>
      <c r="S523" s="92">
        <v>1</v>
      </c>
      <c r="T523" s="92" t="s">
        <v>316</v>
      </c>
      <c r="U523" s="92" t="s">
        <v>316</v>
      </c>
      <c r="W523" s="92" t="str">
        <f t="shared" si="19"/>
        <v>MWF</v>
      </c>
      <c r="X523" s="92" t="s">
        <v>1166</v>
      </c>
      <c r="Y523" s="93">
        <v>0.375</v>
      </c>
      <c r="Z523" s="93">
        <v>0.4236111111111111</v>
      </c>
      <c r="AA523" s="92" t="s">
        <v>719</v>
      </c>
      <c r="AB523" s="92">
        <v>114</v>
      </c>
      <c r="AC523" s="92" t="s">
        <v>1406</v>
      </c>
      <c r="AD523" s="92">
        <v>45</v>
      </c>
      <c r="AE523" s="92">
        <v>46</v>
      </c>
      <c r="AG523" s="92" t="str">
        <f t="shared" si="20"/>
        <v>Non-Lab</v>
      </c>
    </row>
    <row r="524" spans="1:33" ht="16" x14ac:dyDescent="0.2">
      <c r="A524" s="92" t="s">
        <v>323</v>
      </c>
      <c r="B524" s="92" t="s">
        <v>556</v>
      </c>
      <c r="C524" s="92">
        <v>309</v>
      </c>
      <c r="D524" s="95" t="s">
        <v>321</v>
      </c>
      <c r="E524" s="92" t="s">
        <v>1405</v>
      </c>
      <c r="F524" s="92">
        <v>4</v>
      </c>
      <c r="G524" s="92" t="s">
        <v>511</v>
      </c>
      <c r="H524" s="92" t="s">
        <v>510</v>
      </c>
      <c r="K524" s="92" t="s">
        <v>509</v>
      </c>
      <c r="L524" s="92" t="s">
        <v>316</v>
      </c>
      <c r="M524" s="92" t="s">
        <v>1190</v>
      </c>
      <c r="N524" s="92">
        <v>1</v>
      </c>
      <c r="O524" s="92" t="s">
        <v>316</v>
      </c>
      <c r="P524" s="92">
        <v>1</v>
      </c>
      <c r="Q524" s="92" t="s">
        <v>316</v>
      </c>
      <c r="R524" s="92">
        <v>1</v>
      </c>
      <c r="S524" s="92">
        <v>1</v>
      </c>
      <c r="T524" s="92" t="s">
        <v>316</v>
      </c>
      <c r="U524" s="92" t="s">
        <v>316</v>
      </c>
      <c r="W524" s="92" t="str">
        <f t="shared" si="19"/>
        <v>MWF</v>
      </c>
      <c r="X524" s="92" t="s">
        <v>1166</v>
      </c>
      <c r="Y524" s="93">
        <v>0.375</v>
      </c>
      <c r="Z524" s="93">
        <v>0.4236111111111111</v>
      </c>
      <c r="AA524" s="92" t="s">
        <v>719</v>
      </c>
      <c r="AB524" s="92">
        <v>103</v>
      </c>
      <c r="AC524" s="92" t="s">
        <v>1404</v>
      </c>
      <c r="AD524" s="92">
        <v>35</v>
      </c>
      <c r="AE524" s="92">
        <v>35</v>
      </c>
      <c r="AG524" s="92" t="str">
        <f t="shared" si="20"/>
        <v>Non-Lab</v>
      </c>
    </row>
    <row r="525" spans="1:33" ht="16" x14ac:dyDescent="0.2">
      <c r="A525" s="92" t="s">
        <v>323</v>
      </c>
      <c r="B525" s="92" t="s">
        <v>555</v>
      </c>
      <c r="C525" s="92">
        <v>170</v>
      </c>
      <c r="D525" s="95" t="s">
        <v>321</v>
      </c>
      <c r="E525" s="92" t="s">
        <v>1403</v>
      </c>
      <c r="F525" s="92">
        <v>4</v>
      </c>
      <c r="G525" s="92" t="s">
        <v>899</v>
      </c>
      <c r="H525" s="92" t="s">
        <v>240</v>
      </c>
      <c r="K525" s="92" t="s">
        <v>898</v>
      </c>
      <c r="L525" s="92" t="s">
        <v>316</v>
      </c>
      <c r="M525" s="92" t="s">
        <v>1190</v>
      </c>
      <c r="N525" s="92">
        <v>1</v>
      </c>
      <c r="O525" s="92" t="s">
        <v>316</v>
      </c>
      <c r="P525" s="92">
        <v>1</v>
      </c>
      <c r="Q525" s="92" t="s">
        <v>316</v>
      </c>
      <c r="R525" s="92">
        <v>1</v>
      </c>
      <c r="S525" s="92">
        <v>1</v>
      </c>
      <c r="T525" s="92" t="s">
        <v>316</v>
      </c>
      <c r="U525" s="92" t="s">
        <v>316</v>
      </c>
      <c r="W525" s="92" t="str">
        <f t="shared" si="19"/>
        <v>MWF</v>
      </c>
      <c r="X525" s="92" t="s">
        <v>1166</v>
      </c>
      <c r="Y525" s="93">
        <v>0.375</v>
      </c>
      <c r="Z525" s="93">
        <v>0.4236111111111111</v>
      </c>
      <c r="AA525" s="92" t="s">
        <v>626</v>
      </c>
      <c r="AB525" s="95" t="s">
        <v>1073</v>
      </c>
      <c r="AC525" s="92" t="s">
        <v>1402</v>
      </c>
      <c r="AD525" s="92">
        <v>23</v>
      </c>
      <c r="AE525" s="92">
        <v>14</v>
      </c>
      <c r="AG525" s="92" t="str">
        <f t="shared" si="20"/>
        <v>Non-Lab</v>
      </c>
    </row>
    <row r="526" spans="1:33" ht="16" x14ac:dyDescent="0.2">
      <c r="A526" s="92" t="s">
        <v>323</v>
      </c>
      <c r="B526" s="92" t="s">
        <v>555</v>
      </c>
      <c r="C526" s="92">
        <v>270</v>
      </c>
      <c r="D526" s="95" t="s">
        <v>321</v>
      </c>
      <c r="E526" s="92" t="s">
        <v>1354</v>
      </c>
      <c r="F526" s="92">
        <v>4</v>
      </c>
      <c r="G526" s="92" t="s">
        <v>553</v>
      </c>
      <c r="H526" s="92" t="s">
        <v>552</v>
      </c>
      <c r="K526" s="92" t="s">
        <v>551</v>
      </c>
      <c r="L526" s="92" t="s">
        <v>316</v>
      </c>
      <c r="M526" s="92" t="s">
        <v>1190</v>
      </c>
      <c r="N526" s="92">
        <v>1</v>
      </c>
      <c r="O526" s="92" t="s">
        <v>316</v>
      </c>
      <c r="P526" s="92">
        <v>1</v>
      </c>
      <c r="Q526" s="92" t="s">
        <v>316</v>
      </c>
      <c r="R526" s="92">
        <v>1</v>
      </c>
      <c r="S526" s="92">
        <v>1</v>
      </c>
      <c r="T526" s="92" t="s">
        <v>316</v>
      </c>
      <c r="U526" s="92" t="s">
        <v>316</v>
      </c>
      <c r="W526" s="92" t="str">
        <f t="shared" si="19"/>
        <v>MWF</v>
      </c>
      <c r="X526" s="92" t="s">
        <v>1166</v>
      </c>
      <c r="Y526" s="93">
        <v>0.375</v>
      </c>
      <c r="Z526" s="93">
        <v>0.4236111111111111</v>
      </c>
      <c r="AA526" s="92" t="s">
        <v>626</v>
      </c>
      <c r="AB526" s="92">
        <v>305</v>
      </c>
      <c r="AC526" s="92" t="s">
        <v>1401</v>
      </c>
      <c r="AD526" s="92">
        <v>18</v>
      </c>
      <c r="AE526" s="92">
        <v>8</v>
      </c>
      <c r="AG526" s="92" t="str">
        <f t="shared" si="20"/>
        <v>Non-Lab</v>
      </c>
    </row>
    <row r="527" spans="1:33" ht="16" x14ac:dyDescent="0.2">
      <c r="A527" s="92" t="s">
        <v>323</v>
      </c>
      <c r="B527" s="92" t="s">
        <v>262</v>
      </c>
      <c r="C527" s="92">
        <v>220</v>
      </c>
      <c r="D527" s="95" t="s">
        <v>321</v>
      </c>
      <c r="E527" s="92" t="s">
        <v>1400</v>
      </c>
      <c r="F527" s="92">
        <v>4</v>
      </c>
      <c r="G527" s="92" t="s">
        <v>1347</v>
      </c>
      <c r="H527" s="92" t="s">
        <v>1346</v>
      </c>
      <c r="K527" s="92" t="s">
        <v>1345</v>
      </c>
      <c r="L527" s="92" t="s">
        <v>316</v>
      </c>
      <c r="M527" s="92" t="s">
        <v>1190</v>
      </c>
      <c r="N527" s="92">
        <v>1</v>
      </c>
      <c r="O527" s="92" t="s">
        <v>316</v>
      </c>
      <c r="P527" s="92">
        <v>1</v>
      </c>
      <c r="Q527" s="92" t="s">
        <v>316</v>
      </c>
      <c r="R527" s="92">
        <v>1</v>
      </c>
      <c r="S527" s="92">
        <v>1</v>
      </c>
      <c r="T527" s="92" t="s">
        <v>316</v>
      </c>
      <c r="U527" s="92" t="s">
        <v>316</v>
      </c>
      <c r="W527" s="92" t="str">
        <f t="shared" si="19"/>
        <v>MWF</v>
      </c>
      <c r="X527" s="92" t="s">
        <v>1166</v>
      </c>
      <c r="Y527" s="93">
        <v>0.375</v>
      </c>
      <c r="Z527" s="93">
        <v>0.4236111111111111</v>
      </c>
      <c r="AA527" s="92" t="s">
        <v>605</v>
      </c>
      <c r="AB527" s="92">
        <v>222</v>
      </c>
      <c r="AC527" s="92" t="s">
        <v>1399</v>
      </c>
      <c r="AD527" s="92">
        <v>21</v>
      </c>
      <c r="AE527" s="92">
        <v>17</v>
      </c>
      <c r="AG527" s="92" t="str">
        <f t="shared" si="20"/>
        <v>Non-Lab</v>
      </c>
    </row>
    <row r="528" spans="1:33" ht="16" x14ac:dyDescent="0.2">
      <c r="A528" s="92" t="s">
        <v>323</v>
      </c>
      <c r="B528" s="92" t="s">
        <v>262</v>
      </c>
      <c r="C528" s="92">
        <v>275</v>
      </c>
      <c r="D528" s="95" t="s">
        <v>321</v>
      </c>
      <c r="E528" s="92" t="s">
        <v>1398</v>
      </c>
      <c r="F528" s="92">
        <v>4</v>
      </c>
      <c r="G528" s="92" t="s">
        <v>782</v>
      </c>
      <c r="H528" s="92" t="s">
        <v>334</v>
      </c>
      <c r="K528" s="92" t="s">
        <v>781</v>
      </c>
      <c r="L528" s="92" t="s">
        <v>316</v>
      </c>
      <c r="M528" s="92" t="s">
        <v>1190</v>
      </c>
      <c r="N528" s="92">
        <v>1</v>
      </c>
      <c r="O528" s="92" t="s">
        <v>316</v>
      </c>
      <c r="P528" s="92">
        <v>1</v>
      </c>
      <c r="Q528" s="92" t="s">
        <v>316</v>
      </c>
      <c r="R528" s="92">
        <v>1</v>
      </c>
      <c r="S528" s="92">
        <v>1</v>
      </c>
      <c r="T528" s="92" t="s">
        <v>316</v>
      </c>
      <c r="U528" s="92" t="s">
        <v>316</v>
      </c>
      <c r="W528" s="92" t="str">
        <f t="shared" si="19"/>
        <v>MWF</v>
      </c>
      <c r="X528" s="92" t="s">
        <v>1166</v>
      </c>
      <c r="Y528" s="93">
        <v>0.375</v>
      </c>
      <c r="Z528" s="93">
        <v>0.4236111111111111</v>
      </c>
      <c r="AA528" s="92" t="s">
        <v>605</v>
      </c>
      <c r="AB528" s="92">
        <v>215</v>
      </c>
      <c r="AC528" s="92" t="s">
        <v>1397</v>
      </c>
      <c r="AD528" s="92">
        <v>16</v>
      </c>
      <c r="AE528" s="92">
        <v>17</v>
      </c>
      <c r="AG528" s="92" t="str">
        <f t="shared" si="20"/>
        <v>Non-Lab</v>
      </c>
    </row>
    <row r="529" spans="1:33" ht="16" x14ac:dyDescent="0.2">
      <c r="A529" s="92" t="s">
        <v>323</v>
      </c>
      <c r="B529" s="92" t="s">
        <v>259</v>
      </c>
      <c r="C529" s="92">
        <v>343</v>
      </c>
      <c r="D529" s="95" t="s">
        <v>321</v>
      </c>
      <c r="E529" s="92" t="s">
        <v>1396</v>
      </c>
      <c r="F529" s="92">
        <v>4</v>
      </c>
      <c r="G529" s="92" t="s">
        <v>528</v>
      </c>
      <c r="H529" s="92" t="s">
        <v>530</v>
      </c>
      <c r="K529" s="92" t="s">
        <v>529</v>
      </c>
      <c r="L529" s="92" t="s">
        <v>316</v>
      </c>
      <c r="M529" s="92" t="s">
        <v>1190</v>
      </c>
      <c r="N529" s="92">
        <v>1</v>
      </c>
      <c r="O529" s="92" t="s">
        <v>316</v>
      </c>
      <c r="P529" s="92">
        <v>1</v>
      </c>
      <c r="Q529" s="92" t="s">
        <v>316</v>
      </c>
      <c r="R529" s="92">
        <v>1</v>
      </c>
      <c r="S529" s="92">
        <v>1</v>
      </c>
      <c r="T529" s="92" t="s">
        <v>316</v>
      </c>
      <c r="U529" s="92" t="s">
        <v>316</v>
      </c>
      <c r="W529" s="92" t="str">
        <f t="shared" si="19"/>
        <v>MWF</v>
      </c>
      <c r="X529" s="92" t="s">
        <v>1166</v>
      </c>
      <c r="Y529" s="93">
        <v>0.375</v>
      </c>
      <c r="Z529" s="93">
        <v>0.4236111111111111</v>
      </c>
      <c r="AA529" s="92" t="s">
        <v>719</v>
      </c>
      <c r="AB529" s="92">
        <v>307</v>
      </c>
      <c r="AC529" s="92" t="s">
        <v>1395</v>
      </c>
      <c r="AD529" s="92">
        <v>20</v>
      </c>
      <c r="AE529" s="92">
        <v>25</v>
      </c>
      <c r="AG529" s="92" t="str">
        <f t="shared" si="20"/>
        <v>Non-Lab</v>
      </c>
    </row>
    <row r="530" spans="1:33" ht="16" x14ac:dyDescent="0.2">
      <c r="A530" s="92" t="s">
        <v>323</v>
      </c>
      <c r="B530" s="92" t="s">
        <v>519</v>
      </c>
      <c r="C530" s="92">
        <v>309</v>
      </c>
      <c r="D530" s="95" t="s">
        <v>321</v>
      </c>
      <c r="E530" s="92" t="s">
        <v>1394</v>
      </c>
      <c r="F530" s="92">
        <v>4</v>
      </c>
      <c r="G530" s="92" t="s">
        <v>1331</v>
      </c>
      <c r="H530" s="92" t="s">
        <v>1330</v>
      </c>
      <c r="I530" s="92" t="s">
        <v>523</v>
      </c>
      <c r="J530" s="92" t="s">
        <v>522</v>
      </c>
      <c r="K530" s="92" t="s">
        <v>1329</v>
      </c>
      <c r="L530" s="92" t="s">
        <v>520</v>
      </c>
      <c r="M530" s="92" t="s">
        <v>1190</v>
      </c>
      <c r="N530" s="92">
        <v>1</v>
      </c>
      <c r="O530" s="92" t="s">
        <v>316</v>
      </c>
      <c r="P530" s="92">
        <v>1</v>
      </c>
      <c r="Q530" s="92" t="s">
        <v>316</v>
      </c>
      <c r="R530" s="92">
        <v>1</v>
      </c>
      <c r="S530" s="92">
        <v>1</v>
      </c>
      <c r="T530" s="92" t="s">
        <v>316</v>
      </c>
      <c r="U530" s="92" t="s">
        <v>316</v>
      </c>
      <c r="W530" s="92" t="str">
        <f t="shared" si="19"/>
        <v>MWF</v>
      </c>
      <c r="X530" s="92" t="s">
        <v>1166</v>
      </c>
      <c r="Y530" s="93">
        <v>0.375</v>
      </c>
      <c r="Z530" s="93">
        <v>0.4236111111111111</v>
      </c>
      <c r="AA530" s="92" t="s">
        <v>719</v>
      </c>
      <c r="AB530" s="95" t="s">
        <v>1005</v>
      </c>
      <c r="AC530" s="92" t="s">
        <v>1393</v>
      </c>
      <c r="AD530" s="92">
        <v>12</v>
      </c>
      <c r="AE530" s="92">
        <v>8</v>
      </c>
      <c r="AG530" s="92" t="str">
        <f t="shared" si="20"/>
        <v>Non-Lab</v>
      </c>
    </row>
    <row r="531" spans="1:33" ht="16" x14ac:dyDescent="0.2">
      <c r="A531" s="92" t="s">
        <v>323</v>
      </c>
      <c r="B531" s="92" t="s">
        <v>614</v>
      </c>
      <c r="C531" s="92">
        <v>201</v>
      </c>
      <c r="D531" s="95" t="s">
        <v>321</v>
      </c>
      <c r="E531" s="92" t="s">
        <v>765</v>
      </c>
      <c r="F531" s="92">
        <v>4</v>
      </c>
      <c r="G531" s="92" t="s">
        <v>1226</v>
      </c>
      <c r="H531" s="92" t="s">
        <v>252</v>
      </c>
      <c r="K531" s="92" t="s">
        <v>1225</v>
      </c>
      <c r="L531" s="92" t="s">
        <v>316</v>
      </c>
      <c r="M531" s="92" t="s">
        <v>1190</v>
      </c>
      <c r="N531" s="92">
        <v>1</v>
      </c>
      <c r="O531" s="92" t="s">
        <v>316</v>
      </c>
      <c r="P531" s="92">
        <v>1</v>
      </c>
      <c r="Q531" s="92" t="s">
        <v>316</v>
      </c>
      <c r="R531" s="92">
        <v>1</v>
      </c>
      <c r="S531" s="92">
        <v>1</v>
      </c>
      <c r="T531" s="92" t="s">
        <v>316</v>
      </c>
      <c r="U531" s="92" t="s">
        <v>316</v>
      </c>
      <c r="W531" s="92" t="str">
        <f t="shared" si="19"/>
        <v>MWF</v>
      </c>
      <c r="X531" s="92" t="s">
        <v>1166</v>
      </c>
      <c r="Y531" s="93">
        <v>0.375</v>
      </c>
      <c r="Z531" s="93">
        <v>0.4236111111111111</v>
      </c>
      <c r="AA531" s="92" t="s">
        <v>598</v>
      </c>
      <c r="AB531" s="92">
        <v>208</v>
      </c>
      <c r="AC531" s="92" t="s">
        <v>1392</v>
      </c>
      <c r="AD531" s="92">
        <v>15</v>
      </c>
      <c r="AE531" s="92">
        <v>15</v>
      </c>
      <c r="AG531" s="92" t="str">
        <f t="shared" si="20"/>
        <v>Non-Lab</v>
      </c>
    </row>
    <row r="532" spans="1:33" ht="16" x14ac:dyDescent="0.2">
      <c r="A532" s="92" t="s">
        <v>323</v>
      </c>
      <c r="B532" s="92" t="s">
        <v>508</v>
      </c>
      <c r="C532" s="92">
        <v>100</v>
      </c>
      <c r="D532" s="95" t="s">
        <v>321</v>
      </c>
      <c r="E532" s="92" t="s">
        <v>1391</v>
      </c>
      <c r="F532" s="92">
        <v>4</v>
      </c>
      <c r="G532" s="92" t="s">
        <v>952</v>
      </c>
      <c r="H532" s="92" t="s">
        <v>401</v>
      </c>
      <c r="K532" s="92" t="s">
        <v>951</v>
      </c>
      <c r="L532" s="92" t="s">
        <v>316</v>
      </c>
      <c r="M532" s="92" t="s">
        <v>1190</v>
      </c>
      <c r="N532" s="92">
        <v>1</v>
      </c>
      <c r="O532" s="92" t="s">
        <v>316</v>
      </c>
      <c r="P532" s="92">
        <v>1</v>
      </c>
      <c r="Q532" s="92" t="s">
        <v>316</v>
      </c>
      <c r="R532" s="92">
        <v>1</v>
      </c>
      <c r="S532" s="92">
        <v>1</v>
      </c>
      <c r="T532" s="92" t="s">
        <v>316</v>
      </c>
      <c r="U532" s="92" t="s">
        <v>316</v>
      </c>
      <c r="W532" s="92" t="str">
        <f t="shared" si="19"/>
        <v>MWF</v>
      </c>
      <c r="X532" s="92" t="s">
        <v>1166</v>
      </c>
      <c r="Y532" s="93">
        <v>0.375</v>
      </c>
      <c r="Z532" s="93">
        <v>0.4236111111111111</v>
      </c>
      <c r="AA532" s="92" t="s">
        <v>626</v>
      </c>
      <c r="AB532" s="92">
        <v>308</v>
      </c>
      <c r="AC532" s="92" t="s">
        <v>1390</v>
      </c>
      <c r="AD532" s="92">
        <v>14</v>
      </c>
      <c r="AE532" s="92">
        <v>10</v>
      </c>
      <c r="AG532" s="92" t="str">
        <f t="shared" si="20"/>
        <v>Non-Lab</v>
      </c>
    </row>
    <row r="533" spans="1:33" ht="16" x14ac:dyDescent="0.2">
      <c r="A533" s="92" t="s">
        <v>323</v>
      </c>
      <c r="B533" s="92" t="s">
        <v>1321</v>
      </c>
      <c r="C533" s="92">
        <v>341</v>
      </c>
      <c r="D533" s="95" t="s">
        <v>321</v>
      </c>
      <c r="E533" s="92" t="s">
        <v>1389</v>
      </c>
      <c r="F533" s="92">
        <v>4</v>
      </c>
      <c r="G533" s="92" t="s">
        <v>1319</v>
      </c>
      <c r="H533" s="92" t="s">
        <v>1318</v>
      </c>
      <c r="K533" s="92" t="s">
        <v>1317</v>
      </c>
      <c r="L533" s="92" t="s">
        <v>316</v>
      </c>
      <c r="M533" s="92" t="s">
        <v>1190</v>
      </c>
      <c r="N533" s="92">
        <v>1</v>
      </c>
      <c r="O533" s="92" t="s">
        <v>316</v>
      </c>
      <c r="P533" s="92">
        <v>1</v>
      </c>
      <c r="Q533" s="92" t="s">
        <v>316</v>
      </c>
      <c r="R533" s="92">
        <v>1</v>
      </c>
      <c r="S533" s="92">
        <v>1</v>
      </c>
      <c r="T533" s="92" t="s">
        <v>316</v>
      </c>
      <c r="U533" s="92" t="s">
        <v>316</v>
      </c>
      <c r="W533" s="92" t="str">
        <f t="shared" si="19"/>
        <v>MWF</v>
      </c>
      <c r="X533" s="92" t="s">
        <v>1166</v>
      </c>
      <c r="Y533" s="93">
        <v>0.375</v>
      </c>
      <c r="Z533" s="93">
        <v>0.4236111111111111</v>
      </c>
      <c r="AA533" s="92" t="s">
        <v>719</v>
      </c>
      <c r="AB533" s="92">
        <v>109</v>
      </c>
      <c r="AC533" s="92" t="s">
        <v>1388</v>
      </c>
      <c r="AD533" s="92">
        <v>25</v>
      </c>
      <c r="AE533" s="92">
        <v>33</v>
      </c>
      <c r="AG533" s="92" t="str">
        <f t="shared" si="20"/>
        <v>Non-Lab</v>
      </c>
    </row>
    <row r="534" spans="1:33" ht="16" x14ac:dyDescent="0.2">
      <c r="A534" s="92" t="s">
        <v>323</v>
      </c>
      <c r="B534" s="92" t="s">
        <v>859</v>
      </c>
      <c r="C534" s="92">
        <v>106</v>
      </c>
      <c r="D534" s="95" t="s">
        <v>321</v>
      </c>
      <c r="E534" s="92" t="s">
        <v>1311</v>
      </c>
      <c r="F534" s="92">
        <v>4</v>
      </c>
      <c r="G534" s="92" t="s">
        <v>1315</v>
      </c>
      <c r="H534" s="92" t="s">
        <v>1314</v>
      </c>
      <c r="K534" s="92" t="s">
        <v>1313</v>
      </c>
      <c r="L534" s="92" t="s">
        <v>316</v>
      </c>
      <c r="M534" s="92" t="s">
        <v>1190</v>
      </c>
      <c r="N534" s="92">
        <v>1</v>
      </c>
      <c r="O534" s="92" t="s">
        <v>316</v>
      </c>
      <c r="P534" s="92">
        <v>1</v>
      </c>
      <c r="Q534" s="92" t="s">
        <v>316</v>
      </c>
      <c r="R534" s="92">
        <v>1</v>
      </c>
      <c r="S534" s="92">
        <v>1</v>
      </c>
      <c r="T534" s="92" t="s">
        <v>316</v>
      </c>
      <c r="U534" s="92" t="s">
        <v>316</v>
      </c>
      <c r="W534" s="92" t="str">
        <f t="shared" si="19"/>
        <v>MWF</v>
      </c>
      <c r="X534" s="92" t="s">
        <v>1166</v>
      </c>
      <c r="Y534" s="93">
        <v>0.375</v>
      </c>
      <c r="Z534" s="93">
        <v>0.4236111111111111</v>
      </c>
      <c r="AA534" s="92" t="s">
        <v>719</v>
      </c>
      <c r="AB534" s="95" t="s">
        <v>865</v>
      </c>
      <c r="AC534" s="92" t="s">
        <v>1387</v>
      </c>
      <c r="AD534" s="92">
        <v>18</v>
      </c>
      <c r="AE534" s="92">
        <v>11</v>
      </c>
      <c r="AG534" s="92" t="str">
        <f t="shared" si="20"/>
        <v>Non-Lab</v>
      </c>
    </row>
    <row r="535" spans="1:33" ht="16" x14ac:dyDescent="0.2">
      <c r="A535" s="92" t="s">
        <v>323</v>
      </c>
      <c r="B535" s="92" t="s">
        <v>507</v>
      </c>
      <c r="C535" s="92">
        <v>106</v>
      </c>
      <c r="D535" s="95" t="s">
        <v>321</v>
      </c>
      <c r="E535" s="92" t="s">
        <v>1309</v>
      </c>
      <c r="F535" s="92">
        <v>4</v>
      </c>
      <c r="G535" s="92" t="s">
        <v>1308</v>
      </c>
      <c r="H535" s="92" t="s">
        <v>200</v>
      </c>
      <c r="K535" s="92" t="s">
        <v>1307</v>
      </c>
      <c r="L535" s="92" t="s">
        <v>316</v>
      </c>
      <c r="M535" s="92" t="s">
        <v>1190</v>
      </c>
      <c r="N535" s="92">
        <v>1</v>
      </c>
      <c r="O535" s="92" t="s">
        <v>316</v>
      </c>
      <c r="P535" s="92">
        <v>1</v>
      </c>
      <c r="Q535" s="92" t="s">
        <v>316</v>
      </c>
      <c r="R535" s="92">
        <v>1</v>
      </c>
      <c r="S535" s="92">
        <v>1</v>
      </c>
      <c r="T535" s="92" t="s">
        <v>316</v>
      </c>
      <c r="U535" s="92" t="s">
        <v>316</v>
      </c>
      <c r="W535" s="92" t="str">
        <f t="shared" si="19"/>
        <v>MWF</v>
      </c>
      <c r="X535" s="92" t="s">
        <v>1166</v>
      </c>
      <c r="Y535" s="93">
        <v>0.375</v>
      </c>
      <c r="Z535" s="93">
        <v>0.4236111111111111</v>
      </c>
      <c r="AA535" s="92" t="s">
        <v>719</v>
      </c>
      <c r="AB535" s="95" t="s">
        <v>785</v>
      </c>
      <c r="AC535" s="92" t="s">
        <v>1386</v>
      </c>
      <c r="AD535" s="92">
        <v>18</v>
      </c>
      <c r="AE535" s="92">
        <v>13</v>
      </c>
      <c r="AG535" s="92" t="str">
        <f t="shared" si="20"/>
        <v>Non-Lab</v>
      </c>
    </row>
    <row r="536" spans="1:33" ht="16" x14ac:dyDescent="0.2">
      <c r="A536" s="92" t="s">
        <v>323</v>
      </c>
      <c r="B536" s="92" t="s">
        <v>490</v>
      </c>
      <c r="C536" s="92">
        <v>121</v>
      </c>
      <c r="D536" s="95" t="s">
        <v>321</v>
      </c>
      <c r="E536" s="92" t="s">
        <v>1385</v>
      </c>
      <c r="F536" s="92">
        <v>4</v>
      </c>
      <c r="G536" s="92" t="s">
        <v>489</v>
      </c>
      <c r="H536" s="92" t="s">
        <v>488</v>
      </c>
      <c r="K536" s="92" t="s">
        <v>487</v>
      </c>
      <c r="L536" s="92" t="s">
        <v>316</v>
      </c>
      <c r="M536" s="92" t="s">
        <v>1190</v>
      </c>
      <c r="N536" s="92">
        <v>1</v>
      </c>
      <c r="O536" s="92" t="s">
        <v>316</v>
      </c>
      <c r="P536" s="92">
        <v>1</v>
      </c>
      <c r="Q536" s="92" t="s">
        <v>316</v>
      </c>
      <c r="R536" s="92">
        <v>1</v>
      </c>
      <c r="S536" s="92">
        <v>1</v>
      </c>
      <c r="T536" s="92" t="s">
        <v>316</v>
      </c>
      <c r="U536" s="92" t="s">
        <v>316</v>
      </c>
      <c r="W536" s="92" t="str">
        <f t="shared" si="19"/>
        <v>MWF</v>
      </c>
      <c r="X536" s="92" t="s">
        <v>1166</v>
      </c>
      <c r="Y536" s="93">
        <v>0.375</v>
      </c>
      <c r="Z536" s="93">
        <v>0.4236111111111111</v>
      </c>
      <c r="AA536" s="92" t="s">
        <v>723</v>
      </c>
      <c r="AB536" s="92">
        <v>201</v>
      </c>
      <c r="AC536" s="92" t="s">
        <v>1384</v>
      </c>
      <c r="AD536" s="92">
        <v>25</v>
      </c>
      <c r="AE536" s="92">
        <v>26</v>
      </c>
      <c r="AG536" s="92" t="str">
        <f t="shared" si="20"/>
        <v>Non-Lab</v>
      </c>
    </row>
    <row r="537" spans="1:33" ht="16" x14ac:dyDescent="0.2">
      <c r="A537" s="92" t="s">
        <v>323</v>
      </c>
      <c r="B537" s="92" t="s">
        <v>484</v>
      </c>
      <c r="C537" s="92">
        <v>111</v>
      </c>
      <c r="D537" s="95" t="s">
        <v>321</v>
      </c>
      <c r="E537" s="92" t="s">
        <v>1383</v>
      </c>
      <c r="F537" s="92">
        <v>4</v>
      </c>
      <c r="G537" s="92" t="s">
        <v>1296</v>
      </c>
      <c r="H537" s="92" t="s">
        <v>1295</v>
      </c>
      <c r="K537" s="92" t="s">
        <v>1294</v>
      </c>
      <c r="L537" s="92" t="s">
        <v>316</v>
      </c>
      <c r="M537" s="92" t="s">
        <v>1190</v>
      </c>
      <c r="N537" s="92">
        <v>1</v>
      </c>
      <c r="O537" s="92" t="s">
        <v>316</v>
      </c>
      <c r="P537" s="92">
        <v>1</v>
      </c>
      <c r="Q537" s="92" t="s">
        <v>316</v>
      </c>
      <c r="R537" s="92">
        <v>1</v>
      </c>
      <c r="S537" s="92">
        <v>1</v>
      </c>
      <c r="T537" s="92" t="s">
        <v>316</v>
      </c>
      <c r="U537" s="92" t="s">
        <v>316</v>
      </c>
      <c r="W537" s="92" t="str">
        <f t="shared" si="19"/>
        <v>MWF</v>
      </c>
      <c r="X537" s="92" t="s">
        <v>1166</v>
      </c>
      <c r="Y537" s="93">
        <v>0.375</v>
      </c>
      <c r="Z537" s="93">
        <v>0.4236111111111111</v>
      </c>
      <c r="AA537" s="92" t="s">
        <v>723</v>
      </c>
      <c r="AB537" s="92">
        <v>304</v>
      </c>
      <c r="AC537" s="92" t="s">
        <v>1382</v>
      </c>
      <c r="AD537" s="92">
        <v>25</v>
      </c>
      <c r="AE537" s="92">
        <v>15</v>
      </c>
      <c r="AG537" s="92" t="str">
        <f t="shared" si="20"/>
        <v>Non-Lab</v>
      </c>
    </row>
    <row r="538" spans="1:33" ht="16" x14ac:dyDescent="0.2">
      <c r="A538" s="92" t="s">
        <v>323</v>
      </c>
      <c r="B538" s="92" t="s">
        <v>484</v>
      </c>
      <c r="C538" s="92">
        <v>151</v>
      </c>
      <c r="D538" s="95" t="s">
        <v>321</v>
      </c>
      <c r="E538" s="92" t="s">
        <v>1175</v>
      </c>
      <c r="F538" s="92">
        <v>4</v>
      </c>
      <c r="G538" s="92" t="s">
        <v>1216</v>
      </c>
      <c r="H538" s="92" t="s">
        <v>548</v>
      </c>
      <c r="K538" s="92" t="s">
        <v>1215</v>
      </c>
      <c r="L538" s="92" t="s">
        <v>316</v>
      </c>
      <c r="M538" s="92" t="s">
        <v>1190</v>
      </c>
      <c r="N538" s="92">
        <v>1</v>
      </c>
      <c r="O538" s="92" t="s">
        <v>316</v>
      </c>
      <c r="P538" s="92">
        <v>1</v>
      </c>
      <c r="Q538" s="92" t="s">
        <v>316</v>
      </c>
      <c r="R538" s="92">
        <v>1</v>
      </c>
      <c r="S538" s="92">
        <v>1</v>
      </c>
      <c r="T538" s="92" t="s">
        <v>316</v>
      </c>
      <c r="U538" s="92" t="s">
        <v>316</v>
      </c>
      <c r="W538" s="92" t="str">
        <f t="shared" si="19"/>
        <v>MWF</v>
      </c>
      <c r="X538" s="92" t="s">
        <v>1166</v>
      </c>
      <c r="Y538" s="93">
        <v>0.375</v>
      </c>
      <c r="Z538" s="93">
        <v>0.4236111111111111</v>
      </c>
      <c r="AA538" s="92" t="s">
        <v>723</v>
      </c>
      <c r="AB538" s="92">
        <v>306</v>
      </c>
      <c r="AC538" s="92" t="s">
        <v>1381</v>
      </c>
      <c r="AD538" s="92">
        <v>25</v>
      </c>
      <c r="AE538" s="92">
        <v>21</v>
      </c>
      <c r="AG538" s="92" t="str">
        <f t="shared" si="20"/>
        <v>Non-Lab</v>
      </c>
    </row>
    <row r="539" spans="1:33" ht="16" x14ac:dyDescent="0.2">
      <c r="A539" s="92" t="s">
        <v>323</v>
      </c>
      <c r="B539" s="92" t="s">
        <v>484</v>
      </c>
      <c r="C539" s="92">
        <v>211</v>
      </c>
      <c r="D539" s="95" t="s">
        <v>321</v>
      </c>
      <c r="E539" s="92" t="s">
        <v>1380</v>
      </c>
      <c r="F539" s="92">
        <v>4</v>
      </c>
      <c r="G539" s="92" t="s">
        <v>1292</v>
      </c>
      <c r="H539" s="92" t="s">
        <v>352</v>
      </c>
      <c r="K539" s="92" t="s">
        <v>1291</v>
      </c>
      <c r="L539" s="92" t="s">
        <v>316</v>
      </c>
      <c r="M539" s="92" t="s">
        <v>1190</v>
      </c>
      <c r="N539" s="92">
        <v>1</v>
      </c>
      <c r="O539" s="92" t="s">
        <v>316</v>
      </c>
      <c r="P539" s="92">
        <v>1</v>
      </c>
      <c r="Q539" s="92" t="s">
        <v>316</v>
      </c>
      <c r="R539" s="92">
        <v>1</v>
      </c>
      <c r="S539" s="92">
        <v>1</v>
      </c>
      <c r="T539" s="92" t="s">
        <v>316</v>
      </c>
      <c r="U539" s="92" t="s">
        <v>316</v>
      </c>
      <c r="W539" s="92" t="str">
        <f t="shared" si="19"/>
        <v>MWF</v>
      </c>
      <c r="X539" s="92" t="s">
        <v>1166</v>
      </c>
      <c r="Y539" s="93">
        <v>0.375</v>
      </c>
      <c r="Z539" s="93">
        <v>0.4236111111111111</v>
      </c>
      <c r="AA539" s="92" t="s">
        <v>723</v>
      </c>
      <c r="AB539" s="92">
        <v>309</v>
      </c>
      <c r="AC539" s="92" t="s">
        <v>1379</v>
      </c>
      <c r="AD539" s="92">
        <v>12</v>
      </c>
      <c r="AE539" s="92">
        <v>7</v>
      </c>
      <c r="AG539" s="92" t="str">
        <f t="shared" si="20"/>
        <v>Non-Lab</v>
      </c>
    </row>
    <row r="540" spans="1:33" ht="16" x14ac:dyDescent="0.2">
      <c r="A540" s="92" t="s">
        <v>323</v>
      </c>
      <c r="B540" s="92" t="s">
        <v>484</v>
      </c>
      <c r="C540" s="92">
        <v>245</v>
      </c>
      <c r="D540" s="95" t="s">
        <v>321</v>
      </c>
      <c r="E540" s="92" t="s">
        <v>1378</v>
      </c>
      <c r="F540" s="92">
        <v>4</v>
      </c>
      <c r="G540" s="92" t="s">
        <v>1095</v>
      </c>
      <c r="H540" s="92" t="s">
        <v>1021</v>
      </c>
      <c r="K540" s="92" t="s">
        <v>1094</v>
      </c>
      <c r="L540" s="92" t="s">
        <v>316</v>
      </c>
      <c r="M540" s="92" t="s">
        <v>1190</v>
      </c>
      <c r="N540" s="92">
        <v>1</v>
      </c>
      <c r="O540" s="92" t="s">
        <v>316</v>
      </c>
      <c r="P540" s="92">
        <v>1</v>
      </c>
      <c r="Q540" s="92" t="s">
        <v>316</v>
      </c>
      <c r="R540" s="92">
        <v>1</v>
      </c>
      <c r="S540" s="92">
        <v>1</v>
      </c>
      <c r="T540" s="92" t="s">
        <v>316</v>
      </c>
      <c r="U540" s="92" t="s">
        <v>316</v>
      </c>
      <c r="W540" s="92" t="str">
        <f t="shared" si="19"/>
        <v>MWF</v>
      </c>
      <c r="X540" s="92" t="s">
        <v>1166</v>
      </c>
      <c r="Y540" s="93">
        <v>0.375</v>
      </c>
      <c r="Z540" s="93">
        <v>0.4236111111111111</v>
      </c>
      <c r="AA540" s="92" t="s">
        <v>605</v>
      </c>
      <c r="AB540" s="92">
        <v>221</v>
      </c>
      <c r="AC540" s="92" t="s">
        <v>1377</v>
      </c>
      <c r="AD540" s="92">
        <v>16</v>
      </c>
      <c r="AE540" s="92">
        <v>0</v>
      </c>
      <c r="AF540" s="92" t="s">
        <v>1376</v>
      </c>
      <c r="AG540" s="92" t="str">
        <f t="shared" si="20"/>
        <v>Non-Lab</v>
      </c>
    </row>
    <row r="541" spans="1:33" ht="16" x14ac:dyDescent="0.2">
      <c r="A541" s="92" t="s">
        <v>323</v>
      </c>
      <c r="B541" s="92" t="s">
        <v>359</v>
      </c>
      <c r="C541" s="92">
        <v>102</v>
      </c>
      <c r="D541" s="95" t="s">
        <v>321</v>
      </c>
      <c r="E541" s="92" t="s">
        <v>1287</v>
      </c>
      <c r="F541" s="92">
        <v>4</v>
      </c>
      <c r="G541" s="92" t="s">
        <v>632</v>
      </c>
      <c r="H541" s="92" t="s">
        <v>631</v>
      </c>
      <c r="K541" s="92" t="s">
        <v>630</v>
      </c>
      <c r="L541" s="92" t="s">
        <v>316</v>
      </c>
      <c r="M541" s="92" t="s">
        <v>1190</v>
      </c>
      <c r="N541" s="92">
        <v>1</v>
      </c>
      <c r="O541" s="92" t="s">
        <v>316</v>
      </c>
      <c r="P541" s="92">
        <v>1</v>
      </c>
      <c r="Q541" s="92" t="s">
        <v>316</v>
      </c>
      <c r="R541" s="92">
        <v>1</v>
      </c>
      <c r="S541" s="92">
        <v>1</v>
      </c>
      <c r="T541" s="92" t="s">
        <v>316</v>
      </c>
      <c r="U541" s="92" t="s">
        <v>316</v>
      </c>
      <c r="W541" s="92" t="str">
        <f t="shared" si="19"/>
        <v>MWF</v>
      </c>
      <c r="X541" s="92" t="s">
        <v>1166</v>
      </c>
      <c r="Y541" s="93">
        <v>0.375</v>
      </c>
      <c r="Z541" s="93">
        <v>0.4236111111111111</v>
      </c>
      <c r="AA541" s="92" t="s">
        <v>626</v>
      </c>
      <c r="AB541" s="95" t="s">
        <v>822</v>
      </c>
      <c r="AC541" s="92" t="s">
        <v>1375</v>
      </c>
      <c r="AD541" s="92">
        <v>25</v>
      </c>
      <c r="AE541" s="92">
        <v>20</v>
      </c>
      <c r="AG541" s="92" t="str">
        <f t="shared" si="20"/>
        <v>Non-Lab</v>
      </c>
    </row>
    <row r="542" spans="1:33" ht="16" x14ac:dyDescent="0.2">
      <c r="A542" s="92" t="s">
        <v>323</v>
      </c>
      <c r="B542" s="92" t="s">
        <v>359</v>
      </c>
      <c r="C542" s="92">
        <v>322</v>
      </c>
      <c r="D542" s="95" t="s">
        <v>321</v>
      </c>
      <c r="E542" s="92" t="s">
        <v>1374</v>
      </c>
      <c r="F542" s="92">
        <v>4</v>
      </c>
      <c r="G542" s="92" t="s">
        <v>358</v>
      </c>
      <c r="H542" s="92" t="s">
        <v>357</v>
      </c>
      <c r="K542" s="92" t="s">
        <v>356</v>
      </c>
      <c r="L542" s="92" t="s">
        <v>316</v>
      </c>
      <c r="M542" s="92" t="s">
        <v>1190</v>
      </c>
      <c r="N542" s="92">
        <v>1</v>
      </c>
      <c r="O542" s="92" t="s">
        <v>316</v>
      </c>
      <c r="P542" s="92">
        <v>1</v>
      </c>
      <c r="Q542" s="92" t="s">
        <v>316</v>
      </c>
      <c r="R542" s="92">
        <v>1</v>
      </c>
      <c r="S542" s="92">
        <v>1</v>
      </c>
      <c r="T542" s="92" t="s">
        <v>316</v>
      </c>
      <c r="U542" s="92" t="s">
        <v>316</v>
      </c>
      <c r="W542" s="92" t="str">
        <f t="shared" si="19"/>
        <v>MWF</v>
      </c>
      <c r="X542" s="92" t="s">
        <v>1166</v>
      </c>
      <c r="Y542" s="93">
        <v>0.375</v>
      </c>
      <c r="Z542" s="93">
        <v>0.4236111111111111</v>
      </c>
      <c r="AA542" s="92" t="s">
        <v>598</v>
      </c>
      <c r="AB542" s="92">
        <v>202</v>
      </c>
      <c r="AC542" s="92" t="s">
        <v>1373</v>
      </c>
      <c r="AD542" s="92">
        <v>12</v>
      </c>
      <c r="AE542" s="92">
        <v>7</v>
      </c>
      <c r="AG542" s="92" t="str">
        <f t="shared" si="20"/>
        <v>Non-Lab</v>
      </c>
    </row>
    <row r="543" spans="1:33" ht="16" x14ac:dyDescent="0.2">
      <c r="A543" s="92" t="s">
        <v>323</v>
      </c>
      <c r="B543" s="92" t="s">
        <v>347</v>
      </c>
      <c r="C543" s="92">
        <v>120</v>
      </c>
      <c r="D543" s="95" t="s">
        <v>321</v>
      </c>
      <c r="E543" s="92" t="s">
        <v>823</v>
      </c>
      <c r="F543" s="92">
        <v>4</v>
      </c>
      <c r="G543" s="92" t="s">
        <v>355</v>
      </c>
      <c r="H543" s="92" t="s">
        <v>354</v>
      </c>
      <c r="K543" s="92" t="s">
        <v>353</v>
      </c>
      <c r="L543" s="92" t="s">
        <v>316</v>
      </c>
      <c r="M543" s="92" t="s">
        <v>1190</v>
      </c>
      <c r="N543" s="92">
        <v>1</v>
      </c>
      <c r="O543" s="92" t="s">
        <v>316</v>
      </c>
      <c r="P543" s="92">
        <v>1</v>
      </c>
      <c r="Q543" s="92" t="s">
        <v>316</v>
      </c>
      <c r="R543" s="92">
        <v>1</v>
      </c>
      <c r="S543" s="92">
        <v>1</v>
      </c>
      <c r="T543" s="92" t="s">
        <v>316</v>
      </c>
      <c r="U543" s="92" t="s">
        <v>316</v>
      </c>
      <c r="W543" s="92" t="str">
        <f t="shared" si="19"/>
        <v>MWF</v>
      </c>
      <c r="X543" s="92" t="s">
        <v>1166</v>
      </c>
      <c r="Y543" s="93">
        <v>0.375</v>
      </c>
      <c r="Z543" s="93">
        <v>0.4236111111111111</v>
      </c>
      <c r="AA543" s="92" t="s">
        <v>723</v>
      </c>
      <c r="AB543" s="92">
        <v>203</v>
      </c>
      <c r="AC543" s="92" t="s">
        <v>1372</v>
      </c>
      <c r="AD543" s="92">
        <v>25</v>
      </c>
      <c r="AE543" s="92">
        <v>23</v>
      </c>
      <c r="AG543" s="92" t="str">
        <f t="shared" si="20"/>
        <v>Non-Lab</v>
      </c>
    </row>
    <row r="544" spans="1:33" ht="16" x14ac:dyDescent="0.2">
      <c r="A544" s="92" t="s">
        <v>323</v>
      </c>
      <c r="B544" s="92" t="s">
        <v>330</v>
      </c>
      <c r="C544" s="92">
        <v>215</v>
      </c>
      <c r="D544" s="95" t="s">
        <v>321</v>
      </c>
      <c r="E544" s="92" t="s">
        <v>1371</v>
      </c>
      <c r="F544" s="92">
        <v>4</v>
      </c>
      <c r="G544" s="92" t="s">
        <v>340</v>
      </c>
      <c r="H544" s="92" t="s">
        <v>339</v>
      </c>
      <c r="K544" s="92" t="s">
        <v>338</v>
      </c>
      <c r="L544" s="92" t="s">
        <v>316</v>
      </c>
      <c r="M544" s="92" t="s">
        <v>1190</v>
      </c>
      <c r="N544" s="92">
        <v>1</v>
      </c>
      <c r="O544" s="92" t="s">
        <v>316</v>
      </c>
      <c r="P544" s="92">
        <v>1</v>
      </c>
      <c r="Q544" s="92" t="s">
        <v>316</v>
      </c>
      <c r="R544" s="92">
        <v>1</v>
      </c>
      <c r="S544" s="92">
        <v>1</v>
      </c>
      <c r="T544" s="92" t="s">
        <v>316</v>
      </c>
      <c r="U544" s="92" t="s">
        <v>316</v>
      </c>
      <c r="W544" s="92" t="str">
        <f t="shared" si="19"/>
        <v>MWF</v>
      </c>
      <c r="X544" s="92" t="s">
        <v>1166</v>
      </c>
      <c r="Y544" s="93">
        <v>0.375</v>
      </c>
      <c r="Z544" s="93">
        <v>0.4236111111111111</v>
      </c>
      <c r="AA544" s="92" t="s">
        <v>598</v>
      </c>
      <c r="AB544" s="92">
        <v>200</v>
      </c>
      <c r="AC544" s="92" t="s">
        <v>1370</v>
      </c>
      <c r="AD544" s="92">
        <v>22</v>
      </c>
      <c r="AE544" s="92">
        <v>26</v>
      </c>
      <c r="AG544" s="92" t="str">
        <f t="shared" si="20"/>
        <v>Non-Lab</v>
      </c>
    </row>
    <row r="545" spans="1:33" ht="16" x14ac:dyDescent="0.2">
      <c r="A545" s="92" t="s">
        <v>323</v>
      </c>
      <c r="B545" s="92" t="s">
        <v>330</v>
      </c>
      <c r="C545" s="92">
        <v>485</v>
      </c>
      <c r="D545" s="95" t="s">
        <v>321</v>
      </c>
      <c r="E545" s="92" t="s">
        <v>1369</v>
      </c>
      <c r="F545" s="92">
        <v>4</v>
      </c>
      <c r="G545" s="92" t="s">
        <v>332</v>
      </c>
      <c r="H545" s="92" t="s">
        <v>250</v>
      </c>
      <c r="K545" s="92" t="s">
        <v>331</v>
      </c>
      <c r="L545" s="92" t="s">
        <v>316</v>
      </c>
      <c r="M545" s="92" t="s">
        <v>1190</v>
      </c>
      <c r="N545" s="92">
        <v>1</v>
      </c>
      <c r="O545" s="92" t="s">
        <v>316</v>
      </c>
      <c r="P545" s="92">
        <v>1</v>
      </c>
      <c r="Q545" s="92" t="s">
        <v>316</v>
      </c>
      <c r="R545" s="92">
        <v>1</v>
      </c>
      <c r="S545" s="92">
        <v>1</v>
      </c>
      <c r="T545" s="92" t="s">
        <v>316</v>
      </c>
      <c r="U545" s="92" t="s">
        <v>316</v>
      </c>
      <c r="W545" s="92" t="str">
        <f t="shared" si="19"/>
        <v>MWF</v>
      </c>
      <c r="X545" s="92" t="s">
        <v>1166</v>
      </c>
      <c r="Y545" s="93">
        <v>0.375</v>
      </c>
      <c r="Z545" s="93">
        <v>0.4236111111111111</v>
      </c>
      <c r="AA545" s="92" t="s">
        <v>598</v>
      </c>
      <c r="AB545" s="92">
        <v>300</v>
      </c>
      <c r="AC545" s="92" t="s">
        <v>1368</v>
      </c>
      <c r="AD545" s="92">
        <v>12</v>
      </c>
      <c r="AE545" s="92">
        <v>12</v>
      </c>
      <c r="AG545" s="92" t="str">
        <f t="shared" si="20"/>
        <v>Non-Lab</v>
      </c>
    </row>
    <row r="546" spans="1:33" ht="16" x14ac:dyDescent="0.2">
      <c r="A546" s="92" t="s">
        <v>323</v>
      </c>
      <c r="B546" s="92" t="s">
        <v>917</v>
      </c>
      <c r="C546" s="92">
        <v>101</v>
      </c>
      <c r="D546" s="95" t="s">
        <v>321</v>
      </c>
      <c r="E546" s="92" t="s">
        <v>1367</v>
      </c>
      <c r="F546" s="92">
        <v>4</v>
      </c>
      <c r="G546" s="92" t="s">
        <v>515</v>
      </c>
      <c r="H546" s="92" t="s">
        <v>916</v>
      </c>
      <c r="K546" s="92" t="s">
        <v>915</v>
      </c>
      <c r="L546" s="92" t="s">
        <v>316</v>
      </c>
      <c r="M546" s="92" t="s">
        <v>1190</v>
      </c>
      <c r="N546" s="92">
        <v>1</v>
      </c>
      <c r="O546" s="92" t="s">
        <v>316</v>
      </c>
      <c r="P546" s="92">
        <v>1</v>
      </c>
      <c r="Q546" s="92" t="s">
        <v>316</v>
      </c>
      <c r="R546" s="92">
        <v>1</v>
      </c>
      <c r="S546" s="92">
        <v>1</v>
      </c>
      <c r="T546" s="92" t="s">
        <v>316</v>
      </c>
      <c r="U546" s="92" t="s">
        <v>316</v>
      </c>
      <c r="W546" s="92" t="str">
        <f t="shared" si="19"/>
        <v>MWF</v>
      </c>
      <c r="X546" s="92" t="s">
        <v>1166</v>
      </c>
      <c r="Y546" s="93">
        <v>0.375</v>
      </c>
      <c r="Z546" s="93">
        <v>0.4236111111111111</v>
      </c>
      <c r="AA546" s="92" t="s">
        <v>723</v>
      </c>
      <c r="AB546" s="92">
        <v>207</v>
      </c>
      <c r="AC546" s="92" t="s">
        <v>1366</v>
      </c>
      <c r="AD546" s="92">
        <v>25</v>
      </c>
      <c r="AE546" s="92">
        <v>21</v>
      </c>
      <c r="AG546" s="92" t="str">
        <f t="shared" si="20"/>
        <v>Non-Lab</v>
      </c>
    </row>
    <row r="547" spans="1:33" ht="16" x14ac:dyDescent="0.2">
      <c r="A547" s="92" t="s">
        <v>323</v>
      </c>
      <c r="B547" s="92" t="s">
        <v>721</v>
      </c>
      <c r="C547" s="92">
        <v>106</v>
      </c>
      <c r="D547" s="95" t="s">
        <v>337</v>
      </c>
      <c r="E547" s="92" t="s">
        <v>1271</v>
      </c>
      <c r="F547" s="92">
        <v>4</v>
      </c>
      <c r="G547" s="92" t="s">
        <v>1270</v>
      </c>
      <c r="H547" s="92" t="s">
        <v>1269</v>
      </c>
      <c r="K547" s="92" t="s">
        <v>1268</v>
      </c>
      <c r="L547" s="92" t="s">
        <v>316</v>
      </c>
      <c r="M547" s="92" t="s">
        <v>1190</v>
      </c>
      <c r="N547" s="92">
        <v>1</v>
      </c>
      <c r="O547" s="92" t="s">
        <v>316</v>
      </c>
      <c r="P547" s="92">
        <v>1</v>
      </c>
      <c r="Q547" s="92" t="s">
        <v>316</v>
      </c>
      <c r="R547" s="92">
        <v>1</v>
      </c>
      <c r="S547" s="92">
        <v>1</v>
      </c>
      <c r="T547" s="92" t="s">
        <v>316</v>
      </c>
      <c r="U547" s="92" t="s">
        <v>316</v>
      </c>
      <c r="W547" s="92" t="str">
        <f t="shared" si="19"/>
        <v>MWF</v>
      </c>
      <c r="X547" s="92" t="s">
        <v>1166</v>
      </c>
      <c r="Y547" s="93">
        <v>0.375</v>
      </c>
      <c r="Z547" s="93">
        <v>0.4236111111111111</v>
      </c>
      <c r="AA547" s="92" t="s">
        <v>719</v>
      </c>
      <c r="AB547" s="92">
        <v>209</v>
      </c>
      <c r="AC547" s="92" t="s">
        <v>1365</v>
      </c>
      <c r="AD547" s="92">
        <v>18</v>
      </c>
      <c r="AE547" s="92">
        <v>18</v>
      </c>
      <c r="AG547" s="92" t="str">
        <f t="shared" si="20"/>
        <v>Non-Lab</v>
      </c>
    </row>
    <row r="548" spans="1:33" ht="16" x14ac:dyDescent="0.2">
      <c r="A548" s="92" t="s">
        <v>323</v>
      </c>
      <c r="B548" s="92" t="s">
        <v>576</v>
      </c>
      <c r="C548" s="92">
        <v>211</v>
      </c>
      <c r="D548" s="95" t="s">
        <v>321</v>
      </c>
      <c r="E548" s="92" t="s">
        <v>1364</v>
      </c>
      <c r="F548" s="92">
        <v>4</v>
      </c>
      <c r="G548" s="92" t="s">
        <v>574</v>
      </c>
      <c r="H548" s="92" t="s">
        <v>573</v>
      </c>
      <c r="K548" s="92" t="s">
        <v>572</v>
      </c>
      <c r="L548" s="92" t="s">
        <v>316</v>
      </c>
      <c r="M548" s="92" t="s">
        <v>1190</v>
      </c>
      <c r="N548" s="92">
        <v>1</v>
      </c>
      <c r="O548" s="92" t="s">
        <v>316</v>
      </c>
      <c r="P548" s="92">
        <v>1</v>
      </c>
      <c r="Q548" s="92" t="s">
        <v>316</v>
      </c>
      <c r="R548" s="92">
        <v>1</v>
      </c>
      <c r="S548" s="92">
        <v>1</v>
      </c>
      <c r="T548" s="92" t="s">
        <v>316</v>
      </c>
      <c r="U548" s="92" t="s">
        <v>316</v>
      </c>
      <c r="W548" s="92" t="str">
        <f t="shared" si="19"/>
        <v>MWF</v>
      </c>
      <c r="X548" s="92" t="s">
        <v>1156</v>
      </c>
      <c r="Y548" s="93">
        <v>0.43055555555555558</v>
      </c>
      <c r="Z548" s="93">
        <v>0.47916666666666669</v>
      </c>
      <c r="AA548" s="92" t="s">
        <v>719</v>
      </c>
      <c r="AB548" s="92">
        <v>307</v>
      </c>
      <c r="AC548" s="92" t="s">
        <v>1363</v>
      </c>
      <c r="AD548" s="92">
        <v>30</v>
      </c>
      <c r="AE548" s="92">
        <v>28</v>
      </c>
      <c r="AG548" s="92" t="str">
        <f t="shared" si="20"/>
        <v>Non-Lab</v>
      </c>
    </row>
    <row r="549" spans="1:33" ht="16" x14ac:dyDescent="0.2">
      <c r="A549" s="92" t="s">
        <v>323</v>
      </c>
      <c r="B549" s="92" t="s">
        <v>576</v>
      </c>
      <c r="C549" s="92">
        <v>332</v>
      </c>
      <c r="D549" s="95" t="s">
        <v>321</v>
      </c>
      <c r="E549" s="92" t="s">
        <v>1257</v>
      </c>
      <c r="F549" s="92">
        <v>4</v>
      </c>
      <c r="G549" s="92" t="s">
        <v>1053</v>
      </c>
      <c r="H549" s="92" t="s">
        <v>1052</v>
      </c>
      <c r="K549" s="92" t="s">
        <v>1051</v>
      </c>
      <c r="L549" s="92" t="s">
        <v>316</v>
      </c>
      <c r="M549" s="92" t="s">
        <v>1190</v>
      </c>
      <c r="N549" s="92">
        <v>1</v>
      </c>
      <c r="O549" s="92" t="s">
        <v>316</v>
      </c>
      <c r="P549" s="92">
        <v>1</v>
      </c>
      <c r="Q549" s="92" t="s">
        <v>316</v>
      </c>
      <c r="R549" s="92">
        <v>1</v>
      </c>
      <c r="S549" s="92">
        <v>1</v>
      </c>
      <c r="T549" s="92" t="s">
        <v>316</v>
      </c>
      <c r="U549" s="92" t="s">
        <v>316</v>
      </c>
      <c r="W549" s="92" t="str">
        <f t="shared" si="19"/>
        <v>MWF</v>
      </c>
      <c r="X549" s="92" t="s">
        <v>1156</v>
      </c>
      <c r="Y549" s="93">
        <v>0.43055555555555558</v>
      </c>
      <c r="Z549" s="93">
        <v>0.47916666666666669</v>
      </c>
      <c r="AA549" s="92" t="s">
        <v>719</v>
      </c>
      <c r="AB549" s="92">
        <v>203</v>
      </c>
      <c r="AC549" s="92" t="s">
        <v>1362</v>
      </c>
      <c r="AD549" s="92">
        <v>20</v>
      </c>
      <c r="AE549" s="92">
        <v>13</v>
      </c>
      <c r="AG549" s="92" t="str">
        <f t="shared" si="20"/>
        <v>Non-Lab</v>
      </c>
    </row>
    <row r="550" spans="1:33" ht="16" x14ac:dyDescent="0.2">
      <c r="A550" s="92" t="s">
        <v>323</v>
      </c>
      <c r="B550" s="92" t="s">
        <v>261</v>
      </c>
      <c r="C550" s="92">
        <v>100</v>
      </c>
      <c r="D550" s="95" t="s">
        <v>321</v>
      </c>
      <c r="E550" s="92" t="s">
        <v>1358</v>
      </c>
      <c r="F550" s="92">
        <v>4</v>
      </c>
      <c r="G550" s="92" t="s">
        <v>622</v>
      </c>
      <c r="H550" s="92" t="s">
        <v>621</v>
      </c>
      <c r="K550" s="92" t="s">
        <v>620</v>
      </c>
      <c r="L550" s="92" t="s">
        <v>316</v>
      </c>
      <c r="M550" s="92" t="s">
        <v>1190</v>
      </c>
      <c r="N550" s="92">
        <v>1</v>
      </c>
      <c r="O550" s="92" t="s">
        <v>316</v>
      </c>
      <c r="P550" s="92">
        <v>1</v>
      </c>
      <c r="Q550" s="92" t="s">
        <v>316</v>
      </c>
      <c r="R550" s="92">
        <v>1</v>
      </c>
      <c r="S550" s="92">
        <v>1</v>
      </c>
      <c r="T550" s="92" t="s">
        <v>316</v>
      </c>
      <c r="U550" s="92" t="s">
        <v>316</v>
      </c>
      <c r="W550" s="92" t="str">
        <f t="shared" si="19"/>
        <v>MWF</v>
      </c>
      <c r="X550" s="92" t="s">
        <v>1156</v>
      </c>
      <c r="Y550" s="93">
        <v>0.43055555555555558</v>
      </c>
      <c r="Z550" s="93">
        <v>0.47916666666666669</v>
      </c>
      <c r="AA550" s="92" t="s">
        <v>598</v>
      </c>
      <c r="AB550" s="92">
        <v>311</v>
      </c>
      <c r="AC550" s="92" t="s">
        <v>1357</v>
      </c>
      <c r="AD550" s="92">
        <v>8</v>
      </c>
      <c r="AE550" s="92">
        <v>4</v>
      </c>
      <c r="AG550" s="92" t="str">
        <f t="shared" si="20"/>
        <v>Non-Lab</v>
      </c>
    </row>
    <row r="551" spans="1:33" ht="16" x14ac:dyDescent="0.2">
      <c r="A551" s="92" t="s">
        <v>323</v>
      </c>
      <c r="B551" s="92" t="s">
        <v>261</v>
      </c>
      <c r="C551" s="92">
        <v>131</v>
      </c>
      <c r="D551" s="95" t="s">
        <v>321</v>
      </c>
      <c r="E551" s="92" t="s">
        <v>1248</v>
      </c>
      <c r="F551" s="92">
        <v>4</v>
      </c>
      <c r="G551" s="92" t="s">
        <v>564</v>
      </c>
      <c r="H551" s="92" t="s">
        <v>563</v>
      </c>
      <c r="K551" s="92" t="s">
        <v>562</v>
      </c>
      <c r="L551" s="92" t="s">
        <v>316</v>
      </c>
      <c r="M551" s="92" t="s">
        <v>1190</v>
      </c>
      <c r="N551" s="92">
        <v>1</v>
      </c>
      <c r="O551" s="92" t="s">
        <v>316</v>
      </c>
      <c r="P551" s="92">
        <v>1</v>
      </c>
      <c r="Q551" s="92" t="s">
        <v>316</v>
      </c>
      <c r="R551" s="92">
        <v>1</v>
      </c>
      <c r="S551" s="92">
        <v>1</v>
      </c>
      <c r="T551" s="92" t="s">
        <v>316</v>
      </c>
      <c r="U551" s="92" t="s">
        <v>316</v>
      </c>
      <c r="W551" s="92" t="str">
        <f t="shared" si="19"/>
        <v>MWF</v>
      </c>
      <c r="X551" s="92" t="s">
        <v>1156</v>
      </c>
      <c r="Y551" s="93">
        <v>0.43055555555555558</v>
      </c>
      <c r="Z551" s="93">
        <v>0.47916666666666669</v>
      </c>
      <c r="AA551" s="92" t="s">
        <v>598</v>
      </c>
      <c r="AB551" s="92">
        <v>100</v>
      </c>
      <c r="AC551" s="92" t="s">
        <v>1361</v>
      </c>
      <c r="AD551" s="92">
        <v>40</v>
      </c>
      <c r="AE551" s="92">
        <v>39</v>
      </c>
      <c r="AG551" s="92" t="str">
        <f t="shared" si="20"/>
        <v>Non-Lab</v>
      </c>
    </row>
    <row r="552" spans="1:33" ht="16" x14ac:dyDescent="0.2">
      <c r="A552" s="92" t="s">
        <v>323</v>
      </c>
      <c r="B552" s="92" t="s">
        <v>261</v>
      </c>
      <c r="C552" s="92">
        <v>215</v>
      </c>
      <c r="D552" s="95" t="s">
        <v>321</v>
      </c>
      <c r="E552" s="92" t="s">
        <v>1360</v>
      </c>
      <c r="F552" s="92">
        <v>4</v>
      </c>
      <c r="G552" s="92" t="s">
        <v>1104</v>
      </c>
      <c r="H552" s="92" t="s">
        <v>1103</v>
      </c>
      <c r="K552" s="92" t="s">
        <v>1102</v>
      </c>
      <c r="L552" s="92" t="s">
        <v>316</v>
      </c>
      <c r="M552" s="92" t="s">
        <v>1190</v>
      </c>
      <c r="N552" s="92">
        <v>1</v>
      </c>
      <c r="O552" s="92" t="s">
        <v>316</v>
      </c>
      <c r="P552" s="92">
        <v>1</v>
      </c>
      <c r="Q552" s="92" t="s">
        <v>316</v>
      </c>
      <c r="R552" s="92">
        <v>1</v>
      </c>
      <c r="S552" s="92">
        <v>1</v>
      </c>
      <c r="T552" s="92" t="s">
        <v>316</v>
      </c>
      <c r="U552" s="92" t="s">
        <v>316</v>
      </c>
      <c r="W552" s="92" t="str">
        <f t="shared" si="19"/>
        <v>MWF</v>
      </c>
      <c r="X552" s="92" t="s">
        <v>1156</v>
      </c>
      <c r="Y552" s="93">
        <v>0.43055555555555558</v>
      </c>
      <c r="Z552" s="93">
        <v>0.47916666666666669</v>
      </c>
      <c r="AA552" s="92" t="s">
        <v>598</v>
      </c>
      <c r="AB552" s="92">
        <v>106</v>
      </c>
      <c r="AC552" s="92" t="s">
        <v>1359</v>
      </c>
      <c r="AD552" s="92">
        <v>24</v>
      </c>
      <c r="AE552" s="92">
        <v>21</v>
      </c>
      <c r="AG552" s="92" t="str">
        <f t="shared" si="20"/>
        <v>Non-Lab</v>
      </c>
    </row>
    <row r="553" spans="1:33" ht="16" x14ac:dyDescent="0.2">
      <c r="A553" s="92" t="s">
        <v>323</v>
      </c>
      <c r="B553" s="92" t="s">
        <v>261</v>
      </c>
      <c r="C553" s="92">
        <v>247</v>
      </c>
      <c r="D553" s="95" t="s">
        <v>321</v>
      </c>
      <c r="E553" s="92" t="s">
        <v>1358</v>
      </c>
      <c r="F553" s="92">
        <v>4</v>
      </c>
      <c r="G553" s="92" t="s">
        <v>622</v>
      </c>
      <c r="H553" s="92" t="s">
        <v>621</v>
      </c>
      <c r="K553" s="92" t="s">
        <v>620</v>
      </c>
      <c r="L553" s="92" t="s">
        <v>316</v>
      </c>
      <c r="M553" s="92" t="s">
        <v>1190</v>
      </c>
      <c r="N553" s="92">
        <v>1</v>
      </c>
      <c r="O553" s="92" t="s">
        <v>316</v>
      </c>
      <c r="P553" s="92">
        <v>1</v>
      </c>
      <c r="Q553" s="92" t="s">
        <v>316</v>
      </c>
      <c r="R553" s="92">
        <v>1</v>
      </c>
      <c r="S553" s="92">
        <v>1</v>
      </c>
      <c r="T553" s="92" t="s">
        <v>316</v>
      </c>
      <c r="U553" s="92" t="s">
        <v>316</v>
      </c>
      <c r="W553" s="92" t="str">
        <f t="shared" si="19"/>
        <v>MWF</v>
      </c>
      <c r="X553" s="92" t="s">
        <v>1156</v>
      </c>
      <c r="Y553" s="93">
        <v>0.43055555555555558</v>
      </c>
      <c r="Z553" s="93">
        <v>0.47916666666666669</v>
      </c>
      <c r="AA553" s="92" t="s">
        <v>598</v>
      </c>
      <c r="AB553" s="92">
        <v>311</v>
      </c>
      <c r="AC553" s="92" t="s">
        <v>1357</v>
      </c>
      <c r="AD553" s="92">
        <v>8</v>
      </c>
      <c r="AE553" s="92">
        <v>2</v>
      </c>
      <c r="AG553" s="92" t="str">
        <f t="shared" si="20"/>
        <v>Non-Lab</v>
      </c>
    </row>
    <row r="554" spans="1:33" ht="16" x14ac:dyDescent="0.2">
      <c r="A554" s="92" t="s">
        <v>323</v>
      </c>
      <c r="B554" s="92" t="s">
        <v>556</v>
      </c>
      <c r="C554" s="92">
        <v>101</v>
      </c>
      <c r="D554" s="95" t="s">
        <v>329</v>
      </c>
      <c r="E554" s="92" t="s">
        <v>1356</v>
      </c>
      <c r="F554" s="92">
        <v>4</v>
      </c>
      <c r="G554" s="92" t="s">
        <v>515</v>
      </c>
      <c r="H554" s="92" t="s">
        <v>514</v>
      </c>
      <c r="K554" s="92" t="s">
        <v>513</v>
      </c>
      <c r="L554" s="92" t="s">
        <v>316</v>
      </c>
      <c r="M554" s="92" t="s">
        <v>1190</v>
      </c>
      <c r="N554" s="92">
        <v>1</v>
      </c>
      <c r="O554" s="92" t="s">
        <v>316</v>
      </c>
      <c r="P554" s="92">
        <v>1</v>
      </c>
      <c r="Q554" s="92" t="s">
        <v>316</v>
      </c>
      <c r="R554" s="92">
        <v>1</v>
      </c>
      <c r="S554" s="92">
        <v>1</v>
      </c>
      <c r="T554" s="92" t="s">
        <v>316</v>
      </c>
      <c r="U554" s="92" t="s">
        <v>316</v>
      </c>
      <c r="W554" s="92" t="str">
        <f t="shared" si="19"/>
        <v>MWF</v>
      </c>
      <c r="X554" s="92" t="s">
        <v>1156</v>
      </c>
      <c r="Y554" s="93">
        <v>0.43055555555555558</v>
      </c>
      <c r="Z554" s="93">
        <v>0.47916666666666669</v>
      </c>
      <c r="AA554" s="92" t="s">
        <v>719</v>
      </c>
      <c r="AB554" s="92">
        <v>114</v>
      </c>
      <c r="AC554" s="92" t="s">
        <v>1355</v>
      </c>
      <c r="AD554" s="92">
        <v>45</v>
      </c>
      <c r="AE554" s="92">
        <v>43</v>
      </c>
      <c r="AG554" s="92" t="str">
        <f t="shared" si="20"/>
        <v>Non-Lab</v>
      </c>
    </row>
    <row r="555" spans="1:33" ht="16" x14ac:dyDescent="0.2">
      <c r="A555" s="92" t="s">
        <v>323</v>
      </c>
      <c r="B555" s="92" t="s">
        <v>555</v>
      </c>
      <c r="C555" s="92">
        <v>270</v>
      </c>
      <c r="D555" s="95" t="s">
        <v>329</v>
      </c>
      <c r="E555" s="92" t="s">
        <v>1354</v>
      </c>
      <c r="F555" s="92">
        <v>4</v>
      </c>
      <c r="G555" s="92" t="s">
        <v>637</v>
      </c>
      <c r="H555" s="92" t="s">
        <v>697</v>
      </c>
      <c r="K555" s="92" t="s">
        <v>696</v>
      </c>
      <c r="L555" s="92" t="s">
        <v>316</v>
      </c>
      <c r="M555" s="92" t="s">
        <v>1190</v>
      </c>
      <c r="N555" s="92">
        <v>1</v>
      </c>
      <c r="O555" s="92" t="s">
        <v>316</v>
      </c>
      <c r="P555" s="92">
        <v>1</v>
      </c>
      <c r="Q555" s="92" t="s">
        <v>316</v>
      </c>
      <c r="R555" s="92">
        <v>1</v>
      </c>
      <c r="S555" s="92">
        <v>1</v>
      </c>
      <c r="T555" s="92" t="s">
        <v>316</v>
      </c>
      <c r="U555" s="92" t="s">
        <v>316</v>
      </c>
      <c r="W555" s="92" t="str">
        <f t="shared" si="19"/>
        <v>MWF</v>
      </c>
      <c r="X555" s="92" t="s">
        <v>1156</v>
      </c>
      <c r="Y555" s="93">
        <v>0.43055555555555558</v>
      </c>
      <c r="Z555" s="93">
        <v>0.47916666666666669</v>
      </c>
      <c r="AA555" s="92" t="s">
        <v>626</v>
      </c>
      <c r="AB555" s="92">
        <v>305</v>
      </c>
      <c r="AC555" s="92" t="s">
        <v>1353</v>
      </c>
      <c r="AD555" s="92">
        <v>18</v>
      </c>
      <c r="AE555" s="92">
        <v>18</v>
      </c>
      <c r="AG555" s="92" t="str">
        <f t="shared" si="20"/>
        <v>Non-Lab</v>
      </c>
    </row>
    <row r="556" spans="1:33" ht="16" x14ac:dyDescent="0.2">
      <c r="A556" s="92" t="s">
        <v>323</v>
      </c>
      <c r="B556" s="92" t="s">
        <v>555</v>
      </c>
      <c r="C556" s="92">
        <v>420</v>
      </c>
      <c r="D556" s="95" t="s">
        <v>321</v>
      </c>
      <c r="E556" s="92" t="s">
        <v>1352</v>
      </c>
      <c r="F556" s="92">
        <v>4</v>
      </c>
      <c r="G556" s="92" t="s">
        <v>692</v>
      </c>
      <c r="H556" s="92" t="s">
        <v>342</v>
      </c>
      <c r="K556" s="92" t="s">
        <v>691</v>
      </c>
      <c r="L556" s="92" t="s">
        <v>316</v>
      </c>
      <c r="M556" s="92" t="s">
        <v>1190</v>
      </c>
      <c r="N556" s="92">
        <v>1</v>
      </c>
      <c r="O556" s="92" t="s">
        <v>316</v>
      </c>
      <c r="P556" s="92">
        <v>1</v>
      </c>
      <c r="Q556" s="92" t="s">
        <v>316</v>
      </c>
      <c r="R556" s="92">
        <v>1</v>
      </c>
      <c r="S556" s="92">
        <v>1</v>
      </c>
      <c r="T556" s="92" t="s">
        <v>316</v>
      </c>
      <c r="U556" s="92" t="s">
        <v>316</v>
      </c>
      <c r="W556" s="92" t="str">
        <f t="shared" si="19"/>
        <v>MWF</v>
      </c>
      <c r="X556" s="92" t="s">
        <v>1156</v>
      </c>
      <c r="Y556" s="93">
        <v>0.43055555555555558</v>
      </c>
      <c r="Z556" s="93">
        <v>0.47916666666666669</v>
      </c>
      <c r="AA556" s="92" t="s">
        <v>626</v>
      </c>
      <c r="AB556" s="95" t="s">
        <v>1073</v>
      </c>
      <c r="AC556" s="92" t="s">
        <v>1351</v>
      </c>
      <c r="AD556" s="92">
        <v>15</v>
      </c>
      <c r="AE556" s="92">
        <v>9</v>
      </c>
      <c r="AG556" s="92" t="str">
        <f t="shared" si="20"/>
        <v>Non-Lab</v>
      </c>
    </row>
    <row r="557" spans="1:33" ht="16" x14ac:dyDescent="0.2">
      <c r="A557" s="92" t="s">
        <v>323</v>
      </c>
      <c r="B557" s="92" t="s">
        <v>790</v>
      </c>
      <c r="C557" s="92">
        <v>106</v>
      </c>
      <c r="D557" s="95" t="s">
        <v>321</v>
      </c>
      <c r="E557" s="92" t="s">
        <v>1350</v>
      </c>
      <c r="F557" s="92">
        <v>4</v>
      </c>
      <c r="G557" s="92" t="s">
        <v>788</v>
      </c>
      <c r="H557" s="92" t="s">
        <v>787</v>
      </c>
      <c r="K557" s="92" t="s">
        <v>786</v>
      </c>
      <c r="L557" s="92" t="s">
        <v>316</v>
      </c>
      <c r="M557" s="92" t="s">
        <v>1190</v>
      </c>
      <c r="N557" s="92">
        <v>1</v>
      </c>
      <c r="O557" s="92" t="s">
        <v>316</v>
      </c>
      <c r="P557" s="92">
        <v>1</v>
      </c>
      <c r="Q557" s="92" t="s">
        <v>316</v>
      </c>
      <c r="R557" s="92">
        <v>1</v>
      </c>
      <c r="S557" s="92">
        <v>1</v>
      </c>
      <c r="T557" s="92" t="s">
        <v>316</v>
      </c>
      <c r="U557" s="92" t="s">
        <v>316</v>
      </c>
      <c r="W557" s="92" t="str">
        <f t="shared" si="19"/>
        <v>MWF</v>
      </c>
      <c r="X557" s="92" t="s">
        <v>1156</v>
      </c>
      <c r="Y557" s="93">
        <v>0.43055555555555558</v>
      </c>
      <c r="Z557" s="93">
        <v>0.47916666666666669</v>
      </c>
      <c r="AA557" s="92" t="s">
        <v>719</v>
      </c>
      <c r="AB557" s="92">
        <v>207</v>
      </c>
      <c r="AC557" s="92" t="s">
        <v>1349</v>
      </c>
      <c r="AD557" s="92">
        <v>18</v>
      </c>
      <c r="AE557" s="92">
        <v>15</v>
      </c>
      <c r="AG557" s="92" t="str">
        <f t="shared" si="20"/>
        <v>Non-Lab</v>
      </c>
    </row>
    <row r="558" spans="1:33" ht="16" x14ac:dyDescent="0.2">
      <c r="A558" s="92" t="s">
        <v>323</v>
      </c>
      <c r="B558" s="92" t="s">
        <v>262</v>
      </c>
      <c r="C558" s="92">
        <v>320</v>
      </c>
      <c r="D558" s="95" t="s">
        <v>321</v>
      </c>
      <c r="E558" s="92" t="s">
        <v>1348</v>
      </c>
      <c r="F558" s="92">
        <v>4</v>
      </c>
      <c r="G558" s="92" t="s">
        <v>1347</v>
      </c>
      <c r="H558" s="92" t="s">
        <v>1346</v>
      </c>
      <c r="K558" s="92" t="s">
        <v>1345</v>
      </c>
      <c r="L558" s="92" t="s">
        <v>316</v>
      </c>
      <c r="M558" s="92" t="s">
        <v>1190</v>
      </c>
      <c r="N558" s="92">
        <v>1</v>
      </c>
      <c r="O558" s="92" t="s">
        <v>316</v>
      </c>
      <c r="P558" s="92">
        <v>1</v>
      </c>
      <c r="Q558" s="92" t="s">
        <v>316</v>
      </c>
      <c r="R558" s="92">
        <v>1</v>
      </c>
      <c r="S558" s="92">
        <v>1</v>
      </c>
      <c r="T558" s="92" t="s">
        <v>316</v>
      </c>
      <c r="U558" s="92" t="s">
        <v>316</v>
      </c>
      <c r="W558" s="92" t="str">
        <f t="shared" si="19"/>
        <v>MWF</v>
      </c>
      <c r="X558" s="92" t="s">
        <v>1156</v>
      </c>
      <c r="Y558" s="93">
        <v>0.43055555555555558</v>
      </c>
      <c r="Z558" s="93">
        <v>0.47916666666666669</v>
      </c>
      <c r="AA558" s="92" t="s">
        <v>605</v>
      </c>
      <c r="AB558" s="92">
        <v>222</v>
      </c>
      <c r="AC558" s="92" t="s">
        <v>1344</v>
      </c>
      <c r="AD558" s="92">
        <v>15</v>
      </c>
      <c r="AE558" s="92">
        <v>10</v>
      </c>
      <c r="AG558" s="92" t="str">
        <f t="shared" si="20"/>
        <v>Non-Lab</v>
      </c>
    </row>
    <row r="559" spans="1:33" ht="16" x14ac:dyDescent="0.2">
      <c r="A559" s="92" t="s">
        <v>323</v>
      </c>
      <c r="B559" s="92" t="s">
        <v>538</v>
      </c>
      <c r="C559" s="92">
        <v>102</v>
      </c>
      <c r="D559" s="95" t="s">
        <v>321</v>
      </c>
      <c r="E559" s="92" t="s">
        <v>1343</v>
      </c>
      <c r="F559" s="92">
        <v>4</v>
      </c>
      <c r="G559" s="92" t="s">
        <v>1342</v>
      </c>
      <c r="H559" s="92" t="s">
        <v>1341</v>
      </c>
      <c r="K559" s="92" t="s">
        <v>1340</v>
      </c>
      <c r="L559" s="92" t="s">
        <v>316</v>
      </c>
      <c r="M559" s="92" t="s">
        <v>1190</v>
      </c>
      <c r="N559" s="92">
        <v>1</v>
      </c>
      <c r="O559" s="92" t="s">
        <v>316</v>
      </c>
      <c r="P559" s="92">
        <v>1</v>
      </c>
      <c r="Q559" s="92" t="s">
        <v>316</v>
      </c>
      <c r="R559" s="92">
        <v>1</v>
      </c>
      <c r="S559" s="92">
        <v>1</v>
      </c>
      <c r="T559" s="92" t="s">
        <v>316</v>
      </c>
      <c r="U559" s="92" t="s">
        <v>316</v>
      </c>
      <c r="W559" s="92" t="str">
        <f t="shared" si="19"/>
        <v>MWF</v>
      </c>
      <c r="X559" s="92" t="s">
        <v>1156</v>
      </c>
      <c r="Y559" s="93">
        <v>0.43055555555555558</v>
      </c>
      <c r="Z559" s="93">
        <v>0.47916666666666669</v>
      </c>
      <c r="AA559" s="92" t="s">
        <v>704</v>
      </c>
      <c r="AB559" s="92">
        <v>102</v>
      </c>
      <c r="AC559" s="92" t="s">
        <v>1339</v>
      </c>
      <c r="AD559" s="92">
        <v>24</v>
      </c>
      <c r="AE559" s="92">
        <v>26</v>
      </c>
      <c r="AG559" s="92" t="str">
        <f t="shared" si="20"/>
        <v>Non-Lab</v>
      </c>
    </row>
    <row r="560" spans="1:33" ht="16" x14ac:dyDescent="0.2">
      <c r="A560" s="92" t="s">
        <v>323</v>
      </c>
      <c r="B560" s="92" t="s">
        <v>538</v>
      </c>
      <c r="C560" s="92">
        <v>235</v>
      </c>
      <c r="D560" s="95" t="s">
        <v>321</v>
      </c>
      <c r="E560" s="92" t="s">
        <v>1338</v>
      </c>
      <c r="F560" s="92">
        <v>4</v>
      </c>
      <c r="G560" s="92" t="s">
        <v>886</v>
      </c>
      <c r="H560" s="92" t="s">
        <v>885</v>
      </c>
      <c r="K560" s="92" t="s">
        <v>884</v>
      </c>
      <c r="L560" s="92" t="s">
        <v>316</v>
      </c>
      <c r="M560" s="92" t="s">
        <v>1190</v>
      </c>
      <c r="N560" s="92">
        <v>1</v>
      </c>
      <c r="O560" s="92" t="s">
        <v>316</v>
      </c>
      <c r="P560" s="92">
        <v>1</v>
      </c>
      <c r="Q560" s="92" t="s">
        <v>316</v>
      </c>
      <c r="R560" s="92">
        <v>1</v>
      </c>
      <c r="S560" s="92">
        <v>1</v>
      </c>
      <c r="T560" s="92" t="s">
        <v>316</v>
      </c>
      <c r="U560" s="92" t="s">
        <v>316</v>
      </c>
      <c r="W560" s="92" t="str">
        <f t="shared" si="19"/>
        <v>MWF</v>
      </c>
      <c r="X560" s="92" t="s">
        <v>1156</v>
      </c>
      <c r="Y560" s="93">
        <v>0.43055555555555558</v>
      </c>
      <c r="Z560" s="93">
        <v>0.47916666666666669</v>
      </c>
      <c r="AA560" s="92" t="s">
        <v>605</v>
      </c>
      <c r="AB560" s="92">
        <v>215</v>
      </c>
      <c r="AC560" s="92" t="s">
        <v>1337</v>
      </c>
      <c r="AD560" s="92">
        <v>16</v>
      </c>
      <c r="AE560" s="92">
        <v>17</v>
      </c>
      <c r="AG560" s="92" t="str">
        <f t="shared" si="20"/>
        <v>Non-Lab</v>
      </c>
    </row>
    <row r="561" spans="1:33" ht="16" x14ac:dyDescent="0.2">
      <c r="A561" s="92" t="s">
        <v>323</v>
      </c>
      <c r="B561" s="92" t="s">
        <v>259</v>
      </c>
      <c r="C561" s="92">
        <v>101</v>
      </c>
      <c r="D561" s="95" t="s">
        <v>321</v>
      </c>
      <c r="E561" s="92" t="s">
        <v>1237</v>
      </c>
      <c r="F561" s="92">
        <v>4</v>
      </c>
      <c r="G561" s="92" t="s">
        <v>528</v>
      </c>
      <c r="H561" s="92" t="s">
        <v>401</v>
      </c>
      <c r="K561" s="92" t="s">
        <v>527</v>
      </c>
      <c r="L561" s="92" t="s">
        <v>316</v>
      </c>
      <c r="M561" s="92" t="s">
        <v>1190</v>
      </c>
      <c r="N561" s="92">
        <v>1</v>
      </c>
      <c r="O561" s="92" t="s">
        <v>316</v>
      </c>
      <c r="P561" s="92">
        <v>1</v>
      </c>
      <c r="Q561" s="92" t="s">
        <v>316</v>
      </c>
      <c r="R561" s="92">
        <v>1</v>
      </c>
      <c r="S561" s="92">
        <v>1</v>
      </c>
      <c r="T561" s="92" t="s">
        <v>316</v>
      </c>
      <c r="U561" s="92" t="s">
        <v>316</v>
      </c>
      <c r="W561" s="92" t="str">
        <f t="shared" si="19"/>
        <v>MWF</v>
      </c>
      <c r="X561" s="92" t="s">
        <v>1156</v>
      </c>
      <c r="Y561" s="93">
        <v>0.43055555555555558</v>
      </c>
      <c r="Z561" s="93">
        <v>0.47916666666666669</v>
      </c>
      <c r="AA561" s="92" t="s">
        <v>719</v>
      </c>
      <c r="AB561" s="92">
        <v>311</v>
      </c>
      <c r="AC561" s="92" t="s">
        <v>1336</v>
      </c>
      <c r="AD561" s="92">
        <v>25</v>
      </c>
      <c r="AE561" s="92">
        <v>28</v>
      </c>
      <c r="AG561" s="92" t="str">
        <f t="shared" si="20"/>
        <v>Non-Lab</v>
      </c>
    </row>
    <row r="562" spans="1:33" ht="16" x14ac:dyDescent="0.2">
      <c r="A562" s="92" t="s">
        <v>323</v>
      </c>
      <c r="B562" s="92" t="s">
        <v>259</v>
      </c>
      <c r="C562" s="92">
        <v>102</v>
      </c>
      <c r="D562" s="95" t="s">
        <v>329</v>
      </c>
      <c r="E562" s="92" t="s">
        <v>967</v>
      </c>
      <c r="F562" s="92">
        <v>4</v>
      </c>
      <c r="G562" s="92" t="s">
        <v>1234</v>
      </c>
      <c r="H562" s="92" t="s">
        <v>566</v>
      </c>
      <c r="K562" s="92" t="s">
        <v>1233</v>
      </c>
      <c r="L562" s="92" t="s">
        <v>316</v>
      </c>
      <c r="M562" s="92" t="s">
        <v>1190</v>
      </c>
      <c r="N562" s="92">
        <v>1</v>
      </c>
      <c r="O562" s="92" t="s">
        <v>316</v>
      </c>
      <c r="P562" s="92">
        <v>1</v>
      </c>
      <c r="Q562" s="92" t="s">
        <v>316</v>
      </c>
      <c r="R562" s="92">
        <v>1</v>
      </c>
      <c r="S562" s="92">
        <v>1</v>
      </c>
      <c r="T562" s="92" t="s">
        <v>316</v>
      </c>
      <c r="U562" s="92" t="s">
        <v>316</v>
      </c>
      <c r="W562" s="92" t="str">
        <f t="shared" si="19"/>
        <v>MWF</v>
      </c>
      <c r="X562" s="92" t="s">
        <v>1156</v>
      </c>
      <c r="Y562" s="93">
        <v>0.43055555555555558</v>
      </c>
      <c r="Z562" s="93">
        <v>0.47916666666666669</v>
      </c>
      <c r="AA562" s="92" t="s">
        <v>719</v>
      </c>
      <c r="AB562" s="92">
        <v>303</v>
      </c>
      <c r="AC562" s="92" t="s">
        <v>1335</v>
      </c>
      <c r="AD562" s="92">
        <v>25</v>
      </c>
      <c r="AE562" s="92">
        <v>27</v>
      </c>
      <c r="AG562" s="92" t="str">
        <f t="shared" si="20"/>
        <v>Non-Lab</v>
      </c>
    </row>
    <row r="563" spans="1:33" ht="16" x14ac:dyDescent="0.2">
      <c r="A563" s="92" t="s">
        <v>323</v>
      </c>
      <c r="B563" s="92" t="s">
        <v>259</v>
      </c>
      <c r="C563" s="92">
        <v>201</v>
      </c>
      <c r="D563" s="95" t="s">
        <v>321</v>
      </c>
      <c r="E563" s="92" t="s">
        <v>1334</v>
      </c>
      <c r="F563" s="92">
        <v>4</v>
      </c>
      <c r="G563" s="92" t="s">
        <v>533</v>
      </c>
      <c r="H563" s="92" t="s">
        <v>532</v>
      </c>
      <c r="K563" s="92" t="s">
        <v>531</v>
      </c>
      <c r="L563" s="92" t="s">
        <v>316</v>
      </c>
      <c r="M563" s="92" t="s">
        <v>1190</v>
      </c>
      <c r="N563" s="92">
        <v>1</v>
      </c>
      <c r="O563" s="92" t="s">
        <v>316</v>
      </c>
      <c r="P563" s="92">
        <v>1</v>
      </c>
      <c r="Q563" s="92" t="s">
        <v>316</v>
      </c>
      <c r="R563" s="92">
        <v>1</v>
      </c>
      <c r="S563" s="92">
        <v>1</v>
      </c>
      <c r="T563" s="92" t="s">
        <v>316</v>
      </c>
      <c r="U563" s="92" t="s">
        <v>316</v>
      </c>
      <c r="W563" s="92" t="str">
        <f t="shared" si="19"/>
        <v>MWF</v>
      </c>
      <c r="X563" s="92" t="s">
        <v>1156</v>
      </c>
      <c r="Y563" s="93">
        <v>0.43055555555555558</v>
      </c>
      <c r="Z563" s="93">
        <v>0.47916666666666669</v>
      </c>
      <c r="AA563" s="92" t="s">
        <v>719</v>
      </c>
      <c r="AB563" s="92">
        <v>309</v>
      </c>
      <c r="AC563" s="92" t="s">
        <v>1333</v>
      </c>
      <c r="AD563" s="92">
        <v>25</v>
      </c>
      <c r="AE563" s="92">
        <v>16</v>
      </c>
      <c r="AG563" s="92" t="str">
        <f t="shared" si="20"/>
        <v>Non-Lab</v>
      </c>
    </row>
    <row r="564" spans="1:33" ht="16" x14ac:dyDescent="0.2">
      <c r="A564" s="92" t="s">
        <v>323</v>
      </c>
      <c r="B564" s="92" t="s">
        <v>519</v>
      </c>
      <c r="C564" s="92">
        <v>321</v>
      </c>
      <c r="D564" s="95" t="s">
        <v>321</v>
      </c>
      <c r="E564" s="92" t="s">
        <v>1332</v>
      </c>
      <c r="F564" s="92">
        <v>4</v>
      </c>
      <c r="G564" s="92" t="s">
        <v>1331</v>
      </c>
      <c r="H564" s="92" t="s">
        <v>1330</v>
      </c>
      <c r="I564" s="92" t="s">
        <v>523</v>
      </c>
      <c r="J564" s="92" t="s">
        <v>522</v>
      </c>
      <c r="K564" s="92" t="s">
        <v>1329</v>
      </c>
      <c r="L564" s="92" t="s">
        <v>520</v>
      </c>
      <c r="M564" s="92" t="s">
        <v>1190</v>
      </c>
      <c r="N564" s="92">
        <v>1</v>
      </c>
      <c r="O564" s="92" t="s">
        <v>316</v>
      </c>
      <c r="P564" s="92">
        <v>1</v>
      </c>
      <c r="Q564" s="92" t="s">
        <v>316</v>
      </c>
      <c r="R564" s="92">
        <v>1</v>
      </c>
      <c r="S564" s="92">
        <v>1</v>
      </c>
      <c r="T564" s="92" t="s">
        <v>316</v>
      </c>
      <c r="U564" s="92" t="s">
        <v>316</v>
      </c>
      <c r="W564" s="92" t="str">
        <f t="shared" si="19"/>
        <v>MWF</v>
      </c>
      <c r="X564" s="92" t="s">
        <v>1156</v>
      </c>
      <c r="Y564" s="93">
        <v>0.43055555555555558</v>
      </c>
      <c r="Z564" s="93">
        <v>0.47916666666666669</v>
      </c>
      <c r="AA564" s="92" t="s">
        <v>719</v>
      </c>
      <c r="AB564" s="95" t="s">
        <v>1005</v>
      </c>
      <c r="AC564" s="92" t="s">
        <v>1328</v>
      </c>
      <c r="AD564" s="92">
        <v>12</v>
      </c>
      <c r="AE564" s="92">
        <v>8</v>
      </c>
      <c r="AG564" s="92" t="str">
        <f t="shared" si="20"/>
        <v>Non-Lab</v>
      </c>
    </row>
    <row r="565" spans="1:33" ht="16" x14ac:dyDescent="0.2">
      <c r="A565" s="92" t="s">
        <v>323</v>
      </c>
      <c r="B565" s="92" t="s">
        <v>614</v>
      </c>
      <c r="C565" s="92">
        <v>111</v>
      </c>
      <c r="D565" s="95" t="s">
        <v>321</v>
      </c>
      <c r="E565" s="92" t="s">
        <v>390</v>
      </c>
      <c r="F565" s="92">
        <v>4</v>
      </c>
      <c r="G565" s="92" t="s">
        <v>842</v>
      </c>
      <c r="H565" s="92" t="s">
        <v>697</v>
      </c>
      <c r="K565" s="92" t="s">
        <v>1327</v>
      </c>
      <c r="L565" s="92" t="s">
        <v>316</v>
      </c>
      <c r="M565" s="92" t="s">
        <v>1190</v>
      </c>
      <c r="N565" s="92">
        <v>1</v>
      </c>
      <c r="O565" s="92" t="s">
        <v>316</v>
      </c>
      <c r="P565" s="92">
        <v>1</v>
      </c>
      <c r="Q565" s="92" t="s">
        <v>316</v>
      </c>
      <c r="R565" s="92">
        <v>1</v>
      </c>
      <c r="S565" s="92">
        <v>1</v>
      </c>
      <c r="T565" s="92" t="s">
        <v>316</v>
      </c>
      <c r="U565" s="92" t="s">
        <v>316</v>
      </c>
      <c r="W565" s="92" t="str">
        <f t="shared" si="19"/>
        <v>MWF</v>
      </c>
      <c r="X565" s="92" t="s">
        <v>1156</v>
      </c>
      <c r="Y565" s="93">
        <v>0.43055555555555558</v>
      </c>
      <c r="Z565" s="93">
        <v>0.47916666666666669</v>
      </c>
      <c r="AA565" s="92" t="s">
        <v>598</v>
      </c>
      <c r="AB565" s="92">
        <v>202</v>
      </c>
      <c r="AC565" s="92" t="s">
        <v>1326</v>
      </c>
      <c r="AD565" s="92">
        <v>16</v>
      </c>
      <c r="AE565" s="92">
        <v>16</v>
      </c>
      <c r="AG565" s="92" t="str">
        <f t="shared" si="20"/>
        <v>Non-Lab</v>
      </c>
    </row>
    <row r="566" spans="1:33" ht="16" x14ac:dyDescent="0.2">
      <c r="A566" s="92" t="s">
        <v>323</v>
      </c>
      <c r="B566" s="92" t="s">
        <v>614</v>
      </c>
      <c r="C566" s="92">
        <v>215</v>
      </c>
      <c r="D566" s="95" t="s">
        <v>321</v>
      </c>
      <c r="E566" s="92" t="s">
        <v>1325</v>
      </c>
      <c r="F566" s="92">
        <v>4</v>
      </c>
      <c r="G566" s="92" t="s">
        <v>870</v>
      </c>
      <c r="H566" s="92" t="s">
        <v>869</v>
      </c>
      <c r="K566" s="92" t="s">
        <v>868</v>
      </c>
      <c r="L566" s="92" t="s">
        <v>316</v>
      </c>
      <c r="M566" s="92" t="s">
        <v>1190</v>
      </c>
      <c r="N566" s="92">
        <v>1</v>
      </c>
      <c r="O566" s="92" t="s">
        <v>316</v>
      </c>
      <c r="P566" s="92">
        <v>1</v>
      </c>
      <c r="Q566" s="92" t="s">
        <v>316</v>
      </c>
      <c r="R566" s="92">
        <v>1</v>
      </c>
      <c r="S566" s="92">
        <v>1</v>
      </c>
      <c r="T566" s="92" t="s">
        <v>316</v>
      </c>
      <c r="U566" s="92" t="s">
        <v>316</v>
      </c>
      <c r="W566" s="92" t="str">
        <f t="shared" si="19"/>
        <v>MWF</v>
      </c>
      <c r="X566" s="92" t="s">
        <v>1156</v>
      </c>
      <c r="Y566" s="93">
        <v>0.43055555555555558</v>
      </c>
      <c r="Z566" s="93">
        <v>0.47916666666666669</v>
      </c>
      <c r="AA566" s="92" t="s">
        <v>605</v>
      </c>
      <c r="AB566" s="92">
        <v>214</v>
      </c>
      <c r="AC566" s="92" t="s">
        <v>1324</v>
      </c>
      <c r="AD566" s="92">
        <v>20</v>
      </c>
      <c r="AE566" s="92">
        <v>19</v>
      </c>
      <c r="AG566" s="92" t="str">
        <f t="shared" si="20"/>
        <v>Non-Lab</v>
      </c>
    </row>
    <row r="567" spans="1:33" ht="16" x14ac:dyDescent="0.2">
      <c r="A567" s="92" t="s">
        <v>323</v>
      </c>
      <c r="B567" s="92" t="s">
        <v>512</v>
      </c>
      <c r="C567" s="92">
        <v>301</v>
      </c>
      <c r="D567" s="95" t="s">
        <v>321</v>
      </c>
      <c r="E567" s="92" t="s">
        <v>1323</v>
      </c>
      <c r="F567" s="92">
        <v>4</v>
      </c>
      <c r="G567" s="92" t="s">
        <v>511</v>
      </c>
      <c r="H567" s="92" t="s">
        <v>510</v>
      </c>
      <c r="K567" s="92" t="s">
        <v>509</v>
      </c>
      <c r="L567" s="92" t="s">
        <v>316</v>
      </c>
      <c r="M567" s="92" t="s">
        <v>1190</v>
      </c>
      <c r="N567" s="92">
        <v>1</v>
      </c>
      <c r="O567" s="92" t="s">
        <v>316</v>
      </c>
      <c r="P567" s="92">
        <v>1</v>
      </c>
      <c r="Q567" s="92" t="s">
        <v>316</v>
      </c>
      <c r="R567" s="92">
        <v>1</v>
      </c>
      <c r="S567" s="92">
        <v>1</v>
      </c>
      <c r="T567" s="92" t="s">
        <v>316</v>
      </c>
      <c r="U567" s="92" t="s">
        <v>316</v>
      </c>
      <c r="W567" s="92" t="str">
        <f t="shared" si="19"/>
        <v>MWF</v>
      </c>
      <c r="X567" s="92" t="s">
        <v>1156</v>
      </c>
      <c r="Y567" s="93">
        <v>0.43055555555555558</v>
      </c>
      <c r="Z567" s="93">
        <v>0.47916666666666669</v>
      </c>
      <c r="AA567" s="92" t="s">
        <v>719</v>
      </c>
      <c r="AB567" s="92">
        <v>103</v>
      </c>
      <c r="AC567" s="92" t="s">
        <v>1322</v>
      </c>
      <c r="AD567" s="92">
        <v>30</v>
      </c>
      <c r="AE567" s="92">
        <v>29</v>
      </c>
      <c r="AG567" s="92" t="str">
        <f t="shared" si="20"/>
        <v>Non-Lab</v>
      </c>
    </row>
    <row r="568" spans="1:33" ht="16" x14ac:dyDescent="0.2">
      <c r="A568" s="92" t="s">
        <v>323</v>
      </c>
      <c r="B568" s="92" t="s">
        <v>1321</v>
      </c>
      <c r="C568" s="92">
        <v>342</v>
      </c>
      <c r="D568" s="95" t="s">
        <v>321</v>
      </c>
      <c r="E568" s="92" t="s">
        <v>1320</v>
      </c>
      <c r="F568" s="92">
        <v>4</v>
      </c>
      <c r="G568" s="92" t="s">
        <v>1319</v>
      </c>
      <c r="H568" s="92" t="s">
        <v>1318</v>
      </c>
      <c r="K568" s="92" t="s">
        <v>1317</v>
      </c>
      <c r="L568" s="92" t="s">
        <v>316</v>
      </c>
      <c r="M568" s="92" t="s">
        <v>1190</v>
      </c>
      <c r="N568" s="92">
        <v>1</v>
      </c>
      <c r="O568" s="92" t="s">
        <v>316</v>
      </c>
      <c r="P568" s="92">
        <v>1</v>
      </c>
      <c r="Q568" s="92" t="s">
        <v>316</v>
      </c>
      <c r="R568" s="92">
        <v>1</v>
      </c>
      <c r="S568" s="92">
        <v>1</v>
      </c>
      <c r="T568" s="92" t="s">
        <v>316</v>
      </c>
      <c r="U568" s="92" t="s">
        <v>316</v>
      </c>
      <c r="W568" s="92" t="str">
        <f t="shared" si="19"/>
        <v>MWF</v>
      </c>
      <c r="X568" s="92" t="s">
        <v>1156</v>
      </c>
      <c r="Y568" s="93">
        <v>0.43055555555555558</v>
      </c>
      <c r="Z568" s="93">
        <v>0.47916666666666669</v>
      </c>
      <c r="AA568" s="92" t="s">
        <v>719</v>
      </c>
      <c r="AB568" s="92">
        <v>109</v>
      </c>
      <c r="AC568" s="92" t="s">
        <v>1316</v>
      </c>
      <c r="AD568" s="92">
        <v>25</v>
      </c>
      <c r="AE568" s="92">
        <v>21</v>
      </c>
      <c r="AG568" s="92" t="str">
        <f t="shared" si="20"/>
        <v>Non-Lab</v>
      </c>
    </row>
    <row r="569" spans="1:33" ht="16" x14ac:dyDescent="0.2">
      <c r="A569" s="92" t="s">
        <v>323</v>
      </c>
      <c r="B569" s="92" t="s">
        <v>859</v>
      </c>
      <c r="C569" s="92">
        <v>106</v>
      </c>
      <c r="D569" s="95" t="s">
        <v>329</v>
      </c>
      <c r="E569" s="92" t="s">
        <v>1311</v>
      </c>
      <c r="F569" s="92">
        <v>4</v>
      </c>
      <c r="G569" s="92" t="s">
        <v>1315</v>
      </c>
      <c r="H569" s="92" t="s">
        <v>1314</v>
      </c>
      <c r="K569" s="92" t="s">
        <v>1313</v>
      </c>
      <c r="L569" s="92" t="s">
        <v>316</v>
      </c>
      <c r="M569" s="92" t="s">
        <v>1190</v>
      </c>
      <c r="N569" s="92">
        <v>1</v>
      </c>
      <c r="O569" s="92" t="s">
        <v>316</v>
      </c>
      <c r="P569" s="92">
        <v>1</v>
      </c>
      <c r="Q569" s="92" t="s">
        <v>316</v>
      </c>
      <c r="R569" s="92">
        <v>1</v>
      </c>
      <c r="S569" s="92">
        <v>1</v>
      </c>
      <c r="T569" s="92" t="s">
        <v>316</v>
      </c>
      <c r="U569" s="92" t="s">
        <v>316</v>
      </c>
      <c r="W569" s="92" t="str">
        <f t="shared" si="19"/>
        <v>MWF</v>
      </c>
      <c r="X569" s="92" t="s">
        <v>1156</v>
      </c>
      <c r="Y569" s="93">
        <v>0.43055555555555558</v>
      </c>
      <c r="Z569" s="93">
        <v>0.47916666666666669</v>
      </c>
      <c r="AA569" s="92" t="s">
        <v>719</v>
      </c>
      <c r="AB569" s="92">
        <v>107</v>
      </c>
      <c r="AC569" s="92" t="s">
        <v>1312</v>
      </c>
      <c r="AD569" s="92">
        <v>18</v>
      </c>
      <c r="AE569" s="92">
        <v>17</v>
      </c>
      <c r="AG569" s="92" t="str">
        <f t="shared" si="20"/>
        <v>Non-Lab</v>
      </c>
    </row>
    <row r="570" spans="1:33" ht="16" x14ac:dyDescent="0.2">
      <c r="A570" s="92" t="s">
        <v>323</v>
      </c>
      <c r="B570" s="92" t="s">
        <v>859</v>
      </c>
      <c r="C570" s="92">
        <v>106</v>
      </c>
      <c r="D570" s="95" t="s">
        <v>337</v>
      </c>
      <c r="E570" s="92" t="s">
        <v>1311</v>
      </c>
      <c r="F570" s="92">
        <v>4</v>
      </c>
      <c r="G570" s="92" t="s">
        <v>857</v>
      </c>
      <c r="H570" s="92" t="s">
        <v>326</v>
      </c>
      <c r="K570" s="92" t="s">
        <v>856</v>
      </c>
      <c r="L570" s="92" t="s">
        <v>316</v>
      </c>
      <c r="M570" s="92" t="s">
        <v>1190</v>
      </c>
      <c r="N570" s="92">
        <v>1</v>
      </c>
      <c r="O570" s="92" t="s">
        <v>316</v>
      </c>
      <c r="P570" s="92">
        <v>1</v>
      </c>
      <c r="Q570" s="92" t="s">
        <v>316</v>
      </c>
      <c r="R570" s="92">
        <v>1</v>
      </c>
      <c r="S570" s="92">
        <v>1</v>
      </c>
      <c r="T570" s="92" t="s">
        <v>316</v>
      </c>
      <c r="U570" s="92" t="s">
        <v>316</v>
      </c>
      <c r="W570" s="92" t="str">
        <f t="shared" si="19"/>
        <v>MWF</v>
      </c>
      <c r="X570" s="92" t="s">
        <v>1156</v>
      </c>
      <c r="Y570" s="93">
        <v>0.43055555555555558</v>
      </c>
      <c r="Z570" s="93">
        <v>0.47916666666666669</v>
      </c>
      <c r="AA570" s="92" t="s">
        <v>719</v>
      </c>
      <c r="AB570" s="92">
        <v>213</v>
      </c>
      <c r="AC570" s="92" t="s">
        <v>1310</v>
      </c>
      <c r="AD570" s="92">
        <v>18</v>
      </c>
      <c r="AE570" s="92">
        <v>17</v>
      </c>
      <c r="AG570" s="92" t="str">
        <f t="shared" si="20"/>
        <v>Non-Lab</v>
      </c>
    </row>
    <row r="571" spans="1:33" ht="16" x14ac:dyDescent="0.2">
      <c r="A571" s="92" t="s">
        <v>323</v>
      </c>
      <c r="B571" s="92" t="s">
        <v>507</v>
      </c>
      <c r="C571" s="92">
        <v>106</v>
      </c>
      <c r="D571" s="95" t="s">
        <v>329</v>
      </c>
      <c r="E571" s="92" t="s">
        <v>1309</v>
      </c>
      <c r="F571" s="92">
        <v>4</v>
      </c>
      <c r="G571" s="92" t="s">
        <v>1308</v>
      </c>
      <c r="H571" s="92" t="s">
        <v>200</v>
      </c>
      <c r="K571" s="92" t="s">
        <v>1307</v>
      </c>
      <c r="L571" s="92" t="s">
        <v>316</v>
      </c>
      <c r="M571" s="92" t="s">
        <v>1190</v>
      </c>
      <c r="N571" s="92">
        <v>1</v>
      </c>
      <c r="O571" s="92" t="s">
        <v>316</v>
      </c>
      <c r="P571" s="92">
        <v>1</v>
      </c>
      <c r="Q571" s="92" t="s">
        <v>316</v>
      </c>
      <c r="R571" s="92">
        <v>1</v>
      </c>
      <c r="S571" s="92">
        <v>1</v>
      </c>
      <c r="T571" s="92" t="s">
        <v>316</v>
      </c>
      <c r="U571" s="92" t="s">
        <v>316</v>
      </c>
      <c r="W571" s="92" t="str">
        <f t="shared" si="19"/>
        <v>MWF</v>
      </c>
      <c r="X571" s="92" t="s">
        <v>1156</v>
      </c>
      <c r="Y571" s="93">
        <v>0.43055555555555558</v>
      </c>
      <c r="Z571" s="93">
        <v>0.47916666666666669</v>
      </c>
      <c r="AA571" s="92" t="s">
        <v>719</v>
      </c>
      <c r="AB571" s="95" t="s">
        <v>785</v>
      </c>
      <c r="AC571" s="92" t="s">
        <v>1306</v>
      </c>
      <c r="AD571" s="92">
        <v>18</v>
      </c>
      <c r="AE571" s="92">
        <v>14</v>
      </c>
      <c r="AG571" s="92" t="str">
        <f t="shared" si="20"/>
        <v>Non-Lab</v>
      </c>
    </row>
    <row r="572" spans="1:33" ht="16" x14ac:dyDescent="0.2">
      <c r="A572" s="92" t="s">
        <v>323</v>
      </c>
      <c r="B572" s="92" t="s">
        <v>498</v>
      </c>
      <c r="C572" s="92">
        <v>100</v>
      </c>
      <c r="D572" s="95" t="s">
        <v>329</v>
      </c>
      <c r="E572" s="92" t="s">
        <v>852</v>
      </c>
      <c r="F572" s="92">
        <v>4</v>
      </c>
      <c r="G572" s="92" t="s">
        <v>757</v>
      </c>
      <c r="H572" s="92" t="s">
        <v>573</v>
      </c>
      <c r="I572" s="92" t="s">
        <v>757</v>
      </c>
      <c r="J572" s="92" t="s">
        <v>756</v>
      </c>
      <c r="K572" s="92" t="s">
        <v>755</v>
      </c>
      <c r="L572" s="92" t="s">
        <v>754</v>
      </c>
      <c r="M572" s="92" t="s">
        <v>1190</v>
      </c>
      <c r="N572" s="92">
        <v>1</v>
      </c>
      <c r="O572" s="92" t="s">
        <v>316</v>
      </c>
      <c r="P572" s="92">
        <v>1</v>
      </c>
      <c r="Q572" s="92" t="s">
        <v>316</v>
      </c>
      <c r="R572" s="92">
        <v>1</v>
      </c>
      <c r="S572" s="92">
        <v>1</v>
      </c>
      <c r="T572" s="92" t="s">
        <v>316</v>
      </c>
      <c r="U572" s="92" t="s">
        <v>316</v>
      </c>
      <c r="W572" s="92" t="str">
        <f t="shared" si="19"/>
        <v>MWF</v>
      </c>
      <c r="X572" s="92" t="s">
        <v>1156</v>
      </c>
      <c r="Y572" s="93">
        <v>0.43055555555555558</v>
      </c>
      <c r="Z572" s="93">
        <v>0.47916666666666669</v>
      </c>
      <c r="AA572" s="92" t="s">
        <v>723</v>
      </c>
      <c r="AB572" s="92">
        <v>201</v>
      </c>
      <c r="AC572" s="92" t="s">
        <v>1305</v>
      </c>
      <c r="AD572" s="92">
        <v>20</v>
      </c>
      <c r="AE572" s="92">
        <v>19</v>
      </c>
      <c r="AG572" s="92" t="str">
        <f t="shared" si="20"/>
        <v>Non-Lab</v>
      </c>
    </row>
    <row r="573" spans="1:33" ht="16" x14ac:dyDescent="0.2">
      <c r="A573" s="92" t="s">
        <v>323</v>
      </c>
      <c r="B573" s="92" t="s">
        <v>490</v>
      </c>
      <c r="C573" s="92">
        <v>102</v>
      </c>
      <c r="D573" s="95" t="s">
        <v>321</v>
      </c>
      <c r="E573" s="92" t="s">
        <v>1304</v>
      </c>
      <c r="F573" s="92">
        <v>4</v>
      </c>
      <c r="G573" s="92" t="s">
        <v>1303</v>
      </c>
      <c r="H573" s="92" t="s">
        <v>401</v>
      </c>
      <c r="I573" s="92" t="s">
        <v>1302</v>
      </c>
      <c r="J573" s="92" t="s">
        <v>1301</v>
      </c>
      <c r="K573" s="92" t="s">
        <v>1300</v>
      </c>
      <c r="L573" s="92" t="s">
        <v>1299</v>
      </c>
      <c r="M573" s="92" t="s">
        <v>1190</v>
      </c>
      <c r="N573" s="92">
        <v>1</v>
      </c>
      <c r="O573" s="92" t="s">
        <v>316</v>
      </c>
      <c r="P573" s="92">
        <v>1</v>
      </c>
      <c r="Q573" s="92" t="s">
        <v>316</v>
      </c>
      <c r="R573" s="92">
        <v>1</v>
      </c>
      <c r="S573" s="92">
        <v>1</v>
      </c>
      <c r="T573" s="92" t="s">
        <v>316</v>
      </c>
      <c r="U573" s="92" t="s">
        <v>316</v>
      </c>
      <c r="W573" s="92" t="str">
        <f t="shared" si="19"/>
        <v>MWF</v>
      </c>
      <c r="X573" s="92" t="s">
        <v>1156</v>
      </c>
      <c r="Y573" s="93">
        <v>0.43055555555555558</v>
      </c>
      <c r="Z573" s="93">
        <v>0.47916666666666669</v>
      </c>
      <c r="AA573" s="92" t="s">
        <v>723</v>
      </c>
      <c r="AB573" s="92">
        <v>205</v>
      </c>
      <c r="AC573" s="92" t="s">
        <v>1298</v>
      </c>
      <c r="AD573" s="92">
        <v>25</v>
      </c>
      <c r="AE573" s="92">
        <v>25</v>
      </c>
      <c r="AG573" s="92" t="str">
        <f t="shared" si="20"/>
        <v>Non-Lab</v>
      </c>
    </row>
    <row r="574" spans="1:33" ht="16" x14ac:dyDescent="0.2">
      <c r="A574" s="92" t="s">
        <v>323</v>
      </c>
      <c r="B574" s="92" t="s">
        <v>484</v>
      </c>
      <c r="C574" s="92">
        <v>115</v>
      </c>
      <c r="D574" s="95" t="s">
        <v>321</v>
      </c>
      <c r="E574" s="92" t="s">
        <v>1297</v>
      </c>
      <c r="F574" s="92">
        <v>4</v>
      </c>
      <c r="G574" s="92" t="s">
        <v>1296</v>
      </c>
      <c r="H574" s="92" t="s">
        <v>1295</v>
      </c>
      <c r="K574" s="92" t="s">
        <v>1294</v>
      </c>
      <c r="L574" s="92" t="s">
        <v>316</v>
      </c>
      <c r="M574" s="92" t="s">
        <v>1190</v>
      </c>
      <c r="N574" s="92">
        <v>1</v>
      </c>
      <c r="O574" s="92" t="s">
        <v>316</v>
      </c>
      <c r="P574" s="92">
        <v>1</v>
      </c>
      <c r="Q574" s="92" t="s">
        <v>316</v>
      </c>
      <c r="R574" s="92">
        <v>1</v>
      </c>
      <c r="S574" s="92">
        <v>1</v>
      </c>
      <c r="T574" s="92" t="s">
        <v>316</v>
      </c>
      <c r="U574" s="92" t="s">
        <v>316</v>
      </c>
      <c r="W574" s="92" t="str">
        <f t="shared" si="19"/>
        <v>MWF</v>
      </c>
      <c r="X574" s="92" t="s">
        <v>1156</v>
      </c>
      <c r="Y574" s="93">
        <v>0.43055555555555558</v>
      </c>
      <c r="Z574" s="93">
        <v>0.47916666666666669</v>
      </c>
      <c r="AA574" s="92" t="s">
        <v>723</v>
      </c>
      <c r="AB574" s="92">
        <v>304</v>
      </c>
      <c r="AC574" s="92" t="s">
        <v>1293</v>
      </c>
      <c r="AD574" s="92">
        <v>25</v>
      </c>
      <c r="AE574" s="92">
        <v>12</v>
      </c>
      <c r="AG574" s="92" t="str">
        <f t="shared" si="20"/>
        <v>Non-Lab</v>
      </c>
    </row>
    <row r="575" spans="1:33" ht="16" x14ac:dyDescent="0.2">
      <c r="A575" s="92" t="s">
        <v>323</v>
      </c>
      <c r="B575" s="92" t="s">
        <v>484</v>
      </c>
      <c r="C575" s="92">
        <v>125</v>
      </c>
      <c r="D575" s="95" t="s">
        <v>965</v>
      </c>
      <c r="E575" s="92" t="s">
        <v>843</v>
      </c>
      <c r="F575" s="92">
        <v>4</v>
      </c>
      <c r="G575" s="92" t="s">
        <v>1292</v>
      </c>
      <c r="H575" s="92" t="s">
        <v>352</v>
      </c>
      <c r="K575" s="92" t="s">
        <v>1291</v>
      </c>
      <c r="L575" s="92" t="s">
        <v>316</v>
      </c>
      <c r="M575" s="92" t="s">
        <v>1190</v>
      </c>
      <c r="N575" s="92">
        <v>1</v>
      </c>
      <c r="O575" s="92" t="s">
        <v>316</v>
      </c>
      <c r="P575" s="92">
        <v>1</v>
      </c>
      <c r="Q575" s="92" t="s">
        <v>316</v>
      </c>
      <c r="R575" s="92">
        <v>1</v>
      </c>
      <c r="S575" s="92">
        <v>1</v>
      </c>
      <c r="T575" s="92" t="s">
        <v>316</v>
      </c>
      <c r="U575" s="92" t="s">
        <v>316</v>
      </c>
      <c r="W575" s="92" t="str">
        <f t="shared" si="19"/>
        <v>MWF</v>
      </c>
      <c r="X575" s="92" t="s">
        <v>1156</v>
      </c>
      <c r="Y575" s="93">
        <v>0.43055555555555558</v>
      </c>
      <c r="Z575" s="93">
        <v>0.47916666666666669</v>
      </c>
      <c r="AA575" s="92" t="s">
        <v>723</v>
      </c>
      <c r="AB575" s="92">
        <v>306</v>
      </c>
      <c r="AC575" s="92" t="s">
        <v>1290</v>
      </c>
      <c r="AD575" s="92">
        <v>25</v>
      </c>
      <c r="AE575" s="92">
        <v>21</v>
      </c>
      <c r="AG575" s="92" t="str">
        <f t="shared" si="20"/>
        <v>Non-Lab</v>
      </c>
    </row>
    <row r="576" spans="1:33" ht="16" x14ac:dyDescent="0.2">
      <c r="A576" s="92" t="s">
        <v>323</v>
      </c>
      <c r="B576" s="92" t="s">
        <v>386</v>
      </c>
      <c r="C576" s="92">
        <v>101</v>
      </c>
      <c r="D576" s="95" t="s">
        <v>321</v>
      </c>
      <c r="E576" s="92" t="s">
        <v>1289</v>
      </c>
      <c r="F576" s="92">
        <v>4</v>
      </c>
      <c r="G576" s="92" t="s">
        <v>384</v>
      </c>
      <c r="H576" s="92" t="s">
        <v>240</v>
      </c>
      <c r="K576" s="92" t="s">
        <v>383</v>
      </c>
      <c r="L576" s="92" t="s">
        <v>316</v>
      </c>
      <c r="M576" s="92" t="s">
        <v>1190</v>
      </c>
      <c r="N576" s="92">
        <v>1</v>
      </c>
      <c r="O576" s="92" t="s">
        <v>316</v>
      </c>
      <c r="P576" s="92">
        <v>1</v>
      </c>
      <c r="Q576" s="92" t="s">
        <v>316</v>
      </c>
      <c r="R576" s="92">
        <v>1</v>
      </c>
      <c r="S576" s="92">
        <v>1</v>
      </c>
      <c r="T576" s="92" t="s">
        <v>316</v>
      </c>
      <c r="U576" s="92" t="s">
        <v>316</v>
      </c>
      <c r="W576" s="92" t="str">
        <f t="shared" si="19"/>
        <v>MWF</v>
      </c>
      <c r="X576" s="92" t="s">
        <v>1156</v>
      </c>
      <c r="Y576" s="93">
        <v>0.43055555555555558</v>
      </c>
      <c r="Z576" s="93">
        <v>0.47916666666666669</v>
      </c>
      <c r="AA576" s="92" t="s">
        <v>704</v>
      </c>
      <c r="AB576" s="92">
        <v>213</v>
      </c>
      <c r="AC576" s="92" t="s">
        <v>1288</v>
      </c>
      <c r="AD576" s="92">
        <v>25</v>
      </c>
      <c r="AE576" s="92">
        <v>25</v>
      </c>
      <c r="AG576" s="92" t="str">
        <f t="shared" si="20"/>
        <v>Non-Lab</v>
      </c>
    </row>
    <row r="577" spans="1:33" ht="16" x14ac:dyDescent="0.2">
      <c r="A577" s="92" t="s">
        <v>323</v>
      </c>
      <c r="B577" s="92" t="s">
        <v>359</v>
      </c>
      <c r="C577" s="92">
        <v>102</v>
      </c>
      <c r="D577" s="95" t="s">
        <v>329</v>
      </c>
      <c r="E577" s="92" t="s">
        <v>1287</v>
      </c>
      <c r="F577" s="92">
        <v>4</v>
      </c>
      <c r="G577" s="92" t="s">
        <v>632</v>
      </c>
      <c r="H577" s="92" t="s">
        <v>631</v>
      </c>
      <c r="K577" s="92" t="s">
        <v>630</v>
      </c>
      <c r="L577" s="92" t="s">
        <v>316</v>
      </c>
      <c r="M577" s="92" t="s">
        <v>1190</v>
      </c>
      <c r="N577" s="92">
        <v>1</v>
      </c>
      <c r="O577" s="92" t="s">
        <v>316</v>
      </c>
      <c r="P577" s="92">
        <v>1</v>
      </c>
      <c r="Q577" s="92" t="s">
        <v>316</v>
      </c>
      <c r="R577" s="92">
        <v>1</v>
      </c>
      <c r="S577" s="92">
        <v>1</v>
      </c>
      <c r="T577" s="92" t="s">
        <v>316</v>
      </c>
      <c r="U577" s="92" t="s">
        <v>316</v>
      </c>
      <c r="W577" s="92" t="str">
        <f t="shared" si="19"/>
        <v>MWF</v>
      </c>
      <c r="X577" s="92" t="s">
        <v>1156</v>
      </c>
      <c r="Y577" s="93">
        <v>0.43055555555555558</v>
      </c>
      <c r="Z577" s="93">
        <v>0.47916666666666669</v>
      </c>
      <c r="AA577" s="92" t="s">
        <v>626</v>
      </c>
      <c r="AB577" s="95" t="s">
        <v>822</v>
      </c>
      <c r="AC577" s="92" t="s">
        <v>1286</v>
      </c>
      <c r="AD577" s="92">
        <v>25</v>
      </c>
      <c r="AE577" s="92">
        <v>16</v>
      </c>
      <c r="AG577" s="92" t="str">
        <f t="shared" si="20"/>
        <v>Non-Lab</v>
      </c>
    </row>
    <row r="578" spans="1:33" ht="16" x14ac:dyDescent="0.2">
      <c r="A578" s="92" t="s">
        <v>323</v>
      </c>
      <c r="B578" s="92" t="s">
        <v>359</v>
      </c>
      <c r="C578" s="92">
        <v>108</v>
      </c>
      <c r="D578" s="95" t="s">
        <v>321</v>
      </c>
      <c r="E578" s="92" t="s">
        <v>1285</v>
      </c>
      <c r="F578" s="92">
        <v>4</v>
      </c>
      <c r="G578" s="92" t="s">
        <v>1284</v>
      </c>
      <c r="H578" s="92" t="s">
        <v>1283</v>
      </c>
      <c r="K578" s="92" t="s">
        <v>1282</v>
      </c>
      <c r="L578" s="92" t="s">
        <v>316</v>
      </c>
      <c r="M578" s="92" t="s">
        <v>1190</v>
      </c>
      <c r="N578" s="92">
        <v>1</v>
      </c>
      <c r="O578" s="92" t="s">
        <v>316</v>
      </c>
      <c r="P578" s="92">
        <v>1</v>
      </c>
      <c r="Q578" s="92" t="s">
        <v>316</v>
      </c>
      <c r="R578" s="92">
        <v>1</v>
      </c>
      <c r="S578" s="92">
        <v>1</v>
      </c>
      <c r="T578" s="92" t="s">
        <v>316</v>
      </c>
      <c r="U578" s="92" t="s">
        <v>316</v>
      </c>
      <c r="W578" s="92" t="str">
        <f t="shared" ref="W578:W641" si="21">IF(S578=1,"MWF",IF(T578=1,"TR","Other"))</f>
        <v>MWF</v>
      </c>
      <c r="X578" s="92" t="s">
        <v>1156</v>
      </c>
      <c r="Y578" s="93">
        <v>0.43055555555555558</v>
      </c>
      <c r="Z578" s="93">
        <v>0.47916666666666669</v>
      </c>
      <c r="AA578" s="92" t="s">
        <v>626</v>
      </c>
      <c r="AB578" s="92">
        <v>110</v>
      </c>
      <c r="AC578" s="92" t="s">
        <v>1281</v>
      </c>
      <c r="AD578" s="92">
        <v>25</v>
      </c>
      <c r="AE578" s="92">
        <v>16</v>
      </c>
      <c r="AG578" s="92" t="str">
        <f t="shared" ref="AG578:AG641" si="22">IF(RIGHT(C578,1)="L","Lab","Non-Lab")</f>
        <v>Non-Lab</v>
      </c>
    </row>
    <row r="579" spans="1:33" ht="16" x14ac:dyDescent="0.2">
      <c r="A579" s="92" t="s">
        <v>323</v>
      </c>
      <c r="B579" s="92" t="s">
        <v>347</v>
      </c>
      <c r="C579" s="92">
        <v>342</v>
      </c>
      <c r="D579" s="95" t="s">
        <v>321</v>
      </c>
      <c r="E579" s="92" t="s">
        <v>1280</v>
      </c>
      <c r="F579" s="92">
        <v>4</v>
      </c>
      <c r="G579" s="92" t="s">
        <v>355</v>
      </c>
      <c r="H579" s="92" t="s">
        <v>354</v>
      </c>
      <c r="K579" s="92" t="s">
        <v>353</v>
      </c>
      <c r="L579" s="92" t="s">
        <v>316</v>
      </c>
      <c r="M579" s="92" t="s">
        <v>1190</v>
      </c>
      <c r="N579" s="92">
        <v>1</v>
      </c>
      <c r="O579" s="92" t="s">
        <v>316</v>
      </c>
      <c r="P579" s="92">
        <v>1</v>
      </c>
      <c r="Q579" s="92" t="s">
        <v>316</v>
      </c>
      <c r="R579" s="92">
        <v>1</v>
      </c>
      <c r="S579" s="92">
        <v>1</v>
      </c>
      <c r="T579" s="92" t="s">
        <v>316</v>
      </c>
      <c r="U579" s="92" t="s">
        <v>316</v>
      </c>
      <c r="W579" s="92" t="str">
        <f t="shared" si="21"/>
        <v>MWF</v>
      </c>
      <c r="X579" s="92" t="s">
        <v>1156</v>
      </c>
      <c r="Y579" s="93">
        <v>0.43055555555555558</v>
      </c>
      <c r="Z579" s="93">
        <v>0.47916666666666669</v>
      </c>
      <c r="AA579" s="92" t="s">
        <v>723</v>
      </c>
      <c r="AB579" s="92">
        <v>203</v>
      </c>
      <c r="AC579" s="92" t="s">
        <v>1279</v>
      </c>
      <c r="AD579" s="92">
        <v>20</v>
      </c>
      <c r="AE579" s="92">
        <v>17</v>
      </c>
      <c r="AG579" s="92" t="str">
        <f t="shared" si="22"/>
        <v>Non-Lab</v>
      </c>
    </row>
    <row r="580" spans="1:33" ht="16" x14ac:dyDescent="0.2">
      <c r="A580" s="92" t="s">
        <v>323</v>
      </c>
      <c r="B580" s="92" t="s">
        <v>330</v>
      </c>
      <c r="C580" s="92">
        <v>102</v>
      </c>
      <c r="D580" s="95" t="s">
        <v>321</v>
      </c>
      <c r="E580" s="92" t="s">
        <v>737</v>
      </c>
      <c r="F580" s="92">
        <v>4</v>
      </c>
      <c r="G580" s="92" t="s">
        <v>335</v>
      </c>
      <c r="H580" s="92" t="s">
        <v>334</v>
      </c>
      <c r="K580" s="92" t="s">
        <v>333</v>
      </c>
      <c r="L580" s="92" t="s">
        <v>316</v>
      </c>
      <c r="M580" s="92" t="s">
        <v>1190</v>
      </c>
      <c r="N580" s="92">
        <v>1</v>
      </c>
      <c r="O580" s="92" t="s">
        <v>316</v>
      </c>
      <c r="P580" s="92">
        <v>1</v>
      </c>
      <c r="Q580" s="92" t="s">
        <v>316</v>
      </c>
      <c r="R580" s="92">
        <v>1</v>
      </c>
      <c r="S580" s="92">
        <v>1</v>
      </c>
      <c r="T580" s="92" t="s">
        <v>316</v>
      </c>
      <c r="U580" s="92" t="s">
        <v>316</v>
      </c>
      <c r="W580" s="92" t="str">
        <f t="shared" si="21"/>
        <v>MWF</v>
      </c>
      <c r="X580" s="92" t="s">
        <v>1156</v>
      </c>
      <c r="Y580" s="93">
        <v>0.43055555555555558</v>
      </c>
      <c r="Z580" s="93">
        <v>0.47916666666666669</v>
      </c>
      <c r="AA580" s="92" t="s">
        <v>598</v>
      </c>
      <c r="AB580" s="92">
        <v>200</v>
      </c>
      <c r="AC580" s="92" t="s">
        <v>1278</v>
      </c>
      <c r="AD580" s="92">
        <v>25</v>
      </c>
      <c r="AE580" s="92">
        <v>13</v>
      </c>
      <c r="AG580" s="92" t="str">
        <f t="shared" si="22"/>
        <v>Non-Lab</v>
      </c>
    </row>
    <row r="581" spans="1:33" ht="16" x14ac:dyDescent="0.2">
      <c r="A581" s="92" t="s">
        <v>323</v>
      </c>
      <c r="B581" s="92" t="s">
        <v>330</v>
      </c>
      <c r="C581" s="92">
        <v>427</v>
      </c>
      <c r="D581" s="95" t="s">
        <v>321</v>
      </c>
      <c r="E581" s="92" t="s">
        <v>1277</v>
      </c>
      <c r="F581" s="92">
        <v>4</v>
      </c>
      <c r="G581" s="92" t="s">
        <v>327</v>
      </c>
      <c r="H581" s="92" t="s">
        <v>326</v>
      </c>
      <c r="K581" s="92" t="s">
        <v>325</v>
      </c>
      <c r="L581" s="92" t="s">
        <v>316</v>
      </c>
      <c r="M581" s="92" t="s">
        <v>1190</v>
      </c>
      <c r="N581" s="92">
        <v>1</v>
      </c>
      <c r="O581" s="92" t="s">
        <v>316</v>
      </c>
      <c r="P581" s="92">
        <v>1</v>
      </c>
      <c r="Q581" s="92" t="s">
        <v>316</v>
      </c>
      <c r="R581" s="92">
        <v>1</v>
      </c>
      <c r="S581" s="92">
        <v>1</v>
      </c>
      <c r="T581" s="92" t="s">
        <v>316</v>
      </c>
      <c r="U581" s="92" t="s">
        <v>316</v>
      </c>
      <c r="W581" s="92" t="str">
        <f t="shared" si="21"/>
        <v>MWF</v>
      </c>
      <c r="X581" s="92" t="s">
        <v>1156</v>
      </c>
      <c r="Y581" s="93">
        <v>0.43055555555555558</v>
      </c>
      <c r="Z581" s="93">
        <v>0.47916666666666669</v>
      </c>
      <c r="AA581" s="92" t="s">
        <v>598</v>
      </c>
      <c r="AB581" s="92">
        <v>300</v>
      </c>
      <c r="AC581" s="92" t="s">
        <v>1276</v>
      </c>
      <c r="AD581" s="92">
        <v>12</v>
      </c>
      <c r="AE581" s="92">
        <v>12</v>
      </c>
      <c r="AG581" s="92" t="str">
        <f t="shared" si="22"/>
        <v>Non-Lab</v>
      </c>
    </row>
    <row r="582" spans="1:33" ht="16" x14ac:dyDescent="0.2">
      <c r="A582" s="92" t="s">
        <v>323</v>
      </c>
      <c r="B582" s="92" t="s">
        <v>809</v>
      </c>
      <c r="C582" s="92">
        <v>106</v>
      </c>
      <c r="D582" s="95" t="s">
        <v>321</v>
      </c>
      <c r="E582" s="92" t="s">
        <v>1275</v>
      </c>
      <c r="F582" s="92">
        <v>4</v>
      </c>
      <c r="G582" s="92" t="s">
        <v>807</v>
      </c>
      <c r="H582" s="92" t="s">
        <v>806</v>
      </c>
      <c r="K582" s="92" t="s">
        <v>805</v>
      </c>
      <c r="L582" s="92" t="s">
        <v>316</v>
      </c>
      <c r="M582" s="92" t="s">
        <v>1190</v>
      </c>
      <c r="N582" s="92">
        <v>1</v>
      </c>
      <c r="O582" s="92" t="s">
        <v>316</v>
      </c>
      <c r="P582" s="92">
        <v>1</v>
      </c>
      <c r="Q582" s="92" t="s">
        <v>316</v>
      </c>
      <c r="R582" s="92">
        <v>1</v>
      </c>
      <c r="S582" s="92">
        <v>1</v>
      </c>
      <c r="T582" s="92" t="s">
        <v>316</v>
      </c>
      <c r="U582" s="92" t="s">
        <v>316</v>
      </c>
      <c r="W582" s="92" t="str">
        <f t="shared" si="21"/>
        <v>MWF</v>
      </c>
      <c r="X582" s="92" t="s">
        <v>1156</v>
      </c>
      <c r="Y582" s="93">
        <v>0.43055555555555558</v>
      </c>
      <c r="Z582" s="93">
        <v>0.47916666666666669</v>
      </c>
      <c r="AA582" s="92" t="s">
        <v>605</v>
      </c>
      <c r="AB582" s="92" t="s">
        <v>919</v>
      </c>
      <c r="AC582" s="92" t="s">
        <v>1274</v>
      </c>
      <c r="AD582" s="92">
        <v>18</v>
      </c>
      <c r="AE582" s="92">
        <v>19</v>
      </c>
      <c r="AG582" s="92" t="str">
        <f t="shared" si="22"/>
        <v>Non-Lab</v>
      </c>
    </row>
    <row r="583" spans="1:33" ht="16" x14ac:dyDescent="0.2">
      <c r="A583" s="92" t="s">
        <v>323</v>
      </c>
      <c r="B583" s="92" t="s">
        <v>721</v>
      </c>
      <c r="C583" s="92">
        <v>105</v>
      </c>
      <c r="D583" s="95" t="s">
        <v>321</v>
      </c>
      <c r="E583" s="92" t="s">
        <v>1200</v>
      </c>
      <c r="F583" s="92">
        <v>4</v>
      </c>
      <c r="G583" s="92" t="s">
        <v>1193</v>
      </c>
      <c r="H583" s="92" t="s">
        <v>1199</v>
      </c>
      <c r="K583" s="92" t="s">
        <v>1198</v>
      </c>
      <c r="L583" s="92" t="s">
        <v>316</v>
      </c>
      <c r="M583" s="92" t="s">
        <v>1190</v>
      </c>
      <c r="N583" s="92">
        <v>1</v>
      </c>
      <c r="O583" s="92" t="s">
        <v>316</v>
      </c>
      <c r="P583" s="92">
        <v>1</v>
      </c>
      <c r="Q583" s="92" t="s">
        <v>316</v>
      </c>
      <c r="R583" s="92">
        <v>1</v>
      </c>
      <c r="S583" s="92">
        <v>1</v>
      </c>
      <c r="T583" s="92" t="s">
        <v>316</v>
      </c>
      <c r="U583" s="92" t="s">
        <v>316</v>
      </c>
      <c r="W583" s="92" t="str">
        <f t="shared" si="21"/>
        <v>MWF</v>
      </c>
      <c r="X583" s="92" t="s">
        <v>1156</v>
      </c>
      <c r="Y583" s="93">
        <v>0.43055555555555558</v>
      </c>
      <c r="Z583" s="93">
        <v>0.47916666666666669</v>
      </c>
      <c r="AA583" s="92" t="s">
        <v>719</v>
      </c>
      <c r="AB583" s="95" t="s">
        <v>865</v>
      </c>
      <c r="AC583" s="92" t="s">
        <v>1273</v>
      </c>
      <c r="AD583" s="92">
        <v>18</v>
      </c>
      <c r="AE583" s="92">
        <v>18</v>
      </c>
      <c r="AG583" s="92" t="str">
        <f t="shared" si="22"/>
        <v>Non-Lab</v>
      </c>
    </row>
    <row r="584" spans="1:33" ht="16" x14ac:dyDescent="0.2">
      <c r="A584" s="92" t="s">
        <v>323</v>
      </c>
      <c r="B584" s="92" t="s">
        <v>721</v>
      </c>
      <c r="C584" s="92">
        <v>105</v>
      </c>
      <c r="D584" s="95" t="s">
        <v>872</v>
      </c>
      <c r="E584" s="92" t="s">
        <v>1200</v>
      </c>
      <c r="F584" s="92">
        <v>4</v>
      </c>
      <c r="G584" s="92" t="s">
        <v>1193</v>
      </c>
      <c r="H584" s="92" t="s">
        <v>1192</v>
      </c>
      <c r="K584" s="92" t="s">
        <v>1191</v>
      </c>
      <c r="L584" s="92" t="s">
        <v>316</v>
      </c>
      <c r="M584" s="92" t="s">
        <v>1190</v>
      </c>
      <c r="N584" s="92">
        <v>1</v>
      </c>
      <c r="O584" s="92" t="s">
        <v>316</v>
      </c>
      <c r="P584" s="92">
        <v>1</v>
      </c>
      <c r="Q584" s="92" t="s">
        <v>316</v>
      </c>
      <c r="R584" s="92">
        <v>1</v>
      </c>
      <c r="S584" s="92">
        <v>1</v>
      </c>
      <c r="T584" s="92" t="s">
        <v>316</v>
      </c>
      <c r="U584" s="92" t="s">
        <v>316</v>
      </c>
      <c r="W584" s="92" t="str">
        <f t="shared" si="21"/>
        <v>MWF</v>
      </c>
      <c r="X584" s="92" t="s">
        <v>1156</v>
      </c>
      <c r="Y584" s="93">
        <v>0.43055555555555558</v>
      </c>
      <c r="Z584" s="93">
        <v>0.47916666666666669</v>
      </c>
      <c r="AA584" s="92" t="s">
        <v>719</v>
      </c>
      <c r="AB584" s="95" t="s">
        <v>804</v>
      </c>
      <c r="AC584" s="92" t="s">
        <v>1272</v>
      </c>
      <c r="AD584" s="92">
        <v>18</v>
      </c>
      <c r="AE584" s="92">
        <v>17</v>
      </c>
      <c r="AG584" s="92" t="str">
        <f t="shared" si="22"/>
        <v>Non-Lab</v>
      </c>
    </row>
    <row r="585" spans="1:33" ht="16" x14ac:dyDescent="0.2">
      <c r="A585" s="92" t="s">
        <v>323</v>
      </c>
      <c r="B585" s="92" t="s">
        <v>721</v>
      </c>
      <c r="C585" s="92">
        <v>106</v>
      </c>
      <c r="D585" s="95" t="s">
        <v>872</v>
      </c>
      <c r="E585" s="92" t="s">
        <v>1271</v>
      </c>
      <c r="F585" s="92">
        <v>4</v>
      </c>
      <c r="G585" s="92" t="s">
        <v>1270</v>
      </c>
      <c r="H585" s="92" t="s">
        <v>1269</v>
      </c>
      <c r="K585" s="92" t="s">
        <v>1268</v>
      </c>
      <c r="L585" s="92" t="s">
        <v>316</v>
      </c>
      <c r="M585" s="92" t="s">
        <v>1190</v>
      </c>
      <c r="N585" s="92">
        <v>1</v>
      </c>
      <c r="O585" s="92" t="s">
        <v>316</v>
      </c>
      <c r="P585" s="92">
        <v>1</v>
      </c>
      <c r="Q585" s="92" t="s">
        <v>316</v>
      </c>
      <c r="R585" s="92">
        <v>1</v>
      </c>
      <c r="S585" s="92">
        <v>1</v>
      </c>
      <c r="T585" s="92" t="s">
        <v>316</v>
      </c>
      <c r="U585" s="92" t="s">
        <v>316</v>
      </c>
      <c r="W585" s="92" t="str">
        <f t="shared" si="21"/>
        <v>MWF</v>
      </c>
      <c r="X585" s="92" t="s">
        <v>1156</v>
      </c>
      <c r="Y585" s="93">
        <v>0.43055555555555558</v>
      </c>
      <c r="Z585" s="93">
        <v>0.47916666666666669</v>
      </c>
      <c r="AA585" s="92" t="s">
        <v>719</v>
      </c>
      <c r="AB585" s="92">
        <v>209</v>
      </c>
      <c r="AC585" s="92" t="s">
        <v>1267</v>
      </c>
      <c r="AD585" s="92">
        <v>18</v>
      </c>
      <c r="AE585" s="92">
        <v>15</v>
      </c>
      <c r="AG585" s="92" t="str">
        <f t="shared" si="22"/>
        <v>Non-Lab</v>
      </c>
    </row>
    <row r="586" spans="1:33" ht="16" x14ac:dyDescent="0.2">
      <c r="A586" s="92" t="s">
        <v>323</v>
      </c>
      <c r="B586" s="92" t="s">
        <v>721</v>
      </c>
      <c r="C586" s="92">
        <v>207</v>
      </c>
      <c r="D586" s="95" t="s">
        <v>321</v>
      </c>
      <c r="E586" s="92" t="s">
        <v>1266</v>
      </c>
      <c r="F586" s="92">
        <v>4</v>
      </c>
      <c r="G586" s="92" t="s">
        <v>497</v>
      </c>
      <c r="H586" s="92" t="s">
        <v>496</v>
      </c>
      <c r="K586" s="92" t="s">
        <v>495</v>
      </c>
      <c r="L586" s="92" t="s">
        <v>316</v>
      </c>
      <c r="M586" s="92" t="s">
        <v>1190</v>
      </c>
      <c r="N586" s="92">
        <v>1</v>
      </c>
      <c r="O586" s="92" t="s">
        <v>316</v>
      </c>
      <c r="P586" s="92">
        <v>1</v>
      </c>
      <c r="Q586" s="92" t="s">
        <v>316</v>
      </c>
      <c r="R586" s="92">
        <v>1</v>
      </c>
      <c r="S586" s="92">
        <v>1</v>
      </c>
      <c r="T586" s="92" t="s">
        <v>316</v>
      </c>
      <c r="U586" s="92" t="s">
        <v>316</v>
      </c>
      <c r="W586" s="92" t="str">
        <f t="shared" si="21"/>
        <v>MWF</v>
      </c>
      <c r="X586" s="92" t="s">
        <v>1156</v>
      </c>
      <c r="Y586" s="93">
        <v>0.43055555555555558</v>
      </c>
      <c r="Z586" s="93">
        <v>0.47916666666666669</v>
      </c>
      <c r="AA586" s="92" t="s">
        <v>605</v>
      </c>
      <c r="AB586" s="92">
        <v>221</v>
      </c>
      <c r="AC586" s="92" t="s">
        <v>1265</v>
      </c>
      <c r="AD586" s="92">
        <v>18</v>
      </c>
      <c r="AE586" s="92">
        <v>10</v>
      </c>
      <c r="AG586" s="92" t="str">
        <f t="shared" si="22"/>
        <v>Non-Lab</v>
      </c>
    </row>
    <row r="587" spans="1:33" ht="16" x14ac:dyDescent="0.2">
      <c r="A587" s="92" t="s">
        <v>323</v>
      </c>
      <c r="B587" s="92" t="s">
        <v>721</v>
      </c>
      <c r="C587" s="92">
        <v>208</v>
      </c>
      <c r="D587" s="95" t="s">
        <v>321</v>
      </c>
      <c r="E587" s="92" t="s">
        <v>1264</v>
      </c>
      <c r="F587" s="92">
        <v>4</v>
      </c>
      <c r="G587" s="92" t="s">
        <v>1263</v>
      </c>
      <c r="H587" s="92" t="s">
        <v>1262</v>
      </c>
      <c r="K587" s="92" t="s">
        <v>1261</v>
      </c>
      <c r="L587" s="92" t="s">
        <v>316</v>
      </c>
      <c r="M587" s="92" t="s">
        <v>1190</v>
      </c>
      <c r="N587" s="92">
        <v>1</v>
      </c>
      <c r="O587" s="92" t="s">
        <v>316</v>
      </c>
      <c r="P587" s="92">
        <v>1</v>
      </c>
      <c r="Q587" s="92" t="s">
        <v>316</v>
      </c>
      <c r="R587" s="92">
        <v>1</v>
      </c>
      <c r="S587" s="92">
        <v>1</v>
      </c>
      <c r="T587" s="92" t="s">
        <v>316</v>
      </c>
      <c r="U587" s="92" t="s">
        <v>316</v>
      </c>
      <c r="W587" s="92" t="str">
        <f t="shared" si="21"/>
        <v>MWF</v>
      </c>
      <c r="X587" s="92" t="s">
        <v>1156</v>
      </c>
      <c r="Y587" s="93">
        <v>0.43055555555555558</v>
      </c>
      <c r="Z587" s="93">
        <v>0.47916666666666669</v>
      </c>
      <c r="AA587" s="92" t="s">
        <v>719</v>
      </c>
      <c r="AB587" s="92">
        <v>102</v>
      </c>
      <c r="AC587" s="92" t="s">
        <v>1260</v>
      </c>
      <c r="AD587" s="92">
        <v>15</v>
      </c>
      <c r="AE587" s="92">
        <v>8</v>
      </c>
      <c r="AG587" s="92" t="str">
        <f t="shared" si="22"/>
        <v>Non-Lab</v>
      </c>
    </row>
    <row r="588" spans="1:33" ht="16" x14ac:dyDescent="0.2">
      <c r="A588" s="92" t="s">
        <v>323</v>
      </c>
      <c r="B588" s="92" t="s">
        <v>721</v>
      </c>
      <c r="C588" s="92">
        <v>309</v>
      </c>
      <c r="D588" s="95" t="s">
        <v>321</v>
      </c>
      <c r="E588" s="92" t="s">
        <v>1259</v>
      </c>
      <c r="F588" s="92">
        <v>4</v>
      </c>
      <c r="G588" s="92" t="s">
        <v>801</v>
      </c>
      <c r="H588" s="92" t="s">
        <v>800</v>
      </c>
      <c r="K588" s="92" t="s">
        <v>799</v>
      </c>
      <c r="L588" s="92" t="s">
        <v>316</v>
      </c>
      <c r="M588" s="92" t="s">
        <v>1190</v>
      </c>
      <c r="N588" s="92">
        <v>1</v>
      </c>
      <c r="O588" s="92" t="s">
        <v>316</v>
      </c>
      <c r="P588" s="92">
        <v>1</v>
      </c>
      <c r="Q588" s="92" t="s">
        <v>316</v>
      </c>
      <c r="R588" s="92">
        <v>1</v>
      </c>
      <c r="S588" s="92">
        <v>1</v>
      </c>
      <c r="T588" s="92" t="s">
        <v>316</v>
      </c>
      <c r="U588" s="92" t="s">
        <v>316</v>
      </c>
      <c r="W588" s="92" t="str">
        <f t="shared" si="21"/>
        <v>MWF</v>
      </c>
      <c r="X588" s="92" t="s">
        <v>1156</v>
      </c>
      <c r="Y588" s="93">
        <v>0.43055555555555558</v>
      </c>
      <c r="Z588" s="93">
        <v>0.47916666666666669</v>
      </c>
      <c r="AA588" s="92" t="s">
        <v>719</v>
      </c>
      <c r="AB588" s="92">
        <v>302</v>
      </c>
      <c r="AC588" s="92" t="s">
        <v>1258</v>
      </c>
      <c r="AD588" s="92">
        <v>15</v>
      </c>
      <c r="AE588" s="92">
        <v>13</v>
      </c>
      <c r="AG588" s="92" t="str">
        <f t="shared" si="22"/>
        <v>Non-Lab</v>
      </c>
    </row>
    <row r="589" spans="1:33" ht="16" x14ac:dyDescent="0.2">
      <c r="A589" s="92" t="s">
        <v>323</v>
      </c>
      <c r="B589" s="92" t="s">
        <v>576</v>
      </c>
      <c r="C589" s="92">
        <v>332</v>
      </c>
      <c r="D589" s="95" t="s">
        <v>329</v>
      </c>
      <c r="E589" s="92" t="s">
        <v>1257</v>
      </c>
      <c r="F589" s="92">
        <v>4</v>
      </c>
      <c r="G589" s="92" t="s">
        <v>1053</v>
      </c>
      <c r="H589" s="92" t="s">
        <v>1052</v>
      </c>
      <c r="K589" s="92" t="s">
        <v>1051</v>
      </c>
      <c r="L589" s="92" t="s">
        <v>316</v>
      </c>
      <c r="M589" s="92" t="s">
        <v>1190</v>
      </c>
      <c r="N589" s="92">
        <v>1</v>
      </c>
      <c r="O589" s="92" t="s">
        <v>316</v>
      </c>
      <c r="P589" s="92">
        <v>1</v>
      </c>
      <c r="Q589" s="92" t="s">
        <v>316</v>
      </c>
      <c r="R589" s="92">
        <v>1</v>
      </c>
      <c r="S589" s="92">
        <v>1</v>
      </c>
      <c r="T589" s="92" t="s">
        <v>316</v>
      </c>
      <c r="U589" s="92" t="s">
        <v>316</v>
      </c>
      <c r="W589" s="92" t="str">
        <f t="shared" si="21"/>
        <v>MWF</v>
      </c>
      <c r="X589" s="92" t="s">
        <v>1142</v>
      </c>
      <c r="Y589" s="93">
        <v>0.4861111111111111</v>
      </c>
      <c r="Z589" s="93">
        <v>0.53472222222222221</v>
      </c>
      <c r="AA589" s="92" t="s">
        <v>719</v>
      </c>
      <c r="AB589" s="92">
        <v>203</v>
      </c>
      <c r="AC589" s="92" t="s">
        <v>1256</v>
      </c>
      <c r="AD589" s="92">
        <v>20</v>
      </c>
      <c r="AE589" s="92">
        <v>23</v>
      </c>
      <c r="AG589" s="92" t="str">
        <f t="shared" si="22"/>
        <v>Non-Lab</v>
      </c>
    </row>
    <row r="590" spans="1:33" ht="16" x14ac:dyDescent="0.2">
      <c r="A590" s="92" t="s">
        <v>323</v>
      </c>
      <c r="B590" s="92" t="s">
        <v>1255</v>
      </c>
      <c r="C590" s="92">
        <v>102</v>
      </c>
      <c r="D590" s="95" t="s">
        <v>321</v>
      </c>
      <c r="E590" s="92" t="s">
        <v>1254</v>
      </c>
      <c r="F590" s="92">
        <v>4</v>
      </c>
      <c r="G590" s="92" t="s">
        <v>1253</v>
      </c>
      <c r="H590" s="92" t="s">
        <v>49</v>
      </c>
      <c r="K590" s="92" t="s">
        <v>1252</v>
      </c>
      <c r="L590" s="92" t="s">
        <v>316</v>
      </c>
      <c r="M590" s="92" t="s">
        <v>1190</v>
      </c>
      <c r="N590" s="92">
        <v>1</v>
      </c>
      <c r="O590" s="92" t="s">
        <v>316</v>
      </c>
      <c r="P590" s="92">
        <v>1</v>
      </c>
      <c r="Q590" s="92" t="s">
        <v>316</v>
      </c>
      <c r="R590" s="92">
        <v>1</v>
      </c>
      <c r="S590" s="92">
        <v>1</v>
      </c>
      <c r="T590" s="92" t="s">
        <v>316</v>
      </c>
      <c r="U590" s="92" t="s">
        <v>316</v>
      </c>
      <c r="W590" s="92" t="str">
        <f t="shared" si="21"/>
        <v>MWF</v>
      </c>
      <c r="X590" s="92" t="s">
        <v>1142</v>
      </c>
      <c r="Y590" s="93">
        <v>0.4861111111111111</v>
      </c>
      <c r="Z590" s="93">
        <v>0.53472222222222221</v>
      </c>
      <c r="AA590" s="92" t="s">
        <v>704</v>
      </c>
      <c r="AB590" s="92">
        <v>115</v>
      </c>
      <c r="AC590" s="92" t="s">
        <v>1251</v>
      </c>
      <c r="AD590" s="92">
        <v>20</v>
      </c>
      <c r="AE590" s="92">
        <v>20</v>
      </c>
      <c r="AG590" s="92" t="str">
        <f t="shared" si="22"/>
        <v>Non-Lab</v>
      </c>
    </row>
    <row r="591" spans="1:33" ht="16" x14ac:dyDescent="0.2">
      <c r="A591" s="92" t="s">
        <v>323</v>
      </c>
      <c r="B591" s="92" t="s">
        <v>587</v>
      </c>
      <c r="C591" s="92">
        <v>333</v>
      </c>
      <c r="D591" s="95" t="s">
        <v>321</v>
      </c>
      <c r="E591" s="92" t="s">
        <v>1250</v>
      </c>
      <c r="F591" s="92">
        <v>4</v>
      </c>
      <c r="G591" s="92" t="s">
        <v>571</v>
      </c>
      <c r="H591" s="92" t="s">
        <v>570</v>
      </c>
      <c r="I591" s="92" t="s">
        <v>899</v>
      </c>
      <c r="J591" s="92" t="s">
        <v>240</v>
      </c>
      <c r="K591" s="92" t="s">
        <v>569</v>
      </c>
      <c r="L591" s="92" t="s">
        <v>898</v>
      </c>
      <c r="M591" s="92" t="s">
        <v>1190</v>
      </c>
      <c r="N591" s="92">
        <v>1</v>
      </c>
      <c r="O591" s="92" t="s">
        <v>316</v>
      </c>
      <c r="P591" s="92">
        <v>1</v>
      </c>
      <c r="Q591" s="92" t="s">
        <v>316</v>
      </c>
      <c r="R591" s="92">
        <v>1</v>
      </c>
      <c r="S591" s="92">
        <v>1</v>
      </c>
      <c r="T591" s="92" t="s">
        <v>316</v>
      </c>
      <c r="U591" s="92" t="s">
        <v>316</v>
      </c>
      <c r="W591" s="92" t="str">
        <f t="shared" si="21"/>
        <v>MWF</v>
      </c>
      <c r="X591" s="92" t="s">
        <v>1142</v>
      </c>
      <c r="Y591" s="93">
        <v>0.4861111111111111</v>
      </c>
      <c r="Z591" s="93">
        <v>0.53472222222222221</v>
      </c>
      <c r="AA591" s="92" t="s">
        <v>598</v>
      </c>
      <c r="AB591" s="92">
        <v>106</v>
      </c>
      <c r="AC591" s="92" t="s">
        <v>1249</v>
      </c>
      <c r="AD591" s="92">
        <v>36</v>
      </c>
      <c r="AE591" s="92">
        <v>31</v>
      </c>
      <c r="AG591" s="92" t="str">
        <f t="shared" si="22"/>
        <v>Non-Lab</v>
      </c>
    </row>
    <row r="592" spans="1:33" ht="16" x14ac:dyDescent="0.2">
      <c r="A592" s="92" t="s">
        <v>323</v>
      </c>
      <c r="B592" s="92" t="s">
        <v>261</v>
      </c>
      <c r="C592" s="92">
        <v>131</v>
      </c>
      <c r="D592" s="95" t="s">
        <v>329</v>
      </c>
      <c r="E592" s="92" t="s">
        <v>1248</v>
      </c>
      <c r="F592" s="92">
        <v>4</v>
      </c>
      <c r="G592" s="92" t="s">
        <v>637</v>
      </c>
      <c r="H592" s="92" t="s">
        <v>636</v>
      </c>
      <c r="K592" s="92" t="s">
        <v>635</v>
      </c>
      <c r="L592" s="92" t="s">
        <v>316</v>
      </c>
      <c r="M592" s="92" t="s">
        <v>1190</v>
      </c>
      <c r="N592" s="92">
        <v>1</v>
      </c>
      <c r="O592" s="92" t="s">
        <v>316</v>
      </c>
      <c r="P592" s="92">
        <v>1</v>
      </c>
      <c r="Q592" s="92" t="s">
        <v>316</v>
      </c>
      <c r="R592" s="92">
        <v>1</v>
      </c>
      <c r="S592" s="92">
        <v>1</v>
      </c>
      <c r="T592" s="92" t="s">
        <v>316</v>
      </c>
      <c r="U592" s="92" t="s">
        <v>316</v>
      </c>
      <c r="W592" s="92" t="str">
        <f t="shared" si="21"/>
        <v>MWF</v>
      </c>
      <c r="X592" s="92" t="s">
        <v>1142</v>
      </c>
      <c r="Y592" s="93">
        <v>0.4861111111111111</v>
      </c>
      <c r="Z592" s="93">
        <v>0.53472222222222221</v>
      </c>
      <c r="AA592" s="92" t="s">
        <v>598</v>
      </c>
      <c r="AB592" s="92">
        <v>100</v>
      </c>
      <c r="AC592" s="92" t="s">
        <v>1247</v>
      </c>
      <c r="AD592" s="92">
        <v>40</v>
      </c>
      <c r="AE592" s="92">
        <v>37</v>
      </c>
      <c r="AG592" s="92" t="str">
        <f t="shared" si="22"/>
        <v>Non-Lab</v>
      </c>
    </row>
    <row r="593" spans="1:33" ht="16" x14ac:dyDescent="0.2">
      <c r="A593" s="92" t="s">
        <v>323</v>
      </c>
      <c r="B593" s="92" t="s">
        <v>555</v>
      </c>
      <c r="C593" s="92">
        <v>355</v>
      </c>
      <c r="D593" s="95" t="s">
        <v>321</v>
      </c>
      <c r="E593" s="92" t="s">
        <v>1246</v>
      </c>
      <c r="F593" s="92">
        <v>4</v>
      </c>
      <c r="G593" s="92" t="s">
        <v>594</v>
      </c>
      <c r="H593" s="92" t="s">
        <v>593</v>
      </c>
      <c r="K593" s="92" t="s">
        <v>592</v>
      </c>
      <c r="L593" s="92" t="s">
        <v>316</v>
      </c>
      <c r="M593" s="92" t="s">
        <v>1190</v>
      </c>
      <c r="N593" s="92">
        <v>1</v>
      </c>
      <c r="O593" s="92" t="s">
        <v>316</v>
      </c>
      <c r="P593" s="92">
        <v>1</v>
      </c>
      <c r="Q593" s="92" t="s">
        <v>316</v>
      </c>
      <c r="R593" s="92">
        <v>1</v>
      </c>
      <c r="S593" s="92">
        <v>1</v>
      </c>
      <c r="T593" s="92" t="s">
        <v>316</v>
      </c>
      <c r="U593" s="92" t="s">
        <v>316</v>
      </c>
      <c r="W593" s="92" t="str">
        <f t="shared" si="21"/>
        <v>MWF</v>
      </c>
      <c r="X593" s="92" t="s">
        <v>1142</v>
      </c>
      <c r="Y593" s="93">
        <v>0.4861111111111111</v>
      </c>
      <c r="Z593" s="93">
        <v>0.53472222222222221</v>
      </c>
      <c r="AA593" s="92" t="s">
        <v>626</v>
      </c>
      <c r="AB593" s="92">
        <v>305</v>
      </c>
      <c r="AC593" s="92" t="s">
        <v>1245</v>
      </c>
      <c r="AD593" s="92">
        <v>15</v>
      </c>
      <c r="AE593" s="92">
        <v>8</v>
      </c>
      <c r="AG593" s="92" t="str">
        <f t="shared" si="22"/>
        <v>Non-Lab</v>
      </c>
    </row>
    <row r="594" spans="1:33" ht="16" x14ac:dyDescent="0.2">
      <c r="A594" s="92" t="s">
        <v>323</v>
      </c>
      <c r="B594" s="92" t="s">
        <v>262</v>
      </c>
      <c r="C594" s="92">
        <v>112</v>
      </c>
      <c r="D594" s="95" t="s">
        <v>321</v>
      </c>
      <c r="E594" s="92" t="s">
        <v>1244</v>
      </c>
      <c r="F594" s="92">
        <v>4</v>
      </c>
      <c r="G594" s="92" t="s">
        <v>782</v>
      </c>
      <c r="H594" s="92" t="s">
        <v>334</v>
      </c>
      <c r="K594" s="92" t="s">
        <v>781</v>
      </c>
      <c r="L594" s="92" t="s">
        <v>316</v>
      </c>
      <c r="M594" s="92" t="s">
        <v>1190</v>
      </c>
      <c r="N594" s="92">
        <v>1</v>
      </c>
      <c r="O594" s="92" t="s">
        <v>316</v>
      </c>
      <c r="P594" s="92">
        <v>1</v>
      </c>
      <c r="Q594" s="92" t="s">
        <v>316</v>
      </c>
      <c r="R594" s="92">
        <v>1</v>
      </c>
      <c r="S594" s="92">
        <v>1</v>
      </c>
      <c r="T594" s="92" t="s">
        <v>316</v>
      </c>
      <c r="U594" s="92" t="s">
        <v>316</v>
      </c>
      <c r="W594" s="92" t="str">
        <f t="shared" si="21"/>
        <v>MWF</v>
      </c>
      <c r="X594" s="92" t="s">
        <v>1142</v>
      </c>
      <c r="Y594" s="93">
        <v>0.4861111111111111</v>
      </c>
      <c r="Z594" s="93">
        <v>0.53472222222222221</v>
      </c>
      <c r="AA594" s="92" t="s">
        <v>605</v>
      </c>
      <c r="AB594" s="92">
        <v>222</v>
      </c>
      <c r="AC594" s="92" t="s">
        <v>1243</v>
      </c>
      <c r="AD594" s="92">
        <v>20</v>
      </c>
      <c r="AE594" s="92">
        <v>19</v>
      </c>
      <c r="AG594" s="92" t="str">
        <f t="shared" si="22"/>
        <v>Non-Lab</v>
      </c>
    </row>
    <row r="595" spans="1:33" ht="16" x14ac:dyDescent="0.2">
      <c r="A595" s="92" t="s">
        <v>323</v>
      </c>
      <c r="B595" s="92" t="s">
        <v>538</v>
      </c>
      <c r="C595" s="92">
        <v>221</v>
      </c>
      <c r="D595" s="95" t="s">
        <v>321</v>
      </c>
      <c r="E595" s="92" t="s">
        <v>1242</v>
      </c>
      <c r="F595" s="92">
        <v>4</v>
      </c>
      <c r="G595" s="92" t="s">
        <v>1241</v>
      </c>
      <c r="H595" s="92" t="s">
        <v>1240</v>
      </c>
      <c r="K595" s="92" t="s">
        <v>1239</v>
      </c>
      <c r="L595" s="92" t="s">
        <v>316</v>
      </c>
      <c r="M595" s="92" t="s">
        <v>1190</v>
      </c>
      <c r="N595" s="92">
        <v>1</v>
      </c>
      <c r="O595" s="92" t="s">
        <v>316</v>
      </c>
      <c r="P595" s="92">
        <v>1</v>
      </c>
      <c r="Q595" s="92" t="s">
        <v>316</v>
      </c>
      <c r="R595" s="92">
        <v>1</v>
      </c>
      <c r="S595" s="92">
        <v>1</v>
      </c>
      <c r="T595" s="92" t="s">
        <v>316</v>
      </c>
      <c r="U595" s="92" t="s">
        <v>316</v>
      </c>
      <c r="W595" s="92" t="str">
        <f t="shared" si="21"/>
        <v>MWF</v>
      </c>
      <c r="X595" s="92" t="s">
        <v>1142</v>
      </c>
      <c r="Y595" s="93">
        <v>0.4861111111111111</v>
      </c>
      <c r="Z595" s="93">
        <v>0.53472222222222221</v>
      </c>
      <c r="AA595" s="92" t="s">
        <v>719</v>
      </c>
      <c r="AB595" s="95" t="s">
        <v>785</v>
      </c>
      <c r="AC595" s="92" t="s">
        <v>1238</v>
      </c>
      <c r="AD595" s="92">
        <v>18</v>
      </c>
      <c r="AE595" s="92">
        <v>19</v>
      </c>
      <c r="AG595" s="92" t="str">
        <f t="shared" si="22"/>
        <v>Non-Lab</v>
      </c>
    </row>
    <row r="596" spans="1:33" ht="16" x14ac:dyDescent="0.2">
      <c r="A596" s="92" t="s">
        <v>323</v>
      </c>
      <c r="B596" s="92" t="s">
        <v>259</v>
      </c>
      <c r="C596" s="92">
        <v>101</v>
      </c>
      <c r="D596" s="95" t="s">
        <v>329</v>
      </c>
      <c r="E596" s="92" t="s">
        <v>1237</v>
      </c>
      <c r="F596" s="92">
        <v>4</v>
      </c>
      <c r="G596" s="92" t="s">
        <v>533</v>
      </c>
      <c r="H596" s="92" t="s">
        <v>532</v>
      </c>
      <c r="K596" s="92" t="s">
        <v>531</v>
      </c>
      <c r="L596" s="92" t="s">
        <v>316</v>
      </c>
      <c r="M596" s="92" t="s">
        <v>1190</v>
      </c>
      <c r="N596" s="92">
        <v>1</v>
      </c>
      <c r="O596" s="92" t="s">
        <v>316</v>
      </c>
      <c r="P596" s="92">
        <v>1</v>
      </c>
      <c r="Q596" s="92" t="s">
        <v>316</v>
      </c>
      <c r="R596" s="92">
        <v>1</v>
      </c>
      <c r="S596" s="92">
        <v>1</v>
      </c>
      <c r="T596" s="92" t="s">
        <v>316</v>
      </c>
      <c r="U596" s="92" t="s">
        <v>316</v>
      </c>
      <c r="W596" s="92" t="str">
        <f t="shared" si="21"/>
        <v>MWF</v>
      </c>
      <c r="X596" s="92" t="s">
        <v>1142</v>
      </c>
      <c r="Y596" s="93">
        <v>0.4861111111111111</v>
      </c>
      <c r="Z596" s="93">
        <v>0.53472222222222221</v>
      </c>
      <c r="AA596" s="92" t="s">
        <v>719</v>
      </c>
      <c r="AB596" s="92">
        <v>307</v>
      </c>
      <c r="AC596" s="92" t="s">
        <v>1236</v>
      </c>
      <c r="AD596" s="92">
        <v>25</v>
      </c>
      <c r="AE596" s="92">
        <v>31</v>
      </c>
      <c r="AG596" s="92" t="str">
        <f t="shared" si="22"/>
        <v>Non-Lab</v>
      </c>
    </row>
    <row r="597" spans="1:33" ht="16" x14ac:dyDescent="0.2">
      <c r="A597" s="92" t="s">
        <v>323</v>
      </c>
      <c r="B597" s="92" t="s">
        <v>259</v>
      </c>
      <c r="C597" s="92">
        <v>401</v>
      </c>
      <c r="D597" s="95" t="s">
        <v>321</v>
      </c>
      <c r="E597" s="92" t="s">
        <v>1235</v>
      </c>
      <c r="F597" s="92">
        <v>4</v>
      </c>
      <c r="G597" s="92" t="s">
        <v>1234</v>
      </c>
      <c r="H597" s="92" t="s">
        <v>566</v>
      </c>
      <c r="K597" s="92" t="s">
        <v>1233</v>
      </c>
      <c r="L597" s="92" t="s">
        <v>316</v>
      </c>
      <c r="M597" s="92" t="s">
        <v>1190</v>
      </c>
      <c r="N597" s="92">
        <v>1</v>
      </c>
      <c r="O597" s="92" t="s">
        <v>316</v>
      </c>
      <c r="P597" s="92">
        <v>1</v>
      </c>
      <c r="Q597" s="92" t="s">
        <v>316</v>
      </c>
      <c r="R597" s="92">
        <v>1</v>
      </c>
      <c r="S597" s="92">
        <v>1</v>
      </c>
      <c r="T597" s="92" t="s">
        <v>316</v>
      </c>
      <c r="U597" s="92" t="s">
        <v>316</v>
      </c>
      <c r="W597" s="92" t="str">
        <f t="shared" si="21"/>
        <v>MWF</v>
      </c>
      <c r="X597" s="92" t="s">
        <v>1142</v>
      </c>
      <c r="Y597" s="93">
        <v>0.4861111111111111</v>
      </c>
      <c r="Z597" s="93">
        <v>0.53472222222222221</v>
      </c>
      <c r="AA597" s="92" t="s">
        <v>719</v>
      </c>
      <c r="AB597" s="92">
        <v>303</v>
      </c>
      <c r="AC597" s="92" t="s">
        <v>1232</v>
      </c>
      <c r="AD597" s="92">
        <v>15</v>
      </c>
      <c r="AE597" s="92">
        <v>19</v>
      </c>
      <c r="AG597" s="92" t="str">
        <f t="shared" si="22"/>
        <v>Non-Lab</v>
      </c>
    </row>
    <row r="598" spans="1:33" ht="16" x14ac:dyDescent="0.2">
      <c r="A598" s="92" t="s">
        <v>323</v>
      </c>
      <c r="B598" s="92" t="s">
        <v>614</v>
      </c>
      <c r="C598" s="92">
        <v>111</v>
      </c>
      <c r="D598" s="95" t="s">
        <v>329</v>
      </c>
      <c r="E598" s="92" t="s">
        <v>390</v>
      </c>
      <c r="F598" s="92">
        <v>4</v>
      </c>
      <c r="G598" s="92" t="s">
        <v>612</v>
      </c>
      <c r="H598" s="92" t="s">
        <v>611</v>
      </c>
      <c r="K598" s="92" t="s">
        <v>608</v>
      </c>
      <c r="L598" s="92" t="s">
        <v>316</v>
      </c>
      <c r="M598" s="92" t="s">
        <v>1190</v>
      </c>
      <c r="N598" s="92">
        <v>1</v>
      </c>
      <c r="O598" s="92" t="s">
        <v>316</v>
      </c>
      <c r="P598" s="92">
        <v>1</v>
      </c>
      <c r="Q598" s="92" t="s">
        <v>316</v>
      </c>
      <c r="R598" s="92">
        <v>1</v>
      </c>
      <c r="S598" s="92">
        <v>1</v>
      </c>
      <c r="T598" s="92" t="s">
        <v>316</v>
      </c>
      <c r="U598" s="92" t="s">
        <v>316</v>
      </c>
      <c r="W598" s="92" t="str">
        <f t="shared" si="21"/>
        <v>MWF</v>
      </c>
      <c r="X598" s="92" t="s">
        <v>1142</v>
      </c>
      <c r="Y598" s="93">
        <v>0.4861111111111111</v>
      </c>
      <c r="Z598" s="93">
        <v>0.53472222222222221</v>
      </c>
      <c r="AA598" s="92" t="s">
        <v>719</v>
      </c>
      <c r="AB598" s="92">
        <v>109</v>
      </c>
      <c r="AC598" s="92" t="s">
        <v>1231</v>
      </c>
      <c r="AD598" s="92">
        <v>16</v>
      </c>
      <c r="AE598" s="92">
        <v>16</v>
      </c>
      <c r="AG598" s="92" t="str">
        <f t="shared" si="22"/>
        <v>Non-Lab</v>
      </c>
    </row>
    <row r="599" spans="1:33" ht="16" x14ac:dyDescent="0.2">
      <c r="A599" s="92" t="s">
        <v>323</v>
      </c>
      <c r="B599" s="92" t="s">
        <v>614</v>
      </c>
      <c r="C599" s="92">
        <v>112</v>
      </c>
      <c r="D599" s="95" t="s">
        <v>329</v>
      </c>
      <c r="E599" s="92" t="s">
        <v>871</v>
      </c>
      <c r="F599" s="92">
        <v>4</v>
      </c>
      <c r="G599" s="92" t="s">
        <v>851</v>
      </c>
      <c r="H599" s="92" t="s">
        <v>850</v>
      </c>
      <c r="K599" s="92" t="s">
        <v>849</v>
      </c>
      <c r="L599" s="92" t="s">
        <v>316</v>
      </c>
      <c r="M599" s="92" t="s">
        <v>1190</v>
      </c>
      <c r="N599" s="92">
        <v>1</v>
      </c>
      <c r="O599" s="92" t="s">
        <v>316</v>
      </c>
      <c r="P599" s="92">
        <v>1</v>
      </c>
      <c r="Q599" s="92" t="s">
        <v>316</v>
      </c>
      <c r="R599" s="92">
        <v>1</v>
      </c>
      <c r="S599" s="92">
        <v>1</v>
      </c>
      <c r="T599" s="92" t="s">
        <v>316</v>
      </c>
      <c r="U599" s="92" t="s">
        <v>316</v>
      </c>
      <c r="W599" s="92" t="str">
        <f t="shared" si="21"/>
        <v>MWF</v>
      </c>
      <c r="X599" s="92" t="s">
        <v>1142</v>
      </c>
      <c r="Y599" s="93">
        <v>0.4861111111111111</v>
      </c>
      <c r="Z599" s="93">
        <v>0.53472222222222221</v>
      </c>
      <c r="AA599" s="92" t="s">
        <v>719</v>
      </c>
      <c r="AB599" s="92">
        <v>103</v>
      </c>
      <c r="AC599" s="92" t="s">
        <v>1230</v>
      </c>
      <c r="AD599" s="92">
        <v>16</v>
      </c>
      <c r="AE599" s="92">
        <v>16</v>
      </c>
      <c r="AG599" s="92" t="str">
        <f t="shared" si="22"/>
        <v>Non-Lab</v>
      </c>
    </row>
    <row r="600" spans="1:33" ht="16" x14ac:dyDescent="0.2">
      <c r="A600" s="92" t="s">
        <v>323</v>
      </c>
      <c r="B600" s="92" t="s">
        <v>614</v>
      </c>
      <c r="C600" s="92">
        <v>250</v>
      </c>
      <c r="D600" s="95" t="s">
        <v>321</v>
      </c>
      <c r="E600" s="92" t="s">
        <v>1229</v>
      </c>
      <c r="F600" s="92">
        <v>4</v>
      </c>
      <c r="G600" s="92" t="s">
        <v>870</v>
      </c>
      <c r="H600" s="92" t="s">
        <v>869</v>
      </c>
      <c r="K600" s="92" t="s">
        <v>868</v>
      </c>
      <c r="L600" s="92" t="s">
        <v>316</v>
      </c>
      <c r="M600" s="92" t="s">
        <v>1190</v>
      </c>
      <c r="N600" s="92">
        <v>1</v>
      </c>
      <c r="O600" s="92" t="s">
        <v>316</v>
      </c>
      <c r="P600" s="92">
        <v>1</v>
      </c>
      <c r="Q600" s="92" t="s">
        <v>316</v>
      </c>
      <c r="R600" s="92">
        <v>1</v>
      </c>
      <c r="S600" s="92">
        <v>1</v>
      </c>
      <c r="T600" s="92" t="s">
        <v>316</v>
      </c>
      <c r="U600" s="92" t="s">
        <v>316</v>
      </c>
      <c r="W600" s="92" t="str">
        <f t="shared" si="21"/>
        <v>MWF</v>
      </c>
      <c r="X600" s="92" t="s">
        <v>1142</v>
      </c>
      <c r="Y600" s="93">
        <v>0.4861111111111111</v>
      </c>
      <c r="Z600" s="93">
        <v>0.53472222222222221</v>
      </c>
      <c r="AA600" s="92" t="s">
        <v>605</v>
      </c>
      <c r="AB600" s="92">
        <v>214</v>
      </c>
      <c r="AC600" s="92" t="s">
        <v>1228</v>
      </c>
      <c r="AD600" s="92">
        <v>20</v>
      </c>
      <c r="AE600" s="92">
        <v>18</v>
      </c>
      <c r="AG600" s="92" t="str">
        <f t="shared" si="22"/>
        <v>Non-Lab</v>
      </c>
    </row>
    <row r="601" spans="1:33" ht="16" x14ac:dyDescent="0.2">
      <c r="A601" s="92" t="s">
        <v>323</v>
      </c>
      <c r="B601" s="92" t="s">
        <v>614</v>
      </c>
      <c r="C601" s="92">
        <v>310</v>
      </c>
      <c r="D601" s="95" t="s">
        <v>321</v>
      </c>
      <c r="E601" s="92" t="s">
        <v>1227</v>
      </c>
      <c r="F601" s="92">
        <v>4</v>
      </c>
      <c r="G601" s="92" t="s">
        <v>1226</v>
      </c>
      <c r="H601" s="92" t="s">
        <v>252</v>
      </c>
      <c r="K601" s="92" t="s">
        <v>1225</v>
      </c>
      <c r="L601" s="92" t="s">
        <v>316</v>
      </c>
      <c r="M601" s="92" t="s">
        <v>1190</v>
      </c>
      <c r="N601" s="92">
        <v>1</v>
      </c>
      <c r="O601" s="92" t="s">
        <v>316</v>
      </c>
      <c r="P601" s="92">
        <v>1</v>
      </c>
      <c r="Q601" s="92" t="s">
        <v>316</v>
      </c>
      <c r="R601" s="92">
        <v>1</v>
      </c>
      <c r="S601" s="92">
        <v>1</v>
      </c>
      <c r="T601" s="92" t="s">
        <v>316</v>
      </c>
      <c r="U601" s="92" t="s">
        <v>316</v>
      </c>
      <c r="W601" s="92" t="str">
        <f t="shared" si="21"/>
        <v>MWF</v>
      </c>
      <c r="X601" s="92" t="s">
        <v>1142</v>
      </c>
      <c r="Y601" s="93">
        <v>0.4861111111111111</v>
      </c>
      <c r="Z601" s="93">
        <v>0.53472222222222221</v>
      </c>
      <c r="AA601" s="92" t="s">
        <v>598</v>
      </c>
      <c r="AB601" s="92">
        <v>202</v>
      </c>
      <c r="AC601" s="92" t="s">
        <v>1224</v>
      </c>
      <c r="AD601" s="92">
        <v>15</v>
      </c>
      <c r="AE601" s="92">
        <v>13</v>
      </c>
      <c r="AG601" s="92" t="str">
        <f t="shared" si="22"/>
        <v>Non-Lab</v>
      </c>
    </row>
    <row r="602" spans="1:33" ht="16" x14ac:dyDescent="0.2">
      <c r="A602" s="92" t="s">
        <v>323</v>
      </c>
      <c r="B602" s="92" t="s">
        <v>508</v>
      </c>
      <c r="C602" s="92">
        <v>101</v>
      </c>
      <c r="D602" s="95" t="s">
        <v>321</v>
      </c>
      <c r="E602" s="92" t="s">
        <v>1223</v>
      </c>
      <c r="F602" s="92">
        <v>4</v>
      </c>
      <c r="G602" s="92" t="s">
        <v>567</v>
      </c>
      <c r="H602" s="92" t="s">
        <v>566</v>
      </c>
      <c r="K602" s="92" t="s">
        <v>565</v>
      </c>
      <c r="L602" s="92" t="s">
        <v>316</v>
      </c>
      <c r="M602" s="92" t="s">
        <v>1190</v>
      </c>
      <c r="N602" s="92">
        <v>1</v>
      </c>
      <c r="O602" s="92" t="s">
        <v>316</v>
      </c>
      <c r="P602" s="92">
        <v>1</v>
      </c>
      <c r="Q602" s="92" t="s">
        <v>316</v>
      </c>
      <c r="R602" s="92">
        <v>1</v>
      </c>
      <c r="S602" s="92">
        <v>1</v>
      </c>
      <c r="T602" s="92" t="s">
        <v>316</v>
      </c>
      <c r="U602" s="92" t="s">
        <v>316</v>
      </c>
      <c r="W602" s="92" t="str">
        <f t="shared" si="21"/>
        <v>MWF</v>
      </c>
      <c r="X602" s="92" t="s">
        <v>1142</v>
      </c>
      <c r="Y602" s="93">
        <v>0.4861111111111111</v>
      </c>
      <c r="Z602" s="93">
        <v>0.53472222222222221</v>
      </c>
      <c r="AA602" s="92" t="s">
        <v>598</v>
      </c>
      <c r="AB602" s="92">
        <v>109</v>
      </c>
      <c r="AC602" s="92" t="s">
        <v>1222</v>
      </c>
      <c r="AD602" s="92">
        <v>14</v>
      </c>
      <c r="AE602" s="92">
        <v>15</v>
      </c>
      <c r="AG602" s="92" t="str">
        <f t="shared" si="22"/>
        <v>Non-Lab</v>
      </c>
    </row>
    <row r="603" spans="1:33" ht="16" x14ac:dyDescent="0.2">
      <c r="A603" s="92" t="s">
        <v>323</v>
      </c>
      <c r="B603" s="92" t="s">
        <v>859</v>
      </c>
      <c r="C603" s="92">
        <v>310</v>
      </c>
      <c r="D603" s="95" t="s">
        <v>321</v>
      </c>
      <c r="E603" s="92" t="s">
        <v>1221</v>
      </c>
      <c r="F603" s="92">
        <v>4</v>
      </c>
      <c r="G603" s="92" t="s">
        <v>857</v>
      </c>
      <c r="H603" s="92" t="s">
        <v>326</v>
      </c>
      <c r="K603" s="92" t="s">
        <v>856</v>
      </c>
      <c r="L603" s="92" t="s">
        <v>316</v>
      </c>
      <c r="M603" s="92" t="s">
        <v>1190</v>
      </c>
      <c r="N603" s="92">
        <v>1</v>
      </c>
      <c r="O603" s="92" t="s">
        <v>316</v>
      </c>
      <c r="P603" s="92">
        <v>1</v>
      </c>
      <c r="Q603" s="92" t="s">
        <v>316</v>
      </c>
      <c r="R603" s="92">
        <v>1</v>
      </c>
      <c r="S603" s="92">
        <v>1</v>
      </c>
      <c r="T603" s="92" t="s">
        <v>316</v>
      </c>
      <c r="U603" s="92" t="s">
        <v>316</v>
      </c>
      <c r="W603" s="92" t="str">
        <f t="shared" si="21"/>
        <v>MWF</v>
      </c>
      <c r="X603" s="92" t="s">
        <v>1142</v>
      </c>
      <c r="Y603" s="93">
        <v>0.4861111111111111</v>
      </c>
      <c r="Z603" s="93">
        <v>0.53472222222222221</v>
      </c>
      <c r="AA603" s="92" t="s">
        <v>719</v>
      </c>
      <c r="AB603" s="92">
        <v>213</v>
      </c>
      <c r="AC603" s="92" t="s">
        <v>1220</v>
      </c>
      <c r="AD603" s="92">
        <v>15</v>
      </c>
      <c r="AE603" s="92">
        <v>2</v>
      </c>
      <c r="AG603" s="92" t="str">
        <f t="shared" si="22"/>
        <v>Non-Lab</v>
      </c>
    </row>
    <row r="604" spans="1:33" ht="16" x14ac:dyDescent="0.2">
      <c r="A604" s="92" t="s">
        <v>323</v>
      </c>
      <c r="B604" s="92" t="s">
        <v>490</v>
      </c>
      <c r="C604" s="92">
        <v>258</v>
      </c>
      <c r="D604" s="95" t="s">
        <v>321</v>
      </c>
      <c r="E604" s="92" t="s">
        <v>1219</v>
      </c>
      <c r="F604" s="92">
        <v>4</v>
      </c>
      <c r="G604" s="92" t="s">
        <v>489</v>
      </c>
      <c r="H604" s="92" t="s">
        <v>488</v>
      </c>
      <c r="K604" s="92" t="s">
        <v>487</v>
      </c>
      <c r="L604" s="92" t="s">
        <v>316</v>
      </c>
      <c r="M604" s="92" t="s">
        <v>1190</v>
      </c>
      <c r="N604" s="92">
        <v>1</v>
      </c>
      <c r="O604" s="92" t="s">
        <v>316</v>
      </c>
      <c r="P604" s="92">
        <v>1</v>
      </c>
      <c r="Q604" s="92" t="s">
        <v>316</v>
      </c>
      <c r="R604" s="92">
        <v>1</v>
      </c>
      <c r="S604" s="92">
        <v>1</v>
      </c>
      <c r="T604" s="92" t="s">
        <v>316</v>
      </c>
      <c r="U604" s="92" t="s">
        <v>316</v>
      </c>
      <c r="W604" s="92" t="str">
        <f t="shared" si="21"/>
        <v>MWF</v>
      </c>
      <c r="X604" s="92" t="s">
        <v>1142</v>
      </c>
      <c r="Y604" s="93">
        <v>0.4861111111111111</v>
      </c>
      <c r="Z604" s="93">
        <v>0.53472222222222221</v>
      </c>
      <c r="AA604" s="92" t="s">
        <v>723</v>
      </c>
      <c r="AB604" s="92">
        <v>201</v>
      </c>
      <c r="AC604" s="92" t="s">
        <v>1218</v>
      </c>
      <c r="AD604" s="92">
        <v>25</v>
      </c>
      <c r="AE604" s="92">
        <v>21</v>
      </c>
      <c r="AG604" s="92" t="str">
        <f t="shared" si="22"/>
        <v>Non-Lab</v>
      </c>
    </row>
    <row r="605" spans="1:33" ht="16" x14ac:dyDescent="0.2">
      <c r="A605" s="92" t="s">
        <v>323</v>
      </c>
      <c r="B605" s="92" t="s">
        <v>484</v>
      </c>
      <c r="C605" s="92">
        <v>217</v>
      </c>
      <c r="D605" s="95" t="s">
        <v>321</v>
      </c>
      <c r="E605" s="92" t="s">
        <v>1217</v>
      </c>
      <c r="F605" s="92">
        <v>4</v>
      </c>
      <c r="G605" s="92" t="s">
        <v>1216</v>
      </c>
      <c r="H605" s="92" t="s">
        <v>548</v>
      </c>
      <c r="K605" s="92" t="s">
        <v>1215</v>
      </c>
      <c r="L605" s="92" t="s">
        <v>316</v>
      </c>
      <c r="M605" s="92" t="s">
        <v>1190</v>
      </c>
      <c r="N605" s="92">
        <v>1</v>
      </c>
      <c r="O605" s="92" t="s">
        <v>316</v>
      </c>
      <c r="P605" s="92">
        <v>1</v>
      </c>
      <c r="Q605" s="92" t="s">
        <v>316</v>
      </c>
      <c r="R605" s="92">
        <v>1</v>
      </c>
      <c r="S605" s="92">
        <v>1</v>
      </c>
      <c r="T605" s="92" t="s">
        <v>316</v>
      </c>
      <c r="U605" s="92" t="s">
        <v>316</v>
      </c>
      <c r="W605" s="92" t="str">
        <f t="shared" si="21"/>
        <v>MWF</v>
      </c>
      <c r="X605" s="92" t="s">
        <v>1142</v>
      </c>
      <c r="Y605" s="93">
        <v>0.4861111111111111</v>
      </c>
      <c r="Z605" s="93">
        <v>0.53472222222222221</v>
      </c>
      <c r="AA605" s="92" t="s">
        <v>723</v>
      </c>
      <c r="AB605" s="92">
        <v>309</v>
      </c>
      <c r="AC605" s="92" t="s">
        <v>1214</v>
      </c>
      <c r="AD605" s="92">
        <v>25</v>
      </c>
      <c r="AE605" s="92">
        <v>9</v>
      </c>
      <c r="AG605" s="92" t="str">
        <f t="shared" si="22"/>
        <v>Non-Lab</v>
      </c>
    </row>
    <row r="606" spans="1:33" ht="16" x14ac:dyDescent="0.2">
      <c r="A606" s="92" t="s">
        <v>323</v>
      </c>
      <c r="B606" s="92" t="s">
        <v>386</v>
      </c>
      <c r="C606" s="92">
        <v>213</v>
      </c>
      <c r="D606" s="95" t="s">
        <v>321</v>
      </c>
      <c r="E606" s="92" t="s">
        <v>1213</v>
      </c>
      <c r="F606" s="92">
        <v>4</v>
      </c>
      <c r="G606" s="92" t="s">
        <v>1212</v>
      </c>
      <c r="H606" s="92" t="s">
        <v>1211</v>
      </c>
      <c r="K606" s="92" t="s">
        <v>1210</v>
      </c>
      <c r="L606" s="92" t="s">
        <v>316</v>
      </c>
      <c r="M606" s="92" t="s">
        <v>1190</v>
      </c>
      <c r="N606" s="92">
        <v>1</v>
      </c>
      <c r="O606" s="92" t="s">
        <v>316</v>
      </c>
      <c r="P606" s="92">
        <v>1</v>
      </c>
      <c r="Q606" s="92" t="s">
        <v>316</v>
      </c>
      <c r="R606" s="92">
        <v>1</v>
      </c>
      <c r="S606" s="92">
        <v>1</v>
      </c>
      <c r="T606" s="92" t="s">
        <v>316</v>
      </c>
      <c r="U606" s="92" t="s">
        <v>316</v>
      </c>
      <c r="W606" s="92" t="str">
        <f t="shared" si="21"/>
        <v>MWF</v>
      </c>
      <c r="X606" s="92" t="s">
        <v>1142</v>
      </c>
      <c r="Y606" s="93">
        <v>0.4861111111111111</v>
      </c>
      <c r="Z606" s="93">
        <v>0.53472222222222221</v>
      </c>
      <c r="AA606" s="92" t="s">
        <v>704</v>
      </c>
      <c r="AB606" s="92">
        <v>213</v>
      </c>
      <c r="AC606" s="92" t="s">
        <v>1209</v>
      </c>
      <c r="AD606" s="92">
        <v>16</v>
      </c>
      <c r="AE606" s="92">
        <v>17</v>
      </c>
      <c r="AG606" s="92" t="str">
        <f t="shared" si="22"/>
        <v>Non-Lab</v>
      </c>
    </row>
    <row r="607" spans="1:33" ht="16" x14ac:dyDescent="0.2">
      <c r="A607" s="92" t="s">
        <v>323</v>
      </c>
      <c r="B607" s="92" t="s">
        <v>386</v>
      </c>
      <c r="C607" s="92">
        <v>313</v>
      </c>
      <c r="D607" s="95" t="s">
        <v>321</v>
      </c>
      <c r="E607" s="92" t="s">
        <v>1213</v>
      </c>
      <c r="F607" s="92">
        <v>4</v>
      </c>
      <c r="G607" s="92" t="s">
        <v>1212</v>
      </c>
      <c r="H607" s="92" t="s">
        <v>1211</v>
      </c>
      <c r="K607" s="92" t="s">
        <v>1210</v>
      </c>
      <c r="L607" s="92" t="s">
        <v>316</v>
      </c>
      <c r="M607" s="92" t="s">
        <v>1190</v>
      </c>
      <c r="N607" s="92">
        <v>1</v>
      </c>
      <c r="O607" s="92" t="s">
        <v>316</v>
      </c>
      <c r="P607" s="92">
        <v>1</v>
      </c>
      <c r="Q607" s="92" t="s">
        <v>316</v>
      </c>
      <c r="R607" s="92">
        <v>1</v>
      </c>
      <c r="S607" s="92">
        <v>1</v>
      </c>
      <c r="T607" s="92" t="s">
        <v>316</v>
      </c>
      <c r="U607" s="92" t="s">
        <v>316</v>
      </c>
      <c r="W607" s="92" t="str">
        <f t="shared" si="21"/>
        <v>MWF</v>
      </c>
      <c r="X607" s="92" t="s">
        <v>1142</v>
      </c>
      <c r="Y607" s="93">
        <v>0.4861111111111111</v>
      </c>
      <c r="Z607" s="93">
        <v>0.53472222222222221</v>
      </c>
      <c r="AA607" s="92" t="s">
        <v>704</v>
      </c>
      <c r="AB607" s="92">
        <v>213</v>
      </c>
      <c r="AC607" s="92" t="s">
        <v>1209</v>
      </c>
      <c r="AD607" s="92">
        <v>4</v>
      </c>
      <c r="AE607" s="92">
        <v>1</v>
      </c>
      <c r="AG607" s="92" t="str">
        <f t="shared" si="22"/>
        <v>Non-Lab</v>
      </c>
    </row>
    <row r="608" spans="1:33" ht="16" x14ac:dyDescent="0.2">
      <c r="A608" s="92" t="s">
        <v>323</v>
      </c>
      <c r="B608" s="92" t="s">
        <v>330</v>
      </c>
      <c r="C608" s="92">
        <v>275</v>
      </c>
      <c r="D608" s="95" t="s">
        <v>321</v>
      </c>
      <c r="E608" s="92" t="s">
        <v>1208</v>
      </c>
      <c r="F608" s="92">
        <v>4</v>
      </c>
      <c r="G608" s="92" t="s">
        <v>340</v>
      </c>
      <c r="H608" s="92" t="s">
        <v>339</v>
      </c>
      <c r="K608" s="92" t="s">
        <v>338</v>
      </c>
      <c r="L608" s="92" t="s">
        <v>316</v>
      </c>
      <c r="M608" s="92" t="s">
        <v>1190</v>
      </c>
      <c r="N608" s="92">
        <v>1</v>
      </c>
      <c r="O608" s="92" t="s">
        <v>316</v>
      </c>
      <c r="P608" s="92">
        <v>1</v>
      </c>
      <c r="Q608" s="92" t="s">
        <v>316</v>
      </c>
      <c r="R608" s="92">
        <v>1</v>
      </c>
      <c r="S608" s="92">
        <v>1</v>
      </c>
      <c r="T608" s="92" t="s">
        <v>316</v>
      </c>
      <c r="U608" s="92" t="s">
        <v>316</v>
      </c>
      <c r="W608" s="92" t="str">
        <f t="shared" si="21"/>
        <v>MWF</v>
      </c>
      <c r="X608" s="92" t="s">
        <v>1142</v>
      </c>
      <c r="Y608" s="93">
        <v>0.4861111111111111</v>
      </c>
      <c r="Z608" s="93">
        <v>0.53472222222222221</v>
      </c>
      <c r="AA608" s="92" t="s">
        <v>598</v>
      </c>
      <c r="AB608" s="92">
        <v>200</v>
      </c>
      <c r="AC608" s="92" t="s">
        <v>1207</v>
      </c>
      <c r="AD608" s="92">
        <v>22</v>
      </c>
      <c r="AE608" s="92">
        <v>26</v>
      </c>
      <c r="AG608" s="92" t="str">
        <f t="shared" si="22"/>
        <v>Non-Lab</v>
      </c>
    </row>
    <row r="609" spans="1:33" ht="16" x14ac:dyDescent="0.2">
      <c r="A609" s="92" t="s">
        <v>323</v>
      </c>
      <c r="B609" s="92" t="s">
        <v>330</v>
      </c>
      <c r="C609" s="92">
        <v>387</v>
      </c>
      <c r="D609" s="95" t="s">
        <v>321</v>
      </c>
      <c r="E609" s="92" t="s">
        <v>1206</v>
      </c>
      <c r="F609" s="92">
        <v>4</v>
      </c>
      <c r="G609" s="92" t="s">
        <v>332</v>
      </c>
      <c r="H609" s="92" t="s">
        <v>250</v>
      </c>
      <c r="K609" s="92" t="s">
        <v>331</v>
      </c>
      <c r="L609" s="92" t="s">
        <v>316</v>
      </c>
      <c r="M609" s="92" t="s">
        <v>1190</v>
      </c>
      <c r="N609" s="92">
        <v>1</v>
      </c>
      <c r="O609" s="92" t="s">
        <v>316</v>
      </c>
      <c r="P609" s="92">
        <v>1</v>
      </c>
      <c r="Q609" s="92" t="s">
        <v>316</v>
      </c>
      <c r="R609" s="92">
        <v>1</v>
      </c>
      <c r="S609" s="92">
        <v>1</v>
      </c>
      <c r="T609" s="92" t="s">
        <v>316</v>
      </c>
      <c r="U609" s="92" t="s">
        <v>316</v>
      </c>
      <c r="W609" s="92" t="str">
        <f t="shared" si="21"/>
        <v>MWF</v>
      </c>
      <c r="X609" s="92" t="s">
        <v>1142</v>
      </c>
      <c r="Y609" s="93">
        <v>0.4861111111111111</v>
      </c>
      <c r="Z609" s="93">
        <v>0.53472222222222221</v>
      </c>
      <c r="AA609" s="92" t="s">
        <v>598</v>
      </c>
      <c r="AB609" s="92">
        <v>300</v>
      </c>
      <c r="AC609" s="92" t="s">
        <v>1205</v>
      </c>
      <c r="AD609" s="92">
        <v>12</v>
      </c>
      <c r="AE609" s="92">
        <v>16</v>
      </c>
      <c r="AG609" s="92" t="str">
        <f t="shared" si="22"/>
        <v>Non-Lab</v>
      </c>
    </row>
    <row r="610" spans="1:33" ht="16" x14ac:dyDescent="0.2">
      <c r="A610" s="92" t="s">
        <v>323</v>
      </c>
      <c r="B610" s="92" t="s">
        <v>809</v>
      </c>
      <c r="C610" s="92">
        <v>208</v>
      </c>
      <c r="D610" s="95" t="s">
        <v>321</v>
      </c>
      <c r="E610" s="92" t="s">
        <v>1204</v>
      </c>
      <c r="F610" s="92">
        <v>4</v>
      </c>
      <c r="G610" s="92" t="s">
        <v>807</v>
      </c>
      <c r="H610" s="92" t="s">
        <v>806</v>
      </c>
      <c r="K610" s="92" t="s">
        <v>805</v>
      </c>
      <c r="L610" s="92" t="s">
        <v>316</v>
      </c>
      <c r="M610" s="92" t="s">
        <v>1190</v>
      </c>
      <c r="N610" s="92">
        <v>1</v>
      </c>
      <c r="O610" s="92" t="s">
        <v>316</v>
      </c>
      <c r="P610" s="92">
        <v>1</v>
      </c>
      <c r="Q610" s="92" t="s">
        <v>316</v>
      </c>
      <c r="R610" s="92">
        <v>1</v>
      </c>
      <c r="S610" s="92">
        <v>1</v>
      </c>
      <c r="T610" s="92" t="s">
        <v>316</v>
      </c>
      <c r="U610" s="92" t="s">
        <v>316</v>
      </c>
      <c r="W610" s="92" t="str">
        <f t="shared" si="21"/>
        <v>MWF</v>
      </c>
      <c r="X610" s="92" t="s">
        <v>1142</v>
      </c>
      <c r="Y610" s="93">
        <v>0.4861111111111111</v>
      </c>
      <c r="Z610" s="93">
        <v>0.53472222222222221</v>
      </c>
      <c r="AA610" s="92" t="s">
        <v>719</v>
      </c>
      <c r="AB610" s="92">
        <v>107</v>
      </c>
      <c r="AC610" s="92" t="s">
        <v>1203</v>
      </c>
      <c r="AD610" s="92">
        <v>18</v>
      </c>
      <c r="AE610" s="92">
        <v>2</v>
      </c>
      <c r="AG610" s="92" t="str">
        <f t="shared" si="22"/>
        <v>Non-Lab</v>
      </c>
    </row>
    <row r="611" spans="1:33" ht="16" x14ac:dyDescent="0.2">
      <c r="A611" s="92" t="s">
        <v>323</v>
      </c>
      <c r="B611" s="92" t="s">
        <v>917</v>
      </c>
      <c r="C611" s="92">
        <v>302</v>
      </c>
      <c r="D611" s="95" t="s">
        <v>321</v>
      </c>
      <c r="E611" s="92" t="s">
        <v>1202</v>
      </c>
      <c r="F611" s="92">
        <v>4</v>
      </c>
      <c r="G611" s="92" t="s">
        <v>515</v>
      </c>
      <c r="H611" s="92" t="s">
        <v>916</v>
      </c>
      <c r="K611" s="92" t="s">
        <v>915</v>
      </c>
      <c r="L611" s="92" t="s">
        <v>316</v>
      </c>
      <c r="M611" s="92" t="s">
        <v>1190</v>
      </c>
      <c r="N611" s="92">
        <v>1</v>
      </c>
      <c r="O611" s="92" t="s">
        <v>316</v>
      </c>
      <c r="P611" s="92">
        <v>1</v>
      </c>
      <c r="Q611" s="92" t="s">
        <v>316</v>
      </c>
      <c r="R611" s="92">
        <v>1</v>
      </c>
      <c r="S611" s="92">
        <v>1</v>
      </c>
      <c r="T611" s="92" t="s">
        <v>316</v>
      </c>
      <c r="U611" s="92" t="s">
        <v>316</v>
      </c>
      <c r="W611" s="92" t="str">
        <f t="shared" si="21"/>
        <v>MWF</v>
      </c>
      <c r="X611" s="92" t="s">
        <v>1142</v>
      </c>
      <c r="Y611" s="93">
        <v>0.4861111111111111</v>
      </c>
      <c r="Z611" s="93">
        <v>0.53472222222222221</v>
      </c>
      <c r="AA611" s="92" t="s">
        <v>723</v>
      </c>
      <c r="AB611" s="92">
        <v>203</v>
      </c>
      <c r="AC611" s="92" t="s">
        <v>1201</v>
      </c>
      <c r="AD611" s="92">
        <v>20</v>
      </c>
      <c r="AE611" s="92">
        <v>8</v>
      </c>
      <c r="AG611" s="92" t="str">
        <f t="shared" si="22"/>
        <v>Non-Lab</v>
      </c>
    </row>
    <row r="612" spans="1:33" ht="16" x14ac:dyDescent="0.2">
      <c r="A612" s="92" t="s">
        <v>323</v>
      </c>
      <c r="B612" s="92" t="s">
        <v>721</v>
      </c>
      <c r="C612" s="92">
        <v>105</v>
      </c>
      <c r="D612" s="95" t="s">
        <v>329</v>
      </c>
      <c r="E612" s="92" t="s">
        <v>1200</v>
      </c>
      <c r="F612" s="92">
        <v>4</v>
      </c>
      <c r="G612" s="92" t="s">
        <v>1193</v>
      </c>
      <c r="H612" s="92" t="s">
        <v>1199</v>
      </c>
      <c r="K612" s="92" t="s">
        <v>1198</v>
      </c>
      <c r="L612" s="92" t="s">
        <v>316</v>
      </c>
      <c r="M612" s="92" t="s">
        <v>1190</v>
      </c>
      <c r="N612" s="92">
        <v>1</v>
      </c>
      <c r="O612" s="92" t="s">
        <v>316</v>
      </c>
      <c r="P612" s="92">
        <v>1</v>
      </c>
      <c r="Q612" s="92" t="s">
        <v>316</v>
      </c>
      <c r="R612" s="92">
        <v>1</v>
      </c>
      <c r="S612" s="92">
        <v>1</v>
      </c>
      <c r="T612" s="92" t="s">
        <v>316</v>
      </c>
      <c r="U612" s="92" t="s">
        <v>316</v>
      </c>
      <c r="W612" s="92" t="str">
        <f t="shared" si="21"/>
        <v>MWF</v>
      </c>
      <c r="X612" s="92" t="s">
        <v>1142</v>
      </c>
      <c r="Y612" s="93">
        <v>0.4861111111111111</v>
      </c>
      <c r="Z612" s="93">
        <v>0.53472222222222221</v>
      </c>
      <c r="AA612" s="92" t="s">
        <v>719</v>
      </c>
      <c r="AB612" s="95" t="s">
        <v>865</v>
      </c>
      <c r="AC612" s="92" t="s">
        <v>1197</v>
      </c>
      <c r="AD612" s="92">
        <v>18</v>
      </c>
      <c r="AE612" s="92">
        <v>20</v>
      </c>
      <c r="AG612" s="92" t="str">
        <f t="shared" si="22"/>
        <v>Non-Lab</v>
      </c>
    </row>
    <row r="613" spans="1:33" ht="16" x14ac:dyDescent="0.2">
      <c r="A613" s="92" t="s">
        <v>323</v>
      </c>
      <c r="B613" s="92" t="s">
        <v>721</v>
      </c>
      <c r="C613" s="92">
        <v>310</v>
      </c>
      <c r="D613" s="95" t="s">
        <v>321</v>
      </c>
      <c r="E613" s="92" t="s">
        <v>1196</v>
      </c>
      <c r="F613" s="92">
        <v>4</v>
      </c>
      <c r="G613" s="92" t="s">
        <v>801</v>
      </c>
      <c r="H613" s="92" t="s">
        <v>800</v>
      </c>
      <c r="K613" s="92" t="s">
        <v>799</v>
      </c>
      <c r="L613" s="92" t="s">
        <v>316</v>
      </c>
      <c r="M613" s="92" t="s">
        <v>1190</v>
      </c>
      <c r="N613" s="92">
        <v>1</v>
      </c>
      <c r="O613" s="92" t="s">
        <v>316</v>
      </c>
      <c r="P613" s="92">
        <v>1</v>
      </c>
      <c r="Q613" s="92" t="s">
        <v>316</v>
      </c>
      <c r="R613" s="92">
        <v>1</v>
      </c>
      <c r="S613" s="92">
        <v>1</v>
      </c>
      <c r="T613" s="92" t="s">
        <v>316</v>
      </c>
      <c r="U613" s="92" t="s">
        <v>316</v>
      </c>
      <c r="W613" s="92" t="str">
        <f t="shared" si="21"/>
        <v>MWF</v>
      </c>
      <c r="X613" s="92" t="s">
        <v>1142</v>
      </c>
      <c r="Y613" s="93">
        <v>0.4861111111111111</v>
      </c>
      <c r="Z613" s="93">
        <v>0.53472222222222221</v>
      </c>
      <c r="AA613" s="92" t="s">
        <v>719</v>
      </c>
      <c r="AB613" s="92">
        <v>209</v>
      </c>
      <c r="AC613" s="92" t="s">
        <v>1195</v>
      </c>
      <c r="AD613" s="92">
        <v>15</v>
      </c>
      <c r="AE613" s="92">
        <v>12</v>
      </c>
      <c r="AG613" s="92" t="str">
        <f t="shared" si="22"/>
        <v>Non-Lab</v>
      </c>
    </row>
    <row r="614" spans="1:33" ht="16" x14ac:dyDescent="0.2">
      <c r="A614" s="92" t="s">
        <v>323</v>
      </c>
      <c r="B614" s="92" t="s">
        <v>721</v>
      </c>
      <c r="C614" s="92">
        <v>311</v>
      </c>
      <c r="D614" s="95" t="s">
        <v>321</v>
      </c>
      <c r="E614" s="92" t="s">
        <v>1194</v>
      </c>
      <c r="F614" s="92">
        <v>4</v>
      </c>
      <c r="G614" s="92" t="s">
        <v>1193</v>
      </c>
      <c r="H614" s="92" t="s">
        <v>1192</v>
      </c>
      <c r="K614" s="92" t="s">
        <v>1191</v>
      </c>
      <c r="L614" s="92" t="s">
        <v>316</v>
      </c>
      <c r="M614" s="92" t="s">
        <v>1190</v>
      </c>
      <c r="N614" s="92">
        <v>1</v>
      </c>
      <c r="O614" s="92" t="s">
        <v>316</v>
      </c>
      <c r="P614" s="92">
        <v>1</v>
      </c>
      <c r="Q614" s="92" t="s">
        <v>316</v>
      </c>
      <c r="R614" s="92">
        <v>1</v>
      </c>
      <c r="S614" s="92">
        <v>1</v>
      </c>
      <c r="T614" s="92" t="s">
        <v>316</v>
      </c>
      <c r="U614" s="92" t="s">
        <v>316</v>
      </c>
      <c r="W614" s="92" t="str">
        <f t="shared" si="21"/>
        <v>MWF</v>
      </c>
      <c r="X614" s="92" t="s">
        <v>1142</v>
      </c>
      <c r="Y614" s="93">
        <v>0.4861111111111111</v>
      </c>
      <c r="Z614" s="93">
        <v>0.53472222222222221</v>
      </c>
      <c r="AA614" s="92" t="s">
        <v>719</v>
      </c>
      <c r="AB614" s="95" t="s">
        <v>804</v>
      </c>
      <c r="AC614" s="92" t="s">
        <v>1189</v>
      </c>
      <c r="AD614" s="92">
        <v>15</v>
      </c>
      <c r="AE614" s="92">
        <v>16</v>
      </c>
      <c r="AG614" s="92" t="str">
        <f t="shared" si="22"/>
        <v>Non-Lab</v>
      </c>
    </row>
    <row r="615" spans="1:33" ht="16" x14ac:dyDescent="0.2">
      <c r="A615" s="92" t="s">
        <v>323</v>
      </c>
      <c r="B615" s="92" t="s">
        <v>484</v>
      </c>
      <c r="C615" s="92">
        <v>125</v>
      </c>
      <c r="D615" s="95" t="s">
        <v>337</v>
      </c>
      <c r="E615" s="92" t="s">
        <v>843</v>
      </c>
      <c r="F615" s="92">
        <v>4</v>
      </c>
      <c r="G615" s="92" t="s">
        <v>940</v>
      </c>
      <c r="H615" s="92" t="s">
        <v>939</v>
      </c>
      <c r="K615" s="92" t="s">
        <v>938</v>
      </c>
      <c r="L615" s="92" t="s">
        <v>316</v>
      </c>
      <c r="M615" s="92" t="s">
        <v>1186</v>
      </c>
      <c r="N615" s="92">
        <v>1</v>
      </c>
      <c r="O615" s="92" t="s">
        <v>316</v>
      </c>
      <c r="P615" s="92">
        <v>1</v>
      </c>
      <c r="Q615" s="92" t="s">
        <v>316</v>
      </c>
      <c r="R615" s="92" t="s">
        <v>316</v>
      </c>
      <c r="S615" s="92" t="s">
        <v>316</v>
      </c>
      <c r="T615" s="92" t="s">
        <v>316</v>
      </c>
      <c r="U615" s="92">
        <v>1</v>
      </c>
      <c r="W615" s="92" t="str">
        <f t="shared" si="21"/>
        <v>Other</v>
      </c>
      <c r="X615" s="92" t="s">
        <v>1185</v>
      </c>
      <c r="Y615" s="93">
        <v>0.59722222222222221</v>
      </c>
      <c r="Z615" s="93">
        <v>0.67013888888888884</v>
      </c>
      <c r="AA615" s="92" t="s">
        <v>1174</v>
      </c>
      <c r="AB615" s="92" t="s">
        <v>1173</v>
      </c>
      <c r="AC615" s="92" t="s">
        <v>1188</v>
      </c>
      <c r="AD615" s="92">
        <v>25</v>
      </c>
      <c r="AE615" s="92">
        <v>15</v>
      </c>
      <c r="AG615" s="92" t="str">
        <f t="shared" si="22"/>
        <v>Non-Lab</v>
      </c>
    </row>
    <row r="616" spans="1:33" ht="16" x14ac:dyDescent="0.2">
      <c r="A616" s="92" t="s">
        <v>323</v>
      </c>
      <c r="B616" s="92" t="s">
        <v>374</v>
      </c>
      <c r="C616" s="92">
        <v>245</v>
      </c>
      <c r="D616" s="95" t="s">
        <v>321</v>
      </c>
      <c r="E616" s="92" t="s">
        <v>1187</v>
      </c>
      <c r="F616" s="92">
        <v>4</v>
      </c>
      <c r="G616" s="92" t="s">
        <v>665</v>
      </c>
      <c r="H616" s="92" t="s">
        <v>664</v>
      </c>
      <c r="K616" s="92" t="s">
        <v>663</v>
      </c>
      <c r="L616" s="92" t="s">
        <v>316</v>
      </c>
      <c r="M616" s="92" t="s">
        <v>1186</v>
      </c>
      <c r="N616" s="92">
        <v>1</v>
      </c>
      <c r="O616" s="92" t="s">
        <v>316</v>
      </c>
      <c r="P616" s="92">
        <v>1</v>
      </c>
      <c r="Q616" s="92" t="s">
        <v>316</v>
      </c>
      <c r="R616" s="92" t="s">
        <v>316</v>
      </c>
      <c r="S616" s="92" t="s">
        <v>316</v>
      </c>
      <c r="T616" s="92" t="s">
        <v>316</v>
      </c>
      <c r="U616" s="92">
        <v>1</v>
      </c>
      <c r="W616" s="92" t="str">
        <f t="shared" si="21"/>
        <v>Other</v>
      </c>
      <c r="X616" s="92" t="s">
        <v>1185</v>
      </c>
      <c r="Y616" s="93">
        <v>0.59722222222222221</v>
      </c>
      <c r="Z616" s="93">
        <v>0.67013888888888884</v>
      </c>
      <c r="AA616" s="92" t="s">
        <v>660</v>
      </c>
      <c r="AB616" s="92" t="s">
        <v>1164</v>
      </c>
      <c r="AC616" s="92" t="s">
        <v>1184</v>
      </c>
      <c r="AD616" s="92">
        <v>20</v>
      </c>
      <c r="AE616" s="92">
        <v>20</v>
      </c>
      <c r="AG616" s="92" t="str">
        <f t="shared" si="22"/>
        <v>Non-Lab</v>
      </c>
    </row>
    <row r="617" spans="1:33" ht="16" x14ac:dyDescent="0.2">
      <c r="A617" s="92" t="s">
        <v>323</v>
      </c>
      <c r="B617" s="92" t="s">
        <v>614</v>
      </c>
      <c r="C617" s="92">
        <v>112</v>
      </c>
      <c r="D617" s="95" t="s">
        <v>337</v>
      </c>
      <c r="E617" s="92" t="s">
        <v>871</v>
      </c>
      <c r="F617" s="92">
        <v>4</v>
      </c>
      <c r="G617" s="92" t="s">
        <v>757</v>
      </c>
      <c r="H617" s="92" t="s">
        <v>573</v>
      </c>
      <c r="I617" s="92" t="s">
        <v>757</v>
      </c>
      <c r="J617" s="92" t="s">
        <v>756</v>
      </c>
      <c r="K617" s="92" t="s">
        <v>755</v>
      </c>
      <c r="L617" s="92" t="s">
        <v>754</v>
      </c>
      <c r="M617" s="92" t="s">
        <v>1143</v>
      </c>
      <c r="N617" s="92">
        <v>1</v>
      </c>
      <c r="O617" s="92" t="s">
        <v>316</v>
      </c>
      <c r="P617" s="92">
        <v>1</v>
      </c>
      <c r="Q617" s="92" t="s">
        <v>316</v>
      </c>
      <c r="R617" s="92">
        <v>1</v>
      </c>
      <c r="S617" s="92">
        <v>1</v>
      </c>
      <c r="T617" s="92" t="s">
        <v>316</v>
      </c>
      <c r="U617" s="92" t="s">
        <v>316</v>
      </c>
      <c r="W617" s="92" t="str">
        <f t="shared" si="21"/>
        <v>MWF</v>
      </c>
      <c r="X617" s="92" t="s">
        <v>1170</v>
      </c>
      <c r="Y617" s="93">
        <v>0.54166666666666663</v>
      </c>
      <c r="Z617" s="93">
        <v>0.59027777777777779</v>
      </c>
      <c r="AA617" s="92" t="s">
        <v>1183</v>
      </c>
      <c r="AB617" s="92" t="s">
        <v>1182</v>
      </c>
      <c r="AC617" s="92" t="s">
        <v>1181</v>
      </c>
      <c r="AD617" s="92">
        <v>16</v>
      </c>
      <c r="AE617" s="92">
        <v>10</v>
      </c>
      <c r="AG617" s="92" t="str">
        <f t="shared" si="22"/>
        <v>Non-Lab</v>
      </c>
    </row>
    <row r="618" spans="1:33" ht="16" x14ac:dyDescent="0.2">
      <c r="A618" s="92" t="s">
        <v>323</v>
      </c>
      <c r="B618" s="92" t="s">
        <v>498</v>
      </c>
      <c r="C618" s="92">
        <v>325</v>
      </c>
      <c r="D618" s="95" t="s">
        <v>321</v>
      </c>
      <c r="E618" s="92" t="s">
        <v>1180</v>
      </c>
      <c r="F618" s="92">
        <v>4</v>
      </c>
      <c r="G618" s="92" t="s">
        <v>503</v>
      </c>
      <c r="H618" s="92" t="s">
        <v>342</v>
      </c>
      <c r="K618" s="92" t="s">
        <v>502</v>
      </c>
      <c r="L618" s="92" t="s">
        <v>316</v>
      </c>
      <c r="M618" s="92" t="s">
        <v>1143</v>
      </c>
      <c r="N618" s="92">
        <v>1</v>
      </c>
      <c r="O618" s="92" t="s">
        <v>316</v>
      </c>
      <c r="P618" s="92">
        <v>1</v>
      </c>
      <c r="Q618" s="92" t="s">
        <v>316</v>
      </c>
      <c r="R618" s="92">
        <v>1</v>
      </c>
      <c r="S618" s="92">
        <v>1</v>
      </c>
      <c r="T618" s="92" t="s">
        <v>316</v>
      </c>
      <c r="U618" s="92" t="s">
        <v>316</v>
      </c>
      <c r="W618" s="92" t="str">
        <f t="shared" si="21"/>
        <v>MWF</v>
      </c>
      <c r="X618" s="92" t="s">
        <v>1170</v>
      </c>
      <c r="Y618" s="93">
        <v>0.54166666666666663</v>
      </c>
      <c r="Z618" s="93">
        <v>0.59027777777777779</v>
      </c>
      <c r="AA618" s="92" t="s">
        <v>669</v>
      </c>
      <c r="AB618" s="92" t="s">
        <v>1179</v>
      </c>
      <c r="AC618" s="92" t="s">
        <v>1178</v>
      </c>
      <c r="AD618" s="92">
        <v>15</v>
      </c>
      <c r="AE618" s="92">
        <v>16</v>
      </c>
      <c r="AG618" s="92" t="str">
        <f t="shared" si="22"/>
        <v>Non-Lab</v>
      </c>
    </row>
    <row r="619" spans="1:33" ht="16" x14ac:dyDescent="0.2">
      <c r="A619" s="92" t="s">
        <v>323</v>
      </c>
      <c r="B619" s="92" t="s">
        <v>484</v>
      </c>
      <c r="C619" s="92">
        <v>125</v>
      </c>
      <c r="D619" s="95" t="s">
        <v>329</v>
      </c>
      <c r="E619" s="92" t="s">
        <v>843</v>
      </c>
      <c r="F619" s="92">
        <v>4</v>
      </c>
      <c r="G619" s="92" t="s">
        <v>837</v>
      </c>
      <c r="H619" s="92" t="s">
        <v>49</v>
      </c>
      <c r="K619" s="92" t="s">
        <v>836</v>
      </c>
      <c r="L619" s="92" t="s">
        <v>316</v>
      </c>
      <c r="M619" s="92" t="s">
        <v>1143</v>
      </c>
      <c r="N619" s="92">
        <v>1</v>
      </c>
      <c r="O619" s="92" t="s">
        <v>316</v>
      </c>
      <c r="P619" s="92">
        <v>1</v>
      </c>
      <c r="Q619" s="92" t="s">
        <v>316</v>
      </c>
      <c r="R619" s="92">
        <v>1</v>
      </c>
      <c r="S619" s="92">
        <v>1</v>
      </c>
      <c r="T619" s="92" t="s">
        <v>316</v>
      </c>
      <c r="U619" s="92" t="s">
        <v>316</v>
      </c>
      <c r="W619" s="92" t="str">
        <f t="shared" si="21"/>
        <v>MWF</v>
      </c>
      <c r="X619" s="92" t="s">
        <v>1170</v>
      </c>
      <c r="Y619" s="93">
        <v>0.54166666666666663</v>
      </c>
      <c r="Z619" s="93">
        <v>0.59027777777777779</v>
      </c>
      <c r="AA619" s="92" t="s">
        <v>660</v>
      </c>
      <c r="AB619" s="92" t="s">
        <v>1177</v>
      </c>
      <c r="AC619" s="92" t="s">
        <v>1176</v>
      </c>
      <c r="AD619" s="92">
        <v>25</v>
      </c>
      <c r="AE619" s="92">
        <v>25</v>
      </c>
      <c r="AG619" s="92" t="str">
        <f t="shared" si="22"/>
        <v>Non-Lab</v>
      </c>
    </row>
    <row r="620" spans="1:33" ht="16" x14ac:dyDescent="0.2">
      <c r="A620" s="92" t="s">
        <v>323</v>
      </c>
      <c r="B620" s="92" t="s">
        <v>484</v>
      </c>
      <c r="C620" s="92">
        <v>151</v>
      </c>
      <c r="D620" s="95" t="s">
        <v>329</v>
      </c>
      <c r="E620" s="92" t="s">
        <v>1175</v>
      </c>
      <c r="F620" s="92">
        <v>4</v>
      </c>
      <c r="G620" s="92" t="s">
        <v>940</v>
      </c>
      <c r="H620" s="92" t="s">
        <v>939</v>
      </c>
      <c r="K620" s="92" t="s">
        <v>938</v>
      </c>
      <c r="L620" s="92" t="s">
        <v>316</v>
      </c>
      <c r="M620" s="92" t="s">
        <v>1143</v>
      </c>
      <c r="N620" s="92">
        <v>1</v>
      </c>
      <c r="O620" s="92" t="s">
        <v>316</v>
      </c>
      <c r="P620" s="92">
        <v>1</v>
      </c>
      <c r="Q620" s="92" t="s">
        <v>316</v>
      </c>
      <c r="R620" s="92">
        <v>1</v>
      </c>
      <c r="S620" s="92">
        <v>1</v>
      </c>
      <c r="T620" s="92" t="s">
        <v>316</v>
      </c>
      <c r="U620" s="92" t="s">
        <v>316</v>
      </c>
      <c r="W620" s="92" t="str">
        <f t="shared" si="21"/>
        <v>MWF</v>
      </c>
      <c r="X620" s="92" t="s">
        <v>1170</v>
      </c>
      <c r="Y620" s="93">
        <v>0.54166666666666663</v>
      </c>
      <c r="Z620" s="93">
        <v>0.59027777777777779</v>
      </c>
      <c r="AA620" s="92" t="s">
        <v>1174</v>
      </c>
      <c r="AB620" s="92" t="s">
        <v>1173</v>
      </c>
      <c r="AC620" s="92" t="s">
        <v>1172</v>
      </c>
      <c r="AD620" s="92">
        <v>25</v>
      </c>
      <c r="AE620" s="92">
        <v>18</v>
      </c>
      <c r="AG620" s="92" t="str">
        <f t="shared" si="22"/>
        <v>Non-Lab</v>
      </c>
    </row>
    <row r="621" spans="1:33" ht="16" x14ac:dyDescent="0.2">
      <c r="A621" s="92" t="s">
        <v>323</v>
      </c>
      <c r="B621" s="92" t="s">
        <v>374</v>
      </c>
      <c r="C621" s="92">
        <v>135</v>
      </c>
      <c r="D621" s="95" t="s">
        <v>321</v>
      </c>
      <c r="E621" s="92" t="s">
        <v>1171</v>
      </c>
      <c r="F621" s="92">
        <v>4</v>
      </c>
      <c r="G621" s="92" t="s">
        <v>1022</v>
      </c>
      <c r="H621" s="92" t="s">
        <v>1021</v>
      </c>
      <c r="K621" s="92" t="s">
        <v>1020</v>
      </c>
      <c r="L621" s="92" t="s">
        <v>316</v>
      </c>
      <c r="M621" s="92" t="s">
        <v>1143</v>
      </c>
      <c r="N621" s="92">
        <v>1</v>
      </c>
      <c r="O621" s="92" t="s">
        <v>316</v>
      </c>
      <c r="P621" s="92">
        <v>1</v>
      </c>
      <c r="Q621" s="92" t="s">
        <v>316</v>
      </c>
      <c r="R621" s="92">
        <v>1</v>
      </c>
      <c r="S621" s="92">
        <v>1</v>
      </c>
      <c r="T621" s="92" t="s">
        <v>316</v>
      </c>
      <c r="U621" s="92" t="s">
        <v>316</v>
      </c>
      <c r="W621" s="92" t="str">
        <f t="shared" si="21"/>
        <v>MWF</v>
      </c>
      <c r="X621" s="92" t="s">
        <v>1170</v>
      </c>
      <c r="Y621" s="93">
        <v>0.54166666666666663</v>
      </c>
      <c r="Z621" s="93">
        <v>0.59027777777777779</v>
      </c>
      <c r="AA621" s="92" t="s">
        <v>660</v>
      </c>
      <c r="AB621" s="92" t="s">
        <v>1152</v>
      </c>
      <c r="AC621" s="92" t="s">
        <v>1169</v>
      </c>
      <c r="AD621" s="92">
        <v>20</v>
      </c>
      <c r="AE621" s="92">
        <v>24</v>
      </c>
      <c r="AG621" s="92" t="str">
        <f t="shared" si="22"/>
        <v>Non-Lab</v>
      </c>
    </row>
    <row r="622" spans="1:33" ht="16" x14ac:dyDescent="0.2">
      <c r="A622" s="92" t="s">
        <v>323</v>
      </c>
      <c r="B622" s="92" t="s">
        <v>614</v>
      </c>
      <c r="C622" s="92">
        <v>111</v>
      </c>
      <c r="D622" s="92">
        <v>11</v>
      </c>
      <c r="E622" s="92" t="s">
        <v>390</v>
      </c>
      <c r="F622" s="92">
        <v>4</v>
      </c>
      <c r="G622" s="92" t="s">
        <v>959</v>
      </c>
      <c r="H622" s="92" t="s">
        <v>958</v>
      </c>
      <c r="K622" s="92" t="s">
        <v>957</v>
      </c>
      <c r="L622" s="92" t="s">
        <v>316</v>
      </c>
      <c r="M622" s="92" t="s">
        <v>1143</v>
      </c>
      <c r="N622" s="92">
        <v>1</v>
      </c>
      <c r="O622" s="92" t="s">
        <v>316</v>
      </c>
      <c r="P622" s="92">
        <v>1</v>
      </c>
      <c r="Q622" s="92" t="s">
        <v>316</v>
      </c>
      <c r="R622" s="92">
        <v>1</v>
      </c>
      <c r="S622" s="92">
        <v>1</v>
      </c>
      <c r="T622" s="92" t="s">
        <v>316</v>
      </c>
      <c r="U622" s="92" t="s">
        <v>316</v>
      </c>
      <c r="W622" s="92" t="str">
        <f t="shared" si="21"/>
        <v>MWF</v>
      </c>
      <c r="X622" s="92" t="s">
        <v>1166</v>
      </c>
      <c r="Y622" s="93">
        <v>0.375</v>
      </c>
      <c r="Z622" s="93">
        <v>0.4236111111111111</v>
      </c>
      <c r="AA622" s="92" t="s">
        <v>660</v>
      </c>
      <c r="AB622" s="92" t="s">
        <v>1164</v>
      </c>
      <c r="AC622" s="92" t="s">
        <v>1168</v>
      </c>
      <c r="AD622" s="92">
        <v>16</v>
      </c>
      <c r="AE622" s="92">
        <v>10</v>
      </c>
      <c r="AG622" s="92" t="str">
        <f t="shared" si="22"/>
        <v>Non-Lab</v>
      </c>
    </row>
    <row r="623" spans="1:33" ht="16" x14ac:dyDescent="0.2">
      <c r="A623" s="92" t="s">
        <v>323</v>
      </c>
      <c r="B623" s="92" t="s">
        <v>374</v>
      </c>
      <c r="C623" s="92">
        <v>130</v>
      </c>
      <c r="D623" s="95" t="s">
        <v>321</v>
      </c>
      <c r="E623" s="92" t="s">
        <v>1167</v>
      </c>
      <c r="F623" s="92">
        <v>4</v>
      </c>
      <c r="G623" s="92" t="s">
        <v>373</v>
      </c>
      <c r="H623" s="92" t="s">
        <v>372</v>
      </c>
      <c r="K623" s="92" t="s">
        <v>371</v>
      </c>
      <c r="L623" s="92" t="s">
        <v>316</v>
      </c>
      <c r="M623" s="92" t="s">
        <v>1143</v>
      </c>
      <c r="N623" s="92">
        <v>1</v>
      </c>
      <c r="O623" s="92" t="s">
        <v>316</v>
      </c>
      <c r="P623" s="92">
        <v>1</v>
      </c>
      <c r="Q623" s="92" t="s">
        <v>316</v>
      </c>
      <c r="R623" s="92">
        <v>1</v>
      </c>
      <c r="S623" s="92">
        <v>1</v>
      </c>
      <c r="T623" s="92" t="s">
        <v>316</v>
      </c>
      <c r="U623" s="92" t="s">
        <v>316</v>
      </c>
      <c r="W623" s="92" t="str">
        <f t="shared" si="21"/>
        <v>MWF</v>
      </c>
      <c r="X623" s="92" t="s">
        <v>1166</v>
      </c>
      <c r="Y623" s="93">
        <v>0.375</v>
      </c>
      <c r="Z623" s="93">
        <v>0.4236111111111111</v>
      </c>
      <c r="AA623" s="92" t="s">
        <v>660</v>
      </c>
      <c r="AB623" s="92" t="s">
        <v>659</v>
      </c>
      <c r="AC623" s="92" t="s">
        <v>1165</v>
      </c>
      <c r="AD623" s="92">
        <v>20</v>
      </c>
      <c r="AE623" s="92">
        <v>20</v>
      </c>
      <c r="AG623" s="92" t="str">
        <f t="shared" si="22"/>
        <v>Non-Lab</v>
      </c>
    </row>
    <row r="624" spans="1:33" ht="16" x14ac:dyDescent="0.2">
      <c r="A624" s="92" t="s">
        <v>323</v>
      </c>
      <c r="B624" s="92" t="s">
        <v>614</v>
      </c>
      <c r="C624" s="92">
        <v>112</v>
      </c>
      <c r="D624" s="95" t="s">
        <v>321</v>
      </c>
      <c r="E624" s="92" t="s">
        <v>871</v>
      </c>
      <c r="F624" s="92">
        <v>4</v>
      </c>
      <c r="G624" s="92" t="s">
        <v>959</v>
      </c>
      <c r="H624" s="92" t="s">
        <v>958</v>
      </c>
      <c r="K624" s="92" t="s">
        <v>957</v>
      </c>
      <c r="L624" s="92" t="s">
        <v>316</v>
      </c>
      <c r="M624" s="92" t="s">
        <v>1143</v>
      </c>
      <c r="N624" s="92">
        <v>1</v>
      </c>
      <c r="O624" s="92" t="s">
        <v>316</v>
      </c>
      <c r="P624" s="92">
        <v>1</v>
      </c>
      <c r="Q624" s="92" t="s">
        <v>316</v>
      </c>
      <c r="R624" s="92">
        <v>1</v>
      </c>
      <c r="S624" s="92">
        <v>1</v>
      </c>
      <c r="T624" s="92" t="s">
        <v>316</v>
      </c>
      <c r="U624" s="92" t="s">
        <v>316</v>
      </c>
      <c r="W624" s="92" t="str">
        <f t="shared" si="21"/>
        <v>MWF</v>
      </c>
      <c r="X624" s="92" t="s">
        <v>1156</v>
      </c>
      <c r="Y624" s="93">
        <v>0.43055555555555558</v>
      </c>
      <c r="Z624" s="93">
        <v>0.47916666666666669</v>
      </c>
      <c r="AA624" s="92" t="s">
        <v>660</v>
      </c>
      <c r="AB624" s="92" t="s">
        <v>1164</v>
      </c>
      <c r="AC624" s="92" t="s">
        <v>1163</v>
      </c>
      <c r="AD624" s="92">
        <v>16</v>
      </c>
      <c r="AE624" s="92">
        <v>7</v>
      </c>
      <c r="AG624" s="92" t="str">
        <f t="shared" si="22"/>
        <v>Non-Lab</v>
      </c>
    </row>
    <row r="625" spans="1:33" ht="16" x14ac:dyDescent="0.2">
      <c r="A625" s="92" t="s">
        <v>323</v>
      </c>
      <c r="B625" s="92" t="s">
        <v>614</v>
      </c>
      <c r="C625" s="92">
        <v>270</v>
      </c>
      <c r="D625" s="95" t="s">
        <v>321</v>
      </c>
      <c r="E625" s="92" t="s">
        <v>1162</v>
      </c>
      <c r="F625" s="92">
        <v>4</v>
      </c>
      <c r="G625" s="92" t="s">
        <v>762</v>
      </c>
      <c r="H625" s="92" t="s">
        <v>761</v>
      </c>
      <c r="K625" s="92" t="s">
        <v>760</v>
      </c>
      <c r="L625" s="92" t="s">
        <v>316</v>
      </c>
      <c r="M625" s="92" t="s">
        <v>1143</v>
      </c>
      <c r="N625" s="92">
        <v>1</v>
      </c>
      <c r="O625" s="92" t="s">
        <v>316</v>
      </c>
      <c r="P625" s="92">
        <v>1</v>
      </c>
      <c r="Q625" s="92" t="s">
        <v>316</v>
      </c>
      <c r="R625" s="92">
        <v>1</v>
      </c>
      <c r="S625" s="92">
        <v>1</v>
      </c>
      <c r="T625" s="92" t="s">
        <v>316</v>
      </c>
      <c r="U625" s="92" t="s">
        <v>316</v>
      </c>
      <c r="W625" s="92" t="str">
        <f t="shared" si="21"/>
        <v>MWF</v>
      </c>
      <c r="X625" s="92" t="s">
        <v>1156</v>
      </c>
      <c r="Y625" s="93">
        <v>0.43055555555555558</v>
      </c>
      <c r="Z625" s="93">
        <v>0.47916666666666669</v>
      </c>
      <c r="AA625" s="92" t="s">
        <v>660</v>
      </c>
      <c r="AB625" s="92" t="s">
        <v>1161</v>
      </c>
      <c r="AC625" s="92" t="s">
        <v>1160</v>
      </c>
      <c r="AD625" s="92">
        <v>20</v>
      </c>
      <c r="AE625" s="92">
        <v>11</v>
      </c>
      <c r="AG625" s="92" t="str">
        <f t="shared" si="22"/>
        <v>Non-Lab</v>
      </c>
    </row>
    <row r="626" spans="1:33" ht="16" x14ac:dyDescent="0.2">
      <c r="A626" s="92" t="s">
        <v>323</v>
      </c>
      <c r="B626" s="92" t="s">
        <v>374</v>
      </c>
      <c r="C626" s="92">
        <v>137</v>
      </c>
      <c r="D626" s="95" t="s">
        <v>321</v>
      </c>
      <c r="E626" s="92" t="s">
        <v>1159</v>
      </c>
      <c r="F626" s="92">
        <v>4</v>
      </c>
      <c r="G626" s="92" t="s">
        <v>376</v>
      </c>
      <c r="H626" s="92" t="s">
        <v>342</v>
      </c>
      <c r="K626" s="92" t="s">
        <v>375</v>
      </c>
      <c r="L626" s="92" t="s">
        <v>316</v>
      </c>
      <c r="M626" s="92" t="s">
        <v>1143</v>
      </c>
      <c r="N626" s="92">
        <v>1</v>
      </c>
      <c r="O626" s="92" t="s">
        <v>316</v>
      </c>
      <c r="P626" s="92">
        <v>1</v>
      </c>
      <c r="Q626" s="92" t="s">
        <v>316</v>
      </c>
      <c r="R626" s="92">
        <v>1</v>
      </c>
      <c r="S626" s="92">
        <v>1</v>
      </c>
      <c r="T626" s="92" t="s">
        <v>316</v>
      </c>
      <c r="U626" s="92" t="s">
        <v>316</v>
      </c>
      <c r="W626" s="92" t="str">
        <f t="shared" si="21"/>
        <v>MWF</v>
      </c>
      <c r="X626" s="92" t="s">
        <v>1156</v>
      </c>
      <c r="Y626" s="93">
        <v>0.43055555555555558</v>
      </c>
      <c r="Z626" s="93">
        <v>0.47916666666666669</v>
      </c>
      <c r="AA626" s="92" t="s">
        <v>660</v>
      </c>
      <c r="AB626" s="92" t="s">
        <v>1141</v>
      </c>
      <c r="AC626" s="92" t="s">
        <v>1158</v>
      </c>
      <c r="AD626" s="92">
        <v>20</v>
      </c>
      <c r="AE626" s="92">
        <v>21</v>
      </c>
      <c r="AG626" s="92" t="str">
        <f t="shared" si="22"/>
        <v>Non-Lab</v>
      </c>
    </row>
    <row r="627" spans="1:33" ht="16" x14ac:dyDescent="0.2">
      <c r="A627" s="92" t="s">
        <v>323</v>
      </c>
      <c r="B627" s="92" t="s">
        <v>917</v>
      </c>
      <c r="C627" s="92">
        <v>200</v>
      </c>
      <c r="D627" s="95" t="s">
        <v>321</v>
      </c>
      <c r="E627" s="92" t="s">
        <v>1157</v>
      </c>
      <c r="F627" s="92">
        <v>4</v>
      </c>
      <c r="G627" s="92" t="s">
        <v>926</v>
      </c>
      <c r="H627" s="92" t="s">
        <v>49</v>
      </c>
      <c r="K627" s="92" t="s">
        <v>925</v>
      </c>
      <c r="L627" s="92" t="s">
        <v>316</v>
      </c>
      <c r="M627" s="92" t="s">
        <v>1143</v>
      </c>
      <c r="N627" s="92">
        <v>1</v>
      </c>
      <c r="O627" s="92" t="s">
        <v>316</v>
      </c>
      <c r="P627" s="92">
        <v>1</v>
      </c>
      <c r="Q627" s="92" t="s">
        <v>316</v>
      </c>
      <c r="R627" s="92">
        <v>1</v>
      </c>
      <c r="S627" s="92">
        <v>1</v>
      </c>
      <c r="T627" s="92" t="s">
        <v>316</v>
      </c>
      <c r="U627" s="92" t="s">
        <v>316</v>
      </c>
      <c r="W627" s="92" t="str">
        <f t="shared" si="21"/>
        <v>MWF</v>
      </c>
      <c r="X627" s="92" t="s">
        <v>1156</v>
      </c>
      <c r="Y627" s="93">
        <v>0.43055555555555558</v>
      </c>
      <c r="Z627" s="93">
        <v>0.47916666666666669</v>
      </c>
      <c r="AA627" s="92" t="s">
        <v>660</v>
      </c>
      <c r="AB627" s="92" t="s">
        <v>1155</v>
      </c>
      <c r="AC627" s="92" t="s">
        <v>1154</v>
      </c>
      <c r="AD627" s="92">
        <v>15</v>
      </c>
      <c r="AE627" s="92">
        <v>14</v>
      </c>
      <c r="AG627" s="92" t="str">
        <f t="shared" si="22"/>
        <v>Non-Lab</v>
      </c>
    </row>
    <row r="628" spans="1:33" ht="16" x14ac:dyDescent="0.2">
      <c r="A628" s="92" t="s">
        <v>323</v>
      </c>
      <c r="B628" s="92" t="s">
        <v>882</v>
      </c>
      <c r="C628" s="92">
        <v>101</v>
      </c>
      <c r="D628" s="95" t="s">
        <v>321</v>
      </c>
      <c r="E628" s="92" t="s">
        <v>1153</v>
      </c>
      <c r="F628" s="92">
        <v>4</v>
      </c>
      <c r="G628" s="92" t="s">
        <v>959</v>
      </c>
      <c r="H628" s="92" t="s">
        <v>958</v>
      </c>
      <c r="K628" s="92" t="s">
        <v>957</v>
      </c>
      <c r="L628" s="92" t="s">
        <v>316</v>
      </c>
      <c r="M628" s="92" t="s">
        <v>1143</v>
      </c>
      <c r="N628" s="92">
        <v>1</v>
      </c>
      <c r="O628" s="92" t="s">
        <v>316</v>
      </c>
      <c r="P628" s="92">
        <v>1</v>
      </c>
      <c r="Q628" s="92" t="s">
        <v>316</v>
      </c>
      <c r="R628" s="92">
        <v>1</v>
      </c>
      <c r="S628" s="92">
        <v>1</v>
      </c>
      <c r="T628" s="92" t="s">
        <v>316</v>
      </c>
      <c r="U628" s="92" t="s">
        <v>316</v>
      </c>
      <c r="W628" s="92" t="str">
        <f t="shared" si="21"/>
        <v>MWF</v>
      </c>
      <c r="X628" s="92" t="s">
        <v>1142</v>
      </c>
      <c r="Y628" s="93">
        <v>0.4861111111111111</v>
      </c>
      <c r="Z628" s="93">
        <v>0.53472222222222221</v>
      </c>
      <c r="AA628" s="92" t="s">
        <v>660</v>
      </c>
      <c r="AB628" s="92" t="s">
        <v>1152</v>
      </c>
      <c r="AC628" s="92" t="s">
        <v>1151</v>
      </c>
      <c r="AD628" s="92">
        <v>20</v>
      </c>
      <c r="AE628" s="92">
        <v>20</v>
      </c>
      <c r="AG628" s="92" t="str">
        <f t="shared" si="22"/>
        <v>Non-Lab</v>
      </c>
    </row>
    <row r="629" spans="1:33" ht="16" x14ac:dyDescent="0.2">
      <c r="A629" s="92" t="s">
        <v>323</v>
      </c>
      <c r="B629" s="92" t="s">
        <v>614</v>
      </c>
      <c r="C629" s="92">
        <v>224</v>
      </c>
      <c r="D629" s="95" t="s">
        <v>321</v>
      </c>
      <c r="E629" s="92" t="s">
        <v>1150</v>
      </c>
      <c r="F629" s="92">
        <v>4</v>
      </c>
      <c r="G629" s="92" t="s">
        <v>503</v>
      </c>
      <c r="H629" s="92" t="s">
        <v>342</v>
      </c>
      <c r="K629" s="92" t="s">
        <v>502</v>
      </c>
      <c r="L629" s="92" t="s">
        <v>316</v>
      </c>
      <c r="M629" s="92" t="s">
        <v>1143</v>
      </c>
      <c r="N629" s="92">
        <v>1</v>
      </c>
      <c r="O629" s="92" t="s">
        <v>316</v>
      </c>
      <c r="P629" s="92">
        <v>1</v>
      </c>
      <c r="Q629" s="92" t="s">
        <v>316</v>
      </c>
      <c r="R629" s="92">
        <v>1</v>
      </c>
      <c r="S629" s="92">
        <v>1</v>
      </c>
      <c r="T629" s="92" t="s">
        <v>316</v>
      </c>
      <c r="U629" s="92" t="s">
        <v>316</v>
      </c>
      <c r="W629" s="92" t="str">
        <f t="shared" si="21"/>
        <v>MWF</v>
      </c>
      <c r="X629" s="92" t="s">
        <v>1142</v>
      </c>
      <c r="Y629" s="93">
        <v>0.4861111111111111</v>
      </c>
      <c r="Z629" s="93">
        <v>0.53472222222222221</v>
      </c>
      <c r="AA629" s="92" t="s">
        <v>669</v>
      </c>
      <c r="AB629" s="92" t="s">
        <v>1149</v>
      </c>
      <c r="AC629" s="92" t="s">
        <v>1148</v>
      </c>
      <c r="AD629" s="92">
        <v>20</v>
      </c>
      <c r="AE629" s="92">
        <v>21</v>
      </c>
      <c r="AG629" s="92" t="str">
        <f t="shared" si="22"/>
        <v>Non-Lab</v>
      </c>
    </row>
    <row r="630" spans="1:33" ht="16" x14ac:dyDescent="0.2">
      <c r="A630" s="92" t="s">
        <v>323</v>
      </c>
      <c r="B630" s="92" t="s">
        <v>484</v>
      </c>
      <c r="C630" s="92">
        <v>124</v>
      </c>
      <c r="D630" s="95" t="s">
        <v>321</v>
      </c>
      <c r="E630" s="92" t="s">
        <v>1147</v>
      </c>
      <c r="F630" s="92">
        <v>4</v>
      </c>
      <c r="G630" s="92" t="s">
        <v>837</v>
      </c>
      <c r="H630" s="92" t="s">
        <v>49</v>
      </c>
      <c r="K630" s="92" t="s">
        <v>836</v>
      </c>
      <c r="L630" s="92" t="s">
        <v>316</v>
      </c>
      <c r="M630" s="92" t="s">
        <v>1143</v>
      </c>
      <c r="N630" s="92">
        <v>1</v>
      </c>
      <c r="O630" s="92" t="s">
        <v>316</v>
      </c>
      <c r="P630" s="92">
        <v>1</v>
      </c>
      <c r="Q630" s="92" t="s">
        <v>316</v>
      </c>
      <c r="R630" s="92">
        <v>1</v>
      </c>
      <c r="S630" s="92">
        <v>1</v>
      </c>
      <c r="T630" s="92" t="s">
        <v>316</v>
      </c>
      <c r="U630" s="92" t="s">
        <v>316</v>
      </c>
      <c r="W630" s="92" t="str">
        <f t="shared" si="21"/>
        <v>MWF</v>
      </c>
      <c r="X630" s="92" t="s">
        <v>1142</v>
      </c>
      <c r="Y630" s="93">
        <v>0.4861111111111111</v>
      </c>
      <c r="Z630" s="93">
        <v>0.53472222222222221</v>
      </c>
      <c r="AA630" s="92" t="s">
        <v>660</v>
      </c>
      <c r="AB630" s="92" t="s">
        <v>1146</v>
      </c>
      <c r="AC630" s="92" t="s">
        <v>1145</v>
      </c>
      <c r="AD630" s="92">
        <v>25</v>
      </c>
      <c r="AE630" s="92">
        <v>19</v>
      </c>
      <c r="AG630" s="92" t="str">
        <f t="shared" si="22"/>
        <v>Non-Lab</v>
      </c>
    </row>
    <row r="631" spans="1:33" ht="16" x14ac:dyDescent="0.2">
      <c r="A631" s="92" t="s">
        <v>323</v>
      </c>
      <c r="B631" s="92" t="s">
        <v>374</v>
      </c>
      <c r="C631" s="92">
        <v>230</v>
      </c>
      <c r="D631" s="95" t="s">
        <v>321</v>
      </c>
      <c r="E631" s="92" t="s">
        <v>1144</v>
      </c>
      <c r="F631" s="92">
        <v>4</v>
      </c>
      <c r="G631" s="92" t="s">
        <v>376</v>
      </c>
      <c r="H631" s="92" t="s">
        <v>342</v>
      </c>
      <c r="K631" s="92" t="s">
        <v>375</v>
      </c>
      <c r="L631" s="92" t="s">
        <v>316</v>
      </c>
      <c r="M631" s="92" t="s">
        <v>1143</v>
      </c>
      <c r="N631" s="92">
        <v>1</v>
      </c>
      <c r="O631" s="92" t="s">
        <v>316</v>
      </c>
      <c r="P631" s="92">
        <v>1</v>
      </c>
      <c r="Q631" s="92" t="s">
        <v>316</v>
      </c>
      <c r="R631" s="92">
        <v>1</v>
      </c>
      <c r="S631" s="92">
        <v>1</v>
      </c>
      <c r="T631" s="92" t="s">
        <v>316</v>
      </c>
      <c r="U631" s="92" t="s">
        <v>316</v>
      </c>
      <c r="W631" s="92" t="str">
        <f t="shared" si="21"/>
        <v>MWF</v>
      </c>
      <c r="X631" s="92" t="s">
        <v>1142</v>
      </c>
      <c r="Y631" s="93">
        <v>0.4861111111111111</v>
      </c>
      <c r="Z631" s="93">
        <v>0.53472222222222221</v>
      </c>
      <c r="AA631" s="92" t="s">
        <v>660</v>
      </c>
      <c r="AB631" s="92" t="s">
        <v>1141</v>
      </c>
      <c r="AC631" s="92" t="s">
        <v>1140</v>
      </c>
      <c r="AD631" s="92">
        <v>20</v>
      </c>
      <c r="AE631" s="92">
        <v>21</v>
      </c>
      <c r="AG631" s="92" t="str">
        <f t="shared" si="22"/>
        <v>Non-Lab</v>
      </c>
    </row>
    <row r="632" spans="1:33" ht="16" x14ac:dyDescent="0.2">
      <c r="A632" s="92" t="s">
        <v>323</v>
      </c>
      <c r="B632" s="92" t="s">
        <v>587</v>
      </c>
      <c r="C632" s="92" t="s">
        <v>657</v>
      </c>
      <c r="D632" s="95" t="s">
        <v>337</v>
      </c>
      <c r="E632" s="92" t="s">
        <v>656</v>
      </c>
      <c r="F632" s="92">
        <v>0</v>
      </c>
      <c r="G632" s="92" t="s">
        <v>692</v>
      </c>
      <c r="H632" s="92" t="s">
        <v>342</v>
      </c>
      <c r="K632" s="92" t="s">
        <v>691</v>
      </c>
      <c r="L632" s="92" t="s">
        <v>316</v>
      </c>
      <c r="M632" s="92" t="s">
        <v>280</v>
      </c>
      <c r="N632" s="92" t="s">
        <v>316</v>
      </c>
      <c r="O632" s="92" t="s">
        <v>316</v>
      </c>
      <c r="P632" s="92" t="s">
        <v>316</v>
      </c>
      <c r="Q632" s="92">
        <v>1</v>
      </c>
      <c r="R632" s="92" t="s">
        <v>316</v>
      </c>
      <c r="S632" s="92" t="s">
        <v>316</v>
      </c>
      <c r="T632" s="92" t="s">
        <v>316</v>
      </c>
      <c r="U632" s="92">
        <v>1</v>
      </c>
      <c r="V632" s="92" t="str">
        <f t="shared" ref="V632:V638" si="23">LEFT(M632,1)</f>
        <v>R</v>
      </c>
      <c r="W632" s="92" t="str">
        <f t="shared" si="21"/>
        <v>Other</v>
      </c>
      <c r="X632" s="92" t="s">
        <v>676</v>
      </c>
      <c r="Y632" s="93">
        <v>0.54166666666666663</v>
      </c>
      <c r="Z632" s="93">
        <v>0.67708333333333337</v>
      </c>
      <c r="AA632" s="92" t="s">
        <v>626</v>
      </c>
      <c r="AB632" s="92">
        <v>207</v>
      </c>
      <c r="AC632" s="92" t="s">
        <v>1139</v>
      </c>
      <c r="AD632" s="92">
        <v>12</v>
      </c>
      <c r="AE632" s="92">
        <v>12</v>
      </c>
      <c r="AG632" s="92" t="str">
        <f t="shared" si="22"/>
        <v>Lab</v>
      </c>
    </row>
    <row r="633" spans="1:33" ht="16" x14ac:dyDescent="0.2">
      <c r="A633" s="92" t="s">
        <v>323</v>
      </c>
      <c r="B633" s="92" t="s">
        <v>261</v>
      </c>
      <c r="C633" s="92" t="s">
        <v>649</v>
      </c>
      <c r="D633" s="95" t="s">
        <v>965</v>
      </c>
      <c r="E633" s="92" t="s">
        <v>648</v>
      </c>
      <c r="F633" s="92">
        <v>0</v>
      </c>
      <c r="G633" s="92" t="s">
        <v>564</v>
      </c>
      <c r="H633" s="92" t="s">
        <v>563</v>
      </c>
      <c r="K633" s="92" t="s">
        <v>562</v>
      </c>
      <c r="L633" s="92" t="s">
        <v>316</v>
      </c>
      <c r="M633" s="92" t="s">
        <v>280</v>
      </c>
      <c r="N633" s="92" t="s">
        <v>316</v>
      </c>
      <c r="O633" s="92" t="s">
        <v>316</v>
      </c>
      <c r="P633" s="92" t="s">
        <v>316</v>
      </c>
      <c r="Q633" s="92">
        <v>1</v>
      </c>
      <c r="R633" s="92" t="s">
        <v>316</v>
      </c>
      <c r="S633" s="92" t="s">
        <v>316</v>
      </c>
      <c r="T633" s="92" t="s">
        <v>316</v>
      </c>
      <c r="U633" s="92">
        <v>1</v>
      </c>
      <c r="V633" s="92" t="str">
        <f t="shared" si="23"/>
        <v>R</v>
      </c>
      <c r="W633" s="92" t="str">
        <f t="shared" si="21"/>
        <v>Other</v>
      </c>
      <c r="X633" s="92" t="s">
        <v>676</v>
      </c>
      <c r="Y633" s="93">
        <v>0.54166666666666663</v>
      </c>
      <c r="Z633" s="93">
        <v>0.67708333333333337</v>
      </c>
      <c r="AA633" s="92" t="s">
        <v>598</v>
      </c>
      <c r="AB633" s="95" t="s">
        <v>644</v>
      </c>
      <c r="AC633" s="92" t="s">
        <v>1138</v>
      </c>
      <c r="AD633" s="92">
        <v>16</v>
      </c>
      <c r="AE633" s="92">
        <v>18</v>
      </c>
      <c r="AG633" s="92" t="str">
        <f t="shared" si="22"/>
        <v>Lab</v>
      </c>
    </row>
    <row r="634" spans="1:33" ht="16" x14ac:dyDescent="0.2">
      <c r="A634" s="92" t="s">
        <v>323</v>
      </c>
      <c r="B634" s="92" t="s">
        <v>261</v>
      </c>
      <c r="C634" s="92" t="s">
        <v>1137</v>
      </c>
      <c r="D634" s="95" t="s">
        <v>321</v>
      </c>
      <c r="E634" s="92" t="s">
        <v>1136</v>
      </c>
      <c r="F634" s="92">
        <v>0</v>
      </c>
      <c r="G634" s="92" t="s">
        <v>1062</v>
      </c>
      <c r="H634" s="92" t="s">
        <v>1061</v>
      </c>
      <c r="K634" s="92" t="s">
        <v>1060</v>
      </c>
      <c r="L634" s="92" t="s">
        <v>316</v>
      </c>
      <c r="M634" s="92" t="s">
        <v>280</v>
      </c>
      <c r="N634" s="92" t="s">
        <v>316</v>
      </c>
      <c r="O634" s="92" t="s">
        <v>316</v>
      </c>
      <c r="P634" s="92" t="s">
        <v>316</v>
      </c>
      <c r="Q634" s="92">
        <v>1</v>
      </c>
      <c r="R634" s="92" t="s">
        <v>316</v>
      </c>
      <c r="S634" s="92" t="s">
        <v>316</v>
      </c>
      <c r="T634" s="92" t="s">
        <v>316</v>
      </c>
      <c r="U634" s="92">
        <v>1</v>
      </c>
      <c r="V634" s="92" t="str">
        <f t="shared" si="23"/>
        <v>R</v>
      </c>
      <c r="W634" s="92" t="str">
        <f t="shared" si="21"/>
        <v>Other</v>
      </c>
      <c r="X634" s="92" t="s">
        <v>676</v>
      </c>
      <c r="Y634" s="93">
        <v>0.54166666666666663</v>
      </c>
      <c r="Z634" s="93">
        <v>0.67708333333333337</v>
      </c>
      <c r="AA634" s="92" t="s">
        <v>598</v>
      </c>
      <c r="AB634" s="92">
        <v>305</v>
      </c>
      <c r="AC634" s="92" t="s">
        <v>1135</v>
      </c>
      <c r="AD634" s="92">
        <v>18</v>
      </c>
      <c r="AE634" s="92">
        <v>18</v>
      </c>
      <c r="AG634" s="92" t="str">
        <f t="shared" si="22"/>
        <v>Lab</v>
      </c>
    </row>
    <row r="635" spans="1:33" ht="16" x14ac:dyDescent="0.2">
      <c r="A635" s="92" t="s">
        <v>323</v>
      </c>
      <c r="B635" s="92" t="s">
        <v>555</v>
      </c>
      <c r="C635" s="92" t="s">
        <v>1134</v>
      </c>
      <c r="D635" s="95" t="s">
        <v>321</v>
      </c>
      <c r="E635" s="92" t="s">
        <v>1133</v>
      </c>
      <c r="F635" s="92">
        <v>0</v>
      </c>
      <c r="G635" s="92" t="s">
        <v>553</v>
      </c>
      <c r="H635" s="92" t="s">
        <v>552</v>
      </c>
      <c r="K635" s="92" t="s">
        <v>551</v>
      </c>
      <c r="L635" s="92" t="s">
        <v>316</v>
      </c>
      <c r="M635" s="92" t="s">
        <v>280</v>
      </c>
      <c r="N635" s="92" t="s">
        <v>316</v>
      </c>
      <c r="O635" s="92" t="s">
        <v>316</v>
      </c>
      <c r="P635" s="92" t="s">
        <v>316</v>
      </c>
      <c r="Q635" s="92">
        <v>1</v>
      </c>
      <c r="R635" s="92" t="s">
        <v>316</v>
      </c>
      <c r="S635" s="92" t="s">
        <v>316</v>
      </c>
      <c r="T635" s="92" t="s">
        <v>316</v>
      </c>
      <c r="U635" s="92">
        <v>1</v>
      </c>
      <c r="V635" s="92" t="str">
        <f t="shared" si="23"/>
        <v>R</v>
      </c>
      <c r="W635" s="92" t="str">
        <f t="shared" si="21"/>
        <v>Other</v>
      </c>
      <c r="X635" s="92" t="s">
        <v>676</v>
      </c>
      <c r="Y635" s="93">
        <v>0.54166666666666663</v>
      </c>
      <c r="Z635" s="93">
        <v>0.67708333333333337</v>
      </c>
      <c r="AA635" s="92" t="s">
        <v>626</v>
      </c>
      <c r="AB635" s="92">
        <v>204</v>
      </c>
      <c r="AC635" s="92" t="s">
        <v>1132</v>
      </c>
      <c r="AD635" s="92">
        <v>12</v>
      </c>
      <c r="AE635" s="92">
        <v>3</v>
      </c>
      <c r="AG635" s="92" t="str">
        <f t="shared" si="22"/>
        <v>Lab</v>
      </c>
    </row>
    <row r="636" spans="1:33" ht="16" x14ac:dyDescent="0.2">
      <c r="A636" s="92" t="s">
        <v>323</v>
      </c>
      <c r="B636" s="92" t="s">
        <v>261</v>
      </c>
      <c r="C636" s="92" t="s">
        <v>274</v>
      </c>
      <c r="D636" s="95" t="s">
        <v>329</v>
      </c>
      <c r="E636" s="92" t="s">
        <v>273</v>
      </c>
      <c r="F636" s="92">
        <v>0</v>
      </c>
      <c r="G636" s="92" t="s">
        <v>1095</v>
      </c>
      <c r="H636" s="92" t="s">
        <v>1021</v>
      </c>
      <c r="K636" s="92" t="s">
        <v>1094</v>
      </c>
      <c r="L636" s="92" t="s">
        <v>316</v>
      </c>
      <c r="M636" s="92" t="s">
        <v>280</v>
      </c>
      <c r="N636" s="92" t="s">
        <v>316</v>
      </c>
      <c r="O636" s="92" t="s">
        <v>316</v>
      </c>
      <c r="P636" s="92" t="s">
        <v>316</v>
      </c>
      <c r="Q636" s="92">
        <v>1</v>
      </c>
      <c r="R636" s="92" t="s">
        <v>316</v>
      </c>
      <c r="S636" s="92" t="s">
        <v>316</v>
      </c>
      <c r="T636" s="92" t="s">
        <v>316</v>
      </c>
      <c r="U636" s="92">
        <v>1</v>
      </c>
      <c r="V636" s="92" t="str">
        <f t="shared" si="23"/>
        <v>R</v>
      </c>
      <c r="W636" s="92" t="str">
        <f t="shared" si="21"/>
        <v>Other</v>
      </c>
      <c r="X636" s="92" t="s">
        <v>1090</v>
      </c>
      <c r="Y636" s="93">
        <v>0.58333333333333337</v>
      </c>
      <c r="Z636" s="93">
        <v>0.71875</v>
      </c>
      <c r="AA636" s="92" t="s">
        <v>598</v>
      </c>
      <c r="AB636" s="92">
        <v>311</v>
      </c>
      <c r="AC636" s="92" t="s">
        <v>1131</v>
      </c>
      <c r="AD636" s="92">
        <v>16</v>
      </c>
      <c r="AE636" s="92">
        <v>16</v>
      </c>
      <c r="AG636" s="92" t="str">
        <f t="shared" si="22"/>
        <v>Lab</v>
      </c>
    </row>
    <row r="637" spans="1:33" ht="16" x14ac:dyDescent="0.2">
      <c r="A637" s="92" t="s">
        <v>323</v>
      </c>
      <c r="B637" s="92" t="s">
        <v>261</v>
      </c>
      <c r="C637" s="92" t="s">
        <v>654</v>
      </c>
      <c r="D637" s="95" t="s">
        <v>329</v>
      </c>
      <c r="E637" s="92" t="s">
        <v>653</v>
      </c>
      <c r="F637" s="92">
        <v>0</v>
      </c>
      <c r="G637" s="92" t="s">
        <v>652</v>
      </c>
      <c r="H637" s="92" t="s">
        <v>198</v>
      </c>
      <c r="K637" s="92" t="s">
        <v>651</v>
      </c>
      <c r="L637" s="92" t="s">
        <v>316</v>
      </c>
      <c r="M637" s="92" t="s">
        <v>280</v>
      </c>
      <c r="N637" s="92" t="s">
        <v>316</v>
      </c>
      <c r="O637" s="92" t="s">
        <v>316</v>
      </c>
      <c r="P637" s="92" t="s">
        <v>316</v>
      </c>
      <c r="Q637" s="92">
        <v>1</v>
      </c>
      <c r="R637" s="92" t="s">
        <v>316</v>
      </c>
      <c r="S637" s="92" t="s">
        <v>316</v>
      </c>
      <c r="T637" s="92" t="s">
        <v>316</v>
      </c>
      <c r="U637" s="92">
        <v>1</v>
      </c>
      <c r="V637" s="92" t="str">
        <f t="shared" si="23"/>
        <v>R</v>
      </c>
      <c r="W637" s="92" t="str">
        <f t="shared" si="21"/>
        <v>Other</v>
      </c>
      <c r="X637" s="92" t="s">
        <v>1090</v>
      </c>
      <c r="Y637" s="93">
        <v>0.58333333333333337</v>
      </c>
      <c r="Z637" s="93">
        <v>0.71875</v>
      </c>
      <c r="AA637" s="92" t="s">
        <v>598</v>
      </c>
      <c r="AB637" s="92">
        <v>211</v>
      </c>
      <c r="AC637" s="92" t="s">
        <v>1130</v>
      </c>
      <c r="AD637" s="92">
        <v>19</v>
      </c>
      <c r="AE637" s="92">
        <v>17</v>
      </c>
      <c r="AG637" s="92" t="str">
        <f t="shared" si="22"/>
        <v>Lab</v>
      </c>
    </row>
    <row r="638" spans="1:33" ht="16" x14ac:dyDescent="0.2">
      <c r="A638" s="92" t="s">
        <v>323</v>
      </c>
      <c r="B638" s="92" t="s">
        <v>508</v>
      </c>
      <c r="C638" s="92" t="s">
        <v>1129</v>
      </c>
      <c r="D638" s="95" t="s">
        <v>321</v>
      </c>
      <c r="E638" s="92" t="s">
        <v>1128</v>
      </c>
      <c r="F638" s="92">
        <v>0</v>
      </c>
      <c r="G638" s="92" t="s">
        <v>567</v>
      </c>
      <c r="H638" s="92" t="s">
        <v>566</v>
      </c>
      <c r="K638" s="92" t="s">
        <v>565</v>
      </c>
      <c r="L638" s="92" t="s">
        <v>316</v>
      </c>
      <c r="M638" s="92" t="s">
        <v>280</v>
      </c>
      <c r="N638" s="92" t="s">
        <v>316</v>
      </c>
      <c r="O638" s="92" t="s">
        <v>316</v>
      </c>
      <c r="P638" s="92" t="s">
        <v>316</v>
      </c>
      <c r="Q638" s="92">
        <v>1</v>
      </c>
      <c r="R638" s="92" t="s">
        <v>316</v>
      </c>
      <c r="S638" s="92" t="s">
        <v>316</v>
      </c>
      <c r="T638" s="92" t="s">
        <v>316</v>
      </c>
      <c r="U638" s="92">
        <v>1</v>
      </c>
      <c r="V638" s="92" t="str">
        <f t="shared" si="23"/>
        <v>R</v>
      </c>
      <c r="W638" s="92" t="str">
        <f t="shared" si="21"/>
        <v>Other</v>
      </c>
      <c r="X638" s="92" t="s">
        <v>1090</v>
      </c>
      <c r="Y638" s="93">
        <v>0.58333333333333337</v>
      </c>
      <c r="Z638" s="93">
        <v>0.71875</v>
      </c>
      <c r="AA638" s="92" t="s">
        <v>598</v>
      </c>
      <c r="AB638" s="92">
        <v>109</v>
      </c>
      <c r="AC638" s="92" t="s">
        <v>1127</v>
      </c>
      <c r="AD638" s="92">
        <v>14</v>
      </c>
      <c r="AE638" s="92">
        <v>15</v>
      </c>
      <c r="AG638" s="92" t="str">
        <f t="shared" si="22"/>
        <v>Lab</v>
      </c>
    </row>
    <row r="639" spans="1:33" ht="16" x14ac:dyDescent="0.2">
      <c r="A639" s="92" t="s">
        <v>323</v>
      </c>
      <c r="B639" s="92" t="s">
        <v>359</v>
      </c>
      <c r="C639" s="92">
        <v>220</v>
      </c>
      <c r="D639" s="95" t="s">
        <v>321</v>
      </c>
      <c r="E639" s="92" t="s">
        <v>1126</v>
      </c>
      <c r="F639" s="92">
        <v>2</v>
      </c>
      <c r="G639" s="92" t="s">
        <v>826</v>
      </c>
      <c r="H639" s="92" t="s">
        <v>342</v>
      </c>
      <c r="K639" s="92" t="s">
        <v>825</v>
      </c>
      <c r="L639" s="92" t="s">
        <v>316</v>
      </c>
      <c r="M639" s="92" t="s">
        <v>280</v>
      </c>
      <c r="N639" s="92" t="s">
        <v>316</v>
      </c>
      <c r="O639" s="92" t="s">
        <v>316</v>
      </c>
      <c r="P639" s="92" t="s">
        <v>316</v>
      </c>
      <c r="Q639" s="92">
        <v>1</v>
      </c>
      <c r="R639" s="92" t="s">
        <v>316</v>
      </c>
      <c r="S639" s="92" t="s">
        <v>316</v>
      </c>
      <c r="T639" s="92" t="s">
        <v>316</v>
      </c>
      <c r="U639" s="92">
        <v>1</v>
      </c>
      <c r="W639" s="92" t="str">
        <f t="shared" si="21"/>
        <v>Other</v>
      </c>
      <c r="X639" s="92" t="s">
        <v>1090</v>
      </c>
      <c r="Y639" s="93">
        <v>0.58333333333333337</v>
      </c>
      <c r="Z639" s="93">
        <v>0.71875</v>
      </c>
      <c r="AA639" s="92" t="s">
        <v>605</v>
      </c>
      <c r="AB639" s="92" t="s">
        <v>919</v>
      </c>
      <c r="AC639" s="92" t="s">
        <v>1125</v>
      </c>
      <c r="AD639" s="92">
        <v>12</v>
      </c>
      <c r="AE639" s="92">
        <v>13</v>
      </c>
      <c r="AG639" s="92" t="str">
        <f t="shared" si="22"/>
        <v>Non-Lab</v>
      </c>
    </row>
    <row r="640" spans="1:33" ht="16" x14ac:dyDescent="0.2">
      <c r="A640" s="92" t="s">
        <v>323</v>
      </c>
      <c r="B640" s="92" t="s">
        <v>330</v>
      </c>
      <c r="C640" s="92" t="s">
        <v>618</v>
      </c>
      <c r="D640" s="95" t="s">
        <v>329</v>
      </c>
      <c r="E640" s="92" t="s">
        <v>617</v>
      </c>
      <c r="F640" s="92">
        <v>0</v>
      </c>
      <c r="G640" s="92" t="s">
        <v>340</v>
      </c>
      <c r="H640" s="92" t="s">
        <v>339</v>
      </c>
      <c r="K640" s="92" t="s">
        <v>338</v>
      </c>
      <c r="L640" s="92" t="s">
        <v>316</v>
      </c>
      <c r="M640" s="92" t="s">
        <v>280</v>
      </c>
      <c r="N640" s="92" t="s">
        <v>316</v>
      </c>
      <c r="O640" s="92" t="s">
        <v>316</v>
      </c>
      <c r="P640" s="92" t="s">
        <v>316</v>
      </c>
      <c r="Q640" s="92">
        <v>1</v>
      </c>
      <c r="R640" s="92" t="s">
        <v>316</v>
      </c>
      <c r="S640" s="92" t="s">
        <v>316</v>
      </c>
      <c r="T640" s="92" t="s">
        <v>316</v>
      </c>
      <c r="U640" s="92">
        <v>1</v>
      </c>
      <c r="V640" s="92" t="str">
        <f>LEFT(M640,1)</f>
        <v>R</v>
      </c>
      <c r="W640" s="92" t="str">
        <f t="shared" si="21"/>
        <v>Other</v>
      </c>
      <c r="X640" s="92" t="s">
        <v>1009</v>
      </c>
      <c r="Y640" s="93">
        <v>0.61458333333333337</v>
      </c>
      <c r="Z640" s="93">
        <v>0.6875</v>
      </c>
      <c r="AA640" s="92" t="s">
        <v>598</v>
      </c>
      <c r="AB640" s="92">
        <v>300</v>
      </c>
      <c r="AC640" s="92" t="s">
        <v>1124</v>
      </c>
      <c r="AD640" s="92">
        <v>13</v>
      </c>
      <c r="AE640" s="92">
        <v>13</v>
      </c>
      <c r="AG640" s="92" t="str">
        <f t="shared" si="22"/>
        <v>Lab</v>
      </c>
    </row>
    <row r="641" spans="1:33" ht="16" x14ac:dyDescent="0.2">
      <c r="A641" s="92" t="s">
        <v>323</v>
      </c>
      <c r="B641" s="92" t="s">
        <v>261</v>
      </c>
      <c r="C641" s="92">
        <v>401</v>
      </c>
      <c r="D641" s="95" t="s">
        <v>321</v>
      </c>
      <c r="E641" s="92" t="s">
        <v>1123</v>
      </c>
      <c r="F641" s="92">
        <v>2</v>
      </c>
      <c r="G641" s="92" t="s">
        <v>647</v>
      </c>
      <c r="H641" s="92" t="s">
        <v>646</v>
      </c>
      <c r="K641" s="92" t="s">
        <v>645</v>
      </c>
      <c r="L641" s="92" t="s">
        <v>316</v>
      </c>
      <c r="M641" s="92" t="s">
        <v>280</v>
      </c>
      <c r="N641" s="92" t="s">
        <v>316</v>
      </c>
      <c r="O641" s="92" t="s">
        <v>316</v>
      </c>
      <c r="P641" s="92" t="s">
        <v>316</v>
      </c>
      <c r="Q641" s="92">
        <v>1</v>
      </c>
      <c r="R641" s="92" t="s">
        <v>316</v>
      </c>
      <c r="S641" s="92" t="s">
        <v>316</v>
      </c>
      <c r="T641" s="92" t="s">
        <v>316</v>
      </c>
      <c r="U641" s="92">
        <v>1</v>
      </c>
      <c r="W641" s="92" t="str">
        <f t="shared" si="21"/>
        <v>Other</v>
      </c>
      <c r="X641" s="92" t="s">
        <v>1122</v>
      </c>
      <c r="Y641" s="93">
        <v>0.61458333333333337</v>
      </c>
      <c r="Z641" s="93">
        <v>0.69791666666666663</v>
      </c>
      <c r="AA641" s="92" t="s">
        <v>598</v>
      </c>
      <c r="AB641" s="95" t="s">
        <v>1121</v>
      </c>
      <c r="AC641" s="92" t="s">
        <v>1120</v>
      </c>
      <c r="AD641" s="92">
        <v>8</v>
      </c>
      <c r="AE641" s="92">
        <v>6</v>
      </c>
      <c r="AG641" s="92" t="str">
        <f t="shared" si="22"/>
        <v>Non-Lab</v>
      </c>
    </row>
    <row r="642" spans="1:33" ht="16" x14ac:dyDescent="0.2">
      <c r="A642" s="92" t="s">
        <v>323</v>
      </c>
      <c r="B642" s="92" t="s">
        <v>261</v>
      </c>
      <c r="C642" s="92" t="s">
        <v>649</v>
      </c>
      <c r="D642" s="95" t="s">
        <v>872</v>
      </c>
      <c r="E642" s="92" t="s">
        <v>648</v>
      </c>
      <c r="F642" s="92">
        <v>0</v>
      </c>
      <c r="G642" s="92" t="s">
        <v>652</v>
      </c>
      <c r="H642" s="92" t="s">
        <v>198</v>
      </c>
      <c r="K642" s="92" t="s">
        <v>651</v>
      </c>
      <c r="L642" s="92" t="s">
        <v>316</v>
      </c>
      <c r="M642" s="92" t="s">
        <v>280</v>
      </c>
      <c r="N642" s="92" t="s">
        <v>316</v>
      </c>
      <c r="O642" s="92" t="s">
        <v>316</v>
      </c>
      <c r="P642" s="92" t="s">
        <v>316</v>
      </c>
      <c r="Q642" s="92">
        <v>1</v>
      </c>
      <c r="R642" s="92" t="s">
        <v>316</v>
      </c>
      <c r="S642" s="92" t="s">
        <v>316</v>
      </c>
      <c r="T642" s="92" t="s">
        <v>316</v>
      </c>
      <c r="U642" s="92">
        <v>1</v>
      </c>
      <c r="V642" s="92" t="str">
        <f t="shared" ref="V642:V655" si="24">LEFT(M642,1)</f>
        <v>R</v>
      </c>
      <c r="W642" s="92" t="str">
        <f t="shared" ref="W642:W705" si="25">IF(S642=1,"MWF",IF(T642=1,"TR","Other"))</f>
        <v>Other</v>
      </c>
      <c r="X642" s="92" t="s">
        <v>689</v>
      </c>
      <c r="Y642" s="93">
        <v>0.375</v>
      </c>
      <c r="Z642" s="93">
        <v>0.51041666666666663</v>
      </c>
      <c r="AA642" s="92" t="s">
        <v>598</v>
      </c>
      <c r="AB642" s="95" t="s">
        <v>644</v>
      </c>
      <c r="AC642" s="92" t="s">
        <v>1119</v>
      </c>
      <c r="AD642" s="92">
        <v>16</v>
      </c>
      <c r="AE642" s="92">
        <v>15</v>
      </c>
      <c r="AG642" s="92" t="str">
        <f t="shared" ref="AG642:AG705" si="26">IF(RIGHT(C642,1)="L","Lab","Non-Lab")</f>
        <v>Lab</v>
      </c>
    </row>
    <row r="643" spans="1:33" ht="16" x14ac:dyDescent="0.2">
      <c r="A643" s="92" t="s">
        <v>323</v>
      </c>
      <c r="B643" s="92" t="s">
        <v>261</v>
      </c>
      <c r="C643" s="92" t="s">
        <v>1118</v>
      </c>
      <c r="D643" s="95" t="s">
        <v>321</v>
      </c>
      <c r="E643" s="92" t="s">
        <v>1117</v>
      </c>
      <c r="F643" s="92">
        <v>0</v>
      </c>
      <c r="G643" s="92" t="s">
        <v>1062</v>
      </c>
      <c r="H643" s="92" t="s">
        <v>1061</v>
      </c>
      <c r="K643" s="92" t="s">
        <v>1060</v>
      </c>
      <c r="L643" s="92" t="s">
        <v>316</v>
      </c>
      <c r="M643" s="92" t="s">
        <v>280</v>
      </c>
      <c r="N643" s="92" t="s">
        <v>316</v>
      </c>
      <c r="O643" s="92" t="s">
        <v>316</v>
      </c>
      <c r="P643" s="92" t="s">
        <v>316</v>
      </c>
      <c r="Q643" s="92">
        <v>1</v>
      </c>
      <c r="R643" s="92" t="s">
        <v>316</v>
      </c>
      <c r="S643" s="92" t="s">
        <v>316</v>
      </c>
      <c r="T643" s="92" t="s">
        <v>316</v>
      </c>
      <c r="U643" s="92">
        <v>1</v>
      </c>
      <c r="V643" s="92" t="str">
        <f t="shared" si="24"/>
        <v>R</v>
      </c>
      <c r="W643" s="92" t="str">
        <f t="shared" si="25"/>
        <v>Other</v>
      </c>
      <c r="X643" s="92" t="s">
        <v>689</v>
      </c>
      <c r="Y643" s="93">
        <v>0.375</v>
      </c>
      <c r="Z643" s="93">
        <v>0.51041666666666663</v>
      </c>
      <c r="AA643" s="92" t="s">
        <v>598</v>
      </c>
      <c r="AB643" s="92">
        <v>305</v>
      </c>
      <c r="AC643" s="92" t="s">
        <v>1116</v>
      </c>
      <c r="AD643" s="92">
        <v>8</v>
      </c>
      <c r="AE643" s="92">
        <v>7</v>
      </c>
      <c r="AG643" s="92" t="str">
        <f t="shared" si="26"/>
        <v>Lab</v>
      </c>
    </row>
    <row r="644" spans="1:33" ht="16" x14ac:dyDescent="0.2">
      <c r="A644" s="92" t="s">
        <v>323</v>
      </c>
      <c r="B644" s="92" t="s">
        <v>1058</v>
      </c>
      <c r="C644" s="92" t="s">
        <v>283</v>
      </c>
      <c r="D644" s="95" t="s">
        <v>321</v>
      </c>
      <c r="E644" s="92" t="s">
        <v>1115</v>
      </c>
      <c r="F644" s="92">
        <v>0</v>
      </c>
      <c r="G644" s="92" t="s">
        <v>571</v>
      </c>
      <c r="H644" s="92" t="s">
        <v>570</v>
      </c>
      <c r="I644" s="92" t="s">
        <v>327</v>
      </c>
      <c r="J644" s="92" t="s">
        <v>326</v>
      </c>
      <c r="K644" s="92" t="s">
        <v>569</v>
      </c>
      <c r="L644" s="92" t="s">
        <v>325</v>
      </c>
      <c r="M644" s="92" t="s">
        <v>280</v>
      </c>
      <c r="N644" s="92" t="s">
        <v>316</v>
      </c>
      <c r="O644" s="92" t="s">
        <v>316</v>
      </c>
      <c r="P644" s="92" t="s">
        <v>316</v>
      </c>
      <c r="Q644" s="92">
        <v>1</v>
      </c>
      <c r="R644" s="92" t="s">
        <v>316</v>
      </c>
      <c r="S644" s="92" t="s">
        <v>316</v>
      </c>
      <c r="T644" s="92" t="s">
        <v>316</v>
      </c>
      <c r="U644" s="92">
        <v>1</v>
      </c>
      <c r="V644" s="92" t="str">
        <f t="shared" si="24"/>
        <v>R</v>
      </c>
      <c r="W644" s="92" t="str">
        <f t="shared" si="25"/>
        <v>Other</v>
      </c>
      <c r="X644" s="92" t="s">
        <v>689</v>
      </c>
      <c r="Y644" s="93">
        <v>0.375</v>
      </c>
      <c r="Z644" s="93">
        <v>0.51041666666666663</v>
      </c>
      <c r="AA644" s="92" t="s">
        <v>598</v>
      </c>
      <c r="AB644" s="92">
        <v>102</v>
      </c>
      <c r="AC644" s="92" t="s">
        <v>1114</v>
      </c>
      <c r="AD644" s="92">
        <v>16</v>
      </c>
      <c r="AE644" s="92">
        <v>20</v>
      </c>
      <c r="AG644" s="92" t="str">
        <f t="shared" si="26"/>
        <v>Lab</v>
      </c>
    </row>
    <row r="645" spans="1:33" ht="16" x14ac:dyDescent="0.2">
      <c r="A645" s="92" t="s">
        <v>323</v>
      </c>
      <c r="B645" s="92" t="s">
        <v>359</v>
      </c>
      <c r="C645" s="92" t="s">
        <v>283</v>
      </c>
      <c r="D645" s="95" t="s">
        <v>872</v>
      </c>
      <c r="E645" s="92" t="s">
        <v>633</v>
      </c>
      <c r="F645" s="92">
        <v>0</v>
      </c>
      <c r="G645" s="92" t="s">
        <v>632</v>
      </c>
      <c r="H645" s="92" t="s">
        <v>631</v>
      </c>
      <c r="K645" s="92" t="s">
        <v>630</v>
      </c>
      <c r="L645" s="92" t="s">
        <v>316</v>
      </c>
      <c r="M645" s="92" t="s">
        <v>280</v>
      </c>
      <c r="N645" s="92" t="s">
        <v>316</v>
      </c>
      <c r="O645" s="92" t="s">
        <v>316</v>
      </c>
      <c r="P645" s="92" t="s">
        <v>316</v>
      </c>
      <c r="Q645" s="92">
        <v>1</v>
      </c>
      <c r="R645" s="92" t="s">
        <v>316</v>
      </c>
      <c r="S645" s="92" t="s">
        <v>316</v>
      </c>
      <c r="T645" s="92" t="s">
        <v>316</v>
      </c>
      <c r="U645" s="92">
        <v>1</v>
      </c>
      <c r="V645" s="92" t="str">
        <f t="shared" si="24"/>
        <v>R</v>
      </c>
      <c r="W645" s="92" t="str">
        <f t="shared" si="25"/>
        <v>Other</v>
      </c>
      <c r="X645" s="92" t="s">
        <v>689</v>
      </c>
      <c r="Y645" s="93">
        <v>0.375</v>
      </c>
      <c r="Z645" s="93">
        <v>0.51041666666666663</v>
      </c>
      <c r="AA645" s="92" t="s">
        <v>626</v>
      </c>
      <c r="AB645" s="92">
        <v>112</v>
      </c>
      <c r="AC645" s="92" t="s">
        <v>1113</v>
      </c>
      <c r="AD645" s="92">
        <v>15</v>
      </c>
      <c r="AE645" s="92">
        <v>15</v>
      </c>
      <c r="AG645" s="92" t="str">
        <f t="shared" si="26"/>
        <v>Lab</v>
      </c>
    </row>
    <row r="646" spans="1:33" ht="16" x14ac:dyDescent="0.2">
      <c r="A646" s="92" t="s">
        <v>323</v>
      </c>
      <c r="B646" s="92" t="s">
        <v>555</v>
      </c>
      <c r="C646" s="92" t="s">
        <v>596</v>
      </c>
      <c r="D646" s="95" t="s">
        <v>337</v>
      </c>
      <c r="E646" s="92" t="s">
        <v>595</v>
      </c>
      <c r="F646" s="92">
        <v>0</v>
      </c>
      <c r="G646" s="92" t="s">
        <v>584</v>
      </c>
      <c r="H646" s="92" t="s">
        <v>583</v>
      </c>
      <c r="K646" s="92" t="s">
        <v>582</v>
      </c>
      <c r="L646" s="92" t="s">
        <v>316</v>
      </c>
      <c r="M646" s="92" t="s">
        <v>1108</v>
      </c>
      <c r="N646" s="92" t="s">
        <v>316</v>
      </c>
      <c r="O646" s="92" t="s">
        <v>316</v>
      </c>
      <c r="P646" s="92" t="s">
        <v>316</v>
      </c>
      <c r="Q646" s="92">
        <v>1</v>
      </c>
      <c r="R646" s="92" t="s">
        <v>316</v>
      </c>
      <c r="S646" s="92" t="s">
        <v>316</v>
      </c>
      <c r="T646" s="92" t="s">
        <v>316</v>
      </c>
      <c r="U646" s="92">
        <v>1</v>
      </c>
      <c r="V646" s="92" t="str">
        <f t="shared" si="24"/>
        <v>R</v>
      </c>
      <c r="W646" s="92" t="str">
        <f t="shared" si="25"/>
        <v>Other</v>
      </c>
      <c r="X646" s="92" t="s">
        <v>676</v>
      </c>
      <c r="Y646" s="93">
        <v>0.54166666666666663</v>
      </c>
      <c r="Z646" s="93">
        <v>0.67708333333333337</v>
      </c>
      <c r="AA646" s="92" t="s">
        <v>590</v>
      </c>
      <c r="AB646" s="92" t="s">
        <v>688</v>
      </c>
      <c r="AC646" s="92" t="s">
        <v>1112</v>
      </c>
      <c r="AD646" s="92">
        <v>14</v>
      </c>
      <c r="AE646" s="92">
        <v>11</v>
      </c>
      <c r="AG646" s="92" t="str">
        <f t="shared" si="26"/>
        <v>Lab</v>
      </c>
    </row>
    <row r="647" spans="1:33" ht="16" x14ac:dyDescent="0.2">
      <c r="A647" s="92" t="s">
        <v>323</v>
      </c>
      <c r="B647" s="92" t="s">
        <v>555</v>
      </c>
      <c r="C647" s="92" t="s">
        <v>1111</v>
      </c>
      <c r="D647" s="95" t="s">
        <v>321</v>
      </c>
      <c r="E647" s="92" t="s">
        <v>1110</v>
      </c>
      <c r="F647" s="92">
        <v>0</v>
      </c>
      <c r="G647" s="92" t="s">
        <v>637</v>
      </c>
      <c r="H647" s="92" t="s">
        <v>697</v>
      </c>
      <c r="K647" s="92" t="s">
        <v>696</v>
      </c>
      <c r="L647" s="92" t="s">
        <v>316</v>
      </c>
      <c r="M647" s="92" t="s">
        <v>1108</v>
      </c>
      <c r="N647" s="92" t="s">
        <v>316</v>
      </c>
      <c r="O647" s="92" t="s">
        <v>316</v>
      </c>
      <c r="P647" s="92" t="s">
        <v>316</v>
      </c>
      <c r="Q647" s="92">
        <v>1</v>
      </c>
      <c r="R647" s="92" t="s">
        <v>316</v>
      </c>
      <c r="S647" s="92" t="s">
        <v>316</v>
      </c>
      <c r="T647" s="92" t="s">
        <v>316</v>
      </c>
      <c r="U647" s="92">
        <v>1</v>
      </c>
      <c r="V647" s="92" t="str">
        <f t="shared" si="24"/>
        <v>R</v>
      </c>
      <c r="W647" s="92" t="str">
        <f t="shared" si="25"/>
        <v>Other</v>
      </c>
      <c r="X647" s="92" t="s">
        <v>695</v>
      </c>
      <c r="Y647" s="93">
        <v>0.375</v>
      </c>
      <c r="Z647" s="93">
        <v>0.5</v>
      </c>
      <c r="AA647" s="92" t="s">
        <v>590</v>
      </c>
      <c r="AB647" s="92" t="s">
        <v>694</v>
      </c>
      <c r="AC647" s="92" t="s">
        <v>1109</v>
      </c>
      <c r="AD647" s="92">
        <v>12</v>
      </c>
      <c r="AE647" s="92">
        <v>18</v>
      </c>
      <c r="AG647" s="92" t="str">
        <f t="shared" si="26"/>
        <v>Lab</v>
      </c>
    </row>
    <row r="648" spans="1:33" ht="16" x14ac:dyDescent="0.2">
      <c r="A648" s="92" t="s">
        <v>323</v>
      </c>
      <c r="B648" s="92" t="s">
        <v>555</v>
      </c>
      <c r="C648" s="92" t="s">
        <v>702</v>
      </c>
      <c r="D648" s="95" t="s">
        <v>337</v>
      </c>
      <c r="E648" s="92" t="s">
        <v>701</v>
      </c>
      <c r="F648" s="92">
        <v>0</v>
      </c>
      <c r="G648" s="92" t="s">
        <v>594</v>
      </c>
      <c r="H648" s="92" t="s">
        <v>593</v>
      </c>
      <c r="K648" s="92" t="s">
        <v>592</v>
      </c>
      <c r="L648" s="92" t="s">
        <v>316</v>
      </c>
      <c r="M648" s="92" t="s">
        <v>1108</v>
      </c>
      <c r="N648" s="92" t="s">
        <v>316</v>
      </c>
      <c r="O648" s="92" t="s">
        <v>316</v>
      </c>
      <c r="P648" s="92" t="s">
        <v>316</v>
      </c>
      <c r="Q648" s="92">
        <v>1</v>
      </c>
      <c r="R648" s="92" t="s">
        <v>316</v>
      </c>
      <c r="S648" s="92" t="s">
        <v>316</v>
      </c>
      <c r="T648" s="92" t="s">
        <v>316</v>
      </c>
      <c r="U648" s="92">
        <v>1</v>
      </c>
      <c r="V648" s="92" t="str">
        <f t="shared" si="24"/>
        <v>R</v>
      </c>
      <c r="W648" s="92" t="str">
        <f t="shared" si="25"/>
        <v>Other</v>
      </c>
      <c r="X648" s="92" t="s">
        <v>689</v>
      </c>
      <c r="Y648" s="93">
        <v>0.375</v>
      </c>
      <c r="Z648" s="93">
        <v>0.51041666666666663</v>
      </c>
      <c r="AA648" s="92" t="s">
        <v>590</v>
      </c>
      <c r="AB648" s="92" t="s">
        <v>700</v>
      </c>
      <c r="AC648" s="92" t="s">
        <v>1107</v>
      </c>
      <c r="AD648" s="92">
        <v>12</v>
      </c>
      <c r="AE648" s="92">
        <v>6</v>
      </c>
      <c r="AG648" s="92" t="str">
        <f t="shared" si="26"/>
        <v>Lab</v>
      </c>
    </row>
    <row r="649" spans="1:33" ht="16" x14ac:dyDescent="0.2">
      <c r="A649" s="92" t="s">
        <v>323</v>
      </c>
      <c r="B649" s="92" t="s">
        <v>587</v>
      </c>
      <c r="C649" s="92" t="s">
        <v>657</v>
      </c>
      <c r="D649" s="95" t="s">
        <v>321</v>
      </c>
      <c r="E649" s="92" t="s">
        <v>656</v>
      </c>
      <c r="F649" s="92">
        <v>0</v>
      </c>
      <c r="G649" s="92" t="s">
        <v>584</v>
      </c>
      <c r="H649" s="92" t="s">
        <v>583</v>
      </c>
      <c r="K649" s="92" t="s">
        <v>582</v>
      </c>
      <c r="L649" s="92" t="s">
        <v>316</v>
      </c>
      <c r="M649" s="92" t="s">
        <v>270</v>
      </c>
      <c r="N649" s="92" t="s">
        <v>316</v>
      </c>
      <c r="O649" s="92">
        <v>1</v>
      </c>
      <c r="P649" s="92" t="s">
        <v>316</v>
      </c>
      <c r="Q649" s="92" t="s">
        <v>316</v>
      </c>
      <c r="R649" s="92" t="s">
        <v>316</v>
      </c>
      <c r="S649" s="92" t="s">
        <v>316</v>
      </c>
      <c r="T649" s="92" t="s">
        <v>316</v>
      </c>
      <c r="U649" s="92">
        <v>1</v>
      </c>
      <c r="V649" s="92" t="str">
        <f t="shared" si="24"/>
        <v>T</v>
      </c>
      <c r="W649" s="92" t="str">
        <f t="shared" si="25"/>
        <v>Other</v>
      </c>
      <c r="X649" s="92" t="s">
        <v>676</v>
      </c>
      <c r="Y649" s="93">
        <v>0.54166666666666663</v>
      </c>
      <c r="Z649" s="93">
        <v>0.67708333333333337</v>
      </c>
      <c r="AA649" s="92" t="s">
        <v>626</v>
      </c>
      <c r="AB649" s="92">
        <v>207</v>
      </c>
      <c r="AC649" s="92" t="s">
        <v>1106</v>
      </c>
      <c r="AD649" s="92">
        <v>12</v>
      </c>
      <c r="AE649" s="92">
        <v>10</v>
      </c>
      <c r="AG649" s="92" t="str">
        <f t="shared" si="26"/>
        <v>Lab</v>
      </c>
    </row>
    <row r="650" spans="1:33" ht="16" x14ac:dyDescent="0.2">
      <c r="A650" s="92" t="s">
        <v>323</v>
      </c>
      <c r="B650" s="92" t="s">
        <v>261</v>
      </c>
      <c r="C650" s="92" t="s">
        <v>618</v>
      </c>
      <c r="D650" s="95" t="s">
        <v>329</v>
      </c>
      <c r="E650" s="92" t="s">
        <v>1105</v>
      </c>
      <c r="F650" s="92">
        <v>0</v>
      </c>
      <c r="G650" s="92" t="s">
        <v>1104</v>
      </c>
      <c r="H650" s="92" t="s">
        <v>1103</v>
      </c>
      <c r="K650" s="92" t="s">
        <v>1102</v>
      </c>
      <c r="L650" s="92" t="s">
        <v>316</v>
      </c>
      <c r="M650" s="92" t="s">
        <v>270</v>
      </c>
      <c r="N650" s="92" t="s">
        <v>316</v>
      </c>
      <c r="O650" s="92">
        <v>1</v>
      </c>
      <c r="P650" s="92" t="s">
        <v>316</v>
      </c>
      <c r="Q650" s="92" t="s">
        <v>316</v>
      </c>
      <c r="R650" s="92" t="s">
        <v>316</v>
      </c>
      <c r="S650" s="92" t="s">
        <v>316</v>
      </c>
      <c r="T650" s="92" t="s">
        <v>316</v>
      </c>
      <c r="U650" s="92">
        <v>1</v>
      </c>
      <c r="V650" s="92" t="str">
        <f t="shared" si="24"/>
        <v>T</v>
      </c>
      <c r="W650" s="92" t="str">
        <f t="shared" si="25"/>
        <v>Other</v>
      </c>
      <c r="X650" s="92" t="s">
        <v>676</v>
      </c>
      <c r="Y650" s="93">
        <v>0.54166666666666663</v>
      </c>
      <c r="Z650" s="93">
        <v>0.67708333333333337</v>
      </c>
      <c r="AA650" s="92" t="s">
        <v>598</v>
      </c>
      <c r="AB650" s="92">
        <v>211</v>
      </c>
      <c r="AC650" s="92" t="s">
        <v>1101</v>
      </c>
      <c r="AD650" s="92">
        <v>12</v>
      </c>
      <c r="AE650" s="92">
        <v>11</v>
      </c>
      <c r="AG650" s="92" t="str">
        <f t="shared" si="26"/>
        <v>Lab</v>
      </c>
    </row>
    <row r="651" spans="1:33" ht="16" x14ac:dyDescent="0.2">
      <c r="A651" s="92" t="s">
        <v>323</v>
      </c>
      <c r="B651" s="92" t="s">
        <v>640</v>
      </c>
      <c r="C651" s="92" t="s">
        <v>639</v>
      </c>
      <c r="D651" s="95" t="s">
        <v>321</v>
      </c>
      <c r="E651" s="92" t="s">
        <v>638</v>
      </c>
      <c r="F651" s="92">
        <v>0</v>
      </c>
      <c r="G651" s="92" t="s">
        <v>637</v>
      </c>
      <c r="H651" s="92" t="s">
        <v>636</v>
      </c>
      <c r="K651" s="92" t="s">
        <v>635</v>
      </c>
      <c r="L651" s="92" t="s">
        <v>316</v>
      </c>
      <c r="M651" s="92" t="s">
        <v>270</v>
      </c>
      <c r="N651" s="92" t="s">
        <v>316</v>
      </c>
      <c r="O651" s="92">
        <v>1</v>
      </c>
      <c r="P651" s="92" t="s">
        <v>316</v>
      </c>
      <c r="Q651" s="92" t="s">
        <v>316</v>
      </c>
      <c r="R651" s="92" t="s">
        <v>316</v>
      </c>
      <c r="S651" s="92" t="s">
        <v>316</v>
      </c>
      <c r="T651" s="92" t="s">
        <v>316</v>
      </c>
      <c r="U651" s="92">
        <v>1</v>
      </c>
      <c r="V651" s="92" t="str">
        <f t="shared" si="24"/>
        <v>T</v>
      </c>
      <c r="W651" s="92" t="str">
        <f t="shared" si="25"/>
        <v>Other</v>
      </c>
      <c r="X651" s="92" t="s">
        <v>676</v>
      </c>
      <c r="Y651" s="93">
        <v>0.54166666666666663</v>
      </c>
      <c r="Z651" s="93">
        <v>0.67708333333333337</v>
      </c>
      <c r="AA651" s="92" t="s">
        <v>598</v>
      </c>
      <c r="AB651" s="92">
        <v>209</v>
      </c>
      <c r="AC651" s="92" t="s">
        <v>1100</v>
      </c>
      <c r="AD651" s="92">
        <v>8</v>
      </c>
      <c r="AE651" s="92">
        <v>9</v>
      </c>
      <c r="AG651" s="92" t="str">
        <f t="shared" si="26"/>
        <v>Lab</v>
      </c>
    </row>
    <row r="652" spans="1:33" ht="16" x14ac:dyDescent="0.2">
      <c r="A652" s="92" t="s">
        <v>323</v>
      </c>
      <c r="B652" s="92" t="s">
        <v>330</v>
      </c>
      <c r="C652" s="92" t="s">
        <v>1099</v>
      </c>
      <c r="D652" s="95" t="s">
        <v>321</v>
      </c>
      <c r="E652" s="92" t="s">
        <v>1098</v>
      </c>
      <c r="F652" s="92">
        <v>0</v>
      </c>
      <c r="G652" s="92" t="s">
        <v>332</v>
      </c>
      <c r="H652" s="92" t="s">
        <v>250</v>
      </c>
      <c r="K652" s="92" t="s">
        <v>331</v>
      </c>
      <c r="L652" s="92" t="s">
        <v>316</v>
      </c>
      <c r="M652" s="92" t="s">
        <v>270</v>
      </c>
      <c r="N652" s="92" t="s">
        <v>316</v>
      </c>
      <c r="O652" s="92">
        <v>1</v>
      </c>
      <c r="P652" s="92" t="s">
        <v>316</v>
      </c>
      <c r="Q652" s="92" t="s">
        <v>316</v>
      </c>
      <c r="R652" s="92" t="s">
        <v>316</v>
      </c>
      <c r="S652" s="92" t="s">
        <v>316</v>
      </c>
      <c r="T652" s="92" t="s">
        <v>316</v>
      </c>
      <c r="U652" s="92">
        <v>1</v>
      </c>
      <c r="V652" s="92" t="str">
        <f t="shared" si="24"/>
        <v>T</v>
      </c>
      <c r="W652" s="92" t="str">
        <f t="shared" si="25"/>
        <v>Other</v>
      </c>
      <c r="X652" s="92" t="s">
        <v>676</v>
      </c>
      <c r="Y652" s="93">
        <v>0.54166666666666663</v>
      </c>
      <c r="Z652" s="93">
        <v>0.67708333333333337</v>
      </c>
      <c r="AA652" s="92" t="s">
        <v>598</v>
      </c>
      <c r="AB652" s="92">
        <v>300</v>
      </c>
      <c r="AC652" s="92" t="s">
        <v>1097</v>
      </c>
      <c r="AD652" s="92">
        <v>12</v>
      </c>
      <c r="AE652" s="92">
        <v>12</v>
      </c>
      <c r="AG652" s="92" t="str">
        <f t="shared" si="26"/>
        <v>Lab</v>
      </c>
    </row>
    <row r="653" spans="1:33" ht="16" x14ac:dyDescent="0.2">
      <c r="A653" s="92" t="s">
        <v>323</v>
      </c>
      <c r="B653" s="92" t="s">
        <v>261</v>
      </c>
      <c r="C653" s="92" t="s">
        <v>1068</v>
      </c>
      <c r="D653" s="95" t="s">
        <v>337</v>
      </c>
      <c r="E653" s="92" t="s">
        <v>1067</v>
      </c>
      <c r="F653" s="92">
        <v>0</v>
      </c>
      <c r="G653" s="92" t="s">
        <v>647</v>
      </c>
      <c r="H653" s="92" t="s">
        <v>646</v>
      </c>
      <c r="K653" s="92" t="s">
        <v>645</v>
      </c>
      <c r="L653" s="92" t="s">
        <v>316</v>
      </c>
      <c r="M653" s="92" t="s">
        <v>270</v>
      </c>
      <c r="N653" s="92" t="s">
        <v>316</v>
      </c>
      <c r="O653" s="92">
        <v>1</v>
      </c>
      <c r="P653" s="92" t="s">
        <v>316</v>
      </c>
      <c r="Q653" s="92" t="s">
        <v>316</v>
      </c>
      <c r="R653" s="92" t="s">
        <v>316</v>
      </c>
      <c r="S653" s="92" t="s">
        <v>316</v>
      </c>
      <c r="T653" s="92" t="s">
        <v>316</v>
      </c>
      <c r="U653" s="92">
        <v>1</v>
      </c>
      <c r="V653" s="92" t="str">
        <f t="shared" si="24"/>
        <v>T</v>
      </c>
      <c r="W653" s="92" t="str">
        <f t="shared" si="25"/>
        <v>Other</v>
      </c>
      <c r="X653" s="92" t="s">
        <v>1090</v>
      </c>
      <c r="Y653" s="93">
        <v>0.58333333333333337</v>
      </c>
      <c r="Z653" s="93">
        <v>0.71875</v>
      </c>
      <c r="AA653" s="92" t="s">
        <v>598</v>
      </c>
      <c r="AB653" s="95" t="s">
        <v>1066</v>
      </c>
      <c r="AC653" s="92" t="s">
        <v>1096</v>
      </c>
      <c r="AD653" s="92">
        <v>19</v>
      </c>
      <c r="AE653" s="92">
        <v>18</v>
      </c>
      <c r="AG653" s="92" t="str">
        <f t="shared" si="26"/>
        <v>Lab</v>
      </c>
    </row>
    <row r="654" spans="1:33" ht="16" x14ac:dyDescent="0.2">
      <c r="A654" s="92" t="s">
        <v>323</v>
      </c>
      <c r="B654" s="92" t="s">
        <v>261</v>
      </c>
      <c r="C654" s="92" t="s">
        <v>274</v>
      </c>
      <c r="D654" s="95" t="s">
        <v>321</v>
      </c>
      <c r="E654" s="92" t="s">
        <v>273</v>
      </c>
      <c r="F654" s="92">
        <v>0</v>
      </c>
      <c r="G654" s="92" t="s">
        <v>1095</v>
      </c>
      <c r="H654" s="92" t="s">
        <v>1021</v>
      </c>
      <c r="K654" s="92" t="s">
        <v>1094</v>
      </c>
      <c r="L654" s="92" t="s">
        <v>316</v>
      </c>
      <c r="M654" s="92" t="s">
        <v>270</v>
      </c>
      <c r="N654" s="92" t="s">
        <v>316</v>
      </c>
      <c r="O654" s="92">
        <v>1</v>
      </c>
      <c r="P654" s="92" t="s">
        <v>316</v>
      </c>
      <c r="Q654" s="92" t="s">
        <v>316</v>
      </c>
      <c r="R654" s="92" t="s">
        <v>316</v>
      </c>
      <c r="S654" s="92" t="s">
        <v>316</v>
      </c>
      <c r="T654" s="92" t="s">
        <v>316</v>
      </c>
      <c r="U654" s="92">
        <v>1</v>
      </c>
      <c r="V654" s="92" t="str">
        <f t="shared" si="24"/>
        <v>T</v>
      </c>
      <c r="W654" s="92" t="str">
        <f t="shared" si="25"/>
        <v>Other</v>
      </c>
      <c r="X654" s="92" t="s">
        <v>1090</v>
      </c>
      <c r="Y654" s="93">
        <v>0.58333333333333337</v>
      </c>
      <c r="Z654" s="93">
        <v>0.71875</v>
      </c>
      <c r="AA654" s="92" t="s">
        <v>598</v>
      </c>
      <c r="AB654" s="92">
        <v>311</v>
      </c>
      <c r="AC654" s="92" t="s">
        <v>1093</v>
      </c>
      <c r="AD654" s="92">
        <v>16</v>
      </c>
      <c r="AE654" s="92">
        <v>15</v>
      </c>
      <c r="AG654" s="92" t="str">
        <f t="shared" si="26"/>
        <v>Lab</v>
      </c>
    </row>
    <row r="655" spans="1:33" ht="16" x14ac:dyDescent="0.2">
      <c r="A655" s="92" t="s">
        <v>323</v>
      </c>
      <c r="B655" s="92" t="s">
        <v>359</v>
      </c>
      <c r="C655" s="92" t="s">
        <v>283</v>
      </c>
      <c r="D655" s="95" t="s">
        <v>329</v>
      </c>
      <c r="E655" s="92" t="s">
        <v>633</v>
      </c>
      <c r="F655" s="92">
        <v>0</v>
      </c>
      <c r="G655" s="92" t="s">
        <v>826</v>
      </c>
      <c r="H655" s="92" t="s">
        <v>342</v>
      </c>
      <c r="K655" s="92" t="s">
        <v>825</v>
      </c>
      <c r="L655" s="92" t="s">
        <v>316</v>
      </c>
      <c r="M655" s="92" t="s">
        <v>270</v>
      </c>
      <c r="N655" s="92" t="s">
        <v>316</v>
      </c>
      <c r="O655" s="92">
        <v>1</v>
      </c>
      <c r="P655" s="92" t="s">
        <v>316</v>
      </c>
      <c r="Q655" s="92" t="s">
        <v>316</v>
      </c>
      <c r="R655" s="92" t="s">
        <v>316</v>
      </c>
      <c r="S655" s="92" t="s">
        <v>316</v>
      </c>
      <c r="T655" s="92" t="s">
        <v>316</v>
      </c>
      <c r="U655" s="92">
        <v>1</v>
      </c>
      <c r="V655" s="92" t="str">
        <f t="shared" si="24"/>
        <v>T</v>
      </c>
      <c r="W655" s="92" t="str">
        <f t="shared" si="25"/>
        <v>Other</v>
      </c>
      <c r="X655" s="92" t="s">
        <v>1090</v>
      </c>
      <c r="Y655" s="93">
        <v>0.58333333333333337</v>
      </c>
      <c r="Z655" s="93">
        <v>0.71875</v>
      </c>
      <c r="AA655" s="92" t="s">
        <v>626</v>
      </c>
      <c r="AB655" s="92">
        <v>112</v>
      </c>
      <c r="AC655" s="92" t="s">
        <v>1092</v>
      </c>
      <c r="AD655" s="92">
        <v>15</v>
      </c>
      <c r="AE655" s="92">
        <v>15</v>
      </c>
      <c r="AG655" s="92" t="str">
        <f t="shared" si="26"/>
        <v>Lab</v>
      </c>
    </row>
    <row r="656" spans="1:33" ht="16" x14ac:dyDescent="0.2">
      <c r="A656" s="92" t="s">
        <v>323</v>
      </c>
      <c r="B656" s="92" t="s">
        <v>330</v>
      </c>
      <c r="C656" s="92">
        <v>399</v>
      </c>
      <c r="D656" s="95" t="s">
        <v>321</v>
      </c>
      <c r="E656" s="92" t="s">
        <v>1091</v>
      </c>
      <c r="F656" s="92">
        <v>4</v>
      </c>
      <c r="G656" s="92" t="s">
        <v>343</v>
      </c>
      <c r="H656" s="92" t="s">
        <v>342</v>
      </c>
      <c r="K656" s="92" t="s">
        <v>341</v>
      </c>
      <c r="L656" s="92" t="s">
        <v>316</v>
      </c>
      <c r="M656" s="92" t="s">
        <v>270</v>
      </c>
      <c r="N656" s="92" t="s">
        <v>316</v>
      </c>
      <c r="O656" s="92">
        <v>1</v>
      </c>
      <c r="P656" s="92" t="s">
        <v>316</v>
      </c>
      <c r="Q656" s="92" t="s">
        <v>316</v>
      </c>
      <c r="R656" s="92" t="s">
        <v>316</v>
      </c>
      <c r="S656" s="92" t="s">
        <v>316</v>
      </c>
      <c r="T656" s="92" t="s">
        <v>316</v>
      </c>
      <c r="U656" s="92">
        <v>1</v>
      </c>
      <c r="W656" s="92" t="str">
        <f t="shared" si="25"/>
        <v>Other</v>
      </c>
      <c r="X656" s="92" t="s">
        <v>1090</v>
      </c>
      <c r="Y656" s="93">
        <v>0.58333333333333337</v>
      </c>
      <c r="Z656" s="93">
        <v>0.71875</v>
      </c>
      <c r="AA656" s="92" t="s">
        <v>598</v>
      </c>
      <c r="AB656" s="92">
        <v>306</v>
      </c>
      <c r="AC656" s="92" t="s">
        <v>1089</v>
      </c>
      <c r="AD656" s="92">
        <v>12</v>
      </c>
      <c r="AE656" s="92">
        <v>10</v>
      </c>
      <c r="AG656" s="92" t="str">
        <f t="shared" si="26"/>
        <v>Non-Lab</v>
      </c>
    </row>
    <row r="657" spans="1:33" ht="16" x14ac:dyDescent="0.2">
      <c r="A657" s="92" t="s">
        <v>323</v>
      </c>
      <c r="B657" s="92" t="s">
        <v>365</v>
      </c>
      <c r="C657" s="92">
        <v>109</v>
      </c>
      <c r="D657" s="95" t="s">
        <v>321</v>
      </c>
      <c r="E657" s="92" t="s">
        <v>1088</v>
      </c>
      <c r="F657" s="92">
        <v>2</v>
      </c>
      <c r="G657" s="92" t="s">
        <v>364</v>
      </c>
      <c r="H657" s="92" t="s">
        <v>363</v>
      </c>
      <c r="K657" s="92" t="s">
        <v>362</v>
      </c>
      <c r="L657" s="92" t="s">
        <v>316</v>
      </c>
      <c r="M657" s="92" t="s">
        <v>270</v>
      </c>
      <c r="N657" s="92" t="s">
        <v>316</v>
      </c>
      <c r="O657" s="92">
        <v>1</v>
      </c>
      <c r="P657" s="92" t="s">
        <v>316</v>
      </c>
      <c r="Q657" s="92" t="s">
        <v>316</v>
      </c>
      <c r="R657" s="92" t="s">
        <v>316</v>
      </c>
      <c r="S657" s="92" t="s">
        <v>316</v>
      </c>
      <c r="T657" s="92" t="s">
        <v>316</v>
      </c>
      <c r="U657" s="92">
        <v>1</v>
      </c>
      <c r="W657" s="92" t="str">
        <f t="shared" si="25"/>
        <v>Other</v>
      </c>
      <c r="X657" s="92" t="s">
        <v>1009</v>
      </c>
      <c r="Y657" s="93">
        <v>0.61458333333333337</v>
      </c>
      <c r="Z657" s="93">
        <v>0.6875</v>
      </c>
      <c r="AA657" s="92" t="s">
        <v>982</v>
      </c>
      <c r="AB657" s="92">
        <v>304</v>
      </c>
      <c r="AC657" s="92" t="s">
        <v>1087</v>
      </c>
      <c r="AD657" s="92">
        <v>20</v>
      </c>
      <c r="AE657" s="92">
        <v>23</v>
      </c>
      <c r="AG657" s="92" t="str">
        <f t="shared" si="26"/>
        <v>Non-Lab</v>
      </c>
    </row>
    <row r="658" spans="1:33" ht="16" x14ac:dyDescent="0.2">
      <c r="A658" s="92" t="s">
        <v>323</v>
      </c>
      <c r="B658" s="92" t="s">
        <v>507</v>
      </c>
      <c r="C658" s="92">
        <v>310</v>
      </c>
      <c r="D658" s="95" t="s">
        <v>329</v>
      </c>
      <c r="E658" s="92" t="s">
        <v>1086</v>
      </c>
      <c r="F658" s="92">
        <v>4</v>
      </c>
      <c r="G658" s="92" t="s">
        <v>506</v>
      </c>
      <c r="H658" s="92" t="s">
        <v>505</v>
      </c>
      <c r="K658" s="92" t="s">
        <v>504</v>
      </c>
      <c r="L658" s="92" t="s">
        <v>316</v>
      </c>
      <c r="M658" s="92" t="s">
        <v>270</v>
      </c>
      <c r="N658" s="92" t="s">
        <v>316</v>
      </c>
      <c r="O658" s="92">
        <v>1</v>
      </c>
      <c r="P658" s="92" t="s">
        <v>316</v>
      </c>
      <c r="Q658" s="92" t="s">
        <v>316</v>
      </c>
      <c r="R658" s="92" t="s">
        <v>316</v>
      </c>
      <c r="S658" s="92" t="s">
        <v>316</v>
      </c>
      <c r="T658" s="92" t="s">
        <v>316</v>
      </c>
      <c r="U658" s="92">
        <v>1</v>
      </c>
      <c r="W658" s="92" t="str">
        <f t="shared" si="25"/>
        <v>Other</v>
      </c>
      <c r="X658" s="92" t="s">
        <v>1085</v>
      </c>
      <c r="Y658" s="93">
        <v>0.61458333333333337</v>
      </c>
      <c r="Z658" s="93">
        <v>0.76041666666666663</v>
      </c>
      <c r="AC658" s="92" t="s">
        <v>1084</v>
      </c>
      <c r="AD658" s="92">
        <v>15</v>
      </c>
      <c r="AE658" s="92">
        <v>2</v>
      </c>
      <c r="AG658" s="92" t="str">
        <f t="shared" si="26"/>
        <v>Non-Lab</v>
      </c>
    </row>
    <row r="659" spans="1:33" ht="16" x14ac:dyDescent="0.2">
      <c r="A659" s="92" t="s">
        <v>323</v>
      </c>
      <c r="B659" s="92" t="s">
        <v>519</v>
      </c>
      <c r="C659" s="92">
        <v>208</v>
      </c>
      <c r="D659" s="95" t="s">
        <v>321</v>
      </c>
      <c r="E659" s="92" t="s">
        <v>1083</v>
      </c>
      <c r="F659" s="92">
        <v>4</v>
      </c>
      <c r="G659" s="92" t="s">
        <v>501</v>
      </c>
      <c r="H659" s="92" t="s">
        <v>500</v>
      </c>
      <c r="K659" s="92" t="s">
        <v>499</v>
      </c>
      <c r="L659" s="92" t="s">
        <v>316</v>
      </c>
      <c r="M659" s="92" t="s">
        <v>270</v>
      </c>
      <c r="N659" s="92" t="s">
        <v>316</v>
      </c>
      <c r="O659" s="92">
        <v>1</v>
      </c>
      <c r="P659" s="92" t="s">
        <v>316</v>
      </c>
      <c r="Q659" s="92" t="s">
        <v>316</v>
      </c>
      <c r="R659" s="92" t="s">
        <v>316</v>
      </c>
      <c r="S659" s="92" t="s">
        <v>316</v>
      </c>
      <c r="T659" s="92" t="s">
        <v>316</v>
      </c>
      <c r="U659" s="92">
        <v>1</v>
      </c>
      <c r="W659" s="92" t="str">
        <f t="shared" si="25"/>
        <v>Other</v>
      </c>
      <c r="X659" s="92" t="s">
        <v>1079</v>
      </c>
      <c r="Y659" s="93">
        <v>0.6875</v>
      </c>
      <c r="Z659" s="93">
        <v>0.84027777777777779</v>
      </c>
      <c r="AA659" s="92" t="s">
        <v>719</v>
      </c>
      <c r="AB659" s="95" t="s">
        <v>1082</v>
      </c>
      <c r="AC659" s="92" t="s">
        <v>1081</v>
      </c>
      <c r="AD659" s="92">
        <v>10</v>
      </c>
      <c r="AE659" s="92">
        <v>10</v>
      </c>
      <c r="AG659" s="92" t="str">
        <f t="shared" si="26"/>
        <v>Non-Lab</v>
      </c>
    </row>
    <row r="660" spans="1:33" ht="16" x14ac:dyDescent="0.2">
      <c r="A660" s="92" t="s">
        <v>323</v>
      </c>
      <c r="B660" s="92" t="s">
        <v>519</v>
      </c>
      <c r="C660" s="92">
        <v>408</v>
      </c>
      <c r="D660" s="95" t="s">
        <v>321</v>
      </c>
      <c r="E660" s="92" t="s">
        <v>1080</v>
      </c>
      <c r="F660" s="92">
        <v>4</v>
      </c>
      <c r="G660" s="92" t="s">
        <v>517</v>
      </c>
      <c r="H660" s="92" t="s">
        <v>339</v>
      </c>
      <c r="K660" s="92" t="s">
        <v>516</v>
      </c>
      <c r="L660" s="92" t="s">
        <v>316</v>
      </c>
      <c r="M660" s="92" t="s">
        <v>270</v>
      </c>
      <c r="N660" s="92" t="s">
        <v>316</v>
      </c>
      <c r="O660" s="92">
        <v>1</v>
      </c>
      <c r="P660" s="92" t="s">
        <v>316</v>
      </c>
      <c r="Q660" s="92" t="s">
        <v>316</v>
      </c>
      <c r="R660" s="92" t="s">
        <v>316</v>
      </c>
      <c r="S660" s="92" t="s">
        <v>316</v>
      </c>
      <c r="T660" s="92" t="s">
        <v>316</v>
      </c>
      <c r="U660" s="92">
        <v>1</v>
      </c>
      <c r="W660" s="92" t="str">
        <f t="shared" si="25"/>
        <v>Other</v>
      </c>
      <c r="X660" s="92" t="s">
        <v>1079</v>
      </c>
      <c r="Y660" s="93">
        <v>0.6875</v>
      </c>
      <c r="Z660" s="93">
        <v>0.84027777777777779</v>
      </c>
      <c r="AA660" s="92" t="s">
        <v>719</v>
      </c>
      <c r="AB660" s="95" t="s">
        <v>804</v>
      </c>
      <c r="AC660" s="92" t="s">
        <v>1078</v>
      </c>
      <c r="AD660" s="92">
        <v>10</v>
      </c>
      <c r="AE660" s="92">
        <v>1</v>
      </c>
      <c r="AG660" s="92" t="str">
        <f t="shared" si="26"/>
        <v>Non-Lab</v>
      </c>
    </row>
    <row r="661" spans="1:33" ht="16" x14ac:dyDescent="0.2">
      <c r="A661" s="92" t="s">
        <v>323</v>
      </c>
      <c r="B661" s="92" t="s">
        <v>614</v>
      </c>
      <c r="C661" s="92">
        <v>401</v>
      </c>
      <c r="D661" s="95" t="s">
        <v>321</v>
      </c>
      <c r="E661" s="92" t="s">
        <v>1077</v>
      </c>
      <c r="F661" s="92">
        <v>4</v>
      </c>
      <c r="G661" s="92" t="s">
        <v>612</v>
      </c>
      <c r="H661" s="92" t="s">
        <v>611</v>
      </c>
      <c r="I661" s="92" t="s">
        <v>769</v>
      </c>
      <c r="J661" s="92" t="s">
        <v>768</v>
      </c>
      <c r="K661" s="92" t="s">
        <v>608</v>
      </c>
      <c r="L661" s="92" t="s">
        <v>767</v>
      </c>
      <c r="M661" s="92" t="s">
        <v>270</v>
      </c>
      <c r="N661" s="92" t="s">
        <v>316</v>
      </c>
      <c r="O661" s="92">
        <v>1</v>
      </c>
      <c r="P661" s="92" t="s">
        <v>316</v>
      </c>
      <c r="Q661" s="92" t="s">
        <v>316</v>
      </c>
      <c r="R661" s="92" t="s">
        <v>316</v>
      </c>
      <c r="S661" s="92" t="s">
        <v>316</v>
      </c>
      <c r="T661" s="92" t="s">
        <v>316</v>
      </c>
      <c r="U661" s="92">
        <v>1</v>
      </c>
      <c r="W661" s="92" t="str">
        <f t="shared" si="25"/>
        <v>Other</v>
      </c>
      <c r="X661" s="92" t="s">
        <v>606</v>
      </c>
      <c r="Y661" s="93">
        <v>0.75</v>
      </c>
      <c r="Z661" s="93">
        <v>0.83333333333333337</v>
      </c>
      <c r="AA661" s="92" t="s">
        <v>605</v>
      </c>
      <c r="AB661" s="92">
        <v>221</v>
      </c>
      <c r="AC661" s="92" t="s">
        <v>1076</v>
      </c>
      <c r="AD661" s="92">
        <v>12</v>
      </c>
      <c r="AE661" s="92">
        <v>4</v>
      </c>
      <c r="AG661" s="92" t="str">
        <f t="shared" si="26"/>
        <v>Non-Lab</v>
      </c>
    </row>
    <row r="662" spans="1:33" ht="16" x14ac:dyDescent="0.2">
      <c r="A662" s="92" t="s">
        <v>323</v>
      </c>
      <c r="B662" s="92" t="s">
        <v>614</v>
      </c>
      <c r="C662" s="92">
        <v>125</v>
      </c>
      <c r="D662" s="95" t="s">
        <v>321</v>
      </c>
      <c r="E662" s="92" t="s">
        <v>1075</v>
      </c>
      <c r="F662" s="92">
        <v>2</v>
      </c>
      <c r="G662" s="92" t="s">
        <v>381</v>
      </c>
      <c r="H662" s="92" t="s">
        <v>862</v>
      </c>
      <c r="K662" s="92" t="s">
        <v>861</v>
      </c>
      <c r="L662" s="92" t="s">
        <v>316</v>
      </c>
      <c r="M662" s="92" t="s">
        <v>270</v>
      </c>
      <c r="N662" s="92" t="s">
        <v>316</v>
      </c>
      <c r="O662" s="92">
        <v>1</v>
      </c>
      <c r="P662" s="92" t="s">
        <v>316</v>
      </c>
      <c r="Q662" s="92" t="s">
        <v>316</v>
      </c>
      <c r="R662" s="92" t="s">
        <v>316</v>
      </c>
      <c r="S662" s="92" t="s">
        <v>316</v>
      </c>
      <c r="T662" s="92" t="s">
        <v>316</v>
      </c>
      <c r="U662" s="92">
        <v>1</v>
      </c>
      <c r="W662" s="92" t="str">
        <f t="shared" si="25"/>
        <v>Other</v>
      </c>
      <c r="X662" s="92" t="s">
        <v>1074</v>
      </c>
      <c r="Y662" s="93">
        <v>0.75</v>
      </c>
      <c r="Z662" s="93">
        <v>0.88541666666666663</v>
      </c>
      <c r="AA662" s="92" t="s">
        <v>626</v>
      </c>
      <c r="AB662" s="95" t="s">
        <v>1073</v>
      </c>
      <c r="AC662" s="92" t="s">
        <v>1072</v>
      </c>
      <c r="AD662" s="92">
        <v>15</v>
      </c>
      <c r="AE662" s="92">
        <v>14</v>
      </c>
      <c r="AG662" s="92" t="str">
        <f t="shared" si="26"/>
        <v>Non-Lab</v>
      </c>
    </row>
    <row r="663" spans="1:33" ht="16" x14ac:dyDescent="0.2">
      <c r="A663" s="92" t="s">
        <v>323</v>
      </c>
      <c r="B663" s="92" t="s">
        <v>391</v>
      </c>
      <c r="C663" s="92">
        <v>221</v>
      </c>
      <c r="D663" s="95" t="s">
        <v>321</v>
      </c>
      <c r="E663" s="92" t="s">
        <v>1071</v>
      </c>
      <c r="F663" s="92">
        <v>1</v>
      </c>
      <c r="G663" s="92" t="s">
        <v>384</v>
      </c>
      <c r="H663" s="92" t="s">
        <v>240</v>
      </c>
      <c r="K663" s="92" t="s">
        <v>383</v>
      </c>
      <c r="L663" s="92" t="s">
        <v>316</v>
      </c>
      <c r="M663" s="92" t="s">
        <v>270</v>
      </c>
      <c r="N663" s="92" t="s">
        <v>316</v>
      </c>
      <c r="O663" s="92">
        <v>1</v>
      </c>
      <c r="P663" s="92" t="s">
        <v>316</v>
      </c>
      <c r="Q663" s="92" t="s">
        <v>316</v>
      </c>
      <c r="R663" s="92" t="s">
        <v>316</v>
      </c>
      <c r="S663" s="92" t="s">
        <v>316</v>
      </c>
      <c r="T663" s="92" t="s">
        <v>316</v>
      </c>
      <c r="U663" s="92">
        <v>1</v>
      </c>
      <c r="W663" s="92" t="str">
        <f t="shared" si="25"/>
        <v>Other</v>
      </c>
      <c r="X663" s="92" t="s">
        <v>1070</v>
      </c>
      <c r="Y663" s="93">
        <v>0.79166666666666663</v>
      </c>
      <c r="Z663" s="93">
        <v>0.875</v>
      </c>
      <c r="AA663" s="92" t="s">
        <v>704</v>
      </c>
      <c r="AB663" s="92">
        <v>211</v>
      </c>
      <c r="AC663" s="92" t="s">
        <v>1069</v>
      </c>
      <c r="AD663" s="92">
        <v>15</v>
      </c>
      <c r="AE663" s="92">
        <v>3</v>
      </c>
      <c r="AG663" s="92" t="str">
        <f t="shared" si="26"/>
        <v>Non-Lab</v>
      </c>
    </row>
    <row r="664" spans="1:33" ht="16" x14ac:dyDescent="0.2">
      <c r="A664" s="92" t="s">
        <v>323</v>
      </c>
      <c r="B664" s="92" t="s">
        <v>261</v>
      </c>
      <c r="C664" s="92" t="s">
        <v>1068</v>
      </c>
      <c r="D664" s="95" t="s">
        <v>329</v>
      </c>
      <c r="E664" s="92" t="s">
        <v>1067</v>
      </c>
      <c r="F664" s="92">
        <v>0</v>
      </c>
      <c r="G664" s="92" t="s">
        <v>647</v>
      </c>
      <c r="H664" s="92" t="s">
        <v>646</v>
      </c>
      <c r="K664" s="92" t="s">
        <v>645</v>
      </c>
      <c r="L664" s="92" t="s">
        <v>316</v>
      </c>
      <c r="M664" s="92" t="s">
        <v>270</v>
      </c>
      <c r="N664" s="92" t="s">
        <v>316</v>
      </c>
      <c r="O664" s="92">
        <v>1</v>
      </c>
      <c r="P664" s="92" t="s">
        <v>316</v>
      </c>
      <c r="Q664" s="92" t="s">
        <v>316</v>
      </c>
      <c r="R664" s="92" t="s">
        <v>316</v>
      </c>
      <c r="S664" s="92" t="s">
        <v>316</v>
      </c>
      <c r="T664" s="92" t="s">
        <v>316</v>
      </c>
      <c r="U664" s="92">
        <v>1</v>
      </c>
      <c r="V664" s="92" t="str">
        <f>LEFT(M664,1)</f>
        <v>T</v>
      </c>
      <c r="W664" s="92" t="str">
        <f t="shared" si="25"/>
        <v>Other</v>
      </c>
      <c r="X664" s="92" t="s">
        <v>689</v>
      </c>
      <c r="Y664" s="93">
        <v>0.375</v>
      </c>
      <c r="Z664" s="93">
        <v>0.51041666666666663</v>
      </c>
      <c r="AA664" s="92" t="s">
        <v>598</v>
      </c>
      <c r="AB664" s="95" t="s">
        <v>1066</v>
      </c>
      <c r="AC664" s="92" t="s">
        <v>1065</v>
      </c>
      <c r="AD664" s="92">
        <v>19</v>
      </c>
      <c r="AE664" s="92">
        <v>16</v>
      </c>
      <c r="AG664" s="92" t="str">
        <f t="shared" si="26"/>
        <v>Lab</v>
      </c>
    </row>
    <row r="665" spans="1:33" ht="16" x14ac:dyDescent="0.2">
      <c r="A665" s="92" t="s">
        <v>323</v>
      </c>
      <c r="B665" s="92" t="s">
        <v>261</v>
      </c>
      <c r="C665" s="92" t="s">
        <v>649</v>
      </c>
      <c r="D665" s="95" t="s">
        <v>329</v>
      </c>
      <c r="E665" s="92" t="s">
        <v>648</v>
      </c>
      <c r="F665" s="92">
        <v>0</v>
      </c>
      <c r="G665" s="92" t="s">
        <v>652</v>
      </c>
      <c r="H665" s="92" t="s">
        <v>198</v>
      </c>
      <c r="K665" s="92" t="s">
        <v>651</v>
      </c>
      <c r="L665" s="92" t="s">
        <v>316</v>
      </c>
      <c r="M665" s="92" t="s">
        <v>270</v>
      </c>
      <c r="N665" s="92" t="s">
        <v>316</v>
      </c>
      <c r="O665" s="92">
        <v>1</v>
      </c>
      <c r="P665" s="92" t="s">
        <v>316</v>
      </c>
      <c r="Q665" s="92" t="s">
        <v>316</v>
      </c>
      <c r="R665" s="92" t="s">
        <v>316</v>
      </c>
      <c r="S665" s="92" t="s">
        <v>316</v>
      </c>
      <c r="T665" s="92" t="s">
        <v>316</v>
      </c>
      <c r="U665" s="92">
        <v>1</v>
      </c>
      <c r="V665" s="92" t="str">
        <f>LEFT(M665,1)</f>
        <v>T</v>
      </c>
      <c r="W665" s="92" t="str">
        <f t="shared" si="25"/>
        <v>Other</v>
      </c>
      <c r="X665" s="92" t="s">
        <v>689</v>
      </c>
      <c r="Y665" s="93">
        <v>0.375</v>
      </c>
      <c r="Z665" s="93">
        <v>0.51041666666666663</v>
      </c>
      <c r="AA665" s="92" t="s">
        <v>598</v>
      </c>
      <c r="AB665" s="95" t="s">
        <v>644</v>
      </c>
      <c r="AC665" s="92" t="s">
        <v>1064</v>
      </c>
      <c r="AD665" s="92">
        <v>16</v>
      </c>
      <c r="AE665" s="92">
        <v>12</v>
      </c>
      <c r="AG665" s="92" t="str">
        <f t="shared" si="26"/>
        <v>Lab</v>
      </c>
    </row>
    <row r="666" spans="1:33" ht="16" x14ac:dyDescent="0.2">
      <c r="A666" s="92" t="s">
        <v>323</v>
      </c>
      <c r="B666" s="92" t="s">
        <v>261</v>
      </c>
      <c r="C666" s="92">
        <v>412</v>
      </c>
      <c r="D666" s="95" t="s">
        <v>321</v>
      </c>
      <c r="E666" s="92" t="s">
        <v>1063</v>
      </c>
      <c r="F666" s="92">
        <v>4</v>
      </c>
      <c r="G666" s="92" t="s">
        <v>1062</v>
      </c>
      <c r="H666" s="92" t="s">
        <v>1061</v>
      </c>
      <c r="K666" s="92" t="s">
        <v>1060</v>
      </c>
      <c r="L666" s="92" t="s">
        <v>316</v>
      </c>
      <c r="M666" s="92" t="s">
        <v>270</v>
      </c>
      <c r="N666" s="92" t="s">
        <v>316</v>
      </c>
      <c r="O666" s="92">
        <v>1</v>
      </c>
      <c r="P666" s="92" t="s">
        <v>316</v>
      </c>
      <c r="Q666" s="92" t="s">
        <v>316</v>
      </c>
      <c r="R666" s="92" t="s">
        <v>316</v>
      </c>
      <c r="S666" s="92" t="s">
        <v>316</v>
      </c>
      <c r="T666" s="92" t="s">
        <v>316</v>
      </c>
      <c r="U666" s="92">
        <v>1</v>
      </c>
      <c r="W666" s="92" t="str">
        <f t="shared" si="25"/>
        <v>Other</v>
      </c>
      <c r="X666" s="92" t="s">
        <v>689</v>
      </c>
      <c r="Y666" s="93">
        <v>0.375</v>
      </c>
      <c r="Z666" s="93">
        <v>0.51041666666666663</v>
      </c>
      <c r="AA666" s="92" t="s">
        <v>598</v>
      </c>
      <c r="AB666" s="92">
        <v>305</v>
      </c>
      <c r="AC666" s="92" t="s">
        <v>1059</v>
      </c>
      <c r="AD666" s="92">
        <v>8</v>
      </c>
      <c r="AE666" s="92">
        <v>7</v>
      </c>
      <c r="AG666" s="92" t="str">
        <f t="shared" si="26"/>
        <v>Non-Lab</v>
      </c>
    </row>
    <row r="667" spans="1:33" ht="16" x14ac:dyDescent="0.2">
      <c r="A667" s="92" t="s">
        <v>323</v>
      </c>
      <c r="B667" s="92" t="s">
        <v>1058</v>
      </c>
      <c r="C667" s="92">
        <v>100</v>
      </c>
      <c r="D667" s="95" t="s">
        <v>321</v>
      </c>
      <c r="E667" s="92" t="s">
        <v>1057</v>
      </c>
      <c r="F667" s="92">
        <v>4</v>
      </c>
      <c r="G667" s="92" t="s">
        <v>571</v>
      </c>
      <c r="H667" s="92" t="s">
        <v>570</v>
      </c>
      <c r="I667" s="92" t="s">
        <v>327</v>
      </c>
      <c r="J667" s="92" t="s">
        <v>326</v>
      </c>
      <c r="K667" s="92" t="s">
        <v>569</v>
      </c>
      <c r="L667" s="92" t="s">
        <v>325</v>
      </c>
      <c r="M667" s="92" t="s">
        <v>270</v>
      </c>
      <c r="N667" s="92" t="s">
        <v>316</v>
      </c>
      <c r="O667" s="92">
        <v>1</v>
      </c>
      <c r="P667" s="92" t="s">
        <v>316</v>
      </c>
      <c r="Q667" s="92" t="s">
        <v>316</v>
      </c>
      <c r="R667" s="92" t="s">
        <v>316</v>
      </c>
      <c r="S667" s="92" t="s">
        <v>316</v>
      </c>
      <c r="T667" s="92" t="s">
        <v>316</v>
      </c>
      <c r="U667" s="92">
        <v>1</v>
      </c>
      <c r="W667" s="92" t="str">
        <f t="shared" si="25"/>
        <v>Other</v>
      </c>
      <c r="X667" s="92" t="s">
        <v>689</v>
      </c>
      <c r="Y667" s="93">
        <v>0.375</v>
      </c>
      <c r="Z667" s="93">
        <v>0.51041666666666663</v>
      </c>
      <c r="AA667" s="92" t="s">
        <v>598</v>
      </c>
      <c r="AB667" s="92">
        <v>102</v>
      </c>
      <c r="AC667" s="92" t="s">
        <v>1056</v>
      </c>
      <c r="AD667" s="92">
        <v>16</v>
      </c>
      <c r="AE667" s="92">
        <v>20</v>
      </c>
      <c r="AG667" s="92" t="str">
        <f t="shared" si="26"/>
        <v>Non-Lab</v>
      </c>
    </row>
    <row r="668" spans="1:33" ht="16" x14ac:dyDescent="0.2">
      <c r="A668" s="92" t="s">
        <v>323</v>
      </c>
      <c r="B668" s="92" t="s">
        <v>576</v>
      </c>
      <c r="C668" s="92" t="s">
        <v>1055</v>
      </c>
      <c r="D668" s="95" t="s">
        <v>321</v>
      </c>
      <c r="E668" s="92" t="s">
        <v>1054</v>
      </c>
      <c r="F668" s="92">
        <v>0</v>
      </c>
      <c r="G668" s="92" t="s">
        <v>1053</v>
      </c>
      <c r="H668" s="92" t="s">
        <v>1052</v>
      </c>
      <c r="K668" s="92" t="s">
        <v>1051</v>
      </c>
      <c r="L668" s="92" t="s">
        <v>316</v>
      </c>
      <c r="M668" s="92" t="s">
        <v>270</v>
      </c>
      <c r="N668" s="92" t="s">
        <v>316</v>
      </c>
      <c r="O668" s="92">
        <v>1</v>
      </c>
      <c r="P668" s="92" t="s">
        <v>316</v>
      </c>
      <c r="Q668" s="92" t="s">
        <v>316</v>
      </c>
      <c r="R668" s="92" t="s">
        <v>316</v>
      </c>
      <c r="S668" s="92" t="s">
        <v>316</v>
      </c>
      <c r="T668" s="92" t="s">
        <v>316</v>
      </c>
      <c r="U668" s="92">
        <v>1</v>
      </c>
      <c r="V668" s="92" t="str">
        <f>LEFT(M668,1)</f>
        <v>T</v>
      </c>
      <c r="W668" s="92" t="str">
        <f t="shared" si="25"/>
        <v>Other</v>
      </c>
      <c r="X668" s="92" t="s">
        <v>672</v>
      </c>
      <c r="Y668" s="93">
        <v>0.4548611111111111</v>
      </c>
      <c r="Z668" s="93">
        <v>0.52777777777777779</v>
      </c>
      <c r="AA668" s="92" t="s">
        <v>719</v>
      </c>
      <c r="AB668" s="92">
        <v>203</v>
      </c>
      <c r="AC668" s="92" t="s">
        <v>1050</v>
      </c>
      <c r="AD668" s="92">
        <v>40</v>
      </c>
      <c r="AE668" s="92">
        <v>36</v>
      </c>
      <c r="AG668" s="92" t="str">
        <f t="shared" si="26"/>
        <v>Lab</v>
      </c>
    </row>
    <row r="669" spans="1:33" ht="16" x14ac:dyDescent="0.2">
      <c r="A669" s="92" t="s">
        <v>323</v>
      </c>
      <c r="B669" s="92" t="s">
        <v>365</v>
      </c>
      <c r="C669" s="92">
        <v>106</v>
      </c>
      <c r="D669" s="95" t="s">
        <v>321</v>
      </c>
      <c r="E669" s="92" t="s">
        <v>1049</v>
      </c>
      <c r="F669" s="92">
        <v>2</v>
      </c>
      <c r="G669" s="92" t="s">
        <v>364</v>
      </c>
      <c r="H669" s="92" t="s">
        <v>363</v>
      </c>
      <c r="K669" s="92" t="s">
        <v>362</v>
      </c>
      <c r="L669" s="92" t="s">
        <v>316</v>
      </c>
      <c r="M669" s="92" t="s">
        <v>270</v>
      </c>
      <c r="N669" s="92" t="s">
        <v>316</v>
      </c>
      <c r="O669" s="92">
        <v>1</v>
      </c>
      <c r="P669" s="92" t="s">
        <v>316</v>
      </c>
      <c r="Q669" s="92" t="s">
        <v>316</v>
      </c>
      <c r="R669" s="92" t="s">
        <v>316</v>
      </c>
      <c r="S669" s="92" t="s">
        <v>316</v>
      </c>
      <c r="T669" s="92" t="s">
        <v>316</v>
      </c>
      <c r="U669" s="92">
        <v>1</v>
      </c>
      <c r="W669" s="92" t="str">
        <f t="shared" si="25"/>
        <v>Other</v>
      </c>
      <c r="X669" s="92" t="s">
        <v>672</v>
      </c>
      <c r="Y669" s="93">
        <v>0.4548611111111111</v>
      </c>
      <c r="Z669" s="93">
        <v>0.52777777777777779</v>
      </c>
      <c r="AA669" s="92" t="s">
        <v>982</v>
      </c>
      <c r="AB669" s="92">
        <v>304</v>
      </c>
      <c r="AC669" s="92" t="s">
        <v>1048</v>
      </c>
      <c r="AD669" s="92">
        <v>20</v>
      </c>
      <c r="AE669" s="92">
        <v>20</v>
      </c>
      <c r="AG669" s="92" t="str">
        <f t="shared" si="26"/>
        <v>Non-Lab</v>
      </c>
    </row>
    <row r="670" spans="1:33" ht="16" x14ac:dyDescent="0.2">
      <c r="A670" s="92" t="s">
        <v>323</v>
      </c>
      <c r="B670" s="92" t="s">
        <v>365</v>
      </c>
      <c r="C670" s="92">
        <v>103</v>
      </c>
      <c r="D670" s="95" t="s">
        <v>321</v>
      </c>
      <c r="E670" s="92" t="s">
        <v>1047</v>
      </c>
      <c r="F670" s="92">
        <v>2</v>
      </c>
      <c r="G670" s="92" t="s">
        <v>1046</v>
      </c>
      <c r="H670" s="92" t="s">
        <v>1045</v>
      </c>
      <c r="I670" s="92" t="s">
        <v>364</v>
      </c>
      <c r="J670" s="92" t="s">
        <v>363</v>
      </c>
      <c r="K670" s="92" t="s">
        <v>1044</v>
      </c>
      <c r="L670" s="92" t="s">
        <v>362</v>
      </c>
      <c r="M670" s="92" t="s">
        <v>270</v>
      </c>
      <c r="N670" s="92" t="s">
        <v>316</v>
      </c>
      <c r="O670" s="92">
        <v>1</v>
      </c>
      <c r="P670" s="92" t="s">
        <v>316</v>
      </c>
      <c r="Q670" s="92" t="s">
        <v>316</v>
      </c>
      <c r="R670" s="92" t="s">
        <v>316</v>
      </c>
      <c r="S670" s="92" t="s">
        <v>316</v>
      </c>
      <c r="T670" s="92" t="s">
        <v>316</v>
      </c>
      <c r="U670" s="92">
        <v>1</v>
      </c>
      <c r="W670" s="92" t="str">
        <f t="shared" si="25"/>
        <v>Other</v>
      </c>
      <c r="X670" s="92" t="s">
        <v>661</v>
      </c>
      <c r="Y670" s="93">
        <v>0.53472222222222221</v>
      </c>
      <c r="Z670" s="93">
        <v>0.60763888888888884</v>
      </c>
      <c r="AA670" s="92" t="s">
        <v>719</v>
      </c>
      <c r="AB670" s="92">
        <v>114</v>
      </c>
      <c r="AC670" s="92" t="s">
        <v>1043</v>
      </c>
      <c r="AD670" s="92">
        <v>25</v>
      </c>
      <c r="AE670" s="92">
        <v>28</v>
      </c>
      <c r="AG670" s="92" t="str">
        <f t="shared" si="26"/>
        <v>Non-Lab</v>
      </c>
    </row>
    <row r="671" spans="1:33" ht="16" x14ac:dyDescent="0.2">
      <c r="A671" s="92" t="s">
        <v>323</v>
      </c>
      <c r="B671" s="92" t="s">
        <v>556</v>
      </c>
      <c r="C671" s="92">
        <v>301</v>
      </c>
      <c r="D671" s="95" t="s">
        <v>329</v>
      </c>
      <c r="E671" s="92" t="s">
        <v>976</v>
      </c>
      <c r="F671" s="92">
        <v>4</v>
      </c>
      <c r="G671" s="92" t="s">
        <v>561</v>
      </c>
      <c r="H671" s="92" t="s">
        <v>401</v>
      </c>
      <c r="K671" s="92" t="s">
        <v>560</v>
      </c>
      <c r="L671" s="92" t="s">
        <v>316</v>
      </c>
      <c r="M671" s="92" t="s">
        <v>706</v>
      </c>
      <c r="N671" s="92" t="s">
        <v>316</v>
      </c>
      <c r="O671" s="92">
        <v>1</v>
      </c>
      <c r="P671" s="92" t="s">
        <v>316</v>
      </c>
      <c r="Q671" s="92">
        <v>1</v>
      </c>
      <c r="R671" s="92" t="s">
        <v>316</v>
      </c>
      <c r="S671" s="92" t="s">
        <v>316</v>
      </c>
      <c r="T671" s="92">
        <v>1</v>
      </c>
      <c r="U671" s="92" t="s">
        <v>316</v>
      </c>
      <c r="W671" s="92" t="str">
        <f t="shared" si="25"/>
        <v>TR</v>
      </c>
      <c r="X671" s="92" t="s">
        <v>1009</v>
      </c>
      <c r="Y671" s="93">
        <v>0.61458333333333337</v>
      </c>
      <c r="Z671" s="93">
        <v>0.6875</v>
      </c>
      <c r="AA671" s="92" t="s">
        <v>719</v>
      </c>
      <c r="AB671" s="92">
        <v>203</v>
      </c>
      <c r="AC671" s="92" t="s">
        <v>1042</v>
      </c>
      <c r="AD671" s="92">
        <v>20</v>
      </c>
      <c r="AE671" s="92">
        <v>23</v>
      </c>
      <c r="AG671" s="92" t="str">
        <f t="shared" si="26"/>
        <v>Non-Lab</v>
      </c>
    </row>
    <row r="672" spans="1:33" ht="16" x14ac:dyDescent="0.2">
      <c r="A672" s="92" t="s">
        <v>323</v>
      </c>
      <c r="B672" s="92" t="s">
        <v>556</v>
      </c>
      <c r="C672" s="92">
        <v>361</v>
      </c>
      <c r="D672" s="95" t="s">
        <v>321</v>
      </c>
      <c r="E672" s="92" t="s">
        <v>1041</v>
      </c>
      <c r="F672" s="92">
        <v>4</v>
      </c>
      <c r="G672" s="92" t="s">
        <v>1040</v>
      </c>
      <c r="H672" s="92" t="s">
        <v>1039</v>
      </c>
      <c r="K672" s="92" t="s">
        <v>1038</v>
      </c>
      <c r="L672" s="92" t="s">
        <v>316</v>
      </c>
      <c r="M672" s="92" t="s">
        <v>706</v>
      </c>
      <c r="N672" s="92" t="s">
        <v>316</v>
      </c>
      <c r="O672" s="92">
        <v>1</v>
      </c>
      <c r="P672" s="92" t="s">
        <v>316</v>
      </c>
      <c r="Q672" s="92">
        <v>1</v>
      </c>
      <c r="R672" s="92" t="s">
        <v>316</v>
      </c>
      <c r="S672" s="92" t="s">
        <v>316</v>
      </c>
      <c r="T672" s="92">
        <v>1</v>
      </c>
      <c r="U672" s="92" t="s">
        <v>316</v>
      </c>
      <c r="W672" s="92" t="str">
        <f t="shared" si="25"/>
        <v>TR</v>
      </c>
      <c r="X672" s="92" t="s">
        <v>1009</v>
      </c>
      <c r="Y672" s="93">
        <v>0.61458333333333337</v>
      </c>
      <c r="Z672" s="93">
        <v>0.6875</v>
      </c>
      <c r="AA672" s="92" t="s">
        <v>719</v>
      </c>
      <c r="AB672" s="92">
        <v>109</v>
      </c>
      <c r="AC672" s="92" t="s">
        <v>1037</v>
      </c>
      <c r="AD672" s="92">
        <v>20</v>
      </c>
      <c r="AE672" s="92">
        <v>20</v>
      </c>
      <c r="AG672" s="92" t="str">
        <f t="shared" si="26"/>
        <v>Non-Lab</v>
      </c>
    </row>
    <row r="673" spans="1:33" ht="16" x14ac:dyDescent="0.2">
      <c r="A673" s="92" t="s">
        <v>323</v>
      </c>
      <c r="B673" s="92" t="s">
        <v>262</v>
      </c>
      <c r="C673" s="92">
        <v>245</v>
      </c>
      <c r="D673" s="95" t="s">
        <v>321</v>
      </c>
      <c r="E673" s="92" t="s">
        <v>1036</v>
      </c>
      <c r="F673" s="92">
        <v>4</v>
      </c>
      <c r="G673" s="92" t="s">
        <v>549</v>
      </c>
      <c r="H673" s="92" t="s">
        <v>548</v>
      </c>
      <c r="K673" s="92" t="s">
        <v>547</v>
      </c>
      <c r="L673" s="92" t="s">
        <v>316</v>
      </c>
      <c r="M673" s="92" t="s">
        <v>706</v>
      </c>
      <c r="N673" s="92" t="s">
        <v>316</v>
      </c>
      <c r="O673" s="92">
        <v>1</v>
      </c>
      <c r="P673" s="92" t="s">
        <v>316</v>
      </c>
      <c r="Q673" s="92">
        <v>1</v>
      </c>
      <c r="R673" s="92" t="s">
        <v>316</v>
      </c>
      <c r="S673" s="92" t="s">
        <v>316</v>
      </c>
      <c r="T673" s="92">
        <v>1</v>
      </c>
      <c r="U673" s="92" t="s">
        <v>316</v>
      </c>
      <c r="W673" s="92" t="str">
        <f t="shared" si="25"/>
        <v>TR</v>
      </c>
      <c r="X673" s="92" t="s">
        <v>1009</v>
      </c>
      <c r="Y673" s="93">
        <v>0.61458333333333337</v>
      </c>
      <c r="Z673" s="93">
        <v>0.6875</v>
      </c>
      <c r="AA673" s="92" t="s">
        <v>605</v>
      </c>
      <c r="AB673" s="92">
        <v>215</v>
      </c>
      <c r="AC673" s="92" t="s">
        <v>1035</v>
      </c>
      <c r="AD673" s="92">
        <v>16</v>
      </c>
      <c r="AE673" s="92">
        <v>16</v>
      </c>
      <c r="AG673" s="92" t="str">
        <f t="shared" si="26"/>
        <v>Non-Lab</v>
      </c>
    </row>
    <row r="674" spans="1:33" ht="16" x14ac:dyDescent="0.2">
      <c r="A674" s="92" t="s">
        <v>323</v>
      </c>
      <c r="B674" s="92" t="s">
        <v>538</v>
      </c>
      <c r="C674" s="92">
        <v>401</v>
      </c>
      <c r="D674" s="95" t="s">
        <v>321</v>
      </c>
      <c r="E674" s="92" t="s">
        <v>1034</v>
      </c>
      <c r="F674" s="92">
        <v>4</v>
      </c>
      <c r="G674" s="92" t="s">
        <v>1033</v>
      </c>
      <c r="H674" s="92" t="s">
        <v>1032</v>
      </c>
      <c r="K674" s="92" t="s">
        <v>1031</v>
      </c>
      <c r="L674" s="92" t="s">
        <v>316</v>
      </c>
      <c r="M674" s="92" t="s">
        <v>706</v>
      </c>
      <c r="N674" s="92" t="s">
        <v>316</v>
      </c>
      <c r="O674" s="92">
        <v>1</v>
      </c>
      <c r="P674" s="92" t="s">
        <v>316</v>
      </c>
      <c r="Q674" s="92">
        <v>1</v>
      </c>
      <c r="R674" s="92" t="s">
        <v>316</v>
      </c>
      <c r="S674" s="92" t="s">
        <v>316</v>
      </c>
      <c r="T674" s="92">
        <v>1</v>
      </c>
      <c r="U674" s="92" t="s">
        <v>316</v>
      </c>
      <c r="W674" s="92" t="str">
        <f t="shared" si="25"/>
        <v>TR</v>
      </c>
      <c r="X674" s="92" t="s">
        <v>1009</v>
      </c>
      <c r="Y674" s="93">
        <v>0.61458333333333337</v>
      </c>
      <c r="Z674" s="93">
        <v>0.6875</v>
      </c>
      <c r="AA674" s="92" t="s">
        <v>719</v>
      </c>
      <c r="AB674" s="92">
        <v>102</v>
      </c>
      <c r="AC674" s="92" t="s">
        <v>1030</v>
      </c>
      <c r="AD674" s="92">
        <v>10</v>
      </c>
      <c r="AE674" s="92">
        <v>11</v>
      </c>
      <c r="AG674" s="92" t="str">
        <f t="shared" si="26"/>
        <v>Non-Lab</v>
      </c>
    </row>
    <row r="675" spans="1:33" ht="16" x14ac:dyDescent="0.2">
      <c r="A675" s="92" t="s">
        <v>323</v>
      </c>
      <c r="B675" s="92" t="s">
        <v>882</v>
      </c>
      <c r="C675" s="92">
        <v>301</v>
      </c>
      <c r="D675" s="95" t="s">
        <v>321</v>
      </c>
      <c r="E675" s="92" t="s">
        <v>1029</v>
      </c>
      <c r="F675" s="92">
        <v>4</v>
      </c>
      <c r="G675" s="92" t="s">
        <v>880</v>
      </c>
      <c r="H675" s="92" t="s">
        <v>879</v>
      </c>
      <c r="K675" s="92" t="s">
        <v>878</v>
      </c>
      <c r="L675" s="92" t="s">
        <v>316</v>
      </c>
      <c r="M675" s="92" t="s">
        <v>706</v>
      </c>
      <c r="N675" s="92" t="s">
        <v>316</v>
      </c>
      <c r="O675" s="92">
        <v>1</v>
      </c>
      <c r="P675" s="92" t="s">
        <v>316</v>
      </c>
      <c r="Q675" s="92">
        <v>1</v>
      </c>
      <c r="R675" s="92" t="s">
        <v>316</v>
      </c>
      <c r="S675" s="92" t="s">
        <v>316</v>
      </c>
      <c r="T675" s="92">
        <v>1</v>
      </c>
      <c r="U675" s="92" t="s">
        <v>316</v>
      </c>
      <c r="W675" s="92" t="str">
        <f t="shared" si="25"/>
        <v>TR</v>
      </c>
      <c r="X675" s="92" t="s">
        <v>1009</v>
      </c>
      <c r="Y675" s="93">
        <v>0.61458333333333337</v>
      </c>
      <c r="Z675" s="93">
        <v>0.6875</v>
      </c>
      <c r="AA675" s="92" t="s">
        <v>723</v>
      </c>
      <c r="AB675" s="92">
        <v>201</v>
      </c>
      <c r="AC675" s="92" t="s">
        <v>1028</v>
      </c>
      <c r="AD675" s="92">
        <v>20</v>
      </c>
      <c r="AE675" s="92">
        <v>8</v>
      </c>
      <c r="AG675" s="92" t="str">
        <f t="shared" si="26"/>
        <v>Non-Lab</v>
      </c>
    </row>
    <row r="676" spans="1:33" ht="16" x14ac:dyDescent="0.2">
      <c r="A676" s="92" t="s">
        <v>323</v>
      </c>
      <c r="B676" s="92" t="s">
        <v>614</v>
      </c>
      <c r="C676" s="92">
        <v>111</v>
      </c>
      <c r="D676" s="95" t="s">
        <v>1027</v>
      </c>
      <c r="E676" s="92" t="s">
        <v>390</v>
      </c>
      <c r="F676" s="92">
        <v>4</v>
      </c>
      <c r="G676" s="92" t="s">
        <v>769</v>
      </c>
      <c r="H676" s="92" t="s">
        <v>768</v>
      </c>
      <c r="K676" s="92" t="s">
        <v>767</v>
      </c>
      <c r="L676" s="92" t="s">
        <v>316</v>
      </c>
      <c r="M676" s="92" t="s">
        <v>706</v>
      </c>
      <c r="N676" s="92" t="s">
        <v>316</v>
      </c>
      <c r="O676" s="92">
        <v>1</v>
      </c>
      <c r="P676" s="92" t="s">
        <v>316</v>
      </c>
      <c r="Q676" s="92">
        <v>1</v>
      </c>
      <c r="R676" s="92" t="s">
        <v>316</v>
      </c>
      <c r="S676" s="92" t="s">
        <v>316</v>
      </c>
      <c r="T676" s="92">
        <v>1</v>
      </c>
      <c r="U676" s="92" t="s">
        <v>316</v>
      </c>
      <c r="W676" s="92" t="str">
        <f t="shared" si="25"/>
        <v>TR</v>
      </c>
      <c r="X676" s="92" t="s">
        <v>1009</v>
      </c>
      <c r="Y676" s="93">
        <v>0.61458333333333337</v>
      </c>
      <c r="Z676" s="93">
        <v>0.6875</v>
      </c>
      <c r="AA676" s="92" t="s">
        <v>719</v>
      </c>
      <c r="AB676" s="92">
        <v>103</v>
      </c>
      <c r="AC676" s="92" t="s">
        <v>1026</v>
      </c>
      <c r="AD676" s="92">
        <v>16</v>
      </c>
      <c r="AE676" s="92">
        <v>7</v>
      </c>
      <c r="AG676" s="92" t="str">
        <f t="shared" si="26"/>
        <v>Non-Lab</v>
      </c>
    </row>
    <row r="677" spans="1:33" ht="16" x14ac:dyDescent="0.2">
      <c r="A677" s="92" t="s">
        <v>323</v>
      </c>
      <c r="B677" s="92" t="s">
        <v>490</v>
      </c>
      <c r="C677" s="92">
        <v>370</v>
      </c>
      <c r="D677" s="95" t="s">
        <v>329</v>
      </c>
      <c r="E677" s="92" t="s">
        <v>1025</v>
      </c>
      <c r="F677" s="92">
        <v>4</v>
      </c>
      <c r="G677" s="92" t="s">
        <v>493</v>
      </c>
      <c r="H677" s="92" t="s">
        <v>492</v>
      </c>
      <c r="K677" s="92" t="s">
        <v>491</v>
      </c>
      <c r="L677" s="92" t="s">
        <v>316</v>
      </c>
      <c r="M677" s="92" t="s">
        <v>706</v>
      </c>
      <c r="N677" s="92" t="s">
        <v>316</v>
      </c>
      <c r="O677" s="92">
        <v>1</v>
      </c>
      <c r="P677" s="92" t="s">
        <v>316</v>
      </c>
      <c r="Q677" s="92">
        <v>1</v>
      </c>
      <c r="R677" s="92" t="s">
        <v>316</v>
      </c>
      <c r="S677" s="92" t="s">
        <v>316</v>
      </c>
      <c r="T677" s="92">
        <v>1</v>
      </c>
      <c r="U677" s="92" t="s">
        <v>316</v>
      </c>
      <c r="W677" s="92" t="str">
        <f t="shared" si="25"/>
        <v>TR</v>
      </c>
      <c r="X677" s="92" t="s">
        <v>1009</v>
      </c>
      <c r="Y677" s="93">
        <v>0.61458333333333337</v>
      </c>
      <c r="Z677" s="93">
        <v>0.6875</v>
      </c>
      <c r="AA677" s="92" t="s">
        <v>719</v>
      </c>
      <c r="AB677" s="92">
        <v>302</v>
      </c>
      <c r="AC677" s="92" t="s">
        <v>1024</v>
      </c>
      <c r="AD677" s="92">
        <v>15</v>
      </c>
      <c r="AE677" s="92">
        <v>11</v>
      </c>
      <c r="AG677" s="92" t="str">
        <f t="shared" si="26"/>
        <v>Non-Lab</v>
      </c>
    </row>
    <row r="678" spans="1:33" ht="16" x14ac:dyDescent="0.2">
      <c r="A678" s="92" t="s">
        <v>323</v>
      </c>
      <c r="B678" s="92" t="s">
        <v>374</v>
      </c>
      <c r="C678" s="92">
        <v>270</v>
      </c>
      <c r="D678" s="95" t="s">
        <v>321</v>
      </c>
      <c r="E678" s="92" t="s">
        <v>1023</v>
      </c>
      <c r="F678" s="92">
        <v>4</v>
      </c>
      <c r="G678" s="92" t="s">
        <v>1022</v>
      </c>
      <c r="H678" s="92" t="s">
        <v>1021</v>
      </c>
      <c r="K678" s="92" t="s">
        <v>1020</v>
      </c>
      <c r="L678" s="92" t="s">
        <v>316</v>
      </c>
      <c r="M678" s="92" t="s">
        <v>706</v>
      </c>
      <c r="N678" s="92" t="s">
        <v>316</v>
      </c>
      <c r="O678" s="92">
        <v>1</v>
      </c>
      <c r="P678" s="92" t="s">
        <v>316</v>
      </c>
      <c r="Q678" s="92">
        <v>1</v>
      </c>
      <c r="R678" s="92" t="s">
        <v>316</v>
      </c>
      <c r="S678" s="92" t="s">
        <v>316</v>
      </c>
      <c r="T678" s="92">
        <v>1</v>
      </c>
      <c r="U678" s="92" t="s">
        <v>316</v>
      </c>
      <c r="W678" s="92" t="str">
        <f t="shared" si="25"/>
        <v>TR</v>
      </c>
      <c r="X678" s="92" t="s">
        <v>1009</v>
      </c>
      <c r="Y678" s="93">
        <v>0.61458333333333337</v>
      </c>
      <c r="Z678" s="93">
        <v>0.6875</v>
      </c>
      <c r="AA678" s="92" t="s">
        <v>723</v>
      </c>
      <c r="AB678" s="92">
        <v>404</v>
      </c>
      <c r="AC678" s="92" t="s">
        <v>1019</v>
      </c>
      <c r="AD678" s="92">
        <v>20</v>
      </c>
      <c r="AE678" s="92">
        <v>7</v>
      </c>
      <c r="AG678" s="92" t="str">
        <f t="shared" si="26"/>
        <v>Non-Lab</v>
      </c>
    </row>
    <row r="679" spans="1:33" ht="16" x14ac:dyDescent="0.2">
      <c r="A679" s="92" t="s">
        <v>323</v>
      </c>
      <c r="B679" s="92" t="s">
        <v>347</v>
      </c>
      <c r="C679" s="92">
        <v>322</v>
      </c>
      <c r="D679" s="95" t="s">
        <v>321</v>
      </c>
      <c r="E679" s="92" t="s">
        <v>1018</v>
      </c>
      <c r="F679" s="92">
        <v>4</v>
      </c>
      <c r="G679" s="92" t="s">
        <v>346</v>
      </c>
      <c r="H679" s="92" t="s">
        <v>345</v>
      </c>
      <c r="K679" s="92" t="s">
        <v>344</v>
      </c>
      <c r="L679" s="92" t="s">
        <v>316</v>
      </c>
      <c r="M679" s="92" t="s">
        <v>706</v>
      </c>
      <c r="N679" s="92" t="s">
        <v>316</v>
      </c>
      <c r="O679" s="92">
        <v>1</v>
      </c>
      <c r="P679" s="92" t="s">
        <v>316</v>
      </c>
      <c r="Q679" s="92">
        <v>1</v>
      </c>
      <c r="R679" s="92" t="s">
        <v>316</v>
      </c>
      <c r="S679" s="92" t="s">
        <v>316</v>
      </c>
      <c r="T679" s="92">
        <v>1</v>
      </c>
      <c r="U679" s="92" t="s">
        <v>316</v>
      </c>
      <c r="W679" s="92" t="str">
        <f t="shared" si="25"/>
        <v>TR</v>
      </c>
      <c r="X679" s="92" t="s">
        <v>1009</v>
      </c>
      <c r="Y679" s="93">
        <v>0.61458333333333337</v>
      </c>
      <c r="Z679" s="93">
        <v>0.6875</v>
      </c>
      <c r="AA679" s="92" t="s">
        <v>605</v>
      </c>
      <c r="AB679" s="92">
        <v>214</v>
      </c>
      <c r="AC679" s="92" t="s">
        <v>1017</v>
      </c>
      <c r="AD679" s="92">
        <v>20</v>
      </c>
      <c r="AE679" s="92">
        <v>15</v>
      </c>
      <c r="AG679" s="92" t="str">
        <f t="shared" si="26"/>
        <v>Non-Lab</v>
      </c>
    </row>
    <row r="680" spans="1:33" ht="16" x14ac:dyDescent="0.2">
      <c r="A680" s="92" t="s">
        <v>323</v>
      </c>
      <c r="B680" s="92" t="s">
        <v>1016</v>
      </c>
      <c r="C680" s="92">
        <v>400</v>
      </c>
      <c r="D680" s="95" t="s">
        <v>321</v>
      </c>
      <c r="E680" s="92" t="s">
        <v>1015</v>
      </c>
      <c r="F680" s="92">
        <v>4</v>
      </c>
      <c r="G680" s="92" t="s">
        <v>352</v>
      </c>
      <c r="H680" s="92" t="s">
        <v>55</v>
      </c>
      <c r="K680" s="92" t="s">
        <v>351</v>
      </c>
      <c r="L680" s="92" t="s">
        <v>316</v>
      </c>
      <c r="M680" s="92" t="s">
        <v>706</v>
      </c>
      <c r="N680" s="92" t="s">
        <v>316</v>
      </c>
      <c r="O680" s="92">
        <v>1</v>
      </c>
      <c r="P680" s="92" t="s">
        <v>316</v>
      </c>
      <c r="Q680" s="92">
        <v>1</v>
      </c>
      <c r="R680" s="92" t="s">
        <v>316</v>
      </c>
      <c r="S680" s="92" t="s">
        <v>316</v>
      </c>
      <c r="T680" s="92">
        <v>1</v>
      </c>
      <c r="U680" s="92" t="s">
        <v>316</v>
      </c>
      <c r="W680" s="92" t="str">
        <f t="shared" si="25"/>
        <v>TR</v>
      </c>
      <c r="X680" s="92" t="s">
        <v>1009</v>
      </c>
      <c r="Y680" s="93">
        <v>0.61458333333333337</v>
      </c>
      <c r="Z680" s="93">
        <v>0.6875</v>
      </c>
      <c r="AA680" s="92" t="s">
        <v>723</v>
      </c>
      <c r="AB680" s="92">
        <v>306</v>
      </c>
      <c r="AC680" s="92" t="s">
        <v>1014</v>
      </c>
      <c r="AD680" s="92">
        <v>20</v>
      </c>
      <c r="AE680" s="92">
        <v>9</v>
      </c>
      <c r="AG680" s="92" t="str">
        <f t="shared" si="26"/>
        <v>Non-Lab</v>
      </c>
    </row>
    <row r="681" spans="1:33" ht="16" x14ac:dyDescent="0.2">
      <c r="A681" s="92" t="s">
        <v>323</v>
      </c>
      <c r="B681" s="92" t="s">
        <v>330</v>
      </c>
      <c r="C681" s="92">
        <v>101</v>
      </c>
      <c r="D681" s="95" t="s">
        <v>872</v>
      </c>
      <c r="E681" s="92" t="s">
        <v>820</v>
      </c>
      <c r="F681" s="92">
        <v>4</v>
      </c>
      <c r="G681" s="92" t="s">
        <v>816</v>
      </c>
      <c r="H681" s="92" t="s">
        <v>815</v>
      </c>
      <c r="K681" s="92" t="s">
        <v>814</v>
      </c>
      <c r="L681" s="92" t="s">
        <v>316</v>
      </c>
      <c r="M681" s="92" t="s">
        <v>706</v>
      </c>
      <c r="N681" s="92" t="s">
        <v>316</v>
      </c>
      <c r="O681" s="92">
        <v>1</v>
      </c>
      <c r="P681" s="92" t="s">
        <v>316</v>
      </c>
      <c r="Q681" s="92">
        <v>1</v>
      </c>
      <c r="R681" s="92" t="s">
        <v>316</v>
      </c>
      <c r="S681" s="92" t="s">
        <v>316</v>
      </c>
      <c r="T681" s="92">
        <v>1</v>
      </c>
      <c r="U681" s="92" t="s">
        <v>316</v>
      </c>
      <c r="W681" s="92" t="str">
        <f t="shared" si="25"/>
        <v>TR</v>
      </c>
      <c r="X681" s="92" t="s">
        <v>1009</v>
      </c>
      <c r="Y681" s="93">
        <v>0.61458333333333337</v>
      </c>
      <c r="Z681" s="93">
        <v>0.6875</v>
      </c>
      <c r="AA681" s="92" t="s">
        <v>598</v>
      </c>
      <c r="AB681" s="92">
        <v>106</v>
      </c>
      <c r="AC681" s="92" t="s">
        <v>1013</v>
      </c>
      <c r="AD681" s="92">
        <v>25</v>
      </c>
      <c r="AE681" s="92">
        <v>25</v>
      </c>
      <c r="AG681" s="92" t="str">
        <f t="shared" si="26"/>
        <v>Non-Lab</v>
      </c>
    </row>
    <row r="682" spans="1:33" ht="16" x14ac:dyDescent="0.2">
      <c r="A682" s="92" t="s">
        <v>323</v>
      </c>
      <c r="B682" s="92" t="s">
        <v>330</v>
      </c>
      <c r="C682" s="92">
        <v>347</v>
      </c>
      <c r="D682" s="95" t="s">
        <v>321</v>
      </c>
      <c r="E682" s="92" t="s">
        <v>1012</v>
      </c>
      <c r="F682" s="92">
        <v>4</v>
      </c>
      <c r="G682" s="92" t="s">
        <v>736</v>
      </c>
      <c r="H682" s="92" t="s">
        <v>735</v>
      </c>
      <c r="K682" s="92" t="s">
        <v>734</v>
      </c>
      <c r="L682" s="92" t="s">
        <v>316</v>
      </c>
      <c r="M682" s="92" t="s">
        <v>706</v>
      </c>
      <c r="N682" s="92" t="s">
        <v>316</v>
      </c>
      <c r="O682" s="92">
        <v>1</v>
      </c>
      <c r="P682" s="92" t="s">
        <v>316</v>
      </c>
      <c r="Q682" s="92">
        <v>1</v>
      </c>
      <c r="R682" s="92" t="s">
        <v>316</v>
      </c>
      <c r="S682" s="92" t="s">
        <v>316</v>
      </c>
      <c r="T682" s="92">
        <v>1</v>
      </c>
      <c r="U682" s="92" t="s">
        <v>316</v>
      </c>
      <c r="W682" s="92" t="str">
        <f t="shared" si="25"/>
        <v>TR</v>
      </c>
      <c r="X682" s="92" t="s">
        <v>1009</v>
      </c>
      <c r="Y682" s="93">
        <v>0.61458333333333337</v>
      </c>
      <c r="Z682" s="93">
        <v>0.6875</v>
      </c>
      <c r="AA682" s="92" t="s">
        <v>598</v>
      </c>
      <c r="AB682" s="92">
        <v>202</v>
      </c>
      <c r="AC682" s="92" t="s">
        <v>1011</v>
      </c>
      <c r="AD682" s="92">
        <v>12</v>
      </c>
      <c r="AE682" s="92">
        <v>16</v>
      </c>
      <c r="AG682" s="92" t="str">
        <f t="shared" si="26"/>
        <v>Non-Lab</v>
      </c>
    </row>
    <row r="683" spans="1:33" ht="16" x14ac:dyDescent="0.2">
      <c r="A683" s="92" t="s">
        <v>323</v>
      </c>
      <c r="B683" s="92" t="s">
        <v>322</v>
      </c>
      <c r="C683" s="92">
        <v>215</v>
      </c>
      <c r="D683" s="95" t="s">
        <v>321</v>
      </c>
      <c r="E683" s="92" t="s">
        <v>1010</v>
      </c>
      <c r="F683" s="92">
        <v>4</v>
      </c>
      <c r="G683" s="92" t="s">
        <v>319</v>
      </c>
      <c r="H683" s="92" t="s">
        <v>318</v>
      </c>
      <c r="K683" s="92" t="s">
        <v>317</v>
      </c>
      <c r="L683" s="92" t="s">
        <v>316</v>
      </c>
      <c r="M683" s="92" t="s">
        <v>706</v>
      </c>
      <c r="N683" s="92" t="s">
        <v>316</v>
      </c>
      <c r="O683" s="92">
        <v>1</v>
      </c>
      <c r="P683" s="92" t="s">
        <v>316</v>
      </c>
      <c r="Q683" s="92">
        <v>1</v>
      </c>
      <c r="R683" s="92" t="s">
        <v>316</v>
      </c>
      <c r="S683" s="92" t="s">
        <v>316</v>
      </c>
      <c r="T683" s="92">
        <v>1</v>
      </c>
      <c r="U683" s="92" t="s">
        <v>316</v>
      </c>
      <c r="W683" s="92" t="str">
        <f t="shared" si="25"/>
        <v>TR</v>
      </c>
      <c r="X683" s="92" t="s">
        <v>1009</v>
      </c>
      <c r="Y683" s="93">
        <v>0.61458333333333337</v>
      </c>
      <c r="Z683" s="93">
        <v>0.6875</v>
      </c>
      <c r="AA683" s="92" t="s">
        <v>723</v>
      </c>
      <c r="AB683" s="92">
        <v>407</v>
      </c>
      <c r="AC683" s="92" t="s">
        <v>1008</v>
      </c>
      <c r="AD683" s="92">
        <v>15</v>
      </c>
      <c r="AE683" s="92">
        <v>13</v>
      </c>
      <c r="AG683" s="92" t="str">
        <f t="shared" si="26"/>
        <v>Non-Lab</v>
      </c>
    </row>
    <row r="684" spans="1:33" ht="16" x14ac:dyDescent="0.2">
      <c r="A684" s="92" t="s">
        <v>323</v>
      </c>
      <c r="B684" s="92" t="s">
        <v>519</v>
      </c>
      <c r="C684" s="92">
        <v>406</v>
      </c>
      <c r="D684" s="95" t="s">
        <v>321</v>
      </c>
      <c r="E684" s="92" t="s">
        <v>1007</v>
      </c>
      <c r="F684" s="92">
        <v>4</v>
      </c>
      <c r="G684" s="92" t="s">
        <v>525</v>
      </c>
      <c r="H684" s="92" t="s">
        <v>524</v>
      </c>
      <c r="I684" s="92" t="s">
        <v>523</v>
      </c>
      <c r="J684" s="92" t="s">
        <v>522</v>
      </c>
      <c r="K684" s="92" t="s">
        <v>521</v>
      </c>
      <c r="L684" s="92" t="s">
        <v>520</v>
      </c>
      <c r="M684" s="92" t="s">
        <v>706</v>
      </c>
      <c r="N684" s="92" t="s">
        <v>316</v>
      </c>
      <c r="O684" s="92">
        <v>1</v>
      </c>
      <c r="P684" s="92" t="s">
        <v>316</v>
      </c>
      <c r="Q684" s="92">
        <v>1</v>
      </c>
      <c r="R684" s="92" t="s">
        <v>316</v>
      </c>
      <c r="S684" s="92" t="s">
        <v>316</v>
      </c>
      <c r="T684" s="92">
        <v>1</v>
      </c>
      <c r="U684" s="92" t="s">
        <v>316</v>
      </c>
      <c r="W684" s="92" t="str">
        <f t="shared" si="25"/>
        <v>TR</v>
      </c>
      <c r="X684" s="92" t="s">
        <v>1006</v>
      </c>
      <c r="Y684" s="93">
        <v>0.69444444444444442</v>
      </c>
      <c r="Z684" s="93">
        <v>0.76736111111111116</v>
      </c>
      <c r="AA684" s="92" t="s">
        <v>719</v>
      </c>
      <c r="AB684" s="95" t="s">
        <v>1005</v>
      </c>
      <c r="AC684" s="92" t="s">
        <v>1004</v>
      </c>
      <c r="AD684" s="92">
        <v>18</v>
      </c>
      <c r="AE684" s="92">
        <v>10</v>
      </c>
      <c r="AG684" s="92" t="str">
        <f t="shared" si="26"/>
        <v>Non-Lab</v>
      </c>
    </row>
    <row r="685" spans="1:33" ht="16" x14ac:dyDescent="0.2">
      <c r="A685" s="92" t="s">
        <v>323</v>
      </c>
      <c r="B685" s="92" t="s">
        <v>391</v>
      </c>
      <c r="C685" s="92">
        <v>175</v>
      </c>
      <c r="D685" s="95" t="s">
        <v>321</v>
      </c>
      <c r="E685" s="92" t="s">
        <v>1003</v>
      </c>
      <c r="F685" s="92">
        <v>1</v>
      </c>
      <c r="G685" s="92" t="s">
        <v>384</v>
      </c>
      <c r="H685" s="92" t="s">
        <v>240</v>
      </c>
      <c r="K685" s="92" t="s">
        <v>383</v>
      </c>
      <c r="L685" s="92" t="s">
        <v>316</v>
      </c>
      <c r="M685" s="92" t="s">
        <v>706</v>
      </c>
      <c r="N685" s="92" t="s">
        <v>316</v>
      </c>
      <c r="O685" s="92">
        <v>1</v>
      </c>
      <c r="P685" s="92" t="s">
        <v>316</v>
      </c>
      <c r="Q685" s="92">
        <v>1</v>
      </c>
      <c r="R685" s="92" t="s">
        <v>316</v>
      </c>
      <c r="S685" s="92" t="s">
        <v>316</v>
      </c>
      <c r="T685" s="92">
        <v>1</v>
      </c>
      <c r="U685" s="92" t="s">
        <v>316</v>
      </c>
      <c r="W685" s="92" t="str">
        <f t="shared" si="25"/>
        <v>TR</v>
      </c>
      <c r="X685" s="92" t="s">
        <v>1002</v>
      </c>
      <c r="Y685" s="93">
        <v>0.70833333333333337</v>
      </c>
      <c r="Z685" s="93">
        <v>0.77083333333333337</v>
      </c>
      <c r="AA685" s="92" t="s">
        <v>704</v>
      </c>
      <c r="AB685" s="92">
        <v>211</v>
      </c>
      <c r="AC685" s="92" t="s">
        <v>1001</v>
      </c>
      <c r="AD685" s="92">
        <v>12</v>
      </c>
      <c r="AE685" s="92">
        <v>11</v>
      </c>
      <c r="AG685" s="92" t="str">
        <f t="shared" si="26"/>
        <v>Non-Lab</v>
      </c>
    </row>
    <row r="686" spans="1:33" ht="16" x14ac:dyDescent="0.2">
      <c r="A686" s="92" t="s">
        <v>323</v>
      </c>
      <c r="B686" s="92" t="s">
        <v>378</v>
      </c>
      <c r="C686" s="92">
        <v>128</v>
      </c>
      <c r="D686" s="95" t="s">
        <v>321</v>
      </c>
      <c r="E686" s="92" t="s">
        <v>1000</v>
      </c>
      <c r="F686" s="92">
        <v>2</v>
      </c>
      <c r="G686" s="92" t="s">
        <v>999</v>
      </c>
      <c r="H686" s="92" t="s">
        <v>240</v>
      </c>
      <c r="I686" s="92" t="s">
        <v>364</v>
      </c>
      <c r="J686" s="92" t="s">
        <v>363</v>
      </c>
      <c r="K686" s="92" t="s">
        <v>998</v>
      </c>
      <c r="L686" s="92" t="s">
        <v>362</v>
      </c>
      <c r="M686" s="92" t="s">
        <v>706</v>
      </c>
      <c r="N686" s="92" t="s">
        <v>316</v>
      </c>
      <c r="O686" s="92">
        <v>1</v>
      </c>
      <c r="P686" s="92" t="s">
        <v>316</v>
      </c>
      <c r="Q686" s="92">
        <v>1</v>
      </c>
      <c r="R686" s="92" t="s">
        <v>316</v>
      </c>
      <c r="S686" s="92" t="s">
        <v>316</v>
      </c>
      <c r="T686" s="92">
        <v>1</v>
      </c>
      <c r="U686" s="92" t="s">
        <v>316</v>
      </c>
      <c r="W686" s="92" t="str">
        <f t="shared" si="25"/>
        <v>TR</v>
      </c>
      <c r="X686" s="92" t="s">
        <v>997</v>
      </c>
      <c r="Y686" s="93">
        <v>0.83333333333333337</v>
      </c>
      <c r="Z686" s="93">
        <v>0.875</v>
      </c>
      <c r="AA686" s="92" t="s">
        <v>996</v>
      </c>
      <c r="AB686" s="92" t="s">
        <v>995</v>
      </c>
      <c r="AC686" s="92" t="s">
        <v>994</v>
      </c>
      <c r="AD686" s="92">
        <v>10</v>
      </c>
      <c r="AE686" s="92">
        <v>10</v>
      </c>
      <c r="AG686" s="92" t="str">
        <f t="shared" si="26"/>
        <v>Non-Lab</v>
      </c>
    </row>
    <row r="687" spans="1:33" ht="16" x14ac:dyDescent="0.2">
      <c r="A687" s="92" t="s">
        <v>323</v>
      </c>
      <c r="B687" s="92" t="s">
        <v>378</v>
      </c>
      <c r="C687" s="92">
        <v>109</v>
      </c>
      <c r="D687" s="95" t="s">
        <v>321</v>
      </c>
      <c r="E687" s="92" t="s">
        <v>993</v>
      </c>
      <c r="F687" s="92">
        <v>2</v>
      </c>
      <c r="G687" s="92" t="s">
        <v>992</v>
      </c>
      <c r="H687" s="92" t="s">
        <v>991</v>
      </c>
      <c r="I687" s="92" t="s">
        <v>364</v>
      </c>
      <c r="J687" s="92" t="s">
        <v>363</v>
      </c>
      <c r="K687" s="92" t="s">
        <v>990</v>
      </c>
      <c r="L687" s="92" t="s">
        <v>362</v>
      </c>
      <c r="M687" s="92" t="s">
        <v>706</v>
      </c>
      <c r="N687" s="92" t="s">
        <v>316</v>
      </c>
      <c r="O687" s="92">
        <v>1</v>
      </c>
      <c r="P687" s="92" t="s">
        <v>316</v>
      </c>
      <c r="Q687" s="92">
        <v>1</v>
      </c>
      <c r="R687" s="92" t="s">
        <v>316</v>
      </c>
      <c r="S687" s="92" t="s">
        <v>316</v>
      </c>
      <c r="T687" s="92">
        <v>1</v>
      </c>
      <c r="U687" s="92" t="s">
        <v>316</v>
      </c>
      <c r="W687" s="92" t="str">
        <f t="shared" si="25"/>
        <v>TR</v>
      </c>
      <c r="X687" s="92" t="s">
        <v>983</v>
      </c>
      <c r="Y687" s="93">
        <v>0.375</v>
      </c>
      <c r="Z687" s="93">
        <v>0.41666666666666669</v>
      </c>
      <c r="AA687" s="92" t="s">
        <v>982</v>
      </c>
      <c r="AB687" s="92" t="s">
        <v>989</v>
      </c>
      <c r="AC687" s="92" t="s">
        <v>988</v>
      </c>
      <c r="AD687" s="92">
        <v>25</v>
      </c>
      <c r="AE687" s="92">
        <v>15</v>
      </c>
      <c r="AG687" s="92" t="str">
        <f t="shared" si="26"/>
        <v>Non-Lab</v>
      </c>
    </row>
    <row r="688" spans="1:33" ht="16" x14ac:dyDescent="0.2">
      <c r="A688" s="92" t="s">
        <v>323</v>
      </c>
      <c r="B688" s="92" t="s">
        <v>365</v>
      </c>
      <c r="C688" s="92">
        <v>142</v>
      </c>
      <c r="D688" s="95" t="s">
        <v>329</v>
      </c>
      <c r="E688" s="92" t="s">
        <v>987</v>
      </c>
      <c r="F688" s="92">
        <v>2</v>
      </c>
      <c r="G688" s="92" t="s">
        <v>986</v>
      </c>
      <c r="H688" s="92" t="s">
        <v>985</v>
      </c>
      <c r="I688" s="92" t="s">
        <v>364</v>
      </c>
      <c r="J688" s="92" t="s">
        <v>363</v>
      </c>
      <c r="K688" s="92" t="s">
        <v>984</v>
      </c>
      <c r="L688" s="92" t="s">
        <v>362</v>
      </c>
      <c r="M688" s="92" t="s">
        <v>706</v>
      </c>
      <c r="N688" s="92" t="s">
        <v>316</v>
      </c>
      <c r="O688" s="92">
        <v>1</v>
      </c>
      <c r="P688" s="92" t="s">
        <v>316</v>
      </c>
      <c r="Q688" s="92">
        <v>1</v>
      </c>
      <c r="R688" s="92" t="s">
        <v>316</v>
      </c>
      <c r="S688" s="92" t="s">
        <v>316</v>
      </c>
      <c r="T688" s="92">
        <v>1</v>
      </c>
      <c r="U688" s="92" t="s">
        <v>316</v>
      </c>
      <c r="W688" s="92" t="str">
        <f t="shared" si="25"/>
        <v>TR</v>
      </c>
      <c r="X688" s="92" t="s">
        <v>983</v>
      </c>
      <c r="Y688" s="93">
        <v>0.375</v>
      </c>
      <c r="Z688" s="93">
        <v>0.41666666666666669</v>
      </c>
      <c r="AA688" s="92" t="s">
        <v>982</v>
      </c>
      <c r="AB688" s="92">
        <v>304</v>
      </c>
      <c r="AC688" s="92" t="s">
        <v>981</v>
      </c>
      <c r="AD688" s="92">
        <v>21</v>
      </c>
      <c r="AE688" s="92">
        <v>21</v>
      </c>
      <c r="AG688" s="92" t="str">
        <f t="shared" si="26"/>
        <v>Non-Lab</v>
      </c>
    </row>
    <row r="689" spans="1:33" ht="16" x14ac:dyDescent="0.2">
      <c r="A689" s="92" t="s">
        <v>323</v>
      </c>
      <c r="B689" s="92" t="s">
        <v>576</v>
      </c>
      <c r="C689" s="92">
        <v>297</v>
      </c>
      <c r="D689" s="95" t="s">
        <v>329</v>
      </c>
      <c r="E689" s="92" t="s">
        <v>980</v>
      </c>
      <c r="F689" s="92">
        <v>4</v>
      </c>
      <c r="G689" s="92" t="s">
        <v>574</v>
      </c>
      <c r="H689" s="92" t="s">
        <v>573</v>
      </c>
      <c r="K689" s="92" t="s">
        <v>572</v>
      </c>
      <c r="L689" s="92" t="s">
        <v>316</v>
      </c>
      <c r="M689" s="92" t="s">
        <v>706</v>
      </c>
      <c r="N689" s="92" t="s">
        <v>316</v>
      </c>
      <c r="O689" s="92">
        <v>1</v>
      </c>
      <c r="P689" s="92" t="s">
        <v>316</v>
      </c>
      <c r="Q689" s="92">
        <v>1</v>
      </c>
      <c r="R689" s="92" t="s">
        <v>316</v>
      </c>
      <c r="S689" s="92" t="s">
        <v>316</v>
      </c>
      <c r="T689" s="92">
        <v>1</v>
      </c>
      <c r="U689" s="92" t="s">
        <v>316</v>
      </c>
      <c r="W689" s="92" t="str">
        <f t="shared" si="25"/>
        <v>TR</v>
      </c>
      <c r="X689" s="92" t="s">
        <v>914</v>
      </c>
      <c r="Y689" s="93">
        <v>0.375</v>
      </c>
      <c r="Z689" s="93">
        <v>0.44791666666666669</v>
      </c>
      <c r="AA689" s="92" t="s">
        <v>719</v>
      </c>
      <c r="AB689" s="92">
        <v>303</v>
      </c>
      <c r="AC689" s="92" t="s">
        <v>979</v>
      </c>
      <c r="AD689" s="92">
        <v>20</v>
      </c>
      <c r="AE689" s="92">
        <v>12</v>
      </c>
      <c r="AG689" s="92" t="str">
        <f t="shared" si="26"/>
        <v>Non-Lab</v>
      </c>
    </row>
    <row r="690" spans="1:33" ht="16" x14ac:dyDescent="0.2">
      <c r="A690" s="92" t="s">
        <v>323</v>
      </c>
      <c r="B690" s="92" t="s">
        <v>576</v>
      </c>
      <c r="C690" s="92">
        <v>321</v>
      </c>
      <c r="D690" s="95" t="s">
        <v>321</v>
      </c>
      <c r="E690" s="92" t="s">
        <v>978</v>
      </c>
      <c r="F690" s="92">
        <v>4</v>
      </c>
      <c r="G690" s="92" t="s">
        <v>796</v>
      </c>
      <c r="H690" s="92" t="s">
        <v>795</v>
      </c>
      <c r="K690" s="92" t="s">
        <v>794</v>
      </c>
      <c r="L690" s="92" t="s">
        <v>316</v>
      </c>
      <c r="M690" s="92" t="s">
        <v>706</v>
      </c>
      <c r="N690" s="92" t="s">
        <v>316</v>
      </c>
      <c r="O690" s="92">
        <v>1</v>
      </c>
      <c r="P690" s="92" t="s">
        <v>316</v>
      </c>
      <c r="Q690" s="92">
        <v>1</v>
      </c>
      <c r="R690" s="92" t="s">
        <v>316</v>
      </c>
      <c r="S690" s="92" t="s">
        <v>316</v>
      </c>
      <c r="T690" s="92">
        <v>1</v>
      </c>
      <c r="U690" s="92" t="s">
        <v>316</v>
      </c>
      <c r="W690" s="92" t="str">
        <f t="shared" si="25"/>
        <v>TR</v>
      </c>
      <c r="X690" s="92" t="s">
        <v>914</v>
      </c>
      <c r="Y690" s="93">
        <v>0.375</v>
      </c>
      <c r="Z690" s="93">
        <v>0.44791666666666669</v>
      </c>
      <c r="AA690" s="92" t="s">
        <v>719</v>
      </c>
      <c r="AB690" s="92">
        <v>103</v>
      </c>
      <c r="AC690" s="92" t="s">
        <v>977</v>
      </c>
      <c r="AD690" s="92">
        <v>35</v>
      </c>
      <c r="AE690" s="92">
        <v>30</v>
      </c>
      <c r="AG690" s="92" t="str">
        <f t="shared" si="26"/>
        <v>Non-Lab</v>
      </c>
    </row>
    <row r="691" spans="1:33" ht="16" x14ac:dyDescent="0.2">
      <c r="A691" s="92" t="s">
        <v>323</v>
      </c>
      <c r="B691" s="92" t="s">
        <v>556</v>
      </c>
      <c r="C691" s="92">
        <v>301</v>
      </c>
      <c r="D691" s="95" t="s">
        <v>321</v>
      </c>
      <c r="E691" s="92" t="s">
        <v>976</v>
      </c>
      <c r="F691" s="92">
        <v>4</v>
      </c>
      <c r="G691" s="92" t="s">
        <v>561</v>
      </c>
      <c r="H691" s="92" t="s">
        <v>401</v>
      </c>
      <c r="K691" s="92" t="s">
        <v>560</v>
      </c>
      <c r="L691" s="92" t="s">
        <v>316</v>
      </c>
      <c r="M691" s="92" t="s">
        <v>706</v>
      </c>
      <c r="N691" s="92" t="s">
        <v>316</v>
      </c>
      <c r="O691" s="92">
        <v>1</v>
      </c>
      <c r="P691" s="92" t="s">
        <v>316</v>
      </c>
      <c r="Q691" s="92">
        <v>1</v>
      </c>
      <c r="R691" s="92" t="s">
        <v>316</v>
      </c>
      <c r="S691" s="92" t="s">
        <v>316</v>
      </c>
      <c r="T691" s="92">
        <v>1</v>
      </c>
      <c r="U691" s="92" t="s">
        <v>316</v>
      </c>
      <c r="W691" s="92" t="str">
        <f t="shared" si="25"/>
        <v>TR</v>
      </c>
      <c r="X691" s="92" t="s">
        <v>914</v>
      </c>
      <c r="Y691" s="93">
        <v>0.375</v>
      </c>
      <c r="Z691" s="93">
        <v>0.44791666666666669</v>
      </c>
      <c r="AA691" s="92" t="s">
        <v>719</v>
      </c>
      <c r="AB691" s="92">
        <v>109</v>
      </c>
      <c r="AC691" s="92" t="s">
        <v>975</v>
      </c>
      <c r="AD691" s="92">
        <v>20</v>
      </c>
      <c r="AE691" s="92">
        <v>22</v>
      </c>
      <c r="AG691" s="92" t="str">
        <f t="shared" si="26"/>
        <v>Non-Lab</v>
      </c>
    </row>
    <row r="692" spans="1:33" ht="16" x14ac:dyDescent="0.2">
      <c r="A692" s="92" t="s">
        <v>323</v>
      </c>
      <c r="B692" s="92" t="s">
        <v>262</v>
      </c>
      <c r="C692" s="92">
        <v>241</v>
      </c>
      <c r="D692" s="95" t="s">
        <v>321</v>
      </c>
      <c r="E692" s="92" t="s">
        <v>783</v>
      </c>
      <c r="F692" s="92">
        <v>4</v>
      </c>
      <c r="G692" s="92" t="s">
        <v>546</v>
      </c>
      <c r="H692" s="92" t="s">
        <v>49</v>
      </c>
      <c r="K692" s="92" t="s">
        <v>545</v>
      </c>
      <c r="L692" s="92" t="s">
        <v>316</v>
      </c>
      <c r="M692" s="92" t="s">
        <v>706</v>
      </c>
      <c r="N692" s="92" t="s">
        <v>316</v>
      </c>
      <c r="O692" s="92">
        <v>1</v>
      </c>
      <c r="P692" s="92" t="s">
        <v>316</v>
      </c>
      <c r="Q692" s="92">
        <v>1</v>
      </c>
      <c r="R692" s="92" t="s">
        <v>316</v>
      </c>
      <c r="S692" s="92" t="s">
        <v>316</v>
      </c>
      <c r="T692" s="92">
        <v>1</v>
      </c>
      <c r="U692" s="92" t="s">
        <v>316</v>
      </c>
      <c r="W692" s="92" t="str">
        <f t="shared" si="25"/>
        <v>TR</v>
      </c>
      <c r="X692" s="92" t="s">
        <v>914</v>
      </c>
      <c r="Y692" s="93">
        <v>0.375</v>
      </c>
      <c r="Z692" s="93">
        <v>0.44791666666666669</v>
      </c>
      <c r="AA692" s="92" t="s">
        <v>605</v>
      </c>
      <c r="AB692" s="92">
        <v>222</v>
      </c>
      <c r="AC692" s="92" t="s">
        <v>974</v>
      </c>
      <c r="AD692" s="92">
        <v>20</v>
      </c>
      <c r="AE692" s="92">
        <v>14</v>
      </c>
      <c r="AG692" s="92" t="str">
        <f t="shared" si="26"/>
        <v>Non-Lab</v>
      </c>
    </row>
    <row r="693" spans="1:33" ht="16" x14ac:dyDescent="0.2">
      <c r="A693" s="92" t="s">
        <v>323</v>
      </c>
      <c r="B693" s="92" t="s">
        <v>262</v>
      </c>
      <c r="C693" s="92">
        <v>400</v>
      </c>
      <c r="D693" s="95" t="s">
        <v>321</v>
      </c>
      <c r="E693" s="92" t="s">
        <v>973</v>
      </c>
      <c r="F693" s="92">
        <v>4</v>
      </c>
      <c r="G693" s="92" t="s">
        <v>549</v>
      </c>
      <c r="H693" s="92" t="s">
        <v>548</v>
      </c>
      <c r="K693" s="92" t="s">
        <v>547</v>
      </c>
      <c r="L693" s="92" t="s">
        <v>316</v>
      </c>
      <c r="M693" s="92" t="s">
        <v>706</v>
      </c>
      <c r="N693" s="92" t="s">
        <v>316</v>
      </c>
      <c r="O693" s="92">
        <v>1</v>
      </c>
      <c r="P693" s="92" t="s">
        <v>316</v>
      </c>
      <c r="Q693" s="92">
        <v>1</v>
      </c>
      <c r="R693" s="92" t="s">
        <v>316</v>
      </c>
      <c r="S693" s="92" t="s">
        <v>316</v>
      </c>
      <c r="T693" s="92">
        <v>1</v>
      </c>
      <c r="U693" s="92" t="s">
        <v>316</v>
      </c>
      <c r="W693" s="92" t="str">
        <f t="shared" si="25"/>
        <v>TR</v>
      </c>
      <c r="X693" s="92" t="s">
        <v>914</v>
      </c>
      <c r="Y693" s="93">
        <v>0.375</v>
      </c>
      <c r="Z693" s="93">
        <v>0.44791666666666669</v>
      </c>
      <c r="AA693" s="92" t="s">
        <v>605</v>
      </c>
      <c r="AB693" s="92">
        <v>214</v>
      </c>
      <c r="AC693" s="92" t="s">
        <v>972</v>
      </c>
      <c r="AD693" s="92">
        <v>15</v>
      </c>
      <c r="AE693" s="92">
        <v>15</v>
      </c>
      <c r="AG693" s="92" t="str">
        <f t="shared" si="26"/>
        <v>Non-Lab</v>
      </c>
    </row>
    <row r="694" spans="1:33" ht="16" x14ac:dyDescent="0.2">
      <c r="A694" s="92" t="s">
        <v>323</v>
      </c>
      <c r="B694" s="92" t="s">
        <v>538</v>
      </c>
      <c r="C694" s="92">
        <v>101</v>
      </c>
      <c r="D694" s="95" t="s">
        <v>321</v>
      </c>
      <c r="E694" s="92" t="s">
        <v>971</v>
      </c>
      <c r="F694" s="92">
        <v>4</v>
      </c>
      <c r="G694" s="92" t="s">
        <v>541</v>
      </c>
      <c r="H694" s="92" t="s">
        <v>540</v>
      </c>
      <c r="K694" s="92" t="s">
        <v>539</v>
      </c>
      <c r="L694" s="92" t="s">
        <v>316</v>
      </c>
      <c r="M694" s="92" t="s">
        <v>706</v>
      </c>
      <c r="N694" s="92" t="s">
        <v>316</v>
      </c>
      <c r="O694" s="92">
        <v>1</v>
      </c>
      <c r="P694" s="92" t="s">
        <v>316</v>
      </c>
      <c r="Q694" s="92">
        <v>1</v>
      </c>
      <c r="R694" s="92" t="s">
        <v>316</v>
      </c>
      <c r="S694" s="92" t="s">
        <v>316</v>
      </c>
      <c r="T694" s="92">
        <v>1</v>
      </c>
      <c r="U694" s="92" t="s">
        <v>316</v>
      </c>
      <c r="W694" s="92" t="str">
        <f t="shared" si="25"/>
        <v>TR</v>
      </c>
      <c r="X694" s="92" t="s">
        <v>914</v>
      </c>
      <c r="Y694" s="93">
        <v>0.375</v>
      </c>
      <c r="Z694" s="93">
        <v>0.44791666666666669</v>
      </c>
      <c r="AA694" s="92" t="s">
        <v>719</v>
      </c>
      <c r="AB694" s="95" t="s">
        <v>865</v>
      </c>
      <c r="AC694" s="92" t="s">
        <v>970</v>
      </c>
      <c r="AD694" s="92">
        <v>25</v>
      </c>
      <c r="AE694" s="92">
        <v>32</v>
      </c>
      <c r="AG694" s="92" t="str">
        <f t="shared" si="26"/>
        <v>Non-Lab</v>
      </c>
    </row>
    <row r="695" spans="1:33" ht="16" x14ac:dyDescent="0.2">
      <c r="A695" s="92" t="s">
        <v>323</v>
      </c>
      <c r="B695" s="92" t="s">
        <v>882</v>
      </c>
      <c r="C695" s="92">
        <v>247</v>
      </c>
      <c r="D695" s="95" t="s">
        <v>321</v>
      </c>
      <c r="E695" s="92" t="s">
        <v>969</v>
      </c>
      <c r="F695" s="92">
        <v>4</v>
      </c>
      <c r="G695" s="92" t="s">
        <v>880</v>
      </c>
      <c r="H695" s="92" t="s">
        <v>879</v>
      </c>
      <c r="K695" s="92" t="s">
        <v>878</v>
      </c>
      <c r="L695" s="92" t="s">
        <v>316</v>
      </c>
      <c r="M695" s="92" t="s">
        <v>706</v>
      </c>
      <c r="N695" s="92" t="s">
        <v>316</v>
      </c>
      <c r="O695" s="92">
        <v>1</v>
      </c>
      <c r="P695" s="92" t="s">
        <v>316</v>
      </c>
      <c r="Q695" s="92">
        <v>1</v>
      </c>
      <c r="R695" s="92" t="s">
        <v>316</v>
      </c>
      <c r="S695" s="92" t="s">
        <v>316</v>
      </c>
      <c r="T695" s="92">
        <v>1</v>
      </c>
      <c r="U695" s="92" t="s">
        <v>316</v>
      </c>
      <c r="W695" s="92" t="str">
        <f t="shared" si="25"/>
        <v>TR</v>
      </c>
      <c r="X695" s="92" t="s">
        <v>914</v>
      </c>
      <c r="Y695" s="93">
        <v>0.375</v>
      </c>
      <c r="Z695" s="93">
        <v>0.44791666666666669</v>
      </c>
      <c r="AA695" s="92" t="s">
        <v>723</v>
      </c>
      <c r="AB695" s="92">
        <v>201</v>
      </c>
      <c r="AC695" s="92" t="s">
        <v>968</v>
      </c>
      <c r="AD695" s="92">
        <v>20</v>
      </c>
      <c r="AE695" s="92">
        <v>19</v>
      </c>
      <c r="AG695" s="92" t="str">
        <f t="shared" si="26"/>
        <v>Non-Lab</v>
      </c>
    </row>
    <row r="696" spans="1:33" ht="16" x14ac:dyDescent="0.2">
      <c r="A696" s="92" t="s">
        <v>323</v>
      </c>
      <c r="B696" s="92" t="s">
        <v>259</v>
      </c>
      <c r="C696" s="92">
        <v>102</v>
      </c>
      <c r="D696" s="95" t="s">
        <v>321</v>
      </c>
      <c r="E696" s="92" t="s">
        <v>967</v>
      </c>
      <c r="F696" s="92">
        <v>4</v>
      </c>
      <c r="G696" s="92" t="s">
        <v>528</v>
      </c>
      <c r="H696" s="92" t="s">
        <v>530</v>
      </c>
      <c r="K696" s="92" t="s">
        <v>529</v>
      </c>
      <c r="L696" s="92" t="s">
        <v>316</v>
      </c>
      <c r="M696" s="92" t="s">
        <v>706</v>
      </c>
      <c r="N696" s="92" t="s">
        <v>316</v>
      </c>
      <c r="O696" s="92">
        <v>1</v>
      </c>
      <c r="P696" s="92" t="s">
        <v>316</v>
      </c>
      <c r="Q696" s="92">
        <v>1</v>
      </c>
      <c r="R696" s="92" t="s">
        <v>316</v>
      </c>
      <c r="S696" s="92" t="s">
        <v>316</v>
      </c>
      <c r="T696" s="92">
        <v>1</v>
      </c>
      <c r="U696" s="92" t="s">
        <v>316</v>
      </c>
      <c r="W696" s="92" t="str">
        <f t="shared" si="25"/>
        <v>TR</v>
      </c>
      <c r="X696" s="92" t="s">
        <v>914</v>
      </c>
      <c r="Y696" s="93">
        <v>0.375</v>
      </c>
      <c r="Z696" s="93">
        <v>0.44791666666666669</v>
      </c>
      <c r="AA696" s="92" t="s">
        <v>719</v>
      </c>
      <c r="AB696" s="92">
        <v>307</v>
      </c>
      <c r="AC696" s="92" t="s">
        <v>966</v>
      </c>
      <c r="AD696" s="92">
        <v>25</v>
      </c>
      <c r="AE696" s="92">
        <v>31</v>
      </c>
      <c r="AG696" s="92" t="str">
        <f t="shared" si="26"/>
        <v>Non-Lab</v>
      </c>
    </row>
    <row r="697" spans="1:33" ht="16" x14ac:dyDescent="0.2">
      <c r="A697" s="92" t="s">
        <v>323</v>
      </c>
      <c r="B697" s="92" t="s">
        <v>614</v>
      </c>
      <c r="C697" s="92">
        <v>111</v>
      </c>
      <c r="D697" s="95" t="s">
        <v>965</v>
      </c>
      <c r="E697" s="92" t="s">
        <v>390</v>
      </c>
      <c r="F697" s="92">
        <v>4</v>
      </c>
      <c r="G697" s="92" t="s">
        <v>774</v>
      </c>
      <c r="H697" s="92" t="s">
        <v>773</v>
      </c>
      <c r="K697" s="92" t="s">
        <v>772</v>
      </c>
      <c r="L697" s="92" t="s">
        <v>316</v>
      </c>
      <c r="M697" s="92" t="s">
        <v>706</v>
      </c>
      <c r="N697" s="92" t="s">
        <v>316</v>
      </c>
      <c r="O697" s="92">
        <v>1</v>
      </c>
      <c r="P697" s="92" t="s">
        <v>316</v>
      </c>
      <c r="Q697" s="92">
        <v>1</v>
      </c>
      <c r="R697" s="92" t="s">
        <v>316</v>
      </c>
      <c r="S697" s="92" t="s">
        <v>316</v>
      </c>
      <c r="T697" s="92">
        <v>1</v>
      </c>
      <c r="U697" s="92" t="s">
        <v>316</v>
      </c>
      <c r="W697" s="92" t="str">
        <f t="shared" si="25"/>
        <v>TR</v>
      </c>
      <c r="X697" s="92" t="s">
        <v>914</v>
      </c>
      <c r="Y697" s="93">
        <v>0.375</v>
      </c>
      <c r="Z697" s="93">
        <v>0.44791666666666669</v>
      </c>
      <c r="AA697" s="92" t="s">
        <v>719</v>
      </c>
      <c r="AB697" s="92">
        <v>213</v>
      </c>
      <c r="AC697" s="92" t="s">
        <v>964</v>
      </c>
      <c r="AD697" s="92">
        <v>16</v>
      </c>
      <c r="AE697" s="92">
        <v>15</v>
      </c>
      <c r="AG697" s="92" t="str">
        <f t="shared" si="26"/>
        <v>Non-Lab</v>
      </c>
    </row>
    <row r="698" spans="1:33" ht="16" x14ac:dyDescent="0.2">
      <c r="A698" s="92" t="s">
        <v>323</v>
      </c>
      <c r="B698" s="92" t="s">
        <v>614</v>
      </c>
      <c r="C698" s="92">
        <v>201</v>
      </c>
      <c r="D698" s="95" t="s">
        <v>329</v>
      </c>
      <c r="E698" s="92" t="s">
        <v>765</v>
      </c>
      <c r="F698" s="92">
        <v>4</v>
      </c>
      <c r="G698" s="92" t="s">
        <v>686</v>
      </c>
      <c r="H698" s="92" t="s">
        <v>685</v>
      </c>
      <c r="K698" s="92" t="s">
        <v>684</v>
      </c>
      <c r="L698" s="92" t="s">
        <v>316</v>
      </c>
      <c r="M698" s="92" t="s">
        <v>706</v>
      </c>
      <c r="N698" s="92" t="s">
        <v>316</v>
      </c>
      <c r="O698" s="92">
        <v>1</v>
      </c>
      <c r="P698" s="92" t="s">
        <v>316</v>
      </c>
      <c r="Q698" s="92">
        <v>1</v>
      </c>
      <c r="R698" s="92" t="s">
        <v>316</v>
      </c>
      <c r="S698" s="92" t="s">
        <v>316</v>
      </c>
      <c r="T698" s="92">
        <v>1</v>
      </c>
      <c r="U698" s="92" t="s">
        <v>316</v>
      </c>
      <c r="W698" s="92" t="str">
        <f t="shared" si="25"/>
        <v>TR</v>
      </c>
      <c r="X698" s="92" t="s">
        <v>914</v>
      </c>
      <c r="Y698" s="93">
        <v>0.375</v>
      </c>
      <c r="Z698" s="93">
        <v>0.44791666666666669</v>
      </c>
      <c r="AA698" s="92" t="s">
        <v>605</v>
      </c>
      <c r="AB698" s="92">
        <v>215</v>
      </c>
      <c r="AC698" s="92" t="s">
        <v>963</v>
      </c>
      <c r="AD698" s="92">
        <v>15</v>
      </c>
      <c r="AE698" s="92">
        <v>15</v>
      </c>
      <c r="AG698" s="92" t="str">
        <f t="shared" si="26"/>
        <v>Non-Lab</v>
      </c>
    </row>
    <row r="699" spans="1:33" ht="16" x14ac:dyDescent="0.2">
      <c r="A699" s="92" t="s">
        <v>323</v>
      </c>
      <c r="B699" s="92" t="s">
        <v>614</v>
      </c>
      <c r="C699" s="92">
        <v>205</v>
      </c>
      <c r="D699" s="95" t="s">
        <v>321</v>
      </c>
      <c r="E699" s="92" t="s">
        <v>962</v>
      </c>
      <c r="F699" s="92">
        <v>4</v>
      </c>
      <c r="G699" s="92" t="s">
        <v>381</v>
      </c>
      <c r="H699" s="92" t="s">
        <v>862</v>
      </c>
      <c r="K699" s="92" t="s">
        <v>861</v>
      </c>
      <c r="L699" s="92" t="s">
        <v>316</v>
      </c>
      <c r="M699" s="92" t="s">
        <v>706</v>
      </c>
      <c r="N699" s="92" t="s">
        <v>316</v>
      </c>
      <c r="O699" s="92">
        <v>1</v>
      </c>
      <c r="P699" s="92" t="s">
        <v>316</v>
      </c>
      <c r="Q699" s="92">
        <v>1</v>
      </c>
      <c r="R699" s="92" t="s">
        <v>316</v>
      </c>
      <c r="S699" s="92" t="s">
        <v>316</v>
      </c>
      <c r="T699" s="92">
        <v>1</v>
      </c>
      <c r="U699" s="92" t="s">
        <v>316</v>
      </c>
      <c r="W699" s="92" t="str">
        <f t="shared" si="25"/>
        <v>TR</v>
      </c>
      <c r="X699" s="92" t="s">
        <v>914</v>
      </c>
      <c r="Y699" s="93">
        <v>0.375</v>
      </c>
      <c r="Z699" s="93">
        <v>0.44791666666666669</v>
      </c>
      <c r="AA699" s="92" t="s">
        <v>723</v>
      </c>
      <c r="AB699" s="92">
        <v>305</v>
      </c>
      <c r="AC699" s="92" t="s">
        <v>961</v>
      </c>
      <c r="AD699" s="92">
        <v>15</v>
      </c>
      <c r="AE699" s="92">
        <v>14</v>
      </c>
      <c r="AG699" s="92" t="str">
        <f t="shared" si="26"/>
        <v>Non-Lab</v>
      </c>
    </row>
    <row r="700" spans="1:33" ht="16" x14ac:dyDescent="0.2">
      <c r="A700" s="92" t="s">
        <v>323</v>
      </c>
      <c r="B700" s="92" t="s">
        <v>614</v>
      </c>
      <c r="C700" s="92">
        <v>226</v>
      </c>
      <c r="D700" s="95" t="s">
        <v>321</v>
      </c>
      <c r="E700" s="92" t="s">
        <v>960</v>
      </c>
      <c r="F700" s="92">
        <v>4</v>
      </c>
      <c r="G700" s="92" t="s">
        <v>959</v>
      </c>
      <c r="H700" s="92" t="s">
        <v>958</v>
      </c>
      <c r="K700" s="92" t="s">
        <v>957</v>
      </c>
      <c r="L700" s="92" t="s">
        <v>316</v>
      </c>
      <c r="M700" s="92" t="s">
        <v>706</v>
      </c>
      <c r="N700" s="92" t="s">
        <v>316</v>
      </c>
      <c r="O700" s="92">
        <v>1</v>
      </c>
      <c r="P700" s="92" t="s">
        <v>316</v>
      </c>
      <c r="Q700" s="92">
        <v>1</v>
      </c>
      <c r="R700" s="92" t="s">
        <v>316</v>
      </c>
      <c r="S700" s="92" t="s">
        <v>316</v>
      </c>
      <c r="T700" s="92">
        <v>1</v>
      </c>
      <c r="U700" s="92" t="s">
        <v>316</v>
      </c>
      <c r="W700" s="92" t="str">
        <f t="shared" si="25"/>
        <v>TR</v>
      </c>
      <c r="X700" s="92" t="s">
        <v>914</v>
      </c>
      <c r="Y700" s="93">
        <v>0.375</v>
      </c>
      <c r="Z700" s="93">
        <v>0.44791666666666669</v>
      </c>
      <c r="AA700" s="92" t="s">
        <v>719</v>
      </c>
      <c r="AB700" s="95" t="s">
        <v>785</v>
      </c>
      <c r="AC700" s="92" t="s">
        <v>956</v>
      </c>
      <c r="AD700" s="92">
        <v>20</v>
      </c>
      <c r="AE700" s="92">
        <v>18</v>
      </c>
      <c r="AG700" s="92" t="str">
        <f t="shared" si="26"/>
        <v>Non-Lab</v>
      </c>
    </row>
    <row r="701" spans="1:33" ht="16" x14ac:dyDescent="0.2">
      <c r="A701" s="92" t="s">
        <v>323</v>
      </c>
      <c r="B701" s="92" t="s">
        <v>512</v>
      </c>
      <c r="C701" s="92">
        <v>302</v>
      </c>
      <c r="D701" s="95" t="s">
        <v>321</v>
      </c>
      <c r="E701" s="92" t="s">
        <v>955</v>
      </c>
      <c r="F701" s="92">
        <v>4</v>
      </c>
      <c r="G701" s="92" t="s">
        <v>515</v>
      </c>
      <c r="H701" s="92" t="s">
        <v>514</v>
      </c>
      <c r="K701" s="92" t="s">
        <v>513</v>
      </c>
      <c r="L701" s="92" t="s">
        <v>316</v>
      </c>
      <c r="M701" s="92" t="s">
        <v>706</v>
      </c>
      <c r="N701" s="92" t="s">
        <v>316</v>
      </c>
      <c r="O701" s="92">
        <v>1</v>
      </c>
      <c r="P701" s="92" t="s">
        <v>316</v>
      </c>
      <c r="Q701" s="92">
        <v>1</v>
      </c>
      <c r="R701" s="92" t="s">
        <v>316</v>
      </c>
      <c r="S701" s="92" t="s">
        <v>316</v>
      </c>
      <c r="T701" s="92">
        <v>1</v>
      </c>
      <c r="U701" s="92" t="s">
        <v>316</v>
      </c>
      <c r="W701" s="92" t="str">
        <f t="shared" si="25"/>
        <v>TR</v>
      </c>
      <c r="X701" s="92" t="s">
        <v>914</v>
      </c>
      <c r="Y701" s="93">
        <v>0.375</v>
      </c>
      <c r="Z701" s="93">
        <v>0.44791666666666669</v>
      </c>
      <c r="AA701" s="92" t="s">
        <v>719</v>
      </c>
      <c r="AB701" s="92">
        <v>203</v>
      </c>
      <c r="AC701" s="92" t="s">
        <v>954</v>
      </c>
      <c r="AD701" s="92">
        <v>20</v>
      </c>
      <c r="AE701" s="92">
        <v>21</v>
      </c>
      <c r="AG701" s="92" t="str">
        <f t="shared" si="26"/>
        <v>Non-Lab</v>
      </c>
    </row>
    <row r="702" spans="1:33" ht="16" x14ac:dyDescent="0.2">
      <c r="A702" s="92" t="s">
        <v>323</v>
      </c>
      <c r="B702" s="92" t="s">
        <v>508</v>
      </c>
      <c r="C702" s="92">
        <v>130</v>
      </c>
      <c r="D702" s="95" t="s">
        <v>321</v>
      </c>
      <c r="E702" s="92" t="s">
        <v>953</v>
      </c>
      <c r="F702" s="92">
        <v>4</v>
      </c>
      <c r="G702" s="92" t="s">
        <v>952</v>
      </c>
      <c r="H702" s="92" t="s">
        <v>401</v>
      </c>
      <c r="K702" s="92" t="s">
        <v>951</v>
      </c>
      <c r="L702" s="92" t="s">
        <v>316</v>
      </c>
      <c r="M702" s="92" t="s">
        <v>706</v>
      </c>
      <c r="N702" s="92" t="s">
        <v>316</v>
      </c>
      <c r="O702" s="92">
        <v>1</v>
      </c>
      <c r="P702" s="92" t="s">
        <v>316</v>
      </c>
      <c r="Q702" s="92">
        <v>1</v>
      </c>
      <c r="R702" s="92" t="s">
        <v>316</v>
      </c>
      <c r="S702" s="92" t="s">
        <v>316</v>
      </c>
      <c r="T702" s="92">
        <v>1</v>
      </c>
      <c r="U702" s="92" t="s">
        <v>316</v>
      </c>
      <c r="W702" s="92" t="str">
        <f t="shared" si="25"/>
        <v>TR</v>
      </c>
      <c r="X702" s="92" t="s">
        <v>914</v>
      </c>
      <c r="Y702" s="93">
        <v>0.375</v>
      </c>
      <c r="Z702" s="93">
        <v>0.44791666666666669</v>
      </c>
      <c r="AA702" s="92" t="s">
        <v>626</v>
      </c>
      <c r="AB702" s="95" t="s">
        <v>822</v>
      </c>
      <c r="AC702" s="92" t="s">
        <v>950</v>
      </c>
      <c r="AD702" s="92">
        <v>14</v>
      </c>
      <c r="AE702" s="92">
        <v>6</v>
      </c>
      <c r="AG702" s="92" t="str">
        <f t="shared" si="26"/>
        <v>Non-Lab</v>
      </c>
    </row>
    <row r="703" spans="1:33" ht="16" x14ac:dyDescent="0.2">
      <c r="A703" s="92" t="s">
        <v>323</v>
      </c>
      <c r="B703" s="92" t="s">
        <v>507</v>
      </c>
      <c r="C703" s="92">
        <v>208</v>
      </c>
      <c r="D703" s="95" t="s">
        <v>321</v>
      </c>
      <c r="E703" s="92" t="s">
        <v>949</v>
      </c>
      <c r="F703" s="92">
        <v>4</v>
      </c>
      <c r="G703" s="92" t="s">
        <v>506</v>
      </c>
      <c r="H703" s="92" t="s">
        <v>505</v>
      </c>
      <c r="K703" s="92" t="s">
        <v>504</v>
      </c>
      <c r="L703" s="92" t="s">
        <v>316</v>
      </c>
      <c r="M703" s="92" t="s">
        <v>706</v>
      </c>
      <c r="N703" s="92" t="s">
        <v>316</v>
      </c>
      <c r="O703" s="92">
        <v>1</v>
      </c>
      <c r="P703" s="92" t="s">
        <v>316</v>
      </c>
      <c r="Q703" s="92">
        <v>1</v>
      </c>
      <c r="R703" s="92" t="s">
        <v>316</v>
      </c>
      <c r="S703" s="92" t="s">
        <v>316</v>
      </c>
      <c r="T703" s="92">
        <v>1</v>
      </c>
      <c r="U703" s="92" t="s">
        <v>316</v>
      </c>
      <c r="W703" s="92" t="str">
        <f t="shared" si="25"/>
        <v>TR</v>
      </c>
      <c r="X703" s="92" t="s">
        <v>914</v>
      </c>
      <c r="Y703" s="93">
        <v>0.375</v>
      </c>
      <c r="Z703" s="93">
        <v>0.44791666666666669</v>
      </c>
      <c r="AA703" s="92" t="s">
        <v>719</v>
      </c>
      <c r="AB703" s="92">
        <v>209</v>
      </c>
      <c r="AC703" s="92" t="s">
        <v>948</v>
      </c>
      <c r="AD703" s="92">
        <v>15</v>
      </c>
      <c r="AE703" s="92">
        <v>5</v>
      </c>
      <c r="AG703" s="92" t="str">
        <f t="shared" si="26"/>
        <v>Non-Lab</v>
      </c>
    </row>
    <row r="704" spans="1:33" ht="16" x14ac:dyDescent="0.2">
      <c r="A704" s="92" t="s">
        <v>323</v>
      </c>
      <c r="B704" s="92" t="s">
        <v>490</v>
      </c>
      <c r="C704" s="92">
        <v>279</v>
      </c>
      <c r="D704" s="95" t="s">
        <v>321</v>
      </c>
      <c r="E704" s="92" t="s">
        <v>947</v>
      </c>
      <c r="F704" s="92">
        <v>4</v>
      </c>
      <c r="G704" s="92" t="s">
        <v>749</v>
      </c>
      <c r="H704" s="92" t="s">
        <v>748</v>
      </c>
      <c r="K704" s="92" t="s">
        <v>747</v>
      </c>
      <c r="L704" s="92" t="s">
        <v>316</v>
      </c>
      <c r="M704" s="92" t="s">
        <v>706</v>
      </c>
      <c r="N704" s="92" t="s">
        <v>316</v>
      </c>
      <c r="O704" s="92">
        <v>1</v>
      </c>
      <c r="P704" s="92" t="s">
        <v>316</v>
      </c>
      <c r="Q704" s="92">
        <v>1</v>
      </c>
      <c r="R704" s="92" t="s">
        <v>316</v>
      </c>
      <c r="S704" s="92" t="s">
        <v>316</v>
      </c>
      <c r="T704" s="92">
        <v>1</v>
      </c>
      <c r="U704" s="92" t="s">
        <v>316</v>
      </c>
      <c r="W704" s="92" t="str">
        <f t="shared" si="25"/>
        <v>TR</v>
      </c>
      <c r="X704" s="92" t="s">
        <v>914</v>
      </c>
      <c r="Y704" s="93">
        <v>0.375</v>
      </c>
      <c r="Z704" s="93">
        <v>0.44791666666666669</v>
      </c>
      <c r="AA704" s="92" t="s">
        <v>723</v>
      </c>
      <c r="AB704" s="92">
        <v>304</v>
      </c>
      <c r="AC704" s="92" t="s">
        <v>946</v>
      </c>
      <c r="AD704" s="92">
        <v>25</v>
      </c>
      <c r="AE704" s="92">
        <v>25</v>
      </c>
      <c r="AG704" s="92" t="str">
        <f t="shared" si="26"/>
        <v>Non-Lab</v>
      </c>
    </row>
    <row r="705" spans="1:33" ht="16" x14ac:dyDescent="0.2">
      <c r="A705" s="92" t="s">
        <v>323</v>
      </c>
      <c r="B705" s="92" t="s">
        <v>484</v>
      </c>
      <c r="C705" s="92">
        <v>125</v>
      </c>
      <c r="D705" s="95" t="s">
        <v>872</v>
      </c>
      <c r="E705" s="92" t="s">
        <v>843</v>
      </c>
      <c r="F705" s="92">
        <v>4</v>
      </c>
      <c r="G705" s="92" t="s">
        <v>945</v>
      </c>
      <c r="H705" s="92" t="s">
        <v>944</v>
      </c>
      <c r="K705" s="92" t="s">
        <v>943</v>
      </c>
      <c r="L705" s="92" t="s">
        <v>316</v>
      </c>
      <c r="M705" s="92" t="s">
        <v>706</v>
      </c>
      <c r="N705" s="92" t="s">
        <v>316</v>
      </c>
      <c r="O705" s="92">
        <v>1</v>
      </c>
      <c r="P705" s="92" t="s">
        <v>316</v>
      </c>
      <c r="Q705" s="92">
        <v>1</v>
      </c>
      <c r="R705" s="92" t="s">
        <v>316</v>
      </c>
      <c r="S705" s="92" t="s">
        <v>316</v>
      </c>
      <c r="T705" s="92">
        <v>1</v>
      </c>
      <c r="U705" s="92" t="s">
        <v>316</v>
      </c>
      <c r="W705" s="92" t="str">
        <f t="shared" si="25"/>
        <v>TR</v>
      </c>
      <c r="X705" s="92" t="s">
        <v>914</v>
      </c>
      <c r="Y705" s="93">
        <v>0.375</v>
      </c>
      <c r="Z705" s="93">
        <v>0.44791666666666669</v>
      </c>
      <c r="AA705" s="92" t="s">
        <v>723</v>
      </c>
      <c r="AB705" s="92">
        <v>306</v>
      </c>
      <c r="AC705" s="92" t="s">
        <v>942</v>
      </c>
      <c r="AD705" s="92">
        <v>25</v>
      </c>
      <c r="AE705" s="92">
        <v>14</v>
      </c>
      <c r="AG705" s="92" t="str">
        <f t="shared" si="26"/>
        <v>Non-Lab</v>
      </c>
    </row>
    <row r="706" spans="1:33" ht="16" x14ac:dyDescent="0.2">
      <c r="A706" s="92" t="s">
        <v>323</v>
      </c>
      <c r="B706" s="92" t="s">
        <v>484</v>
      </c>
      <c r="C706" s="92">
        <v>308</v>
      </c>
      <c r="D706" s="95" t="s">
        <v>321</v>
      </c>
      <c r="E706" s="92" t="s">
        <v>941</v>
      </c>
      <c r="F706" s="92">
        <v>4</v>
      </c>
      <c r="G706" s="92" t="s">
        <v>940</v>
      </c>
      <c r="H706" s="92" t="s">
        <v>939</v>
      </c>
      <c r="K706" s="92" t="s">
        <v>938</v>
      </c>
      <c r="L706" s="92" t="s">
        <v>316</v>
      </c>
      <c r="M706" s="92" t="s">
        <v>706</v>
      </c>
      <c r="N706" s="92" t="s">
        <v>316</v>
      </c>
      <c r="O706" s="92">
        <v>1</v>
      </c>
      <c r="P706" s="92" t="s">
        <v>316</v>
      </c>
      <c r="Q706" s="92">
        <v>1</v>
      </c>
      <c r="R706" s="92" t="s">
        <v>316</v>
      </c>
      <c r="S706" s="92" t="s">
        <v>316</v>
      </c>
      <c r="T706" s="92">
        <v>1</v>
      </c>
      <c r="U706" s="92" t="s">
        <v>316</v>
      </c>
      <c r="W706" s="92" t="str">
        <f t="shared" ref="W706:W769" si="27">IF(S706=1,"MWF",IF(T706=1,"TR","Other"))</f>
        <v>TR</v>
      </c>
      <c r="X706" s="92" t="s">
        <v>914</v>
      </c>
      <c r="Y706" s="93">
        <v>0.375</v>
      </c>
      <c r="Z706" s="93">
        <v>0.44791666666666669</v>
      </c>
      <c r="AA706" s="92" t="s">
        <v>723</v>
      </c>
      <c r="AB706" s="92">
        <v>407</v>
      </c>
      <c r="AC706" s="92" t="s">
        <v>937</v>
      </c>
      <c r="AD706" s="92">
        <v>20</v>
      </c>
      <c r="AE706" s="92">
        <v>17</v>
      </c>
      <c r="AG706" s="92" t="str">
        <f t="shared" ref="AG706:AG769" si="28">IF(RIGHT(C706,1)="L","Lab","Non-Lab")</f>
        <v>Non-Lab</v>
      </c>
    </row>
    <row r="707" spans="1:33" ht="16" x14ac:dyDescent="0.2">
      <c r="A707" s="92" t="s">
        <v>323</v>
      </c>
      <c r="B707" s="92" t="s">
        <v>374</v>
      </c>
      <c r="C707" s="92">
        <v>341</v>
      </c>
      <c r="D707" s="95" t="s">
        <v>321</v>
      </c>
      <c r="E707" s="92" t="s">
        <v>936</v>
      </c>
      <c r="F707" s="92">
        <v>4</v>
      </c>
      <c r="G707" s="92" t="s">
        <v>373</v>
      </c>
      <c r="H707" s="92" t="s">
        <v>372</v>
      </c>
      <c r="K707" s="92" t="s">
        <v>371</v>
      </c>
      <c r="L707" s="92" t="s">
        <v>316</v>
      </c>
      <c r="M707" s="92" t="s">
        <v>706</v>
      </c>
      <c r="N707" s="92" t="s">
        <v>316</v>
      </c>
      <c r="O707" s="92">
        <v>1</v>
      </c>
      <c r="P707" s="92" t="s">
        <v>316</v>
      </c>
      <c r="Q707" s="92">
        <v>1</v>
      </c>
      <c r="R707" s="92" t="s">
        <v>316</v>
      </c>
      <c r="S707" s="92" t="s">
        <v>316</v>
      </c>
      <c r="T707" s="92">
        <v>1</v>
      </c>
      <c r="U707" s="92" t="s">
        <v>316</v>
      </c>
      <c r="W707" s="92" t="str">
        <f t="shared" si="27"/>
        <v>TR</v>
      </c>
      <c r="X707" s="92" t="s">
        <v>914</v>
      </c>
      <c r="Y707" s="93">
        <v>0.375</v>
      </c>
      <c r="Z707" s="93">
        <v>0.44791666666666669</v>
      </c>
      <c r="AA707" s="92" t="s">
        <v>626</v>
      </c>
      <c r="AB707" s="92">
        <v>301</v>
      </c>
      <c r="AC707" s="92" t="s">
        <v>935</v>
      </c>
      <c r="AD707" s="92">
        <v>10</v>
      </c>
      <c r="AE707" s="92">
        <v>8</v>
      </c>
      <c r="AG707" s="92" t="str">
        <f t="shared" si="28"/>
        <v>Non-Lab</v>
      </c>
    </row>
    <row r="708" spans="1:33" ht="16" x14ac:dyDescent="0.2">
      <c r="A708" s="92" t="s">
        <v>323</v>
      </c>
      <c r="B708" s="92" t="s">
        <v>347</v>
      </c>
      <c r="C708" s="92">
        <v>111</v>
      </c>
      <c r="D708" s="95" t="s">
        <v>321</v>
      </c>
      <c r="E708" s="92" t="s">
        <v>934</v>
      </c>
      <c r="F708" s="92">
        <v>4</v>
      </c>
      <c r="G708" s="92" t="s">
        <v>350</v>
      </c>
      <c r="H708" s="92" t="s">
        <v>349</v>
      </c>
      <c r="K708" s="92" t="s">
        <v>348</v>
      </c>
      <c r="L708" s="92" t="s">
        <v>316</v>
      </c>
      <c r="M708" s="92" t="s">
        <v>706</v>
      </c>
      <c r="N708" s="92" t="s">
        <v>316</v>
      </c>
      <c r="O708" s="92">
        <v>1</v>
      </c>
      <c r="P708" s="92" t="s">
        <v>316</v>
      </c>
      <c r="Q708" s="92">
        <v>1</v>
      </c>
      <c r="R708" s="92" t="s">
        <v>316</v>
      </c>
      <c r="S708" s="92" t="s">
        <v>316</v>
      </c>
      <c r="T708" s="92">
        <v>1</v>
      </c>
      <c r="U708" s="92" t="s">
        <v>316</v>
      </c>
      <c r="W708" s="92" t="str">
        <f t="shared" si="27"/>
        <v>TR</v>
      </c>
      <c r="X708" s="92" t="s">
        <v>914</v>
      </c>
      <c r="Y708" s="93">
        <v>0.375</v>
      </c>
      <c r="Z708" s="93">
        <v>0.44791666666666669</v>
      </c>
      <c r="AA708" s="92" t="s">
        <v>723</v>
      </c>
      <c r="AB708" s="92">
        <v>203</v>
      </c>
      <c r="AC708" s="92" t="s">
        <v>933</v>
      </c>
      <c r="AD708" s="92">
        <v>25</v>
      </c>
      <c r="AE708" s="92">
        <v>25</v>
      </c>
      <c r="AG708" s="92" t="str">
        <f t="shared" si="28"/>
        <v>Non-Lab</v>
      </c>
    </row>
    <row r="709" spans="1:33" ht="16" x14ac:dyDescent="0.2">
      <c r="A709" s="92" t="s">
        <v>323</v>
      </c>
      <c r="B709" s="92" t="s">
        <v>330</v>
      </c>
      <c r="C709" s="92">
        <v>101</v>
      </c>
      <c r="D709" s="95" t="s">
        <v>329</v>
      </c>
      <c r="E709" s="92" t="s">
        <v>820</v>
      </c>
      <c r="F709" s="92">
        <v>4</v>
      </c>
      <c r="G709" s="92" t="s">
        <v>343</v>
      </c>
      <c r="H709" s="92" t="s">
        <v>342</v>
      </c>
      <c r="K709" s="92" t="s">
        <v>341</v>
      </c>
      <c r="L709" s="92" t="s">
        <v>316</v>
      </c>
      <c r="M709" s="92" t="s">
        <v>706</v>
      </c>
      <c r="N709" s="92" t="s">
        <v>316</v>
      </c>
      <c r="O709" s="92">
        <v>1</v>
      </c>
      <c r="P709" s="92" t="s">
        <v>316</v>
      </c>
      <c r="Q709" s="92">
        <v>1</v>
      </c>
      <c r="R709" s="92" t="s">
        <v>316</v>
      </c>
      <c r="S709" s="92" t="s">
        <v>316</v>
      </c>
      <c r="T709" s="92">
        <v>1</v>
      </c>
      <c r="U709" s="92" t="s">
        <v>316</v>
      </c>
      <c r="W709" s="92" t="str">
        <f t="shared" si="27"/>
        <v>TR</v>
      </c>
      <c r="X709" s="92" t="s">
        <v>914</v>
      </c>
      <c r="Y709" s="93">
        <v>0.375</v>
      </c>
      <c r="Z709" s="93">
        <v>0.44791666666666669</v>
      </c>
      <c r="AA709" s="92" t="s">
        <v>598</v>
      </c>
      <c r="AB709" s="92">
        <v>208</v>
      </c>
      <c r="AC709" s="92" t="s">
        <v>932</v>
      </c>
      <c r="AD709" s="92">
        <v>25</v>
      </c>
      <c r="AE709" s="92">
        <v>23</v>
      </c>
      <c r="AG709" s="92" t="str">
        <f t="shared" si="28"/>
        <v>Non-Lab</v>
      </c>
    </row>
    <row r="710" spans="1:33" ht="16" x14ac:dyDescent="0.2">
      <c r="A710" s="92" t="s">
        <v>323</v>
      </c>
      <c r="B710" s="92" t="s">
        <v>330</v>
      </c>
      <c r="C710" s="92">
        <v>245</v>
      </c>
      <c r="D710" s="95" t="s">
        <v>321</v>
      </c>
      <c r="E710" s="92" t="s">
        <v>931</v>
      </c>
      <c r="F710" s="92">
        <v>4</v>
      </c>
      <c r="G710" s="92" t="s">
        <v>816</v>
      </c>
      <c r="H710" s="92" t="s">
        <v>815</v>
      </c>
      <c r="K710" s="92" t="s">
        <v>814</v>
      </c>
      <c r="L710" s="92" t="s">
        <v>316</v>
      </c>
      <c r="M710" s="92" t="s">
        <v>706</v>
      </c>
      <c r="N710" s="92" t="s">
        <v>316</v>
      </c>
      <c r="O710" s="92">
        <v>1</v>
      </c>
      <c r="P710" s="92" t="s">
        <v>316</v>
      </c>
      <c r="Q710" s="92">
        <v>1</v>
      </c>
      <c r="R710" s="92" t="s">
        <v>316</v>
      </c>
      <c r="S710" s="92" t="s">
        <v>316</v>
      </c>
      <c r="T710" s="92">
        <v>1</v>
      </c>
      <c r="U710" s="92" t="s">
        <v>316</v>
      </c>
      <c r="W710" s="92" t="str">
        <f t="shared" si="27"/>
        <v>TR</v>
      </c>
      <c r="X710" s="92" t="s">
        <v>914</v>
      </c>
      <c r="Y710" s="93">
        <v>0.375</v>
      </c>
      <c r="Z710" s="93">
        <v>0.44791666666666669</v>
      </c>
      <c r="AA710" s="92" t="s">
        <v>598</v>
      </c>
      <c r="AB710" s="92">
        <v>106</v>
      </c>
      <c r="AC710" s="92" t="s">
        <v>930</v>
      </c>
      <c r="AD710" s="92">
        <v>25</v>
      </c>
      <c r="AE710" s="92">
        <v>29</v>
      </c>
      <c r="AG710" s="92" t="str">
        <f t="shared" si="28"/>
        <v>Non-Lab</v>
      </c>
    </row>
    <row r="711" spans="1:33" ht="16" x14ac:dyDescent="0.2">
      <c r="A711" s="92" t="s">
        <v>323</v>
      </c>
      <c r="B711" s="92" t="s">
        <v>322</v>
      </c>
      <c r="C711" s="92">
        <v>202</v>
      </c>
      <c r="D711" s="95" t="s">
        <v>321</v>
      </c>
      <c r="E711" s="92" t="s">
        <v>929</v>
      </c>
      <c r="F711" s="92">
        <v>4</v>
      </c>
      <c r="G711" s="92" t="s">
        <v>726</v>
      </c>
      <c r="H711" s="92" t="s">
        <v>725</v>
      </c>
      <c r="K711" s="92" t="s">
        <v>724</v>
      </c>
      <c r="L711" s="92" t="s">
        <v>316</v>
      </c>
      <c r="M711" s="92" t="s">
        <v>706</v>
      </c>
      <c r="N711" s="92" t="s">
        <v>316</v>
      </c>
      <c r="O711" s="92">
        <v>1</v>
      </c>
      <c r="P711" s="92" t="s">
        <v>316</v>
      </c>
      <c r="Q711" s="92">
        <v>1</v>
      </c>
      <c r="R711" s="92" t="s">
        <v>316</v>
      </c>
      <c r="S711" s="92" t="s">
        <v>316</v>
      </c>
      <c r="T711" s="92">
        <v>1</v>
      </c>
      <c r="U711" s="92" t="s">
        <v>316</v>
      </c>
      <c r="W711" s="92" t="str">
        <f t="shared" si="27"/>
        <v>TR</v>
      </c>
      <c r="X711" s="92" t="s">
        <v>914</v>
      </c>
      <c r="Y711" s="93">
        <v>0.375</v>
      </c>
      <c r="Z711" s="93">
        <v>0.44791666666666669</v>
      </c>
      <c r="AA711" s="92" t="s">
        <v>723</v>
      </c>
      <c r="AB711" s="92">
        <v>207</v>
      </c>
      <c r="AC711" s="92" t="s">
        <v>928</v>
      </c>
      <c r="AD711" s="92">
        <v>20</v>
      </c>
      <c r="AE711" s="92">
        <v>16</v>
      </c>
      <c r="AG711" s="92" t="str">
        <f t="shared" si="28"/>
        <v>Non-Lab</v>
      </c>
    </row>
    <row r="712" spans="1:33" ht="16" x14ac:dyDescent="0.2">
      <c r="A712" s="92" t="s">
        <v>323</v>
      </c>
      <c r="B712" s="92" t="s">
        <v>917</v>
      </c>
      <c r="C712" s="92">
        <v>201</v>
      </c>
      <c r="D712" s="95" t="s">
        <v>321</v>
      </c>
      <c r="E712" s="92" t="s">
        <v>927</v>
      </c>
      <c r="F712" s="92">
        <v>4</v>
      </c>
      <c r="G712" s="92" t="s">
        <v>926</v>
      </c>
      <c r="H712" s="92" t="s">
        <v>49</v>
      </c>
      <c r="K712" s="92" t="s">
        <v>925</v>
      </c>
      <c r="L712" s="92" t="s">
        <v>316</v>
      </c>
      <c r="M712" s="92" t="s">
        <v>706</v>
      </c>
      <c r="N712" s="92" t="s">
        <v>316</v>
      </c>
      <c r="O712" s="92">
        <v>1</v>
      </c>
      <c r="P712" s="92" t="s">
        <v>316</v>
      </c>
      <c r="Q712" s="92">
        <v>1</v>
      </c>
      <c r="R712" s="92" t="s">
        <v>316</v>
      </c>
      <c r="S712" s="92" t="s">
        <v>316</v>
      </c>
      <c r="T712" s="92">
        <v>1</v>
      </c>
      <c r="U712" s="92" t="s">
        <v>316</v>
      </c>
      <c r="W712" s="92" t="str">
        <f t="shared" si="27"/>
        <v>TR</v>
      </c>
      <c r="X712" s="92" t="s">
        <v>914</v>
      </c>
      <c r="Y712" s="93">
        <v>0.375</v>
      </c>
      <c r="Z712" s="93">
        <v>0.44791666666666669</v>
      </c>
      <c r="AA712" s="92" t="s">
        <v>723</v>
      </c>
      <c r="AB712" s="92">
        <v>205</v>
      </c>
      <c r="AC712" s="92" t="s">
        <v>924</v>
      </c>
      <c r="AD712" s="92">
        <v>22</v>
      </c>
      <c r="AE712" s="92">
        <v>14</v>
      </c>
      <c r="AG712" s="92" t="str">
        <f t="shared" si="28"/>
        <v>Non-Lab</v>
      </c>
    </row>
    <row r="713" spans="1:33" ht="16" x14ac:dyDescent="0.2">
      <c r="A713" s="92" t="s">
        <v>323</v>
      </c>
      <c r="B713" s="92" t="s">
        <v>917</v>
      </c>
      <c r="C713" s="92">
        <v>361</v>
      </c>
      <c r="D713" s="95" t="s">
        <v>321</v>
      </c>
      <c r="E713" s="92" t="s">
        <v>923</v>
      </c>
      <c r="F713" s="92">
        <v>4</v>
      </c>
      <c r="G713" s="92" t="s">
        <v>922</v>
      </c>
      <c r="H713" s="92" t="s">
        <v>921</v>
      </c>
      <c r="K713" s="92" t="s">
        <v>920</v>
      </c>
      <c r="L713" s="92" t="s">
        <v>316</v>
      </c>
      <c r="M713" s="92" t="s">
        <v>706</v>
      </c>
      <c r="N713" s="92" t="s">
        <v>316</v>
      </c>
      <c r="O713" s="92">
        <v>1</v>
      </c>
      <c r="P713" s="92" t="s">
        <v>316</v>
      </c>
      <c r="Q713" s="92">
        <v>1</v>
      </c>
      <c r="R713" s="92" t="s">
        <v>316</v>
      </c>
      <c r="S713" s="92" t="s">
        <v>316</v>
      </c>
      <c r="T713" s="92">
        <v>1</v>
      </c>
      <c r="U713" s="92" t="s">
        <v>316</v>
      </c>
      <c r="W713" s="92" t="str">
        <f t="shared" si="27"/>
        <v>TR</v>
      </c>
      <c r="X713" s="92" t="s">
        <v>914</v>
      </c>
      <c r="Y713" s="93">
        <v>0.375</v>
      </c>
      <c r="Z713" s="93">
        <v>0.44791666666666669</v>
      </c>
      <c r="AA713" s="92" t="s">
        <v>605</v>
      </c>
      <c r="AB713" s="92" t="s">
        <v>919</v>
      </c>
      <c r="AC713" s="92" t="s">
        <v>918</v>
      </c>
      <c r="AD713" s="92">
        <v>20</v>
      </c>
      <c r="AE713" s="92">
        <v>11</v>
      </c>
      <c r="AG713" s="92" t="str">
        <f t="shared" si="28"/>
        <v>Non-Lab</v>
      </c>
    </row>
    <row r="714" spans="1:33" ht="16" x14ac:dyDescent="0.2">
      <c r="A714" s="92" t="s">
        <v>323</v>
      </c>
      <c r="B714" s="92" t="s">
        <v>917</v>
      </c>
      <c r="C714" s="92">
        <v>495</v>
      </c>
      <c r="D714" s="95" t="s">
        <v>321</v>
      </c>
      <c r="E714" s="92" t="s">
        <v>494</v>
      </c>
      <c r="F714" s="92">
        <v>4</v>
      </c>
      <c r="G714" s="92" t="s">
        <v>515</v>
      </c>
      <c r="H714" s="92" t="s">
        <v>916</v>
      </c>
      <c r="K714" s="92" t="s">
        <v>915</v>
      </c>
      <c r="L714" s="92" t="s">
        <v>316</v>
      </c>
      <c r="M714" s="92" t="s">
        <v>706</v>
      </c>
      <c r="N714" s="92" t="s">
        <v>316</v>
      </c>
      <c r="O714" s="92">
        <v>1</v>
      </c>
      <c r="P714" s="92" t="s">
        <v>316</v>
      </c>
      <c r="Q714" s="92">
        <v>1</v>
      </c>
      <c r="R714" s="92" t="s">
        <v>316</v>
      </c>
      <c r="S714" s="92" t="s">
        <v>316</v>
      </c>
      <c r="T714" s="92">
        <v>1</v>
      </c>
      <c r="U714" s="92" t="s">
        <v>316</v>
      </c>
      <c r="W714" s="92" t="str">
        <f t="shared" si="27"/>
        <v>TR</v>
      </c>
      <c r="X714" s="92" t="s">
        <v>914</v>
      </c>
      <c r="Y714" s="93">
        <v>0.375</v>
      </c>
      <c r="Z714" s="93">
        <v>0.44791666666666669</v>
      </c>
      <c r="AA714" s="92" t="s">
        <v>723</v>
      </c>
      <c r="AB714" s="92">
        <v>206</v>
      </c>
      <c r="AC714" s="92" t="s">
        <v>913</v>
      </c>
      <c r="AD714" s="92">
        <v>20</v>
      </c>
      <c r="AE714" s="92">
        <v>1</v>
      </c>
      <c r="AG714" s="92" t="str">
        <f t="shared" si="28"/>
        <v>Non-Lab</v>
      </c>
    </row>
    <row r="715" spans="1:33" ht="16" x14ac:dyDescent="0.2">
      <c r="A715" s="92" t="s">
        <v>323</v>
      </c>
      <c r="B715" s="92" t="s">
        <v>711</v>
      </c>
      <c r="C715" s="92">
        <v>108</v>
      </c>
      <c r="D715" s="95" t="s">
        <v>329</v>
      </c>
      <c r="E715" s="92" t="s">
        <v>912</v>
      </c>
      <c r="F715" s="92">
        <v>4</v>
      </c>
      <c r="G715" s="92" t="s">
        <v>716</v>
      </c>
      <c r="H715" s="92" t="s">
        <v>715</v>
      </c>
      <c r="K715" s="92" t="s">
        <v>714</v>
      </c>
      <c r="L715" s="92" t="s">
        <v>316</v>
      </c>
      <c r="M715" s="92" t="s">
        <v>706</v>
      </c>
      <c r="N715" s="92" t="s">
        <v>316</v>
      </c>
      <c r="O715" s="92">
        <v>1</v>
      </c>
      <c r="P715" s="92" t="s">
        <v>316</v>
      </c>
      <c r="Q715" s="92">
        <v>1</v>
      </c>
      <c r="R715" s="92" t="s">
        <v>316</v>
      </c>
      <c r="S715" s="92" t="s">
        <v>316</v>
      </c>
      <c r="T715" s="92">
        <v>1</v>
      </c>
      <c r="U715" s="92" t="s">
        <v>316</v>
      </c>
      <c r="W715" s="92" t="str">
        <f t="shared" si="27"/>
        <v>TR</v>
      </c>
      <c r="X715" s="92" t="s">
        <v>695</v>
      </c>
      <c r="Y715" s="93">
        <v>0.375</v>
      </c>
      <c r="Z715" s="93">
        <v>0.5</v>
      </c>
      <c r="AA715" s="92" t="s">
        <v>704</v>
      </c>
      <c r="AB715" s="92">
        <v>220</v>
      </c>
      <c r="AC715" s="92" t="s">
        <v>911</v>
      </c>
      <c r="AD715" s="92">
        <v>10</v>
      </c>
      <c r="AE715" s="92">
        <v>10</v>
      </c>
      <c r="AG715" s="92" t="str">
        <f t="shared" si="28"/>
        <v>Non-Lab</v>
      </c>
    </row>
    <row r="716" spans="1:33" ht="16" x14ac:dyDescent="0.2">
      <c r="A716" s="92" t="s">
        <v>323</v>
      </c>
      <c r="B716" s="92" t="s">
        <v>711</v>
      </c>
      <c r="C716" s="92">
        <v>363</v>
      </c>
      <c r="D716" s="95" t="s">
        <v>321</v>
      </c>
      <c r="E716" s="92" t="s">
        <v>910</v>
      </c>
      <c r="F716" s="92">
        <v>4</v>
      </c>
      <c r="G716" s="92" t="s">
        <v>908</v>
      </c>
      <c r="H716" s="92" t="s">
        <v>907</v>
      </c>
      <c r="K716" s="92" t="s">
        <v>906</v>
      </c>
      <c r="L716" s="92" t="s">
        <v>316</v>
      </c>
      <c r="M716" s="92" t="s">
        <v>706</v>
      </c>
      <c r="N716" s="92" t="s">
        <v>316</v>
      </c>
      <c r="O716" s="92">
        <v>1</v>
      </c>
      <c r="P716" s="92" t="s">
        <v>316</v>
      </c>
      <c r="Q716" s="92">
        <v>1</v>
      </c>
      <c r="R716" s="92" t="s">
        <v>316</v>
      </c>
      <c r="S716" s="92" t="s">
        <v>316</v>
      </c>
      <c r="T716" s="92">
        <v>1</v>
      </c>
      <c r="U716" s="92" t="s">
        <v>316</v>
      </c>
      <c r="W716" s="92" t="str">
        <f t="shared" si="27"/>
        <v>TR</v>
      </c>
      <c r="X716" s="92" t="s">
        <v>695</v>
      </c>
      <c r="Y716" s="93">
        <v>0.375</v>
      </c>
      <c r="Z716" s="93">
        <v>0.5</v>
      </c>
      <c r="AA716" s="92" t="s">
        <v>704</v>
      </c>
      <c r="AB716" s="92">
        <v>222</v>
      </c>
      <c r="AC716" s="92" t="s">
        <v>905</v>
      </c>
      <c r="AD716" s="92">
        <v>5</v>
      </c>
      <c r="AE716" s="92">
        <v>7</v>
      </c>
      <c r="AG716" s="92" t="str">
        <f t="shared" si="28"/>
        <v>Non-Lab</v>
      </c>
    </row>
    <row r="717" spans="1:33" ht="16" x14ac:dyDescent="0.2">
      <c r="A717" s="92" t="s">
        <v>323</v>
      </c>
      <c r="B717" s="92" t="s">
        <v>711</v>
      </c>
      <c r="C717" s="92">
        <v>463</v>
      </c>
      <c r="D717" s="95" t="s">
        <v>321</v>
      </c>
      <c r="E717" s="92" t="s">
        <v>909</v>
      </c>
      <c r="F717" s="92">
        <v>4</v>
      </c>
      <c r="G717" s="92" t="s">
        <v>908</v>
      </c>
      <c r="H717" s="92" t="s">
        <v>907</v>
      </c>
      <c r="K717" s="92" t="s">
        <v>906</v>
      </c>
      <c r="L717" s="92" t="s">
        <v>316</v>
      </c>
      <c r="M717" s="92" t="s">
        <v>706</v>
      </c>
      <c r="N717" s="92" t="s">
        <v>316</v>
      </c>
      <c r="O717" s="92">
        <v>1</v>
      </c>
      <c r="P717" s="92" t="s">
        <v>316</v>
      </c>
      <c r="Q717" s="92">
        <v>1</v>
      </c>
      <c r="R717" s="92" t="s">
        <v>316</v>
      </c>
      <c r="S717" s="92" t="s">
        <v>316</v>
      </c>
      <c r="T717" s="92">
        <v>1</v>
      </c>
      <c r="U717" s="92" t="s">
        <v>316</v>
      </c>
      <c r="W717" s="92" t="str">
        <f t="shared" si="27"/>
        <v>TR</v>
      </c>
      <c r="X717" s="92" t="s">
        <v>695</v>
      </c>
      <c r="Y717" s="93">
        <v>0.375</v>
      </c>
      <c r="Z717" s="93">
        <v>0.5</v>
      </c>
      <c r="AA717" s="92" t="s">
        <v>704</v>
      </c>
      <c r="AB717" s="92">
        <v>222</v>
      </c>
      <c r="AC717" s="92" t="s">
        <v>905</v>
      </c>
      <c r="AD717" s="92">
        <v>5</v>
      </c>
      <c r="AE717" s="92">
        <v>5</v>
      </c>
      <c r="AG717" s="92" t="str">
        <f t="shared" si="28"/>
        <v>Non-Lab</v>
      </c>
    </row>
    <row r="718" spans="1:33" ht="16" x14ac:dyDescent="0.2">
      <c r="A718" s="92" t="s">
        <v>323</v>
      </c>
      <c r="B718" s="92" t="s">
        <v>576</v>
      </c>
      <c r="C718" s="92">
        <v>212</v>
      </c>
      <c r="D718" s="95" t="s">
        <v>321</v>
      </c>
      <c r="E718" s="92" t="s">
        <v>904</v>
      </c>
      <c r="F718" s="92">
        <v>4</v>
      </c>
      <c r="G718" s="92" t="s">
        <v>796</v>
      </c>
      <c r="H718" s="92" t="s">
        <v>795</v>
      </c>
      <c r="K718" s="92" t="s">
        <v>794</v>
      </c>
      <c r="L718" s="92" t="s">
        <v>316</v>
      </c>
      <c r="M718" s="92" t="s">
        <v>706</v>
      </c>
      <c r="N718" s="92" t="s">
        <v>316</v>
      </c>
      <c r="O718" s="92">
        <v>1</v>
      </c>
      <c r="P718" s="92" t="s">
        <v>316</v>
      </c>
      <c r="Q718" s="92">
        <v>1</v>
      </c>
      <c r="R718" s="92" t="s">
        <v>316</v>
      </c>
      <c r="S718" s="92" t="s">
        <v>316</v>
      </c>
      <c r="T718" s="92">
        <v>1</v>
      </c>
      <c r="U718" s="92" t="s">
        <v>316</v>
      </c>
      <c r="W718" s="92" t="str">
        <f t="shared" si="27"/>
        <v>TR</v>
      </c>
      <c r="X718" s="92" t="s">
        <v>672</v>
      </c>
      <c r="Y718" s="93">
        <v>0.4548611111111111</v>
      </c>
      <c r="Z718" s="93">
        <v>0.52777777777777779</v>
      </c>
      <c r="AA718" s="92" t="s">
        <v>719</v>
      </c>
      <c r="AB718" s="92">
        <v>103</v>
      </c>
      <c r="AC718" s="92" t="s">
        <v>903</v>
      </c>
      <c r="AD718" s="92">
        <v>35</v>
      </c>
      <c r="AE718" s="92">
        <v>40</v>
      </c>
      <c r="AG718" s="92" t="str">
        <f t="shared" si="28"/>
        <v>Non-Lab</v>
      </c>
    </row>
    <row r="719" spans="1:33" ht="16" x14ac:dyDescent="0.2">
      <c r="A719" s="92" t="s">
        <v>323</v>
      </c>
      <c r="B719" s="92" t="s">
        <v>576</v>
      </c>
      <c r="C719" s="92">
        <v>354</v>
      </c>
      <c r="D719" s="95" t="s">
        <v>321</v>
      </c>
      <c r="E719" s="92" t="s">
        <v>902</v>
      </c>
      <c r="F719" s="92">
        <v>4</v>
      </c>
      <c r="G719" s="92" t="s">
        <v>574</v>
      </c>
      <c r="H719" s="92" t="s">
        <v>573</v>
      </c>
      <c r="K719" s="92" t="s">
        <v>572</v>
      </c>
      <c r="L719" s="92" t="s">
        <v>316</v>
      </c>
      <c r="M719" s="92" t="s">
        <v>706</v>
      </c>
      <c r="N719" s="92" t="s">
        <v>316</v>
      </c>
      <c r="O719" s="92">
        <v>1</v>
      </c>
      <c r="P719" s="92" t="s">
        <v>316</v>
      </c>
      <c r="Q719" s="92">
        <v>1</v>
      </c>
      <c r="R719" s="92" t="s">
        <v>316</v>
      </c>
      <c r="S719" s="92" t="s">
        <v>316</v>
      </c>
      <c r="T719" s="92">
        <v>1</v>
      </c>
      <c r="U719" s="92" t="s">
        <v>316</v>
      </c>
      <c r="W719" s="92" t="str">
        <f t="shared" si="27"/>
        <v>TR</v>
      </c>
      <c r="X719" s="92" t="s">
        <v>672</v>
      </c>
      <c r="Y719" s="93">
        <v>0.4548611111111111</v>
      </c>
      <c r="Z719" s="93">
        <v>0.52777777777777779</v>
      </c>
      <c r="AA719" s="92" t="s">
        <v>719</v>
      </c>
      <c r="AB719" s="92">
        <v>307</v>
      </c>
      <c r="AC719" s="92" t="s">
        <v>901</v>
      </c>
      <c r="AD719" s="92">
        <v>40</v>
      </c>
      <c r="AE719" s="92">
        <v>40</v>
      </c>
      <c r="AG719" s="92" t="str">
        <f t="shared" si="28"/>
        <v>Non-Lab</v>
      </c>
    </row>
    <row r="720" spans="1:33" ht="16" x14ac:dyDescent="0.2">
      <c r="A720" s="92" t="s">
        <v>323</v>
      </c>
      <c r="B720" s="92" t="s">
        <v>587</v>
      </c>
      <c r="C720" s="92">
        <v>401</v>
      </c>
      <c r="D720" s="95" t="s">
        <v>321</v>
      </c>
      <c r="E720" s="92" t="s">
        <v>900</v>
      </c>
      <c r="F720" s="92">
        <v>2</v>
      </c>
      <c r="G720" s="92" t="s">
        <v>899</v>
      </c>
      <c r="H720" s="92" t="s">
        <v>240</v>
      </c>
      <c r="K720" s="92" t="s">
        <v>898</v>
      </c>
      <c r="L720" s="92" t="s">
        <v>316</v>
      </c>
      <c r="M720" s="92" t="s">
        <v>706</v>
      </c>
      <c r="N720" s="92" t="s">
        <v>316</v>
      </c>
      <c r="O720" s="92">
        <v>1</v>
      </c>
      <c r="P720" s="92" t="s">
        <v>316</v>
      </c>
      <c r="Q720" s="92">
        <v>1</v>
      </c>
      <c r="R720" s="92" t="s">
        <v>316</v>
      </c>
      <c r="S720" s="92" t="s">
        <v>316</v>
      </c>
      <c r="T720" s="92">
        <v>1</v>
      </c>
      <c r="U720" s="92" t="s">
        <v>316</v>
      </c>
      <c r="W720" s="92" t="str">
        <f t="shared" si="27"/>
        <v>TR</v>
      </c>
      <c r="X720" s="92" t="s">
        <v>672</v>
      </c>
      <c r="Y720" s="93">
        <v>0.4548611111111111</v>
      </c>
      <c r="Z720" s="93">
        <v>0.52777777777777779</v>
      </c>
      <c r="AA720" s="92" t="s">
        <v>626</v>
      </c>
      <c r="AB720" s="92">
        <v>305</v>
      </c>
      <c r="AC720" s="92" t="s">
        <v>897</v>
      </c>
      <c r="AD720" s="92">
        <v>10</v>
      </c>
      <c r="AE720" s="92">
        <v>10</v>
      </c>
      <c r="AG720" s="92" t="str">
        <f t="shared" si="28"/>
        <v>Non-Lab</v>
      </c>
    </row>
    <row r="721" spans="1:33" ht="16" x14ac:dyDescent="0.2">
      <c r="A721" s="92" t="s">
        <v>323</v>
      </c>
      <c r="B721" s="92" t="s">
        <v>261</v>
      </c>
      <c r="C721" s="92">
        <v>320</v>
      </c>
      <c r="D721" s="95" t="s">
        <v>321</v>
      </c>
      <c r="E721" s="92" t="s">
        <v>896</v>
      </c>
      <c r="F721" s="92">
        <v>4</v>
      </c>
      <c r="G721" s="92" t="s">
        <v>567</v>
      </c>
      <c r="H721" s="92" t="s">
        <v>566</v>
      </c>
      <c r="K721" s="92" t="s">
        <v>565</v>
      </c>
      <c r="L721" s="92" t="s">
        <v>316</v>
      </c>
      <c r="M721" s="92" t="s">
        <v>706</v>
      </c>
      <c r="N721" s="92" t="s">
        <v>316</v>
      </c>
      <c r="O721" s="92">
        <v>1</v>
      </c>
      <c r="P721" s="92" t="s">
        <v>316</v>
      </c>
      <c r="Q721" s="92">
        <v>1</v>
      </c>
      <c r="R721" s="92" t="s">
        <v>316</v>
      </c>
      <c r="S721" s="92" t="s">
        <v>316</v>
      </c>
      <c r="T721" s="92">
        <v>1</v>
      </c>
      <c r="U721" s="92" t="s">
        <v>316</v>
      </c>
      <c r="W721" s="92" t="str">
        <f t="shared" si="27"/>
        <v>TR</v>
      </c>
      <c r="X721" s="92" t="s">
        <v>672</v>
      </c>
      <c r="Y721" s="93">
        <v>0.4548611111111111</v>
      </c>
      <c r="Z721" s="93">
        <v>0.52777777777777779</v>
      </c>
      <c r="AA721" s="92" t="s">
        <v>598</v>
      </c>
      <c r="AB721" s="92">
        <v>109</v>
      </c>
      <c r="AC721" s="92" t="s">
        <v>895</v>
      </c>
      <c r="AD721" s="92">
        <v>16</v>
      </c>
      <c r="AE721" s="92">
        <v>18</v>
      </c>
      <c r="AG721" s="92" t="str">
        <f t="shared" si="28"/>
        <v>Non-Lab</v>
      </c>
    </row>
    <row r="722" spans="1:33" ht="16" x14ac:dyDescent="0.2">
      <c r="A722" s="92" t="s">
        <v>323</v>
      </c>
      <c r="B722" s="92" t="s">
        <v>556</v>
      </c>
      <c r="C722" s="92">
        <v>315</v>
      </c>
      <c r="D722" s="95" t="s">
        <v>321</v>
      </c>
      <c r="E722" s="92" t="s">
        <v>894</v>
      </c>
      <c r="F722" s="92">
        <v>4</v>
      </c>
      <c r="G722" s="92" t="s">
        <v>511</v>
      </c>
      <c r="H722" s="92" t="s">
        <v>510</v>
      </c>
      <c r="K722" s="92" t="s">
        <v>509</v>
      </c>
      <c r="L722" s="92" t="s">
        <v>316</v>
      </c>
      <c r="M722" s="92" t="s">
        <v>706</v>
      </c>
      <c r="N722" s="92" t="s">
        <v>316</v>
      </c>
      <c r="O722" s="92">
        <v>1</v>
      </c>
      <c r="P722" s="92" t="s">
        <v>316</v>
      </c>
      <c r="Q722" s="92">
        <v>1</v>
      </c>
      <c r="R722" s="92" t="s">
        <v>316</v>
      </c>
      <c r="S722" s="92" t="s">
        <v>316</v>
      </c>
      <c r="T722" s="92">
        <v>1</v>
      </c>
      <c r="U722" s="92" t="s">
        <v>316</v>
      </c>
      <c r="W722" s="92" t="str">
        <f t="shared" si="27"/>
        <v>TR</v>
      </c>
      <c r="X722" s="92" t="s">
        <v>672</v>
      </c>
      <c r="Y722" s="93">
        <v>0.4548611111111111</v>
      </c>
      <c r="Z722" s="93">
        <v>0.52777777777777779</v>
      </c>
      <c r="AA722" s="92" t="s">
        <v>719</v>
      </c>
      <c r="AB722" s="92">
        <v>303</v>
      </c>
      <c r="AC722" s="92" t="s">
        <v>893</v>
      </c>
      <c r="AD722" s="92">
        <v>31</v>
      </c>
      <c r="AE722" s="92">
        <v>30</v>
      </c>
      <c r="AG722" s="92" t="str">
        <f t="shared" si="28"/>
        <v>Non-Lab</v>
      </c>
    </row>
    <row r="723" spans="1:33" ht="16" x14ac:dyDescent="0.2">
      <c r="A723" s="92" t="s">
        <v>323</v>
      </c>
      <c r="B723" s="92" t="s">
        <v>538</v>
      </c>
      <c r="C723" s="92">
        <v>291</v>
      </c>
      <c r="D723" s="95" t="s">
        <v>321</v>
      </c>
      <c r="E723" s="92" t="s">
        <v>887</v>
      </c>
      <c r="F723" s="92">
        <v>4</v>
      </c>
      <c r="G723" s="92" t="s">
        <v>886</v>
      </c>
      <c r="H723" s="92" t="s">
        <v>885</v>
      </c>
      <c r="K723" s="92" t="s">
        <v>884</v>
      </c>
      <c r="L723" s="92" t="s">
        <v>316</v>
      </c>
      <c r="M723" s="92" t="s">
        <v>706</v>
      </c>
      <c r="N723" s="92" t="s">
        <v>316</v>
      </c>
      <c r="O723" s="92">
        <v>1</v>
      </c>
      <c r="P723" s="92" t="s">
        <v>316</v>
      </c>
      <c r="Q723" s="92">
        <v>1</v>
      </c>
      <c r="R723" s="92" t="s">
        <v>316</v>
      </c>
      <c r="S723" s="92" t="s">
        <v>316</v>
      </c>
      <c r="T723" s="92">
        <v>1</v>
      </c>
      <c r="U723" s="92" t="s">
        <v>316</v>
      </c>
      <c r="W723" s="92" t="str">
        <f t="shared" si="27"/>
        <v>TR</v>
      </c>
      <c r="X723" s="92" t="s">
        <v>672</v>
      </c>
      <c r="Y723" s="93">
        <v>0.4548611111111111</v>
      </c>
      <c r="Z723" s="93">
        <v>0.52777777777777779</v>
      </c>
      <c r="AA723" s="92" t="s">
        <v>605</v>
      </c>
      <c r="AB723" s="92">
        <v>215</v>
      </c>
      <c r="AC723" s="92" t="s">
        <v>883</v>
      </c>
      <c r="AD723" s="92">
        <v>8</v>
      </c>
      <c r="AE723" s="92">
        <v>7</v>
      </c>
      <c r="AG723" s="92" t="str">
        <f t="shared" si="28"/>
        <v>Non-Lab</v>
      </c>
    </row>
    <row r="724" spans="1:33" ht="16" x14ac:dyDescent="0.2">
      <c r="A724" s="92" t="s">
        <v>323</v>
      </c>
      <c r="B724" s="92" t="s">
        <v>538</v>
      </c>
      <c r="C724" s="92">
        <v>291</v>
      </c>
      <c r="D724" s="95" t="s">
        <v>329</v>
      </c>
      <c r="E724" s="92" t="s">
        <v>892</v>
      </c>
      <c r="F724" s="92">
        <v>4</v>
      </c>
      <c r="G724" s="92" t="s">
        <v>891</v>
      </c>
      <c r="H724" s="92" t="s">
        <v>890</v>
      </c>
      <c r="K724" s="92" t="s">
        <v>889</v>
      </c>
      <c r="L724" s="92" t="s">
        <v>316</v>
      </c>
      <c r="M724" s="92" t="s">
        <v>706</v>
      </c>
      <c r="N724" s="92" t="s">
        <v>316</v>
      </c>
      <c r="O724" s="92">
        <v>1</v>
      </c>
      <c r="P724" s="92" t="s">
        <v>316</v>
      </c>
      <c r="Q724" s="92">
        <v>1</v>
      </c>
      <c r="R724" s="92" t="s">
        <v>316</v>
      </c>
      <c r="S724" s="92" t="s">
        <v>316</v>
      </c>
      <c r="T724" s="92">
        <v>1</v>
      </c>
      <c r="U724" s="92" t="s">
        <v>316</v>
      </c>
      <c r="W724" s="92" t="str">
        <f t="shared" si="27"/>
        <v>TR</v>
      </c>
      <c r="X724" s="92" t="s">
        <v>672</v>
      </c>
      <c r="Y724" s="93">
        <v>0.4548611111111111</v>
      </c>
      <c r="Z724" s="93">
        <v>0.52777777777777779</v>
      </c>
      <c r="AA724" s="92" t="s">
        <v>719</v>
      </c>
      <c r="AB724" s="95" t="s">
        <v>785</v>
      </c>
      <c r="AC724" s="92" t="s">
        <v>888</v>
      </c>
      <c r="AD724" s="92">
        <v>16</v>
      </c>
      <c r="AE724" s="92">
        <v>17</v>
      </c>
      <c r="AG724" s="92" t="str">
        <f t="shared" si="28"/>
        <v>Non-Lab</v>
      </c>
    </row>
    <row r="725" spans="1:33" ht="16" x14ac:dyDescent="0.2">
      <c r="A725" s="92" t="s">
        <v>323</v>
      </c>
      <c r="B725" s="92" t="s">
        <v>538</v>
      </c>
      <c r="C725" s="92">
        <v>391</v>
      </c>
      <c r="D725" s="95" t="s">
        <v>321</v>
      </c>
      <c r="E725" s="92" t="s">
        <v>887</v>
      </c>
      <c r="F725" s="92">
        <v>4</v>
      </c>
      <c r="G725" s="92" t="s">
        <v>886</v>
      </c>
      <c r="H725" s="92" t="s">
        <v>885</v>
      </c>
      <c r="K725" s="92" t="s">
        <v>884</v>
      </c>
      <c r="L725" s="92" t="s">
        <v>316</v>
      </c>
      <c r="M725" s="92" t="s">
        <v>706</v>
      </c>
      <c r="N725" s="92" t="s">
        <v>316</v>
      </c>
      <c r="O725" s="92">
        <v>1</v>
      </c>
      <c r="P725" s="92" t="s">
        <v>316</v>
      </c>
      <c r="Q725" s="92">
        <v>1</v>
      </c>
      <c r="R725" s="92" t="s">
        <v>316</v>
      </c>
      <c r="S725" s="92" t="s">
        <v>316</v>
      </c>
      <c r="T725" s="92">
        <v>1</v>
      </c>
      <c r="U725" s="92" t="s">
        <v>316</v>
      </c>
      <c r="W725" s="92" t="str">
        <f t="shared" si="27"/>
        <v>TR</v>
      </c>
      <c r="X725" s="92" t="s">
        <v>672</v>
      </c>
      <c r="Y725" s="93">
        <v>0.4548611111111111</v>
      </c>
      <c r="Z725" s="93">
        <v>0.52777777777777779</v>
      </c>
      <c r="AA725" s="92" t="s">
        <v>605</v>
      </c>
      <c r="AB725" s="92">
        <v>215</v>
      </c>
      <c r="AC725" s="92" t="s">
        <v>883</v>
      </c>
      <c r="AD725" s="92">
        <v>8</v>
      </c>
      <c r="AE725" s="92">
        <v>11</v>
      </c>
      <c r="AG725" s="92" t="str">
        <f t="shared" si="28"/>
        <v>Non-Lab</v>
      </c>
    </row>
    <row r="726" spans="1:33" ht="16" x14ac:dyDescent="0.2">
      <c r="A726" s="92" t="s">
        <v>323</v>
      </c>
      <c r="B726" s="92" t="s">
        <v>882</v>
      </c>
      <c r="C726" s="92">
        <v>247</v>
      </c>
      <c r="D726" s="95" t="s">
        <v>329</v>
      </c>
      <c r="E726" s="92" t="s">
        <v>881</v>
      </c>
      <c r="F726" s="92">
        <v>4</v>
      </c>
      <c r="G726" s="92" t="s">
        <v>880</v>
      </c>
      <c r="H726" s="92" t="s">
        <v>879</v>
      </c>
      <c r="K726" s="92" t="s">
        <v>878</v>
      </c>
      <c r="L726" s="92" t="s">
        <v>316</v>
      </c>
      <c r="M726" s="92" t="s">
        <v>706</v>
      </c>
      <c r="N726" s="92" t="s">
        <v>316</v>
      </c>
      <c r="O726" s="92">
        <v>1</v>
      </c>
      <c r="P726" s="92" t="s">
        <v>316</v>
      </c>
      <c r="Q726" s="92">
        <v>1</v>
      </c>
      <c r="R726" s="92" t="s">
        <v>316</v>
      </c>
      <c r="S726" s="92" t="s">
        <v>316</v>
      </c>
      <c r="T726" s="92">
        <v>1</v>
      </c>
      <c r="U726" s="92" t="s">
        <v>316</v>
      </c>
      <c r="W726" s="92" t="str">
        <f t="shared" si="27"/>
        <v>TR</v>
      </c>
      <c r="X726" s="92" t="s">
        <v>672</v>
      </c>
      <c r="Y726" s="93">
        <v>0.4548611111111111</v>
      </c>
      <c r="Z726" s="93">
        <v>0.52777777777777779</v>
      </c>
      <c r="AA726" s="92" t="s">
        <v>723</v>
      </c>
      <c r="AB726" s="92">
        <v>201</v>
      </c>
      <c r="AC726" s="92" t="s">
        <v>877</v>
      </c>
      <c r="AD726" s="92">
        <v>20</v>
      </c>
      <c r="AE726" s="92">
        <v>17</v>
      </c>
      <c r="AG726" s="92" t="str">
        <f t="shared" si="28"/>
        <v>Non-Lab</v>
      </c>
    </row>
    <row r="727" spans="1:33" ht="16" x14ac:dyDescent="0.2">
      <c r="A727" s="92" t="s">
        <v>323</v>
      </c>
      <c r="B727" s="92" t="s">
        <v>259</v>
      </c>
      <c r="C727" s="92">
        <v>325</v>
      </c>
      <c r="D727" s="95" t="s">
        <v>321</v>
      </c>
      <c r="E727" s="92" t="s">
        <v>876</v>
      </c>
      <c r="F727" s="92">
        <v>4</v>
      </c>
      <c r="G727" s="92" t="s">
        <v>528</v>
      </c>
      <c r="H727" s="92" t="s">
        <v>530</v>
      </c>
      <c r="K727" s="92" t="s">
        <v>529</v>
      </c>
      <c r="L727" s="92" t="s">
        <v>316</v>
      </c>
      <c r="M727" s="92" t="s">
        <v>706</v>
      </c>
      <c r="N727" s="92" t="s">
        <v>316</v>
      </c>
      <c r="O727" s="92">
        <v>1</v>
      </c>
      <c r="P727" s="92" t="s">
        <v>316</v>
      </c>
      <c r="Q727" s="92">
        <v>1</v>
      </c>
      <c r="R727" s="92" t="s">
        <v>316</v>
      </c>
      <c r="S727" s="92" t="s">
        <v>316</v>
      </c>
      <c r="T727" s="92">
        <v>1</v>
      </c>
      <c r="U727" s="92" t="s">
        <v>316</v>
      </c>
      <c r="W727" s="92" t="str">
        <f t="shared" si="27"/>
        <v>TR</v>
      </c>
      <c r="X727" s="92" t="s">
        <v>672</v>
      </c>
      <c r="Y727" s="93">
        <v>0.4548611111111111</v>
      </c>
      <c r="Z727" s="93">
        <v>0.52777777777777779</v>
      </c>
      <c r="AA727" s="92" t="s">
        <v>719</v>
      </c>
      <c r="AB727" s="92">
        <v>311</v>
      </c>
      <c r="AC727" s="92" t="s">
        <v>875</v>
      </c>
      <c r="AD727" s="92">
        <v>20</v>
      </c>
      <c r="AE727" s="92">
        <v>26</v>
      </c>
      <c r="AG727" s="92" t="str">
        <f t="shared" si="28"/>
        <v>Non-Lab</v>
      </c>
    </row>
    <row r="728" spans="1:33" ht="16" x14ac:dyDescent="0.2">
      <c r="A728" s="92" t="s">
        <v>323</v>
      </c>
      <c r="B728" s="92" t="s">
        <v>614</v>
      </c>
      <c r="C728" s="92">
        <v>111</v>
      </c>
      <c r="D728" s="95" t="s">
        <v>874</v>
      </c>
      <c r="E728" s="92" t="s">
        <v>390</v>
      </c>
      <c r="F728" s="92">
        <v>4</v>
      </c>
      <c r="G728" s="92" t="s">
        <v>774</v>
      </c>
      <c r="H728" s="92" t="s">
        <v>773</v>
      </c>
      <c r="K728" s="92" t="s">
        <v>772</v>
      </c>
      <c r="L728" s="92" t="s">
        <v>316</v>
      </c>
      <c r="M728" s="92" t="s">
        <v>706</v>
      </c>
      <c r="N728" s="92" t="s">
        <v>316</v>
      </c>
      <c r="O728" s="92">
        <v>1</v>
      </c>
      <c r="P728" s="92" t="s">
        <v>316</v>
      </c>
      <c r="Q728" s="92">
        <v>1</v>
      </c>
      <c r="R728" s="92" t="s">
        <v>316</v>
      </c>
      <c r="S728" s="92" t="s">
        <v>316</v>
      </c>
      <c r="T728" s="92">
        <v>1</v>
      </c>
      <c r="U728" s="92" t="s">
        <v>316</v>
      </c>
      <c r="W728" s="92" t="str">
        <f t="shared" si="27"/>
        <v>TR</v>
      </c>
      <c r="X728" s="92" t="s">
        <v>672</v>
      </c>
      <c r="Y728" s="93">
        <v>0.4548611111111111</v>
      </c>
      <c r="Z728" s="93">
        <v>0.52777777777777779</v>
      </c>
      <c r="AA728" s="92" t="s">
        <v>719</v>
      </c>
      <c r="AB728" s="92">
        <v>109</v>
      </c>
      <c r="AC728" s="92" t="s">
        <v>873</v>
      </c>
      <c r="AD728" s="92">
        <v>16</v>
      </c>
      <c r="AE728" s="92">
        <v>15</v>
      </c>
      <c r="AG728" s="92" t="str">
        <f t="shared" si="28"/>
        <v>Non-Lab</v>
      </c>
    </row>
    <row r="729" spans="1:33" ht="16" x14ac:dyDescent="0.2">
      <c r="A729" s="92" t="s">
        <v>323</v>
      </c>
      <c r="B729" s="92" t="s">
        <v>614</v>
      </c>
      <c r="C729" s="92">
        <v>112</v>
      </c>
      <c r="D729" s="95" t="s">
        <v>872</v>
      </c>
      <c r="E729" s="92" t="s">
        <v>871</v>
      </c>
      <c r="F729" s="92">
        <v>4</v>
      </c>
      <c r="G729" s="92" t="s">
        <v>870</v>
      </c>
      <c r="H729" s="92" t="s">
        <v>869</v>
      </c>
      <c r="K729" s="92" t="s">
        <v>868</v>
      </c>
      <c r="L729" s="92" t="s">
        <v>316</v>
      </c>
      <c r="M729" s="92" t="s">
        <v>706</v>
      </c>
      <c r="N729" s="92" t="s">
        <v>316</v>
      </c>
      <c r="O729" s="92">
        <v>1</v>
      </c>
      <c r="P729" s="92" t="s">
        <v>316</v>
      </c>
      <c r="Q729" s="92">
        <v>1</v>
      </c>
      <c r="R729" s="92" t="s">
        <v>316</v>
      </c>
      <c r="S729" s="92" t="s">
        <v>316</v>
      </c>
      <c r="T729" s="92">
        <v>1</v>
      </c>
      <c r="U729" s="92" t="s">
        <v>316</v>
      </c>
      <c r="W729" s="92" t="str">
        <f t="shared" si="27"/>
        <v>TR</v>
      </c>
      <c r="X729" s="92" t="s">
        <v>672</v>
      </c>
      <c r="Y729" s="93">
        <v>0.4548611111111111</v>
      </c>
      <c r="Z729" s="93">
        <v>0.52777777777777779</v>
      </c>
      <c r="AA729" s="92" t="s">
        <v>605</v>
      </c>
      <c r="AB729" s="92">
        <v>214</v>
      </c>
      <c r="AC729" s="92" t="s">
        <v>867</v>
      </c>
      <c r="AD729" s="92">
        <v>16</v>
      </c>
      <c r="AE729" s="92">
        <v>11</v>
      </c>
      <c r="AG729" s="92" t="str">
        <f t="shared" si="28"/>
        <v>Non-Lab</v>
      </c>
    </row>
    <row r="730" spans="1:33" ht="16" x14ac:dyDescent="0.2">
      <c r="A730" s="92" t="s">
        <v>323</v>
      </c>
      <c r="B730" s="92" t="s">
        <v>614</v>
      </c>
      <c r="C730" s="92">
        <v>275</v>
      </c>
      <c r="D730" s="95" t="s">
        <v>321</v>
      </c>
      <c r="E730" s="92" t="s">
        <v>866</v>
      </c>
      <c r="F730" s="92">
        <v>4</v>
      </c>
      <c r="G730" s="92" t="s">
        <v>686</v>
      </c>
      <c r="H730" s="92" t="s">
        <v>685</v>
      </c>
      <c r="K730" s="92" t="s">
        <v>684</v>
      </c>
      <c r="L730" s="92" t="s">
        <v>316</v>
      </c>
      <c r="M730" s="92" t="s">
        <v>706</v>
      </c>
      <c r="N730" s="92" t="s">
        <v>316</v>
      </c>
      <c r="O730" s="92">
        <v>1</v>
      </c>
      <c r="P730" s="92" t="s">
        <v>316</v>
      </c>
      <c r="Q730" s="92">
        <v>1</v>
      </c>
      <c r="R730" s="92" t="s">
        <v>316</v>
      </c>
      <c r="S730" s="92" t="s">
        <v>316</v>
      </c>
      <c r="T730" s="92">
        <v>1</v>
      </c>
      <c r="U730" s="92" t="s">
        <v>316</v>
      </c>
      <c r="W730" s="92" t="str">
        <f t="shared" si="27"/>
        <v>TR</v>
      </c>
      <c r="X730" s="92" t="s">
        <v>672</v>
      </c>
      <c r="Y730" s="93">
        <v>0.4548611111111111</v>
      </c>
      <c r="Z730" s="93">
        <v>0.52777777777777779</v>
      </c>
      <c r="AA730" s="92" t="s">
        <v>719</v>
      </c>
      <c r="AB730" s="95" t="s">
        <v>865</v>
      </c>
      <c r="AC730" s="92" t="s">
        <v>864</v>
      </c>
      <c r="AD730" s="92">
        <v>20</v>
      </c>
      <c r="AE730" s="92">
        <v>20</v>
      </c>
      <c r="AG730" s="92" t="str">
        <f t="shared" si="28"/>
        <v>Non-Lab</v>
      </c>
    </row>
    <row r="731" spans="1:33" ht="16" x14ac:dyDescent="0.2">
      <c r="A731" s="92" t="s">
        <v>323</v>
      </c>
      <c r="B731" s="92" t="s">
        <v>614</v>
      </c>
      <c r="C731" s="92">
        <v>361</v>
      </c>
      <c r="D731" s="95" t="s">
        <v>321</v>
      </c>
      <c r="E731" s="92" t="s">
        <v>863</v>
      </c>
      <c r="F731" s="92">
        <v>4</v>
      </c>
      <c r="G731" s="92" t="s">
        <v>381</v>
      </c>
      <c r="H731" s="92" t="s">
        <v>862</v>
      </c>
      <c r="K731" s="92" t="s">
        <v>861</v>
      </c>
      <c r="L731" s="92" t="s">
        <v>316</v>
      </c>
      <c r="M731" s="92" t="s">
        <v>706</v>
      </c>
      <c r="N731" s="92" t="s">
        <v>316</v>
      </c>
      <c r="O731" s="92">
        <v>1</v>
      </c>
      <c r="P731" s="92" t="s">
        <v>316</v>
      </c>
      <c r="Q731" s="92">
        <v>1</v>
      </c>
      <c r="R731" s="92" t="s">
        <v>316</v>
      </c>
      <c r="S731" s="92" t="s">
        <v>316</v>
      </c>
      <c r="T731" s="92">
        <v>1</v>
      </c>
      <c r="U731" s="92" t="s">
        <v>316</v>
      </c>
      <c r="W731" s="92" t="str">
        <f t="shared" si="27"/>
        <v>TR</v>
      </c>
      <c r="X731" s="92" t="s">
        <v>672</v>
      </c>
      <c r="Y731" s="93">
        <v>0.4548611111111111</v>
      </c>
      <c r="Z731" s="93">
        <v>0.52777777777777779</v>
      </c>
      <c r="AA731" s="92" t="s">
        <v>723</v>
      </c>
      <c r="AB731" s="92">
        <v>305</v>
      </c>
      <c r="AC731" s="92" t="s">
        <v>860</v>
      </c>
      <c r="AD731" s="92">
        <v>15</v>
      </c>
      <c r="AE731" s="92">
        <v>10</v>
      </c>
      <c r="AG731" s="92" t="str">
        <f t="shared" si="28"/>
        <v>Non-Lab</v>
      </c>
    </row>
    <row r="732" spans="1:33" ht="16" x14ac:dyDescent="0.2">
      <c r="A732" s="92" t="s">
        <v>323</v>
      </c>
      <c r="B732" s="92" t="s">
        <v>859</v>
      </c>
      <c r="C732" s="92">
        <v>457</v>
      </c>
      <c r="D732" s="95" t="s">
        <v>321</v>
      </c>
      <c r="E732" s="92" t="s">
        <v>858</v>
      </c>
      <c r="F732" s="92">
        <v>4</v>
      </c>
      <c r="G732" s="92" t="s">
        <v>857</v>
      </c>
      <c r="H732" s="92" t="s">
        <v>326</v>
      </c>
      <c r="K732" s="92" t="s">
        <v>856</v>
      </c>
      <c r="L732" s="92" t="s">
        <v>316</v>
      </c>
      <c r="M732" s="92" t="s">
        <v>706</v>
      </c>
      <c r="N732" s="92" t="s">
        <v>316</v>
      </c>
      <c r="O732" s="92">
        <v>1</v>
      </c>
      <c r="P732" s="92" t="s">
        <v>316</v>
      </c>
      <c r="Q732" s="92">
        <v>1</v>
      </c>
      <c r="R732" s="92" t="s">
        <v>316</v>
      </c>
      <c r="S732" s="92" t="s">
        <v>316</v>
      </c>
      <c r="T732" s="92">
        <v>1</v>
      </c>
      <c r="U732" s="92" t="s">
        <v>316</v>
      </c>
      <c r="W732" s="92" t="str">
        <f t="shared" si="27"/>
        <v>TR</v>
      </c>
      <c r="X732" s="92" t="s">
        <v>672</v>
      </c>
      <c r="Y732" s="93">
        <v>0.4548611111111111</v>
      </c>
      <c r="Z732" s="93">
        <v>0.52777777777777779</v>
      </c>
      <c r="AA732" s="92" t="s">
        <v>719</v>
      </c>
      <c r="AB732" s="92">
        <v>102</v>
      </c>
      <c r="AC732" s="92" t="s">
        <v>855</v>
      </c>
      <c r="AD732" s="92">
        <v>12</v>
      </c>
      <c r="AE732" s="92">
        <v>7</v>
      </c>
      <c r="AG732" s="92" t="str">
        <f t="shared" si="28"/>
        <v>Non-Lab</v>
      </c>
    </row>
    <row r="733" spans="1:33" ht="16" x14ac:dyDescent="0.2">
      <c r="A733" s="92" t="s">
        <v>323</v>
      </c>
      <c r="B733" s="92" t="s">
        <v>507</v>
      </c>
      <c r="C733" s="92">
        <v>257</v>
      </c>
      <c r="D733" s="95" t="s">
        <v>321</v>
      </c>
      <c r="E733" s="92" t="s">
        <v>854</v>
      </c>
      <c r="F733" s="92">
        <v>4</v>
      </c>
      <c r="G733" s="92" t="s">
        <v>506</v>
      </c>
      <c r="H733" s="92" t="s">
        <v>505</v>
      </c>
      <c r="K733" s="92" t="s">
        <v>504</v>
      </c>
      <c r="L733" s="92" t="s">
        <v>316</v>
      </c>
      <c r="M733" s="92" t="s">
        <v>706</v>
      </c>
      <c r="N733" s="92" t="s">
        <v>316</v>
      </c>
      <c r="O733" s="92">
        <v>1</v>
      </c>
      <c r="P733" s="92" t="s">
        <v>316</v>
      </c>
      <c r="Q733" s="92">
        <v>1</v>
      </c>
      <c r="R733" s="92" t="s">
        <v>316</v>
      </c>
      <c r="S733" s="92" t="s">
        <v>316</v>
      </c>
      <c r="T733" s="92">
        <v>1</v>
      </c>
      <c r="U733" s="92" t="s">
        <v>316</v>
      </c>
      <c r="W733" s="92" t="str">
        <f t="shared" si="27"/>
        <v>TR</v>
      </c>
      <c r="X733" s="92" t="s">
        <v>672</v>
      </c>
      <c r="Y733" s="93">
        <v>0.4548611111111111</v>
      </c>
      <c r="Z733" s="93">
        <v>0.52777777777777779</v>
      </c>
      <c r="AA733" s="92" t="s">
        <v>719</v>
      </c>
      <c r="AB733" s="92">
        <v>209</v>
      </c>
      <c r="AC733" s="92" t="s">
        <v>853</v>
      </c>
      <c r="AD733" s="92">
        <v>18</v>
      </c>
      <c r="AE733" s="92">
        <v>13</v>
      </c>
      <c r="AG733" s="92" t="str">
        <f t="shared" si="28"/>
        <v>Non-Lab</v>
      </c>
    </row>
    <row r="734" spans="1:33" ht="16" x14ac:dyDescent="0.2">
      <c r="A734" s="92" t="s">
        <v>323</v>
      </c>
      <c r="B734" s="92" t="s">
        <v>498</v>
      </c>
      <c r="C734" s="92">
        <v>100</v>
      </c>
      <c r="D734" s="95" t="s">
        <v>321</v>
      </c>
      <c r="E734" s="92" t="s">
        <v>852</v>
      </c>
      <c r="F734" s="92">
        <v>4</v>
      </c>
      <c r="G734" s="92" t="s">
        <v>851</v>
      </c>
      <c r="H734" s="92" t="s">
        <v>850</v>
      </c>
      <c r="K734" s="92" t="s">
        <v>849</v>
      </c>
      <c r="L734" s="92" t="s">
        <v>316</v>
      </c>
      <c r="M734" s="92" t="s">
        <v>706</v>
      </c>
      <c r="N734" s="92" t="s">
        <v>316</v>
      </c>
      <c r="O734" s="92">
        <v>1</v>
      </c>
      <c r="P734" s="92" t="s">
        <v>316</v>
      </c>
      <c r="Q734" s="92">
        <v>1</v>
      </c>
      <c r="R734" s="92" t="s">
        <v>316</v>
      </c>
      <c r="S734" s="92" t="s">
        <v>316</v>
      </c>
      <c r="T734" s="92">
        <v>1</v>
      </c>
      <c r="U734" s="92" t="s">
        <v>316</v>
      </c>
      <c r="W734" s="92" t="str">
        <f t="shared" si="27"/>
        <v>TR</v>
      </c>
      <c r="X734" s="92" t="s">
        <v>672</v>
      </c>
      <c r="Y734" s="93">
        <v>0.4548611111111111</v>
      </c>
      <c r="Z734" s="93">
        <v>0.52777777777777779</v>
      </c>
      <c r="AA734" s="92" t="s">
        <v>605</v>
      </c>
      <c r="AB734" s="92">
        <v>221</v>
      </c>
      <c r="AC734" s="92" t="s">
        <v>848</v>
      </c>
      <c r="AD734" s="92">
        <v>20</v>
      </c>
      <c r="AE734" s="92">
        <v>20</v>
      </c>
      <c r="AG734" s="92" t="str">
        <f t="shared" si="28"/>
        <v>Non-Lab</v>
      </c>
    </row>
    <row r="735" spans="1:33" ht="16" x14ac:dyDescent="0.2">
      <c r="A735" s="92" t="s">
        <v>323</v>
      </c>
      <c r="B735" s="92" t="s">
        <v>490</v>
      </c>
      <c r="C735" s="92">
        <v>111</v>
      </c>
      <c r="D735" s="95" t="s">
        <v>321</v>
      </c>
      <c r="E735" s="92" t="s">
        <v>847</v>
      </c>
      <c r="F735" s="92">
        <v>4</v>
      </c>
      <c r="G735" s="92" t="s">
        <v>493</v>
      </c>
      <c r="H735" s="92" t="s">
        <v>492</v>
      </c>
      <c r="K735" s="92" t="s">
        <v>491</v>
      </c>
      <c r="L735" s="92" t="s">
        <v>316</v>
      </c>
      <c r="M735" s="92" t="s">
        <v>706</v>
      </c>
      <c r="N735" s="92" t="s">
        <v>316</v>
      </c>
      <c r="O735" s="92">
        <v>1</v>
      </c>
      <c r="P735" s="92" t="s">
        <v>316</v>
      </c>
      <c r="Q735" s="92">
        <v>1</v>
      </c>
      <c r="R735" s="92" t="s">
        <v>316</v>
      </c>
      <c r="S735" s="92" t="s">
        <v>316</v>
      </c>
      <c r="T735" s="92">
        <v>1</v>
      </c>
      <c r="U735" s="92" t="s">
        <v>316</v>
      </c>
      <c r="W735" s="92" t="str">
        <f t="shared" si="27"/>
        <v>TR</v>
      </c>
      <c r="X735" s="92" t="s">
        <v>672</v>
      </c>
      <c r="Y735" s="93">
        <v>0.4548611111111111</v>
      </c>
      <c r="Z735" s="93">
        <v>0.52777777777777779</v>
      </c>
      <c r="AA735" s="92" t="s">
        <v>719</v>
      </c>
      <c r="AB735" s="92">
        <v>114</v>
      </c>
      <c r="AC735" s="92" t="s">
        <v>846</v>
      </c>
      <c r="AD735" s="92">
        <v>25</v>
      </c>
      <c r="AE735" s="92">
        <v>33</v>
      </c>
      <c r="AG735" s="92" t="str">
        <f t="shared" si="28"/>
        <v>Non-Lab</v>
      </c>
    </row>
    <row r="736" spans="1:33" ht="16" x14ac:dyDescent="0.2">
      <c r="A736" s="92" t="s">
        <v>323</v>
      </c>
      <c r="B736" s="92" t="s">
        <v>490</v>
      </c>
      <c r="C736" s="92">
        <v>370</v>
      </c>
      <c r="D736" s="95" t="s">
        <v>321</v>
      </c>
      <c r="E736" s="92" t="s">
        <v>845</v>
      </c>
      <c r="F736" s="92">
        <v>4</v>
      </c>
      <c r="G736" s="92" t="s">
        <v>749</v>
      </c>
      <c r="H736" s="92" t="s">
        <v>748</v>
      </c>
      <c r="K736" s="92" t="s">
        <v>747</v>
      </c>
      <c r="L736" s="92" t="s">
        <v>316</v>
      </c>
      <c r="M736" s="92" t="s">
        <v>706</v>
      </c>
      <c r="N736" s="92" t="s">
        <v>316</v>
      </c>
      <c r="O736" s="92">
        <v>1</v>
      </c>
      <c r="P736" s="92" t="s">
        <v>316</v>
      </c>
      <c r="Q736" s="92">
        <v>1</v>
      </c>
      <c r="R736" s="92" t="s">
        <v>316</v>
      </c>
      <c r="S736" s="92" t="s">
        <v>316</v>
      </c>
      <c r="T736" s="92">
        <v>1</v>
      </c>
      <c r="U736" s="92" t="s">
        <v>316</v>
      </c>
      <c r="W736" s="92" t="str">
        <f t="shared" si="27"/>
        <v>TR</v>
      </c>
      <c r="X736" s="92" t="s">
        <v>672</v>
      </c>
      <c r="Y736" s="93">
        <v>0.4548611111111111</v>
      </c>
      <c r="Z736" s="93">
        <v>0.52777777777777779</v>
      </c>
      <c r="AA736" s="92" t="s">
        <v>723</v>
      </c>
      <c r="AB736" s="92">
        <v>304</v>
      </c>
      <c r="AC736" s="92" t="s">
        <v>844</v>
      </c>
      <c r="AD736" s="92">
        <v>15</v>
      </c>
      <c r="AE736" s="92">
        <v>7</v>
      </c>
      <c r="AG736" s="92" t="str">
        <f t="shared" si="28"/>
        <v>Non-Lab</v>
      </c>
    </row>
    <row r="737" spans="1:33" ht="16" x14ac:dyDescent="0.2">
      <c r="A737" s="92" t="s">
        <v>323</v>
      </c>
      <c r="B737" s="92" t="s">
        <v>484</v>
      </c>
      <c r="C737" s="92">
        <v>125</v>
      </c>
      <c r="D737" s="95" t="s">
        <v>321</v>
      </c>
      <c r="E737" s="92" t="s">
        <v>843</v>
      </c>
      <c r="F737" s="92">
        <v>4</v>
      </c>
      <c r="G737" s="92" t="s">
        <v>842</v>
      </c>
      <c r="H737" s="92" t="s">
        <v>841</v>
      </c>
      <c r="K737" s="92" t="s">
        <v>840</v>
      </c>
      <c r="L737" s="92" t="s">
        <v>316</v>
      </c>
      <c r="M737" s="92" t="s">
        <v>706</v>
      </c>
      <c r="N737" s="92" t="s">
        <v>316</v>
      </c>
      <c r="O737" s="92">
        <v>1</v>
      </c>
      <c r="P737" s="92" t="s">
        <v>316</v>
      </c>
      <c r="Q737" s="92">
        <v>1</v>
      </c>
      <c r="R737" s="92" t="s">
        <v>316</v>
      </c>
      <c r="S737" s="92" t="s">
        <v>316</v>
      </c>
      <c r="T737" s="92">
        <v>1</v>
      </c>
      <c r="U737" s="92" t="s">
        <v>316</v>
      </c>
      <c r="W737" s="92" t="str">
        <f t="shared" si="27"/>
        <v>TR</v>
      </c>
      <c r="X737" s="92" t="s">
        <v>672</v>
      </c>
      <c r="Y737" s="93">
        <v>0.4548611111111111</v>
      </c>
      <c r="Z737" s="93">
        <v>0.52777777777777779</v>
      </c>
      <c r="AA737" s="92" t="s">
        <v>723</v>
      </c>
      <c r="AB737" s="92">
        <v>306</v>
      </c>
      <c r="AC737" s="92" t="s">
        <v>839</v>
      </c>
      <c r="AD737" s="92">
        <v>25</v>
      </c>
      <c r="AE737" s="92">
        <v>24</v>
      </c>
      <c r="AG737" s="92" t="str">
        <f t="shared" si="28"/>
        <v>Non-Lab</v>
      </c>
    </row>
    <row r="738" spans="1:33" ht="16" x14ac:dyDescent="0.2">
      <c r="A738" s="92" t="s">
        <v>323</v>
      </c>
      <c r="B738" s="92" t="s">
        <v>484</v>
      </c>
      <c r="C738" s="92">
        <v>311</v>
      </c>
      <c r="D738" s="95" t="s">
        <v>321</v>
      </c>
      <c r="E738" s="92" t="s">
        <v>838</v>
      </c>
      <c r="F738" s="92">
        <v>4</v>
      </c>
      <c r="G738" s="92" t="s">
        <v>837</v>
      </c>
      <c r="H738" s="92" t="s">
        <v>49</v>
      </c>
      <c r="K738" s="92" t="s">
        <v>836</v>
      </c>
      <c r="L738" s="92" t="s">
        <v>316</v>
      </c>
      <c r="M738" s="92" t="s">
        <v>706</v>
      </c>
      <c r="N738" s="92" t="s">
        <v>316</v>
      </c>
      <c r="O738" s="92">
        <v>1</v>
      </c>
      <c r="P738" s="92" t="s">
        <v>316</v>
      </c>
      <c r="Q738" s="92">
        <v>1</v>
      </c>
      <c r="R738" s="92" t="s">
        <v>316</v>
      </c>
      <c r="S738" s="92" t="s">
        <v>316</v>
      </c>
      <c r="T738" s="92">
        <v>1</v>
      </c>
      <c r="U738" s="92" t="s">
        <v>316</v>
      </c>
      <c r="W738" s="92" t="str">
        <f t="shared" si="27"/>
        <v>TR</v>
      </c>
      <c r="X738" s="92" t="s">
        <v>672</v>
      </c>
      <c r="Y738" s="93">
        <v>0.4548611111111111</v>
      </c>
      <c r="Z738" s="93">
        <v>0.52777777777777779</v>
      </c>
      <c r="AA738" s="92" t="s">
        <v>723</v>
      </c>
      <c r="AB738" s="92">
        <v>309</v>
      </c>
      <c r="AC738" s="92" t="s">
        <v>835</v>
      </c>
      <c r="AD738" s="92">
        <v>12</v>
      </c>
      <c r="AE738" s="92">
        <v>10</v>
      </c>
      <c r="AG738" s="92" t="str">
        <f t="shared" si="28"/>
        <v>Non-Lab</v>
      </c>
    </row>
    <row r="739" spans="1:33" ht="16" x14ac:dyDescent="0.2">
      <c r="A739" s="92" t="s">
        <v>323</v>
      </c>
      <c r="B739" s="92" t="s">
        <v>386</v>
      </c>
      <c r="C739" s="92">
        <v>245</v>
      </c>
      <c r="D739" s="95" t="s">
        <v>321</v>
      </c>
      <c r="E739" s="92" t="s">
        <v>834</v>
      </c>
      <c r="F739" s="92">
        <v>4</v>
      </c>
      <c r="G739" s="92" t="s">
        <v>384</v>
      </c>
      <c r="H739" s="92" t="s">
        <v>240</v>
      </c>
      <c r="K739" s="92" t="s">
        <v>383</v>
      </c>
      <c r="L739" s="92" t="s">
        <v>316</v>
      </c>
      <c r="M739" s="92" t="s">
        <v>706</v>
      </c>
      <c r="N739" s="92" t="s">
        <v>316</v>
      </c>
      <c r="O739" s="92">
        <v>1</v>
      </c>
      <c r="P739" s="92" t="s">
        <v>316</v>
      </c>
      <c r="Q739" s="92">
        <v>1</v>
      </c>
      <c r="R739" s="92" t="s">
        <v>316</v>
      </c>
      <c r="S739" s="92" t="s">
        <v>316</v>
      </c>
      <c r="T739" s="92">
        <v>1</v>
      </c>
      <c r="U739" s="92" t="s">
        <v>316</v>
      </c>
      <c r="W739" s="92" t="str">
        <f t="shared" si="27"/>
        <v>TR</v>
      </c>
      <c r="X739" s="92" t="s">
        <v>672</v>
      </c>
      <c r="Y739" s="93">
        <v>0.4548611111111111</v>
      </c>
      <c r="Z739" s="93">
        <v>0.52777777777777779</v>
      </c>
      <c r="AA739" s="92" t="s">
        <v>704</v>
      </c>
      <c r="AB739" s="92">
        <v>213</v>
      </c>
      <c r="AC739" s="92" t="s">
        <v>832</v>
      </c>
      <c r="AD739" s="92">
        <v>16</v>
      </c>
      <c r="AE739" s="92">
        <v>15</v>
      </c>
      <c r="AG739" s="92" t="str">
        <f t="shared" si="28"/>
        <v>Non-Lab</v>
      </c>
    </row>
    <row r="740" spans="1:33" ht="16" x14ac:dyDescent="0.2">
      <c r="A740" s="92" t="s">
        <v>323</v>
      </c>
      <c r="B740" s="92" t="s">
        <v>386</v>
      </c>
      <c r="C740" s="92">
        <v>345</v>
      </c>
      <c r="D740" s="95" t="s">
        <v>321</v>
      </c>
      <c r="E740" s="92" t="s">
        <v>833</v>
      </c>
      <c r="F740" s="92">
        <v>4</v>
      </c>
      <c r="G740" s="92" t="s">
        <v>384</v>
      </c>
      <c r="H740" s="92" t="s">
        <v>240</v>
      </c>
      <c r="K740" s="92" t="s">
        <v>383</v>
      </c>
      <c r="L740" s="92" t="s">
        <v>316</v>
      </c>
      <c r="M740" s="92" t="s">
        <v>706</v>
      </c>
      <c r="N740" s="92" t="s">
        <v>316</v>
      </c>
      <c r="O740" s="92">
        <v>1</v>
      </c>
      <c r="P740" s="92" t="s">
        <v>316</v>
      </c>
      <c r="Q740" s="92">
        <v>1</v>
      </c>
      <c r="R740" s="92" t="s">
        <v>316</v>
      </c>
      <c r="S740" s="92" t="s">
        <v>316</v>
      </c>
      <c r="T740" s="92">
        <v>1</v>
      </c>
      <c r="U740" s="92" t="s">
        <v>316</v>
      </c>
      <c r="W740" s="92" t="str">
        <f t="shared" si="27"/>
        <v>TR</v>
      </c>
      <c r="X740" s="92" t="s">
        <v>672</v>
      </c>
      <c r="Y740" s="93">
        <v>0.4548611111111111</v>
      </c>
      <c r="Z740" s="93">
        <v>0.52777777777777779</v>
      </c>
      <c r="AA740" s="92" t="s">
        <v>704</v>
      </c>
      <c r="AB740" s="92">
        <v>213</v>
      </c>
      <c r="AC740" s="92" t="s">
        <v>832</v>
      </c>
      <c r="AD740" s="92">
        <v>4</v>
      </c>
      <c r="AE740" s="92">
        <v>0</v>
      </c>
      <c r="AG740" s="92" t="str">
        <f t="shared" si="28"/>
        <v>Non-Lab</v>
      </c>
    </row>
    <row r="741" spans="1:33" ht="16" x14ac:dyDescent="0.2">
      <c r="A741" s="92" t="s">
        <v>323</v>
      </c>
      <c r="B741" s="92" t="s">
        <v>640</v>
      </c>
      <c r="C741" s="92">
        <v>300</v>
      </c>
      <c r="D741" s="95" t="s">
        <v>321</v>
      </c>
      <c r="E741" s="92" t="s">
        <v>831</v>
      </c>
      <c r="F741" s="92">
        <v>4</v>
      </c>
      <c r="G741" s="92" t="s">
        <v>637</v>
      </c>
      <c r="H741" s="92" t="s">
        <v>636</v>
      </c>
      <c r="K741" s="92" t="s">
        <v>635</v>
      </c>
      <c r="L741" s="92" t="s">
        <v>316</v>
      </c>
      <c r="M741" s="92" t="s">
        <v>706</v>
      </c>
      <c r="N741" s="92" t="s">
        <v>316</v>
      </c>
      <c r="O741" s="92">
        <v>1</v>
      </c>
      <c r="P741" s="92" t="s">
        <v>316</v>
      </c>
      <c r="Q741" s="92">
        <v>1</v>
      </c>
      <c r="R741" s="92" t="s">
        <v>316</v>
      </c>
      <c r="S741" s="92" t="s">
        <v>316</v>
      </c>
      <c r="T741" s="92">
        <v>1</v>
      </c>
      <c r="U741" s="92" t="s">
        <v>316</v>
      </c>
      <c r="W741" s="92" t="str">
        <f t="shared" si="27"/>
        <v>TR</v>
      </c>
      <c r="X741" s="92" t="s">
        <v>672</v>
      </c>
      <c r="Y741" s="93">
        <v>0.4548611111111111</v>
      </c>
      <c r="Z741" s="93">
        <v>0.52777777777777779</v>
      </c>
      <c r="AA741" s="92" t="s">
        <v>598</v>
      </c>
      <c r="AB741" s="92">
        <v>209</v>
      </c>
      <c r="AC741" s="92" t="s">
        <v>830</v>
      </c>
      <c r="AD741" s="92">
        <v>16</v>
      </c>
      <c r="AE741" s="92">
        <v>17</v>
      </c>
      <c r="AG741" s="92" t="str">
        <f t="shared" si="28"/>
        <v>Non-Lab</v>
      </c>
    </row>
    <row r="742" spans="1:33" ht="16" x14ac:dyDescent="0.2">
      <c r="A742" s="92" t="s">
        <v>323</v>
      </c>
      <c r="B742" s="92" t="s">
        <v>374</v>
      </c>
      <c r="C742" s="92">
        <v>225</v>
      </c>
      <c r="D742" s="95" t="s">
        <v>321</v>
      </c>
      <c r="E742" s="92" t="s">
        <v>829</v>
      </c>
      <c r="F742" s="92">
        <v>4</v>
      </c>
      <c r="G742" s="92" t="s">
        <v>376</v>
      </c>
      <c r="H742" s="92" t="s">
        <v>342</v>
      </c>
      <c r="K742" s="92" t="s">
        <v>375</v>
      </c>
      <c r="L742" s="92" t="s">
        <v>316</v>
      </c>
      <c r="M742" s="92" t="s">
        <v>706</v>
      </c>
      <c r="N742" s="92" t="s">
        <v>316</v>
      </c>
      <c r="O742" s="92">
        <v>1</v>
      </c>
      <c r="P742" s="92" t="s">
        <v>316</v>
      </c>
      <c r="Q742" s="92">
        <v>1</v>
      </c>
      <c r="R742" s="92" t="s">
        <v>316</v>
      </c>
      <c r="S742" s="92" t="s">
        <v>316</v>
      </c>
      <c r="T742" s="92">
        <v>1</v>
      </c>
      <c r="U742" s="92" t="s">
        <v>316</v>
      </c>
      <c r="W742" s="92" t="str">
        <f t="shared" si="27"/>
        <v>TR</v>
      </c>
      <c r="X742" s="92" t="s">
        <v>672</v>
      </c>
      <c r="Y742" s="93">
        <v>0.4548611111111111</v>
      </c>
      <c r="Z742" s="93">
        <v>0.52777777777777779</v>
      </c>
      <c r="AA742" s="92" t="s">
        <v>723</v>
      </c>
      <c r="AB742" s="92">
        <v>404</v>
      </c>
      <c r="AC742" s="92" t="s">
        <v>828</v>
      </c>
      <c r="AD742" s="92">
        <v>20</v>
      </c>
      <c r="AE742" s="92">
        <v>19</v>
      </c>
      <c r="AG742" s="92" t="str">
        <f t="shared" si="28"/>
        <v>Non-Lab</v>
      </c>
    </row>
    <row r="743" spans="1:33" ht="16" x14ac:dyDescent="0.2">
      <c r="A743" s="92" t="s">
        <v>323</v>
      </c>
      <c r="B743" s="92" t="s">
        <v>359</v>
      </c>
      <c r="C743" s="92">
        <v>313</v>
      </c>
      <c r="D743" s="95" t="s">
        <v>321</v>
      </c>
      <c r="E743" s="92" t="s">
        <v>827</v>
      </c>
      <c r="F743" s="92">
        <v>4</v>
      </c>
      <c r="G743" s="92" t="s">
        <v>826</v>
      </c>
      <c r="H743" s="92" t="s">
        <v>342</v>
      </c>
      <c r="K743" s="92" t="s">
        <v>825</v>
      </c>
      <c r="L743" s="92" t="s">
        <v>316</v>
      </c>
      <c r="M743" s="92" t="s">
        <v>706</v>
      </c>
      <c r="N743" s="92" t="s">
        <v>316</v>
      </c>
      <c r="O743" s="92">
        <v>1</v>
      </c>
      <c r="P743" s="92" t="s">
        <v>316</v>
      </c>
      <c r="Q743" s="92">
        <v>1</v>
      </c>
      <c r="R743" s="92" t="s">
        <v>316</v>
      </c>
      <c r="S743" s="92" t="s">
        <v>316</v>
      </c>
      <c r="T743" s="92">
        <v>1</v>
      </c>
      <c r="U743" s="92" t="s">
        <v>316</v>
      </c>
      <c r="W743" s="92" t="str">
        <f t="shared" si="27"/>
        <v>TR</v>
      </c>
      <c r="X743" s="92" t="s">
        <v>672</v>
      </c>
      <c r="Y743" s="93">
        <v>0.4548611111111111</v>
      </c>
      <c r="Z743" s="93">
        <v>0.52777777777777779</v>
      </c>
      <c r="AA743" s="92" t="s">
        <v>723</v>
      </c>
      <c r="AB743" s="92">
        <v>203</v>
      </c>
      <c r="AC743" s="92" t="s">
        <v>824</v>
      </c>
      <c r="AD743" s="92">
        <v>12</v>
      </c>
      <c r="AE743" s="92">
        <v>6</v>
      </c>
      <c r="AG743" s="92" t="str">
        <f t="shared" si="28"/>
        <v>Non-Lab</v>
      </c>
    </row>
    <row r="744" spans="1:33" ht="16" x14ac:dyDescent="0.2">
      <c r="A744" s="92" t="s">
        <v>323</v>
      </c>
      <c r="B744" s="92" t="s">
        <v>347</v>
      </c>
      <c r="C744" s="92">
        <v>120</v>
      </c>
      <c r="D744" s="95" t="s">
        <v>329</v>
      </c>
      <c r="E744" s="92" t="s">
        <v>823</v>
      </c>
      <c r="F744" s="92">
        <v>4</v>
      </c>
      <c r="G744" s="92" t="s">
        <v>346</v>
      </c>
      <c r="H744" s="92" t="s">
        <v>345</v>
      </c>
      <c r="K744" s="92" t="s">
        <v>344</v>
      </c>
      <c r="L744" s="92" t="s">
        <v>316</v>
      </c>
      <c r="M744" s="92" t="s">
        <v>706</v>
      </c>
      <c r="N744" s="92" t="s">
        <v>316</v>
      </c>
      <c r="O744" s="92">
        <v>1</v>
      </c>
      <c r="P744" s="92" t="s">
        <v>316</v>
      </c>
      <c r="Q744" s="92">
        <v>1</v>
      </c>
      <c r="R744" s="92" t="s">
        <v>316</v>
      </c>
      <c r="S744" s="92" t="s">
        <v>316</v>
      </c>
      <c r="T744" s="92">
        <v>1</v>
      </c>
      <c r="U744" s="92" t="s">
        <v>316</v>
      </c>
      <c r="W744" s="92" t="str">
        <f t="shared" si="27"/>
        <v>TR</v>
      </c>
      <c r="X744" s="92" t="s">
        <v>672</v>
      </c>
      <c r="Y744" s="93">
        <v>0.4548611111111111</v>
      </c>
      <c r="Z744" s="93">
        <v>0.52777777777777779</v>
      </c>
      <c r="AA744" s="92" t="s">
        <v>626</v>
      </c>
      <c r="AB744" s="95" t="s">
        <v>822</v>
      </c>
      <c r="AC744" s="92" t="s">
        <v>821</v>
      </c>
      <c r="AD744" s="92">
        <v>25</v>
      </c>
      <c r="AE744" s="92">
        <v>24</v>
      </c>
      <c r="AG744" s="92" t="str">
        <f t="shared" si="28"/>
        <v>Non-Lab</v>
      </c>
    </row>
    <row r="745" spans="1:33" ht="16" x14ac:dyDescent="0.2">
      <c r="A745" s="92" t="s">
        <v>323</v>
      </c>
      <c r="B745" s="92" t="s">
        <v>330</v>
      </c>
      <c r="C745" s="92">
        <v>101</v>
      </c>
      <c r="D745" s="95" t="s">
        <v>337</v>
      </c>
      <c r="E745" s="92" t="s">
        <v>820</v>
      </c>
      <c r="F745" s="92">
        <v>4</v>
      </c>
      <c r="G745" s="92" t="s">
        <v>343</v>
      </c>
      <c r="H745" s="92" t="s">
        <v>342</v>
      </c>
      <c r="K745" s="92" t="s">
        <v>341</v>
      </c>
      <c r="L745" s="92" t="s">
        <v>316</v>
      </c>
      <c r="M745" s="92" t="s">
        <v>706</v>
      </c>
      <c r="N745" s="92" t="s">
        <v>316</v>
      </c>
      <c r="O745" s="92">
        <v>1</v>
      </c>
      <c r="P745" s="92" t="s">
        <v>316</v>
      </c>
      <c r="Q745" s="92">
        <v>1</v>
      </c>
      <c r="R745" s="92" t="s">
        <v>316</v>
      </c>
      <c r="S745" s="92" t="s">
        <v>316</v>
      </c>
      <c r="T745" s="92">
        <v>1</v>
      </c>
      <c r="U745" s="92" t="s">
        <v>316</v>
      </c>
      <c r="W745" s="92" t="str">
        <f t="shared" si="27"/>
        <v>TR</v>
      </c>
      <c r="X745" s="92" t="s">
        <v>672</v>
      </c>
      <c r="Y745" s="93">
        <v>0.4548611111111111</v>
      </c>
      <c r="Z745" s="93">
        <v>0.52777777777777779</v>
      </c>
      <c r="AA745" s="92" t="s">
        <v>598</v>
      </c>
      <c r="AB745" s="92">
        <v>208</v>
      </c>
      <c r="AC745" s="92" t="s">
        <v>819</v>
      </c>
      <c r="AD745" s="92">
        <v>25</v>
      </c>
      <c r="AE745" s="92">
        <v>24</v>
      </c>
      <c r="AG745" s="92" t="str">
        <f t="shared" si="28"/>
        <v>Non-Lab</v>
      </c>
    </row>
    <row r="746" spans="1:33" ht="16" x14ac:dyDescent="0.2">
      <c r="A746" s="92" t="s">
        <v>323</v>
      </c>
      <c r="B746" s="92" t="s">
        <v>330</v>
      </c>
      <c r="C746" s="92">
        <v>102</v>
      </c>
      <c r="D746" s="95" t="s">
        <v>329</v>
      </c>
      <c r="E746" s="92" t="s">
        <v>737</v>
      </c>
      <c r="F746" s="92">
        <v>4</v>
      </c>
      <c r="G746" s="92" t="s">
        <v>736</v>
      </c>
      <c r="H746" s="92" t="s">
        <v>735</v>
      </c>
      <c r="K746" s="92" t="s">
        <v>734</v>
      </c>
      <c r="L746" s="92" t="s">
        <v>316</v>
      </c>
      <c r="M746" s="92" t="s">
        <v>706</v>
      </c>
      <c r="N746" s="92" t="s">
        <v>316</v>
      </c>
      <c r="O746" s="92">
        <v>1</v>
      </c>
      <c r="P746" s="92" t="s">
        <v>316</v>
      </c>
      <c r="Q746" s="92">
        <v>1</v>
      </c>
      <c r="R746" s="92" t="s">
        <v>316</v>
      </c>
      <c r="S746" s="92" t="s">
        <v>316</v>
      </c>
      <c r="T746" s="92">
        <v>1</v>
      </c>
      <c r="U746" s="92" t="s">
        <v>316</v>
      </c>
      <c r="W746" s="92" t="str">
        <f t="shared" si="27"/>
        <v>TR</v>
      </c>
      <c r="X746" s="92" t="s">
        <v>672</v>
      </c>
      <c r="Y746" s="93">
        <v>0.4548611111111111</v>
      </c>
      <c r="Z746" s="93">
        <v>0.52777777777777779</v>
      </c>
      <c r="AA746" s="92" t="s">
        <v>598</v>
      </c>
      <c r="AB746" s="92">
        <v>202</v>
      </c>
      <c r="AC746" s="92" t="s">
        <v>818</v>
      </c>
      <c r="AD746" s="92">
        <v>25</v>
      </c>
      <c r="AE746" s="92">
        <v>26</v>
      </c>
      <c r="AG746" s="92" t="str">
        <f t="shared" si="28"/>
        <v>Non-Lab</v>
      </c>
    </row>
    <row r="747" spans="1:33" ht="16" x14ac:dyDescent="0.2">
      <c r="A747" s="92" t="s">
        <v>323</v>
      </c>
      <c r="B747" s="92" t="s">
        <v>330</v>
      </c>
      <c r="C747" s="92">
        <v>235</v>
      </c>
      <c r="D747" s="95" t="s">
        <v>321</v>
      </c>
      <c r="E747" s="92" t="s">
        <v>817</v>
      </c>
      <c r="F747" s="92">
        <v>4</v>
      </c>
      <c r="G747" s="92" t="s">
        <v>816</v>
      </c>
      <c r="H747" s="92" t="s">
        <v>815</v>
      </c>
      <c r="K747" s="92" t="s">
        <v>814</v>
      </c>
      <c r="L747" s="92" t="s">
        <v>316</v>
      </c>
      <c r="M747" s="92" t="s">
        <v>706</v>
      </c>
      <c r="N747" s="92" t="s">
        <v>316</v>
      </c>
      <c r="O747" s="92">
        <v>1</v>
      </c>
      <c r="P747" s="92" t="s">
        <v>316</v>
      </c>
      <c r="Q747" s="92">
        <v>1</v>
      </c>
      <c r="R747" s="92" t="s">
        <v>316</v>
      </c>
      <c r="S747" s="92" t="s">
        <v>316</v>
      </c>
      <c r="T747" s="92">
        <v>1</v>
      </c>
      <c r="U747" s="92" t="s">
        <v>316</v>
      </c>
      <c r="W747" s="92" t="str">
        <f t="shared" si="27"/>
        <v>TR</v>
      </c>
      <c r="X747" s="92" t="s">
        <v>672</v>
      </c>
      <c r="Y747" s="93">
        <v>0.4548611111111111</v>
      </c>
      <c r="Z747" s="93">
        <v>0.52777777777777779</v>
      </c>
      <c r="AA747" s="92" t="s">
        <v>598</v>
      </c>
      <c r="AB747" s="92">
        <v>106</v>
      </c>
      <c r="AC747" s="92" t="s">
        <v>813</v>
      </c>
      <c r="AD747" s="92">
        <v>25</v>
      </c>
      <c r="AE747" s="92">
        <v>27</v>
      </c>
      <c r="AG747" s="92" t="str">
        <f t="shared" si="28"/>
        <v>Non-Lab</v>
      </c>
    </row>
    <row r="748" spans="1:33" ht="16" x14ac:dyDescent="0.2">
      <c r="A748" s="92" t="s">
        <v>323</v>
      </c>
      <c r="B748" s="92" t="s">
        <v>330</v>
      </c>
      <c r="C748" s="92">
        <v>263</v>
      </c>
      <c r="D748" s="95" t="s">
        <v>321</v>
      </c>
      <c r="E748" s="92" t="s">
        <v>732</v>
      </c>
      <c r="F748" s="92">
        <v>4</v>
      </c>
      <c r="G748" s="92" t="s">
        <v>731</v>
      </c>
      <c r="H748" s="92" t="s">
        <v>730</v>
      </c>
      <c r="K748" s="92" t="s">
        <v>729</v>
      </c>
      <c r="L748" s="92" t="s">
        <v>316</v>
      </c>
      <c r="M748" s="92" t="s">
        <v>706</v>
      </c>
      <c r="N748" s="92" t="s">
        <v>316</v>
      </c>
      <c r="O748" s="92">
        <v>1</v>
      </c>
      <c r="P748" s="92" t="s">
        <v>316</v>
      </c>
      <c r="Q748" s="92">
        <v>1</v>
      </c>
      <c r="R748" s="92" t="s">
        <v>316</v>
      </c>
      <c r="S748" s="92" t="s">
        <v>316</v>
      </c>
      <c r="T748" s="92">
        <v>1</v>
      </c>
      <c r="U748" s="92" t="s">
        <v>316</v>
      </c>
      <c r="W748" s="92" t="str">
        <f t="shared" si="27"/>
        <v>TR</v>
      </c>
      <c r="X748" s="92" t="s">
        <v>672</v>
      </c>
      <c r="Y748" s="93">
        <v>0.4548611111111111</v>
      </c>
      <c r="Z748" s="93">
        <v>0.52777777777777779</v>
      </c>
      <c r="AA748" s="92" t="s">
        <v>598</v>
      </c>
      <c r="AB748" s="92">
        <v>200</v>
      </c>
      <c r="AC748" s="92" t="s">
        <v>812</v>
      </c>
      <c r="AD748" s="92">
        <v>25</v>
      </c>
      <c r="AE748" s="92">
        <v>18</v>
      </c>
      <c r="AG748" s="92" t="str">
        <f t="shared" si="28"/>
        <v>Non-Lab</v>
      </c>
    </row>
    <row r="749" spans="1:33" ht="16" x14ac:dyDescent="0.2">
      <c r="A749" s="92" t="s">
        <v>323</v>
      </c>
      <c r="B749" s="92" t="s">
        <v>322</v>
      </c>
      <c r="C749" s="92">
        <v>274</v>
      </c>
      <c r="D749" s="95" t="s">
        <v>321</v>
      </c>
      <c r="E749" s="92" t="s">
        <v>811</v>
      </c>
      <c r="F749" s="92">
        <v>4</v>
      </c>
      <c r="G749" s="92" t="s">
        <v>319</v>
      </c>
      <c r="H749" s="92" t="s">
        <v>318</v>
      </c>
      <c r="K749" s="92" t="s">
        <v>317</v>
      </c>
      <c r="L749" s="92" t="s">
        <v>316</v>
      </c>
      <c r="M749" s="92" t="s">
        <v>706</v>
      </c>
      <c r="N749" s="92" t="s">
        <v>316</v>
      </c>
      <c r="O749" s="92">
        <v>1</v>
      </c>
      <c r="P749" s="92" t="s">
        <v>316</v>
      </c>
      <c r="Q749" s="92">
        <v>1</v>
      </c>
      <c r="R749" s="92" t="s">
        <v>316</v>
      </c>
      <c r="S749" s="92" t="s">
        <v>316</v>
      </c>
      <c r="T749" s="92">
        <v>1</v>
      </c>
      <c r="U749" s="92" t="s">
        <v>316</v>
      </c>
      <c r="W749" s="92" t="str">
        <f t="shared" si="27"/>
        <v>TR</v>
      </c>
      <c r="X749" s="92" t="s">
        <v>672</v>
      </c>
      <c r="Y749" s="93">
        <v>0.4548611111111111</v>
      </c>
      <c r="Z749" s="93">
        <v>0.52777777777777779</v>
      </c>
      <c r="AA749" s="92" t="s">
        <v>723</v>
      </c>
      <c r="AB749" s="92">
        <v>407</v>
      </c>
      <c r="AC749" s="92" t="s">
        <v>810</v>
      </c>
      <c r="AD749" s="92">
        <v>20</v>
      </c>
      <c r="AE749" s="92">
        <v>18</v>
      </c>
      <c r="AG749" s="92" t="str">
        <f t="shared" si="28"/>
        <v>Non-Lab</v>
      </c>
    </row>
    <row r="750" spans="1:33" ht="16" x14ac:dyDescent="0.2">
      <c r="A750" s="92" t="s">
        <v>323</v>
      </c>
      <c r="B750" s="92" t="s">
        <v>809</v>
      </c>
      <c r="C750" s="92">
        <v>310</v>
      </c>
      <c r="D750" s="95" t="s">
        <v>321</v>
      </c>
      <c r="E750" s="92" t="s">
        <v>808</v>
      </c>
      <c r="F750" s="92">
        <v>4</v>
      </c>
      <c r="G750" s="92" t="s">
        <v>807</v>
      </c>
      <c r="H750" s="92" t="s">
        <v>806</v>
      </c>
      <c r="K750" s="92" t="s">
        <v>805</v>
      </c>
      <c r="L750" s="92" t="s">
        <v>316</v>
      </c>
      <c r="M750" s="92" t="s">
        <v>706</v>
      </c>
      <c r="N750" s="92" t="s">
        <v>316</v>
      </c>
      <c r="O750" s="92">
        <v>1</v>
      </c>
      <c r="P750" s="92" t="s">
        <v>316</v>
      </c>
      <c r="Q750" s="92">
        <v>1</v>
      </c>
      <c r="R750" s="92" t="s">
        <v>316</v>
      </c>
      <c r="S750" s="92" t="s">
        <v>316</v>
      </c>
      <c r="T750" s="92">
        <v>1</v>
      </c>
      <c r="U750" s="92" t="s">
        <v>316</v>
      </c>
      <c r="W750" s="92" t="str">
        <f t="shared" si="27"/>
        <v>TR</v>
      </c>
      <c r="X750" s="92" t="s">
        <v>672</v>
      </c>
      <c r="Y750" s="93">
        <v>0.4548611111111111</v>
      </c>
      <c r="Z750" s="93">
        <v>0.52777777777777779</v>
      </c>
      <c r="AA750" s="92" t="s">
        <v>719</v>
      </c>
      <c r="AB750" s="95" t="s">
        <v>804</v>
      </c>
      <c r="AC750" s="92" t="s">
        <v>803</v>
      </c>
      <c r="AD750" s="92">
        <v>18</v>
      </c>
      <c r="AE750" s="92">
        <v>2</v>
      </c>
      <c r="AG750" s="92" t="str">
        <f t="shared" si="28"/>
        <v>Non-Lab</v>
      </c>
    </row>
    <row r="751" spans="1:33" ht="16" x14ac:dyDescent="0.2">
      <c r="A751" s="92" t="s">
        <v>323</v>
      </c>
      <c r="B751" s="92" t="s">
        <v>721</v>
      </c>
      <c r="C751" s="92">
        <v>420</v>
      </c>
      <c r="D751" s="95" t="s">
        <v>321</v>
      </c>
      <c r="E751" s="92" t="s">
        <v>802</v>
      </c>
      <c r="F751" s="92">
        <v>4</v>
      </c>
      <c r="G751" s="92" t="s">
        <v>801</v>
      </c>
      <c r="H751" s="92" t="s">
        <v>800</v>
      </c>
      <c r="K751" s="92" t="s">
        <v>799</v>
      </c>
      <c r="L751" s="92" t="s">
        <v>316</v>
      </c>
      <c r="M751" s="92" t="s">
        <v>706</v>
      </c>
      <c r="N751" s="92" t="s">
        <v>316</v>
      </c>
      <c r="O751" s="92">
        <v>1</v>
      </c>
      <c r="P751" s="92" t="s">
        <v>316</v>
      </c>
      <c r="Q751" s="92">
        <v>1</v>
      </c>
      <c r="R751" s="92" t="s">
        <v>316</v>
      </c>
      <c r="S751" s="92" t="s">
        <v>316</v>
      </c>
      <c r="T751" s="92">
        <v>1</v>
      </c>
      <c r="U751" s="92" t="s">
        <v>316</v>
      </c>
      <c r="W751" s="92" t="str">
        <f t="shared" si="27"/>
        <v>TR</v>
      </c>
      <c r="X751" s="92" t="s">
        <v>672</v>
      </c>
      <c r="Y751" s="93">
        <v>0.4548611111111111</v>
      </c>
      <c r="Z751" s="93">
        <v>0.52777777777777779</v>
      </c>
      <c r="AA751" s="92" t="s">
        <v>719</v>
      </c>
      <c r="AB751" s="92">
        <v>213</v>
      </c>
      <c r="AC751" s="92" t="s">
        <v>798</v>
      </c>
      <c r="AD751" s="92">
        <v>10</v>
      </c>
      <c r="AE751" s="92">
        <v>8</v>
      </c>
      <c r="AG751" s="92" t="str">
        <f t="shared" si="28"/>
        <v>Non-Lab</v>
      </c>
    </row>
    <row r="752" spans="1:33" ht="16" x14ac:dyDescent="0.2">
      <c r="A752" s="92" t="s">
        <v>323</v>
      </c>
      <c r="B752" s="92" t="s">
        <v>576</v>
      </c>
      <c r="C752" s="92">
        <v>361</v>
      </c>
      <c r="D752" s="95" t="s">
        <v>321</v>
      </c>
      <c r="E752" s="92" t="s">
        <v>797</v>
      </c>
      <c r="F752" s="92">
        <v>4</v>
      </c>
      <c r="G752" s="92" t="s">
        <v>796</v>
      </c>
      <c r="H752" s="92" t="s">
        <v>795</v>
      </c>
      <c r="K752" s="92" t="s">
        <v>794</v>
      </c>
      <c r="L752" s="92" t="s">
        <v>316</v>
      </c>
      <c r="M752" s="92" t="s">
        <v>706</v>
      </c>
      <c r="N752" s="92" t="s">
        <v>316</v>
      </c>
      <c r="O752" s="92">
        <v>1</v>
      </c>
      <c r="P752" s="92" t="s">
        <v>316</v>
      </c>
      <c r="Q752" s="92">
        <v>1</v>
      </c>
      <c r="R752" s="92" t="s">
        <v>316</v>
      </c>
      <c r="S752" s="92" t="s">
        <v>316</v>
      </c>
      <c r="T752" s="92">
        <v>1</v>
      </c>
      <c r="U752" s="92" t="s">
        <v>316</v>
      </c>
      <c r="W752" s="92" t="str">
        <f t="shared" si="27"/>
        <v>TR</v>
      </c>
      <c r="X752" s="92" t="s">
        <v>661</v>
      </c>
      <c r="Y752" s="93">
        <v>0.53472222222222221</v>
      </c>
      <c r="Z752" s="93">
        <v>0.60763888888888884</v>
      </c>
      <c r="AA752" s="92" t="s">
        <v>719</v>
      </c>
      <c r="AB752" s="92">
        <v>303</v>
      </c>
      <c r="AC752" s="92" t="s">
        <v>793</v>
      </c>
      <c r="AD752" s="92">
        <v>40</v>
      </c>
      <c r="AE752" s="92">
        <v>11</v>
      </c>
      <c r="AG752" s="92" t="str">
        <f t="shared" si="28"/>
        <v>Non-Lab</v>
      </c>
    </row>
    <row r="753" spans="1:33" ht="16" x14ac:dyDescent="0.2">
      <c r="A753" s="92" t="s">
        <v>323</v>
      </c>
      <c r="B753" s="92" t="s">
        <v>556</v>
      </c>
      <c r="C753" s="92">
        <v>406</v>
      </c>
      <c r="D753" s="95" t="s">
        <v>321</v>
      </c>
      <c r="E753" s="92" t="s">
        <v>792</v>
      </c>
      <c r="F753" s="92">
        <v>4</v>
      </c>
      <c r="G753" s="92" t="s">
        <v>561</v>
      </c>
      <c r="H753" s="92" t="s">
        <v>401</v>
      </c>
      <c r="K753" s="92" t="s">
        <v>560</v>
      </c>
      <c r="L753" s="92" t="s">
        <v>316</v>
      </c>
      <c r="M753" s="92" t="s">
        <v>706</v>
      </c>
      <c r="N753" s="92" t="s">
        <v>316</v>
      </c>
      <c r="O753" s="92">
        <v>1</v>
      </c>
      <c r="P753" s="92" t="s">
        <v>316</v>
      </c>
      <c r="Q753" s="92">
        <v>1</v>
      </c>
      <c r="R753" s="92" t="s">
        <v>316</v>
      </c>
      <c r="S753" s="92" t="s">
        <v>316</v>
      </c>
      <c r="T753" s="92">
        <v>1</v>
      </c>
      <c r="U753" s="92" t="s">
        <v>316</v>
      </c>
      <c r="W753" s="92" t="str">
        <f t="shared" si="27"/>
        <v>TR</v>
      </c>
      <c r="X753" s="92" t="s">
        <v>661</v>
      </c>
      <c r="Y753" s="93">
        <v>0.53472222222222221</v>
      </c>
      <c r="Z753" s="93">
        <v>0.60763888888888884</v>
      </c>
      <c r="AA753" s="92" t="s">
        <v>719</v>
      </c>
      <c r="AB753" s="92">
        <v>307</v>
      </c>
      <c r="AC753" s="92" t="s">
        <v>791</v>
      </c>
      <c r="AD753" s="92">
        <v>30</v>
      </c>
      <c r="AE753" s="92">
        <v>22</v>
      </c>
      <c r="AG753" s="92" t="str">
        <f t="shared" si="28"/>
        <v>Non-Lab</v>
      </c>
    </row>
    <row r="754" spans="1:33" ht="16" x14ac:dyDescent="0.2">
      <c r="A754" s="92" t="s">
        <v>323</v>
      </c>
      <c r="B754" s="92" t="s">
        <v>790</v>
      </c>
      <c r="C754" s="92">
        <v>208</v>
      </c>
      <c r="D754" s="95" t="s">
        <v>321</v>
      </c>
      <c r="E754" s="92" t="s">
        <v>789</v>
      </c>
      <c r="F754" s="92">
        <v>4</v>
      </c>
      <c r="G754" s="92" t="s">
        <v>788</v>
      </c>
      <c r="H754" s="92" t="s">
        <v>787</v>
      </c>
      <c r="K754" s="92" t="s">
        <v>786</v>
      </c>
      <c r="L754" s="92" t="s">
        <v>316</v>
      </c>
      <c r="M754" s="92" t="s">
        <v>706</v>
      </c>
      <c r="N754" s="92" t="s">
        <v>316</v>
      </c>
      <c r="O754" s="92">
        <v>1</v>
      </c>
      <c r="P754" s="92" t="s">
        <v>316</v>
      </c>
      <c r="Q754" s="92">
        <v>1</v>
      </c>
      <c r="R754" s="92" t="s">
        <v>316</v>
      </c>
      <c r="S754" s="92" t="s">
        <v>316</v>
      </c>
      <c r="T754" s="92">
        <v>1</v>
      </c>
      <c r="U754" s="92" t="s">
        <v>316</v>
      </c>
      <c r="W754" s="92" t="str">
        <f t="shared" si="27"/>
        <v>TR</v>
      </c>
      <c r="X754" s="92" t="s">
        <v>661</v>
      </c>
      <c r="Y754" s="93">
        <v>0.53472222222222221</v>
      </c>
      <c r="Z754" s="93">
        <v>0.60763888888888884</v>
      </c>
      <c r="AA754" s="92" t="s">
        <v>719</v>
      </c>
      <c r="AB754" s="95" t="s">
        <v>785</v>
      </c>
      <c r="AC754" s="92" t="s">
        <v>784</v>
      </c>
      <c r="AD754" s="92">
        <v>18</v>
      </c>
      <c r="AE754" s="92">
        <v>4</v>
      </c>
      <c r="AG754" s="92" t="str">
        <f t="shared" si="28"/>
        <v>Non-Lab</v>
      </c>
    </row>
    <row r="755" spans="1:33" ht="16" x14ac:dyDescent="0.2">
      <c r="A755" s="92" t="s">
        <v>323</v>
      </c>
      <c r="B755" s="92" t="s">
        <v>262</v>
      </c>
      <c r="C755" s="92">
        <v>241</v>
      </c>
      <c r="D755" s="95" t="s">
        <v>329</v>
      </c>
      <c r="E755" s="92" t="s">
        <v>783</v>
      </c>
      <c r="F755" s="92">
        <v>4</v>
      </c>
      <c r="G755" s="92" t="s">
        <v>782</v>
      </c>
      <c r="H755" s="92" t="s">
        <v>334</v>
      </c>
      <c r="K755" s="92" t="s">
        <v>781</v>
      </c>
      <c r="L755" s="92" t="s">
        <v>316</v>
      </c>
      <c r="M755" s="92" t="s">
        <v>706</v>
      </c>
      <c r="N755" s="92" t="s">
        <v>316</v>
      </c>
      <c r="O755" s="92">
        <v>1</v>
      </c>
      <c r="P755" s="92" t="s">
        <v>316</v>
      </c>
      <c r="Q755" s="92">
        <v>1</v>
      </c>
      <c r="R755" s="92" t="s">
        <v>316</v>
      </c>
      <c r="S755" s="92" t="s">
        <v>316</v>
      </c>
      <c r="T755" s="92">
        <v>1</v>
      </c>
      <c r="U755" s="92" t="s">
        <v>316</v>
      </c>
      <c r="W755" s="92" t="str">
        <f t="shared" si="27"/>
        <v>TR</v>
      </c>
      <c r="X755" s="92" t="s">
        <v>661</v>
      </c>
      <c r="Y755" s="93">
        <v>0.53472222222222221</v>
      </c>
      <c r="Z755" s="93">
        <v>0.60763888888888884</v>
      </c>
      <c r="AA755" s="92" t="s">
        <v>605</v>
      </c>
      <c r="AB755" s="92">
        <v>222</v>
      </c>
      <c r="AC755" s="92" t="s">
        <v>780</v>
      </c>
      <c r="AD755" s="92">
        <v>20</v>
      </c>
      <c r="AE755" s="92">
        <v>16</v>
      </c>
      <c r="AG755" s="92" t="str">
        <f t="shared" si="28"/>
        <v>Non-Lab</v>
      </c>
    </row>
    <row r="756" spans="1:33" ht="16" x14ac:dyDescent="0.2">
      <c r="A756" s="92" t="s">
        <v>323</v>
      </c>
      <c r="B756" s="92" t="s">
        <v>262</v>
      </c>
      <c r="C756" s="92">
        <v>375</v>
      </c>
      <c r="D756" s="95" t="s">
        <v>321</v>
      </c>
      <c r="E756" s="92" t="s">
        <v>779</v>
      </c>
      <c r="F756" s="92">
        <v>4</v>
      </c>
      <c r="G756" s="92" t="s">
        <v>546</v>
      </c>
      <c r="H756" s="92" t="s">
        <v>49</v>
      </c>
      <c r="K756" s="92" t="s">
        <v>545</v>
      </c>
      <c r="L756" s="92" t="s">
        <v>316</v>
      </c>
      <c r="M756" s="92" t="s">
        <v>706</v>
      </c>
      <c r="N756" s="92" t="s">
        <v>316</v>
      </c>
      <c r="O756" s="92">
        <v>1</v>
      </c>
      <c r="P756" s="92" t="s">
        <v>316</v>
      </c>
      <c r="Q756" s="92">
        <v>1</v>
      </c>
      <c r="R756" s="92" t="s">
        <v>316</v>
      </c>
      <c r="S756" s="92" t="s">
        <v>316</v>
      </c>
      <c r="T756" s="92">
        <v>1</v>
      </c>
      <c r="U756" s="92" t="s">
        <v>316</v>
      </c>
      <c r="W756" s="92" t="str">
        <f t="shared" si="27"/>
        <v>TR</v>
      </c>
      <c r="X756" s="92" t="s">
        <v>661</v>
      </c>
      <c r="Y756" s="93">
        <v>0.53472222222222221</v>
      </c>
      <c r="Z756" s="93">
        <v>0.60763888888888884</v>
      </c>
      <c r="AA756" s="92" t="s">
        <v>605</v>
      </c>
      <c r="AB756" s="92">
        <v>215</v>
      </c>
      <c r="AC756" s="92" t="s">
        <v>778</v>
      </c>
      <c r="AD756" s="92">
        <v>15</v>
      </c>
      <c r="AE756" s="92">
        <v>9</v>
      </c>
      <c r="AG756" s="92" t="str">
        <f t="shared" si="28"/>
        <v>Non-Lab</v>
      </c>
    </row>
    <row r="757" spans="1:33" ht="16" x14ac:dyDescent="0.2">
      <c r="A757" s="92" t="s">
        <v>323</v>
      </c>
      <c r="B757" s="92" t="s">
        <v>538</v>
      </c>
      <c r="C757" s="92">
        <v>361</v>
      </c>
      <c r="D757" s="95" t="s">
        <v>321</v>
      </c>
      <c r="E757" s="92" t="s">
        <v>777</v>
      </c>
      <c r="F757" s="92">
        <v>4</v>
      </c>
      <c r="G757" s="92" t="s">
        <v>536</v>
      </c>
      <c r="H757" s="92" t="s">
        <v>535</v>
      </c>
      <c r="K757" s="92" t="s">
        <v>534</v>
      </c>
      <c r="L757" s="92" t="s">
        <v>316</v>
      </c>
      <c r="M757" s="92" t="s">
        <v>706</v>
      </c>
      <c r="N757" s="92" t="s">
        <v>316</v>
      </c>
      <c r="O757" s="92">
        <v>1</v>
      </c>
      <c r="P757" s="92" t="s">
        <v>316</v>
      </c>
      <c r="Q757" s="92">
        <v>1</v>
      </c>
      <c r="R757" s="92" t="s">
        <v>316</v>
      </c>
      <c r="S757" s="92" t="s">
        <v>316</v>
      </c>
      <c r="T757" s="92">
        <v>1</v>
      </c>
      <c r="U757" s="92" t="s">
        <v>316</v>
      </c>
      <c r="W757" s="92" t="str">
        <f t="shared" si="27"/>
        <v>TR</v>
      </c>
      <c r="X757" s="92" t="s">
        <v>661</v>
      </c>
      <c r="Y757" s="93">
        <v>0.53472222222222221</v>
      </c>
      <c r="Z757" s="93">
        <v>0.60763888888888884</v>
      </c>
      <c r="AA757" s="92" t="s">
        <v>704</v>
      </c>
      <c r="AB757" s="92">
        <v>102</v>
      </c>
      <c r="AC757" s="92" t="s">
        <v>776</v>
      </c>
      <c r="AD757" s="92">
        <v>16</v>
      </c>
      <c r="AE757" s="92">
        <v>18</v>
      </c>
      <c r="AG757" s="92" t="str">
        <f t="shared" si="28"/>
        <v>Non-Lab</v>
      </c>
    </row>
    <row r="758" spans="1:33" ht="16" x14ac:dyDescent="0.2">
      <c r="A758" s="92" t="s">
        <v>323</v>
      </c>
      <c r="B758" s="92" t="s">
        <v>614</v>
      </c>
      <c r="C758" s="92">
        <v>111</v>
      </c>
      <c r="D758" s="95" t="s">
        <v>775</v>
      </c>
      <c r="E758" s="92" t="s">
        <v>390</v>
      </c>
      <c r="F758" s="92">
        <v>4</v>
      </c>
      <c r="G758" s="92" t="s">
        <v>774</v>
      </c>
      <c r="H758" s="92" t="s">
        <v>773</v>
      </c>
      <c r="K758" s="92" t="s">
        <v>772</v>
      </c>
      <c r="L758" s="92" t="s">
        <v>316</v>
      </c>
      <c r="M758" s="92" t="s">
        <v>706</v>
      </c>
      <c r="N758" s="92" t="s">
        <v>316</v>
      </c>
      <c r="O758" s="92">
        <v>1</v>
      </c>
      <c r="P758" s="92" t="s">
        <v>316</v>
      </c>
      <c r="Q758" s="92">
        <v>1</v>
      </c>
      <c r="R758" s="92" t="s">
        <v>316</v>
      </c>
      <c r="S758" s="92" t="s">
        <v>316</v>
      </c>
      <c r="T758" s="92">
        <v>1</v>
      </c>
      <c r="U758" s="92" t="s">
        <v>316</v>
      </c>
      <c r="W758" s="92" t="str">
        <f t="shared" si="27"/>
        <v>TR</v>
      </c>
      <c r="X758" s="92" t="s">
        <v>661</v>
      </c>
      <c r="Y758" s="93">
        <v>0.53472222222222221</v>
      </c>
      <c r="Z758" s="93">
        <v>0.60763888888888884</v>
      </c>
      <c r="AA758" s="92" t="s">
        <v>719</v>
      </c>
      <c r="AB758" s="92">
        <v>109</v>
      </c>
      <c r="AC758" s="92" t="s">
        <v>771</v>
      </c>
      <c r="AD758" s="92">
        <v>16</v>
      </c>
      <c r="AE758" s="92">
        <v>15</v>
      </c>
      <c r="AG758" s="92" t="str">
        <f t="shared" si="28"/>
        <v>Non-Lab</v>
      </c>
    </row>
    <row r="759" spans="1:33" ht="16" x14ac:dyDescent="0.2">
      <c r="A759" s="92" t="s">
        <v>323</v>
      </c>
      <c r="B759" s="92" t="s">
        <v>614</v>
      </c>
      <c r="C759" s="92">
        <v>111</v>
      </c>
      <c r="D759" s="95" t="s">
        <v>770</v>
      </c>
      <c r="E759" s="92" t="s">
        <v>390</v>
      </c>
      <c r="F759" s="92">
        <v>4</v>
      </c>
      <c r="G759" s="92" t="s">
        <v>769</v>
      </c>
      <c r="H759" s="92" t="s">
        <v>768</v>
      </c>
      <c r="K759" s="92" t="s">
        <v>767</v>
      </c>
      <c r="L759" s="92" t="s">
        <v>316</v>
      </c>
      <c r="M759" s="92" t="s">
        <v>706</v>
      </c>
      <c r="N759" s="92" t="s">
        <v>316</v>
      </c>
      <c r="O759" s="92">
        <v>1</v>
      </c>
      <c r="P759" s="92" t="s">
        <v>316</v>
      </c>
      <c r="Q759" s="92">
        <v>1</v>
      </c>
      <c r="R759" s="92" t="s">
        <v>316</v>
      </c>
      <c r="S759" s="92" t="s">
        <v>316</v>
      </c>
      <c r="T759" s="92">
        <v>1</v>
      </c>
      <c r="U759" s="92" t="s">
        <v>316</v>
      </c>
      <c r="W759" s="92" t="str">
        <f t="shared" si="27"/>
        <v>TR</v>
      </c>
      <c r="X759" s="92" t="s">
        <v>661</v>
      </c>
      <c r="Y759" s="93">
        <v>0.53472222222222221</v>
      </c>
      <c r="Z759" s="93">
        <v>0.60763888888888884</v>
      </c>
      <c r="AA759" s="92" t="s">
        <v>719</v>
      </c>
      <c r="AB759" s="92">
        <v>103</v>
      </c>
      <c r="AC759" s="92" t="s">
        <v>766</v>
      </c>
      <c r="AD759" s="92">
        <v>16</v>
      </c>
      <c r="AE759" s="92">
        <v>17</v>
      </c>
      <c r="AG759" s="92" t="str">
        <f t="shared" si="28"/>
        <v>Non-Lab</v>
      </c>
    </row>
    <row r="760" spans="1:33" ht="16" x14ac:dyDescent="0.2">
      <c r="A760" s="92" t="s">
        <v>323</v>
      </c>
      <c r="B760" s="92" t="s">
        <v>614</v>
      </c>
      <c r="C760" s="92">
        <v>201</v>
      </c>
      <c r="D760" s="95" t="s">
        <v>337</v>
      </c>
      <c r="E760" s="92" t="s">
        <v>765</v>
      </c>
      <c r="F760" s="92">
        <v>4</v>
      </c>
      <c r="G760" s="92" t="s">
        <v>612</v>
      </c>
      <c r="H760" s="92" t="s">
        <v>611</v>
      </c>
      <c r="K760" s="92" t="s">
        <v>608</v>
      </c>
      <c r="L760" s="92" t="s">
        <v>316</v>
      </c>
      <c r="M760" s="92" t="s">
        <v>706</v>
      </c>
      <c r="N760" s="92" t="s">
        <v>316</v>
      </c>
      <c r="O760" s="92">
        <v>1</v>
      </c>
      <c r="P760" s="92" t="s">
        <v>316</v>
      </c>
      <c r="Q760" s="92">
        <v>1</v>
      </c>
      <c r="R760" s="92" t="s">
        <v>316</v>
      </c>
      <c r="S760" s="92" t="s">
        <v>316</v>
      </c>
      <c r="T760" s="92">
        <v>1</v>
      </c>
      <c r="U760" s="92" t="s">
        <v>316</v>
      </c>
      <c r="W760" s="92" t="str">
        <f t="shared" si="27"/>
        <v>TR</v>
      </c>
      <c r="X760" s="92" t="s">
        <v>661</v>
      </c>
      <c r="Y760" s="93">
        <v>0.53472222222222221</v>
      </c>
      <c r="Z760" s="93">
        <v>0.60763888888888884</v>
      </c>
      <c r="AA760" s="92" t="s">
        <v>605</v>
      </c>
      <c r="AB760" s="92">
        <v>221</v>
      </c>
      <c r="AC760" s="92" t="s">
        <v>764</v>
      </c>
      <c r="AD760" s="92">
        <v>15</v>
      </c>
      <c r="AE760" s="92">
        <v>15</v>
      </c>
      <c r="AG760" s="92" t="str">
        <f t="shared" si="28"/>
        <v>Non-Lab</v>
      </c>
    </row>
    <row r="761" spans="1:33" ht="16" x14ac:dyDescent="0.2">
      <c r="A761" s="92" t="s">
        <v>323</v>
      </c>
      <c r="B761" s="92" t="s">
        <v>614</v>
      </c>
      <c r="C761" s="92">
        <v>266</v>
      </c>
      <c r="D761" s="95" t="s">
        <v>321</v>
      </c>
      <c r="E761" s="92" t="s">
        <v>763</v>
      </c>
      <c r="F761" s="92">
        <v>4</v>
      </c>
      <c r="G761" s="92" t="s">
        <v>762</v>
      </c>
      <c r="H761" s="92" t="s">
        <v>761</v>
      </c>
      <c r="K761" s="92" t="s">
        <v>760</v>
      </c>
      <c r="L761" s="92" t="s">
        <v>316</v>
      </c>
      <c r="M761" s="92" t="s">
        <v>706</v>
      </c>
      <c r="N761" s="92" t="s">
        <v>316</v>
      </c>
      <c r="O761" s="92">
        <v>1</v>
      </c>
      <c r="P761" s="92" t="s">
        <v>316</v>
      </c>
      <c r="Q761" s="92">
        <v>1</v>
      </c>
      <c r="R761" s="92" t="s">
        <v>316</v>
      </c>
      <c r="S761" s="92" t="s">
        <v>316</v>
      </c>
      <c r="T761" s="92">
        <v>1</v>
      </c>
      <c r="U761" s="92" t="s">
        <v>316</v>
      </c>
      <c r="W761" s="92" t="str">
        <f t="shared" si="27"/>
        <v>TR</v>
      </c>
      <c r="X761" s="92" t="s">
        <v>661</v>
      </c>
      <c r="Y761" s="93">
        <v>0.53472222222222221</v>
      </c>
      <c r="Z761" s="93">
        <v>0.60763888888888884</v>
      </c>
      <c r="AA761" s="92" t="s">
        <v>723</v>
      </c>
      <c r="AB761" s="92">
        <v>201</v>
      </c>
      <c r="AC761" s="92" t="s">
        <v>759</v>
      </c>
      <c r="AD761" s="92">
        <v>20</v>
      </c>
      <c r="AE761" s="92">
        <v>18</v>
      </c>
      <c r="AG761" s="92" t="str">
        <f t="shared" si="28"/>
        <v>Non-Lab</v>
      </c>
    </row>
    <row r="762" spans="1:33" ht="16" x14ac:dyDescent="0.2">
      <c r="A762" s="92" t="s">
        <v>323</v>
      </c>
      <c r="B762" s="92" t="s">
        <v>614</v>
      </c>
      <c r="C762" s="92">
        <v>340</v>
      </c>
      <c r="D762" s="95" t="s">
        <v>321</v>
      </c>
      <c r="E762" s="92" t="s">
        <v>758</v>
      </c>
      <c r="F762" s="92">
        <v>4</v>
      </c>
      <c r="G762" s="92" t="s">
        <v>757</v>
      </c>
      <c r="H762" s="92" t="s">
        <v>573</v>
      </c>
      <c r="I762" s="92" t="s">
        <v>757</v>
      </c>
      <c r="J762" s="92" t="s">
        <v>756</v>
      </c>
      <c r="K762" s="92" t="s">
        <v>755</v>
      </c>
      <c r="L762" s="92" t="s">
        <v>754</v>
      </c>
      <c r="M762" s="92" t="s">
        <v>706</v>
      </c>
      <c r="N762" s="92" t="s">
        <v>316</v>
      </c>
      <c r="O762" s="92">
        <v>1</v>
      </c>
      <c r="P762" s="92" t="s">
        <v>316</v>
      </c>
      <c r="Q762" s="92">
        <v>1</v>
      </c>
      <c r="R762" s="92" t="s">
        <v>316</v>
      </c>
      <c r="S762" s="92" t="s">
        <v>316</v>
      </c>
      <c r="T762" s="92">
        <v>1</v>
      </c>
      <c r="U762" s="92" t="s">
        <v>316</v>
      </c>
      <c r="W762" s="92" t="str">
        <f t="shared" si="27"/>
        <v>TR</v>
      </c>
      <c r="X762" s="92" t="s">
        <v>661</v>
      </c>
      <c r="Y762" s="93">
        <v>0.53472222222222221</v>
      </c>
      <c r="Z762" s="93">
        <v>0.60763888888888884</v>
      </c>
      <c r="AA762" s="92" t="s">
        <v>723</v>
      </c>
      <c r="AB762" s="92">
        <v>207</v>
      </c>
      <c r="AC762" s="92" t="s">
        <v>753</v>
      </c>
      <c r="AD762" s="92">
        <v>15</v>
      </c>
      <c r="AE762" s="92">
        <v>13</v>
      </c>
      <c r="AG762" s="92" t="str">
        <f t="shared" si="28"/>
        <v>Non-Lab</v>
      </c>
    </row>
    <row r="763" spans="1:33" ht="16" x14ac:dyDescent="0.2">
      <c r="A763" s="92" t="s">
        <v>323</v>
      </c>
      <c r="B763" s="92" t="s">
        <v>507</v>
      </c>
      <c r="C763" s="92">
        <v>486</v>
      </c>
      <c r="D763" s="95" t="s">
        <v>321</v>
      </c>
      <c r="E763" s="92" t="s">
        <v>752</v>
      </c>
      <c r="F763" s="92">
        <v>4</v>
      </c>
      <c r="G763" s="92" t="s">
        <v>506</v>
      </c>
      <c r="H763" s="92" t="s">
        <v>505</v>
      </c>
      <c r="K763" s="92" t="s">
        <v>504</v>
      </c>
      <c r="L763" s="92" t="s">
        <v>316</v>
      </c>
      <c r="M763" s="92" t="s">
        <v>706</v>
      </c>
      <c r="N763" s="92" t="s">
        <v>316</v>
      </c>
      <c r="O763" s="92">
        <v>1</v>
      </c>
      <c r="P763" s="92" t="s">
        <v>316</v>
      </c>
      <c r="Q763" s="92">
        <v>1</v>
      </c>
      <c r="R763" s="92" t="s">
        <v>316</v>
      </c>
      <c r="S763" s="92" t="s">
        <v>316</v>
      </c>
      <c r="T763" s="92">
        <v>1</v>
      </c>
      <c r="U763" s="92" t="s">
        <v>316</v>
      </c>
      <c r="W763" s="92" t="str">
        <f t="shared" si="27"/>
        <v>TR</v>
      </c>
      <c r="X763" s="92" t="s">
        <v>661</v>
      </c>
      <c r="Y763" s="93">
        <v>0.53472222222222221</v>
      </c>
      <c r="Z763" s="93">
        <v>0.60763888888888884</v>
      </c>
      <c r="AA763" s="92" t="s">
        <v>719</v>
      </c>
      <c r="AB763" s="92">
        <v>209</v>
      </c>
      <c r="AC763" s="92" t="s">
        <v>751</v>
      </c>
      <c r="AD763" s="92">
        <v>12</v>
      </c>
      <c r="AE763" s="92">
        <v>3</v>
      </c>
      <c r="AG763" s="92" t="str">
        <f t="shared" si="28"/>
        <v>Non-Lab</v>
      </c>
    </row>
    <row r="764" spans="1:33" ht="16" x14ac:dyDescent="0.2">
      <c r="A764" s="92" t="s">
        <v>323</v>
      </c>
      <c r="B764" s="92" t="s">
        <v>490</v>
      </c>
      <c r="C764" s="92">
        <v>215</v>
      </c>
      <c r="D764" s="95" t="s">
        <v>321</v>
      </c>
      <c r="E764" s="92" t="s">
        <v>750</v>
      </c>
      <c r="F764" s="92">
        <v>4</v>
      </c>
      <c r="G764" s="92" t="s">
        <v>749</v>
      </c>
      <c r="H764" s="92" t="s">
        <v>748</v>
      </c>
      <c r="K764" s="92" t="s">
        <v>747</v>
      </c>
      <c r="L764" s="92" t="s">
        <v>316</v>
      </c>
      <c r="M764" s="92" t="s">
        <v>706</v>
      </c>
      <c r="N764" s="92" t="s">
        <v>316</v>
      </c>
      <c r="O764" s="92">
        <v>1</v>
      </c>
      <c r="P764" s="92" t="s">
        <v>316</v>
      </c>
      <c r="Q764" s="92">
        <v>1</v>
      </c>
      <c r="R764" s="92" t="s">
        <v>316</v>
      </c>
      <c r="S764" s="92" t="s">
        <v>316</v>
      </c>
      <c r="T764" s="92">
        <v>1</v>
      </c>
      <c r="U764" s="92" t="s">
        <v>316</v>
      </c>
      <c r="W764" s="92" t="str">
        <f t="shared" si="27"/>
        <v>TR</v>
      </c>
      <c r="X764" s="92" t="s">
        <v>661</v>
      </c>
      <c r="Y764" s="93">
        <v>0.53472222222222221</v>
      </c>
      <c r="Z764" s="93">
        <v>0.60763888888888884</v>
      </c>
      <c r="AA764" s="92" t="s">
        <v>723</v>
      </c>
      <c r="AB764" s="92">
        <v>304</v>
      </c>
      <c r="AC764" s="92" t="s">
        <v>746</v>
      </c>
      <c r="AD764" s="92">
        <v>25</v>
      </c>
      <c r="AE764" s="92">
        <v>26</v>
      </c>
      <c r="AG764" s="92" t="str">
        <f t="shared" si="28"/>
        <v>Non-Lab</v>
      </c>
    </row>
    <row r="765" spans="1:33" ht="16" x14ac:dyDescent="0.2">
      <c r="A765" s="92" t="s">
        <v>323</v>
      </c>
      <c r="B765" s="92" t="s">
        <v>490</v>
      </c>
      <c r="C765" s="92">
        <v>290</v>
      </c>
      <c r="D765" s="95" t="s">
        <v>321</v>
      </c>
      <c r="E765" s="92" t="s">
        <v>745</v>
      </c>
      <c r="F765" s="92">
        <v>4</v>
      </c>
      <c r="G765" s="92" t="s">
        <v>493</v>
      </c>
      <c r="H765" s="92" t="s">
        <v>492</v>
      </c>
      <c r="K765" s="92" t="s">
        <v>491</v>
      </c>
      <c r="L765" s="92" t="s">
        <v>316</v>
      </c>
      <c r="M765" s="92" t="s">
        <v>706</v>
      </c>
      <c r="N765" s="92" t="s">
        <v>316</v>
      </c>
      <c r="O765" s="92">
        <v>1</v>
      </c>
      <c r="P765" s="92" t="s">
        <v>316</v>
      </c>
      <c r="Q765" s="92">
        <v>1</v>
      </c>
      <c r="R765" s="92" t="s">
        <v>316</v>
      </c>
      <c r="S765" s="92" t="s">
        <v>316</v>
      </c>
      <c r="T765" s="92">
        <v>1</v>
      </c>
      <c r="U765" s="92" t="s">
        <v>316</v>
      </c>
      <c r="W765" s="92" t="str">
        <f t="shared" si="27"/>
        <v>TR</v>
      </c>
      <c r="X765" s="92" t="s">
        <v>661</v>
      </c>
      <c r="Y765" s="93">
        <v>0.53472222222222221</v>
      </c>
      <c r="Z765" s="93">
        <v>0.60763888888888884</v>
      </c>
      <c r="AA765" s="92" t="s">
        <v>719</v>
      </c>
      <c r="AB765" s="92">
        <v>302</v>
      </c>
      <c r="AC765" s="92" t="s">
        <v>744</v>
      </c>
      <c r="AD765" s="92">
        <v>15</v>
      </c>
      <c r="AE765" s="92">
        <v>9</v>
      </c>
      <c r="AG765" s="92" t="str">
        <f t="shared" si="28"/>
        <v>Non-Lab</v>
      </c>
    </row>
    <row r="766" spans="1:33" ht="16" x14ac:dyDescent="0.2">
      <c r="A766" s="92" t="s">
        <v>323</v>
      </c>
      <c r="B766" s="92" t="s">
        <v>386</v>
      </c>
      <c r="C766" s="92">
        <v>282</v>
      </c>
      <c r="D766" s="95" t="s">
        <v>321</v>
      </c>
      <c r="E766" s="92" t="s">
        <v>743</v>
      </c>
      <c r="F766" s="92">
        <v>4</v>
      </c>
      <c r="G766" s="92" t="s">
        <v>389</v>
      </c>
      <c r="H766" s="92" t="s">
        <v>342</v>
      </c>
      <c r="K766" s="92" t="s">
        <v>388</v>
      </c>
      <c r="L766" s="92" t="s">
        <v>316</v>
      </c>
      <c r="M766" s="92" t="s">
        <v>706</v>
      </c>
      <c r="N766" s="92" t="s">
        <v>316</v>
      </c>
      <c r="O766" s="92">
        <v>1</v>
      </c>
      <c r="P766" s="92" t="s">
        <v>316</v>
      </c>
      <c r="Q766" s="92">
        <v>1</v>
      </c>
      <c r="R766" s="92" t="s">
        <v>316</v>
      </c>
      <c r="S766" s="92" t="s">
        <v>316</v>
      </c>
      <c r="T766" s="92">
        <v>1</v>
      </c>
      <c r="U766" s="92" t="s">
        <v>316</v>
      </c>
      <c r="W766" s="92" t="str">
        <f t="shared" si="27"/>
        <v>TR</v>
      </c>
      <c r="X766" s="92" t="s">
        <v>661</v>
      </c>
      <c r="Y766" s="93">
        <v>0.53472222222222221</v>
      </c>
      <c r="Z766" s="93">
        <v>0.60763888888888884</v>
      </c>
      <c r="AA766" s="92" t="s">
        <v>704</v>
      </c>
      <c r="AB766" s="92">
        <v>213</v>
      </c>
      <c r="AC766" s="92" t="s">
        <v>742</v>
      </c>
      <c r="AD766" s="92">
        <v>7</v>
      </c>
      <c r="AE766" s="92">
        <v>6</v>
      </c>
      <c r="AG766" s="92" t="str">
        <f t="shared" si="28"/>
        <v>Non-Lab</v>
      </c>
    </row>
    <row r="767" spans="1:33" ht="16" x14ac:dyDescent="0.2">
      <c r="A767" s="92" t="s">
        <v>323</v>
      </c>
      <c r="B767" s="92" t="s">
        <v>386</v>
      </c>
      <c r="C767" s="92">
        <v>382</v>
      </c>
      <c r="D767" s="95" t="s">
        <v>321</v>
      </c>
      <c r="E767" s="92" t="s">
        <v>743</v>
      </c>
      <c r="F767" s="92">
        <v>4</v>
      </c>
      <c r="G767" s="92" t="s">
        <v>389</v>
      </c>
      <c r="H767" s="92" t="s">
        <v>342</v>
      </c>
      <c r="K767" s="92" t="s">
        <v>388</v>
      </c>
      <c r="L767" s="92" t="s">
        <v>316</v>
      </c>
      <c r="M767" s="92" t="s">
        <v>706</v>
      </c>
      <c r="N767" s="92" t="s">
        <v>316</v>
      </c>
      <c r="O767" s="92">
        <v>1</v>
      </c>
      <c r="P767" s="92" t="s">
        <v>316</v>
      </c>
      <c r="Q767" s="92">
        <v>1</v>
      </c>
      <c r="R767" s="92" t="s">
        <v>316</v>
      </c>
      <c r="S767" s="92" t="s">
        <v>316</v>
      </c>
      <c r="T767" s="92">
        <v>1</v>
      </c>
      <c r="U767" s="92" t="s">
        <v>316</v>
      </c>
      <c r="W767" s="92" t="str">
        <f t="shared" si="27"/>
        <v>TR</v>
      </c>
      <c r="X767" s="92" t="s">
        <v>661</v>
      </c>
      <c r="Y767" s="93">
        <v>0.53472222222222221</v>
      </c>
      <c r="Z767" s="93">
        <v>0.60763888888888884</v>
      </c>
      <c r="AA767" s="92" t="s">
        <v>704</v>
      </c>
      <c r="AB767" s="92">
        <v>213</v>
      </c>
      <c r="AC767" s="92" t="s">
        <v>742</v>
      </c>
      <c r="AD767" s="92">
        <v>3</v>
      </c>
      <c r="AE767" s="92">
        <v>4</v>
      </c>
      <c r="AG767" s="92" t="str">
        <f t="shared" si="28"/>
        <v>Non-Lab</v>
      </c>
    </row>
    <row r="768" spans="1:33" ht="16" x14ac:dyDescent="0.2">
      <c r="A768" s="92" t="s">
        <v>323</v>
      </c>
      <c r="B768" s="92" t="s">
        <v>347</v>
      </c>
      <c r="C768" s="92">
        <v>310</v>
      </c>
      <c r="D768" s="95" t="s">
        <v>321</v>
      </c>
      <c r="E768" s="92" t="s">
        <v>741</v>
      </c>
      <c r="F768" s="92">
        <v>4</v>
      </c>
      <c r="G768" s="92" t="s">
        <v>352</v>
      </c>
      <c r="H768" s="92" t="s">
        <v>55</v>
      </c>
      <c r="K768" s="92" t="s">
        <v>351</v>
      </c>
      <c r="L768" s="92" t="s">
        <v>316</v>
      </c>
      <c r="M768" s="92" t="s">
        <v>706</v>
      </c>
      <c r="N768" s="92" t="s">
        <v>316</v>
      </c>
      <c r="O768" s="92">
        <v>1</v>
      </c>
      <c r="P768" s="92" t="s">
        <v>316</v>
      </c>
      <c r="Q768" s="92">
        <v>1</v>
      </c>
      <c r="R768" s="92" t="s">
        <v>316</v>
      </c>
      <c r="S768" s="92" t="s">
        <v>316</v>
      </c>
      <c r="T768" s="92">
        <v>1</v>
      </c>
      <c r="U768" s="92" t="s">
        <v>316</v>
      </c>
      <c r="W768" s="92" t="str">
        <f t="shared" si="27"/>
        <v>TR</v>
      </c>
      <c r="X768" s="92" t="s">
        <v>661</v>
      </c>
      <c r="Y768" s="93">
        <v>0.53472222222222221</v>
      </c>
      <c r="Z768" s="93">
        <v>0.60763888888888884</v>
      </c>
      <c r="AA768" s="92" t="s">
        <v>723</v>
      </c>
      <c r="AB768" s="92">
        <v>306</v>
      </c>
      <c r="AC768" s="92" t="s">
        <v>740</v>
      </c>
      <c r="AD768" s="92">
        <v>20</v>
      </c>
      <c r="AE768" s="92">
        <v>19</v>
      </c>
      <c r="AG768" s="92" t="str">
        <f t="shared" si="28"/>
        <v>Non-Lab</v>
      </c>
    </row>
    <row r="769" spans="1:33" ht="16" x14ac:dyDescent="0.2">
      <c r="A769" s="92" t="s">
        <v>323</v>
      </c>
      <c r="B769" s="92" t="s">
        <v>347</v>
      </c>
      <c r="C769" s="92">
        <v>316</v>
      </c>
      <c r="D769" s="95" t="s">
        <v>321</v>
      </c>
      <c r="E769" s="92" t="s">
        <v>739</v>
      </c>
      <c r="F769" s="92">
        <v>4</v>
      </c>
      <c r="G769" s="92" t="s">
        <v>350</v>
      </c>
      <c r="H769" s="92" t="s">
        <v>349</v>
      </c>
      <c r="K769" s="92" t="s">
        <v>348</v>
      </c>
      <c r="L769" s="92" t="s">
        <v>316</v>
      </c>
      <c r="M769" s="92" t="s">
        <v>706</v>
      </c>
      <c r="N769" s="92" t="s">
        <v>316</v>
      </c>
      <c r="O769" s="92">
        <v>1</v>
      </c>
      <c r="P769" s="92" t="s">
        <v>316</v>
      </c>
      <c r="Q769" s="92">
        <v>1</v>
      </c>
      <c r="R769" s="92" t="s">
        <v>316</v>
      </c>
      <c r="S769" s="92" t="s">
        <v>316</v>
      </c>
      <c r="T769" s="92">
        <v>1</v>
      </c>
      <c r="U769" s="92" t="s">
        <v>316</v>
      </c>
      <c r="W769" s="92" t="str">
        <f t="shared" si="27"/>
        <v>TR</v>
      </c>
      <c r="X769" s="92" t="s">
        <v>661</v>
      </c>
      <c r="Y769" s="93">
        <v>0.53472222222222221</v>
      </c>
      <c r="Z769" s="93">
        <v>0.60763888888888884</v>
      </c>
      <c r="AA769" s="92" t="s">
        <v>723</v>
      </c>
      <c r="AB769" s="92">
        <v>203</v>
      </c>
      <c r="AC769" s="92" t="s">
        <v>738</v>
      </c>
      <c r="AD769" s="92">
        <v>20</v>
      </c>
      <c r="AE769" s="92">
        <v>10</v>
      </c>
      <c r="AG769" s="92" t="str">
        <f t="shared" si="28"/>
        <v>Non-Lab</v>
      </c>
    </row>
    <row r="770" spans="1:33" ht="16" x14ac:dyDescent="0.2">
      <c r="A770" s="92" t="s">
        <v>323</v>
      </c>
      <c r="B770" s="92" t="s">
        <v>330</v>
      </c>
      <c r="C770" s="92">
        <v>102</v>
      </c>
      <c r="D770" s="95" t="s">
        <v>337</v>
      </c>
      <c r="E770" s="92" t="s">
        <v>737</v>
      </c>
      <c r="F770" s="92">
        <v>4</v>
      </c>
      <c r="G770" s="92" t="s">
        <v>736</v>
      </c>
      <c r="H770" s="92" t="s">
        <v>735</v>
      </c>
      <c r="K770" s="92" t="s">
        <v>734</v>
      </c>
      <c r="L770" s="92" t="s">
        <v>316</v>
      </c>
      <c r="M770" s="92" t="s">
        <v>706</v>
      </c>
      <c r="N770" s="92" t="s">
        <v>316</v>
      </c>
      <c r="O770" s="92">
        <v>1</v>
      </c>
      <c r="P770" s="92" t="s">
        <v>316</v>
      </c>
      <c r="Q770" s="92">
        <v>1</v>
      </c>
      <c r="R770" s="92" t="s">
        <v>316</v>
      </c>
      <c r="S770" s="92" t="s">
        <v>316</v>
      </c>
      <c r="T770" s="92">
        <v>1</v>
      </c>
      <c r="U770" s="92" t="s">
        <v>316</v>
      </c>
      <c r="W770" s="92" t="str">
        <f t="shared" ref="W770:W833" si="29">IF(S770=1,"MWF",IF(T770=1,"TR","Other"))</f>
        <v>TR</v>
      </c>
      <c r="X770" s="92" t="s">
        <v>661</v>
      </c>
      <c r="Y770" s="93">
        <v>0.53472222222222221</v>
      </c>
      <c r="Z770" s="93">
        <v>0.60763888888888884</v>
      </c>
      <c r="AA770" s="92" t="s">
        <v>598</v>
      </c>
      <c r="AB770" s="92">
        <v>202</v>
      </c>
      <c r="AC770" s="92" t="s">
        <v>733</v>
      </c>
      <c r="AD770" s="92">
        <v>25</v>
      </c>
      <c r="AE770" s="92">
        <v>27</v>
      </c>
      <c r="AG770" s="92" t="str">
        <f t="shared" ref="AG770:AG833" si="30">IF(RIGHT(C770,1)="L","Lab","Non-Lab")</f>
        <v>Non-Lab</v>
      </c>
    </row>
    <row r="771" spans="1:33" ht="16" x14ac:dyDescent="0.2">
      <c r="A771" s="92" t="s">
        <v>323</v>
      </c>
      <c r="B771" s="92" t="s">
        <v>330</v>
      </c>
      <c r="C771" s="92">
        <v>263</v>
      </c>
      <c r="D771" s="95" t="s">
        <v>329</v>
      </c>
      <c r="E771" s="92" t="s">
        <v>732</v>
      </c>
      <c r="F771" s="92">
        <v>4</v>
      </c>
      <c r="G771" s="92" t="s">
        <v>731</v>
      </c>
      <c r="H771" s="92" t="s">
        <v>730</v>
      </c>
      <c r="K771" s="92" t="s">
        <v>729</v>
      </c>
      <c r="L771" s="92" t="s">
        <v>316</v>
      </c>
      <c r="M771" s="92" t="s">
        <v>706</v>
      </c>
      <c r="N771" s="92" t="s">
        <v>316</v>
      </c>
      <c r="O771" s="92">
        <v>1</v>
      </c>
      <c r="P771" s="92" t="s">
        <v>316</v>
      </c>
      <c r="Q771" s="92">
        <v>1</v>
      </c>
      <c r="R771" s="92" t="s">
        <v>316</v>
      </c>
      <c r="S771" s="92" t="s">
        <v>316</v>
      </c>
      <c r="T771" s="92">
        <v>1</v>
      </c>
      <c r="U771" s="92" t="s">
        <v>316</v>
      </c>
      <c r="W771" s="92" t="str">
        <f t="shared" si="29"/>
        <v>TR</v>
      </c>
      <c r="X771" s="92" t="s">
        <v>661</v>
      </c>
      <c r="Y771" s="93">
        <v>0.53472222222222221</v>
      </c>
      <c r="Z771" s="93">
        <v>0.60763888888888884</v>
      </c>
      <c r="AA771" s="92" t="s">
        <v>598</v>
      </c>
      <c r="AB771" s="92">
        <v>200</v>
      </c>
      <c r="AC771" s="92" t="s">
        <v>728</v>
      </c>
      <c r="AD771" s="92">
        <v>25</v>
      </c>
      <c r="AE771" s="92">
        <v>16</v>
      </c>
      <c r="AG771" s="92" t="str">
        <f t="shared" si="30"/>
        <v>Non-Lab</v>
      </c>
    </row>
    <row r="772" spans="1:33" ht="16" x14ac:dyDescent="0.2">
      <c r="A772" s="92" t="s">
        <v>323</v>
      </c>
      <c r="B772" s="92" t="s">
        <v>322</v>
      </c>
      <c r="C772" s="92">
        <v>102</v>
      </c>
      <c r="D772" s="95" t="s">
        <v>321</v>
      </c>
      <c r="E772" s="92" t="s">
        <v>727</v>
      </c>
      <c r="F772" s="92">
        <v>4</v>
      </c>
      <c r="G772" s="92" t="s">
        <v>726</v>
      </c>
      <c r="H772" s="92" t="s">
        <v>725</v>
      </c>
      <c r="K772" s="92" t="s">
        <v>724</v>
      </c>
      <c r="L772" s="92" t="s">
        <v>316</v>
      </c>
      <c r="M772" s="92" t="s">
        <v>706</v>
      </c>
      <c r="N772" s="92" t="s">
        <v>316</v>
      </c>
      <c r="O772" s="92">
        <v>1</v>
      </c>
      <c r="P772" s="92" t="s">
        <v>316</v>
      </c>
      <c r="Q772" s="92">
        <v>1</v>
      </c>
      <c r="R772" s="92" t="s">
        <v>316</v>
      </c>
      <c r="S772" s="92" t="s">
        <v>316</v>
      </c>
      <c r="T772" s="92">
        <v>1</v>
      </c>
      <c r="U772" s="92" t="s">
        <v>316</v>
      </c>
      <c r="W772" s="92" t="str">
        <f t="shared" si="29"/>
        <v>TR</v>
      </c>
      <c r="X772" s="92" t="s">
        <v>661</v>
      </c>
      <c r="Y772" s="93">
        <v>0.53472222222222221</v>
      </c>
      <c r="Z772" s="93">
        <v>0.60763888888888884</v>
      </c>
      <c r="AA772" s="92" t="s">
        <v>723</v>
      </c>
      <c r="AB772" s="92">
        <v>206</v>
      </c>
      <c r="AC772" s="92" t="s">
        <v>722</v>
      </c>
      <c r="AD772" s="92">
        <v>25</v>
      </c>
      <c r="AE772" s="92">
        <v>24</v>
      </c>
      <c r="AG772" s="92" t="str">
        <f t="shared" si="30"/>
        <v>Non-Lab</v>
      </c>
    </row>
    <row r="773" spans="1:33" ht="16" x14ac:dyDescent="0.2">
      <c r="A773" s="92" t="s">
        <v>323</v>
      </c>
      <c r="B773" s="92" t="s">
        <v>721</v>
      </c>
      <c r="C773" s="92">
        <v>457</v>
      </c>
      <c r="D773" s="95" t="s">
        <v>321</v>
      </c>
      <c r="E773" s="92" t="s">
        <v>720</v>
      </c>
      <c r="F773" s="92">
        <v>4</v>
      </c>
      <c r="G773" s="92" t="s">
        <v>497</v>
      </c>
      <c r="H773" s="92" t="s">
        <v>496</v>
      </c>
      <c r="K773" s="92" t="s">
        <v>495</v>
      </c>
      <c r="L773" s="92" t="s">
        <v>316</v>
      </c>
      <c r="M773" s="92" t="s">
        <v>706</v>
      </c>
      <c r="N773" s="92" t="s">
        <v>316</v>
      </c>
      <c r="O773" s="92">
        <v>1</v>
      </c>
      <c r="P773" s="92" t="s">
        <v>316</v>
      </c>
      <c r="Q773" s="92">
        <v>1</v>
      </c>
      <c r="R773" s="92" t="s">
        <v>316</v>
      </c>
      <c r="S773" s="92" t="s">
        <v>316</v>
      </c>
      <c r="T773" s="92">
        <v>1</v>
      </c>
      <c r="U773" s="92" t="s">
        <v>316</v>
      </c>
      <c r="W773" s="92" t="str">
        <f t="shared" si="29"/>
        <v>TR</v>
      </c>
      <c r="X773" s="92" t="s">
        <v>661</v>
      </c>
      <c r="Y773" s="93">
        <v>0.53472222222222221</v>
      </c>
      <c r="Z773" s="93">
        <v>0.60763888888888884</v>
      </c>
      <c r="AA773" s="92" t="s">
        <v>719</v>
      </c>
      <c r="AB773" s="92">
        <v>213</v>
      </c>
      <c r="AC773" s="92" t="s">
        <v>718</v>
      </c>
      <c r="AD773" s="92">
        <v>10</v>
      </c>
      <c r="AE773" s="92">
        <v>12</v>
      </c>
      <c r="AG773" s="92" t="str">
        <f t="shared" si="30"/>
        <v>Non-Lab</v>
      </c>
    </row>
    <row r="774" spans="1:33" ht="16" x14ac:dyDescent="0.2">
      <c r="A774" s="92" t="s">
        <v>323</v>
      </c>
      <c r="B774" s="92" t="s">
        <v>711</v>
      </c>
      <c r="C774" s="92">
        <v>112</v>
      </c>
      <c r="D774" s="95" t="s">
        <v>329</v>
      </c>
      <c r="E774" s="92" t="s">
        <v>717</v>
      </c>
      <c r="F774" s="92">
        <v>4</v>
      </c>
      <c r="G774" s="92" t="s">
        <v>716</v>
      </c>
      <c r="H774" s="92" t="s">
        <v>715</v>
      </c>
      <c r="K774" s="92" t="s">
        <v>714</v>
      </c>
      <c r="L774" s="92" t="s">
        <v>316</v>
      </c>
      <c r="M774" s="92" t="s">
        <v>706</v>
      </c>
      <c r="N774" s="92" t="s">
        <v>316</v>
      </c>
      <c r="O774" s="92">
        <v>1</v>
      </c>
      <c r="P774" s="92" t="s">
        <v>316</v>
      </c>
      <c r="Q774" s="92">
        <v>1</v>
      </c>
      <c r="R774" s="92" t="s">
        <v>316</v>
      </c>
      <c r="S774" s="92" t="s">
        <v>316</v>
      </c>
      <c r="T774" s="92">
        <v>1</v>
      </c>
      <c r="U774" s="92" t="s">
        <v>316</v>
      </c>
      <c r="W774" s="92" t="str">
        <f t="shared" si="29"/>
        <v>TR</v>
      </c>
      <c r="X774" s="92" t="s">
        <v>705</v>
      </c>
      <c r="Y774" s="93">
        <v>0.53472222222222221</v>
      </c>
      <c r="Z774" s="93">
        <v>0.65972222222222221</v>
      </c>
      <c r="AA774" s="92" t="s">
        <v>704</v>
      </c>
      <c r="AB774" s="92">
        <v>219</v>
      </c>
      <c r="AC774" s="92" t="s">
        <v>713</v>
      </c>
      <c r="AD774" s="92">
        <v>10</v>
      </c>
      <c r="AE774" s="92">
        <v>10</v>
      </c>
      <c r="AG774" s="92" t="str">
        <f t="shared" si="30"/>
        <v>Non-Lab</v>
      </c>
    </row>
    <row r="775" spans="1:33" ht="16" x14ac:dyDescent="0.2">
      <c r="A775" s="92" t="s">
        <v>323</v>
      </c>
      <c r="B775" s="92" t="s">
        <v>711</v>
      </c>
      <c r="C775" s="92">
        <v>362</v>
      </c>
      <c r="D775" s="95" t="s">
        <v>321</v>
      </c>
      <c r="E775" s="92" t="s">
        <v>712</v>
      </c>
      <c r="F775" s="92">
        <v>4</v>
      </c>
      <c r="G775" s="92" t="s">
        <v>709</v>
      </c>
      <c r="H775" s="92" t="s">
        <v>708</v>
      </c>
      <c r="K775" s="92" t="s">
        <v>707</v>
      </c>
      <c r="L775" s="92" t="s">
        <v>316</v>
      </c>
      <c r="M775" s="92" t="s">
        <v>706</v>
      </c>
      <c r="N775" s="92" t="s">
        <v>316</v>
      </c>
      <c r="O775" s="92">
        <v>1</v>
      </c>
      <c r="P775" s="92" t="s">
        <v>316</v>
      </c>
      <c r="Q775" s="92">
        <v>1</v>
      </c>
      <c r="R775" s="92" t="s">
        <v>316</v>
      </c>
      <c r="S775" s="92" t="s">
        <v>316</v>
      </c>
      <c r="T775" s="92">
        <v>1</v>
      </c>
      <c r="U775" s="92" t="s">
        <v>316</v>
      </c>
      <c r="W775" s="92" t="str">
        <f t="shared" si="29"/>
        <v>TR</v>
      </c>
      <c r="X775" s="92" t="s">
        <v>705</v>
      </c>
      <c r="Y775" s="93">
        <v>0.53472222222222221</v>
      </c>
      <c r="Z775" s="93">
        <v>0.65972222222222221</v>
      </c>
      <c r="AA775" s="92" t="s">
        <v>704</v>
      </c>
      <c r="AB775" s="92">
        <v>117</v>
      </c>
      <c r="AC775" s="92" t="s">
        <v>703</v>
      </c>
      <c r="AD775" s="92">
        <v>3</v>
      </c>
      <c r="AE775" s="92">
        <v>3</v>
      </c>
      <c r="AG775" s="92" t="str">
        <f t="shared" si="30"/>
        <v>Non-Lab</v>
      </c>
    </row>
    <row r="776" spans="1:33" ht="16" x14ac:dyDescent="0.2">
      <c r="A776" s="92" t="s">
        <v>323</v>
      </c>
      <c r="B776" s="92" t="s">
        <v>711</v>
      </c>
      <c r="C776" s="92">
        <v>462</v>
      </c>
      <c r="D776" s="95" t="s">
        <v>321</v>
      </c>
      <c r="E776" s="92" t="s">
        <v>710</v>
      </c>
      <c r="F776" s="92">
        <v>4</v>
      </c>
      <c r="G776" s="92" t="s">
        <v>709</v>
      </c>
      <c r="H776" s="92" t="s">
        <v>708</v>
      </c>
      <c r="K776" s="92" t="s">
        <v>707</v>
      </c>
      <c r="L776" s="92" t="s">
        <v>316</v>
      </c>
      <c r="M776" s="92" t="s">
        <v>706</v>
      </c>
      <c r="N776" s="92" t="s">
        <v>316</v>
      </c>
      <c r="O776" s="92">
        <v>1</v>
      </c>
      <c r="P776" s="92" t="s">
        <v>316</v>
      </c>
      <c r="Q776" s="92">
        <v>1</v>
      </c>
      <c r="R776" s="92" t="s">
        <v>316</v>
      </c>
      <c r="S776" s="92" t="s">
        <v>316</v>
      </c>
      <c r="T776" s="92">
        <v>1</v>
      </c>
      <c r="U776" s="92" t="s">
        <v>316</v>
      </c>
      <c r="W776" s="92" t="str">
        <f t="shared" si="29"/>
        <v>TR</v>
      </c>
      <c r="X776" s="92" t="s">
        <v>705</v>
      </c>
      <c r="Y776" s="93">
        <v>0.53472222222222221</v>
      </c>
      <c r="Z776" s="93">
        <v>0.65972222222222221</v>
      </c>
      <c r="AA776" s="92" t="s">
        <v>704</v>
      </c>
      <c r="AB776" s="92">
        <v>117</v>
      </c>
      <c r="AC776" s="92" t="s">
        <v>703</v>
      </c>
      <c r="AD776" s="92">
        <v>3</v>
      </c>
      <c r="AE776" s="92">
        <v>2</v>
      </c>
      <c r="AG776" s="92" t="str">
        <f t="shared" si="30"/>
        <v>Non-Lab</v>
      </c>
    </row>
    <row r="777" spans="1:33" ht="16" x14ac:dyDescent="0.2">
      <c r="A777" s="92" t="s">
        <v>323</v>
      </c>
      <c r="B777" s="92" t="s">
        <v>555</v>
      </c>
      <c r="C777" s="92" t="s">
        <v>702</v>
      </c>
      <c r="D777" s="95" t="s">
        <v>329</v>
      </c>
      <c r="E777" s="92" t="s">
        <v>701</v>
      </c>
      <c r="F777" s="92">
        <v>0</v>
      </c>
      <c r="G777" s="92" t="s">
        <v>553</v>
      </c>
      <c r="H777" s="92" t="s">
        <v>552</v>
      </c>
      <c r="K777" s="92" t="s">
        <v>551</v>
      </c>
      <c r="L777" s="92" t="s">
        <v>316</v>
      </c>
      <c r="M777" s="92" t="s">
        <v>690</v>
      </c>
      <c r="N777" s="92" t="s">
        <v>316</v>
      </c>
      <c r="O777" s="92">
        <v>1</v>
      </c>
      <c r="P777" s="92" t="s">
        <v>316</v>
      </c>
      <c r="Q777" s="92" t="s">
        <v>316</v>
      </c>
      <c r="R777" s="92" t="s">
        <v>316</v>
      </c>
      <c r="S777" s="92" t="s">
        <v>316</v>
      </c>
      <c r="T777" s="92" t="s">
        <v>316</v>
      </c>
      <c r="U777" s="92">
        <v>1</v>
      </c>
      <c r="V777" s="92" t="str">
        <f>LEFT(M777,1)</f>
        <v>T</v>
      </c>
      <c r="W777" s="92" t="str">
        <f t="shared" si="29"/>
        <v>Other</v>
      </c>
      <c r="X777" s="92" t="s">
        <v>676</v>
      </c>
      <c r="Y777" s="93">
        <v>0.54166666666666663</v>
      </c>
      <c r="Z777" s="93">
        <v>0.67708333333333337</v>
      </c>
      <c r="AA777" s="92" t="s">
        <v>590</v>
      </c>
      <c r="AB777" s="92" t="s">
        <v>700</v>
      </c>
      <c r="AC777" s="92" t="s">
        <v>699</v>
      </c>
      <c r="AD777" s="92">
        <v>12</v>
      </c>
      <c r="AE777" s="92">
        <v>8</v>
      </c>
      <c r="AG777" s="92" t="str">
        <f t="shared" si="30"/>
        <v>Lab</v>
      </c>
    </row>
    <row r="778" spans="1:33" ht="16" x14ac:dyDescent="0.2">
      <c r="A778" s="92" t="s">
        <v>323</v>
      </c>
      <c r="B778" s="92" t="s">
        <v>555</v>
      </c>
      <c r="C778" s="92">
        <v>147</v>
      </c>
      <c r="D778" s="95" t="s">
        <v>321</v>
      </c>
      <c r="E778" s="92" t="s">
        <v>698</v>
      </c>
      <c r="F778" s="92">
        <v>4</v>
      </c>
      <c r="G778" s="92" t="s">
        <v>637</v>
      </c>
      <c r="H778" s="92" t="s">
        <v>697</v>
      </c>
      <c r="K778" s="92" t="s">
        <v>696</v>
      </c>
      <c r="L778" s="92" t="s">
        <v>316</v>
      </c>
      <c r="M778" s="92" t="s">
        <v>690</v>
      </c>
      <c r="N778" s="92" t="s">
        <v>316</v>
      </c>
      <c r="O778" s="92">
        <v>1</v>
      </c>
      <c r="P778" s="92" t="s">
        <v>316</v>
      </c>
      <c r="Q778" s="92" t="s">
        <v>316</v>
      </c>
      <c r="R778" s="92" t="s">
        <v>316</v>
      </c>
      <c r="S778" s="92" t="s">
        <v>316</v>
      </c>
      <c r="T778" s="92" t="s">
        <v>316</v>
      </c>
      <c r="U778" s="92">
        <v>1</v>
      </c>
      <c r="W778" s="92" t="str">
        <f t="shared" si="29"/>
        <v>Other</v>
      </c>
      <c r="X778" s="92" t="s">
        <v>695</v>
      </c>
      <c r="Y778" s="93">
        <v>0.375</v>
      </c>
      <c r="Z778" s="93">
        <v>0.5</v>
      </c>
      <c r="AA778" s="92" t="s">
        <v>590</v>
      </c>
      <c r="AB778" s="92" t="s">
        <v>694</v>
      </c>
      <c r="AC778" s="92" t="s">
        <v>693</v>
      </c>
      <c r="AD778" s="92">
        <v>12</v>
      </c>
      <c r="AE778" s="92">
        <v>18</v>
      </c>
      <c r="AG778" s="92" t="str">
        <f t="shared" si="30"/>
        <v>Non-Lab</v>
      </c>
    </row>
    <row r="779" spans="1:33" ht="16" x14ac:dyDescent="0.2">
      <c r="A779" s="92" t="s">
        <v>323</v>
      </c>
      <c r="B779" s="92" t="s">
        <v>555</v>
      </c>
      <c r="C779" s="92" t="s">
        <v>596</v>
      </c>
      <c r="D779" s="95" t="s">
        <v>321</v>
      </c>
      <c r="E779" s="92" t="s">
        <v>595</v>
      </c>
      <c r="F779" s="92">
        <v>0</v>
      </c>
      <c r="G779" s="92" t="s">
        <v>692</v>
      </c>
      <c r="H779" s="92" t="s">
        <v>342</v>
      </c>
      <c r="K779" s="92" t="s">
        <v>691</v>
      </c>
      <c r="L779" s="92" t="s">
        <v>316</v>
      </c>
      <c r="M779" s="92" t="s">
        <v>690</v>
      </c>
      <c r="N779" s="92" t="s">
        <v>316</v>
      </c>
      <c r="O779" s="92">
        <v>1</v>
      </c>
      <c r="P779" s="92" t="s">
        <v>316</v>
      </c>
      <c r="Q779" s="92" t="s">
        <v>316</v>
      </c>
      <c r="R779" s="92" t="s">
        <v>316</v>
      </c>
      <c r="S779" s="92" t="s">
        <v>316</v>
      </c>
      <c r="T779" s="92" t="s">
        <v>316</v>
      </c>
      <c r="U779" s="92">
        <v>1</v>
      </c>
      <c r="V779" s="92" t="str">
        <f>LEFT(M779,1)</f>
        <v>T</v>
      </c>
      <c r="W779" s="92" t="str">
        <f t="shared" si="29"/>
        <v>Other</v>
      </c>
      <c r="X779" s="92" t="s">
        <v>689</v>
      </c>
      <c r="Y779" s="93">
        <v>0.375</v>
      </c>
      <c r="Z779" s="93">
        <v>0.51041666666666663</v>
      </c>
      <c r="AA779" s="92" t="s">
        <v>590</v>
      </c>
      <c r="AB779" s="92" t="s">
        <v>688</v>
      </c>
      <c r="AC779" s="92" t="s">
        <v>687</v>
      </c>
      <c r="AD779" s="92">
        <v>14</v>
      </c>
      <c r="AE779" s="92">
        <v>11</v>
      </c>
      <c r="AG779" s="92" t="str">
        <f t="shared" si="30"/>
        <v>Lab</v>
      </c>
    </row>
    <row r="780" spans="1:33" ht="16" x14ac:dyDescent="0.2">
      <c r="A780" s="92" t="s">
        <v>323</v>
      </c>
      <c r="B780" s="92" t="s">
        <v>614</v>
      </c>
      <c r="C780" s="92">
        <v>111</v>
      </c>
      <c r="D780" s="92">
        <v>10</v>
      </c>
      <c r="E780" s="92" t="s">
        <v>390</v>
      </c>
      <c r="F780" s="92">
        <v>4</v>
      </c>
      <c r="G780" s="92" t="s">
        <v>686</v>
      </c>
      <c r="H780" s="92" t="s">
        <v>685</v>
      </c>
      <c r="K780" s="92" t="s">
        <v>684</v>
      </c>
      <c r="L780" s="92" t="s">
        <v>316</v>
      </c>
      <c r="M780" s="92" t="s">
        <v>662</v>
      </c>
      <c r="N780" s="92" t="s">
        <v>316</v>
      </c>
      <c r="O780" s="92">
        <v>1</v>
      </c>
      <c r="P780" s="92" t="s">
        <v>316</v>
      </c>
      <c r="Q780" s="92">
        <v>1</v>
      </c>
      <c r="R780" s="92" t="s">
        <v>316</v>
      </c>
      <c r="S780" s="92" t="s">
        <v>316</v>
      </c>
      <c r="T780" s="92">
        <v>1</v>
      </c>
      <c r="U780" s="92" t="s">
        <v>316</v>
      </c>
      <c r="W780" s="92" t="str">
        <f t="shared" si="29"/>
        <v>TR</v>
      </c>
      <c r="X780" s="92" t="s">
        <v>661</v>
      </c>
      <c r="Y780" s="93">
        <v>0.53472222222222221</v>
      </c>
      <c r="Z780" s="93">
        <v>0.60763888888888884</v>
      </c>
      <c r="AA780" s="92" t="s">
        <v>683</v>
      </c>
      <c r="AB780" s="92" t="s">
        <v>682</v>
      </c>
      <c r="AC780" s="92" t="s">
        <v>681</v>
      </c>
      <c r="AD780" s="92">
        <v>16</v>
      </c>
      <c r="AE780" s="92">
        <v>15</v>
      </c>
      <c r="AG780" s="92" t="str">
        <f t="shared" si="30"/>
        <v>Non-Lab</v>
      </c>
    </row>
    <row r="781" spans="1:33" ht="16" x14ac:dyDescent="0.2">
      <c r="A781" s="92" t="s">
        <v>323</v>
      </c>
      <c r="B781" s="92" t="s">
        <v>555</v>
      </c>
      <c r="C781" s="92">
        <v>380</v>
      </c>
      <c r="D781" s="95" t="s">
        <v>321</v>
      </c>
      <c r="E781" s="92" t="s">
        <v>680</v>
      </c>
      <c r="F781" s="92">
        <v>4</v>
      </c>
      <c r="G781" s="92" t="s">
        <v>679</v>
      </c>
      <c r="H781" s="92" t="s">
        <v>678</v>
      </c>
      <c r="K781" s="92" t="s">
        <v>677</v>
      </c>
      <c r="L781" s="92" t="s">
        <v>316</v>
      </c>
      <c r="M781" s="92" t="s">
        <v>662</v>
      </c>
      <c r="N781" s="92" t="s">
        <v>316</v>
      </c>
      <c r="O781" s="92">
        <v>1</v>
      </c>
      <c r="P781" s="92" t="s">
        <v>316</v>
      </c>
      <c r="Q781" s="92">
        <v>1</v>
      </c>
      <c r="R781" s="92" t="s">
        <v>316</v>
      </c>
      <c r="S781" s="92" t="s">
        <v>316</v>
      </c>
      <c r="T781" s="92">
        <v>1</v>
      </c>
      <c r="U781" s="92" t="s">
        <v>316</v>
      </c>
      <c r="W781" s="92" t="str">
        <f t="shared" si="29"/>
        <v>TR</v>
      </c>
      <c r="X781" s="92" t="s">
        <v>676</v>
      </c>
      <c r="Y781" s="93">
        <v>0.54166666666666663</v>
      </c>
      <c r="Z781" s="93">
        <v>0.67708333333333337</v>
      </c>
      <c r="AA781" s="92" t="s">
        <v>590</v>
      </c>
      <c r="AB781" s="92" t="s">
        <v>675</v>
      </c>
      <c r="AC781" s="92" t="s">
        <v>674</v>
      </c>
      <c r="AD781" s="92">
        <v>5</v>
      </c>
      <c r="AE781" s="92">
        <v>3</v>
      </c>
      <c r="AG781" s="92" t="str">
        <f t="shared" si="30"/>
        <v>Non-Lab</v>
      </c>
    </row>
    <row r="782" spans="1:33" ht="16" x14ac:dyDescent="0.2">
      <c r="A782" s="92" t="s">
        <v>323</v>
      </c>
      <c r="B782" s="92" t="s">
        <v>374</v>
      </c>
      <c r="C782" s="92">
        <v>123</v>
      </c>
      <c r="D782" s="95" t="s">
        <v>321</v>
      </c>
      <c r="E782" s="92" t="s">
        <v>673</v>
      </c>
      <c r="F782" s="92">
        <v>4</v>
      </c>
      <c r="G782" s="92" t="s">
        <v>665</v>
      </c>
      <c r="H782" s="92" t="s">
        <v>664</v>
      </c>
      <c r="K782" s="92" t="s">
        <v>663</v>
      </c>
      <c r="L782" s="92" t="s">
        <v>316</v>
      </c>
      <c r="M782" s="92" t="s">
        <v>662</v>
      </c>
      <c r="N782" s="92" t="s">
        <v>316</v>
      </c>
      <c r="O782" s="92">
        <v>1</v>
      </c>
      <c r="P782" s="92" t="s">
        <v>316</v>
      </c>
      <c r="Q782" s="92">
        <v>1</v>
      </c>
      <c r="R782" s="92" t="s">
        <v>316</v>
      </c>
      <c r="S782" s="92" t="s">
        <v>316</v>
      </c>
      <c r="T782" s="92">
        <v>1</v>
      </c>
      <c r="U782" s="92" t="s">
        <v>316</v>
      </c>
      <c r="W782" s="92" t="str">
        <f t="shared" si="29"/>
        <v>TR</v>
      </c>
      <c r="X782" s="92" t="s">
        <v>672</v>
      </c>
      <c r="Y782" s="93">
        <v>0.4548611111111111</v>
      </c>
      <c r="Z782" s="93">
        <v>0.52777777777777779</v>
      </c>
      <c r="AA782" s="92" t="s">
        <v>660</v>
      </c>
      <c r="AB782" s="92" t="s">
        <v>659</v>
      </c>
      <c r="AC782" s="92" t="s">
        <v>671</v>
      </c>
      <c r="AD782" s="92">
        <v>20</v>
      </c>
      <c r="AE782" s="92">
        <v>21</v>
      </c>
      <c r="AG782" s="92" t="str">
        <f t="shared" si="30"/>
        <v>Non-Lab</v>
      </c>
    </row>
    <row r="783" spans="1:33" ht="16" x14ac:dyDescent="0.2">
      <c r="A783" s="92" t="s">
        <v>323</v>
      </c>
      <c r="B783" s="92" t="s">
        <v>259</v>
      </c>
      <c r="C783" s="92">
        <v>440</v>
      </c>
      <c r="D783" s="95" t="s">
        <v>321</v>
      </c>
      <c r="E783" s="92" t="s">
        <v>670</v>
      </c>
      <c r="F783" s="92">
        <v>4</v>
      </c>
      <c r="G783" s="92" t="s">
        <v>528</v>
      </c>
      <c r="H783" s="92" t="s">
        <v>401</v>
      </c>
      <c r="K783" s="92" t="s">
        <v>527</v>
      </c>
      <c r="L783" s="92" t="s">
        <v>316</v>
      </c>
      <c r="M783" s="92" t="s">
        <v>662</v>
      </c>
      <c r="N783" s="92" t="s">
        <v>316</v>
      </c>
      <c r="O783" s="92">
        <v>1</v>
      </c>
      <c r="P783" s="92" t="s">
        <v>316</v>
      </c>
      <c r="Q783" s="92">
        <v>1</v>
      </c>
      <c r="R783" s="92" t="s">
        <v>316</v>
      </c>
      <c r="S783" s="92" t="s">
        <v>316</v>
      </c>
      <c r="T783" s="92">
        <v>1</v>
      </c>
      <c r="U783" s="92" t="s">
        <v>316</v>
      </c>
      <c r="W783" s="92" t="str">
        <f t="shared" si="29"/>
        <v>TR</v>
      </c>
      <c r="X783" s="92" t="s">
        <v>661</v>
      </c>
      <c r="Y783" s="93">
        <v>0.53472222222222221</v>
      </c>
      <c r="Z783" s="93">
        <v>0.60763888888888884</v>
      </c>
      <c r="AA783" s="92" t="s">
        <v>669</v>
      </c>
      <c r="AB783" s="92" t="s">
        <v>668</v>
      </c>
      <c r="AC783" s="92" t="s">
        <v>667</v>
      </c>
      <c r="AD783" s="92">
        <v>15</v>
      </c>
      <c r="AE783" s="92">
        <v>20</v>
      </c>
      <c r="AG783" s="92" t="str">
        <f t="shared" si="30"/>
        <v>Non-Lab</v>
      </c>
    </row>
    <row r="784" spans="1:33" ht="16" x14ac:dyDescent="0.2">
      <c r="A784" s="92" t="s">
        <v>323</v>
      </c>
      <c r="B784" s="92" t="s">
        <v>374</v>
      </c>
      <c r="C784" s="92">
        <v>101</v>
      </c>
      <c r="D784" s="95" t="s">
        <v>321</v>
      </c>
      <c r="E784" s="92" t="s">
        <v>666</v>
      </c>
      <c r="F784" s="92">
        <v>4</v>
      </c>
      <c r="G784" s="92" t="s">
        <v>665</v>
      </c>
      <c r="H784" s="92" t="s">
        <v>664</v>
      </c>
      <c r="K784" s="92" t="s">
        <v>663</v>
      </c>
      <c r="L784" s="92" t="s">
        <v>316</v>
      </c>
      <c r="M784" s="92" t="s">
        <v>662</v>
      </c>
      <c r="N784" s="92" t="s">
        <v>316</v>
      </c>
      <c r="O784" s="92">
        <v>1</v>
      </c>
      <c r="P784" s="92" t="s">
        <v>316</v>
      </c>
      <c r="Q784" s="92">
        <v>1</v>
      </c>
      <c r="R784" s="92" t="s">
        <v>316</v>
      </c>
      <c r="S784" s="92" t="s">
        <v>316</v>
      </c>
      <c r="T784" s="92">
        <v>1</v>
      </c>
      <c r="U784" s="92" t="s">
        <v>316</v>
      </c>
      <c r="W784" s="92" t="str">
        <f t="shared" si="29"/>
        <v>TR</v>
      </c>
      <c r="X784" s="92" t="s">
        <v>661</v>
      </c>
      <c r="Y784" s="93">
        <v>0.53472222222222221</v>
      </c>
      <c r="Z784" s="93">
        <v>0.60763888888888884</v>
      </c>
      <c r="AA784" s="92" t="s">
        <v>660</v>
      </c>
      <c r="AB784" s="92" t="s">
        <v>659</v>
      </c>
      <c r="AC784" s="92" t="s">
        <v>658</v>
      </c>
      <c r="AD784" s="92">
        <v>20</v>
      </c>
      <c r="AE784" s="92">
        <v>18</v>
      </c>
      <c r="AG784" s="92" t="str">
        <f t="shared" si="30"/>
        <v>Non-Lab</v>
      </c>
    </row>
    <row r="785" spans="1:33" ht="16" x14ac:dyDescent="0.2">
      <c r="A785" s="92" t="s">
        <v>323</v>
      </c>
      <c r="B785" s="92" t="s">
        <v>587</v>
      </c>
      <c r="C785" s="92" t="s">
        <v>657</v>
      </c>
      <c r="D785" s="95" t="s">
        <v>329</v>
      </c>
      <c r="E785" s="92" t="s">
        <v>656</v>
      </c>
      <c r="F785" s="92">
        <v>0</v>
      </c>
      <c r="G785" s="92" t="s">
        <v>571</v>
      </c>
      <c r="H785" s="92" t="s">
        <v>570</v>
      </c>
      <c r="K785" s="92" t="s">
        <v>569</v>
      </c>
      <c r="L785" s="92" t="s">
        <v>316</v>
      </c>
      <c r="M785" s="92" t="s">
        <v>263</v>
      </c>
      <c r="N785" s="92" t="s">
        <v>316</v>
      </c>
      <c r="O785" s="92" t="s">
        <v>316</v>
      </c>
      <c r="P785" s="92">
        <v>1</v>
      </c>
      <c r="Q785" s="92" t="s">
        <v>316</v>
      </c>
      <c r="R785" s="92" t="s">
        <v>316</v>
      </c>
      <c r="S785" s="92" t="s">
        <v>316</v>
      </c>
      <c r="T785" s="92" t="s">
        <v>316</v>
      </c>
      <c r="U785" s="92">
        <v>1</v>
      </c>
      <c r="V785" s="92" t="str">
        <f t="shared" ref="V785:V793" si="31">LEFT(M785,1)</f>
        <v>W</v>
      </c>
      <c r="W785" s="92" t="str">
        <f t="shared" si="29"/>
        <v>Other</v>
      </c>
      <c r="X785" s="92" t="s">
        <v>580</v>
      </c>
      <c r="Y785" s="93">
        <v>0.59722222222222221</v>
      </c>
      <c r="Z785" s="93">
        <v>0.73263888888888884</v>
      </c>
      <c r="AA785" s="92" t="s">
        <v>626</v>
      </c>
      <c r="AB785" s="92">
        <v>207</v>
      </c>
      <c r="AC785" s="92" t="s">
        <v>655</v>
      </c>
      <c r="AD785" s="92">
        <v>12</v>
      </c>
      <c r="AE785" s="92">
        <v>9</v>
      </c>
      <c r="AG785" s="92" t="str">
        <f t="shared" si="30"/>
        <v>Lab</v>
      </c>
    </row>
    <row r="786" spans="1:33" ht="16" x14ac:dyDescent="0.2">
      <c r="A786" s="92" t="s">
        <v>323</v>
      </c>
      <c r="B786" s="92" t="s">
        <v>261</v>
      </c>
      <c r="C786" s="92" t="s">
        <v>654</v>
      </c>
      <c r="D786" s="95" t="s">
        <v>337</v>
      </c>
      <c r="E786" s="92" t="s">
        <v>653</v>
      </c>
      <c r="F786" s="92">
        <v>0</v>
      </c>
      <c r="G786" s="92" t="s">
        <v>652</v>
      </c>
      <c r="H786" s="92" t="s">
        <v>198</v>
      </c>
      <c r="K786" s="92" t="s">
        <v>651</v>
      </c>
      <c r="L786" s="92" t="s">
        <v>316</v>
      </c>
      <c r="M786" s="92" t="s">
        <v>263</v>
      </c>
      <c r="N786" s="92" t="s">
        <v>316</v>
      </c>
      <c r="O786" s="92" t="s">
        <v>316</v>
      </c>
      <c r="P786" s="92">
        <v>1</v>
      </c>
      <c r="Q786" s="92" t="s">
        <v>316</v>
      </c>
      <c r="R786" s="92" t="s">
        <v>316</v>
      </c>
      <c r="S786" s="92" t="s">
        <v>316</v>
      </c>
      <c r="T786" s="92" t="s">
        <v>316</v>
      </c>
      <c r="U786" s="92">
        <v>1</v>
      </c>
      <c r="V786" s="92" t="str">
        <f t="shared" si="31"/>
        <v>W</v>
      </c>
      <c r="W786" s="92" t="str">
        <f t="shared" si="29"/>
        <v>Other</v>
      </c>
      <c r="X786" s="92" t="s">
        <v>580</v>
      </c>
      <c r="Y786" s="93">
        <v>0.59722222222222221</v>
      </c>
      <c r="Z786" s="93">
        <v>0.73263888888888884</v>
      </c>
      <c r="AA786" s="92" t="s">
        <v>598</v>
      </c>
      <c r="AB786" s="92">
        <v>211</v>
      </c>
      <c r="AC786" s="92" t="s">
        <v>650</v>
      </c>
      <c r="AD786" s="92">
        <v>19</v>
      </c>
      <c r="AE786" s="92">
        <v>15</v>
      </c>
      <c r="AG786" s="92" t="str">
        <f t="shared" si="30"/>
        <v>Lab</v>
      </c>
    </row>
    <row r="787" spans="1:33" ht="16" x14ac:dyDescent="0.2">
      <c r="A787" s="92" t="s">
        <v>323</v>
      </c>
      <c r="B787" s="92" t="s">
        <v>261</v>
      </c>
      <c r="C787" s="92" t="s">
        <v>649</v>
      </c>
      <c r="D787" s="95" t="s">
        <v>337</v>
      </c>
      <c r="E787" s="92" t="s">
        <v>648</v>
      </c>
      <c r="F787" s="92">
        <v>0</v>
      </c>
      <c r="G787" s="92" t="s">
        <v>647</v>
      </c>
      <c r="H787" s="92" t="s">
        <v>646</v>
      </c>
      <c r="K787" s="92" t="s">
        <v>645</v>
      </c>
      <c r="L787" s="92" t="s">
        <v>316</v>
      </c>
      <c r="M787" s="92" t="s">
        <v>263</v>
      </c>
      <c r="N787" s="92" t="s">
        <v>316</v>
      </c>
      <c r="O787" s="92" t="s">
        <v>316</v>
      </c>
      <c r="P787" s="92">
        <v>1</v>
      </c>
      <c r="Q787" s="92" t="s">
        <v>316</v>
      </c>
      <c r="R787" s="92" t="s">
        <v>316</v>
      </c>
      <c r="S787" s="92" t="s">
        <v>316</v>
      </c>
      <c r="T787" s="92" t="s">
        <v>316</v>
      </c>
      <c r="U787" s="92">
        <v>1</v>
      </c>
      <c r="V787" s="92" t="str">
        <f t="shared" si="31"/>
        <v>W</v>
      </c>
      <c r="W787" s="92" t="str">
        <f t="shared" si="29"/>
        <v>Other</v>
      </c>
      <c r="X787" s="92" t="s">
        <v>580</v>
      </c>
      <c r="Y787" s="93">
        <v>0.59722222222222221</v>
      </c>
      <c r="Z787" s="93">
        <v>0.73263888888888884</v>
      </c>
      <c r="AA787" s="92" t="s">
        <v>598</v>
      </c>
      <c r="AB787" s="95" t="s">
        <v>644</v>
      </c>
      <c r="AC787" s="92" t="s">
        <v>643</v>
      </c>
      <c r="AD787" s="92">
        <v>16</v>
      </c>
      <c r="AE787" s="92">
        <v>13</v>
      </c>
      <c r="AG787" s="92" t="str">
        <f t="shared" si="30"/>
        <v>Lab</v>
      </c>
    </row>
    <row r="788" spans="1:33" ht="16" x14ac:dyDescent="0.2">
      <c r="A788" s="92" t="s">
        <v>323</v>
      </c>
      <c r="B788" s="92" t="s">
        <v>261</v>
      </c>
      <c r="C788" s="92" t="s">
        <v>586</v>
      </c>
      <c r="D788" s="95" t="s">
        <v>321</v>
      </c>
      <c r="E788" s="92" t="s">
        <v>642</v>
      </c>
      <c r="F788" s="92">
        <v>0</v>
      </c>
      <c r="G788" s="92" t="s">
        <v>567</v>
      </c>
      <c r="H788" s="92" t="s">
        <v>566</v>
      </c>
      <c r="K788" s="92" t="s">
        <v>565</v>
      </c>
      <c r="L788" s="92" t="s">
        <v>316</v>
      </c>
      <c r="M788" s="92" t="s">
        <v>263</v>
      </c>
      <c r="N788" s="92" t="s">
        <v>316</v>
      </c>
      <c r="O788" s="92" t="s">
        <v>316</v>
      </c>
      <c r="P788" s="92">
        <v>1</v>
      </c>
      <c r="Q788" s="92" t="s">
        <v>316</v>
      </c>
      <c r="R788" s="92" t="s">
        <v>316</v>
      </c>
      <c r="S788" s="92" t="s">
        <v>316</v>
      </c>
      <c r="T788" s="92" t="s">
        <v>316</v>
      </c>
      <c r="U788" s="92">
        <v>1</v>
      </c>
      <c r="V788" s="92" t="str">
        <f t="shared" si="31"/>
        <v>W</v>
      </c>
      <c r="W788" s="92" t="str">
        <f t="shared" si="29"/>
        <v>Other</v>
      </c>
      <c r="X788" s="92" t="s">
        <v>580</v>
      </c>
      <c r="Y788" s="93">
        <v>0.59722222222222221</v>
      </c>
      <c r="Z788" s="93">
        <v>0.73263888888888884</v>
      </c>
      <c r="AA788" s="92" t="s">
        <v>598</v>
      </c>
      <c r="AB788" s="92">
        <v>109</v>
      </c>
      <c r="AC788" s="92" t="s">
        <v>641</v>
      </c>
      <c r="AD788" s="92">
        <v>16</v>
      </c>
      <c r="AE788" s="92">
        <v>18</v>
      </c>
      <c r="AG788" s="92" t="str">
        <f t="shared" si="30"/>
        <v>Lab</v>
      </c>
    </row>
    <row r="789" spans="1:33" ht="16" x14ac:dyDescent="0.2">
      <c r="A789" s="92" t="s">
        <v>323</v>
      </c>
      <c r="B789" s="92" t="s">
        <v>640</v>
      </c>
      <c r="C789" s="92" t="s">
        <v>639</v>
      </c>
      <c r="D789" s="95" t="s">
        <v>329</v>
      </c>
      <c r="E789" s="92" t="s">
        <v>638</v>
      </c>
      <c r="F789" s="92">
        <v>0</v>
      </c>
      <c r="G789" s="92" t="s">
        <v>637</v>
      </c>
      <c r="H789" s="92" t="s">
        <v>636</v>
      </c>
      <c r="K789" s="92" t="s">
        <v>635</v>
      </c>
      <c r="L789" s="92" t="s">
        <v>316</v>
      </c>
      <c r="M789" s="92" t="s">
        <v>263</v>
      </c>
      <c r="N789" s="92" t="s">
        <v>316</v>
      </c>
      <c r="O789" s="92" t="s">
        <v>316</v>
      </c>
      <c r="P789" s="92">
        <v>1</v>
      </c>
      <c r="Q789" s="92" t="s">
        <v>316</v>
      </c>
      <c r="R789" s="92" t="s">
        <v>316</v>
      </c>
      <c r="S789" s="92" t="s">
        <v>316</v>
      </c>
      <c r="T789" s="92" t="s">
        <v>316</v>
      </c>
      <c r="U789" s="92">
        <v>1</v>
      </c>
      <c r="V789" s="92" t="str">
        <f t="shared" si="31"/>
        <v>W</v>
      </c>
      <c r="W789" s="92" t="str">
        <f t="shared" si="29"/>
        <v>Other</v>
      </c>
      <c r="X789" s="92" t="s">
        <v>580</v>
      </c>
      <c r="Y789" s="93">
        <v>0.59722222222222221</v>
      </c>
      <c r="Z789" s="93">
        <v>0.73263888888888884</v>
      </c>
      <c r="AA789" s="92" t="s">
        <v>598</v>
      </c>
      <c r="AB789" s="92">
        <v>209</v>
      </c>
      <c r="AC789" s="92" t="s">
        <v>634</v>
      </c>
      <c r="AD789" s="92">
        <v>8</v>
      </c>
      <c r="AE789" s="92">
        <v>8</v>
      </c>
      <c r="AG789" s="92" t="str">
        <f t="shared" si="30"/>
        <v>Lab</v>
      </c>
    </row>
    <row r="790" spans="1:33" ht="16" x14ac:dyDescent="0.2">
      <c r="A790" s="92" t="s">
        <v>323</v>
      </c>
      <c r="B790" s="92" t="s">
        <v>359</v>
      </c>
      <c r="C790" s="92" t="s">
        <v>283</v>
      </c>
      <c r="D790" s="95" t="s">
        <v>337</v>
      </c>
      <c r="E790" s="92" t="s">
        <v>633</v>
      </c>
      <c r="F790" s="92">
        <v>0</v>
      </c>
      <c r="G790" s="92" t="s">
        <v>632</v>
      </c>
      <c r="H790" s="92" t="s">
        <v>631</v>
      </c>
      <c r="K790" s="92" t="s">
        <v>630</v>
      </c>
      <c r="L790" s="92" t="s">
        <v>316</v>
      </c>
      <c r="M790" s="92" t="s">
        <v>263</v>
      </c>
      <c r="N790" s="92" t="s">
        <v>316</v>
      </c>
      <c r="O790" s="92" t="s">
        <v>316</v>
      </c>
      <c r="P790" s="92">
        <v>1</v>
      </c>
      <c r="Q790" s="92" t="s">
        <v>316</v>
      </c>
      <c r="R790" s="92" t="s">
        <v>316</v>
      </c>
      <c r="S790" s="92" t="s">
        <v>316</v>
      </c>
      <c r="T790" s="92" t="s">
        <v>316</v>
      </c>
      <c r="U790" s="92">
        <v>1</v>
      </c>
      <c r="V790" s="92" t="str">
        <f t="shared" si="31"/>
        <v>W</v>
      </c>
      <c r="W790" s="92" t="str">
        <f t="shared" si="29"/>
        <v>Other</v>
      </c>
      <c r="X790" s="92" t="s">
        <v>580</v>
      </c>
      <c r="Y790" s="93">
        <v>0.59722222222222221</v>
      </c>
      <c r="Z790" s="93">
        <v>0.73263888888888884</v>
      </c>
      <c r="AA790" s="92" t="s">
        <v>626</v>
      </c>
      <c r="AB790" s="92">
        <v>112</v>
      </c>
      <c r="AC790" s="92" t="s">
        <v>629</v>
      </c>
      <c r="AD790" s="92">
        <v>15</v>
      </c>
      <c r="AE790" s="92">
        <v>13</v>
      </c>
      <c r="AG790" s="92" t="str">
        <f t="shared" si="30"/>
        <v>Lab</v>
      </c>
    </row>
    <row r="791" spans="1:33" ht="16" x14ac:dyDescent="0.2">
      <c r="A791" s="92" t="s">
        <v>323</v>
      </c>
      <c r="B791" s="92" t="s">
        <v>359</v>
      </c>
      <c r="C791" s="92" t="s">
        <v>628</v>
      </c>
      <c r="D791" s="95" t="s">
        <v>321</v>
      </c>
      <c r="E791" s="92" t="s">
        <v>627</v>
      </c>
      <c r="F791" s="92">
        <v>0</v>
      </c>
      <c r="G791" s="92" t="s">
        <v>358</v>
      </c>
      <c r="H791" s="92" t="s">
        <v>357</v>
      </c>
      <c r="K791" s="92" t="s">
        <v>356</v>
      </c>
      <c r="L791" s="92" t="s">
        <v>316</v>
      </c>
      <c r="M791" s="92" t="s">
        <v>263</v>
      </c>
      <c r="N791" s="92" t="s">
        <v>316</v>
      </c>
      <c r="O791" s="92" t="s">
        <v>316</v>
      </c>
      <c r="P791" s="92">
        <v>1</v>
      </c>
      <c r="Q791" s="92" t="s">
        <v>316</v>
      </c>
      <c r="R791" s="92" t="s">
        <v>316</v>
      </c>
      <c r="S791" s="92" t="s">
        <v>316</v>
      </c>
      <c r="T791" s="92" t="s">
        <v>316</v>
      </c>
      <c r="U791" s="92">
        <v>1</v>
      </c>
      <c r="V791" s="92" t="str">
        <f t="shared" si="31"/>
        <v>W</v>
      </c>
      <c r="W791" s="92" t="str">
        <f t="shared" si="29"/>
        <v>Other</v>
      </c>
      <c r="X791" s="92" t="s">
        <v>580</v>
      </c>
      <c r="Y791" s="93">
        <v>0.59722222222222221</v>
      </c>
      <c r="Z791" s="93">
        <v>0.73263888888888884</v>
      </c>
      <c r="AA791" s="92" t="s">
        <v>626</v>
      </c>
      <c r="AB791" s="92">
        <v>110</v>
      </c>
      <c r="AC791" s="92" t="s">
        <v>625</v>
      </c>
      <c r="AD791" s="92">
        <v>12</v>
      </c>
      <c r="AE791" s="92">
        <v>7</v>
      </c>
      <c r="AG791" s="92" t="str">
        <f t="shared" si="30"/>
        <v>Lab</v>
      </c>
    </row>
    <row r="792" spans="1:33" ht="16" x14ac:dyDescent="0.2">
      <c r="A792" s="92" t="s">
        <v>323</v>
      </c>
      <c r="B792" s="92" t="s">
        <v>624</v>
      </c>
      <c r="C792" s="92" t="s">
        <v>283</v>
      </c>
      <c r="D792" s="95" t="s">
        <v>321</v>
      </c>
      <c r="E792" s="92" t="s">
        <v>623</v>
      </c>
      <c r="F792" s="92">
        <v>0</v>
      </c>
      <c r="G792" s="92" t="s">
        <v>622</v>
      </c>
      <c r="H792" s="92" t="s">
        <v>621</v>
      </c>
      <c r="K792" s="92" t="s">
        <v>620</v>
      </c>
      <c r="L792" s="92" t="s">
        <v>316</v>
      </c>
      <c r="M792" s="92" t="s">
        <v>263</v>
      </c>
      <c r="N792" s="92" t="s">
        <v>316</v>
      </c>
      <c r="O792" s="92" t="s">
        <v>316</v>
      </c>
      <c r="P792" s="92">
        <v>1</v>
      </c>
      <c r="Q792" s="92" t="s">
        <v>316</v>
      </c>
      <c r="R792" s="92" t="s">
        <v>316</v>
      </c>
      <c r="S792" s="92" t="s">
        <v>316</v>
      </c>
      <c r="T792" s="92" t="s">
        <v>316</v>
      </c>
      <c r="U792" s="92">
        <v>1</v>
      </c>
      <c r="V792" s="92" t="str">
        <f t="shared" si="31"/>
        <v>W</v>
      </c>
      <c r="W792" s="92" t="str">
        <f t="shared" si="29"/>
        <v>Other</v>
      </c>
      <c r="X792" s="92" t="s">
        <v>580</v>
      </c>
      <c r="Y792" s="93">
        <v>0.59722222222222221</v>
      </c>
      <c r="Z792" s="93">
        <v>0.73263888888888884</v>
      </c>
      <c r="AA792" s="92" t="s">
        <v>598</v>
      </c>
      <c r="AB792" s="92">
        <v>311</v>
      </c>
      <c r="AC792" s="92" t="s">
        <v>619</v>
      </c>
      <c r="AD792" s="92">
        <v>16</v>
      </c>
      <c r="AE792" s="92">
        <v>20</v>
      </c>
      <c r="AG792" s="92" t="str">
        <f t="shared" si="30"/>
        <v>Lab</v>
      </c>
    </row>
    <row r="793" spans="1:33" ht="16" x14ac:dyDescent="0.2">
      <c r="A793" s="92" t="s">
        <v>323</v>
      </c>
      <c r="B793" s="92" t="s">
        <v>330</v>
      </c>
      <c r="C793" s="92" t="s">
        <v>618</v>
      </c>
      <c r="D793" s="95" t="s">
        <v>321</v>
      </c>
      <c r="E793" s="92" t="s">
        <v>617</v>
      </c>
      <c r="F793" s="92">
        <v>0</v>
      </c>
      <c r="G793" s="92" t="s">
        <v>340</v>
      </c>
      <c r="H793" s="92" t="s">
        <v>339</v>
      </c>
      <c r="K793" s="92" t="s">
        <v>338</v>
      </c>
      <c r="L793" s="92" t="s">
        <v>316</v>
      </c>
      <c r="M793" s="92" t="s">
        <v>263</v>
      </c>
      <c r="N793" s="92" t="s">
        <v>316</v>
      </c>
      <c r="O793" s="92" t="s">
        <v>316</v>
      </c>
      <c r="P793" s="92">
        <v>1</v>
      </c>
      <c r="Q793" s="92" t="s">
        <v>316</v>
      </c>
      <c r="R793" s="92" t="s">
        <v>316</v>
      </c>
      <c r="S793" s="92" t="s">
        <v>316</v>
      </c>
      <c r="T793" s="92" t="s">
        <v>316</v>
      </c>
      <c r="U793" s="92">
        <v>1</v>
      </c>
      <c r="V793" s="92" t="str">
        <f t="shared" si="31"/>
        <v>W</v>
      </c>
      <c r="W793" s="92" t="str">
        <f t="shared" si="29"/>
        <v>Other</v>
      </c>
      <c r="X793" s="92" t="s">
        <v>616</v>
      </c>
      <c r="Y793" s="93">
        <v>0.65277777777777779</v>
      </c>
      <c r="Z793" s="93">
        <v>0.72569444444444442</v>
      </c>
      <c r="AA793" s="92" t="s">
        <v>598</v>
      </c>
      <c r="AB793" s="92">
        <v>300</v>
      </c>
      <c r="AC793" s="92" t="s">
        <v>615</v>
      </c>
      <c r="AD793" s="92">
        <v>13</v>
      </c>
      <c r="AE793" s="92">
        <v>13</v>
      </c>
      <c r="AG793" s="92" t="str">
        <f t="shared" si="30"/>
        <v>Lab</v>
      </c>
    </row>
    <row r="794" spans="1:33" ht="16" x14ac:dyDescent="0.2">
      <c r="A794" s="92" t="s">
        <v>323</v>
      </c>
      <c r="B794" s="92" t="s">
        <v>614</v>
      </c>
      <c r="C794" s="92">
        <v>401</v>
      </c>
      <c r="D794" s="95" t="s">
        <v>329</v>
      </c>
      <c r="E794" s="92" t="s">
        <v>613</v>
      </c>
      <c r="F794" s="92">
        <v>4</v>
      </c>
      <c r="G794" s="92" t="s">
        <v>612</v>
      </c>
      <c r="H794" s="92" t="s">
        <v>611</v>
      </c>
      <c r="I794" s="92" t="s">
        <v>610</v>
      </c>
      <c r="J794" s="92" t="s">
        <v>609</v>
      </c>
      <c r="K794" s="92" t="s">
        <v>608</v>
      </c>
      <c r="L794" s="92" t="s">
        <v>607</v>
      </c>
      <c r="M794" s="92" t="s">
        <v>263</v>
      </c>
      <c r="N794" s="92" t="s">
        <v>316</v>
      </c>
      <c r="O794" s="92" t="s">
        <v>316</v>
      </c>
      <c r="P794" s="92">
        <v>1</v>
      </c>
      <c r="Q794" s="92" t="s">
        <v>316</v>
      </c>
      <c r="R794" s="92" t="s">
        <v>316</v>
      </c>
      <c r="S794" s="92" t="s">
        <v>316</v>
      </c>
      <c r="T794" s="92" t="s">
        <v>316</v>
      </c>
      <c r="U794" s="92">
        <v>1</v>
      </c>
      <c r="W794" s="92" t="str">
        <f t="shared" si="29"/>
        <v>Other</v>
      </c>
      <c r="X794" s="92" t="s">
        <v>606</v>
      </c>
      <c r="Y794" s="93">
        <v>0.75</v>
      </c>
      <c r="Z794" s="93">
        <v>0.83333333333333337</v>
      </c>
      <c r="AA794" s="92" t="s">
        <v>605</v>
      </c>
      <c r="AB794" s="92">
        <v>221</v>
      </c>
      <c r="AC794" s="92" t="s">
        <v>604</v>
      </c>
      <c r="AD794" s="92">
        <v>12</v>
      </c>
      <c r="AE794" s="92">
        <v>3</v>
      </c>
      <c r="AG794" s="92" t="str">
        <f t="shared" si="30"/>
        <v>Non-Lab</v>
      </c>
    </row>
    <row r="795" spans="1:33" ht="16" x14ac:dyDescent="0.2">
      <c r="A795" s="92" t="s">
        <v>323</v>
      </c>
      <c r="B795" s="92" t="s">
        <v>603</v>
      </c>
      <c r="C795" s="95" t="s">
        <v>464</v>
      </c>
      <c r="D795" s="95" t="s">
        <v>321</v>
      </c>
      <c r="E795" s="92" t="s">
        <v>602</v>
      </c>
      <c r="F795" s="92">
        <v>1</v>
      </c>
      <c r="G795" s="92" t="s">
        <v>601</v>
      </c>
      <c r="H795" s="92" t="s">
        <v>252</v>
      </c>
      <c r="K795" s="92" t="s">
        <v>600</v>
      </c>
      <c r="L795" s="92" t="s">
        <v>316</v>
      </c>
      <c r="M795" s="92" t="s">
        <v>263</v>
      </c>
      <c r="N795" s="92" t="s">
        <v>316</v>
      </c>
      <c r="O795" s="92" t="s">
        <v>316</v>
      </c>
      <c r="P795" s="92">
        <v>1</v>
      </c>
      <c r="Q795" s="92" t="s">
        <v>316</v>
      </c>
      <c r="R795" s="92" t="s">
        <v>316</v>
      </c>
      <c r="S795" s="92" t="s">
        <v>316</v>
      </c>
      <c r="T795" s="92" t="s">
        <v>316</v>
      </c>
      <c r="U795" s="92">
        <v>1</v>
      </c>
      <c r="W795" s="92" t="str">
        <f t="shared" si="29"/>
        <v>Other</v>
      </c>
      <c r="X795" s="92" t="s">
        <v>599</v>
      </c>
      <c r="Y795" s="93">
        <v>0.31944444444444442</v>
      </c>
      <c r="Z795" s="93">
        <v>0.36805555555555558</v>
      </c>
      <c r="AA795" s="92" t="s">
        <v>598</v>
      </c>
      <c r="AB795" s="92">
        <v>106</v>
      </c>
      <c r="AC795" s="92" t="s">
        <v>597</v>
      </c>
      <c r="AD795" s="92">
        <v>40</v>
      </c>
      <c r="AE795" s="92">
        <v>34</v>
      </c>
      <c r="AG795" s="92" t="str">
        <f t="shared" si="30"/>
        <v>Non-Lab</v>
      </c>
    </row>
    <row r="796" spans="1:33" ht="16" x14ac:dyDescent="0.2">
      <c r="A796" s="92" t="s">
        <v>323</v>
      </c>
      <c r="B796" s="92" t="s">
        <v>555</v>
      </c>
      <c r="C796" s="92" t="s">
        <v>596</v>
      </c>
      <c r="D796" s="95" t="s">
        <v>329</v>
      </c>
      <c r="E796" s="92" t="s">
        <v>595</v>
      </c>
      <c r="F796" s="92">
        <v>0</v>
      </c>
      <c r="G796" s="92" t="s">
        <v>594</v>
      </c>
      <c r="H796" s="92" t="s">
        <v>593</v>
      </c>
      <c r="K796" s="92" t="s">
        <v>592</v>
      </c>
      <c r="L796" s="92" t="s">
        <v>316</v>
      </c>
      <c r="M796" s="92" t="s">
        <v>591</v>
      </c>
      <c r="N796" s="92" t="s">
        <v>316</v>
      </c>
      <c r="O796" s="92" t="s">
        <v>316</v>
      </c>
      <c r="P796" s="92">
        <v>1</v>
      </c>
      <c r="Q796" s="92" t="s">
        <v>316</v>
      </c>
      <c r="R796" s="92" t="s">
        <v>316</v>
      </c>
      <c r="S796" s="92" t="s">
        <v>316</v>
      </c>
      <c r="T796" s="92" t="s">
        <v>316</v>
      </c>
      <c r="U796" s="92">
        <v>1</v>
      </c>
      <c r="V796" s="92" t="str">
        <f>LEFT(M796,1)</f>
        <v>W</v>
      </c>
      <c r="W796" s="92" t="str">
        <f t="shared" si="29"/>
        <v>Other</v>
      </c>
      <c r="X796" s="92" t="s">
        <v>580</v>
      </c>
      <c r="Y796" s="93">
        <v>0.59722222222222221</v>
      </c>
      <c r="Z796" s="93">
        <v>0.73263888888888884</v>
      </c>
      <c r="AA796" s="92" t="s">
        <v>590</v>
      </c>
      <c r="AB796" s="92" t="s">
        <v>589</v>
      </c>
      <c r="AC796" s="92" t="s">
        <v>588</v>
      </c>
      <c r="AD796" s="92">
        <v>14</v>
      </c>
      <c r="AE796" s="92">
        <v>13</v>
      </c>
      <c r="AG796" s="92" t="str">
        <f t="shared" si="30"/>
        <v>Lab</v>
      </c>
    </row>
    <row r="797" spans="1:33" ht="16" x14ac:dyDescent="0.2">
      <c r="A797" s="92" t="s">
        <v>323</v>
      </c>
      <c r="B797" s="92" t="s">
        <v>587</v>
      </c>
      <c r="C797" s="92" t="s">
        <v>586</v>
      </c>
      <c r="D797" s="95" t="s">
        <v>321</v>
      </c>
      <c r="E797" s="92" t="s">
        <v>585</v>
      </c>
      <c r="F797" s="92">
        <v>0</v>
      </c>
      <c r="G797" s="92" t="s">
        <v>584</v>
      </c>
      <c r="H797" s="92" t="s">
        <v>583</v>
      </c>
      <c r="K797" s="92" t="s">
        <v>582</v>
      </c>
      <c r="L797" s="92" t="s">
        <v>316</v>
      </c>
      <c r="M797" s="92" t="s">
        <v>581</v>
      </c>
      <c r="N797" s="92" t="s">
        <v>316</v>
      </c>
      <c r="O797" s="92" t="s">
        <v>316</v>
      </c>
      <c r="P797" s="92">
        <v>1</v>
      </c>
      <c r="Q797" s="92" t="s">
        <v>316</v>
      </c>
      <c r="R797" s="92" t="s">
        <v>316</v>
      </c>
      <c r="S797" s="92" t="s">
        <v>316</v>
      </c>
      <c r="T797" s="92" t="s">
        <v>316</v>
      </c>
      <c r="U797" s="92">
        <v>1</v>
      </c>
      <c r="V797" s="92" t="str">
        <f>LEFT(M797,1)</f>
        <v>W</v>
      </c>
      <c r="W797" s="92" t="str">
        <f t="shared" si="29"/>
        <v>Other</v>
      </c>
      <c r="X797" s="92" t="s">
        <v>580</v>
      </c>
      <c r="Y797" s="93">
        <v>0.59722222222222221</v>
      </c>
      <c r="Z797" s="93">
        <v>0.73263888888888884</v>
      </c>
      <c r="AA797" s="92" t="s">
        <v>579</v>
      </c>
      <c r="AB797" s="92" t="s">
        <v>578</v>
      </c>
      <c r="AC797" s="92" t="s">
        <v>577</v>
      </c>
      <c r="AD797" s="92">
        <v>10</v>
      </c>
      <c r="AE797" s="92">
        <v>9</v>
      </c>
      <c r="AG797" s="92" t="str">
        <f t="shared" si="30"/>
        <v>Lab</v>
      </c>
    </row>
    <row r="798" spans="1:33" ht="16" x14ac:dyDescent="0.2">
      <c r="A798" s="92" t="s">
        <v>323</v>
      </c>
      <c r="B798" s="92" t="s">
        <v>576</v>
      </c>
      <c r="C798" s="92">
        <v>198</v>
      </c>
      <c r="D798" s="95" t="s">
        <v>321</v>
      </c>
      <c r="E798" s="92" t="s">
        <v>336</v>
      </c>
      <c r="F798" s="92">
        <v>4</v>
      </c>
      <c r="G798" s="92" t="s">
        <v>574</v>
      </c>
      <c r="H798" s="92" t="s">
        <v>573</v>
      </c>
      <c r="K798" s="92" t="s">
        <v>572</v>
      </c>
      <c r="L798" s="92" t="s">
        <v>316</v>
      </c>
      <c r="N798" s="92" t="s">
        <v>316</v>
      </c>
      <c r="O798" s="92" t="s">
        <v>316</v>
      </c>
      <c r="P798" s="92" t="s">
        <v>316</v>
      </c>
      <c r="Q798" s="92" t="s">
        <v>316</v>
      </c>
      <c r="R798" s="92" t="s">
        <v>316</v>
      </c>
      <c r="S798" s="92" t="s">
        <v>316</v>
      </c>
      <c r="T798" s="92" t="s">
        <v>316</v>
      </c>
      <c r="U798" s="92">
        <v>1</v>
      </c>
      <c r="W798" s="92" t="str">
        <f t="shared" si="29"/>
        <v>Other</v>
      </c>
      <c r="Y798" s="93" t="s">
        <v>316</v>
      </c>
      <c r="Z798" s="93" t="s">
        <v>316</v>
      </c>
      <c r="AD798" s="92">
        <v>1</v>
      </c>
      <c r="AE798" s="92">
        <v>17</v>
      </c>
      <c r="AG798" s="92" t="str">
        <f t="shared" si="30"/>
        <v>Non-Lab</v>
      </c>
    </row>
    <row r="799" spans="1:33" ht="16" x14ac:dyDescent="0.2">
      <c r="A799" s="92" t="s">
        <v>323</v>
      </c>
      <c r="B799" s="92" t="s">
        <v>576</v>
      </c>
      <c r="C799" s="92">
        <v>297</v>
      </c>
      <c r="D799" s="95" t="s">
        <v>321</v>
      </c>
      <c r="E799" s="92" t="s">
        <v>575</v>
      </c>
      <c r="F799" s="92">
        <v>2</v>
      </c>
      <c r="G799" s="92" t="s">
        <v>574</v>
      </c>
      <c r="H799" s="92" t="s">
        <v>573</v>
      </c>
      <c r="K799" s="92" t="s">
        <v>572</v>
      </c>
      <c r="L799" s="92" t="s">
        <v>316</v>
      </c>
      <c r="N799" s="92" t="s">
        <v>316</v>
      </c>
      <c r="O799" s="92" t="s">
        <v>316</v>
      </c>
      <c r="P799" s="92" t="s">
        <v>316</v>
      </c>
      <c r="Q799" s="92" t="s">
        <v>316</v>
      </c>
      <c r="R799" s="92" t="s">
        <v>316</v>
      </c>
      <c r="S799" s="92" t="s">
        <v>316</v>
      </c>
      <c r="T799" s="92" t="s">
        <v>316</v>
      </c>
      <c r="U799" s="92">
        <v>1</v>
      </c>
      <c r="W799" s="92" t="str">
        <f t="shared" si="29"/>
        <v>Other</v>
      </c>
      <c r="Y799" s="93" t="s">
        <v>316</v>
      </c>
      <c r="Z799" s="93" t="s">
        <v>316</v>
      </c>
      <c r="AC799" s="92" t="s">
        <v>366</v>
      </c>
      <c r="AD799" s="92">
        <v>15</v>
      </c>
      <c r="AE799" s="92">
        <v>10</v>
      </c>
      <c r="AG799" s="92" t="str">
        <f t="shared" si="30"/>
        <v>Non-Lab</v>
      </c>
    </row>
    <row r="800" spans="1:33" ht="16" x14ac:dyDescent="0.2">
      <c r="A800" s="92" t="s">
        <v>323</v>
      </c>
      <c r="B800" s="92" t="s">
        <v>261</v>
      </c>
      <c r="C800" s="92">
        <v>198</v>
      </c>
      <c r="D800" s="95" t="s">
        <v>321</v>
      </c>
      <c r="E800" s="92" t="s">
        <v>336</v>
      </c>
      <c r="F800" s="92">
        <v>4</v>
      </c>
      <c r="G800" s="92" t="s">
        <v>571</v>
      </c>
      <c r="H800" s="92" t="s">
        <v>570</v>
      </c>
      <c r="K800" s="92" t="s">
        <v>569</v>
      </c>
      <c r="L800" s="92" t="s">
        <v>316</v>
      </c>
      <c r="N800" s="92" t="s">
        <v>316</v>
      </c>
      <c r="O800" s="92" t="s">
        <v>316</v>
      </c>
      <c r="P800" s="92" t="s">
        <v>316</v>
      </c>
      <c r="Q800" s="92" t="s">
        <v>316</v>
      </c>
      <c r="R800" s="92" t="s">
        <v>316</v>
      </c>
      <c r="S800" s="92" t="s">
        <v>316</v>
      </c>
      <c r="T800" s="92" t="s">
        <v>316</v>
      </c>
      <c r="U800" s="92">
        <v>1</v>
      </c>
      <c r="W800" s="92" t="str">
        <f t="shared" si="29"/>
        <v>Other</v>
      </c>
      <c r="Y800" s="93" t="s">
        <v>316</v>
      </c>
      <c r="Z800" s="93" t="s">
        <v>316</v>
      </c>
      <c r="AD800" s="92">
        <v>1</v>
      </c>
      <c r="AE800" s="92">
        <v>2</v>
      </c>
      <c r="AG800" s="92" t="str">
        <f t="shared" si="30"/>
        <v>Non-Lab</v>
      </c>
    </row>
    <row r="801" spans="1:33" ht="16" x14ac:dyDescent="0.2">
      <c r="A801" s="92" t="s">
        <v>323</v>
      </c>
      <c r="B801" s="92" t="s">
        <v>261</v>
      </c>
      <c r="C801" s="92">
        <v>391</v>
      </c>
      <c r="D801" s="95" t="s">
        <v>321</v>
      </c>
      <c r="E801" s="92" t="s">
        <v>568</v>
      </c>
      <c r="F801" s="92">
        <v>2</v>
      </c>
      <c r="G801" s="92" t="s">
        <v>567</v>
      </c>
      <c r="H801" s="92" t="s">
        <v>566</v>
      </c>
      <c r="K801" s="92" t="s">
        <v>565</v>
      </c>
      <c r="L801" s="92" t="s">
        <v>316</v>
      </c>
      <c r="N801" s="92" t="s">
        <v>316</v>
      </c>
      <c r="O801" s="92" t="s">
        <v>316</v>
      </c>
      <c r="P801" s="92" t="s">
        <v>316</v>
      </c>
      <c r="Q801" s="92" t="s">
        <v>316</v>
      </c>
      <c r="R801" s="92" t="s">
        <v>316</v>
      </c>
      <c r="S801" s="92" t="s">
        <v>316</v>
      </c>
      <c r="T801" s="92" t="s">
        <v>316</v>
      </c>
      <c r="U801" s="92">
        <v>1</v>
      </c>
      <c r="W801" s="92" t="str">
        <f t="shared" si="29"/>
        <v>Other</v>
      </c>
      <c r="Y801" s="93" t="s">
        <v>316</v>
      </c>
      <c r="Z801" s="93" t="s">
        <v>316</v>
      </c>
      <c r="AD801" s="92">
        <v>1</v>
      </c>
      <c r="AE801" s="92">
        <v>1</v>
      </c>
      <c r="AG801" s="92" t="str">
        <f t="shared" si="30"/>
        <v>Non-Lab</v>
      </c>
    </row>
    <row r="802" spans="1:33" ht="16" x14ac:dyDescent="0.2">
      <c r="A802" s="92" t="s">
        <v>323</v>
      </c>
      <c r="B802" s="92" t="s">
        <v>261</v>
      </c>
      <c r="C802" s="92">
        <v>501</v>
      </c>
      <c r="D802" s="95" t="s">
        <v>321</v>
      </c>
      <c r="E802" s="92" t="s">
        <v>320</v>
      </c>
      <c r="F802" s="92">
        <v>4</v>
      </c>
      <c r="G802" s="92" t="s">
        <v>564</v>
      </c>
      <c r="H802" s="92" t="s">
        <v>563</v>
      </c>
      <c r="K802" s="92" t="s">
        <v>562</v>
      </c>
      <c r="L802" s="92" t="s">
        <v>316</v>
      </c>
      <c r="N802" s="92" t="s">
        <v>316</v>
      </c>
      <c r="O802" s="92" t="s">
        <v>316</v>
      </c>
      <c r="P802" s="92" t="s">
        <v>316</v>
      </c>
      <c r="Q802" s="92" t="s">
        <v>316</v>
      </c>
      <c r="R802" s="92" t="s">
        <v>316</v>
      </c>
      <c r="S802" s="92" t="s">
        <v>316</v>
      </c>
      <c r="T802" s="92" t="s">
        <v>316</v>
      </c>
      <c r="U802" s="92">
        <v>1</v>
      </c>
      <c r="W802" s="92" t="str">
        <f t="shared" si="29"/>
        <v>Other</v>
      </c>
      <c r="Y802" s="93" t="s">
        <v>316</v>
      </c>
      <c r="Z802" s="93" t="s">
        <v>316</v>
      </c>
      <c r="AD802" s="92">
        <v>1</v>
      </c>
      <c r="AE802" s="92">
        <v>1</v>
      </c>
      <c r="AG802" s="92" t="str">
        <f t="shared" si="30"/>
        <v>Non-Lab</v>
      </c>
    </row>
    <row r="803" spans="1:33" ht="16" x14ac:dyDescent="0.2">
      <c r="A803" s="92" t="s">
        <v>323</v>
      </c>
      <c r="B803" s="92" t="s">
        <v>556</v>
      </c>
      <c r="C803" s="92">
        <v>198</v>
      </c>
      <c r="D803" s="95" t="s">
        <v>321</v>
      </c>
      <c r="E803" s="92" t="s">
        <v>336</v>
      </c>
      <c r="F803" s="92">
        <v>4</v>
      </c>
      <c r="G803" s="92" t="s">
        <v>561</v>
      </c>
      <c r="H803" s="92" t="s">
        <v>401</v>
      </c>
      <c r="K803" s="92" t="s">
        <v>560</v>
      </c>
      <c r="L803" s="92" t="s">
        <v>316</v>
      </c>
      <c r="N803" s="92" t="s">
        <v>316</v>
      </c>
      <c r="O803" s="92" t="s">
        <v>316</v>
      </c>
      <c r="P803" s="92" t="s">
        <v>316</v>
      </c>
      <c r="Q803" s="92" t="s">
        <v>316</v>
      </c>
      <c r="R803" s="92" t="s">
        <v>316</v>
      </c>
      <c r="S803" s="92" t="s">
        <v>316</v>
      </c>
      <c r="T803" s="92" t="s">
        <v>316</v>
      </c>
      <c r="U803" s="92">
        <v>1</v>
      </c>
      <c r="W803" s="92" t="str">
        <f t="shared" si="29"/>
        <v>Other</v>
      </c>
      <c r="Y803" s="93" t="s">
        <v>316</v>
      </c>
      <c r="Z803" s="93" t="s">
        <v>316</v>
      </c>
      <c r="AD803" s="92">
        <v>1</v>
      </c>
      <c r="AE803" s="92">
        <v>2</v>
      </c>
      <c r="AG803" s="92" t="str">
        <f t="shared" si="30"/>
        <v>Non-Lab</v>
      </c>
    </row>
    <row r="804" spans="1:33" ht="16" x14ac:dyDescent="0.2">
      <c r="A804" s="92" t="s">
        <v>323</v>
      </c>
      <c r="B804" s="92" t="s">
        <v>556</v>
      </c>
      <c r="C804" s="92">
        <v>198</v>
      </c>
      <c r="D804" s="95" t="s">
        <v>329</v>
      </c>
      <c r="E804" s="92" t="s">
        <v>336</v>
      </c>
      <c r="F804" s="92">
        <v>4</v>
      </c>
      <c r="G804" s="92" t="s">
        <v>559</v>
      </c>
      <c r="H804" s="92" t="s">
        <v>558</v>
      </c>
      <c r="K804" s="92" t="s">
        <v>557</v>
      </c>
      <c r="L804" s="92" t="s">
        <v>316</v>
      </c>
      <c r="N804" s="92" t="s">
        <v>316</v>
      </c>
      <c r="O804" s="92" t="s">
        <v>316</v>
      </c>
      <c r="P804" s="92" t="s">
        <v>316</v>
      </c>
      <c r="Q804" s="92" t="s">
        <v>316</v>
      </c>
      <c r="R804" s="92" t="s">
        <v>316</v>
      </c>
      <c r="S804" s="92" t="s">
        <v>316</v>
      </c>
      <c r="T804" s="92" t="s">
        <v>316</v>
      </c>
      <c r="U804" s="92">
        <v>1</v>
      </c>
      <c r="W804" s="92" t="str">
        <f t="shared" si="29"/>
        <v>Other</v>
      </c>
      <c r="Y804" s="93" t="s">
        <v>316</v>
      </c>
      <c r="Z804" s="93" t="s">
        <v>316</v>
      </c>
      <c r="AD804" s="92">
        <v>1</v>
      </c>
      <c r="AE804" s="92">
        <v>1</v>
      </c>
      <c r="AG804" s="92" t="str">
        <f t="shared" si="30"/>
        <v>Non-Lab</v>
      </c>
    </row>
    <row r="805" spans="1:33" ht="16" x14ac:dyDescent="0.2">
      <c r="A805" s="92" t="s">
        <v>323</v>
      </c>
      <c r="B805" s="92" t="s">
        <v>556</v>
      </c>
      <c r="C805" s="92">
        <v>501</v>
      </c>
      <c r="D805" s="95" t="s">
        <v>321</v>
      </c>
      <c r="E805" s="92" t="s">
        <v>320</v>
      </c>
      <c r="F805" s="92">
        <v>4</v>
      </c>
      <c r="G805" s="92" t="s">
        <v>515</v>
      </c>
      <c r="H805" s="92" t="s">
        <v>514</v>
      </c>
      <c r="K805" s="92" t="s">
        <v>513</v>
      </c>
      <c r="L805" s="92" t="s">
        <v>316</v>
      </c>
      <c r="N805" s="92" t="s">
        <v>316</v>
      </c>
      <c r="O805" s="92" t="s">
        <v>316</v>
      </c>
      <c r="P805" s="92" t="s">
        <v>316</v>
      </c>
      <c r="Q805" s="92" t="s">
        <v>316</v>
      </c>
      <c r="R805" s="92" t="s">
        <v>316</v>
      </c>
      <c r="S805" s="92" t="s">
        <v>316</v>
      </c>
      <c r="T805" s="92" t="s">
        <v>316</v>
      </c>
      <c r="U805" s="92">
        <v>1</v>
      </c>
      <c r="W805" s="92" t="str">
        <f t="shared" si="29"/>
        <v>Other</v>
      </c>
      <c r="Y805" s="93" t="s">
        <v>316</v>
      </c>
      <c r="Z805" s="93" t="s">
        <v>316</v>
      </c>
      <c r="AD805" s="92">
        <v>1</v>
      </c>
      <c r="AE805" s="92">
        <v>1</v>
      </c>
      <c r="AG805" s="92" t="str">
        <f t="shared" si="30"/>
        <v>Non-Lab</v>
      </c>
    </row>
    <row r="806" spans="1:33" ht="16" x14ac:dyDescent="0.2">
      <c r="A806" s="92" t="s">
        <v>323</v>
      </c>
      <c r="B806" s="92" t="s">
        <v>555</v>
      </c>
      <c r="C806" s="92">
        <v>392</v>
      </c>
      <c r="D806" s="95" t="s">
        <v>321</v>
      </c>
      <c r="E806" s="92" t="s">
        <v>554</v>
      </c>
      <c r="F806" s="92">
        <v>2</v>
      </c>
      <c r="G806" s="92" t="s">
        <v>553</v>
      </c>
      <c r="H806" s="92" t="s">
        <v>552</v>
      </c>
      <c r="K806" s="92" t="s">
        <v>551</v>
      </c>
      <c r="L806" s="92" t="s">
        <v>316</v>
      </c>
      <c r="N806" s="92" t="s">
        <v>316</v>
      </c>
      <c r="O806" s="92" t="s">
        <v>316</v>
      </c>
      <c r="P806" s="92" t="s">
        <v>316</v>
      </c>
      <c r="Q806" s="92" t="s">
        <v>316</v>
      </c>
      <c r="R806" s="92" t="s">
        <v>316</v>
      </c>
      <c r="S806" s="92" t="s">
        <v>316</v>
      </c>
      <c r="T806" s="92" t="s">
        <v>316</v>
      </c>
      <c r="U806" s="92">
        <v>1</v>
      </c>
      <c r="W806" s="92" t="str">
        <f t="shared" si="29"/>
        <v>Other</v>
      </c>
      <c r="Y806" s="93" t="s">
        <v>316</v>
      </c>
      <c r="Z806" s="93" t="s">
        <v>316</v>
      </c>
      <c r="AC806" s="92" t="s">
        <v>324</v>
      </c>
      <c r="AD806" s="92">
        <v>1</v>
      </c>
      <c r="AE806" s="92">
        <v>1</v>
      </c>
      <c r="AG806" s="92" t="str">
        <f t="shared" si="30"/>
        <v>Non-Lab</v>
      </c>
    </row>
    <row r="807" spans="1:33" ht="16" x14ac:dyDescent="0.2">
      <c r="A807" s="92" t="s">
        <v>323</v>
      </c>
      <c r="B807" s="92" t="s">
        <v>262</v>
      </c>
      <c r="C807" s="92">
        <v>400</v>
      </c>
      <c r="D807" s="95" t="s">
        <v>329</v>
      </c>
      <c r="E807" s="92" t="s">
        <v>550</v>
      </c>
      <c r="F807" s="92">
        <v>4</v>
      </c>
      <c r="G807" s="92" t="s">
        <v>549</v>
      </c>
      <c r="H807" s="92" t="s">
        <v>548</v>
      </c>
      <c r="K807" s="92" t="s">
        <v>547</v>
      </c>
      <c r="L807" s="92" t="s">
        <v>316</v>
      </c>
      <c r="N807" s="92" t="s">
        <v>316</v>
      </c>
      <c r="O807" s="92" t="s">
        <v>316</v>
      </c>
      <c r="P807" s="92" t="s">
        <v>316</v>
      </c>
      <c r="Q807" s="92" t="s">
        <v>316</v>
      </c>
      <c r="R807" s="92" t="s">
        <v>316</v>
      </c>
      <c r="S807" s="92" t="s">
        <v>316</v>
      </c>
      <c r="T807" s="92" t="s">
        <v>316</v>
      </c>
      <c r="U807" s="92">
        <v>1</v>
      </c>
      <c r="W807" s="92" t="str">
        <f t="shared" si="29"/>
        <v>Other</v>
      </c>
      <c r="Y807" s="93" t="s">
        <v>316</v>
      </c>
      <c r="Z807" s="93" t="s">
        <v>316</v>
      </c>
      <c r="AD807" s="92">
        <v>20</v>
      </c>
      <c r="AE807" s="92">
        <v>1</v>
      </c>
      <c r="AG807" s="92" t="str">
        <f t="shared" si="30"/>
        <v>Non-Lab</v>
      </c>
    </row>
    <row r="808" spans="1:33" ht="16" x14ac:dyDescent="0.2">
      <c r="A808" s="92" t="s">
        <v>323</v>
      </c>
      <c r="B808" s="92" t="s">
        <v>262</v>
      </c>
      <c r="C808" s="92">
        <v>501</v>
      </c>
      <c r="D808" s="95" t="s">
        <v>321</v>
      </c>
      <c r="E808" s="92" t="s">
        <v>320</v>
      </c>
      <c r="F808" s="92">
        <v>4</v>
      </c>
      <c r="G808" s="92" t="s">
        <v>546</v>
      </c>
      <c r="H808" s="92" t="s">
        <v>49</v>
      </c>
      <c r="K808" s="92" t="s">
        <v>545</v>
      </c>
      <c r="L808" s="92" t="s">
        <v>316</v>
      </c>
      <c r="N808" s="92" t="s">
        <v>316</v>
      </c>
      <c r="O808" s="92" t="s">
        <v>316</v>
      </c>
      <c r="P808" s="92" t="s">
        <v>316</v>
      </c>
      <c r="Q808" s="92" t="s">
        <v>316</v>
      </c>
      <c r="R808" s="92" t="s">
        <v>316</v>
      </c>
      <c r="S808" s="92" t="s">
        <v>316</v>
      </c>
      <c r="T808" s="92" t="s">
        <v>316</v>
      </c>
      <c r="U808" s="92">
        <v>1</v>
      </c>
      <c r="W808" s="92" t="str">
        <f t="shared" si="29"/>
        <v>Other</v>
      </c>
      <c r="Y808" s="93" t="s">
        <v>316</v>
      </c>
      <c r="Z808" s="93" t="s">
        <v>316</v>
      </c>
      <c r="AD808" s="92">
        <v>1</v>
      </c>
      <c r="AE808" s="92">
        <v>1</v>
      </c>
      <c r="AG808" s="92" t="str">
        <f t="shared" si="30"/>
        <v>Non-Lab</v>
      </c>
    </row>
    <row r="809" spans="1:33" ht="16" x14ac:dyDescent="0.2">
      <c r="A809" s="92" t="s">
        <v>323</v>
      </c>
      <c r="B809" s="92" t="s">
        <v>538</v>
      </c>
      <c r="C809" s="92">
        <v>198</v>
      </c>
      <c r="D809" s="95" t="s">
        <v>321</v>
      </c>
      <c r="E809" s="92" t="s">
        <v>336</v>
      </c>
      <c r="F809" s="92">
        <v>4</v>
      </c>
      <c r="G809" s="92" t="s">
        <v>544</v>
      </c>
      <c r="H809" s="92" t="s">
        <v>543</v>
      </c>
      <c r="K809" s="92" t="s">
        <v>542</v>
      </c>
      <c r="L809" s="92" t="s">
        <v>316</v>
      </c>
      <c r="N809" s="92" t="s">
        <v>316</v>
      </c>
      <c r="O809" s="92" t="s">
        <v>316</v>
      </c>
      <c r="P809" s="92" t="s">
        <v>316</v>
      </c>
      <c r="Q809" s="92" t="s">
        <v>316</v>
      </c>
      <c r="R809" s="92" t="s">
        <v>316</v>
      </c>
      <c r="S809" s="92" t="s">
        <v>316</v>
      </c>
      <c r="T809" s="92" t="s">
        <v>316</v>
      </c>
      <c r="U809" s="92">
        <v>1</v>
      </c>
      <c r="W809" s="92" t="str">
        <f t="shared" si="29"/>
        <v>Other</v>
      </c>
      <c r="Y809" s="93" t="s">
        <v>316</v>
      </c>
      <c r="Z809" s="93" t="s">
        <v>316</v>
      </c>
      <c r="AD809" s="92">
        <v>1</v>
      </c>
      <c r="AE809" s="92">
        <v>1</v>
      </c>
      <c r="AG809" s="92" t="str">
        <f t="shared" si="30"/>
        <v>Non-Lab</v>
      </c>
    </row>
    <row r="810" spans="1:33" ht="16" x14ac:dyDescent="0.2">
      <c r="A810" s="92" t="s">
        <v>323</v>
      </c>
      <c r="B810" s="92" t="s">
        <v>538</v>
      </c>
      <c r="C810" s="92">
        <v>198</v>
      </c>
      <c r="D810" s="95" t="s">
        <v>329</v>
      </c>
      <c r="E810" s="92" t="s">
        <v>336</v>
      </c>
      <c r="F810" s="92">
        <v>6</v>
      </c>
      <c r="G810" s="92" t="s">
        <v>541</v>
      </c>
      <c r="H810" s="92" t="s">
        <v>540</v>
      </c>
      <c r="K810" s="92" t="s">
        <v>539</v>
      </c>
      <c r="L810" s="92" t="s">
        <v>316</v>
      </c>
      <c r="N810" s="92" t="s">
        <v>316</v>
      </c>
      <c r="O810" s="92" t="s">
        <v>316</v>
      </c>
      <c r="P810" s="92" t="s">
        <v>316</v>
      </c>
      <c r="Q810" s="92" t="s">
        <v>316</v>
      </c>
      <c r="R810" s="92" t="s">
        <v>316</v>
      </c>
      <c r="S810" s="92" t="s">
        <v>316</v>
      </c>
      <c r="T810" s="92" t="s">
        <v>316</v>
      </c>
      <c r="U810" s="92">
        <v>1</v>
      </c>
      <c r="W810" s="92" t="str">
        <f t="shared" si="29"/>
        <v>Other</v>
      </c>
      <c r="Y810" s="93" t="s">
        <v>316</v>
      </c>
      <c r="Z810" s="93" t="s">
        <v>316</v>
      </c>
      <c r="AD810" s="92">
        <v>1</v>
      </c>
      <c r="AE810" s="92">
        <v>1</v>
      </c>
      <c r="AG810" s="92" t="str">
        <f t="shared" si="30"/>
        <v>Non-Lab</v>
      </c>
    </row>
    <row r="811" spans="1:33" ht="16" x14ac:dyDescent="0.2">
      <c r="A811" s="92" t="s">
        <v>323</v>
      </c>
      <c r="B811" s="92" t="s">
        <v>538</v>
      </c>
      <c r="C811" s="92">
        <v>252</v>
      </c>
      <c r="D811" s="95" t="s">
        <v>321</v>
      </c>
      <c r="E811" s="92" t="s">
        <v>537</v>
      </c>
      <c r="F811" s="92">
        <v>1</v>
      </c>
      <c r="G811" s="92" t="s">
        <v>536</v>
      </c>
      <c r="H811" s="92" t="s">
        <v>535</v>
      </c>
      <c r="K811" s="92" t="s">
        <v>534</v>
      </c>
      <c r="L811" s="92" t="s">
        <v>316</v>
      </c>
      <c r="N811" s="92" t="s">
        <v>316</v>
      </c>
      <c r="O811" s="92" t="s">
        <v>316</v>
      </c>
      <c r="P811" s="92" t="s">
        <v>316</v>
      </c>
      <c r="Q811" s="92" t="s">
        <v>316</v>
      </c>
      <c r="R811" s="92" t="s">
        <v>316</v>
      </c>
      <c r="S811" s="92" t="s">
        <v>316</v>
      </c>
      <c r="T811" s="92" t="s">
        <v>316</v>
      </c>
      <c r="U811" s="92">
        <v>1</v>
      </c>
      <c r="W811" s="92" t="str">
        <f t="shared" si="29"/>
        <v>Other</v>
      </c>
      <c r="Y811" s="93" t="s">
        <v>316</v>
      </c>
      <c r="Z811" s="93" t="s">
        <v>316</v>
      </c>
      <c r="AC811" s="92" t="s">
        <v>366</v>
      </c>
      <c r="AD811" s="92">
        <v>16</v>
      </c>
      <c r="AE811" s="92">
        <v>9</v>
      </c>
      <c r="AG811" s="92" t="str">
        <f t="shared" si="30"/>
        <v>Non-Lab</v>
      </c>
    </row>
    <row r="812" spans="1:33" ht="16" x14ac:dyDescent="0.2">
      <c r="A812" s="92" t="s">
        <v>323</v>
      </c>
      <c r="B812" s="92" t="s">
        <v>259</v>
      </c>
      <c r="C812" s="92">
        <v>198</v>
      </c>
      <c r="D812" s="95" t="s">
        <v>321</v>
      </c>
      <c r="E812" s="92" t="s">
        <v>336</v>
      </c>
      <c r="F812" s="92">
        <v>4</v>
      </c>
      <c r="G812" s="92" t="s">
        <v>533</v>
      </c>
      <c r="H812" s="92" t="s">
        <v>532</v>
      </c>
      <c r="K812" s="92" t="s">
        <v>531</v>
      </c>
      <c r="L812" s="92" t="s">
        <v>316</v>
      </c>
      <c r="N812" s="92" t="s">
        <v>316</v>
      </c>
      <c r="O812" s="92" t="s">
        <v>316</v>
      </c>
      <c r="P812" s="92" t="s">
        <v>316</v>
      </c>
      <c r="Q812" s="92" t="s">
        <v>316</v>
      </c>
      <c r="R812" s="92" t="s">
        <v>316</v>
      </c>
      <c r="S812" s="92" t="s">
        <v>316</v>
      </c>
      <c r="T812" s="92" t="s">
        <v>316</v>
      </c>
      <c r="U812" s="92">
        <v>1</v>
      </c>
      <c r="W812" s="92" t="str">
        <f t="shared" si="29"/>
        <v>Other</v>
      </c>
      <c r="Y812" s="93" t="s">
        <v>316</v>
      </c>
      <c r="Z812" s="93" t="s">
        <v>316</v>
      </c>
      <c r="AD812" s="92">
        <v>1</v>
      </c>
      <c r="AE812" s="92">
        <v>1</v>
      </c>
      <c r="AG812" s="92" t="str">
        <f t="shared" si="30"/>
        <v>Non-Lab</v>
      </c>
    </row>
    <row r="813" spans="1:33" ht="16" x14ac:dyDescent="0.2">
      <c r="A813" s="92" t="s">
        <v>323</v>
      </c>
      <c r="B813" s="92" t="s">
        <v>259</v>
      </c>
      <c r="C813" s="92">
        <v>198</v>
      </c>
      <c r="D813" s="95" t="s">
        <v>329</v>
      </c>
      <c r="E813" s="92" t="s">
        <v>336</v>
      </c>
      <c r="F813" s="92">
        <v>2</v>
      </c>
      <c r="G813" s="92" t="s">
        <v>533</v>
      </c>
      <c r="H813" s="92" t="s">
        <v>532</v>
      </c>
      <c r="K813" s="92" t="s">
        <v>531</v>
      </c>
      <c r="L813" s="92" t="s">
        <v>316</v>
      </c>
      <c r="N813" s="92" t="s">
        <v>316</v>
      </c>
      <c r="O813" s="92" t="s">
        <v>316</v>
      </c>
      <c r="P813" s="92" t="s">
        <v>316</v>
      </c>
      <c r="Q813" s="92" t="s">
        <v>316</v>
      </c>
      <c r="R813" s="92" t="s">
        <v>316</v>
      </c>
      <c r="S813" s="92" t="s">
        <v>316</v>
      </c>
      <c r="T813" s="92" t="s">
        <v>316</v>
      </c>
      <c r="U813" s="92">
        <v>1</v>
      </c>
      <c r="W813" s="92" t="str">
        <f t="shared" si="29"/>
        <v>Other</v>
      </c>
      <c r="Y813" s="93" t="s">
        <v>316</v>
      </c>
      <c r="Z813" s="93" t="s">
        <v>316</v>
      </c>
      <c r="AD813" s="92">
        <v>1</v>
      </c>
      <c r="AE813" s="92">
        <v>1</v>
      </c>
      <c r="AG813" s="92" t="str">
        <f t="shared" si="30"/>
        <v>Non-Lab</v>
      </c>
    </row>
    <row r="814" spans="1:33" ht="16" x14ac:dyDescent="0.2">
      <c r="A814" s="92" t="s">
        <v>323</v>
      </c>
      <c r="B814" s="92" t="s">
        <v>259</v>
      </c>
      <c r="C814" s="92">
        <v>501</v>
      </c>
      <c r="D814" s="95" t="s">
        <v>321</v>
      </c>
      <c r="E814" s="92" t="s">
        <v>320</v>
      </c>
      <c r="F814" s="92">
        <v>4</v>
      </c>
      <c r="G814" s="92" t="s">
        <v>528</v>
      </c>
      <c r="H814" s="92" t="s">
        <v>530</v>
      </c>
      <c r="K814" s="92" t="s">
        <v>529</v>
      </c>
      <c r="L814" s="92" t="s">
        <v>316</v>
      </c>
      <c r="N814" s="92" t="s">
        <v>316</v>
      </c>
      <c r="O814" s="92" t="s">
        <v>316</v>
      </c>
      <c r="P814" s="92" t="s">
        <v>316</v>
      </c>
      <c r="Q814" s="92" t="s">
        <v>316</v>
      </c>
      <c r="R814" s="92" t="s">
        <v>316</v>
      </c>
      <c r="S814" s="92" t="s">
        <v>316</v>
      </c>
      <c r="T814" s="92" t="s">
        <v>316</v>
      </c>
      <c r="U814" s="92">
        <v>1</v>
      </c>
      <c r="W814" s="92" t="str">
        <f t="shared" si="29"/>
        <v>Other</v>
      </c>
      <c r="Y814" s="93" t="s">
        <v>316</v>
      </c>
      <c r="Z814" s="93" t="s">
        <v>316</v>
      </c>
      <c r="AD814" s="92">
        <v>1</v>
      </c>
      <c r="AE814" s="92">
        <v>1</v>
      </c>
      <c r="AG814" s="92" t="str">
        <f t="shared" si="30"/>
        <v>Non-Lab</v>
      </c>
    </row>
    <row r="815" spans="1:33" ht="16" x14ac:dyDescent="0.2">
      <c r="A815" s="92" t="s">
        <v>323</v>
      </c>
      <c r="B815" s="92" t="s">
        <v>259</v>
      </c>
      <c r="C815" s="92">
        <v>501</v>
      </c>
      <c r="D815" s="95" t="s">
        <v>329</v>
      </c>
      <c r="E815" s="92" t="s">
        <v>320</v>
      </c>
      <c r="F815" s="92">
        <v>4</v>
      </c>
      <c r="G815" s="92" t="s">
        <v>528</v>
      </c>
      <c r="H815" s="92" t="s">
        <v>401</v>
      </c>
      <c r="K815" s="92" t="s">
        <v>527</v>
      </c>
      <c r="L815" s="92" t="s">
        <v>316</v>
      </c>
      <c r="N815" s="92" t="s">
        <v>316</v>
      </c>
      <c r="O815" s="92" t="s">
        <v>316</v>
      </c>
      <c r="P815" s="92" t="s">
        <v>316</v>
      </c>
      <c r="Q815" s="92" t="s">
        <v>316</v>
      </c>
      <c r="R815" s="92" t="s">
        <v>316</v>
      </c>
      <c r="S815" s="92" t="s">
        <v>316</v>
      </c>
      <c r="T815" s="92" t="s">
        <v>316</v>
      </c>
      <c r="U815" s="92">
        <v>1</v>
      </c>
      <c r="W815" s="92" t="str">
        <f t="shared" si="29"/>
        <v>Other</v>
      </c>
      <c r="Y815" s="93" t="s">
        <v>316</v>
      </c>
      <c r="Z815" s="93" t="s">
        <v>316</v>
      </c>
      <c r="AD815" s="92">
        <v>1</v>
      </c>
      <c r="AE815" s="92">
        <v>1</v>
      </c>
      <c r="AG815" s="92" t="str">
        <f t="shared" si="30"/>
        <v>Non-Lab</v>
      </c>
    </row>
    <row r="816" spans="1:33" ht="16" x14ac:dyDescent="0.2">
      <c r="A816" s="92" t="s">
        <v>323</v>
      </c>
      <c r="B816" s="92" t="s">
        <v>519</v>
      </c>
      <c r="C816" s="92">
        <v>407</v>
      </c>
      <c r="D816" s="95" t="s">
        <v>321</v>
      </c>
      <c r="E816" s="92" t="s">
        <v>526</v>
      </c>
      <c r="F816" s="92">
        <v>12</v>
      </c>
      <c r="G816" s="92" t="s">
        <v>525</v>
      </c>
      <c r="H816" s="92" t="s">
        <v>524</v>
      </c>
      <c r="I816" s="92" t="s">
        <v>523</v>
      </c>
      <c r="J816" s="92" t="s">
        <v>522</v>
      </c>
      <c r="K816" s="92" t="s">
        <v>521</v>
      </c>
      <c r="L816" s="92" t="s">
        <v>520</v>
      </c>
      <c r="N816" s="92" t="s">
        <v>316</v>
      </c>
      <c r="O816" s="92" t="s">
        <v>316</v>
      </c>
      <c r="P816" s="92" t="s">
        <v>316</v>
      </c>
      <c r="Q816" s="92" t="s">
        <v>316</v>
      </c>
      <c r="R816" s="92" t="s">
        <v>316</v>
      </c>
      <c r="S816" s="92" t="s">
        <v>316</v>
      </c>
      <c r="T816" s="92" t="s">
        <v>316</v>
      </c>
      <c r="U816" s="92">
        <v>1</v>
      </c>
      <c r="W816" s="92" t="str">
        <f t="shared" si="29"/>
        <v>Other</v>
      </c>
      <c r="Y816" s="93" t="s">
        <v>316</v>
      </c>
      <c r="Z816" s="93" t="s">
        <v>316</v>
      </c>
      <c r="AC816" s="92" t="s">
        <v>324</v>
      </c>
      <c r="AD816" s="92">
        <v>18</v>
      </c>
      <c r="AE816" s="92">
        <v>10</v>
      </c>
      <c r="AG816" s="92" t="str">
        <f t="shared" si="30"/>
        <v>Non-Lab</v>
      </c>
    </row>
    <row r="817" spans="1:33" ht="16" x14ac:dyDescent="0.2">
      <c r="A817" s="92" t="s">
        <v>323</v>
      </c>
      <c r="B817" s="92" t="s">
        <v>519</v>
      </c>
      <c r="C817" s="92">
        <v>409</v>
      </c>
      <c r="D817" s="95" t="s">
        <v>321</v>
      </c>
      <c r="E817" s="92" t="s">
        <v>518</v>
      </c>
      <c r="F817" s="92">
        <v>4</v>
      </c>
      <c r="G817" s="92" t="s">
        <v>517</v>
      </c>
      <c r="H817" s="92" t="s">
        <v>339</v>
      </c>
      <c r="K817" s="92" t="s">
        <v>516</v>
      </c>
      <c r="L817" s="92" t="s">
        <v>316</v>
      </c>
      <c r="N817" s="92" t="s">
        <v>316</v>
      </c>
      <c r="O817" s="92" t="s">
        <v>316</v>
      </c>
      <c r="P817" s="92" t="s">
        <v>316</v>
      </c>
      <c r="Q817" s="92" t="s">
        <v>316</v>
      </c>
      <c r="R817" s="92" t="s">
        <v>316</v>
      </c>
      <c r="S817" s="92" t="s">
        <v>316</v>
      </c>
      <c r="T817" s="92" t="s">
        <v>316</v>
      </c>
      <c r="U817" s="92">
        <v>1</v>
      </c>
      <c r="W817" s="92" t="str">
        <f t="shared" si="29"/>
        <v>Other</v>
      </c>
      <c r="Y817" s="93" t="s">
        <v>316</v>
      </c>
      <c r="Z817" s="93" t="s">
        <v>316</v>
      </c>
      <c r="AC817" s="92" t="s">
        <v>366</v>
      </c>
      <c r="AD817" s="92">
        <v>10</v>
      </c>
      <c r="AE817" s="92">
        <v>1</v>
      </c>
      <c r="AG817" s="92" t="str">
        <f t="shared" si="30"/>
        <v>Non-Lab</v>
      </c>
    </row>
    <row r="818" spans="1:33" ht="16" x14ac:dyDescent="0.2">
      <c r="A818" s="92" t="s">
        <v>323</v>
      </c>
      <c r="B818" s="92" t="s">
        <v>512</v>
      </c>
      <c r="C818" s="92">
        <v>501</v>
      </c>
      <c r="D818" s="95" t="s">
        <v>321</v>
      </c>
      <c r="E818" s="92" t="s">
        <v>320</v>
      </c>
      <c r="F818" s="92">
        <v>4</v>
      </c>
      <c r="G818" s="92" t="s">
        <v>515</v>
      </c>
      <c r="H818" s="92" t="s">
        <v>514</v>
      </c>
      <c r="K818" s="92" t="s">
        <v>513</v>
      </c>
      <c r="L818" s="92" t="s">
        <v>316</v>
      </c>
      <c r="N818" s="92" t="s">
        <v>316</v>
      </c>
      <c r="O818" s="92" t="s">
        <v>316</v>
      </c>
      <c r="P818" s="92" t="s">
        <v>316</v>
      </c>
      <c r="Q818" s="92" t="s">
        <v>316</v>
      </c>
      <c r="R818" s="92" t="s">
        <v>316</v>
      </c>
      <c r="S818" s="92" t="s">
        <v>316</v>
      </c>
      <c r="T818" s="92" t="s">
        <v>316</v>
      </c>
      <c r="U818" s="92">
        <v>1</v>
      </c>
      <c r="W818" s="92" t="str">
        <f t="shared" si="29"/>
        <v>Other</v>
      </c>
      <c r="Y818" s="93" t="s">
        <v>316</v>
      </c>
      <c r="Z818" s="93" t="s">
        <v>316</v>
      </c>
      <c r="AD818" s="92">
        <v>1</v>
      </c>
      <c r="AE818" s="92">
        <v>3</v>
      </c>
      <c r="AG818" s="92" t="str">
        <f t="shared" si="30"/>
        <v>Non-Lab</v>
      </c>
    </row>
    <row r="819" spans="1:33" ht="16" x14ac:dyDescent="0.2">
      <c r="A819" s="92" t="s">
        <v>323</v>
      </c>
      <c r="B819" s="92" t="s">
        <v>512</v>
      </c>
      <c r="C819" s="92">
        <v>501</v>
      </c>
      <c r="D819" s="95" t="s">
        <v>329</v>
      </c>
      <c r="E819" s="92" t="s">
        <v>320</v>
      </c>
      <c r="F819" s="92">
        <v>4</v>
      </c>
      <c r="G819" s="92" t="s">
        <v>511</v>
      </c>
      <c r="H819" s="92" t="s">
        <v>510</v>
      </c>
      <c r="K819" s="92" t="s">
        <v>509</v>
      </c>
      <c r="L819" s="92" t="s">
        <v>316</v>
      </c>
      <c r="N819" s="92" t="s">
        <v>316</v>
      </c>
      <c r="O819" s="92" t="s">
        <v>316</v>
      </c>
      <c r="P819" s="92" t="s">
        <v>316</v>
      </c>
      <c r="Q819" s="92" t="s">
        <v>316</v>
      </c>
      <c r="R819" s="92" t="s">
        <v>316</v>
      </c>
      <c r="S819" s="92" t="s">
        <v>316</v>
      </c>
      <c r="T819" s="92" t="s">
        <v>316</v>
      </c>
      <c r="U819" s="92">
        <v>1</v>
      </c>
      <c r="W819" s="92" t="str">
        <f t="shared" si="29"/>
        <v>Other</v>
      </c>
      <c r="Y819" s="93" t="s">
        <v>316</v>
      </c>
      <c r="Z819" s="93" t="s">
        <v>316</v>
      </c>
      <c r="AD819" s="92">
        <v>1</v>
      </c>
      <c r="AE819" s="92">
        <v>1</v>
      </c>
      <c r="AG819" s="92" t="str">
        <f t="shared" si="30"/>
        <v>Non-Lab</v>
      </c>
    </row>
    <row r="820" spans="1:33" ht="16" x14ac:dyDescent="0.2">
      <c r="A820" s="92" t="s">
        <v>323</v>
      </c>
      <c r="B820" s="92" t="s">
        <v>508</v>
      </c>
      <c r="C820" s="92">
        <v>501</v>
      </c>
      <c r="D820" s="95" t="s">
        <v>321</v>
      </c>
      <c r="E820" s="92" t="s">
        <v>320</v>
      </c>
      <c r="F820" s="92">
        <v>4</v>
      </c>
      <c r="G820" s="92" t="s">
        <v>352</v>
      </c>
      <c r="H820" s="92" t="s">
        <v>55</v>
      </c>
      <c r="K820" s="92" t="s">
        <v>351</v>
      </c>
      <c r="L820" s="92" t="s">
        <v>316</v>
      </c>
      <c r="N820" s="92" t="s">
        <v>316</v>
      </c>
      <c r="O820" s="92" t="s">
        <v>316</v>
      </c>
      <c r="P820" s="92" t="s">
        <v>316</v>
      </c>
      <c r="Q820" s="92" t="s">
        <v>316</v>
      </c>
      <c r="R820" s="92" t="s">
        <v>316</v>
      </c>
      <c r="S820" s="92" t="s">
        <v>316</v>
      </c>
      <c r="T820" s="92" t="s">
        <v>316</v>
      </c>
      <c r="U820" s="92">
        <v>1</v>
      </c>
      <c r="W820" s="92" t="str">
        <f t="shared" si="29"/>
        <v>Other</v>
      </c>
      <c r="Y820" s="93" t="s">
        <v>316</v>
      </c>
      <c r="Z820" s="93" t="s">
        <v>316</v>
      </c>
      <c r="AD820" s="92">
        <v>1</v>
      </c>
      <c r="AE820" s="92">
        <v>1</v>
      </c>
      <c r="AG820" s="92" t="str">
        <f t="shared" si="30"/>
        <v>Non-Lab</v>
      </c>
    </row>
    <row r="821" spans="1:33" ht="16" x14ac:dyDescent="0.2">
      <c r="A821" s="92" t="s">
        <v>323</v>
      </c>
      <c r="B821" s="92" t="s">
        <v>507</v>
      </c>
      <c r="C821" s="92">
        <v>501</v>
      </c>
      <c r="D821" s="95" t="s">
        <v>321</v>
      </c>
      <c r="E821" s="92" t="s">
        <v>320</v>
      </c>
      <c r="F821" s="92">
        <v>4</v>
      </c>
      <c r="G821" s="92" t="s">
        <v>506</v>
      </c>
      <c r="H821" s="92" t="s">
        <v>505</v>
      </c>
      <c r="K821" s="92" t="s">
        <v>504</v>
      </c>
      <c r="L821" s="92" t="s">
        <v>316</v>
      </c>
      <c r="N821" s="92" t="s">
        <v>316</v>
      </c>
      <c r="O821" s="92" t="s">
        <v>316</v>
      </c>
      <c r="P821" s="92" t="s">
        <v>316</v>
      </c>
      <c r="Q821" s="92" t="s">
        <v>316</v>
      </c>
      <c r="R821" s="92" t="s">
        <v>316</v>
      </c>
      <c r="S821" s="92" t="s">
        <v>316</v>
      </c>
      <c r="T821" s="92" t="s">
        <v>316</v>
      </c>
      <c r="U821" s="92">
        <v>1</v>
      </c>
      <c r="W821" s="92" t="str">
        <f t="shared" si="29"/>
        <v>Other</v>
      </c>
      <c r="Y821" s="93" t="s">
        <v>316</v>
      </c>
      <c r="Z821" s="93" t="s">
        <v>316</v>
      </c>
      <c r="AD821" s="92">
        <v>1</v>
      </c>
      <c r="AE821" s="92">
        <v>1</v>
      </c>
      <c r="AG821" s="92" t="str">
        <f t="shared" si="30"/>
        <v>Non-Lab</v>
      </c>
    </row>
    <row r="822" spans="1:33" ht="16" x14ac:dyDescent="0.2">
      <c r="A822" s="92" t="s">
        <v>323</v>
      </c>
      <c r="B822" s="92" t="s">
        <v>498</v>
      </c>
      <c r="C822" s="92">
        <v>501</v>
      </c>
      <c r="D822" s="95" t="s">
        <v>321</v>
      </c>
      <c r="E822" s="92" t="s">
        <v>320</v>
      </c>
      <c r="F822" s="92">
        <v>4</v>
      </c>
      <c r="G822" s="92" t="s">
        <v>503</v>
      </c>
      <c r="H822" s="92" t="s">
        <v>342</v>
      </c>
      <c r="K822" s="92" t="s">
        <v>502</v>
      </c>
      <c r="L822" s="92" t="s">
        <v>316</v>
      </c>
      <c r="N822" s="92" t="s">
        <v>316</v>
      </c>
      <c r="O822" s="92" t="s">
        <v>316</v>
      </c>
      <c r="P822" s="92" t="s">
        <v>316</v>
      </c>
      <c r="Q822" s="92" t="s">
        <v>316</v>
      </c>
      <c r="R822" s="92" t="s">
        <v>316</v>
      </c>
      <c r="S822" s="92" t="s">
        <v>316</v>
      </c>
      <c r="T822" s="92" t="s">
        <v>316</v>
      </c>
      <c r="U822" s="92">
        <v>1</v>
      </c>
      <c r="W822" s="92" t="str">
        <f t="shared" si="29"/>
        <v>Other</v>
      </c>
      <c r="Y822" s="93" t="s">
        <v>316</v>
      </c>
      <c r="Z822" s="93" t="s">
        <v>316</v>
      </c>
      <c r="AD822" s="92">
        <v>1</v>
      </c>
      <c r="AE822" s="92">
        <v>5</v>
      </c>
      <c r="AG822" s="92" t="str">
        <f t="shared" si="30"/>
        <v>Non-Lab</v>
      </c>
    </row>
    <row r="823" spans="1:33" ht="16" x14ac:dyDescent="0.2">
      <c r="A823" s="92" t="s">
        <v>323</v>
      </c>
      <c r="B823" s="92" t="s">
        <v>498</v>
      </c>
      <c r="C823" s="92">
        <v>501</v>
      </c>
      <c r="D823" s="95" t="s">
        <v>329</v>
      </c>
      <c r="E823" s="92" t="s">
        <v>320</v>
      </c>
      <c r="F823" s="92">
        <v>4</v>
      </c>
      <c r="G823" s="92" t="s">
        <v>501</v>
      </c>
      <c r="H823" s="92" t="s">
        <v>500</v>
      </c>
      <c r="K823" s="92" t="s">
        <v>499</v>
      </c>
      <c r="L823" s="92" t="s">
        <v>316</v>
      </c>
      <c r="N823" s="92" t="s">
        <v>316</v>
      </c>
      <c r="O823" s="92" t="s">
        <v>316</v>
      </c>
      <c r="P823" s="92" t="s">
        <v>316</v>
      </c>
      <c r="Q823" s="92" t="s">
        <v>316</v>
      </c>
      <c r="R823" s="92" t="s">
        <v>316</v>
      </c>
      <c r="S823" s="92" t="s">
        <v>316</v>
      </c>
      <c r="T823" s="92" t="s">
        <v>316</v>
      </c>
      <c r="U823" s="92">
        <v>1</v>
      </c>
      <c r="W823" s="92" t="str">
        <f t="shared" si="29"/>
        <v>Other</v>
      </c>
      <c r="Y823" s="93" t="s">
        <v>316</v>
      </c>
      <c r="Z823" s="93" t="s">
        <v>316</v>
      </c>
      <c r="AD823" s="92">
        <v>1</v>
      </c>
      <c r="AE823" s="92">
        <v>1</v>
      </c>
      <c r="AG823" s="92" t="str">
        <f t="shared" si="30"/>
        <v>Non-Lab</v>
      </c>
    </row>
    <row r="824" spans="1:33" ht="16" x14ac:dyDescent="0.2">
      <c r="A824" s="92" t="s">
        <v>323</v>
      </c>
      <c r="B824" s="92" t="s">
        <v>498</v>
      </c>
      <c r="C824" s="92">
        <v>501</v>
      </c>
      <c r="D824" s="95" t="s">
        <v>337</v>
      </c>
      <c r="E824" s="92" t="s">
        <v>320</v>
      </c>
      <c r="F824" s="92">
        <v>4</v>
      </c>
      <c r="G824" s="92" t="s">
        <v>497</v>
      </c>
      <c r="H824" s="92" t="s">
        <v>496</v>
      </c>
      <c r="K824" s="92" t="s">
        <v>495</v>
      </c>
      <c r="L824" s="92" t="s">
        <v>316</v>
      </c>
      <c r="N824" s="92" t="s">
        <v>316</v>
      </c>
      <c r="O824" s="92" t="s">
        <v>316</v>
      </c>
      <c r="P824" s="92" t="s">
        <v>316</v>
      </c>
      <c r="Q824" s="92" t="s">
        <v>316</v>
      </c>
      <c r="R824" s="92" t="s">
        <v>316</v>
      </c>
      <c r="S824" s="92" t="s">
        <v>316</v>
      </c>
      <c r="T824" s="92" t="s">
        <v>316</v>
      </c>
      <c r="U824" s="92">
        <v>1</v>
      </c>
      <c r="W824" s="92" t="str">
        <f t="shared" si="29"/>
        <v>Other</v>
      </c>
      <c r="Y824" s="93" t="s">
        <v>316</v>
      </c>
      <c r="Z824" s="93" t="s">
        <v>316</v>
      </c>
      <c r="AD824" s="92">
        <v>1</v>
      </c>
      <c r="AE824" s="92">
        <v>1</v>
      </c>
      <c r="AG824" s="92" t="str">
        <f t="shared" si="30"/>
        <v>Non-Lab</v>
      </c>
    </row>
    <row r="825" spans="1:33" ht="16" x14ac:dyDescent="0.2">
      <c r="A825" s="92" t="s">
        <v>323</v>
      </c>
      <c r="B825" s="92" t="s">
        <v>490</v>
      </c>
      <c r="C825" s="92">
        <v>400</v>
      </c>
      <c r="D825" s="95" t="s">
        <v>321</v>
      </c>
      <c r="E825" s="92" t="s">
        <v>494</v>
      </c>
      <c r="F825" s="92">
        <v>4</v>
      </c>
      <c r="G825" s="92" t="s">
        <v>493</v>
      </c>
      <c r="H825" s="92" t="s">
        <v>492</v>
      </c>
      <c r="K825" s="92" t="s">
        <v>491</v>
      </c>
      <c r="L825" s="92" t="s">
        <v>316</v>
      </c>
      <c r="N825" s="92" t="s">
        <v>316</v>
      </c>
      <c r="O825" s="92" t="s">
        <v>316</v>
      </c>
      <c r="P825" s="92" t="s">
        <v>316</v>
      </c>
      <c r="Q825" s="92" t="s">
        <v>316</v>
      </c>
      <c r="R825" s="92" t="s">
        <v>316</v>
      </c>
      <c r="S825" s="92" t="s">
        <v>316</v>
      </c>
      <c r="T825" s="92" t="s">
        <v>316</v>
      </c>
      <c r="U825" s="92">
        <v>1</v>
      </c>
      <c r="W825" s="92" t="str">
        <f t="shared" si="29"/>
        <v>Other</v>
      </c>
      <c r="Y825" s="93" t="s">
        <v>316</v>
      </c>
      <c r="Z825" s="93" t="s">
        <v>316</v>
      </c>
      <c r="AD825" s="92">
        <v>20</v>
      </c>
      <c r="AE825" s="92">
        <v>1</v>
      </c>
      <c r="AG825" s="92" t="str">
        <f t="shared" si="30"/>
        <v>Non-Lab</v>
      </c>
    </row>
    <row r="826" spans="1:33" ht="16" x14ac:dyDescent="0.2">
      <c r="A826" s="92" t="s">
        <v>323</v>
      </c>
      <c r="B826" s="92" t="s">
        <v>490</v>
      </c>
      <c r="C826" s="92">
        <v>501</v>
      </c>
      <c r="D826" s="95" t="s">
        <v>321</v>
      </c>
      <c r="E826" s="92" t="s">
        <v>320</v>
      </c>
      <c r="F826" s="92">
        <v>4</v>
      </c>
      <c r="G826" s="92" t="s">
        <v>489</v>
      </c>
      <c r="H826" s="92" t="s">
        <v>488</v>
      </c>
      <c r="K826" s="92" t="s">
        <v>487</v>
      </c>
      <c r="L826" s="92" t="s">
        <v>316</v>
      </c>
      <c r="N826" s="92" t="s">
        <v>316</v>
      </c>
      <c r="O826" s="92" t="s">
        <v>316</v>
      </c>
      <c r="P826" s="92" t="s">
        <v>316</v>
      </c>
      <c r="Q826" s="92" t="s">
        <v>316</v>
      </c>
      <c r="R826" s="92" t="s">
        <v>316</v>
      </c>
      <c r="S826" s="92" t="s">
        <v>316</v>
      </c>
      <c r="T826" s="92" t="s">
        <v>316</v>
      </c>
      <c r="U826" s="92">
        <v>1</v>
      </c>
      <c r="W826" s="92" t="str">
        <f t="shared" si="29"/>
        <v>Other</v>
      </c>
      <c r="Y826" s="93" t="s">
        <v>316</v>
      </c>
      <c r="Z826" s="93" t="s">
        <v>316</v>
      </c>
      <c r="AD826" s="92">
        <v>1</v>
      </c>
      <c r="AE826" s="92">
        <v>2</v>
      </c>
      <c r="AG826" s="92" t="str">
        <f t="shared" si="30"/>
        <v>Non-Lab</v>
      </c>
    </row>
    <row r="827" spans="1:33" ht="16" x14ac:dyDescent="0.2">
      <c r="A827" s="92" t="s">
        <v>323</v>
      </c>
      <c r="B827" s="92" t="s">
        <v>490</v>
      </c>
      <c r="C827" s="92">
        <v>501</v>
      </c>
      <c r="D827" s="95" t="s">
        <v>329</v>
      </c>
      <c r="E827" s="92" t="s">
        <v>320</v>
      </c>
      <c r="F827" s="92">
        <v>4</v>
      </c>
      <c r="G827" s="92" t="s">
        <v>489</v>
      </c>
      <c r="H827" s="92" t="s">
        <v>488</v>
      </c>
      <c r="K827" s="92" t="s">
        <v>487</v>
      </c>
      <c r="L827" s="92" t="s">
        <v>316</v>
      </c>
      <c r="N827" s="92" t="s">
        <v>316</v>
      </c>
      <c r="O827" s="92" t="s">
        <v>316</v>
      </c>
      <c r="P827" s="92" t="s">
        <v>316</v>
      </c>
      <c r="Q827" s="92" t="s">
        <v>316</v>
      </c>
      <c r="R827" s="92" t="s">
        <v>316</v>
      </c>
      <c r="S827" s="92" t="s">
        <v>316</v>
      </c>
      <c r="T827" s="92" t="s">
        <v>316</v>
      </c>
      <c r="U827" s="92">
        <v>1</v>
      </c>
      <c r="W827" s="92" t="str">
        <f t="shared" si="29"/>
        <v>Other</v>
      </c>
      <c r="Y827" s="93" t="s">
        <v>316</v>
      </c>
      <c r="Z827" s="93" t="s">
        <v>316</v>
      </c>
      <c r="AD827" s="92">
        <v>1</v>
      </c>
      <c r="AE827" s="92">
        <v>1</v>
      </c>
      <c r="AG827" s="92" t="str">
        <f t="shared" si="30"/>
        <v>Non-Lab</v>
      </c>
    </row>
    <row r="828" spans="1:33" ht="16" x14ac:dyDescent="0.2">
      <c r="A828" s="92" t="s">
        <v>323</v>
      </c>
      <c r="B828" s="92" t="s">
        <v>486</v>
      </c>
      <c r="C828" s="92">
        <v>501</v>
      </c>
      <c r="D828" s="95" t="s">
        <v>321</v>
      </c>
      <c r="E828" s="92" t="s">
        <v>320</v>
      </c>
      <c r="F828" s="92">
        <v>4</v>
      </c>
      <c r="G828" s="92" t="s">
        <v>346</v>
      </c>
      <c r="H828" s="92" t="s">
        <v>345</v>
      </c>
      <c r="K828" s="92" t="s">
        <v>344</v>
      </c>
      <c r="L828" s="92" t="s">
        <v>316</v>
      </c>
      <c r="N828" s="92" t="s">
        <v>316</v>
      </c>
      <c r="O828" s="92" t="s">
        <v>316</v>
      </c>
      <c r="P828" s="92" t="s">
        <v>316</v>
      </c>
      <c r="Q828" s="92" t="s">
        <v>316</v>
      </c>
      <c r="R828" s="92" t="s">
        <v>316</v>
      </c>
      <c r="S828" s="92" t="s">
        <v>316</v>
      </c>
      <c r="T828" s="92" t="s">
        <v>316</v>
      </c>
      <c r="U828" s="92">
        <v>1</v>
      </c>
      <c r="W828" s="92" t="str">
        <f t="shared" si="29"/>
        <v>Other</v>
      </c>
      <c r="Y828" s="93" t="s">
        <v>316</v>
      </c>
      <c r="Z828" s="93" t="s">
        <v>316</v>
      </c>
      <c r="AD828" s="92">
        <v>1</v>
      </c>
      <c r="AE828" s="92">
        <v>1</v>
      </c>
      <c r="AG828" s="92" t="str">
        <f t="shared" si="30"/>
        <v>Non-Lab</v>
      </c>
    </row>
    <row r="829" spans="1:33" ht="16" x14ac:dyDescent="0.2">
      <c r="A829" s="92" t="s">
        <v>323</v>
      </c>
      <c r="B829" s="92" t="s">
        <v>484</v>
      </c>
      <c r="C829" s="92">
        <v>320</v>
      </c>
      <c r="D829" s="95" t="s">
        <v>321</v>
      </c>
      <c r="E829" s="92" t="s">
        <v>485</v>
      </c>
      <c r="F829" s="92">
        <v>2</v>
      </c>
      <c r="G829" s="92" t="s">
        <v>482</v>
      </c>
      <c r="H829" s="92" t="s">
        <v>481</v>
      </c>
      <c r="K829" s="92" t="s">
        <v>480</v>
      </c>
      <c r="L829" s="92" t="s">
        <v>316</v>
      </c>
      <c r="N829" s="92" t="s">
        <v>316</v>
      </c>
      <c r="O829" s="92" t="s">
        <v>316</v>
      </c>
      <c r="P829" s="92" t="s">
        <v>316</v>
      </c>
      <c r="Q829" s="92" t="s">
        <v>316</v>
      </c>
      <c r="R829" s="92" t="s">
        <v>316</v>
      </c>
      <c r="S829" s="92" t="s">
        <v>316</v>
      </c>
      <c r="T829" s="92" t="s">
        <v>316</v>
      </c>
      <c r="U829" s="92">
        <v>1</v>
      </c>
      <c r="W829" s="92" t="str">
        <f t="shared" si="29"/>
        <v>Other</v>
      </c>
      <c r="Y829" s="93" t="s">
        <v>316</v>
      </c>
      <c r="Z829" s="93" t="s">
        <v>316</v>
      </c>
      <c r="AC829" s="92" t="s">
        <v>479</v>
      </c>
      <c r="AD829" s="92">
        <v>8</v>
      </c>
      <c r="AE829" s="92">
        <v>1</v>
      </c>
      <c r="AG829" s="92" t="str">
        <f t="shared" si="30"/>
        <v>Non-Lab</v>
      </c>
    </row>
    <row r="830" spans="1:33" ht="16" x14ac:dyDescent="0.2">
      <c r="A830" s="92" t="s">
        <v>323</v>
      </c>
      <c r="B830" s="92" t="s">
        <v>484</v>
      </c>
      <c r="C830" s="92">
        <v>420</v>
      </c>
      <c r="D830" s="95" t="s">
        <v>321</v>
      </c>
      <c r="E830" s="92" t="s">
        <v>483</v>
      </c>
      <c r="F830" s="92">
        <v>2</v>
      </c>
      <c r="G830" s="92" t="s">
        <v>482</v>
      </c>
      <c r="H830" s="92" t="s">
        <v>481</v>
      </c>
      <c r="K830" s="92" t="s">
        <v>480</v>
      </c>
      <c r="L830" s="92" t="s">
        <v>316</v>
      </c>
      <c r="N830" s="92" t="s">
        <v>316</v>
      </c>
      <c r="O830" s="92" t="s">
        <v>316</v>
      </c>
      <c r="P830" s="92" t="s">
        <v>316</v>
      </c>
      <c r="Q830" s="92" t="s">
        <v>316</v>
      </c>
      <c r="R830" s="92" t="s">
        <v>316</v>
      </c>
      <c r="S830" s="92" t="s">
        <v>316</v>
      </c>
      <c r="T830" s="92" t="s">
        <v>316</v>
      </c>
      <c r="U830" s="92">
        <v>1</v>
      </c>
      <c r="W830" s="92" t="str">
        <f t="shared" si="29"/>
        <v>Other</v>
      </c>
      <c r="Y830" s="93" t="s">
        <v>316</v>
      </c>
      <c r="Z830" s="93" t="s">
        <v>316</v>
      </c>
      <c r="AC830" s="92" t="s">
        <v>479</v>
      </c>
      <c r="AD830" s="92">
        <v>5</v>
      </c>
      <c r="AE830" s="92">
        <v>3</v>
      </c>
      <c r="AG830" s="92" t="str">
        <f t="shared" si="30"/>
        <v>Non-Lab</v>
      </c>
    </row>
    <row r="831" spans="1:33" ht="16" x14ac:dyDescent="0.2">
      <c r="A831" s="92" t="s">
        <v>323</v>
      </c>
      <c r="B831" s="92" t="s">
        <v>391</v>
      </c>
      <c r="C831" s="95" t="s">
        <v>478</v>
      </c>
      <c r="D831" s="95" t="s">
        <v>321</v>
      </c>
      <c r="E831" s="92" t="s">
        <v>477</v>
      </c>
      <c r="F831" s="92">
        <v>1</v>
      </c>
      <c r="G831" s="92" t="s">
        <v>442</v>
      </c>
      <c r="H831" s="92" t="s">
        <v>441</v>
      </c>
      <c r="I831" s="92" t="s">
        <v>384</v>
      </c>
      <c r="J831" s="92" t="s">
        <v>240</v>
      </c>
      <c r="K831" s="92" t="s">
        <v>440</v>
      </c>
      <c r="L831" s="92" t="s">
        <v>383</v>
      </c>
      <c r="N831" s="92" t="s">
        <v>316</v>
      </c>
      <c r="O831" s="92" t="s">
        <v>316</v>
      </c>
      <c r="P831" s="92" t="s">
        <v>316</v>
      </c>
      <c r="Q831" s="92" t="s">
        <v>316</v>
      </c>
      <c r="R831" s="92" t="s">
        <v>316</v>
      </c>
      <c r="S831" s="92" t="s">
        <v>316</v>
      </c>
      <c r="T831" s="92" t="s">
        <v>316</v>
      </c>
      <c r="U831" s="92">
        <v>1</v>
      </c>
      <c r="W831" s="92" t="str">
        <f t="shared" si="29"/>
        <v>Other</v>
      </c>
      <c r="Y831" s="93" t="s">
        <v>316</v>
      </c>
      <c r="Z831" s="93" t="s">
        <v>316</v>
      </c>
      <c r="AD831" s="92">
        <v>4</v>
      </c>
      <c r="AE831" s="92">
        <v>1</v>
      </c>
      <c r="AG831" s="92" t="str">
        <f t="shared" si="30"/>
        <v>Non-Lab</v>
      </c>
    </row>
    <row r="832" spans="1:33" ht="16" x14ac:dyDescent="0.2">
      <c r="A832" s="92" t="s">
        <v>323</v>
      </c>
      <c r="B832" s="92" t="s">
        <v>391</v>
      </c>
      <c r="C832" s="95" t="s">
        <v>478</v>
      </c>
      <c r="D832" s="95" t="s">
        <v>329</v>
      </c>
      <c r="E832" s="92" t="s">
        <v>477</v>
      </c>
      <c r="F832" s="92">
        <v>1</v>
      </c>
      <c r="G832" s="92" t="s">
        <v>438</v>
      </c>
      <c r="H832" s="92" t="s">
        <v>437</v>
      </c>
      <c r="I832" s="92" t="s">
        <v>384</v>
      </c>
      <c r="J832" s="92" t="s">
        <v>240</v>
      </c>
      <c r="K832" s="92" t="s">
        <v>436</v>
      </c>
      <c r="L832" s="92" t="s">
        <v>383</v>
      </c>
      <c r="N832" s="92" t="s">
        <v>316</v>
      </c>
      <c r="O832" s="92" t="s">
        <v>316</v>
      </c>
      <c r="P832" s="92" t="s">
        <v>316</v>
      </c>
      <c r="Q832" s="92" t="s">
        <v>316</v>
      </c>
      <c r="R832" s="92" t="s">
        <v>316</v>
      </c>
      <c r="S832" s="92" t="s">
        <v>316</v>
      </c>
      <c r="T832" s="92" t="s">
        <v>316</v>
      </c>
      <c r="U832" s="92">
        <v>1</v>
      </c>
      <c r="W832" s="92" t="str">
        <f t="shared" si="29"/>
        <v>Other</v>
      </c>
      <c r="Y832" s="93" t="s">
        <v>316</v>
      </c>
      <c r="Z832" s="93" t="s">
        <v>316</v>
      </c>
      <c r="AD832" s="92">
        <v>4</v>
      </c>
      <c r="AE832" s="92">
        <v>0</v>
      </c>
      <c r="AG832" s="92" t="str">
        <f t="shared" si="30"/>
        <v>Non-Lab</v>
      </c>
    </row>
    <row r="833" spans="1:33" ht="16" x14ac:dyDescent="0.2">
      <c r="A833" s="92" t="s">
        <v>323</v>
      </c>
      <c r="B833" s="92" t="s">
        <v>391</v>
      </c>
      <c r="C833" s="95" t="s">
        <v>476</v>
      </c>
      <c r="D833" s="95" t="s">
        <v>321</v>
      </c>
      <c r="E833" s="92" t="s">
        <v>475</v>
      </c>
      <c r="F833" s="92">
        <v>1</v>
      </c>
      <c r="G833" s="92" t="s">
        <v>434</v>
      </c>
      <c r="H833" s="92" t="s">
        <v>433</v>
      </c>
      <c r="I833" s="92" t="s">
        <v>384</v>
      </c>
      <c r="J833" s="92" t="s">
        <v>240</v>
      </c>
      <c r="K833" s="92" t="s">
        <v>432</v>
      </c>
      <c r="L833" s="92" t="s">
        <v>383</v>
      </c>
      <c r="N833" s="92" t="s">
        <v>316</v>
      </c>
      <c r="O833" s="92" t="s">
        <v>316</v>
      </c>
      <c r="P833" s="92" t="s">
        <v>316</v>
      </c>
      <c r="Q833" s="92" t="s">
        <v>316</v>
      </c>
      <c r="R833" s="92" t="s">
        <v>316</v>
      </c>
      <c r="S833" s="92" t="s">
        <v>316</v>
      </c>
      <c r="T833" s="92" t="s">
        <v>316</v>
      </c>
      <c r="U833" s="92">
        <v>1</v>
      </c>
      <c r="W833" s="92" t="str">
        <f t="shared" si="29"/>
        <v>Other</v>
      </c>
      <c r="Y833" s="93" t="s">
        <v>316</v>
      </c>
      <c r="Z833" s="93" t="s">
        <v>316</v>
      </c>
      <c r="AD833" s="92">
        <v>4</v>
      </c>
      <c r="AE833" s="92">
        <v>3</v>
      </c>
      <c r="AG833" s="92" t="str">
        <f t="shared" si="30"/>
        <v>Non-Lab</v>
      </c>
    </row>
    <row r="834" spans="1:33" ht="16" x14ac:dyDescent="0.2">
      <c r="A834" s="92" t="s">
        <v>323</v>
      </c>
      <c r="B834" s="92" t="s">
        <v>391</v>
      </c>
      <c r="C834" s="95" t="s">
        <v>474</v>
      </c>
      <c r="D834" s="95" t="s">
        <v>321</v>
      </c>
      <c r="E834" s="92" t="s">
        <v>473</v>
      </c>
      <c r="F834" s="92">
        <v>1</v>
      </c>
      <c r="G834" s="92" t="s">
        <v>404</v>
      </c>
      <c r="I834" s="92" t="s">
        <v>384</v>
      </c>
      <c r="J834" s="92" t="s">
        <v>240</v>
      </c>
      <c r="K834" s="92" t="s">
        <v>404</v>
      </c>
      <c r="L834" s="92" t="s">
        <v>383</v>
      </c>
      <c r="N834" s="92" t="s">
        <v>316</v>
      </c>
      <c r="O834" s="92" t="s">
        <v>316</v>
      </c>
      <c r="P834" s="92" t="s">
        <v>316</v>
      </c>
      <c r="Q834" s="92" t="s">
        <v>316</v>
      </c>
      <c r="R834" s="92" t="s">
        <v>316</v>
      </c>
      <c r="S834" s="92" t="s">
        <v>316</v>
      </c>
      <c r="T834" s="92" t="s">
        <v>316</v>
      </c>
      <c r="U834" s="92">
        <v>1</v>
      </c>
      <c r="W834" s="92" t="str">
        <f t="shared" ref="W834:W890" si="32">IF(S834=1,"MWF",IF(T834=1,"TR","Other"))</f>
        <v>Other</v>
      </c>
      <c r="Y834" s="93" t="s">
        <v>316</v>
      </c>
      <c r="Z834" s="93" t="s">
        <v>316</v>
      </c>
      <c r="AC834" s="92" t="s">
        <v>387</v>
      </c>
      <c r="AD834" s="92">
        <v>4</v>
      </c>
      <c r="AE834" s="92">
        <v>0</v>
      </c>
      <c r="AG834" s="92" t="str">
        <f t="shared" ref="AG834:AG890" si="33">IF(RIGHT(C834,1)="L","Lab","Non-Lab")</f>
        <v>Non-Lab</v>
      </c>
    </row>
    <row r="835" spans="1:33" ht="16" x14ac:dyDescent="0.2">
      <c r="A835" s="92" t="s">
        <v>323</v>
      </c>
      <c r="B835" s="92" t="s">
        <v>391</v>
      </c>
      <c r="C835" s="95" t="s">
        <v>472</v>
      </c>
      <c r="D835" s="95" t="s">
        <v>321</v>
      </c>
      <c r="E835" s="92" t="s">
        <v>471</v>
      </c>
      <c r="F835" s="92">
        <v>1</v>
      </c>
      <c r="G835" s="92" t="s">
        <v>429</v>
      </c>
      <c r="H835" s="92" t="s">
        <v>428</v>
      </c>
      <c r="I835" s="92" t="s">
        <v>384</v>
      </c>
      <c r="J835" s="92" t="s">
        <v>240</v>
      </c>
      <c r="K835" s="92" t="s">
        <v>427</v>
      </c>
      <c r="L835" s="92" t="s">
        <v>383</v>
      </c>
      <c r="N835" s="92" t="s">
        <v>316</v>
      </c>
      <c r="O835" s="92" t="s">
        <v>316</v>
      </c>
      <c r="P835" s="92" t="s">
        <v>316</v>
      </c>
      <c r="Q835" s="92" t="s">
        <v>316</v>
      </c>
      <c r="R835" s="92" t="s">
        <v>316</v>
      </c>
      <c r="S835" s="92" t="s">
        <v>316</v>
      </c>
      <c r="T835" s="92" t="s">
        <v>316</v>
      </c>
      <c r="U835" s="92">
        <v>1</v>
      </c>
      <c r="W835" s="92" t="str">
        <f t="shared" si="32"/>
        <v>Other</v>
      </c>
      <c r="Y835" s="93" t="s">
        <v>316</v>
      </c>
      <c r="Z835" s="93" t="s">
        <v>316</v>
      </c>
      <c r="AD835" s="92">
        <v>4</v>
      </c>
      <c r="AE835" s="92">
        <v>0</v>
      </c>
      <c r="AG835" s="92" t="str">
        <f t="shared" si="33"/>
        <v>Non-Lab</v>
      </c>
    </row>
    <row r="836" spans="1:33" ht="16" x14ac:dyDescent="0.2">
      <c r="A836" s="92" t="s">
        <v>323</v>
      </c>
      <c r="B836" s="92" t="s">
        <v>391</v>
      </c>
      <c r="C836" s="95" t="s">
        <v>470</v>
      </c>
      <c r="D836" s="95" t="s">
        <v>321</v>
      </c>
      <c r="E836" s="92" t="s">
        <v>469</v>
      </c>
      <c r="F836" s="92">
        <v>1</v>
      </c>
      <c r="G836" s="92" t="s">
        <v>394</v>
      </c>
      <c r="H836" s="92" t="s">
        <v>393</v>
      </c>
      <c r="I836" s="92" t="s">
        <v>384</v>
      </c>
      <c r="J836" s="92" t="s">
        <v>240</v>
      </c>
      <c r="K836" s="92" t="s">
        <v>392</v>
      </c>
      <c r="L836" s="92" t="s">
        <v>383</v>
      </c>
      <c r="N836" s="92" t="s">
        <v>316</v>
      </c>
      <c r="O836" s="92" t="s">
        <v>316</v>
      </c>
      <c r="P836" s="92" t="s">
        <v>316</v>
      </c>
      <c r="Q836" s="92" t="s">
        <v>316</v>
      </c>
      <c r="R836" s="92" t="s">
        <v>316</v>
      </c>
      <c r="S836" s="92" t="s">
        <v>316</v>
      </c>
      <c r="T836" s="92" t="s">
        <v>316</v>
      </c>
      <c r="U836" s="92">
        <v>1</v>
      </c>
      <c r="W836" s="92" t="str">
        <f t="shared" si="32"/>
        <v>Other</v>
      </c>
      <c r="Y836" s="93" t="s">
        <v>316</v>
      </c>
      <c r="Z836" s="93" t="s">
        <v>316</v>
      </c>
      <c r="AD836" s="92">
        <v>4</v>
      </c>
      <c r="AE836" s="92">
        <v>0</v>
      </c>
      <c r="AG836" s="92" t="str">
        <f t="shared" si="33"/>
        <v>Non-Lab</v>
      </c>
    </row>
    <row r="837" spans="1:33" ht="16" x14ac:dyDescent="0.2">
      <c r="A837" s="92" t="s">
        <v>323</v>
      </c>
      <c r="B837" s="92" t="s">
        <v>391</v>
      </c>
      <c r="C837" s="95" t="s">
        <v>468</v>
      </c>
      <c r="D837" s="95" t="s">
        <v>321</v>
      </c>
      <c r="E837" s="92" t="s">
        <v>467</v>
      </c>
      <c r="F837" s="92">
        <v>1</v>
      </c>
      <c r="G837" s="92" t="s">
        <v>424</v>
      </c>
      <c r="H837" s="92" t="s">
        <v>423</v>
      </c>
      <c r="I837" s="92" t="s">
        <v>384</v>
      </c>
      <c r="J837" s="92" t="s">
        <v>240</v>
      </c>
      <c r="K837" s="92" t="s">
        <v>422</v>
      </c>
      <c r="L837" s="92" t="s">
        <v>383</v>
      </c>
      <c r="N837" s="92" t="s">
        <v>316</v>
      </c>
      <c r="O837" s="92" t="s">
        <v>316</v>
      </c>
      <c r="P837" s="92" t="s">
        <v>316</v>
      </c>
      <c r="Q837" s="92" t="s">
        <v>316</v>
      </c>
      <c r="R837" s="92" t="s">
        <v>316</v>
      </c>
      <c r="S837" s="92" t="s">
        <v>316</v>
      </c>
      <c r="T837" s="92" t="s">
        <v>316</v>
      </c>
      <c r="U837" s="92">
        <v>1</v>
      </c>
      <c r="W837" s="92" t="str">
        <f t="shared" si="32"/>
        <v>Other</v>
      </c>
      <c r="Y837" s="93" t="s">
        <v>316</v>
      </c>
      <c r="Z837" s="93" t="s">
        <v>316</v>
      </c>
      <c r="AD837" s="92">
        <v>4</v>
      </c>
      <c r="AE837" s="92">
        <v>0</v>
      </c>
      <c r="AG837" s="92" t="str">
        <f t="shared" si="33"/>
        <v>Non-Lab</v>
      </c>
    </row>
    <row r="838" spans="1:33" ht="16" x14ac:dyDescent="0.2">
      <c r="A838" s="92" t="s">
        <v>323</v>
      </c>
      <c r="B838" s="92" t="s">
        <v>391</v>
      </c>
      <c r="C838" s="95" t="s">
        <v>466</v>
      </c>
      <c r="D838" s="95" t="s">
        <v>321</v>
      </c>
      <c r="E838" s="92" t="s">
        <v>465</v>
      </c>
      <c r="F838" s="92">
        <v>1</v>
      </c>
      <c r="G838" s="92" t="s">
        <v>404</v>
      </c>
      <c r="I838" s="92" t="s">
        <v>384</v>
      </c>
      <c r="J838" s="92" t="s">
        <v>240</v>
      </c>
      <c r="K838" s="92" t="s">
        <v>404</v>
      </c>
      <c r="L838" s="92" t="s">
        <v>383</v>
      </c>
      <c r="N838" s="92" t="s">
        <v>316</v>
      </c>
      <c r="O838" s="92" t="s">
        <v>316</v>
      </c>
      <c r="P838" s="92" t="s">
        <v>316</v>
      </c>
      <c r="Q838" s="92" t="s">
        <v>316</v>
      </c>
      <c r="R838" s="92" t="s">
        <v>316</v>
      </c>
      <c r="S838" s="92" t="s">
        <v>316</v>
      </c>
      <c r="T838" s="92" t="s">
        <v>316</v>
      </c>
      <c r="U838" s="92">
        <v>1</v>
      </c>
      <c r="W838" s="92" t="str">
        <f t="shared" si="32"/>
        <v>Other</v>
      </c>
      <c r="Y838" s="93" t="s">
        <v>316</v>
      </c>
      <c r="Z838" s="93" t="s">
        <v>316</v>
      </c>
      <c r="AD838" s="92">
        <v>3</v>
      </c>
      <c r="AE838" s="92">
        <v>0</v>
      </c>
      <c r="AG838" s="92" t="str">
        <f t="shared" si="33"/>
        <v>Non-Lab</v>
      </c>
    </row>
    <row r="839" spans="1:33" ht="16" x14ac:dyDescent="0.2">
      <c r="A839" s="92" t="s">
        <v>323</v>
      </c>
      <c r="B839" s="92" t="s">
        <v>391</v>
      </c>
      <c r="C839" s="95" t="s">
        <v>464</v>
      </c>
      <c r="D839" s="95" t="s">
        <v>321</v>
      </c>
      <c r="E839" s="92" t="s">
        <v>463</v>
      </c>
      <c r="F839" s="92">
        <v>1</v>
      </c>
      <c r="G839" s="92" t="s">
        <v>417</v>
      </c>
      <c r="H839" s="92" t="s">
        <v>416</v>
      </c>
      <c r="I839" s="92" t="s">
        <v>384</v>
      </c>
      <c r="J839" s="92" t="s">
        <v>240</v>
      </c>
      <c r="K839" s="92" t="s">
        <v>415</v>
      </c>
      <c r="L839" s="92" t="s">
        <v>383</v>
      </c>
      <c r="N839" s="92" t="s">
        <v>316</v>
      </c>
      <c r="O839" s="92" t="s">
        <v>316</v>
      </c>
      <c r="P839" s="92" t="s">
        <v>316</v>
      </c>
      <c r="Q839" s="92" t="s">
        <v>316</v>
      </c>
      <c r="R839" s="92" t="s">
        <v>316</v>
      </c>
      <c r="S839" s="92" t="s">
        <v>316</v>
      </c>
      <c r="T839" s="92" t="s">
        <v>316</v>
      </c>
      <c r="U839" s="92">
        <v>1</v>
      </c>
      <c r="W839" s="92" t="str">
        <f t="shared" si="32"/>
        <v>Other</v>
      </c>
      <c r="Y839" s="93" t="s">
        <v>316</v>
      </c>
      <c r="Z839" s="93" t="s">
        <v>316</v>
      </c>
      <c r="AC839" s="92" t="s">
        <v>387</v>
      </c>
      <c r="AD839" s="92">
        <v>4</v>
      </c>
      <c r="AE839" s="92">
        <v>1</v>
      </c>
      <c r="AG839" s="92" t="str">
        <f t="shared" si="33"/>
        <v>Non-Lab</v>
      </c>
    </row>
    <row r="840" spans="1:33" ht="16" x14ac:dyDescent="0.2">
      <c r="A840" s="92" t="s">
        <v>323</v>
      </c>
      <c r="B840" s="92" t="s">
        <v>391</v>
      </c>
      <c r="C840" s="95" t="s">
        <v>462</v>
      </c>
      <c r="D840" s="95" t="s">
        <v>321</v>
      </c>
      <c r="E840" s="92" t="s">
        <v>461</v>
      </c>
      <c r="F840" s="92">
        <v>1</v>
      </c>
      <c r="G840" s="92" t="s">
        <v>417</v>
      </c>
      <c r="H840" s="92" t="s">
        <v>416</v>
      </c>
      <c r="I840" s="92" t="s">
        <v>384</v>
      </c>
      <c r="J840" s="92" t="s">
        <v>240</v>
      </c>
      <c r="K840" s="92" t="s">
        <v>415</v>
      </c>
      <c r="L840" s="92" t="s">
        <v>383</v>
      </c>
      <c r="N840" s="92" t="s">
        <v>316</v>
      </c>
      <c r="O840" s="92" t="s">
        <v>316</v>
      </c>
      <c r="P840" s="92" t="s">
        <v>316</v>
      </c>
      <c r="Q840" s="92" t="s">
        <v>316</v>
      </c>
      <c r="R840" s="92" t="s">
        <v>316</v>
      </c>
      <c r="S840" s="92" t="s">
        <v>316</v>
      </c>
      <c r="T840" s="92" t="s">
        <v>316</v>
      </c>
      <c r="U840" s="92">
        <v>1</v>
      </c>
      <c r="W840" s="92" t="str">
        <f t="shared" si="32"/>
        <v>Other</v>
      </c>
      <c r="Y840" s="93" t="s">
        <v>316</v>
      </c>
      <c r="Z840" s="93" t="s">
        <v>316</v>
      </c>
      <c r="AD840" s="92">
        <v>2</v>
      </c>
      <c r="AE840" s="92">
        <v>0</v>
      </c>
      <c r="AG840" s="92" t="str">
        <f t="shared" si="33"/>
        <v>Non-Lab</v>
      </c>
    </row>
    <row r="841" spans="1:33" ht="16" x14ac:dyDescent="0.2">
      <c r="A841" s="92" t="s">
        <v>323</v>
      </c>
      <c r="B841" s="92" t="s">
        <v>391</v>
      </c>
      <c r="C841" s="95" t="s">
        <v>460</v>
      </c>
      <c r="D841" s="95" t="s">
        <v>321</v>
      </c>
      <c r="E841" s="92" t="s">
        <v>459</v>
      </c>
      <c r="F841" s="92">
        <v>1</v>
      </c>
      <c r="G841" s="92" t="s">
        <v>417</v>
      </c>
      <c r="H841" s="92" t="s">
        <v>416</v>
      </c>
      <c r="I841" s="92" t="s">
        <v>384</v>
      </c>
      <c r="J841" s="92" t="s">
        <v>240</v>
      </c>
      <c r="K841" s="92" t="s">
        <v>415</v>
      </c>
      <c r="L841" s="92" t="s">
        <v>383</v>
      </c>
      <c r="N841" s="92" t="s">
        <v>316</v>
      </c>
      <c r="O841" s="92" t="s">
        <v>316</v>
      </c>
      <c r="P841" s="92" t="s">
        <v>316</v>
      </c>
      <c r="Q841" s="92" t="s">
        <v>316</v>
      </c>
      <c r="R841" s="92" t="s">
        <v>316</v>
      </c>
      <c r="S841" s="92" t="s">
        <v>316</v>
      </c>
      <c r="T841" s="92" t="s">
        <v>316</v>
      </c>
      <c r="U841" s="92">
        <v>1</v>
      </c>
      <c r="W841" s="92" t="str">
        <f t="shared" si="32"/>
        <v>Other</v>
      </c>
      <c r="Y841" s="93" t="s">
        <v>316</v>
      </c>
      <c r="Z841" s="93" t="s">
        <v>316</v>
      </c>
      <c r="AD841" s="92">
        <v>2</v>
      </c>
      <c r="AE841" s="92">
        <v>0</v>
      </c>
      <c r="AG841" s="92" t="str">
        <f t="shared" si="33"/>
        <v>Non-Lab</v>
      </c>
    </row>
    <row r="842" spans="1:33" ht="16" x14ac:dyDescent="0.2">
      <c r="A842" s="92" t="s">
        <v>323</v>
      </c>
      <c r="B842" s="92" t="s">
        <v>391</v>
      </c>
      <c r="C842" s="95" t="s">
        <v>458</v>
      </c>
      <c r="D842" s="95" t="s">
        <v>321</v>
      </c>
      <c r="E842" s="92" t="s">
        <v>457</v>
      </c>
      <c r="F842" s="92">
        <v>1</v>
      </c>
      <c r="G842" s="92" t="s">
        <v>413</v>
      </c>
      <c r="H842" s="92" t="s">
        <v>199</v>
      </c>
      <c r="I842" s="92" t="s">
        <v>384</v>
      </c>
      <c r="J842" s="92" t="s">
        <v>240</v>
      </c>
      <c r="K842" s="92" t="s">
        <v>412</v>
      </c>
      <c r="L842" s="92" t="s">
        <v>383</v>
      </c>
      <c r="N842" s="92" t="s">
        <v>316</v>
      </c>
      <c r="O842" s="92" t="s">
        <v>316</v>
      </c>
      <c r="P842" s="92" t="s">
        <v>316</v>
      </c>
      <c r="Q842" s="92" t="s">
        <v>316</v>
      </c>
      <c r="R842" s="92" t="s">
        <v>316</v>
      </c>
      <c r="S842" s="92" t="s">
        <v>316</v>
      </c>
      <c r="T842" s="92" t="s">
        <v>316</v>
      </c>
      <c r="U842" s="92">
        <v>1</v>
      </c>
      <c r="W842" s="92" t="str">
        <f t="shared" si="32"/>
        <v>Other</v>
      </c>
      <c r="Y842" s="93" t="s">
        <v>316</v>
      </c>
      <c r="Z842" s="93" t="s">
        <v>316</v>
      </c>
      <c r="AD842" s="92">
        <v>2</v>
      </c>
      <c r="AE842" s="92">
        <v>0</v>
      </c>
      <c r="AG842" s="92" t="str">
        <f t="shared" si="33"/>
        <v>Non-Lab</v>
      </c>
    </row>
    <row r="843" spans="1:33" ht="16" x14ac:dyDescent="0.2">
      <c r="A843" s="92" t="s">
        <v>323</v>
      </c>
      <c r="B843" s="92" t="s">
        <v>391</v>
      </c>
      <c r="C843" s="95" t="s">
        <v>456</v>
      </c>
      <c r="D843" s="95" t="s">
        <v>321</v>
      </c>
      <c r="E843" s="92" t="s">
        <v>455</v>
      </c>
      <c r="F843" s="92">
        <v>1</v>
      </c>
      <c r="G843" s="92" t="s">
        <v>404</v>
      </c>
      <c r="I843" s="92" t="s">
        <v>384</v>
      </c>
      <c r="J843" s="92" t="s">
        <v>240</v>
      </c>
      <c r="K843" s="92" t="s">
        <v>404</v>
      </c>
      <c r="L843" s="92" t="s">
        <v>383</v>
      </c>
      <c r="N843" s="92" t="s">
        <v>316</v>
      </c>
      <c r="O843" s="92" t="s">
        <v>316</v>
      </c>
      <c r="P843" s="92" t="s">
        <v>316</v>
      </c>
      <c r="Q843" s="92" t="s">
        <v>316</v>
      </c>
      <c r="R843" s="92" t="s">
        <v>316</v>
      </c>
      <c r="S843" s="92" t="s">
        <v>316</v>
      </c>
      <c r="T843" s="92" t="s">
        <v>316</v>
      </c>
      <c r="U843" s="92">
        <v>1</v>
      </c>
      <c r="W843" s="92" t="str">
        <f t="shared" si="32"/>
        <v>Other</v>
      </c>
      <c r="Y843" s="93" t="s">
        <v>316</v>
      </c>
      <c r="Z843" s="93" t="s">
        <v>316</v>
      </c>
      <c r="AD843" s="92">
        <v>4</v>
      </c>
      <c r="AE843" s="92">
        <v>0</v>
      </c>
      <c r="AG843" s="92" t="str">
        <f t="shared" si="33"/>
        <v>Non-Lab</v>
      </c>
    </row>
    <row r="844" spans="1:33" ht="16" x14ac:dyDescent="0.2">
      <c r="A844" s="92" t="s">
        <v>323</v>
      </c>
      <c r="B844" s="92" t="s">
        <v>391</v>
      </c>
      <c r="C844" s="95" t="s">
        <v>454</v>
      </c>
      <c r="D844" s="95" t="s">
        <v>321</v>
      </c>
      <c r="E844" s="92" t="s">
        <v>453</v>
      </c>
      <c r="F844" s="92">
        <v>1</v>
      </c>
      <c r="G844" s="92" t="s">
        <v>404</v>
      </c>
      <c r="I844" s="92" t="s">
        <v>384</v>
      </c>
      <c r="J844" s="92" t="s">
        <v>240</v>
      </c>
      <c r="K844" s="92" t="s">
        <v>404</v>
      </c>
      <c r="L844" s="92" t="s">
        <v>383</v>
      </c>
      <c r="N844" s="92" t="s">
        <v>316</v>
      </c>
      <c r="O844" s="92" t="s">
        <v>316</v>
      </c>
      <c r="P844" s="92" t="s">
        <v>316</v>
      </c>
      <c r="Q844" s="92" t="s">
        <v>316</v>
      </c>
      <c r="R844" s="92" t="s">
        <v>316</v>
      </c>
      <c r="S844" s="92" t="s">
        <v>316</v>
      </c>
      <c r="T844" s="92" t="s">
        <v>316</v>
      </c>
      <c r="U844" s="92">
        <v>1</v>
      </c>
      <c r="W844" s="92" t="str">
        <f t="shared" si="32"/>
        <v>Other</v>
      </c>
      <c r="Y844" s="93" t="s">
        <v>316</v>
      </c>
      <c r="Z844" s="93" t="s">
        <v>316</v>
      </c>
      <c r="AD844" s="92">
        <v>4</v>
      </c>
      <c r="AE844" s="92">
        <v>0</v>
      </c>
      <c r="AG844" s="92" t="str">
        <f t="shared" si="33"/>
        <v>Non-Lab</v>
      </c>
    </row>
    <row r="845" spans="1:33" ht="16" x14ac:dyDescent="0.2">
      <c r="A845" s="92" t="s">
        <v>323</v>
      </c>
      <c r="B845" s="92" t="s">
        <v>391</v>
      </c>
      <c r="C845" s="95" t="s">
        <v>452</v>
      </c>
      <c r="D845" s="95" t="s">
        <v>321</v>
      </c>
      <c r="E845" s="92" t="s">
        <v>451</v>
      </c>
      <c r="F845" s="92">
        <v>1</v>
      </c>
      <c r="G845" s="92" t="s">
        <v>408</v>
      </c>
      <c r="H845" s="92" t="s">
        <v>407</v>
      </c>
      <c r="I845" s="92" t="s">
        <v>384</v>
      </c>
      <c r="J845" s="92" t="s">
        <v>240</v>
      </c>
      <c r="K845" s="92" t="s">
        <v>406</v>
      </c>
      <c r="L845" s="92" t="s">
        <v>383</v>
      </c>
      <c r="N845" s="92" t="s">
        <v>316</v>
      </c>
      <c r="O845" s="92" t="s">
        <v>316</v>
      </c>
      <c r="P845" s="92" t="s">
        <v>316</v>
      </c>
      <c r="Q845" s="92" t="s">
        <v>316</v>
      </c>
      <c r="R845" s="92" t="s">
        <v>316</v>
      </c>
      <c r="S845" s="92" t="s">
        <v>316</v>
      </c>
      <c r="T845" s="92" t="s">
        <v>316</v>
      </c>
      <c r="U845" s="92">
        <v>1</v>
      </c>
      <c r="W845" s="92" t="str">
        <f t="shared" si="32"/>
        <v>Other</v>
      </c>
      <c r="Y845" s="93" t="s">
        <v>316</v>
      </c>
      <c r="Z845" s="93" t="s">
        <v>316</v>
      </c>
      <c r="AD845" s="92">
        <v>4</v>
      </c>
      <c r="AE845" s="92">
        <v>0</v>
      </c>
      <c r="AG845" s="92" t="str">
        <f t="shared" si="33"/>
        <v>Non-Lab</v>
      </c>
    </row>
    <row r="846" spans="1:33" ht="16" x14ac:dyDescent="0.2">
      <c r="A846" s="92" t="s">
        <v>323</v>
      </c>
      <c r="B846" s="92" t="s">
        <v>391</v>
      </c>
      <c r="C846" s="95" t="s">
        <v>450</v>
      </c>
      <c r="D846" s="95" t="s">
        <v>321</v>
      </c>
      <c r="E846" s="92" t="s">
        <v>449</v>
      </c>
      <c r="F846" s="92">
        <v>1</v>
      </c>
      <c r="G846" s="92" t="s">
        <v>404</v>
      </c>
      <c r="K846" s="92" t="s">
        <v>404</v>
      </c>
      <c r="L846" s="92" t="s">
        <v>316</v>
      </c>
      <c r="N846" s="92" t="s">
        <v>316</v>
      </c>
      <c r="O846" s="92" t="s">
        <v>316</v>
      </c>
      <c r="P846" s="92" t="s">
        <v>316</v>
      </c>
      <c r="Q846" s="92" t="s">
        <v>316</v>
      </c>
      <c r="R846" s="92" t="s">
        <v>316</v>
      </c>
      <c r="S846" s="92" t="s">
        <v>316</v>
      </c>
      <c r="T846" s="92" t="s">
        <v>316</v>
      </c>
      <c r="U846" s="92">
        <v>1</v>
      </c>
      <c r="W846" s="92" t="str">
        <f t="shared" si="32"/>
        <v>Other</v>
      </c>
      <c r="Y846" s="93" t="s">
        <v>316</v>
      </c>
      <c r="Z846" s="93" t="s">
        <v>316</v>
      </c>
      <c r="AD846" s="92">
        <v>4</v>
      </c>
      <c r="AE846" s="92">
        <v>0</v>
      </c>
      <c r="AG846" s="92" t="str">
        <f t="shared" si="33"/>
        <v>Non-Lab</v>
      </c>
    </row>
    <row r="847" spans="1:33" ht="16" x14ac:dyDescent="0.2">
      <c r="A847" s="92" t="s">
        <v>323</v>
      </c>
      <c r="B847" s="92" t="s">
        <v>391</v>
      </c>
      <c r="C847" s="95" t="s">
        <v>448</v>
      </c>
      <c r="D847" s="95" t="s">
        <v>321</v>
      </c>
      <c r="E847" s="92" t="s">
        <v>447</v>
      </c>
      <c r="F847" s="92">
        <v>1</v>
      </c>
      <c r="G847" s="92" t="s">
        <v>402</v>
      </c>
      <c r="H847" s="92" t="s">
        <v>401</v>
      </c>
      <c r="I847" s="92" t="s">
        <v>384</v>
      </c>
      <c r="J847" s="92" t="s">
        <v>240</v>
      </c>
      <c r="K847" s="92" t="s">
        <v>400</v>
      </c>
      <c r="L847" s="92" t="s">
        <v>383</v>
      </c>
      <c r="N847" s="92" t="s">
        <v>316</v>
      </c>
      <c r="O847" s="92" t="s">
        <v>316</v>
      </c>
      <c r="P847" s="92" t="s">
        <v>316</v>
      </c>
      <c r="Q847" s="92" t="s">
        <v>316</v>
      </c>
      <c r="R847" s="92" t="s">
        <v>316</v>
      </c>
      <c r="S847" s="92" t="s">
        <v>316</v>
      </c>
      <c r="T847" s="92" t="s">
        <v>316</v>
      </c>
      <c r="U847" s="92">
        <v>1</v>
      </c>
      <c r="W847" s="92" t="str">
        <f t="shared" si="32"/>
        <v>Other</v>
      </c>
      <c r="Y847" s="93" t="s">
        <v>316</v>
      </c>
      <c r="Z847" s="93" t="s">
        <v>316</v>
      </c>
      <c r="AD847" s="92">
        <v>10</v>
      </c>
      <c r="AE847" s="92">
        <v>2</v>
      </c>
      <c r="AG847" s="92" t="str">
        <f t="shared" si="33"/>
        <v>Non-Lab</v>
      </c>
    </row>
    <row r="848" spans="1:33" ht="16" x14ac:dyDescent="0.2">
      <c r="A848" s="92" t="s">
        <v>323</v>
      </c>
      <c r="B848" s="92" t="s">
        <v>391</v>
      </c>
      <c r="C848" s="95" t="s">
        <v>446</v>
      </c>
      <c r="D848" s="95" t="s">
        <v>321</v>
      </c>
      <c r="E848" s="92" t="s">
        <v>445</v>
      </c>
      <c r="F848" s="92">
        <v>1</v>
      </c>
      <c r="G848" s="92" t="s">
        <v>398</v>
      </c>
      <c r="H848" s="92" t="s">
        <v>397</v>
      </c>
      <c r="I848" s="92" t="s">
        <v>384</v>
      </c>
      <c r="J848" s="92" t="s">
        <v>240</v>
      </c>
      <c r="K848" s="92" t="s">
        <v>396</v>
      </c>
      <c r="L848" s="92" t="s">
        <v>383</v>
      </c>
      <c r="N848" s="92" t="s">
        <v>316</v>
      </c>
      <c r="O848" s="92" t="s">
        <v>316</v>
      </c>
      <c r="P848" s="92" t="s">
        <v>316</v>
      </c>
      <c r="Q848" s="92" t="s">
        <v>316</v>
      </c>
      <c r="R848" s="92" t="s">
        <v>316</v>
      </c>
      <c r="S848" s="92" t="s">
        <v>316</v>
      </c>
      <c r="T848" s="92" t="s">
        <v>316</v>
      </c>
      <c r="U848" s="92">
        <v>1</v>
      </c>
      <c r="W848" s="92" t="str">
        <f t="shared" si="32"/>
        <v>Other</v>
      </c>
      <c r="Y848" s="93" t="s">
        <v>316</v>
      </c>
      <c r="Z848" s="93" t="s">
        <v>316</v>
      </c>
      <c r="AD848" s="92">
        <v>4</v>
      </c>
      <c r="AE848" s="92">
        <v>0</v>
      </c>
      <c r="AG848" s="92" t="str">
        <f t="shared" si="33"/>
        <v>Non-Lab</v>
      </c>
    </row>
    <row r="849" spans="1:33" ht="16" x14ac:dyDescent="0.2">
      <c r="A849" s="92" t="s">
        <v>323</v>
      </c>
      <c r="B849" s="92" t="s">
        <v>391</v>
      </c>
      <c r="C849" s="95" t="s">
        <v>444</v>
      </c>
      <c r="D849" s="95" t="s">
        <v>321</v>
      </c>
      <c r="E849" s="92" t="s">
        <v>443</v>
      </c>
      <c r="F849" s="92">
        <v>1</v>
      </c>
      <c r="G849" s="92" t="s">
        <v>398</v>
      </c>
      <c r="H849" s="92" t="s">
        <v>397</v>
      </c>
      <c r="I849" s="92" t="s">
        <v>384</v>
      </c>
      <c r="J849" s="92" t="s">
        <v>240</v>
      </c>
      <c r="K849" s="92" t="s">
        <v>396</v>
      </c>
      <c r="L849" s="92" t="s">
        <v>383</v>
      </c>
      <c r="N849" s="92" t="s">
        <v>316</v>
      </c>
      <c r="O849" s="92" t="s">
        <v>316</v>
      </c>
      <c r="P849" s="92" t="s">
        <v>316</v>
      </c>
      <c r="Q849" s="92" t="s">
        <v>316</v>
      </c>
      <c r="R849" s="92" t="s">
        <v>316</v>
      </c>
      <c r="S849" s="92" t="s">
        <v>316</v>
      </c>
      <c r="T849" s="92" t="s">
        <v>316</v>
      </c>
      <c r="U849" s="92">
        <v>1</v>
      </c>
      <c r="W849" s="92" t="str">
        <f t="shared" si="32"/>
        <v>Other</v>
      </c>
      <c r="Y849" s="93" t="s">
        <v>316</v>
      </c>
      <c r="Z849" s="93" t="s">
        <v>316</v>
      </c>
      <c r="AD849" s="92">
        <v>4</v>
      </c>
      <c r="AE849" s="92">
        <v>0</v>
      </c>
      <c r="AG849" s="92" t="str">
        <f t="shared" si="33"/>
        <v>Non-Lab</v>
      </c>
    </row>
    <row r="850" spans="1:33" ht="16" x14ac:dyDescent="0.2">
      <c r="A850" s="92" t="s">
        <v>323</v>
      </c>
      <c r="B850" s="92" t="s">
        <v>391</v>
      </c>
      <c r="C850" s="92">
        <v>121</v>
      </c>
      <c r="D850" s="95" t="s">
        <v>321</v>
      </c>
      <c r="E850" s="92" t="s">
        <v>439</v>
      </c>
      <c r="F850" s="92">
        <v>2</v>
      </c>
      <c r="G850" s="92" t="s">
        <v>442</v>
      </c>
      <c r="H850" s="92" t="s">
        <v>441</v>
      </c>
      <c r="I850" s="92" t="s">
        <v>384</v>
      </c>
      <c r="J850" s="92" t="s">
        <v>240</v>
      </c>
      <c r="K850" s="92" t="s">
        <v>440</v>
      </c>
      <c r="L850" s="92" t="s">
        <v>383</v>
      </c>
      <c r="N850" s="92" t="s">
        <v>316</v>
      </c>
      <c r="O850" s="92" t="s">
        <v>316</v>
      </c>
      <c r="P850" s="92" t="s">
        <v>316</v>
      </c>
      <c r="Q850" s="92" t="s">
        <v>316</v>
      </c>
      <c r="R850" s="92" t="s">
        <v>316</v>
      </c>
      <c r="S850" s="92" t="s">
        <v>316</v>
      </c>
      <c r="T850" s="92" t="s">
        <v>316</v>
      </c>
      <c r="U850" s="92">
        <v>1</v>
      </c>
      <c r="W850" s="92" t="str">
        <f t="shared" si="32"/>
        <v>Other</v>
      </c>
      <c r="Y850" s="93" t="s">
        <v>316</v>
      </c>
      <c r="Z850" s="93" t="s">
        <v>316</v>
      </c>
      <c r="AD850" s="92">
        <v>8</v>
      </c>
      <c r="AE850" s="92">
        <v>6</v>
      </c>
      <c r="AG850" s="92" t="str">
        <f t="shared" si="33"/>
        <v>Non-Lab</v>
      </c>
    </row>
    <row r="851" spans="1:33" ht="16" x14ac:dyDescent="0.2">
      <c r="A851" s="92" t="s">
        <v>323</v>
      </c>
      <c r="B851" s="92" t="s">
        <v>391</v>
      </c>
      <c r="C851" s="92">
        <v>121</v>
      </c>
      <c r="D851" s="95" t="s">
        <v>329</v>
      </c>
      <c r="E851" s="92" t="s">
        <v>439</v>
      </c>
      <c r="F851" s="92">
        <v>2</v>
      </c>
      <c r="G851" s="92" t="s">
        <v>438</v>
      </c>
      <c r="H851" s="92" t="s">
        <v>437</v>
      </c>
      <c r="I851" s="92" t="s">
        <v>384</v>
      </c>
      <c r="J851" s="92" t="s">
        <v>240</v>
      </c>
      <c r="K851" s="92" t="s">
        <v>436</v>
      </c>
      <c r="L851" s="92" t="s">
        <v>383</v>
      </c>
      <c r="N851" s="92" t="s">
        <v>316</v>
      </c>
      <c r="O851" s="92" t="s">
        <v>316</v>
      </c>
      <c r="P851" s="92" t="s">
        <v>316</v>
      </c>
      <c r="Q851" s="92" t="s">
        <v>316</v>
      </c>
      <c r="R851" s="92" t="s">
        <v>316</v>
      </c>
      <c r="S851" s="92" t="s">
        <v>316</v>
      </c>
      <c r="T851" s="92" t="s">
        <v>316</v>
      </c>
      <c r="U851" s="92">
        <v>1</v>
      </c>
      <c r="W851" s="92" t="str">
        <f t="shared" si="32"/>
        <v>Other</v>
      </c>
      <c r="Y851" s="93" t="s">
        <v>316</v>
      </c>
      <c r="Z851" s="93" t="s">
        <v>316</v>
      </c>
      <c r="AD851" s="92">
        <v>8</v>
      </c>
      <c r="AE851" s="92">
        <v>5</v>
      </c>
      <c r="AG851" s="92" t="str">
        <f t="shared" si="33"/>
        <v>Non-Lab</v>
      </c>
    </row>
    <row r="852" spans="1:33" ht="16" x14ac:dyDescent="0.2">
      <c r="A852" s="92" t="s">
        <v>323</v>
      </c>
      <c r="B852" s="92" t="s">
        <v>391</v>
      </c>
      <c r="C852" s="92">
        <v>131</v>
      </c>
      <c r="D852" s="95" t="s">
        <v>321</v>
      </c>
      <c r="E852" s="92" t="s">
        <v>435</v>
      </c>
      <c r="F852" s="92">
        <v>2</v>
      </c>
      <c r="G852" s="92" t="s">
        <v>434</v>
      </c>
      <c r="H852" s="92" t="s">
        <v>433</v>
      </c>
      <c r="I852" s="92" t="s">
        <v>384</v>
      </c>
      <c r="J852" s="92" t="s">
        <v>240</v>
      </c>
      <c r="K852" s="92" t="s">
        <v>432</v>
      </c>
      <c r="L852" s="92" t="s">
        <v>383</v>
      </c>
      <c r="N852" s="92" t="s">
        <v>316</v>
      </c>
      <c r="O852" s="92" t="s">
        <v>316</v>
      </c>
      <c r="P852" s="92" t="s">
        <v>316</v>
      </c>
      <c r="Q852" s="92" t="s">
        <v>316</v>
      </c>
      <c r="R852" s="92" t="s">
        <v>316</v>
      </c>
      <c r="S852" s="92" t="s">
        <v>316</v>
      </c>
      <c r="T852" s="92" t="s">
        <v>316</v>
      </c>
      <c r="U852" s="92">
        <v>1</v>
      </c>
      <c r="W852" s="92" t="str">
        <f t="shared" si="32"/>
        <v>Other</v>
      </c>
      <c r="Y852" s="93" t="s">
        <v>316</v>
      </c>
      <c r="Z852" s="93" t="s">
        <v>316</v>
      </c>
      <c r="AD852" s="92">
        <v>8</v>
      </c>
      <c r="AE852" s="92">
        <v>4</v>
      </c>
      <c r="AG852" s="92" t="str">
        <f t="shared" si="33"/>
        <v>Non-Lab</v>
      </c>
    </row>
    <row r="853" spans="1:33" ht="16" x14ac:dyDescent="0.2">
      <c r="A853" s="92" t="s">
        <v>323</v>
      </c>
      <c r="B853" s="92" t="s">
        <v>391</v>
      </c>
      <c r="C853" s="92">
        <v>141</v>
      </c>
      <c r="D853" s="95" t="s">
        <v>321</v>
      </c>
      <c r="E853" s="92" t="s">
        <v>431</v>
      </c>
      <c r="F853" s="92">
        <v>2</v>
      </c>
      <c r="G853" s="92" t="s">
        <v>404</v>
      </c>
      <c r="I853" s="92" t="s">
        <v>384</v>
      </c>
      <c r="J853" s="92" t="s">
        <v>240</v>
      </c>
      <c r="K853" s="92" t="s">
        <v>404</v>
      </c>
      <c r="L853" s="92" t="s">
        <v>383</v>
      </c>
      <c r="N853" s="92" t="s">
        <v>316</v>
      </c>
      <c r="O853" s="92" t="s">
        <v>316</v>
      </c>
      <c r="P853" s="92" t="s">
        <v>316</v>
      </c>
      <c r="Q853" s="92" t="s">
        <v>316</v>
      </c>
      <c r="R853" s="92" t="s">
        <v>316</v>
      </c>
      <c r="S853" s="92" t="s">
        <v>316</v>
      </c>
      <c r="T853" s="92" t="s">
        <v>316</v>
      </c>
      <c r="U853" s="92">
        <v>1</v>
      </c>
      <c r="W853" s="92" t="str">
        <f t="shared" si="32"/>
        <v>Other</v>
      </c>
      <c r="Y853" s="93" t="s">
        <v>316</v>
      </c>
      <c r="Z853" s="93" t="s">
        <v>316</v>
      </c>
      <c r="AD853" s="92">
        <v>3</v>
      </c>
      <c r="AE853" s="92">
        <v>0</v>
      </c>
      <c r="AG853" s="92" t="str">
        <f t="shared" si="33"/>
        <v>Non-Lab</v>
      </c>
    </row>
    <row r="854" spans="1:33" ht="16" x14ac:dyDescent="0.2">
      <c r="A854" s="92" t="s">
        <v>323</v>
      </c>
      <c r="B854" s="92" t="s">
        <v>391</v>
      </c>
      <c r="C854" s="92">
        <v>142</v>
      </c>
      <c r="D854" s="95" t="s">
        <v>321</v>
      </c>
      <c r="E854" s="92" t="s">
        <v>430</v>
      </c>
      <c r="F854" s="92">
        <v>2</v>
      </c>
      <c r="G854" s="92" t="s">
        <v>429</v>
      </c>
      <c r="H854" s="92" t="s">
        <v>428</v>
      </c>
      <c r="I854" s="92" t="s">
        <v>384</v>
      </c>
      <c r="J854" s="92" t="s">
        <v>240</v>
      </c>
      <c r="K854" s="92" t="s">
        <v>427</v>
      </c>
      <c r="L854" s="92" t="s">
        <v>383</v>
      </c>
      <c r="N854" s="92" t="s">
        <v>316</v>
      </c>
      <c r="O854" s="92" t="s">
        <v>316</v>
      </c>
      <c r="P854" s="92" t="s">
        <v>316</v>
      </c>
      <c r="Q854" s="92" t="s">
        <v>316</v>
      </c>
      <c r="R854" s="92" t="s">
        <v>316</v>
      </c>
      <c r="S854" s="92" t="s">
        <v>316</v>
      </c>
      <c r="T854" s="92" t="s">
        <v>316</v>
      </c>
      <c r="U854" s="92">
        <v>1</v>
      </c>
      <c r="W854" s="92" t="str">
        <f t="shared" si="32"/>
        <v>Other</v>
      </c>
      <c r="Y854" s="93" t="s">
        <v>316</v>
      </c>
      <c r="Z854" s="93" t="s">
        <v>316</v>
      </c>
      <c r="AD854" s="92">
        <v>4</v>
      </c>
      <c r="AE854" s="92">
        <v>0</v>
      </c>
      <c r="AG854" s="92" t="str">
        <f t="shared" si="33"/>
        <v>Non-Lab</v>
      </c>
    </row>
    <row r="855" spans="1:33" ht="16" x14ac:dyDescent="0.2">
      <c r="A855" s="92" t="s">
        <v>323</v>
      </c>
      <c r="B855" s="92" t="s">
        <v>391</v>
      </c>
      <c r="C855" s="92">
        <v>143</v>
      </c>
      <c r="D855" s="95" t="s">
        <v>321</v>
      </c>
      <c r="E855" s="92" t="s">
        <v>426</v>
      </c>
      <c r="F855" s="92">
        <v>2</v>
      </c>
      <c r="G855" s="92" t="s">
        <v>394</v>
      </c>
      <c r="H855" s="92" t="s">
        <v>393</v>
      </c>
      <c r="I855" s="92" t="s">
        <v>384</v>
      </c>
      <c r="J855" s="92" t="s">
        <v>240</v>
      </c>
      <c r="K855" s="92" t="s">
        <v>392</v>
      </c>
      <c r="L855" s="92" t="s">
        <v>383</v>
      </c>
      <c r="N855" s="92" t="s">
        <v>316</v>
      </c>
      <c r="O855" s="92" t="s">
        <v>316</v>
      </c>
      <c r="P855" s="92" t="s">
        <v>316</v>
      </c>
      <c r="Q855" s="92" t="s">
        <v>316</v>
      </c>
      <c r="R855" s="92" t="s">
        <v>316</v>
      </c>
      <c r="S855" s="92" t="s">
        <v>316</v>
      </c>
      <c r="T855" s="92" t="s">
        <v>316</v>
      </c>
      <c r="U855" s="92">
        <v>1</v>
      </c>
      <c r="W855" s="92" t="str">
        <f t="shared" si="32"/>
        <v>Other</v>
      </c>
      <c r="Y855" s="93" t="s">
        <v>316</v>
      </c>
      <c r="Z855" s="93" t="s">
        <v>316</v>
      </c>
      <c r="AD855" s="92">
        <v>3</v>
      </c>
      <c r="AE855" s="92">
        <v>1</v>
      </c>
      <c r="AG855" s="92" t="str">
        <f t="shared" si="33"/>
        <v>Non-Lab</v>
      </c>
    </row>
    <row r="856" spans="1:33" ht="16" x14ac:dyDescent="0.2">
      <c r="A856" s="92" t="s">
        <v>323</v>
      </c>
      <c r="B856" s="92" t="s">
        <v>391</v>
      </c>
      <c r="C856" s="92">
        <v>144</v>
      </c>
      <c r="D856" s="95" t="s">
        <v>321</v>
      </c>
      <c r="E856" s="92" t="s">
        <v>425</v>
      </c>
      <c r="F856" s="92">
        <v>2</v>
      </c>
      <c r="G856" s="92" t="s">
        <v>424</v>
      </c>
      <c r="H856" s="92" t="s">
        <v>423</v>
      </c>
      <c r="I856" s="92" t="s">
        <v>384</v>
      </c>
      <c r="J856" s="92" t="s">
        <v>240</v>
      </c>
      <c r="K856" s="92" t="s">
        <v>422</v>
      </c>
      <c r="L856" s="92" t="s">
        <v>383</v>
      </c>
      <c r="N856" s="92" t="s">
        <v>316</v>
      </c>
      <c r="O856" s="92" t="s">
        <v>316</v>
      </c>
      <c r="P856" s="92" t="s">
        <v>316</v>
      </c>
      <c r="Q856" s="92" t="s">
        <v>316</v>
      </c>
      <c r="R856" s="92" t="s">
        <v>316</v>
      </c>
      <c r="S856" s="92" t="s">
        <v>316</v>
      </c>
      <c r="T856" s="92" t="s">
        <v>316</v>
      </c>
      <c r="U856" s="92">
        <v>1</v>
      </c>
      <c r="W856" s="92" t="str">
        <f t="shared" si="32"/>
        <v>Other</v>
      </c>
      <c r="Y856" s="93" t="s">
        <v>316</v>
      </c>
      <c r="Z856" s="93" t="s">
        <v>316</v>
      </c>
      <c r="AD856" s="92">
        <v>3</v>
      </c>
      <c r="AE856" s="92">
        <v>0</v>
      </c>
      <c r="AG856" s="92" t="str">
        <f t="shared" si="33"/>
        <v>Non-Lab</v>
      </c>
    </row>
    <row r="857" spans="1:33" ht="16" x14ac:dyDescent="0.2">
      <c r="A857" s="92" t="s">
        <v>323</v>
      </c>
      <c r="B857" s="92" t="s">
        <v>391</v>
      </c>
      <c r="C857" s="92">
        <v>145</v>
      </c>
      <c r="D857" s="95" t="s">
        <v>321</v>
      </c>
      <c r="E857" s="92" t="s">
        <v>421</v>
      </c>
      <c r="F857" s="92">
        <v>2</v>
      </c>
      <c r="G857" s="92" t="s">
        <v>404</v>
      </c>
      <c r="I857" s="92" t="s">
        <v>384</v>
      </c>
      <c r="J857" s="92" t="s">
        <v>240</v>
      </c>
      <c r="K857" s="92" t="s">
        <v>404</v>
      </c>
      <c r="L857" s="92" t="s">
        <v>383</v>
      </c>
      <c r="N857" s="92" t="s">
        <v>316</v>
      </c>
      <c r="O857" s="92" t="s">
        <v>316</v>
      </c>
      <c r="P857" s="92" t="s">
        <v>316</v>
      </c>
      <c r="Q857" s="92" t="s">
        <v>316</v>
      </c>
      <c r="R857" s="92" t="s">
        <v>316</v>
      </c>
      <c r="S857" s="92" t="s">
        <v>316</v>
      </c>
      <c r="T857" s="92" t="s">
        <v>316</v>
      </c>
      <c r="U857" s="92">
        <v>1</v>
      </c>
      <c r="W857" s="92" t="str">
        <f t="shared" si="32"/>
        <v>Other</v>
      </c>
      <c r="Y857" s="93" t="s">
        <v>316</v>
      </c>
      <c r="Z857" s="93" t="s">
        <v>316</v>
      </c>
      <c r="AD857" s="92">
        <v>2</v>
      </c>
      <c r="AE857" s="92">
        <v>0</v>
      </c>
      <c r="AG857" s="92" t="str">
        <f t="shared" si="33"/>
        <v>Non-Lab</v>
      </c>
    </row>
    <row r="858" spans="1:33" ht="16" x14ac:dyDescent="0.2">
      <c r="A858" s="92" t="s">
        <v>323</v>
      </c>
      <c r="B858" s="92" t="s">
        <v>391</v>
      </c>
      <c r="C858" s="92">
        <v>151</v>
      </c>
      <c r="D858" s="95" t="s">
        <v>321</v>
      </c>
      <c r="E858" s="92" t="s">
        <v>420</v>
      </c>
      <c r="F858" s="92">
        <v>2</v>
      </c>
      <c r="G858" s="92" t="s">
        <v>417</v>
      </c>
      <c r="H858" s="92" t="s">
        <v>416</v>
      </c>
      <c r="I858" s="92" t="s">
        <v>384</v>
      </c>
      <c r="J858" s="92" t="s">
        <v>240</v>
      </c>
      <c r="K858" s="92" t="s">
        <v>415</v>
      </c>
      <c r="L858" s="92" t="s">
        <v>383</v>
      </c>
      <c r="N858" s="92" t="s">
        <v>316</v>
      </c>
      <c r="O858" s="92" t="s">
        <v>316</v>
      </c>
      <c r="P858" s="92" t="s">
        <v>316</v>
      </c>
      <c r="Q858" s="92" t="s">
        <v>316</v>
      </c>
      <c r="R858" s="92" t="s">
        <v>316</v>
      </c>
      <c r="S858" s="92" t="s">
        <v>316</v>
      </c>
      <c r="T858" s="92" t="s">
        <v>316</v>
      </c>
      <c r="U858" s="92">
        <v>1</v>
      </c>
      <c r="W858" s="92" t="str">
        <f t="shared" si="32"/>
        <v>Other</v>
      </c>
      <c r="Y858" s="93" t="s">
        <v>316</v>
      </c>
      <c r="Z858" s="93" t="s">
        <v>316</v>
      </c>
      <c r="AC858" s="92" t="s">
        <v>387</v>
      </c>
      <c r="AD858" s="92">
        <v>2</v>
      </c>
      <c r="AE858" s="92">
        <v>1</v>
      </c>
      <c r="AG858" s="92" t="str">
        <f t="shared" si="33"/>
        <v>Non-Lab</v>
      </c>
    </row>
    <row r="859" spans="1:33" ht="16" x14ac:dyDescent="0.2">
      <c r="A859" s="92" t="s">
        <v>323</v>
      </c>
      <c r="B859" s="92" t="s">
        <v>391</v>
      </c>
      <c r="C859" s="92">
        <v>152</v>
      </c>
      <c r="D859" s="95" t="s">
        <v>321</v>
      </c>
      <c r="E859" s="92" t="s">
        <v>419</v>
      </c>
      <c r="F859" s="92">
        <v>2</v>
      </c>
      <c r="G859" s="92" t="s">
        <v>417</v>
      </c>
      <c r="H859" s="92" t="s">
        <v>416</v>
      </c>
      <c r="I859" s="92" t="s">
        <v>384</v>
      </c>
      <c r="J859" s="92" t="s">
        <v>240</v>
      </c>
      <c r="K859" s="92" t="s">
        <v>415</v>
      </c>
      <c r="L859" s="92" t="s">
        <v>383</v>
      </c>
      <c r="N859" s="92" t="s">
        <v>316</v>
      </c>
      <c r="O859" s="92" t="s">
        <v>316</v>
      </c>
      <c r="P859" s="92" t="s">
        <v>316</v>
      </c>
      <c r="Q859" s="92" t="s">
        <v>316</v>
      </c>
      <c r="R859" s="92" t="s">
        <v>316</v>
      </c>
      <c r="S859" s="92" t="s">
        <v>316</v>
      </c>
      <c r="T859" s="92" t="s">
        <v>316</v>
      </c>
      <c r="U859" s="92">
        <v>1</v>
      </c>
      <c r="W859" s="92" t="str">
        <f t="shared" si="32"/>
        <v>Other</v>
      </c>
      <c r="Y859" s="93" t="s">
        <v>316</v>
      </c>
      <c r="Z859" s="93" t="s">
        <v>316</v>
      </c>
      <c r="AD859" s="92">
        <v>2</v>
      </c>
      <c r="AE859" s="92">
        <v>0</v>
      </c>
      <c r="AG859" s="92" t="str">
        <f t="shared" si="33"/>
        <v>Non-Lab</v>
      </c>
    </row>
    <row r="860" spans="1:33" ht="16" x14ac:dyDescent="0.2">
      <c r="A860" s="92" t="s">
        <v>323</v>
      </c>
      <c r="B860" s="92" t="s">
        <v>391</v>
      </c>
      <c r="C860" s="92">
        <v>153</v>
      </c>
      <c r="D860" s="95" t="s">
        <v>321</v>
      </c>
      <c r="E860" s="92" t="s">
        <v>418</v>
      </c>
      <c r="F860" s="92">
        <v>2</v>
      </c>
      <c r="G860" s="92" t="s">
        <v>417</v>
      </c>
      <c r="H860" s="92" t="s">
        <v>416</v>
      </c>
      <c r="I860" s="92" t="s">
        <v>384</v>
      </c>
      <c r="J860" s="92" t="s">
        <v>240</v>
      </c>
      <c r="K860" s="92" t="s">
        <v>415</v>
      </c>
      <c r="L860" s="92" t="s">
        <v>383</v>
      </c>
      <c r="N860" s="92" t="s">
        <v>316</v>
      </c>
      <c r="O860" s="92" t="s">
        <v>316</v>
      </c>
      <c r="P860" s="92" t="s">
        <v>316</v>
      </c>
      <c r="Q860" s="92" t="s">
        <v>316</v>
      </c>
      <c r="R860" s="92" t="s">
        <v>316</v>
      </c>
      <c r="S860" s="92" t="s">
        <v>316</v>
      </c>
      <c r="T860" s="92" t="s">
        <v>316</v>
      </c>
      <c r="U860" s="92">
        <v>1</v>
      </c>
      <c r="W860" s="92" t="str">
        <f t="shared" si="32"/>
        <v>Other</v>
      </c>
      <c r="Y860" s="93" t="s">
        <v>316</v>
      </c>
      <c r="Z860" s="93" t="s">
        <v>316</v>
      </c>
      <c r="AC860" s="92" t="s">
        <v>387</v>
      </c>
      <c r="AD860" s="92">
        <v>2</v>
      </c>
      <c r="AE860" s="92">
        <v>1</v>
      </c>
      <c r="AG860" s="92" t="str">
        <f t="shared" si="33"/>
        <v>Non-Lab</v>
      </c>
    </row>
    <row r="861" spans="1:33" ht="16" x14ac:dyDescent="0.2">
      <c r="A861" s="92" t="s">
        <v>323</v>
      </c>
      <c r="B861" s="92" t="s">
        <v>391</v>
      </c>
      <c r="C861" s="92">
        <v>154</v>
      </c>
      <c r="D861" s="95" t="s">
        <v>321</v>
      </c>
      <c r="E861" s="92" t="s">
        <v>414</v>
      </c>
      <c r="F861" s="92">
        <v>2</v>
      </c>
      <c r="G861" s="92" t="s">
        <v>413</v>
      </c>
      <c r="H861" s="92" t="s">
        <v>199</v>
      </c>
      <c r="I861" s="92" t="s">
        <v>384</v>
      </c>
      <c r="J861" s="92" t="s">
        <v>240</v>
      </c>
      <c r="K861" s="92" t="s">
        <v>412</v>
      </c>
      <c r="L861" s="92" t="s">
        <v>383</v>
      </c>
      <c r="N861" s="92" t="s">
        <v>316</v>
      </c>
      <c r="O861" s="92" t="s">
        <v>316</v>
      </c>
      <c r="P861" s="92" t="s">
        <v>316</v>
      </c>
      <c r="Q861" s="92" t="s">
        <v>316</v>
      </c>
      <c r="R861" s="92" t="s">
        <v>316</v>
      </c>
      <c r="S861" s="92" t="s">
        <v>316</v>
      </c>
      <c r="T861" s="92" t="s">
        <v>316</v>
      </c>
      <c r="U861" s="92">
        <v>1</v>
      </c>
      <c r="W861" s="92" t="str">
        <f t="shared" si="32"/>
        <v>Other</v>
      </c>
      <c r="Y861" s="93" t="s">
        <v>316</v>
      </c>
      <c r="Z861" s="93" t="s">
        <v>316</v>
      </c>
      <c r="AD861" s="92">
        <v>3</v>
      </c>
      <c r="AE861" s="92">
        <v>0</v>
      </c>
      <c r="AG861" s="92" t="str">
        <f t="shared" si="33"/>
        <v>Non-Lab</v>
      </c>
    </row>
    <row r="862" spans="1:33" ht="16" x14ac:dyDescent="0.2">
      <c r="A862" s="92" t="s">
        <v>323</v>
      </c>
      <c r="B862" s="92" t="s">
        <v>391</v>
      </c>
      <c r="C862" s="92">
        <v>161</v>
      </c>
      <c r="D862" s="95" t="s">
        <v>321</v>
      </c>
      <c r="E862" s="92" t="s">
        <v>411</v>
      </c>
      <c r="F862" s="92">
        <v>2</v>
      </c>
      <c r="G862" s="92" t="s">
        <v>404</v>
      </c>
      <c r="I862" s="92" t="s">
        <v>384</v>
      </c>
      <c r="J862" s="92" t="s">
        <v>240</v>
      </c>
      <c r="K862" s="92" t="s">
        <v>404</v>
      </c>
      <c r="L862" s="92" t="s">
        <v>383</v>
      </c>
      <c r="N862" s="92" t="s">
        <v>316</v>
      </c>
      <c r="O862" s="92" t="s">
        <v>316</v>
      </c>
      <c r="P862" s="92" t="s">
        <v>316</v>
      </c>
      <c r="Q862" s="92" t="s">
        <v>316</v>
      </c>
      <c r="R862" s="92" t="s">
        <v>316</v>
      </c>
      <c r="S862" s="92" t="s">
        <v>316</v>
      </c>
      <c r="T862" s="92" t="s">
        <v>316</v>
      </c>
      <c r="U862" s="92">
        <v>1</v>
      </c>
      <c r="W862" s="92" t="str">
        <f t="shared" si="32"/>
        <v>Other</v>
      </c>
      <c r="Y862" s="93" t="s">
        <v>316</v>
      </c>
      <c r="Z862" s="93" t="s">
        <v>316</v>
      </c>
      <c r="AD862" s="92">
        <v>2</v>
      </c>
      <c r="AE862" s="92">
        <v>0</v>
      </c>
      <c r="AG862" s="92" t="str">
        <f t="shared" si="33"/>
        <v>Non-Lab</v>
      </c>
    </row>
    <row r="863" spans="1:33" ht="16" x14ac:dyDescent="0.2">
      <c r="A863" s="92" t="s">
        <v>323</v>
      </c>
      <c r="B863" s="92" t="s">
        <v>391</v>
      </c>
      <c r="C863" s="92">
        <v>162</v>
      </c>
      <c r="D863" s="95" t="s">
        <v>321</v>
      </c>
      <c r="E863" s="92" t="s">
        <v>410</v>
      </c>
      <c r="F863" s="92">
        <v>2</v>
      </c>
      <c r="G863" s="92" t="s">
        <v>404</v>
      </c>
      <c r="I863" s="92" t="s">
        <v>384</v>
      </c>
      <c r="J863" s="92" t="s">
        <v>240</v>
      </c>
      <c r="K863" s="92" t="s">
        <v>404</v>
      </c>
      <c r="L863" s="92" t="s">
        <v>383</v>
      </c>
      <c r="N863" s="92" t="s">
        <v>316</v>
      </c>
      <c r="O863" s="92" t="s">
        <v>316</v>
      </c>
      <c r="P863" s="92" t="s">
        <v>316</v>
      </c>
      <c r="Q863" s="92" t="s">
        <v>316</v>
      </c>
      <c r="R863" s="92" t="s">
        <v>316</v>
      </c>
      <c r="S863" s="92" t="s">
        <v>316</v>
      </c>
      <c r="T863" s="92" t="s">
        <v>316</v>
      </c>
      <c r="U863" s="92">
        <v>1</v>
      </c>
      <c r="W863" s="92" t="str">
        <f t="shared" si="32"/>
        <v>Other</v>
      </c>
      <c r="Y863" s="93" t="s">
        <v>316</v>
      </c>
      <c r="Z863" s="93" t="s">
        <v>316</v>
      </c>
      <c r="AD863" s="92">
        <v>2</v>
      </c>
      <c r="AE863" s="92">
        <v>0</v>
      </c>
      <c r="AG863" s="92" t="str">
        <f t="shared" si="33"/>
        <v>Non-Lab</v>
      </c>
    </row>
    <row r="864" spans="1:33" ht="16" x14ac:dyDescent="0.2">
      <c r="A864" s="92" t="s">
        <v>323</v>
      </c>
      <c r="B864" s="92" t="s">
        <v>391</v>
      </c>
      <c r="C864" s="92">
        <v>163</v>
      </c>
      <c r="D864" s="95" t="s">
        <v>321</v>
      </c>
      <c r="E864" s="92" t="s">
        <v>409</v>
      </c>
      <c r="F864" s="92">
        <v>2</v>
      </c>
      <c r="G864" s="92" t="s">
        <v>408</v>
      </c>
      <c r="H864" s="92" t="s">
        <v>407</v>
      </c>
      <c r="I864" s="92" t="s">
        <v>384</v>
      </c>
      <c r="J864" s="92" t="s">
        <v>240</v>
      </c>
      <c r="K864" s="92" t="s">
        <v>406</v>
      </c>
      <c r="L864" s="92" t="s">
        <v>383</v>
      </c>
      <c r="N864" s="92" t="s">
        <v>316</v>
      </c>
      <c r="O864" s="92" t="s">
        <v>316</v>
      </c>
      <c r="P864" s="92" t="s">
        <v>316</v>
      </c>
      <c r="Q864" s="92" t="s">
        <v>316</v>
      </c>
      <c r="R864" s="92" t="s">
        <v>316</v>
      </c>
      <c r="S864" s="92" t="s">
        <v>316</v>
      </c>
      <c r="T864" s="92" t="s">
        <v>316</v>
      </c>
      <c r="U864" s="92">
        <v>1</v>
      </c>
      <c r="W864" s="92" t="str">
        <f t="shared" si="32"/>
        <v>Other</v>
      </c>
      <c r="Y864" s="93" t="s">
        <v>316</v>
      </c>
      <c r="Z864" s="93" t="s">
        <v>316</v>
      </c>
      <c r="AD864" s="92">
        <v>3</v>
      </c>
      <c r="AE864" s="92">
        <v>1</v>
      </c>
      <c r="AG864" s="92" t="str">
        <f t="shared" si="33"/>
        <v>Non-Lab</v>
      </c>
    </row>
    <row r="865" spans="1:33" ht="16" x14ac:dyDescent="0.2">
      <c r="A865" s="92" t="s">
        <v>323</v>
      </c>
      <c r="B865" s="92" t="s">
        <v>391</v>
      </c>
      <c r="C865" s="92">
        <v>164</v>
      </c>
      <c r="D865" s="95" t="s">
        <v>321</v>
      </c>
      <c r="E865" s="92" t="s">
        <v>405</v>
      </c>
      <c r="F865" s="92">
        <v>2</v>
      </c>
      <c r="G865" s="92" t="s">
        <v>404</v>
      </c>
      <c r="I865" s="92" t="s">
        <v>384</v>
      </c>
      <c r="J865" s="92" t="s">
        <v>240</v>
      </c>
      <c r="K865" s="92" t="s">
        <v>404</v>
      </c>
      <c r="L865" s="92" t="s">
        <v>383</v>
      </c>
      <c r="N865" s="92" t="s">
        <v>316</v>
      </c>
      <c r="O865" s="92" t="s">
        <v>316</v>
      </c>
      <c r="P865" s="92" t="s">
        <v>316</v>
      </c>
      <c r="Q865" s="92" t="s">
        <v>316</v>
      </c>
      <c r="R865" s="92" t="s">
        <v>316</v>
      </c>
      <c r="S865" s="92" t="s">
        <v>316</v>
      </c>
      <c r="T865" s="92" t="s">
        <v>316</v>
      </c>
      <c r="U865" s="92">
        <v>1</v>
      </c>
      <c r="W865" s="92" t="str">
        <f t="shared" si="32"/>
        <v>Other</v>
      </c>
      <c r="Y865" s="93" t="s">
        <v>316</v>
      </c>
      <c r="Z865" s="93" t="s">
        <v>316</v>
      </c>
      <c r="AD865" s="92">
        <v>3</v>
      </c>
      <c r="AE865" s="92">
        <v>0</v>
      </c>
      <c r="AG865" s="92" t="str">
        <f t="shared" si="33"/>
        <v>Non-Lab</v>
      </c>
    </row>
    <row r="866" spans="1:33" ht="16" x14ac:dyDescent="0.2">
      <c r="A866" s="92" t="s">
        <v>323</v>
      </c>
      <c r="B866" s="92" t="s">
        <v>391</v>
      </c>
      <c r="C866" s="92">
        <v>165</v>
      </c>
      <c r="D866" s="95" t="s">
        <v>321</v>
      </c>
      <c r="E866" s="92" t="s">
        <v>403</v>
      </c>
      <c r="F866" s="92">
        <v>2</v>
      </c>
      <c r="G866" s="92" t="s">
        <v>402</v>
      </c>
      <c r="H866" s="92" t="s">
        <v>401</v>
      </c>
      <c r="I866" s="92" t="s">
        <v>384</v>
      </c>
      <c r="J866" s="92" t="s">
        <v>240</v>
      </c>
      <c r="K866" s="92" t="s">
        <v>400</v>
      </c>
      <c r="L866" s="92" t="s">
        <v>383</v>
      </c>
      <c r="N866" s="92" t="s">
        <v>316</v>
      </c>
      <c r="O866" s="92" t="s">
        <v>316</v>
      </c>
      <c r="P866" s="92" t="s">
        <v>316</v>
      </c>
      <c r="Q866" s="92" t="s">
        <v>316</v>
      </c>
      <c r="R866" s="92" t="s">
        <v>316</v>
      </c>
      <c r="S866" s="92" t="s">
        <v>316</v>
      </c>
      <c r="T866" s="92" t="s">
        <v>316</v>
      </c>
      <c r="U866" s="92">
        <v>1</v>
      </c>
      <c r="W866" s="92" t="str">
        <f t="shared" si="32"/>
        <v>Other</v>
      </c>
      <c r="Y866" s="93" t="s">
        <v>316</v>
      </c>
      <c r="Z866" s="93" t="s">
        <v>316</v>
      </c>
      <c r="AD866" s="92">
        <v>10</v>
      </c>
      <c r="AE866" s="92">
        <v>3</v>
      </c>
      <c r="AG866" s="92" t="str">
        <f t="shared" si="33"/>
        <v>Non-Lab</v>
      </c>
    </row>
    <row r="867" spans="1:33" ht="16" x14ac:dyDescent="0.2">
      <c r="A867" s="92" t="s">
        <v>323</v>
      </c>
      <c r="B867" s="92" t="s">
        <v>391</v>
      </c>
      <c r="C867" s="92">
        <v>172</v>
      </c>
      <c r="D867" s="95" t="s">
        <v>321</v>
      </c>
      <c r="E867" s="92" t="s">
        <v>399</v>
      </c>
      <c r="F867" s="92">
        <v>2</v>
      </c>
      <c r="G867" s="92" t="s">
        <v>398</v>
      </c>
      <c r="H867" s="92" t="s">
        <v>397</v>
      </c>
      <c r="I867" s="92" t="s">
        <v>384</v>
      </c>
      <c r="J867" s="92" t="s">
        <v>240</v>
      </c>
      <c r="K867" s="92" t="s">
        <v>396</v>
      </c>
      <c r="L867" s="92" t="s">
        <v>383</v>
      </c>
      <c r="N867" s="92" t="s">
        <v>316</v>
      </c>
      <c r="O867" s="92" t="s">
        <v>316</v>
      </c>
      <c r="P867" s="92" t="s">
        <v>316</v>
      </c>
      <c r="Q867" s="92" t="s">
        <v>316</v>
      </c>
      <c r="R867" s="92" t="s">
        <v>316</v>
      </c>
      <c r="S867" s="92" t="s">
        <v>316</v>
      </c>
      <c r="T867" s="92" t="s">
        <v>316</v>
      </c>
      <c r="U867" s="92">
        <v>1</v>
      </c>
      <c r="W867" s="92" t="str">
        <f t="shared" si="32"/>
        <v>Other</v>
      </c>
      <c r="Y867" s="93" t="s">
        <v>316</v>
      </c>
      <c r="Z867" s="93" t="s">
        <v>316</v>
      </c>
      <c r="AD867" s="92">
        <v>10</v>
      </c>
      <c r="AE867" s="92">
        <v>2</v>
      </c>
      <c r="AG867" s="92" t="str">
        <f t="shared" si="33"/>
        <v>Non-Lab</v>
      </c>
    </row>
    <row r="868" spans="1:33" ht="16" x14ac:dyDescent="0.2">
      <c r="A868" s="92" t="s">
        <v>323</v>
      </c>
      <c r="B868" s="92" t="s">
        <v>391</v>
      </c>
      <c r="C868" s="92">
        <v>221</v>
      </c>
      <c r="D868" s="95" t="s">
        <v>329</v>
      </c>
      <c r="E868" s="92" t="s">
        <v>395</v>
      </c>
      <c r="F868" s="92">
        <v>1</v>
      </c>
      <c r="G868" s="92" t="s">
        <v>394</v>
      </c>
      <c r="H868" s="92" t="s">
        <v>393</v>
      </c>
      <c r="I868" s="92" t="s">
        <v>384</v>
      </c>
      <c r="J868" s="92" t="s">
        <v>240</v>
      </c>
      <c r="K868" s="92" t="s">
        <v>392</v>
      </c>
      <c r="L868" s="92" t="s">
        <v>383</v>
      </c>
      <c r="N868" s="92" t="s">
        <v>316</v>
      </c>
      <c r="O868" s="92" t="s">
        <v>316</v>
      </c>
      <c r="P868" s="92" t="s">
        <v>316</v>
      </c>
      <c r="Q868" s="92" t="s">
        <v>316</v>
      </c>
      <c r="R868" s="92" t="s">
        <v>316</v>
      </c>
      <c r="S868" s="92" t="s">
        <v>316</v>
      </c>
      <c r="T868" s="92" t="s">
        <v>316</v>
      </c>
      <c r="U868" s="92">
        <v>1</v>
      </c>
      <c r="W868" s="92" t="str">
        <f t="shared" si="32"/>
        <v>Other</v>
      </c>
      <c r="Y868" s="93" t="s">
        <v>316</v>
      </c>
      <c r="Z868" s="93" t="s">
        <v>316</v>
      </c>
      <c r="AD868" s="92">
        <v>10</v>
      </c>
      <c r="AE868" s="92">
        <v>3</v>
      </c>
      <c r="AG868" s="92" t="str">
        <f t="shared" si="33"/>
        <v>Non-Lab</v>
      </c>
    </row>
    <row r="869" spans="1:33" ht="16" x14ac:dyDescent="0.2">
      <c r="A869" s="92" t="s">
        <v>323</v>
      </c>
      <c r="B869" s="92" t="s">
        <v>391</v>
      </c>
      <c r="C869" s="92">
        <v>307</v>
      </c>
      <c r="D869" s="95" t="s">
        <v>321</v>
      </c>
      <c r="E869" s="92" t="s">
        <v>390</v>
      </c>
      <c r="F869" s="92">
        <v>2</v>
      </c>
      <c r="G869" s="92" t="s">
        <v>389</v>
      </c>
      <c r="H869" s="92" t="s">
        <v>342</v>
      </c>
      <c r="K869" s="92" t="s">
        <v>388</v>
      </c>
      <c r="L869" s="92" t="s">
        <v>316</v>
      </c>
      <c r="N869" s="92" t="s">
        <v>316</v>
      </c>
      <c r="O869" s="92" t="s">
        <v>316</v>
      </c>
      <c r="P869" s="92" t="s">
        <v>316</v>
      </c>
      <c r="Q869" s="92" t="s">
        <v>316</v>
      </c>
      <c r="R869" s="92" t="s">
        <v>316</v>
      </c>
      <c r="S869" s="92" t="s">
        <v>316</v>
      </c>
      <c r="T869" s="92" t="s">
        <v>316</v>
      </c>
      <c r="U869" s="92">
        <v>1</v>
      </c>
      <c r="W869" s="92" t="str">
        <f t="shared" si="32"/>
        <v>Other</v>
      </c>
      <c r="Y869" s="93" t="s">
        <v>316</v>
      </c>
      <c r="Z869" s="93" t="s">
        <v>316</v>
      </c>
      <c r="AC869" s="92" t="s">
        <v>387</v>
      </c>
      <c r="AD869" s="92">
        <v>2</v>
      </c>
      <c r="AE869" s="92">
        <v>2</v>
      </c>
      <c r="AG869" s="92" t="str">
        <f t="shared" si="33"/>
        <v>Non-Lab</v>
      </c>
    </row>
    <row r="870" spans="1:33" ht="16" x14ac:dyDescent="0.2">
      <c r="A870" s="92" t="s">
        <v>323</v>
      </c>
      <c r="B870" s="92" t="s">
        <v>386</v>
      </c>
      <c r="C870" s="92">
        <v>401</v>
      </c>
      <c r="D870" s="95" t="s">
        <v>321</v>
      </c>
      <c r="E870" s="92" t="s">
        <v>385</v>
      </c>
      <c r="F870" s="92">
        <v>4</v>
      </c>
      <c r="G870" s="92" t="s">
        <v>384</v>
      </c>
      <c r="H870" s="92" t="s">
        <v>240</v>
      </c>
      <c r="K870" s="92" t="s">
        <v>383</v>
      </c>
      <c r="L870" s="92" t="s">
        <v>316</v>
      </c>
      <c r="N870" s="92" t="s">
        <v>316</v>
      </c>
      <c r="O870" s="92" t="s">
        <v>316</v>
      </c>
      <c r="P870" s="92" t="s">
        <v>316</v>
      </c>
      <c r="Q870" s="92" t="s">
        <v>316</v>
      </c>
      <c r="R870" s="92" t="s">
        <v>316</v>
      </c>
      <c r="S870" s="92" t="s">
        <v>316</v>
      </c>
      <c r="T870" s="92" t="s">
        <v>316</v>
      </c>
      <c r="U870" s="92">
        <v>1</v>
      </c>
      <c r="W870" s="92" t="str">
        <f t="shared" si="32"/>
        <v>Other</v>
      </c>
      <c r="Y870" s="93" t="s">
        <v>316</v>
      </c>
      <c r="Z870" s="93" t="s">
        <v>316</v>
      </c>
      <c r="AD870" s="92">
        <v>2</v>
      </c>
      <c r="AE870" s="92">
        <v>2</v>
      </c>
      <c r="AG870" s="92" t="str">
        <f t="shared" si="33"/>
        <v>Non-Lab</v>
      </c>
    </row>
    <row r="871" spans="1:33" ht="16" x14ac:dyDescent="0.2">
      <c r="A871" s="92" t="s">
        <v>323</v>
      </c>
      <c r="B871" s="92" t="s">
        <v>378</v>
      </c>
      <c r="C871" s="92">
        <v>300</v>
      </c>
      <c r="D871" s="95" t="s">
        <v>321</v>
      </c>
      <c r="E871" s="92" t="s">
        <v>382</v>
      </c>
      <c r="F871" s="92">
        <v>2</v>
      </c>
      <c r="G871" s="92" t="s">
        <v>364</v>
      </c>
      <c r="H871" s="92" t="s">
        <v>363</v>
      </c>
      <c r="I871" s="92" t="s">
        <v>381</v>
      </c>
      <c r="J871" s="92" t="s">
        <v>380</v>
      </c>
      <c r="K871" s="92" t="s">
        <v>362</v>
      </c>
      <c r="L871" s="92" t="s">
        <v>379</v>
      </c>
      <c r="N871" s="92" t="s">
        <v>316</v>
      </c>
      <c r="O871" s="92" t="s">
        <v>316</v>
      </c>
      <c r="P871" s="92" t="s">
        <v>316</v>
      </c>
      <c r="Q871" s="92" t="s">
        <v>316</v>
      </c>
      <c r="R871" s="92" t="s">
        <v>316</v>
      </c>
      <c r="S871" s="92" t="s">
        <v>316</v>
      </c>
      <c r="T871" s="92" t="s">
        <v>316</v>
      </c>
      <c r="U871" s="92">
        <v>1</v>
      </c>
      <c r="W871" s="92" t="str">
        <f t="shared" si="32"/>
        <v>Other</v>
      </c>
      <c r="Y871" s="93" t="s">
        <v>316</v>
      </c>
      <c r="Z871" s="93" t="s">
        <v>316</v>
      </c>
      <c r="AD871" s="92">
        <v>999</v>
      </c>
      <c r="AE871" s="92">
        <v>14</v>
      </c>
      <c r="AG871" s="92" t="str">
        <f t="shared" si="33"/>
        <v>Non-Lab</v>
      </c>
    </row>
    <row r="872" spans="1:33" ht="16" x14ac:dyDescent="0.2">
      <c r="A872" s="92" t="s">
        <v>323</v>
      </c>
      <c r="B872" s="92" t="s">
        <v>378</v>
      </c>
      <c r="C872" s="92">
        <v>501</v>
      </c>
      <c r="D872" s="95" t="s">
        <v>321</v>
      </c>
      <c r="E872" s="92" t="s">
        <v>320</v>
      </c>
      <c r="F872" s="92">
        <v>1</v>
      </c>
      <c r="G872" s="92" t="s">
        <v>364</v>
      </c>
      <c r="H872" s="92" t="s">
        <v>363</v>
      </c>
      <c r="K872" s="92" t="s">
        <v>362</v>
      </c>
      <c r="L872" s="92" t="s">
        <v>316</v>
      </c>
      <c r="N872" s="92" t="s">
        <v>316</v>
      </c>
      <c r="O872" s="92" t="s">
        <v>316</v>
      </c>
      <c r="P872" s="92" t="s">
        <v>316</v>
      </c>
      <c r="Q872" s="92" t="s">
        <v>316</v>
      </c>
      <c r="R872" s="92" t="s">
        <v>316</v>
      </c>
      <c r="S872" s="92" t="s">
        <v>316</v>
      </c>
      <c r="T872" s="92" t="s">
        <v>316</v>
      </c>
      <c r="U872" s="92">
        <v>1</v>
      </c>
      <c r="W872" s="92" t="str">
        <f t="shared" si="32"/>
        <v>Other</v>
      </c>
      <c r="Y872" s="93" t="s">
        <v>316</v>
      </c>
      <c r="Z872" s="93" t="s">
        <v>316</v>
      </c>
      <c r="AD872" s="92">
        <v>1</v>
      </c>
      <c r="AE872" s="92">
        <v>1</v>
      </c>
      <c r="AG872" s="92" t="str">
        <f t="shared" si="33"/>
        <v>Non-Lab</v>
      </c>
    </row>
    <row r="873" spans="1:33" ht="16" x14ac:dyDescent="0.2">
      <c r="A873" s="92" t="s">
        <v>323</v>
      </c>
      <c r="B873" s="92" t="s">
        <v>374</v>
      </c>
      <c r="C873" s="92">
        <v>450</v>
      </c>
      <c r="D873" s="95" t="s">
        <v>321</v>
      </c>
      <c r="E873" s="92" t="s">
        <v>377</v>
      </c>
      <c r="F873" s="92">
        <v>4</v>
      </c>
      <c r="G873" s="92" t="s">
        <v>376</v>
      </c>
      <c r="H873" s="92" t="s">
        <v>342</v>
      </c>
      <c r="K873" s="92" t="s">
        <v>375</v>
      </c>
      <c r="L873" s="92" t="s">
        <v>316</v>
      </c>
      <c r="N873" s="92" t="s">
        <v>316</v>
      </c>
      <c r="O873" s="92" t="s">
        <v>316</v>
      </c>
      <c r="P873" s="92" t="s">
        <v>316</v>
      </c>
      <c r="Q873" s="92" t="s">
        <v>316</v>
      </c>
      <c r="R873" s="92" t="s">
        <v>316</v>
      </c>
      <c r="S873" s="92" t="s">
        <v>316</v>
      </c>
      <c r="T873" s="92" t="s">
        <v>316</v>
      </c>
      <c r="U873" s="92">
        <v>1</v>
      </c>
      <c r="W873" s="92" t="str">
        <f t="shared" si="32"/>
        <v>Other</v>
      </c>
      <c r="Y873" s="93" t="s">
        <v>316</v>
      </c>
      <c r="Z873" s="93" t="s">
        <v>316</v>
      </c>
      <c r="AD873" s="92">
        <v>1</v>
      </c>
      <c r="AE873" s="92">
        <v>1</v>
      </c>
      <c r="AG873" s="92" t="str">
        <f t="shared" si="33"/>
        <v>Non-Lab</v>
      </c>
    </row>
    <row r="874" spans="1:33" ht="16" x14ac:dyDescent="0.2">
      <c r="A874" s="92" t="s">
        <v>323</v>
      </c>
      <c r="B874" s="92" t="s">
        <v>374</v>
      </c>
      <c r="C874" s="92">
        <v>501</v>
      </c>
      <c r="D874" s="95" t="s">
        <v>321</v>
      </c>
      <c r="E874" s="92" t="s">
        <v>320</v>
      </c>
      <c r="F874" s="92">
        <v>4</v>
      </c>
      <c r="G874" s="92" t="s">
        <v>373</v>
      </c>
      <c r="H874" s="92" t="s">
        <v>372</v>
      </c>
      <c r="K874" s="92" t="s">
        <v>371</v>
      </c>
      <c r="L874" s="92" t="s">
        <v>316</v>
      </c>
      <c r="N874" s="92" t="s">
        <v>316</v>
      </c>
      <c r="O874" s="92" t="s">
        <v>316</v>
      </c>
      <c r="P874" s="92" t="s">
        <v>316</v>
      </c>
      <c r="Q874" s="92" t="s">
        <v>316</v>
      </c>
      <c r="R874" s="92" t="s">
        <v>316</v>
      </c>
      <c r="S874" s="92" t="s">
        <v>316</v>
      </c>
      <c r="T874" s="92" t="s">
        <v>316</v>
      </c>
      <c r="U874" s="92">
        <v>1</v>
      </c>
      <c r="W874" s="92" t="str">
        <f t="shared" si="32"/>
        <v>Other</v>
      </c>
      <c r="Y874" s="93" t="s">
        <v>316</v>
      </c>
      <c r="Z874" s="93" t="s">
        <v>316</v>
      </c>
      <c r="AD874" s="92">
        <v>1</v>
      </c>
      <c r="AE874" s="92">
        <v>1</v>
      </c>
      <c r="AG874" s="92" t="str">
        <f t="shared" si="33"/>
        <v>Non-Lab</v>
      </c>
    </row>
    <row r="875" spans="1:33" ht="16" x14ac:dyDescent="0.2">
      <c r="A875" s="92" t="s">
        <v>323</v>
      </c>
      <c r="B875" s="92" t="s">
        <v>374</v>
      </c>
      <c r="C875" s="92">
        <v>501</v>
      </c>
      <c r="D875" s="95" t="s">
        <v>329</v>
      </c>
      <c r="E875" s="92" t="s">
        <v>320</v>
      </c>
      <c r="F875" s="92">
        <v>2</v>
      </c>
      <c r="G875" s="92" t="s">
        <v>373</v>
      </c>
      <c r="H875" s="92" t="s">
        <v>372</v>
      </c>
      <c r="K875" s="92" t="s">
        <v>371</v>
      </c>
      <c r="L875" s="92" t="s">
        <v>316</v>
      </c>
      <c r="N875" s="92" t="s">
        <v>316</v>
      </c>
      <c r="O875" s="92" t="s">
        <v>316</v>
      </c>
      <c r="P875" s="92" t="s">
        <v>316</v>
      </c>
      <c r="Q875" s="92" t="s">
        <v>316</v>
      </c>
      <c r="R875" s="92" t="s">
        <v>316</v>
      </c>
      <c r="S875" s="92" t="s">
        <v>316</v>
      </c>
      <c r="T875" s="92" t="s">
        <v>316</v>
      </c>
      <c r="U875" s="92">
        <v>1</v>
      </c>
      <c r="W875" s="92" t="str">
        <f t="shared" si="32"/>
        <v>Other</v>
      </c>
      <c r="Y875" s="93" t="s">
        <v>316</v>
      </c>
      <c r="Z875" s="93" t="s">
        <v>316</v>
      </c>
      <c r="AD875" s="92">
        <v>1</v>
      </c>
      <c r="AE875" s="92">
        <v>1</v>
      </c>
      <c r="AG875" s="92" t="str">
        <f t="shared" si="33"/>
        <v>Non-Lab</v>
      </c>
    </row>
    <row r="876" spans="1:33" ht="16" x14ac:dyDescent="0.2">
      <c r="A876" s="92" t="s">
        <v>323</v>
      </c>
      <c r="B876" s="92" t="s">
        <v>365</v>
      </c>
      <c r="C876" s="92">
        <v>200</v>
      </c>
      <c r="D876" s="95" t="s">
        <v>321</v>
      </c>
      <c r="E876" s="92" t="s">
        <v>370</v>
      </c>
      <c r="F876" s="92">
        <v>2</v>
      </c>
      <c r="G876" s="92" t="s">
        <v>369</v>
      </c>
      <c r="H876" s="92" t="s">
        <v>368</v>
      </c>
      <c r="I876" s="92" t="s">
        <v>364</v>
      </c>
      <c r="J876" s="92" t="s">
        <v>363</v>
      </c>
      <c r="K876" s="92" t="s">
        <v>367</v>
      </c>
      <c r="L876" s="92" t="s">
        <v>362</v>
      </c>
      <c r="N876" s="92" t="s">
        <v>316</v>
      </c>
      <c r="O876" s="92" t="s">
        <v>316</v>
      </c>
      <c r="P876" s="92" t="s">
        <v>316</v>
      </c>
      <c r="Q876" s="92" t="s">
        <v>316</v>
      </c>
      <c r="R876" s="92" t="s">
        <v>316</v>
      </c>
      <c r="S876" s="92" t="s">
        <v>316</v>
      </c>
      <c r="T876" s="92" t="s">
        <v>316</v>
      </c>
      <c r="U876" s="92">
        <v>1</v>
      </c>
      <c r="W876" s="92" t="str">
        <f t="shared" si="32"/>
        <v>Other</v>
      </c>
      <c r="Y876" s="93" t="s">
        <v>316</v>
      </c>
      <c r="Z876" s="93" t="s">
        <v>316</v>
      </c>
      <c r="AC876" s="92" t="s">
        <v>366</v>
      </c>
      <c r="AD876" s="92">
        <v>15</v>
      </c>
      <c r="AE876" s="92">
        <v>6</v>
      </c>
      <c r="AG876" s="92" t="str">
        <f t="shared" si="33"/>
        <v>Non-Lab</v>
      </c>
    </row>
    <row r="877" spans="1:33" ht="16" x14ac:dyDescent="0.2">
      <c r="A877" s="92" t="s">
        <v>323</v>
      </c>
      <c r="B877" s="92" t="s">
        <v>365</v>
      </c>
      <c r="C877" s="92">
        <v>501</v>
      </c>
      <c r="D877" s="95" t="s">
        <v>321</v>
      </c>
      <c r="E877" s="92" t="s">
        <v>320</v>
      </c>
      <c r="F877" s="92">
        <v>1</v>
      </c>
      <c r="G877" s="92" t="s">
        <v>364</v>
      </c>
      <c r="H877" s="92" t="s">
        <v>363</v>
      </c>
      <c r="K877" s="92" t="s">
        <v>362</v>
      </c>
      <c r="L877" s="92" t="s">
        <v>316</v>
      </c>
      <c r="N877" s="92" t="s">
        <v>316</v>
      </c>
      <c r="O877" s="92" t="s">
        <v>316</v>
      </c>
      <c r="P877" s="92" t="s">
        <v>316</v>
      </c>
      <c r="Q877" s="92" t="s">
        <v>316</v>
      </c>
      <c r="R877" s="92" t="s">
        <v>316</v>
      </c>
      <c r="S877" s="92" t="s">
        <v>316</v>
      </c>
      <c r="T877" s="92" t="s">
        <v>316</v>
      </c>
      <c r="U877" s="92">
        <v>1</v>
      </c>
      <c r="W877" s="92" t="str">
        <f t="shared" si="32"/>
        <v>Other</v>
      </c>
      <c r="Y877" s="93" t="s">
        <v>316</v>
      </c>
      <c r="Z877" s="93" t="s">
        <v>316</v>
      </c>
      <c r="AD877" s="92">
        <v>1</v>
      </c>
      <c r="AE877" s="92">
        <v>1</v>
      </c>
      <c r="AG877" s="92" t="str">
        <f t="shared" si="33"/>
        <v>Non-Lab</v>
      </c>
    </row>
    <row r="878" spans="1:33" ht="16" x14ac:dyDescent="0.2">
      <c r="A878" s="92" t="s">
        <v>323</v>
      </c>
      <c r="B878" s="92" t="s">
        <v>365</v>
      </c>
      <c r="C878" s="92">
        <v>501</v>
      </c>
      <c r="D878" s="95" t="s">
        <v>329</v>
      </c>
      <c r="E878" s="92" t="s">
        <v>320</v>
      </c>
      <c r="F878" s="92">
        <v>2</v>
      </c>
      <c r="G878" s="92" t="s">
        <v>364</v>
      </c>
      <c r="H878" s="92" t="s">
        <v>363</v>
      </c>
      <c r="K878" s="92" t="s">
        <v>362</v>
      </c>
      <c r="L878" s="92" t="s">
        <v>316</v>
      </c>
      <c r="N878" s="92" t="s">
        <v>316</v>
      </c>
      <c r="O878" s="92" t="s">
        <v>316</v>
      </c>
      <c r="P878" s="92" t="s">
        <v>316</v>
      </c>
      <c r="Q878" s="92" t="s">
        <v>316</v>
      </c>
      <c r="R878" s="92" t="s">
        <v>316</v>
      </c>
      <c r="S878" s="92" t="s">
        <v>316</v>
      </c>
      <c r="T878" s="92" t="s">
        <v>316</v>
      </c>
      <c r="U878" s="92">
        <v>1</v>
      </c>
      <c r="W878" s="92" t="str">
        <f t="shared" si="32"/>
        <v>Other</v>
      </c>
      <c r="Y878" s="93" t="s">
        <v>316</v>
      </c>
      <c r="Z878" s="93" t="s">
        <v>316</v>
      </c>
      <c r="AD878" s="92">
        <v>1</v>
      </c>
      <c r="AE878" s="92">
        <v>1</v>
      </c>
      <c r="AG878" s="92" t="str">
        <f t="shared" si="33"/>
        <v>Non-Lab</v>
      </c>
    </row>
    <row r="879" spans="1:33" ht="16" x14ac:dyDescent="0.2">
      <c r="A879" s="92" t="s">
        <v>323</v>
      </c>
      <c r="B879" s="92" t="s">
        <v>359</v>
      </c>
      <c r="C879" s="92">
        <v>442</v>
      </c>
      <c r="D879" s="95" t="s">
        <v>321</v>
      </c>
      <c r="E879" s="92" t="s">
        <v>361</v>
      </c>
      <c r="F879" s="92">
        <v>1</v>
      </c>
      <c r="G879" s="92" t="s">
        <v>358</v>
      </c>
      <c r="H879" s="92" t="s">
        <v>357</v>
      </c>
      <c r="K879" s="92" t="s">
        <v>356</v>
      </c>
      <c r="L879" s="92" t="s">
        <v>316</v>
      </c>
      <c r="N879" s="92" t="s">
        <v>316</v>
      </c>
      <c r="O879" s="92" t="s">
        <v>316</v>
      </c>
      <c r="P879" s="92" t="s">
        <v>316</v>
      </c>
      <c r="Q879" s="92" t="s">
        <v>316</v>
      </c>
      <c r="R879" s="92" t="s">
        <v>316</v>
      </c>
      <c r="S879" s="92" t="s">
        <v>316</v>
      </c>
      <c r="T879" s="92" t="s">
        <v>316</v>
      </c>
      <c r="U879" s="92">
        <v>1</v>
      </c>
      <c r="W879" s="92" t="str">
        <f t="shared" si="32"/>
        <v>Other</v>
      </c>
      <c r="Y879" s="93" t="s">
        <v>316</v>
      </c>
      <c r="Z879" s="93" t="s">
        <v>316</v>
      </c>
      <c r="AC879" s="92" t="s">
        <v>360</v>
      </c>
      <c r="AD879" s="92">
        <v>6</v>
      </c>
      <c r="AE879" s="92">
        <v>1</v>
      </c>
      <c r="AG879" s="92" t="str">
        <f t="shared" si="33"/>
        <v>Non-Lab</v>
      </c>
    </row>
    <row r="880" spans="1:33" ht="16" x14ac:dyDescent="0.2">
      <c r="A880" s="92" t="s">
        <v>323</v>
      </c>
      <c r="B880" s="92" t="s">
        <v>359</v>
      </c>
      <c r="C880" s="92">
        <v>501</v>
      </c>
      <c r="D880" s="95" t="s">
        <v>321</v>
      </c>
      <c r="E880" s="92" t="s">
        <v>320</v>
      </c>
      <c r="F880" s="92">
        <v>2</v>
      </c>
      <c r="G880" s="92" t="s">
        <v>358</v>
      </c>
      <c r="H880" s="92" t="s">
        <v>357</v>
      </c>
      <c r="K880" s="92" t="s">
        <v>356</v>
      </c>
      <c r="L880" s="92" t="s">
        <v>316</v>
      </c>
      <c r="N880" s="92" t="s">
        <v>316</v>
      </c>
      <c r="O880" s="92" t="s">
        <v>316</v>
      </c>
      <c r="P880" s="92" t="s">
        <v>316</v>
      </c>
      <c r="Q880" s="92" t="s">
        <v>316</v>
      </c>
      <c r="R880" s="92" t="s">
        <v>316</v>
      </c>
      <c r="S880" s="92" t="s">
        <v>316</v>
      </c>
      <c r="T880" s="92" t="s">
        <v>316</v>
      </c>
      <c r="U880" s="92">
        <v>1</v>
      </c>
      <c r="W880" s="92" t="str">
        <f t="shared" si="32"/>
        <v>Other</v>
      </c>
      <c r="Y880" s="93" t="s">
        <v>316</v>
      </c>
      <c r="Z880" s="93" t="s">
        <v>316</v>
      </c>
      <c r="AD880" s="92">
        <v>1</v>
      </c>
      <c r="AE880" s="92">
        <v>1</v>
      </c>
      <c r="AG880" s="92" t="str">
        <f t="shared" si="33"/>
        <v>Non-Lab</v>
      </c>
    </row>
    <row r="881" spans="1:33" ht="16" x14ac:dyDescent="0.2">
      <c r="A881" s="92" t="s">
        <v>323</v>
      </c>
      <c r="B881" s="92" t="s">
        <v>347</v>
      </c>
      <c r="C881" s="92">
        <v>198</v>
      </c>
      <c r="D881" s="95" t="s">
        <v>321</v>
      </c>
      <c r="E881" s="92" t="s">
        <v>336</v>
      </c>
      <c r="F881" s="92">
        <v>4</v>
      </c>
      <c r="G881" s="92" t="s">
        <v>355</v>
      </c>
      <c r="H881" s="92" t="s">
        <v>354</v>
      </c>
      <c r="K881" s="92" t="s">
        <v>353</v>
      </c>
      <c r="L881" s="92" t="s">
        <v>316</v>
      </c>
      <c r="N881" s="92" t="s">
        <v>316</v>
      </c>
      <c r="O881" s="92" t="s">
        <v>316</v>
      </c>
      <c r="P881" s="92" t="s">
        <v>316</v>
      </c>
      <c r="Q881" s="92" t="s">
        <v>316</v>
      </c>
      <c r="R881" s="92" t="s">
        <v>316</v>
      </c>
      <c r="S881" s="92" t="s">
        <v>316</v>
      </c>
      <c r="T881" s="92" t="s">
        <v>316</v>
      </c>
      <c r="U881" s="92">
        <v>1</v>
      </c>
      <c r="W881" s="92" t="str">
        <f t="shared" si="32"/>
        <v>Other</v>
      </c>
      <c r="Y881" s="93" t="s">
        <v>316</v>
      </c>
      <c r="Z881" s="93" t="s">
        <v>316</v>
      </c>
      <c r="AD881" s="92">
        <v>1</v>
      </c>
      <c r="AE881" s="92">
        <v>1</v>
      </c>
      <c r="AG881" s="92" t="str">
        <f t="shared" si="33"/>
        <v>Non-Lab</v>
      </c>
    </row>
    <row r="882" spans="1:33" ht="16" x14ac:dyDescent="0.2">
      <c r="A882" s="92" t="s">
        <v>323</v>
      </c>
      <c r="B882" s="92" t="s">
        <v>347</v>
      </c>
      <c r="C882" s="92">
        <v>198</v>
      </c>
      <c r="D882" s="95" t="s">
        <v>329</v>
      </c>
      <c r="E882" s="92" t="s">
        <v>336</v>
      </c>
      <c r="F882" s="92">
        <v>4</v>
      </c>
      <c r="G882" s="92" t="s">
        <v>352</v>
      </c>
      <c r="H882" s="92" t="s">
        <v>55</v>
      </c>
      <c r="K882" s="92" t="s">
        <v>351</v>
      </c>
      <c r="L882" s="92" t="s">
        <v>316</v>
      </c>
      <c r="N882" s="92" t="s">
        <v>316</v>
      </c>
      <c r="O882" s="92" t="s">
        <v>316</v>
      </c>
      <c r="P882" s="92" t="s">
        <v>316</v>
      </c>
      <c r="Q882" s="92" t="s">
        <v>316</v>
      </c>
      <c r="R882" s="92" t="s">
        <v>316</v>
      </c>
      <c r="S882" s="92" t="s">
        <v>316</v>
      </c>
      <c r="T882" s="92" t="s">
        <v>316</v>
      </c>
      <c r="U882" s="92">
        <v>1</v>
      </c>
      <c r="W882" s="92" t="str">
        <f t="shared" si="32"/>
        <v>Other</v>
      </c>
      <c r="Y882" s="93" t="s">
        <v>316</v>
      </c>
      <c r="Z882" s="93" t="s">
        <v>316</v>
      </c>
      <c r="AD882" s="92">
        <v>1</v>
      </c>
      <c r="AE882" s="92">
        <v>2</v>
      </c>
      <c r="AG882" s="92" t="str">
        <f t="shared" si="33"/>
        <v>Non-Lab</v>
      </c>
    </row>
    <row r="883" spans="1:33" ht="16" x14ac:dyDescent="0.2">
      <c r="A883" s="92" t="s">
        <v>323</v>
      </c>
      <c r="B883" s="92" t="s">
        <v>347</v>
      </c>
      <c r="C883" s="92">
        <v>501</v>
      </c>
      <c r="D883" s="95" t="s">
        <v>321</v>
      </c>
      <c r="E883" s="92" t="s">
        <v>320</v>
      </c>
      <c r="F883" s="92">
        <v>4</v>
      </c>
      <c r="G883" s="92" t="s">
        <v>350</v>
      </c>
      <c r="H883" s="92" t="s">
        <v>349</v>
      </c>
      <c r="K883" s="92" t="s">
        <v>348</v>
      </c>
      <c r="L883" s="92" t="s">
        <v>316</v>
      </c>
      <c r="N883" s="92" t="s">
        <v>316</v>
      </c>
      <c r="O883" s="92" t="s">
        <v>316</v>
      </c>
      <c r="P883" s="92" t="s">
        <v>316</v>
      </c>
      <c r="Q883" s="92" t="s">
        <v>316</v>
      </c>
      <c r="R883" s="92" t="s">
        <v>316</v>
      </c>
      <c r="S883" s="92" t="s">
        <v>316</v>
      </c>
      <c r="T883" s="92" t="s">
        <v>316</v>
      </c>
      <c r="U883" s="92">
        <v>1</v>
      </c>
      <c r="W883" s="92" t="str">
        <f t="shared" si="32"/>
        <v>Other</v>
      </c>
      <c r="Y883" s="93" t="s">
        <v>316</v>
      </c>
      <c r="Z883" s="93" t="s">
        <v>316</v>
      </c>
      <c r="AD883" s="92">
        <v>1</v>
      </c>
      <c r="AE883" s="92">
        <v>1</v>
      </c>
      <c r="AG883" s="92" t="str">
        <f t="shared" si="33"/>
        <v>Non-Lab</v>
      </c>
    </row>
    <row r="884" spans="1:33" ht="16" x14ac:dyDescent="0.2">
      <c r="A884" s="92" t="s">
        <v>323</v>
      </c>
      <c r="B884" s="92" t="s">
        <v>347</v>
      </c>
      <c r="C884" s="92">
        <v>501</v>
      </c>
      <c r="D884" s="95" t="s">
        <v>329</v>
      </c>
      <c r="E884" s="92" t="s">
        <v>320</v>
      </c>
      <c r="F884" s="92">
        <v>4</v>
      </c>
      <c r="G884" s="92" t="s">
        <v>346</v>
      </c>
      <c r="H884" s="92" t="s">
        <v>345</v>
      </c>
      <c r="K884" s="92" t="s">
        <v>344</v>
      </c>
      <c r="L884" s="92" t="s">
        <v>316</v>
      </c>
      <c r="N884" s="92" t="s">
        <v>316</v>
      </c>
      <c r="O884" s="92" t="s">
        <v>316</v>
      </c>
      <c r="P884" s="92" t="s">
        <v>316</v>
      </c>
      <c r="Q884" s="92" t="s">
        <v>316</v>
      </c>
      <c r="R884" s="92" t="s">
        <v>316</v>
      </c>
      <c r="S884" s="92" t="s">
        <v>316</v>
      </c>
      <c r="T884" s="92" t="s">
        <v>316</v>
      </c>
      <c r="U884" s="92">
        <v>1</v>
      </c>
      <c r="W884" s="92" t="str">
        <f t="shared" si="32"/>
        <v>Other</v>
      </c>
      <c r="Y884" s="93" t="s">
        <v>316</v>
      </c>
      <c r="Z884" s="93" t="s">
        <v>316</v>
      </c>
      <c r="AD884" s="92">
        <v>1</v>
      </c>
      <c r="AE884" s="92">
        <v>1</v>
      </c>
      <c r="AG884" s="92" t="str">
        <f t="shared" si="33"/>
        <v>Non-Lab</v>
      </c>
    </row>
    <row r="885" spans="1:33" ht="16" x14ac:dyDescent="0.2">
      <c r="A885" s="92" t="s">
        <v>323</v>
      </c>
      <c r="B885" s="92" t="s">
        <v>330</v>
      </c>
      <c r="C885" s="92">
        <v>198</v>
      </c>
      <c r="D885" s="95" t="s">
        <v>321</v>
      </c>
      <c r="E885" s="92" t="s">
        <v>336</v>
      </c>
      <c r="F885" s="92">
        <v>4</v>
      </c>
      <c r="G885" s="92" t="s">
        <v>343</v>
      </c>
      <c r="H885" s="92" t="s">
        <v>342</v>
      </c>
      <c r="K885" s="92" t="s">
        <v>341</v>
      </c>
      <c r="L885" s="92" t="s">
        <v>316</v>
      </c>
      <c r="N885" s="92" t="s">
        <v>316</v>
      </c>
      <c r="O885" s="92" t="s">
        <v>316</v>
      </c>
      <c r="P885" s="92" t="s">
        <v>316</v>
      </c>
      <c r="Q885" s="92" t="s">
        <v>316</v>
      </c>
      <c r="R885" s="92" t="s">
        <v>316</v>
      </c>
      <c r="S885" s="92" t="s">
        <v>316</v>
      </c>
      <c r="T885" s="92" t="s">
        <v>316</v>
      </c>
      <c r="U885" s="92">
        <v>1</v>
      </c>
      <c r="W885" s="92" t="str">
        <f t="shared" si="32"/>
        <v>Other</v>
      </c>
      <c r="Y885" s="93" t="s">
        <v>316</v>
      </c>
      <c r="Z885" s="93" t="s">
        <v>316</v>
      </c>
      <c r="AD885" s="92">
        <v>1</v>
      </c>
      <c r="AE885" s="92">
        <v>1</v>
      </c>
      <c r="AG885" s="92" t="str">
        <f t="shared" si="33"/>
        <v>Non-Lab</v>
      </c>
    </row>
    <row r="886" spans="1:33" ht="16" x14ac:dyDescent="0.2">
      <c r="A886" s="92" t="s">
        <v>323</v>
      </c>
      <c r="B886" s="92" t="s">
        <v>330</v>
      </c>
      <c r="C886" s="92">
        <v>198</v>
      </c>
      <c r="D886" s="95" t="s">
        <v>329</v>
      </c>
      <c r="E886" s="92" t="s">
        <v>336</v>
      </c>
      <c r="F886" s="92">
        <v>4</v>
      </c>
      <c r="G886" s="92" t="s">
        <v>340</v>
      </c>
      <c r="H886" s="92" t="s">
        <v>339</v>
      </c>
      <c r="K886" s="92" t="s">
        <v>338</v>
      </c>
      <c r="L886" s="92" t="s">
        <v>316</v>
      </c>
      <c r="N886" s="92" t="s">
        <v>316</v>
      </c>
      <c r="O886" s="92" t="s">
        <v>316</v>
      </c>
      <c r="P886" s="92" t="s">
        <v>316</v>
      </c>
      <c r="Q886" s="92" t="s">
        <v>316</v>
      </c>
      <c r="R886" s="92" t="s">
        <v>316</v>
      </c>
      <c r="S886" s="92" t="s">
        <v>316</v>
      </c>
      <c r="T886" s="92" t="s">
        <v>316</v>
      </c>
      <c r="U886" s="92">
        <v>1</v>
      </c>
      <c r="W886" s="92" t="str">
        <f t="shared" si="32"/>
        <v>Other</v>
      </c>
      <c r="Y886" s="93" t="s">
        <v>316</v>
      </c>
      <c r="Z886" s="93" t="s">
        <v>316</v>
      </c>
      <c r="AD886" s="92">
        <v>1</v>
      </c>
      <c r="AE886" s="92">
        <v>1</v>
      </c>
      <c r="AG886" s="92" t="str">
        <f t="shared" si="33"/>
        <v>Non-Lab</v>
      </c>
    </row>
    <row r="887" spans="1:33" ht="16" x14ac:dyDescent="0.2">
      <c r="A887" s="92" t="s">
        <v>323</v>
      </c>
      <c r="B887" s="92" t="s">
        <v>330</v>
      </c>
      <c r="C887" s="92">
        <v>198</v>
      </c>
      <c r="D887" s="95" t="s">
        <v>337</v>
      </c>
      <c r="E887" s="92" t="s">
        <v>336</v>
      </c>
      <c r="F887" s="92">
        <v>2</v>
      </c>
      <c r="G887" s="92" t="s">
        <v>335</v>
      </c>
      <c r="H887" s="92" t="s">
        <v>334</v>
      </c>
      <c r="K887" s="92" t="s">
        <v>333</v>
      </c>
      <c r="L887" s="92" t="s">
        <v>316</v>
      </c>
      <c r="N887" s="92" t="s">
        <v>316</v>
      </c>
      <c r="O887" s="92" t="s">
        <v>316</v>
      </c>
      <c r="P887" s="92" t="s">
        <v>316</v>
      </c>
      <c r="Q887" s="92" t="s">
        <v>316</v>
      </c>
      <c r="R887" s="92" t="s">
        <v>316</v>
      </c>
      <c r="S887" s="92" t="s">
        <v>316</v>
      </c>
      <c r="T887" s="92" t="s">
        <v>316</v>
      </c>
      <c r="U887" s="92">
        <v>1</v>
      </c>
      <c r="W887" s="92" t="str">
        <f t="shared" si="32"/>
        <v>Other</v>
      </c>
      <c r="Y887" s="93" t="s">
        <v>316</v>
      </c>
      <c r="Z887" s="93" t="s">
        <v>316</v>
      </c>
      <c r="AD887" s="92">
        <v>1</v>
      </c>
      <c r="AE887" s="92">
        <v>1</v>
      </c>
      <c r="AG887" s="92" t="str">
        <f t="shared" si="33"/>
        <v>Non-Lab</v>
      </c>
    </row>
    <row r="888" spans="1:33" ht="16" x14ac:dyDescent="0.2">
      <c r="A888" s="92" t="s">
        <v>323</v>
      </c>
      <c r="B888" s="92" t="s">
        <v>330</v>
      </c>
      <c r="C888" s="92">
        <v>315</v>
      </c>
      <c r="D888" s="95" t="s">
        <v>321</v>
      </c>
      <c r="E888" s="92" t="s">
        <v>328</v>
      </c>
      <c r="F888" s="92">
        <v>1</v>
      </c>
      <c r="G888" s="92" t="s">
        <v>332</v>
      </c>
      <c r="H888" s="92" t="s">
        <v>250</v>
      </c>
      <c r="K888" s="92" t="s">
        <v>331</v>
      </c>
      <c r="L888" s="92" t="s">
        <v>316</v>
      </c>
      <c r="N888" s="92" t="s">
        <v>316</v>
      </c>
      <c r="O888" s="92" t="s">
        <v>316</v>
      </c>
      <c r="P888" s="92" t="s">
        <v>316</v>
      </c>
      <c r="Q888" s="92" t="s">
        <v>316</v>
      </c>
      <c r="R888" s="92" t="s">
        <v>316</v>
      </c>
      <c r="S888" s="92" t="s">
        <v>316</v>
      </c>
      <c r="T888" s="92" t="s">
        <v>316</v>
      </c>
      <c r="U888" s="92">
        <v>1</v>
      </c>
      <c r="W888" s="92" t="str">
        <f t="shared" si="32"/>
        <v>Other</v>
      </c>
      <c r="Y888" s="93" t="s">
        <v>316</v>
      </c>
      <c r="Z888" s="93" t="s">
        <v>316</v>
      </c>
      <c r="AC888" s="92" t="s">
        <v>324</v>
      </c>
      <c r="AD888" s="92">
        <v>1</v>
      </c>
      <c r="AE888" s="92">
        <v>1</v>
      </c>
      <c r="AG888" s="92" t="str">
        <f t="shared" si="33"/>
        <v>Non-Lab</v>
      </c>
    </row>
    <row r="889" spans="1:33" ht="16" x14ac:dyDescent="0.2">
      <c r="A889" s="92" t="s">
        <v>323</v>
      </c>
      <c r="B889" s="92" t="s">
        <v>330</v>
      </c>
      <c r="C889" s="92">
        <v>315</v>
      </c>
      <c r="D889" s="95" t="s">
        <v>329</v>
      </c>
      <c r="E889" s="92" t="s">
        <v>328</v>
      </c>
      <c r="F889" s="92">
        <v>1</v>
      </c>
      <c r="G889" s="92" t="s">
        <v>327</v>
      </c>
      <c r="H889" s="92" t="s">
        <v>326</v>
      </c>
      <c r="K889" s="92" t="s">
        <v>325</v>
      </c>
      <c r="L889" s="92" t="s">
        <v>316</v>
      </c>
      <c r="N889" s="92" t="s">
        <v>316</v>
      </c>
      <c r="O889" s="92" t="s">
        <v>316</v>
      </c>
      <c r="P889" s="92" t="s">
        <v>316</v>
      </c>
      <c r="Q889" s="92" t="s">
        <v>316</v>
      </c>
      <c r="R889" s="92" t="s">
        <v>316</v>
      </c>
      <c r="S889" s="92" t="s">
        <v>316</v>
      </c>
      <c r="T889" s="92" t="s">
        <v>316</v>
      </c>
      <c r="U889" s="92">
        <v>1</v>
      </c>
      <c r="W889" s="92" t="str">
        <f t="shared" si="32"/>
        <v>Other</v>
      </c>
      <c r="Y889" s="93" t="s">
        <v>316</v>
      </c>
      <c r="Z889" s="93" t="s">
        <v>316</v>
      </c>
      <c r="AC889" s="92" t="s">
        <v>324</v>
      </c>
      <c r="AD889" s="92">
        <v>2</v>
      </c>
      <c r="AE889" s="92">
        <v>2</v>
      </c>
      <c r="AG889" s="92" t="str">
        <f t="shared" si="33"/>
        <v>Non-Lab</v>
      </c>
    </row>
    <row r="890" spans="1:33" s="116" customFormat="1" ht="16" x14ac:dyDescent="0.2">
      <c r="A890" s="116" t="s">
        <v>323</v>
      </c>
      <c r="B890" s="116" t="s">
        <v>322</v>
      </c>
      <c r="C890" s="116">
        <v>501</v>
      </c>
      <c r="D890" s="117" t="s">
        <v>321</v>
      </c>
      <c r="E890" s="116" t="s">
        <v>320</v>
      </c>
      <c r="F890" s="116">
        <v>4</v>
      </c>
      <c r="G890" s="116" t="s">
        <v>319</v>
      </c>
      <c r="H890" s="116" t="s">
        <v>318</v>
      </c>
      <c r="K890" s="92" t="s">
        <v>317</v>
      </c>
      <c r="L890" s="92" t="s">
        <v>316</v>
      </c>
      <c r="N890" s="116" t="s">
        <v>316</v>
      </c>
      <c r="O890" s="116" t="s">
        <v>316</v>
      </c>
      <c r="P890" s="116" t="s">
        <v>316</v>
      </c>
      <c r="Q890" s="116" t="s">
        <v>316</v>
      </c>
      <c r="R890" s="116" t="s">
        <v>316</v>
      </c>
      <c r="S890" s="92" t="s">
        <v>316</v>
      </c>
      <c r="T890" s="92" t="s">
        <v>316</v>
      </c>
      <c r="U890" s="92">
        <v>1</v>
      </c>
      <c r="V890" s="92"/>
      <c r="W890" s="92" t="str">
        <f t="shared" si="32"/>
        <v>Other</v>
      </c>
      <c r="Y890" s="93" t="s">
        <v>316</v>
      </c>
      <c r="Z890" s="93" t="s">
        <v>316</v>
      </c>
      <c r="AD890" s="116">
        <v>1</v>
      </c>
      <c r="AE890" s="116">
        <v>1</v>
      </c>
      <c r="AG890" s="92" t="str">
        <f t="shared" si="33"/>
        <v>Non-Lab</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454A7-28E0-C745-96EF-9E19AF089A3A}">
  <sheetPr codeName="Sheet6"/>
  <dimension ref="B2:U10008"/>
  <sheetViews>
    <sheetView workbookViewId="0">
      <selection activeCell="M9983" sqref="M9983"/>
    </sheetView>
  </sheetViews>
  <sheetFormatPr baseColWidth="10" defaultColWidth="11" defaultRowHeight="16" x14ac:dyDescent="0.2"/>
  <cols>
    <col min="5" max="5" width="8.6640625" customWidth="1"/>
    <col min="6" max="6" width="13" bestFit="1" customWidth="1"/>
    <col min="7" max="7" width="11.1640625" bestFit="1" customWidth="1"/>
  </cols>
  <sheetData>
    <row r="2" spans="2:21" x14ac:dyDescent="0.2">
      <c r="B2" s="19" t="s">
        <v>106</v>
      </c>
      <c r="C2" s="63">
        <v>3.6639999999999999E-2</v>
      </c>
      <c r="F2" s="18" t="s">
        <v>107</v>
      </c>
      <c r="G2" s="40">
        <v>10</v>
      </c>
      <c r="I2" s="18" t="s">
        <v>108</v>
      </c>
    </row>
    <row r="3" spans="2:21" x14ac:dyDescent="0.2">
      <c r="B3" s="19" t="s">
        <v>109</v>
      </c>
      <c r="C3" s="26">
        <f>1-C2</f>
        <v>0.96335999999999999</v>
      </c>
      <c r="F3" s="18" t="s">
        <v>110</v>
      </c>
      <c r="G3" s="50">
        <v>-1000</v>
      </c>
      <c r="I3" s="26">
        <f>G2/G3</f>
        <v>-0.01</v>
      </c>
    </row>
    <row r="4" spans="2:21" x14ac:dyDescent="0.2">
      <c r="B4" s="19"/>
      <c r="C4" s="36"/>
      <c r="F4" s="18" t="s">
        <v>111</v>
      </c>
      <c r="G4" s="40">
        <v>0</v>
      </c>
    </row>
    <row r="5" spans="2:21" ht="17" customHeight="1" x14ac:dyDescent="0.2">
      <c r="B5" s="19"/>
      <c r="C5" s="36"/>
    </row>
    <row r="6" spans="2:21" ht="30" customHeight="1" x14ac:dyDescent="0.2"/>
    <row r="8" spans="2:21" ht="34" x14ac:dyDescent="0.2">
      <c r="P8" s="18" t="s">
        <v>112</v>
      </c>
      <c r="Q8" s="18" t="s">
        <v>113</v>
      </c>
      <c r="R8" s="39" t="s">
        <v>114</v>
      </c>
      <c r="S8" s="39" t="s">
        <v>115</v>
      </c>
      <c r="T8" s="39" t="s">
        <v>186</v>
      </c>
      <c r="U8" s="18" t="s">
        <v>116</v>
      </c>
    </row>
    <row r="9" spans="2:21" x14ac:dyDescent="0.2">
      <c r="P9" s="36" cm="1">
        <f t="array" ref="P9:P10008">_xlfn.SEQUENCE(10000)</f>
        <v>1</v>
      </c>
      <c r="Q9" s="37">
        <f t="shared" ref="Q9:Q72" ca="1" si="0">IF(RAND()&lt;$C$2,1,0)</f>
        <v>0</v>
      </c>
      <c r="R9" s="38">
        <f t="shared" ref="R9:R72" si="1">$G$2</f>
        <v>10</v>
      </c>
      <c r="S9" s="38">
        <f t="shared" ref="S9:S72" ca="1" si="2">IF(Q9=1,$G$3,$G$4)</f>
        <v>0</v>
      </c>
      <c r="T9" s="38">
        <f ca="1">R9+S9</f>
        <v>10</v>
      </c>
      <c r="U9" s="38">
        <f ca="1">SUM($R$9:S9)</f>
        <v>10</v>
      </c>
    </row>
    <row r="10" spans="2:21" x14ac:dyDescent="0.2">
      <c r="P10">
        <v>2</v>
      </c>
      <c r="Q10" s="37">
        <f t="shared" ca="1" si="0"/>
        <v>0</v>
      </c>
      <c r="R10" s="38">
        <f t="shared" si="1"/>
        <v>10</v>
      </c>
      <c r="S10" s="38">
        <f t="shared" ca="1" si="2"/>
        <v>0</v>
      </c>
      <c r="T10" s="38">
        <f t="shared" ref="T10:T73" ca="1" si="3">R10+S10</f>
        <v>10</v>
      </c>
      <c r="U10" s="38">
        <f ca="1">SUM($R$9:S10)</f>
        <v>20</v>
      </c>
    </row>
    <row r="11" spans="2:21" x14ac:dyDescent="0.2">
      <c r="P11">
        <v>3</v>
      </c>
      <c r="Q11" s="37">
        <f t="shared" ca="1" si="0"/>
        <v>0</v>
      </c>
      <c r="R11" s="38">
        <f t="shared" si="1"/>
        <v>10</v>
      </c>
      <c r="S11" s="38">
        <f t="shared" ca="1" si="2"/>
        <v>0</v>
      </c>
      <c r="T11" s="38">
        <f t="shared" ca="1" si="3"/>
        <v>10</v>
      </c>
      <c r="U11" s="38">
        <f ca="1">SUM($R$9:S11)</f>
        <v>30</v>
      </c>
    </row>
    <row r="12" spans="2:21" x14ac:dyDescent="0.2">
      <c r="P12">
        <v>4</v>
      </c>
      <c r="Q12" s="37">
        <f t="shared" ca="1" si="0"/>
        <v>0</v>
      </c>
      <c r="R12" s="38">
        <f t="shared" si="1"/>
        <v>10</v>
      </c>
      <c r="S12" s="38">
        <f t="shared" ca="1" si="2"/>
        <v>0</v>
      </c>
      <c r="T12" s="38">
        <f t="shared" ca="1" si="3"/>
        <v>10</v>
      </c>
      <c r="U12" s="38">
        <f ca="1">SUM($R$9:S12)</f>
        <v>40</v>
      </c>
    </row>
    <row r="13" spans="2:21" x14ac:dyDescent="0.2">
      <c r="P13">
        <v>5</v>
      </c>
      <c r="Q13" s="37">
        <f t="shared" ca="1" si="0"/>
        <v>0</v>
      </c>
      <c r="R13" s="38">
        <f t="shared" si="1"/>
        <v>10</v>
      </c>
      <c r="S13" s="38">
        <f t="shared" ca="1" si="2"/>
        <v>0</v>
      </c>
      <c r="T13" s="38">
        <f t="shared" ca="1" si="3"/>
        <v>10</v>
      </c>
      <c r="U13" s="38">
        <f ca="1">SUM($R$9:S13)</f>
        <v>50</v>
      </c>
    </row>
    <row r="14" spans="2:21" x14ac:dyDescent="0.2">
      <c r="P14">
        <v>6</v>
      </c>
      <c r="Q14" s="37">
        <f t="shared" ca="1" si="0"/>
        <v>0</v>
      </c>
      <c r="R14" s="38">
        <f t="shared" si="1"/>
        <v>10</v>
      </c>
      <c r="S14" s="38">
        <f t="shared" ca="1" si="2"/>
        <v>0</v>
      </c>
      <c r="T14" s="38">
        <f t="shared" ca="1" si="3"/>
        <v>10</v>
      </c>
      <c r="U14" s="38">
        <f ca="1">SUM($R$9:S14)</f>
        <v>60</v>
      </c>
    </row>
    <row r="15" spans="2:21" x14ac:dyDescent="0.2">
      <c r="P15">
        <v>7</v>
      </c>
      <c r="Q15" s="37">
        <f t="shared" ca="1" si="0"/>
        <v>1</v>
      </c>
      <c r="R15" s="38">
        <f t="shared" si="1"/>
        <v>10</v>
      </c>
      <c r="S15" s="38">
        <f t="shared" ca="1" si="2"/>
        <v>-1000</v>
      </c>
      <c r="T15" s="38">
        <f t="shared" ca="1" si="3"/>
        <v>-990</v>
      </c>
      <c r="U15" s="38">
        <f ca="1">SUM($R$9:S15)</f>
        <v>-930</v>
      </c>
    </row>
    <row r="16" spans="2:21" x14ac:dyDescent="0.2">
      <c r="P16">
        <v>8</v>
      </c>
      <c r="Q16" s="37">
        <f t="shared" ca="1" si="0"/>
        <v>0</v>
      </c>
      <c r="R16" s="38">
        <f t="shared" si="1"/>
        <v>10</v>
      </c>
      <c r="S16" s="38">
        <f t="shared" ca="1" si="2"/>
        <v>0</v>
      </c>
      <c r="T16" s="38">
        <f t="shared" ca="1" si="3"/>
        <v>10</v>
      </c>
      <c r="U16" s="38">
        <f ca="1">SUM($R$9:S16)</f>
        <v>-920</v>
      </c>
    </row>
    <row r="17" spans="16:21" x14ac:dyDescent="0.2">
      <c r="P17">
        <v>9</v>
      </c>
      <c r="Q17" s="37">
        <f t="shared" ca="1" si="0"/>
        <v>0</v>
      </c>
      <c r="R17" s="38">
        <f t="shared" si="1"/>
        <v>10</v>
      </c>
      <c r="S17" s="38">
        <f t="shared" ca="1" si="2"/>
        <v>0</v>
      </c>
      <c r="T17" s="38">
        <f t="shared" ca="1" si="3"/>
        <v>10</v>
      </c>
      <c r="U17" s="38">
        <f ca="1">SUM($R$9:S17)</f>
        <v>-910</v>
      </c>
    </row>
    <row r="18" spans="16:21" x14ac:dyDescent="0.2">
      <c r="P18">
        <v>10</v>
      </c>
      <c r="Q18" s="37">
        <f t="shared" ca="1" si="0"/>
        <v>0</v>
      </c>
      <c r="R18" s="38">
        <f t="shared" si="1"/>
        <v>10</v>
      </c>
      <c r="S18" s="38">
        <f t="shared" ca="1" si="2"/>
        <v>0</v>
      </c>
      <c r="T18" s="38">
        <f t="shared" ca="1" si="3"/>
        <v>10</v>
      </c>
      <c r="U18" s="38">
        <f ca="1">SUM($R$9:S18)</f>
        <v>-900</v>
      </c>
    </row>
    <row r="19" spans="16:21" x14ac:dyDescent="0.2">
      <c r="P19">
        <v>11</v>
      </c>
      <c r="Q19" s="37">
        <f t="shared" ca="1" si="0"/>
        <v>0</v>
      </c>
      <c r="R19" s="38">
        <f t="shared" si="1"/>
        <v>10</v>
      </c>
      <c r="S19" s="38">
        <f t="shared" ca="1" si="2"/>
        <v>0</v>
      </c>
      <c r="T19" s="38">
        <f t="shared" ca="1" si="3"/>
        <v>10</v>
      </c>
      <c r="U19" s="38">
        <f ca="1">SUM($R$9:S19)</f>
        <v>-890</v>
      </c>
    </row>
    <row r="20" spans="16:21" x14ac:dyDescent="0.2">
      <c r="P20">
        <v>12</v>
      </c>
      <c r="Q20" s="37">
        <f t="shared" ca="1" si="0"/>
        <v>0</v>
      </c>
      <c r="R20" s="38">
        <f t="shared" si="1"/>
        <v>10</v>
      </c>
      <c r="S20" s="38">
        <f t="shared" ca="1" si="2"/>
        <v>0</v>
      </c>
      <c r="T20" s="38">
        <f t="shared" ca="1" si="3"/>
        <v>10</v>
      </c>
      <c r="U20" s="38">
        <f ca="1">SUM($R$9:S20)</f>
        <v>-880</v>
      </c>
    </row>
    <row r="21" spans="16:21" x14ac:dyDescent="0.2">
      <c r="P21">
        <v>13</v>
      </c>
      <c r="Q21" s="37">
        <f t="shared" ca="1" si="0"/>
        <v>0</v>
      </c>
      <c r="R21" s="38">
        <f t="shared" si="1"/>
        <v>10</v>
      </c>
      <c r="S21" s="38">
        <f t="shared" ca="1" si="2"/>
        <v>0</v>
      </c>
      <c r="T21" s="38">
        <f t="shared" ca="1" si="3"/>
        <v>10</v>
      </c>
      <c r="U21" s="38">
        <f ca="1">SUM($R$9:S21)</f>
        <v>-870</v>
      </c>
    </row>
    <row r="22" spans="16:21" x14ac:dyDescent="0.2">
      <c r="P22">
        <v>14</v>
      </c>
      <c r="Q22" s="37">
        <f t="shared" ca="1" si="0"/>
        <v>0</v>
      </c>
      <c r="R22" s="38">
        <f t="shared" si="1"/>
        <v>10</v>
      </c>
      <c r="S22" s="38">
        <f t="shared" ca="1" si="2"/>
        <v>0</v>
      </c>
      <c r="T22" s="38">
        <f t="shared" ca="1" si="3"/>
        <v>10</v>
      </c>
      <c r="U22" s="38">
        <f ca="1">SUM($R$9:S22)</f>
        <v>-860</v>
      </c>
    </row>
    <row r="23" spans="16:21" x14ac:dyDescent="0.2">
      <c r="P23">
        <v>15</v>
      </c>
      <c r="Q23" s="37">
        <f t="shared" ca="1" si="0"/>
        <v>0</v>
      </c>
      <c r="R23" s="38">
        <f t="shared" si="1"/>
        <v>10</v>
      </c>
      <c r="S23" s="38">
        <f t="shared" ca="1" si="2"/>
        <v>0</v>
      </c>
      <c r="T23" s="38">
        <f t="shared" ca="1" si="3"/>
        <v>10</v>
      </c>
      <c r="U23" s="38">
        <f ca="1">SUM($R$9:S23)</f>
        <v>-850</v>
      </c>
    </row>
    <row r="24" spans="16:21" x14ac:dyDescent="0.2">
      <c r="P24">
        <v>16</v>
      </c>
      <c r="Q24" s="37">
        <f t="shared" ca="1" si="0"/>
        <v>0</v>
      </c>
      <c r="R24" s="38">
        <f t="shared" si="1"/>
        <v>10</v>
      </c>
      <c r="S24" s="38">
        <f t="shared" ca="1" si="2"/>
        <v>0</v>
      </c>
      <c r="T24" s="38">
        <f t="shared" ca="1" si="3"/>
        <v>10</v>
      </c>
      <c r="U24" s="38">
        <f ca="1">SUM($R$9:S24)</f>
        <v>-840</v>
      </c>
    </row>
    <row r="25" spans="16:21" x14ac:dyDescent="0.2">
      <c r="P25">
        <v>17</v>
      </c>
      <c r="Q25" s="37">
        <f t="shared" ca="1" si="0"/>
        <v>0</v>
      </c>
      <c r="R25" s="38">
        <f t="shared" si="1"/>
        <v>10</v>
      </c>
      <c r="S25" s="38">
        <f t="shared" ca="1" si="2"/>
        <v>0</v>
      </c>
      <c r="T25" s="38">
        <f t="shared" ca="1" si="3"/>
        <v>10</v>
      </c>
      <c r="U25" s="38">
        <f ca="1">SUM($R$9:S25)</f>
        <v>-830</v>
      </c>
    </row>
    <row r="26" spans="16:21" x14ac:dyDescent="0.2">
      <c r="P26">
        <v>18</v>
      </c>
      <c r="Q26" s="37">
        <f t="shared" ca="1" si="0"/>
        <v>0</v>
      </c>
      <c r="R26" s="38">
        <f t="shared" si="1"/>
        <v>10</v>
      </c>
      <c r="S26" s="38">
        <f t="shared" ca="1" si="2"/>
        <v>0</v>
      </c>
      <c r="T26" s="38">
        <f t="shared" ca="1" si="3"/>
        <v>10</v>
      </c>
      <c r="U26" s="38">
        <f ca="1">SUM($R$9:S26)</f>
        <v>-820</v>
      </c>
    </row>
    <row r="27" spans="16:21" x14ac:dyDescent="0.2">
      <c r="P27">
        <v>19</v>
      </c>
      <c r="Q27" s="37">
        <f t="shared" ca="1" si="0"/>
        <v>0</v>
      </c>
      <c r="R27" s="38">
        <f t="shared" si="1"/>
        <v>10</v>
      </c>
      <c r="S27" s="38">
        <f t="shared" ca="1" si="2"/>
        <v>0</v>
      </c>
      <c r="T27" s="38">
        <f t="shared" ca="1" si="3"/>
        <v>10</v>
      </c>
      <c r="U27" s="38">
        <f ca="1">SUM($R$9:S27)</f>
        <v>-810</v>
      </c>
    </row>
    <row r="28" spans="16:21" x14ac:dyDescent="0.2">
      <c r="P28">
        <v>20</v>
      </c>
      <c r="Q28" s="37">
        <f t="shared" ca="1" si="0"/>
        <v>0</v>
      </c>
      <c r="R28" s="38">
        <f t="shared" si="1"/>
        <v>10</v>
      </c>
      <c r="S28" s="38">
        <f t="shared" ca="1" si="2"/>
        <v>0</v>
      </c>
      <c r="T28" s="38">
        <f t="shared" ca="1" si="3"/>
        <v>10</v>
      </c>
      <c r="U28" s="38">
        <f ca="1">SUM($R$9:S28)</f>
        <v>-800</v>
      </c>
    </row>
    <row r="29" spans="16:21" x14ac:dyDescent="0.2">
      <c r="P29">
        <v>21</v>
      </c>
      <c r="Q29" s="37">
        <f t="shared" ca="1" si="0"/>
        <v>1</v>
      </c>
      <c r="R29" s="38">
        <f t="shared" si="1"/>
        <v>10</v>
      </c>
      <c r="S29" s="38">
        <f t="shared" ca="1" si="2"/>
        <v>-1000</v>
      </c>
      <c r="T29" s="38">
        <f t="shared" ca="1" si="3"/>
        <v>-990</v>
      </c>
      <c r="U29" s="38">
        <f ca="1">SUM($R$9:S29)</f>
        <v>-1790</v>
      </c>
    </row>
    <row r="30" spans="16:21" x14ac:dyDescent="0.2">
      <c r="P30">
        <v>22</v>
      </c>
      <c r="Q30" s="37">
        <f t="shared" ca="1" si="0"/>
        <v>0</v>
      </c>
      <c r="R30" s="38">
        <f t="shared" si="1"/>
        <v>10</v>
      </c>
      <c r="S30" s="38">
        <f t="shared" ca="1" si="2"/>
        <v>0</v>
      </c>
      <c r="T30" s="38">
        <f t="shared" ca="1" si="3"/>
        <v>10</v>
      </c>
      <c r="U30" s="38">
        <f ca="1">SUM($R$9:S30)</f>
        <v>-1780</v>
      </c>
    </row>
    <row r="31" spans="16:21" x14ac:dyDescent="0.2">
      <c r="P31">
        <v>23</v>
      </c>
      <c r="Q31" s="37">
        <f t="shared" ca="1" si="0"/>
        <v>0</v>
      </c>
      <c r="R31" s="38">
        <f t="shared" si="1"/>
        <v>10</v>
      </c>
      <c r="S31" s="38">
        <f t="shared" ca="1" si="2"/>
        <v>0</v>
      </c>
      <c r="T31" s="38">
        <f t="shared" ca="1" si="3"/>
        <v>10</v>
      </c>
      <c r="U31" s="38">
        <f ca="1">SUM($R$9:S31)</f>
        <v>-1770</v>
      </c>
    </row>
    <row r="32" spans="16:21" x14ac:dyDescent="0.2">
      <c r="P32">
        <v>24</v>
      </c>
      <c r="Q32" s="37">
        <f t="shared" ca="1" si="0"/>
        <v>0</v>
      </c>
      <c r="R32" s="38">
        <f t="shared" si="1"/>
        <v>10</v>
      </c>
      <c r="S32" s="38">
        <f t="shared" ca="1" si="2"/>
        <v>0</v>
      </c>
      <c r="T32" s="38">
        <f t="shared" ca="1" si="3"/>
        <v>10</v>
      </c>
      <c r="U32" s="38">
        <f ca="1">SUM($R$9:S32)</f>
        <v>-1760</v>
      </c>
    </row>
    <row r="33" spans="16:21" x14ac:dyDescent="0.2">
      <c r="P33">
        <v>25</v>
      </c>
      <c r="Q33" s="37">
        <f t="shared" ca="1" si="0"/>
        <v>0</v>
      </c>
      <c r="R33" s="38">
        <f t="shared" si="1"/>
        <v>10</v>
      </c>
      <c r="S33" s="38">
        <f t="shared" ca="1" si="2"/>
        <v>0</v>
      </c>
      <c r="T33" s="38">
        <f t="shared" ca="1" si="3"/>
        <v>10</v>
      </c>
      <c r="U33" s="38">
        <f ca="1">SUM($R$9:S33)</f>
        <v>-1750</v>
      </c>
    </row>
    <row r="34" spans="16:21" x14ac:dyDescent="0.2">
      <c r="P34">
        <v>26</v>
      </c>
      <c r="Q34" s="37">
        <f t="shared" ca="1" si="0"/>
        <v>0</v>
      </c>
      <c r="R34" s="38">
        <f t="shared" si="1"/>
        <v>10</v>
      </c>
      <c r="S34" s="38">
        <f t="shared" ca="1" si="2"/>
        <v>0</v>
      </c>
      <c r="T34" s="38">
        <f t="shared" ca="1" si="3"/>
        <v>10</v>
      </c>
      <c r="U34" s="38">
        <f ca="1">SUM($R$9:S34)</f>
        <v>-1740</v>
      </c>
    </row>
    <row r="35" spans="16:21" x14ac:dyDescent="0.2">
      <c r="P35">
        <v>27</v>
      </c>
      <c r="Q35" s="37">
        <f t="shared" ca="1" si="0"/>
        <v>0</v>
      </c>
      <c r="R35" s="38">
        <f t="shared" si="1"/>
        <v>10</v>
      </c>
      <c r="S35" s="38">
        <f t="shared" ca="1" si="2"/>
        <v>0</v>
      </c>
      <c r="T35" s="38">
        <f t="shared" ca="1" si="3"/>
        <v>10</v>
      </c>
      <c r="U35" s="38">
        <f ca="1">SUM($R$9:S35)</f>
        <v>-1730</v>
      </c>
    </row>
    <row r="36" spans="16:21" x14ac:dyDescent="0.2">
      <c r="P36">
        <v>28</v>
      </c>
      <c r="Q36" s="37">
        <f t="shared" ca="1" si="0"/>
        <v>0</v>
      </c>
      <c r="R36" s="38">
        <f t="shared" si="1"/>
        <v>10</v>
      </c>
      <c r="S36" s="38">
        <f t="shared" ca="1" si="2"/>
        <v>0</v>
      </c>
      <c r="T36" s="38">
        <f t="shared" ca="1" si="3"/>
        <v>10</v>
      </c>
      <c r="U36" s="38">
        <f ca="1">SUM($R$9:S36)</f>
        <v>-1720</v>
      </c>
    </row>
    <row r="37" spans="16:21" x14ac:dyDescent="0.2">
      <c r="P37">
        <v>29</v>
      </c>
      <c r="Q37" s="37">
        <f t="shared" ca="1" si="0"/>
        <v>0</v>
      </c>
      <c r="R37" s="38">
        <f t="shared" si="1"/>
        <v>10</v>
      </c>
      <c r="S37" s="38">
        <f t="shared" ca="1" si="2"/>
        <v>0</v>
      </c>
      <c r="T37" s="38">
        <f t="shared" ca="1" si="3"/>
        <v>10</v>
      </c>
      <c r="U37" s="38">
        <f ca="1">SUM($R$9:S37)</f>
        <v>-1710</v>
      </c>
    </row>
    <row r="38" spans="16:21" x14ac:dyDescent="0.2">
      <c r="P38">
        <v>30</v>
      </c>
      <c r="Q38" s="37">
        <f t="shared" ca="1" si="0"/>
        <v>0</v>
      </c>
      <c r="R38" s="38">
        <f t="shared" si="1"/>
        <v>10</v>
      </c>
      <c r="S38" s="38">
        <f t="shared" ca="1" si="2"/>
        <v>0</v>
      </c>
      <c r="T38" s="38">
        <f t="shared" ca="1" si="3"/>
        <v>10</v>
      </c>
      <c r="U38" s="38">
        <f ca="1">SUM($R$9:S38)</f>
        <v>-1700</v>
      </c>
    </row>
    <row r="39" spans="16:21" x14ac:dyDescent="0.2">
      <c r="P39">
        <v>31</v>
      </c>
      <c r="Q39" s="37">
        <f t="shared" ca="1" si="0"/>
        <v>0</v>
      </c>
      <c r="R39" s="38">
        <f t="shared" si="1"/>
        <v>10</v>
      </c>
      <c r="S39" s="38">
        <f t="shared" ca="1" si="2"/>
        <v>0</v>
      </c>
      <c r="T39" s="38">
        <f t="shared" ca="1" si="3"/>
        <v>10</v>
      </c>
      <c r="U39" s="38">
        <f ca="1">SUM($R$9:S39)</f>
        <v>-1690</v>
      </c>
    </row>
    <row r="40" spans="16:21" x14ac:dyDescent="0.2">
      <c r="P40">
        <v>32</v>
      </c>
      <c r="Q40" s="37">
        <f t="shared" ca="1" si="0"/>
        <v>0</v>
      </c>
      <c r="R40" s="38">
        <f t="shared" si="1"/>
        <v>10</v>
      </c>
      <c r="S40" s="38">
        <f t="shared" ca="1" si="2"/>
        <v>0</v>
      </c>
      <c r="T40" s="38">
        <f t="shared" ca="1" si="3"/>
        <v>10</v>
      </c>
      <c r="U40" s="38">
        <f ca="1">SUM($R$9:S40)</f>
        <v>-1680</v>
      </c>
    </row>
    <row r="41" spans="16:21" x14ac:dyDescent="0.2">
      <c r="P41">
        <v>33</v>
      </c>
      <c r="Q41" s="37">
        <f t="shared" ca="1" si="0"/>
        <v>0</v>
      </c>
      <c r="R41" s="38">
        <f t="shared" si="1"/>
        <v>10</v>
      </c>
      <c r="S41" s="38">
        <f t="shared" ca="1" si="2"/>
        <v>0</v>
      </c>
      <c r="T41" s="38">
        <f t="shared" ca="1" si="3"/>
        <v>10</v>
      </c>
      <c r="U41" s="38">
        <f ca="1">SUM($R$9:S41)</f>
        <v>-1670</v>
      </c>
    </row>
    <row r="42" spans="16:21" x14ac:dyDescent="0.2">
      <c r="P42">
        <v>34</v>
      </c>
      <c r="Q42" s="37">
        <f t="shared" ca="1" si="0"/>
        <v>0</v>
      </c>
      <c r="R42" s="38">
        <f t="shared" si="1"/>
        <v>10</v>
      </c>
      <c r="S42" s="38">
        <f t="shared" ca="1" si="2"/>
        <v>0</v>
      </c>
      <c r="T42" s="38">
        <f t="shared" ca="1" si="3"/>
        <v>10</v>
      </c>
      <c r="U42" s="38">
        <f ca="1">SUM($R$9:S42)</f>
        <v>-1660</v>
      </c>
    </row>
    <row r="43" spans="16:21" x14ac:dyDescent="0.2">
      <c r="P43">
        <v>35</v>
      </c>
      <c r="Q43" s="37">
        <f t="shared" ca="1" si="0"/>
        <v>0</v>
      </c>
      <c r="R43" s="38">
        <f t="shared" si="1"/>
        <v>10</v>
      </c>
      <c r="S43" s="38">
        <f t="shared" ca="1" si="2"/>
        <v>0</v>
      </c>
      <c r="T43" s="38">
        <f t="shared" ca="1" si="3"/>
        <v>10</v>
      </c>
      <c r="U43" s="38">
        <f ca="1">SUM($R$9:S43)</f>
        <v>-1650</v>
      </c>
    </row>
    <row r="44" spans="16:21" x14ac:dyDescent="0.2">
      <c r="P44">
        <v>36</v>
      </c>
      <c r="Q44" s="37">
        <f t="shared" ca="1" si="0"/>
        <v>0</v>
      </c>
      <c r="R44" s="38">
        <f t="shared" si="1"/>
        <v>10</v>
      </c>
      <c r="S44" s="38">
        <f t="shared" ca="1" si="2"/>
        <v>0</v>
      </c>
      <c r="T44" s="38">
        <f t="shared" ca="1" si="3"/>
        <v>10</v>
      </c>
      <c r="U44" s="38">
        <f ca="1">SUM($R$9:S44)</f>
        <v>-1640</v>
      </c>
    </row>
    <row r="45" spans="16:21" x14ac:dyDescent="0.2">
      <c r="P45">
        <v>37</v>
      </c>
      <c r="Q45" s="37">
        <f t="shared" ca="1" si="0"/>
        <v>0</v>
      </c>
      <c r="R45" s="38">
        <f t="shared" si="1"/>
        <v>10</v>
      </c>
      <c r="S45" s="38">
        <f t="shared" ca="1" si="2"/>
        <v>0</v>
      </c>
      <c r="T45" s="38">
        <f t="shared" ca="1" si="3"/>
        <v>10</v>
      </c>
      <c r="U45" s="38">
        <f ca="1">SUM($R$9:S45)</f>
        <v>-1630</v>
      </c>
    </row>
    <row r="46" spans="16:21" x14ac:dyDescent="0.2">
      <c r="P46">
        <v>38</v>
      </c>
      <c r="Q46" s="37">
        <f t="shared" ca="1" si="0"/>
        <v>0</v>
      </c>
      <c r="R46" s="38">
        <f t="shared" si="1"/>
        <v>10</v>
      </c>
      <c r="S46" s="38">
        <f t="shared" ca="1" si="2"/>
        <v>0</v>
      </c>
      <c r="T46" s="38">
        <f t="shared" ca="1" si="3"/>
        <v>10</v>
      </c>
      <c r="U46" s="38">
        <f ca="1">SUM($R$9:S46)</f>
        <v>-1620</v>
      </c>
    </row>
    <row r="47" spans="16:21" x14ac:dyDescent="0.2">
      <c r="P47">
        <v>39</v>
      </c>
      <c r="Q47" s="37">
        <f t="shared" ca="1" si="0"/>
        <v>0</v>
      </c>
      <c r="R47" s="38">
        <f t="shared" si="1"/>
        <v>10</v>
      </c>
      <c r="S47" s="38">
        <f t="shared" ca="1" si="2"/>
        <v>0</v>
      </c>
      <c r="T47" s="38">
        <f t="shared" ca="1" si="3"/>
        <v>10</v>
      </c>
      <c r="U47" s="38">
        <f ca="1">SUM($R$9:S47)</f>
        <v>-1610</v>
      </c>
    </row>
    <row r="48" spans="16:21" x14ac:dyDescent="0.2">
      <c r="P48">
        <v>40</v>
      </c>
      <c r="Q48" s="37">
        <f t="shared" ca="1" si="0"/>
        <v>0</v>
      </c>
      <c r="R48" s="38">
        <f t="shared" si="1"/>
        <v>10</v>
      </c>
      <c r="S48" s="38">
        <f t="shared" ca="1" si="2"/>
        <v>0</v>
      </c>
      <c r="T48" s="38">
        <f t="shared" ca="1" si="3"/>
        <v>10</v>
      </c>
      <c r="U48" s="38">
        <f ca="1">SUM($R$9:S48)</f>
        <v>-1600</v>
      </c>
    </row>
    <row r="49" spans="16:21" x14ac:dyDescent="0.2">
      <c r="P49">
        <v>41</v>
      </c>
      <c r="Q49" s="37">
        <f t="shared" ca="1" si="0"/>
        <v>0</v>
      </c>
      <c r="R49" s="38">
        <f t="shared" si="1"/>
        <v>10</v>
      </c>
      <c r="S49" s="38">
        <f t="shared" ca="1" si="2"/>
        <v>0</v>
      </c>
      <c r="T49" s="38">
        <f t="shared" ca="1" si="3"/>
        <v>10</v>
      </c>
      <c r="U49" s="38">
        <f ca="1">SUM($R$9:S49)</f>
        <v>-1590</v>
      </c>
    </row>
    <row r="50" spans="16:21" x14ac:dyDescent="0.2">
      <c r="P50">
        <v>42</v>
      </c>
      <c r="Q50" s="37">
        <f t="shared" ca="1" si="0"/>
        <v>0</v>
      </c>
      <c r="R50" s="38">
        <f t="shared" si="1"/>
        <v>10</v>
      </c>
      <c r="S50" s="38">
        <f t="shared" ca="1" si="2"/>
        <v>0</v>
      </c>
      <c r="T50" s="38">
        <f t="shared" ca="1" si="3"/>
        <v>10</v>
      </c>
      <c r="U50" s="38">
        <f ca="1">SUM($R$9:S50)</f>
        <v>-1580</v>
      </c>
    </row>
    <row r="51" spans="16:21" x14ac:dyDescent="0.2">
      <c r="P51">
        <v>43</v>
      </c>
      <c r="Q51" s="37">
        <f t="shared" ca="1" si="0"/>
        <v>0</v>
      </c>
      <c r="R51" s="38">
        <f t="shared" si="1"/>
        <v>10</v>
      </c>
      <c r="S51" s="38">
        <f t="shared" ca="1" si="2"/>
        <v>0</v>
      </c>
      <c r="T51" s="38">
        <f t="shared" ca="1" si="3"/>
        <v>10</v>
      </c>
      <c r="U51" s="38">
        <f ca="1">SUM($R$9:S51)</f>
        <v>-1570</v>
      </c>
    </row>
    <row r="52" spans="16:21" x14ac:dyDescent="0.2">
      <c r="P52">
        <v>44</v>
      </c>
      <c r="Q52" s="37">
        <f t="shared" ca="1" si="0"/>
        <v>0</v>
      </c>
      <c r="R52" s="38">
        <f t="shared" si="1"/>
        <v>10</v>
      </c>
      <c r="S52" s="38">
        <f t="shared" ca="1" si="2"/>
        <v>0</v>
      </c>
      <c r="T52" s="38">
        <f t="shared" ca="1" si="3"/>
        <v>10</v>
      </c>
      <c r="U52" s="38">
        <f ca="1">SUM($R$9:S52)</f>
        <v>-1560</v>
      </c>
    </row>
    <row r="53" spans="16:21" x14ac:dyDescent="0.2">
      <c r="P53">
        <v>45</v>
      </c>
      <c r="Q53" s="37">
        <f t="shared" ca="1" si="0"/>
        <v>0</v>
      </c>
      <c r="R53" s="38">
        <f t="shared" si="1"/>
        <v>10</v>
      </c>
      <c r="S53" s="38">
        <f t="shared" ca="1" si="2"/>
        <v>0</v>
      </c>
      <c r="T53" s="38">
        <f t="shared" ca="1" si="3"/>
        <v>10</v>
      </c>
      <c r="U53" s="38">
        <f ca="1">SUM($R$9:S53)</f>
        <v>-1550</v>
      </c>
    </row>
    <row r="54" spans="16:21" x14ac:dyDescent="0.2">
      <c r="P54">
        <v>46</v>
      </c>
      <c r="Q54" s="37">
        <f t="shared" ca="1" si="0"/>
        <v>0</v>
      </c>
      <c r="R54" s="38">
        <f t="shared" si="1"/>
        <v>10</v>
      </c>
      <c r="S54" s="38">
        <f t="shared" ca="1" si="2"/>
        <v>0</v>
      </c>
      <c r="T54" s="38">
        <f t="shared" ca="1" si="3"/>
        <v>10</v>
      </c>
      <c r="U54" s="38">
        <f ca="1">SUM($R$9:S54)</f>
        <v>-1540</v>
      </c>
    </row>
    <row r="55" spans="16:21" x14ac:dyDescent="0.2">
      <c r="P55">
        <v>47</v>
      </c>
      <c r="Q55" s="37">
        <f t="shared" ca="1" si="0"/>
        <v>0</v>
      </c>
      <c r="R55" s="38">
        <f t="shared" si="1"/>
        <v>10</v>
      </c>
      <c r="S55" s="38">
        <f t="shared" ca="1" si="2"/>
        <v>0</v>
      </c>
      <c r="T55" s="38">
        <f t="shared" ca="1" si="3"/>
        <v>10</v>
      </c>
      <c r="U55" s="38">
        <f ca="1">SUM($R$9:S55)</f>
        <v>-1530</v>
      </c>
    </row>
    <row r="56" spans="16:21" x14ac:dyDescent="0.2">
      <c r="P56">
        <v>48</v>
      </c>
      <c r="Q56" s="37">
        <f t="shared" ca="1" si="0"/>
        <v>0</v>
      </c>
      <c r="R56" s="38">
        <f t="shared" si="1"/>
        <v>10</v>
      </c>
      <c r="S56" s="38">
        <f t="shared" ca="1" si="2"/>
        <v>0</v>
      </c>
      <c r="T56" s="38">
        <f t="shared" ca="1" si="3"/>
        <v>10</v>
      </c>
      <c r="U56" s="38">
        <f ca="1">SUM($R$9:S56)</f>
        <v>-1520</v>
      </c>
    </row>
    <row r="57" spans="16:21" x14ac:dyDescent="0.2">
      <c r="P57">
        <v>49</v>
      </c>
      <c r="Q57" s="37">
        <f t="shared" ca="1" si="0"/>
        <v>0</v>
      </c>
      <c r="R57" s="38">
        <f t="shared" si="1"/>
        <v>10</v>
      </c>
      <c r="S57" s="38">
        <f t="shared" ca="1" si="2"/>
        <v>0</v>
      </c>
      <c r="T57" s="38">
        <f t="shared" ca="1" si="3"/>
        <v>10</v>
      </c>
      <c r="U57" s="38">
        <f ca="1">SUM($R$9:S57)</f>
        <v>-1510</v>
      </c>
    </row>
    <row r="58" spans="16:21" x14ac:dyDescent="0.2">
      <c r="P58">
        <v>50</v>
      </c>
      <c r="Q58" s="37">
        <f t="shared" ca="1" si="0"/>
        <v>0</v>
      </c>
      <c r="R58" s="38">
        <f t="shared" si="1"/>
        <v>10</v>
      </c>
      <c r="S58" s="38">
        <f t="shared" ca="1" si="2"/>
        <v>0</v>
      </c>
      <c r="T58" s="38">
        <f t="shared" ca="1" si="3"/>
        <v>10</v>
      </c>
      <c r="U58" s="38">
        <f ca="1">SUM($R$9:S58)</f>
        <v>-1500</v>
      </c>
    </row>
    <row r="59" spans="16:21" x14ac:dyDescent="0.2">
      <c r="P59">
        <v>51</v>
      </c>
      <c r="Q59" s="37">
        <f t="shared" ca="1" si="0"/>
        <v>0</v>
      </c>
      <c r="R59" s="38">
        <f t="shared" si="1"/>
        <v>10</v>
      </c>
      <c r="S59" s="38">
        <f t="shared" ca="1" si="2"/>
        <v>0</v>
      </c>
      <c r="T59" s="38">
        <f t="shared" ca="1" si="3"/>
        <v>10</v>
      </c>
      <c r="U59" s="38">
        <f ca="1">SUM($R$9:S59)</f>
        <v>-1490</v>
      </c>
    </row>
    <row r="60" spans="16:21" x14ac:dyDescent="0.2">
      <c r="P60">
        <v>52</v>
      </c>
      <c r="Q60" s="37">
        <f t="shared" ca="1" si="0"/>
        <v>0</v>
      </c>
      <c r="R60" s="38">
        <f t="shared" si="1"/>
        <v>10</v>
      </c>
      <c r="S60" s="38">
        <f t="shared" ca="1" si="2"/>
        <v>0</v>
      </c>
      <c r="T60" s="38">
        <f t="shared" ca="1" si="3"/>
        <v>10</v>
      </c>
      <c r="U60" s="38">
        <f ca="1">SUM($R$9:S60)</f>
        <v>-1480</v>
      </c>
    </row>
    <row r="61" spans="16:21" x14ac:dyDescent="0.2">
      <c r="P61">
        <v>53</v>
      </c>
      <c r="Q61" s="37">
        <f t="shared" ca="1" si="0"/>
        <v>0</v>
      </c>
      <c r="R61" s="38">
        <f t="shared" si="1"/>
        <v>10</v>
      </c>
      <c r="S61" s="38">
        <f t="shared" ca="1" si="2"/>
        <v>0</v>
      </c>
      <c r="T61" s="38">
        <f t="shared" ca="1" si="3"/>
        <v>10</v>
      </c>
      <c r="U61" s="38">
        <f ca="1">SUM($R$9:S61)</f>
        <v>-1470</v>
      </c>
    </row>
    <row r="62" spans="16:21" x14ac:dyDescent="0.2">
      <c r="P62">
        <v>54</v>
      </c>
      <c r="Q62" s="37">
        <f t="shared" ca="1" si="0"/>
        <v>0</v>
      </c>
      <c r="R62" s="38">
        <f t="shared" si="1"/>
        <v>10</v>
      </c>
      <c r="S62" s="38">
        <f t="shared" ca="1" si="2"/>
        <v>0</v>
      </c>
      <c r="T62" s="38">
        <f t="shared" ca="1" si="3"/>
        <v>10</v>
      </c>
      <c r="U62" s="38">
        <f ca="1">SUM($R$9:S62)</f>
        <v>-1460</v>
      </c>
    </row>
    <row r="63" spans="16:21" x14ac:dyDescent="0.2">
      <c r="P63">
        <v>55</v>
      </c>
      <c r="Q63" s="37">
        <f t="shared" ca="1" si="0"/>
        <v>0</v>
      </c>
      <c r="R63" s="38">
        <f t="shared" si="1"/>
        <v>10</v>
      </c>
      <c r="S63" s="38">
        <f t="shared" ca="1" si="2"/>
        <v>0</v>
      </c>
      <c r="T63" s="38">
        <f t="shared" ca="1" si="3"/>
        <v>10</v>
      </c>
      <c r="U63" s="38">
        <f ca="1">SUM($R$9:S63)</f>
        <v>-1450</v>
      </c>
    </row>
    <row r="64" spans="16:21" x14ac:dyDescent="0.2">
      <c r="P64">
        <v>56</v>
      </c>
      <c r="Q64" s="37">
        <f t="shared" ca="1" si="0"/>
        <v>0</v>
      </c>
      <c r="R64" s="38">
        <f t="shared" si="1"/>
        <v>10</v>
      </c>
      <c r="S64" s="38">
        <f t="shared" ca="1" si="2"/>
        <v>0</v>
      </c>
      <c r="T64" s="38">
        <f t="shared" ca="1" si="3"/>
        <v>10</v>
      </c>
      <c r="U64" s="38">
        <f ca="1">SUM($R$9:S64)</f>
        <v>-1440</v>
      </c>
    </row>
    <row r="65" spans="16:21" x14ac:dyDescent="0.2">
      <c r="P65">
        <v>57</v>
      </c>
      <c r="Q65" s="37">
        <f t="shared" ca="1" si="0"/>
        <v>0</v>
      </c>
      <c r="R65" s="38">
        <f t="shared" si="1"/>
        <v>10</v>
      </c>
      <c r="S65" s="38">
        <f t="shared" ca="1" si="2"/>
        <v>0</v>
      </c>
      <c r="T65" s="38">
        <f t="shared" ca="1" si="3"/>
        <v>10</v>
      </c>
      <c r="U65" s="38">
        <f ca="1">SUM($R$9:S65)</f>
        <v>-1430</v>
      </c>
    </row>
    <row r="66" spans="16:21" x14ac:dyDescent="0.2">
      <c r="P66">
        <v>58</v>
      </c>
      <c r="Q66" s="37">
        <f t="shared" ca="1" si="0"/>
        <v>0</v>
      </c>
      <c r="R66" s="38">
        <f t="shared" si="1"/>
        <v>10</v>
      </c>
      <c r="S66" s="38">
        <f t="shared" ca="1" si="2"/>
        <v>0</v>
      </c>
      <c r="T66" s="38">
        <f t="shared" ca="1" si="3"/>
        <v>10</v>
      </c>
      <c r="U66" s="38">
        <f ca="1">SUM($R$9:S66)</f>
        <v>-1420</v>
      </c>
    </row>
    <row r="67" spans="16:21" x14ac:dyDescent="0.2">
      <c r="P67">
        <v>59</v>
      </c>
      <c r="Q67" s="37">
        <f t="shared" ca="1" si="0"/>
        <v>0</v>
      </c>
      <c r="R67" s="38">
        <f t="shared" si="1"/>
        <v>10</v>
      </c>
      <c r="S67" s="38">
        <f t="shared" ca="1" si="2"/>
        <v>0</v>
      </c>
      <c r="T67" s="38">
        <f t="shared" ca="1" si="3"/>
        <v>10</v>
      </c>
      <c r="U67" s="38">
        <f ca="1">SUM($R$9:S67)</f>
        <v>-1410</v>
      </c>
    </row>
    <row r="68" spans="16:21" x14ac:dyDescent="0.2">
      <c r="P68">
        <v>60</v>
      </c>
      <c r="Q68" s="37">
        <f t="shared" ca="1" si="0"/>
        <v>0</v>
      </c>
      <c r="R68" s="38">
        <f t="shared" si="1"/>
        <v>10</v>
      </c>
      <c r="S68" s="38">
        <f t="shared" ca="1" si="2"/>
        <v>0</v>
      </c>
      <c r="T68" s="38">
        <f t="shared" ca="1" si="3"/>
        <v>10</v>
      </c>
      <c r="U68" s="38">
        <f ca="1">SUM($R$9:S68)</f>
        <v>-1400</v>
      </c>
    </row>
    <row r="69" spans="16:21" x14ac:dyDescent="0.2">
      <c r="P69">
        <v>61</v>
      </c>
      <c r="Q69" s="37">
        <f t="shared" ca="1" si="0"/>
        <v>0</v>
      </c>
      <c r="R69" s="38">
        <f t="shared" si="1"/>
        <v>10</v>
      </c>
      <c r="S69" s="38">
        <f t="shared" ca="1" si="2"/>
        <v>0</v>
      </c>
      <c r="T69" s="38">
        <f t="shared" ca="1" si="3"/>
        <v>10</v>
      </c>
      <c r="U69" s="38">
        <f ca="1">SUM($R$9:S69)</f>
        <v>-1390</v>
      </c>
    </row>
    <row r="70" spans="16:21" x14ac:dyDescent="0.2">
      <c r="P70">
        <v>62</v>
      </c>
      <c r="Q70" s="37">
        <f t="shared" ca="1" si="0"/>
        <v>0</v>
      </c>
      <c r="R70" s="38">
        <f t="shared" si="1"/>
        <v>10</v>
      </c>
      <c r="S70" s="38">
        <f t="shared" ca="1" si="2"/>
        <v>0</v>
      </c>
      <c r="T70" s="38">
        <f t="shared" ca="1" si="3"/>
        <v>10</v>
      </c>
      <c r="U70" s="38">
        <f ca="1">SUM($R$9:S70)</f>
        <v>-1380</v>
      </c>
    </row>
    <row r="71" spans="16:21" x14ac:dyDescent="0.2">
      <c r="P71">
        <v>63</v>
      </c>
      <c r="Q71" s="37">
        <f t="shared" ca="1" si="0"/>
        <v>0</v>
      </c>
      <c r="R71" s="38">
        <f t="shared" si="1"/>
        <v>10</v>
      </c>
      <c r="S71" s="38">
        <f t="shared" ca="1" si="2"/>
        <v>0</v>
      </c>
      <c r="T71" s="38">
        <f t="shared" ca="1" si="3"/>
        <v>10</v>
      </c>
      <c r="U71" s="38">
        <f ca="1">SUM($R$9:S71)</f>
        <v>-1370</v>
      </c>
    </row>
    <row r="72" spans="16:21" x14ac:dyDescent="0.2">
      <c r="P72">
        <v>64</v>
      </c>
      <c r="Q72" s="37">
        <f t="shared" ca="1" si="0"/>
        <v>0</v>
      </c>
      <c r="R72" s="38">
        <f t="shared" si="1"/>
        <v>10</v>
      </c>
      <c r="S72" s="38">
        <f t="shared" ca="1" si="2"/>
        <v>0</v>
      </c>
      <c r="T72" s="38">
        <f t="shared" ca="1" si="3"/>
        <v>10</v>
      </c>
      <c r="U72" s="38">
        <f ca="1">SUM($R$9:S72)</f>
        <v>-1360</v>
      </c>
    </row>
    <row r="73" spans="16:21" x14ac:dyDescent="0.2">
      <c r="P73">
        <v>65</v>
      </c>
      <c r="Q73" s="37">
        <f t="shared" ref="Q73:Q136" ca="1" si="4">IF(RAND()&lt;$C$2,1,0)</f>
        <v>0</v>
      </c>
      <c r="R73" s="38">
        <f t="shared" ref="R73:R136" si="5">$G$2</f>
        <v>10</v>
      </c>
      <c r="S73" s="38">
        <f t="shared" ref="S73:S136" ca="1" si="6">IF(Q73=1,$G$3,$G$4)</f>
        <v>0</v>
      </c>
      <c r="T73" s="38">
        <f t="shared" ca="1" si="3"/>
        <v>10</v>
      </c>
      <c r="U73" s="38">
        <f ca="1">SUM($R$9:S73)</f>
        <v>-1350</v>
      </c>
    </row>
    <row r="74" spans="16:21" x14ac:dyDescent="0.2">
      <c r="P74">
        <v>66</v>
      </c>
      <c r="Q74" s="37">
        <f t="shared" ca="1" si="4"/>
        <v>0</v>
      </c>
      <c r="R74" s="38">
        <f t="shared" si="5"/>
        <v>10</v>
      </c>
      <c r="S74" s="38">
        <f t="shared" ca="1" si="6"/>
        <v>0</v>
      </c>
      <c r="T74" s="38">
        <f t="shared" ref="T74:T137" ca="1" si="7">R74+S74</f>
        <v>10</v>
      </c>
      <c r="U74" s="38">
        <f ca="1">SUM($R$9:S74)</f>
        <v>-1340</v>
      </c>
    </row>
    <row r="75" spans="16:21" x14ac:dyDescent="0.2">
      <c r="P75">
        <v>67</v>
      </c>
      <c r="Q75" s="37">
        <f t="shared" ca="1" si="4"/>
        <v>0</v>
      </c>
      <c r="R75" s="38">
        <f t="shared" si="5"/>
        <v>10</v>
      </c>
      <c r="S75" s="38">
        <f t="shared" ca="1" si="6"/>
        <v>0</v>
      </c>
      <c r="T75" s="38">
        <f t="shared" ca="1" si="7"/>
        <v>10</v>
      </c>
      <c r="U75" s="38">
        <f ca="1">SUM($R$9:S75)</f>
        <v>-1330</v>
      </c>
    </row>
    <row r="76" spans="16:21" x14ac:dyDescent="0.2">
      <c r="P76">
        <v>68</v>
      </c>
      <c r="Q76" s="37">
        <f t="shared" ca="1" si="4"/>
        <v>0</v>
      </c>
      <c r="R76" s="38">
        <f t="shared" si="5"/>
        <v>10</v>
      </c>
      <c r="S76" s="38">
        <f t="shared" ca="1" si="6"/>
        <v>0</v>
      </c>
      <c r="T76" s="38">
        <f t="shared" ca="1" si="7"/>
        <v>10</v>
      </c>
      <c r="U76" s="38">
        <f ca="1">SUM($R$9:S76)</f>
        <v>-1320</v>
      </c>
    </row>
    <row r="77" spans="16:21" x14ac:dyDescent="0.2">
      <c r="P77">
        <v>69</v>
      </c>
      <c r="Q77" s="37">
        <f t="shared" ca="1" si="4"/>
        <v>0</v>
      </c>
      <c r="R77" s="38">
        <f t="shared" si="5"/>
        <v>10</v>
      </c>
      <c r="S77" s="38">
        <f t="shared" ca="1" si="6"/>
        <v>0</v>
      </c>
      <c r="T77" s="38">
        <f t="shared" ca="1" si="7"/>
        <v>10</v>
      </c>
      <c r="U77" s="38">
        <f ca="1">SUM($R$9:S77)</f>
        <v>-1310</v>
      </c>
    </row>
    <row r="78" spans="16:21" x14ac:dyDescent="0.2">
      <c r="P78">
        <v>70</v>
      </c>
      <c r="Q78" s="37">
        <f t="shared" ca="1" si="4"/>
        <v>0</v>
      </c>
      <c r="R78" s="38">
        <f t="shared" si="5"/>
        <v>10</v>
      </c>
      <c r="S78" s="38">
        <f t="shared" ca="1" si="6"/>
        <v>0</v>
      </c>
      <c r="T78" s="38">
        <f t="shared" ca="1" si="7"/>
        <v>10</v>
      </c>
      <c r="U78" s="38">
        <f ca="1">SUM($R$9:S78)</f>
        <v>-1300</v>
      </c>
    </row>
    <row r="79" spans="16:21" x14ac:dyDescent="0.2">
      <c r="P79">
        <v>71</v>
      </c>
      <c r="Q79" s="37">
        <f t="shared" ca="1" si="4"/>
        <v>0</v>
      </c>
      <c r="R79" s="38">
        <f t="shared" si="5"/>
        <v>10</v>
      </c>
      <c r="S79" s="38">
        <f t="shared" ca="1" si="6"/>
        <v>0</v>
      </c>
      <c r="T79" s="38">
        <f t="shared" ca="1" si="7"/>
        <v>10</v>
      </c>
      <c r="U79" s="38">
        <f ca="1">SUM($R$9:S79)</f>
        <v>-1290</v>
      </c>
    </row>
    <row r="80" spans="16:21" x14ac:dyDescent="0.2">
      <c r="P80">
        <v>72</v>
      </c>
      <c r="Q80" s="37">
        <f t="shared" ca="1" si="4"/>
        <v>0</v>
      </c>
      <c r="R80" s="38">
        <f t="shared" si="5"/>
        <v>10</v>
      </c>
      <c r="S80" s="38">
        <f t="shared" ca="1" si="6"/>
        <v>0</v>
      </c>
      <c r="T80" s="38">
        <f t="shared" ca="1" si="7"/>
        <v>10</v>
      </c>
      <c r="U80" s="38">
        <f ca="1">SUM($R$9:S80)</f>
        <v>-1280</v>
      </c>
    </row>
    <row r="81" spans="16:21" x14ac:dyDescent="0.2">
      <c r="P81">
        <v>73</v>
      </c>
      <c r="Q81" s="37">
        <f t="shared" ca="1" si="4"/>
        <v>0</v>
      </c>
      <c r="R81" s="38">
        <f t="shared" si="5"/>
        <v>10</v>
      </c>
      <c r="S81" s="38">
        <f t="shared" ca="1" si="6"/>
        <v>0</v>
      </c>
      <c r="T81" s="38">
        <f t="shared" ca="1" si="7"/>
        <v>10</v>
      </c>
      <c r="U81" s="38">
        <f ca="1">SUM($R$9:S81)</f>
        <v>-1270</v>
      </c>
    </row>
    <row r="82" spans="16:21" x14ac:dyDescent="0.2">
      <c r="P82">
        <v>74</v>
      </c>
      <c r="Q82" s="37">
        <f t="shared" ca="1" si="4"/>
        <v>0</v>
      </c>
      <c r="R82" s="38">
        <f t="shared" si="5"/>
        <v>10</v>
      </c>
      <c r="S82" s="38">
        <f t="shared" ca="1" si="6"/>
        <v>0</v>
      </c>
      <c r="T82" s="38">
        <f t="shared" ca="1" si="7"/>
        <v>10</v>
      </c>
      <c r="U82" s="38">
        <f ca="1">SUM($R$9:S82)</f>
        <v>-1260</v>
      </c>
    </row>
    <row r="83" spans="16:21" x14ac:dyDescent="0.2">
      <c r="P83">
        <v>75</v>
      </c>
      <c r="Q83" s="37">
        <f t="shared" ca="1" si="4"/>
        <v>0</v>
      </c>
      <c r="R83" s="38">
        <f t="shared" si="5"/>
        <v>10</v>
      </c>
      <c r="S83" s="38">
        <f t="shared" ca="1" si="6"/>
        <v>0</v>
      </c>
      <c r="T83" s="38">
        <f t="shared" ca="1" si="7"/>
        <v>10</v>
      </c>
      <c r="U83" s="38">
        <f ca="1">SUM($R$9:S83)</f>
        <v>-1250</v>
      </c>
    </row>
    <row r="84" spans="16:21" x14ac:dyDescent="0.2">
      <c r="P84">
        <v>76</v>
      </c>
      <c r="Q84" s="37">
        <f t="shared" ca="1" si="4"/>
        <v>0</v>
      </c>
      <c r="R84" s="38">
        <f t="shared" si="5"/>
        <v>10</v>
      </c>
      <c r="S84" s="38">
        <f t="shared" ca="1" si="6"/>
        <v>0</v>
      </c>
      <c r="T84" s="38">
        <f t="shared" ca="1" si="7"/>
        <v>10</v>
      </c>
      <c r="U84" s="38">
        <f ca="1">SUM($R$9:S84)</f>
        <v>-1240</v>
      </c>
    </row>
    <row r="85" spans="16:21" x14ac:dyDescent="0.2">
      <c r="P85">
        <v>77</v>
      </c>
      <c r="Q85" s="37">
        <f t="shared" ca="1" si="4"/>
        <v>0</v>
      </c>
      <c r="R85" s="38">
        <f t="shared" si="5"/>
        <v>10</v>
      </c>
      <c r="S85" s="38">
        <f t="shared" ca="1" si="6"/>
        <v>0</v>
      </c>
      <c r="T85" s="38">
        <f t="shared" ca="1" si="7"/>
        <v>10</v>
      </c>
      <c r="U85" s="38">
        <f ca="1">SUM($R$9:S85)</f>
        <v>-1230</v>
      </c>
    </row>
    <row r="86" spans="16:21" x14ac:dyDescent="0.2">
      <c r="P86">
        <v>78</v>
      </c>
      <c r="Q86" s="37">
        <f t="shared" ca="1" si="4"/>
        <v>0</v>
      </c>
      <c r="R86" s="38">
        <f t="shared" si="5"/>
        <v>10</v>
      </c>
      <c r="S86" s="38">
        <f t="shared" ca="1" si="6"/>
        <v>0</v>
      </c>
      <c r="T86" s="38">
        <f t="shared" ca="1" si="7"/>
        <v>10</v>
      </c>
      <c r="U86" s="38">
        <f ca="1">SUM($R$9:S86)</f>
        <v>-1220</v>
      </c>
    </row>
    <row r="87" spans="16:21" x14ac:dyDescent="0.2">
      <c r="P87">
        <v>79</v>
      </c>
      <c r="Q87" s="37">
        <f t="shared" ca="1" si="4"/>
        <v>0</v>
      </c>
      <c r="R87" s="38">
        <f t="shared" si="5"/>
        <v>10</v>
      </c>
      <c r="S87" s="38">
        <f t="shared" ca="1" si="6"/>
        <v>0</v>
      </c>
      <c r="T87" s="38">
        <f t="shared" ca="1" si="7"/>
        <v>10</v>
      </c>
      <c r="U87" s="38">
        <f ca="1">SUM($R$9:S87)</f>
        <v>-1210</v>
      </c>
    </row>
    <row r="88" spans="16:21" x14ac:dyDescent="0.2">
      <c r="P88">
        <v>80</v>
      </c>
      <c r="Q88" s="37">
        <f t="shared" ca="1" si="4"/>
        <v>0</v>
      </c>
      <c r="R88" s="38">
        <f t="shared" si="5"/>
        <v>10</v>
      </c>
      <c r="S88" s="38">
        <f t="shared" ca="1" si="6"/>
        <v>0</v>
      </c>
      <c r="T88" s="38">
        <f t="shared" ca="1" si="7"/>
        <v>10</v>
      </c>
      <c r="U88" s="38">
        <f ca="1">SUM($R$9:S88)</f>
        <v>-1200</v>
      </c>
    </row>
    <row r="89" spans="16:21" x14ac:dyDescent="0.2">
      <c r="P89">
        <v>81</v>
      </c>
      <c r="Q89" s="37">
        <f t="shared" ca="1" si="4"/>
        <v>0</v>
      </c>
      <c r="R89" s="38">
        <f t="shared" si="5"/>
        <v>10</v>
      </c>
      <c r="S89" s="38">
        <f t="shared" ca="1" si="6"/>
        <v>0</v>
      </c>
      <c r="T89" s="38">
        <f t="shared" ca="1" si="7"/>
        <v>10</v>
      </c>
      <c r="U89" s="38">
        <f ca="1">SUM($R$9:S89)</f>
        <v>-1190</v>
      </c>
    </row>
    <row r="90" spans="16:21" x14ac:dyDescent="0.2">
      <c r="P90">
        <v>82</v>
      </c>
      <c r="Q90" s="37">
        <f t="shared" ca="1" si="4"/>
        <v>1</v>
      </c>
      <c r="R90" s="38">
        <f t="shared" si="5"/>
        <v>10</v>
      </c>
      <c r="S90" s="38">
        <f t="shared" ca="1" si="6"/>
        <v>-1000</v>
      </c>
      <c r="T90" s="38">
        <f t="shared" ca="1" si="7"/>
        <v>-990</v>
      </c>
      <c r="U90" s="38">
        <f ca="1">SUM($R$9:S90)</f>
        <v>-2180</v>
      </c>
    </row>
    <row r="91" spans="16:21" x14ac:dyDescent="0.2">
      <c r="P91">
        <v>83</v>
      </c>
      <c r="Q91" s="37">
        <f t="shared" ca="1" si="4"/>
        <v>0</v>
      </c>
      <c r="R91" s="38">
        <f t="shared" si="5"/>
        <v>10</v>
      </c>
      <c r="S91" s="38">
        <f t="shared" ca="1" si="6"/>
        <v>0</v>
      </c>
      <c r="T91" s="38">
        <f t="shared" ca="1" si="7"/>
        <v>10</v>
      </c>
      <c r="U91" s="38">
        <f ca="1">SUM($R$9:S91)</f>
        <v>-2170</v>
      </c>
    </row>
    <row r="92" spans="16:21" x14ac:dyDescent="0.2">
      <c r="P92">
        <v>84</v>
      </c>
      <c r="Q92" s="37">
        <f t="shared" ca="1" si="4"/>
        <v>0</v>
      </c>
      <c r="R92" s="38">
        <f t="shared" si="5"/>
        <v>10</v>
      </c>
      <c r="S92" s="38">
        <f t="shared" ca="1" si="6"/>
        <v>0</v>
      </c>
      <c r="T92" s="38">
        <f t="shared" ca="1" si="7"/>
        <v>10</v>
      </c>
      <c r="U92" s="38">
        <f ca="1">SUM($R$9:S92)</f>
        <v>-2160</v>
      </c>
    </row>
    <row r="93" spans="16:21" x14ac:dyDescent="0.2">
      <c r="P93">
        <v>85</v>
      </c>
      <c r="Q93" s="37">
        <f t="shared" ca="1" si="4"/>
        <v>0</v>
      </c>
      <c r="R93" s="38">
        <f t="shared" si="5"/>
        <v>10</v>
      </c>
      <c r="S93" s="38">
        <f t="shared" ca="1" si="6"/>
        <v>0</v>
      </c>
      <c r="T93" s="38">
        <f t="shared" ca="1" si="7"/>
        <v>10</v>
      </c>
      <c r="U93" s="38">
        <f ca="1">SUM($R$9:S93)</f>
        <v>-2150</v>
      </c>
    </row>
    <row r="94" spans="16:21" x14ac:dyDescent="0.2">
      <c r="P94">
        <v>86</v>
      </c>
      <c r="Q94" s="37">
        <f t="shared" ca="1" si="4"/>
        <v>1</v>
      </c>
      <c r="R94" s="38">
        <f t="shared" si="5"/>
        <v>10</v>
      </c>
      <c r="S94" s="38">
        <f t="shared" ca="1" si="6"/>
        <v>-1000</v>
      </c>
      <c r="T94" s="38">
        <f t="shared" ca="1" si="7"/>
        <v>-990</v>
      </c>
      <c r="U94" s="38">
        <f ca="1">SUM($R$9:S94)</f>
        <v>-3140</v>
      </c>
    </row>
    <row r="95" spans="16:21" x14ac:dyDescent="0.2">
      <c r="P95">
        <v>87</v>
      </c>
      <c r="Q95" s="37">
        <f t="shared" ca="1" si="4"/>
        <v>0</v>
      </c>
      <c r="R95" s="38">
        <f t="shared" si="5"/>
        <v>10</v>
      </c>
      <c r="S95" s="38">
        <f t="shared" ca="1" si="6"/>
        <v>0</v>
      </c>
      <c r="T95" s="38">
        <f t="shared" ca="1" si="7"/>
        <v>10</v>
      </c>
      <c r="U95" s="38">
        <f ca="1">SUM($R$9:S95)</f>
        <v>-3130</v>
      </c>
    </row>
    <row r="96" spans="16:21" x14ac:dyDescent="0.2">
      <c r="P96">
        <v>88</v>
      </c>
      <c r="Q96" s="37">
        <f t="shared" ca="1" si="4"/>
        <v>0</v>
      </c>
      <c r="R96" s="38">
        <f t="shared" si="5"/>
        <v>10</v>
      </c>
      <c r="S96" s="38">
        <f t="shared" ca="1" si="6"/>
        <v>0</v>
      </c>
      <c r="T96" s="38">
        <f t="shared" ca="1" si="7"/>
        <v>10</v>
      </c>
      <c r="U96" s="38">
        <f ca="1">SUM($R$9:S96)</f>
        <v>-3120</v>
      </c>
    </row>
    <row r="97" spans="16:21" x14ac:dyDescent="0.2">
      <c r="P97">
        <v>89</v>
      </c>
      <c r="Q97" s="37">
        <f t="shared" ca="1" si="4"/>
        <v>0</v>
      </c>
      <c r="R97" s="38">
        <f t="shared" si="5"/>
        <v>10</v>
      </c>
      <c r="S97" s="38">
        <f t="shared" ca="1" si="6"/>
        <v>0</v>
      </c>
      <c r="T97" s="38">
        <f t="shared" ca="1" si="7"/>
        <v>10</v>
      </c>
      <c r="U97" s="38">
        <f ca="1">SUM($R$9:S97)</f>
        <v>-3110</v>
      </c>
    </row>
    <row r="98" spans="16:21" x14ac:dyDescent="0.2">
      <c r="P98">
        <v>90</v>
      </c>
      <c r="Q98" s="37">
        <f t="shared" ca="1" si="4"/>
        <v>0</v>
      </c>
      <c r="R98" s="38">
        <f t="shared" si="5"/>
        <v>10</v>
      </c>
      <c r="S98" s="38">
        <f t="shared" ca="1" si="6"/>
        <v>0</v>
      </c>
      <c r="T98" s="38">
        <f t="shared" ca="1" si="7"/>
        <v>10</v>
      </c>
      <c r="U98" s="38">
        <f ca="1">SUM($R$9:S98)</f>
        <v>-3100</v>
      </c>
    </row>
    <row r="99" spans="16:21" x14ac:dyDescent="0.2">
      <c r="P99">
        <v>91</v>
      </c>
      <c r="Q99" s="37">
        <f t="shared" ca="1" si="4"/>
        <v>0</v>
      </c>
      <c r="R99" s="38">
        <f t="shared" si="5"/>
        <v>10</v>
      </c>
      <c r="S99" s="38">
        <f t="shared" ca="1" si="6"/>
        <v>0</v>
      </c>
      <c r="T99" s="38">
        <f t="shared" ca="1" si="7"/>
        <v>10</v>
      </c>
      <c r="U99" s="38">
        <f ca="1">SUM($R$9:S99)</f>
        <v>-3090</v>
      </c>
    </row>
    <row r="100" spans="16:21" x14ac:dyDescent="0.2">
      <c r="P100">
        <v>92</v>
      </c>
      <c r="Q100" s="37">
        <f t="shared" ca="1" si="4"/>
        <v>0</v>
      </c>
      <c r="R100" s="38">
        <f t="shared" si="5"/>
        <v>10</v>
      </c>
      <c r="S100" s="38">
        <f t="shared" ca="1" si="6"/>
        <v>0</v>
      </c>
      <c r="T100" s="38">
        <f t="shared" ca="1" si="7"/>
        <v>10</v>
      </c>
      <c r="U100" s="38">
        <f ca="1">SUM($R$9:S100)</f>
        <v>-3080</v>
      </c>
    </row>
    <row r="101" spans="16:21" x14ac:dyDescent="0.2">
      <c r="P101">
        <v>93</v>
      </c>
      <c r="Q101" s="37">
        <f t="shared" ca="1" si="4"/>
        <v>0</v>
      </c>
      <c r="R101" s="38">
        <f t="shared" si="5"/>
        <v>10</v>
      </c>
      <c r="S101" s="38">
        <f t="shared" ca="1" si="6"/>
        <v>0</v>
      </c>
      <c r="T101" s="38">
        <f t="shared" ca="1" si="7"/>
        <v>10</v>
      </c>
      <c r="U101" s="38">
        <f ca="1">SUM($R$9:S101)</f>
        <v>-3070</v>
      </c>
    </row>
    <row r="102" spans="16:21" x14ac:dyDescent="0.2">
      <c r="P102">
        <v>94</v>
      </c>
      <c r="Q102" s="37">
        <f t="shared" ca="1" si="4"/>
        <v>0</v>
      </c>
      <c r="R102" s="38">
        <f t="shared" si="5"/>
        <v>10</v>
      </c>
      <c r="S102" s="38">
        <f t="shared" ca="1" si="6"/>
        <v>0</v>
      </c>
      <c r="T102" s="38">
        <f t="shared" ca="1" si="7"/>
        <v>10</v>
      </c>
      <c r="U102" s="38">
        <f ca="1">SUM($R$9:S102)</f>
        <v>-3060</v>
      </c>
    </row>
    <row r="103" spans="16:21" x14ac:dyDescent="0.2">
      <c r="P103">
        <v>95</v>
      </c>
      <c r="Q103" s="37">
        <f t="shared" ca="1" si="4"/>
        <v>1</v>
      </c>
      <c r="R103" s="38">
        <f t="shared" si="5"/>
        <v>10</v>
      </c>
      <c r="S103" s="38">
        <f t="shared" ca="1" si="6"/>
        <v>-1000</v>
      </c>
      <c r="T103" s="38">
        <f t="shared" ca="1" si="7"/>
        <v>-990</v>
      </c>
      <c r="U103" s="38">
        <f ca="1">SUM($R$9:S103)</f>
        <v>-4050</v>
      </c>
    </row>
    <row r="104" spans="16:21" x14ac:dyDescent="0.2">
      <c r="P104">
        <v>96</v>
      </c>
      <c r="Q104" s="37">
        <f t="shared" ca="1" si="4"/>
        <v>0</v>
      </c>
      <c r="R104" s="38">
        <f t="shared" si="5"/>
        <v>10</v>
      </c>
      <c r="S104" s="38">
        <f t="shared" ca="1" si="6"/>
        <v>0</v>
      </c>
      <c r="T104" s="38">
        <f t="shared" ca="1" si="7"/>
        <v>10</v>
      </c>
      <c r="U104" s="38">
        <f ca="1">SUM($R$9:S104)</f>
        <v>-4040</v>
      </c>
    </row>
    <row r="105" spans="16:21" x14ac:dyDescent="0.2">
      <c r="P105">
        <v>97</v>
      </c>
      <c r="Q105" s="37">
        <f t="shared" ca="1" si="4"/>
        <v>1</v>
      </c>
      <c r="R105" s="38">
        <f t="shared" si="5"/>
        <v>10</v>
      </c>
      <c r="S105" s="38">
        <f t="shared" ca="1" si="6"/>
        <v>-1000</v>
      </c>
      <c r="T105" s="38">
        <f t="shared" ca="1" si="7"/>
        <v>-990</v>
      </c>
      <c r="U105" s="38">
        <f ca="1">SUM($R$9:S105)</f>
        <v>-5030</v>
      </c>
    </row>
    <row r="106" spans="16:21" x14ac:dyDescent="0.2">
      <c r="P106">
        <v>98</v>
      </c>
      <c r="Q106" s="37">
        <f t="shared" ca="1" si="4"/>
        <v>0</v>
      </c>
      <c r="R106" s="38">
        <f t="shared" si="5"/>
        <v>10</v>
      </c>
      <c r="S106" s="38">
        <f t="shared" ca="1" si="6"/>
        <v>0</v>
      </c>
      <c r="T106" s="38">
        <f t="shared" ca="1" si="7"/>
        <v>10</v>
      </c>
      <c r="U106" s="38">
        <f ca="1">SUM($R$9:S106)</f>
        <v>-5020</v>
      </c>
    </row>
    <row r="107" spans="16:21" x14ac:dyDescent="0.2">
      <c r="P107">
        <v>99</v>
      </c>
      <c r="Q107" s="37">
        <f t="shared" ca="1" si="4"/>
        <v>0</v>
      </c>
      <c r="R107" s="38">
        <f t="shared" si="5"/>
        <v>10</v>
      </c>
      <c r="S107" s="38">
        <f t="shared" ca="1" si="6"/>
        <v>0</v>
      </c>
      <c r="T107" s="38">
        <f t="shared" ca="1" si="7"/>
        <v>10</v>
      </c>
      <c r="U107" s="38">
        <f ca="1">SUM($R$9:S107)</f>
        <v>-5010</v>
      </c>
    </row>
    <row r="108" spans="16:21" x14ac:dyDescent="0.2">
      <c r="P108">
        <v>100</v>
      </c>
      <c r="Q108" s="37">
        <f t="shared" ca="1" si="4"/>
        <v>0</v>
      </c>
      <c r="R108" s="38">
        <f t="shared" si="5"/>
        <v>10</v>
      </c>
      <c r="S108" s="38">
        <f t="shared" ca="1" si="6"/>
        <v>0</v>
      </c>
      <c r="T108" s="38">
        <f t="shared" ca="1" si="7"/>
        <v>10</v>
      </c>
      <c r="U108" s="38">
        <f ca="1">SUM($R$9:S108)</f>
        <v>-5000</v>
      </c>
    </row>
    <row r="109" spans="16:21" x14ac:dyDescent="0.2">
      <c r="P109">
        <v>101</v>
      </c>
      <c r="Q109" s="37">
        <f t="shared" ca="1" si="4"/>
        <v>0</v>
      </c>
      <c r="R109" s="38">
        <f t="shared" si="5"/>
        <v>10</v>
      </c>
      <c r="S109" s="38">
        <f t="shared" ca="1" si="6"/>
        <v>0</v>
      </c>
      <c r="T109" s="38">
        <f t="shared" ca="1" si="7"/>
        <v>10</v>
      </c>
      <c r="U109" s="38">
        <f ca="1">SUM($R$9:S109)</f>
        <v>-4990</v>
      </c>
    </row>
    <row r="110" spans="16:21" x14ac:dyDescent="0.2">
      <c r="P110">
        <v>102</v>
      </c>
      <c r="Q110" s="37">
        <f t="shared" ca="1" si="4"/>
        <v>0</v>
      </c>
      <c r="R110" s="38">
        <f t="shared" si="5"/>
        <v>10</v>
      </c>
      <c r="S110" s="38">
        <f t="shared" ca="1" si="6"/>
        <v>0</v>
      </c>
      <c r="T110" s="38">
        <f t="shared" ca="1" si="7"/>
        <v>10</v>
      </c>
      <c r="U110" s="38">
        <f ca="1">SUM($R$9:S110)</f>
        <v>-4980</v>
      </c>
    </row>
    <row r="111" spans="16:21" x14ac:dyDescent="0.2">
      <c r="P111">
        <v>103</v>
      </c>
      <c r="Q111" s="37">
        <f t="shared" ca="1" si="4"/>
        <v>0</v>
      </c>
      <c r="R111" s="38">
        <f t="shared" si="5"/>
        <v>10</v>
      </c>
      <c r="S111" s="38">
        <f t="shared" ca="1" si="6"/>
        <v>0</v>
      </c>
      <c r="T111" s="38">
        <f t="shared" ca="1" si="7"/>
        <v>10</v>
      </c>
      <c r="U111" s="38">
        <f ca="1">SUM($R$9:S111)</f>
        <v>-4970</v>
      </c>
    </row>
    <row r="112" spans="16:21" x14ac:dyDescent="0.2">
      <c r="P112">
        <v>104</v>
      </c>
      <c r="Q112" s="37">
        <f t="shared" ca="1" si="4"/>
        <v>0</v>
      </c>
      <c r="R112" s="38">
        <f t="shared" si="5"/>
        <v>10</v>
      </c>
      <c r="S112" s="38">
        <f t="shared" ca="1" si="6"/>
        <v>0</v>
      </c>
      <c r="T112" s="38">
        <f t="shared" ca="1" si="7"/>
        <v>10</v>
      </c>
      <c r="U112" s="38">
        <f ca="1">SUM($R$9:S112)</f>
        <v>-4960</v>
      </c>
    </row>
    <row r="113" spans="16:21" x14ac:dyDescent="0.2">
      <c r="P113">
        <v>105</v>
      </c>
      <c r="Q113" s="37">
        <f t="shared" ca="1" si="4"/>
        <v>0</v>
      </c>
      <c r="R113" s="38">
        <f t="shared" si="5"/>
        <v>10</v>
      </c>
      <c r="S113" s="38">
        <f t="shared" ca="1" si="6"/>
        <v>0</v>
      </c>
      <c r="T113" s="38">
        <f t="shared" ca="1" si="7"/>
        <v>10</v>
      </c>
      <c r="U113" s="38">
        <f ca="1">SUM($R$9:S113)</f>
        <v>-4950</v>
      </c>
    </row>
    <row r="114" spans="16:21" x14ac:dyDescent="0.2">
      <c r="P114">
        <v>106</v>
      </c>
      <c r="Q114" s="37">
        <f t="shared" ca="1" si="4"/>
        <v>0</v>
      </c>
      <c r="R114" s="38">
        <f t="shared" si="5"/>
        <v>10</v>
      </c>
      <c r="S114" s="38">
        <f t="shared" ca="1" si="6"/>
        <v>0</v>
      </c>
      <c r="T114" s="38">
        <f t="shared" ca="1" si="7"/>
        <v>10</v>
      </c>
      <c r="U114" s="38">
        <f ca="1">SUM($R$9:S114)</f>
        <v>-4940</v>
      </c>
    </row>
    <row r="115" spans="16:21" x14ac:dyDescent="0.2">
      <c r="P115">
        <v>107</v>
      </c>
      <c r="Q115" s="37">
        <f t="shared" ca="1" si="4"/>
        <v>0</v>
      </c>
      <c r="R115" s="38">
        <f t="shared" si="5"/>
        <v>10</v>
      </c>
      <c r="S115" s="38">
        <f t="shared" ca="1" si="6"/>
        <v>0</v>
      </c>
      <c r="T115" s="38">
        <f t="shared" ca="1" si="7"/>
        <v>10</v>
      </c>
      <c r="U115" s="38">
        <f ca="1">SUM($R$9:S115)</f>
        <v>-4930</v>
      </c>
    </row>
    <row r="116" spans="16:21" x14ac:dyDescent="0.2">
      <c r="P116">
        <v>108</v>
      </c>
      <c r="Q116" s="37">
        <f t="shared" ca="1" si="4"/>
        <v>0</v>
      </c>
      <c r="R116" s="38">
        <f t="shared" si="5"/>
        <v>10</v>
      </c>
      <c r="S116" s="38">
        <f t="shared" ca="1" si="6"/>
        <v>0</v>
      </c>
      <c r="T116" s="38">
        <f t="shared" ca="1" si="7"/>
        <v>10</v>
      </c>
      <c r="U116" s="38">
        <f ca="1">SUM($R$9:S116)</f>
        <v>-4920</v>
      </c>
    </row>
    <row r="117" spans="16:21" x14ac:dyDescent="0.2">
      <c r="P117">
        <v>109</v>
      </c>
      <c r="Q117" s="37">
        <f t="shared" ca="1" si="4"/>
        <v>0</v>
      </c>
      <c r="R117" s="38">
        <f t="shared" si="5"/>
        <v>10</v>
      </c>
      <c r="S117" s="38">
        <f t="shared" ca="1" si="6"/>
        <v>0</v>
      </c>
      <c r="T117" s="38">
        <f t="shared" ca="1" si="7"/>
        <v>10</v>
      </c>
      <c r="U117" s="38">
        <f ca="1">SUM($R$9:S117)</f>
        <v>-4910</v>
      </c>
    </row>
    <row r="118" spans="16:21" x14ac:dyDescent="0.2">
      <c r="P118">
        <v>110</v>
      </c>
      <c r="Q118" s="37">
        <f t="shared" ca="1" si="4"/>
        <v>0</v>
      </c>
      <c r="R118" s="38">
        <f t="shared" si="5"/>
        <v>10</v>
      </c>
      <c r="S118" s="38">
        <f t="shared" ca="1" si="6"/>
        <v>0</v>
      </c>
      <c r="T118" s="38">
        <f t="shared" ca="1" si="7"/>
        <v>10</v>
      </c>
      <c r="U118" s="38">
        <f ca="1">SUM($R$9:S118)</f>
        <v>-4900</v>
      </c>
    </row>
    <row r="119" spans="16:21" x14ac:dyDescent="0.2">
      <c r="P119">
        <v>111</v>
      </c>
      <c r="Q119" s="37">
        <f t="shared" ca="1" si="4"/>
        <v>0</v>
      </c>
      <c r="R119" s="38">
        <f t="shared" si="5"/>
        <v>10</v>
      </c>
      <c r="S119" s="38">
        <f t="shared" ca="1" si="6"/>
        <v>0</v>
      </c>
      <c r="T119" s="38">
        <f t="shared" ca="1" si="7"/>
        <v>10</v>
      </c>
      <c r="U119" s="38">
        <f ca="1">SUM($R$9:S119)</f>
        <v>-4890</v>
      </c>
    </row>
    <row r="120" spans="16:21" x14ac:dyDescent="0.2">
      <c r="P120">
        <v>112</v>
      </c>
      <c r="Q120" s="37">
        <f t="shared" ca="1" si="4"/>
        <v>0</v>
      </c>
      <c r="R120" s="38">
        <f t="shared" si="5"/>
        <v>10</v>
      </c>
      <c r="S120" s="38">
        <f t="shared" ca="1" si="6"/>
        <v>0</v>
      </c>
      <c r="T120" s="38">
        <f t="shared" ca="1" si="7"/>
        <v>10</v>
      </c>
      <c r="U120" s="38">
        <f ca="1">SUM($R$9:S120)</f>
        <v>-4880</v>
      </c>
    </row>
    <row r="121" spans="16:21" x14ac:dyDescent="0.2">
      <c r="P121">
        <v>113</v>
      </c>
      <c r="Q121" s="37">
        <f t="shared" ca="1" si="4"/>
        <v>0</v>
      </c>
      <c r="R121" s="38">
        <f t="shared" si="5"/>
        <v>10</v>
      </c>
      <c r="S121" s="38">
        <f t="shared" ca="1" si="6"/>
        <v>0</v>
      </c>
      <c r="T121" s="38">
        <f t="shared" ca="1" si="7"/>
        <v>10</v>
      </c>
      <c r="U121" s="38">
        <f ca="1">SUM($R$9:S121)</f>
        <v>-4870</v>
      </c>
    </row>
    <row r="122" spans="16:21" x14ac:dyDescent="0.2">
      <c r="P122">
        <v>114</v>
      </c>
      <c r="Q122" s="37">
        <f t="shared" ca="1" si="4"/>
        <v>0</v>
      </c>
      <c r="R122" s="38">
        <f t="shared" si="5"/>
        <v>10</v>
      </c>
      <c r="S122" s="38">
        <f t="shared" ca="1" si="6"/>
        <v>0</v>
      </c>
      <c r="T122" s="38">
        <f t="shared" ca="1" si="7"/>
        <v>10</v>
      </c>
      <c r="U122" s="38">
        <f ca="1">SUM($R$9:S122)</f>
        <v>-4860</v>
      </c>
    </row>
    <row r="123" spans="16:21" x14ac:dyDescent="0.2">
      <c r="P123">
        <v>115</v>
      </c>
      <c r="Q123" s="37">
        <f t="shared" ca="1" si="4"/>
        <v>0</v>
      </c>
      <c r="R123" s="38">
        <f t="shared" si="5"/>
        <v>10</v>
      </c>
      <c r="S123" s="38">
        <f t="shared" ca="1" si="6"/>
        <v>0</v>
      </c>
      <c r="T123" s="38">
        <f t="shared" ca="1" si="7"/>
        <v>10</v>
      </c>
      <c r="U123" s="38">
        <f ca="1">SUM($R$9:S123)</f>
        <v>-4850</v>
      </c>
    </row>
    <row r="124" spans="16:21" x14ac:dyDescent="0.2">
      <c r="P124">
        <v>116</v>
      </c>
      <c r="Q124" s="37">
        <f t="shared" ca="1" si="4"/>
        <v>0</v>
      </c>
      <c r="R124" s="38">
        <f t="shared" si="5"/>
        <v>10</v>
      </c>
      <c r="S124" s="38">
        <f t="shared" ca="1" si="6"/>
        <v>0</v>
      </c>
      <c r="T124" s="38">
        <f t="shared" ca="1" si="7"/>
        <v>10</v>
      </c>
      <c r="U124" s="38">
        <f ca="1">SUM($R$9:S124)</f>
        <v>-4840</v>
      </c>
    </row>
    <row r="125" spans="16:21" x14ac:dyDescent="0.2">
      <c r="P125">
        <v>117</v>
      </c>
      <c r="Q125" s="37">
        <f t="shared" ca="1" si="4"/>
        <v>0</v>
      </c>
      <c r="R125" s="38">
        <f t="shared" si="5"/>
        <v>10</v>
      </c>
      <c r="S125" s="38">
        <f t="shared" ca="1" si="6"/>
        <v>0</v>
      </c>
      <c r="T125" s="38">
        <f t="shared" ca="1" si="7"/>
        <v>10</v>
      </c>
      <c r="U125" s="38">
        <f ca="1">SUM($R$9:S125)</f>
        <v>-4830</v>
      </c>
    </row>
    <row r="126" spans="16:21" x14ac:dyDescent="0.2">
      <c r="P126">
        <v>118</v>
      </c>
      <c r="Q126" s="37">
        <f t="shared" ca="1" si="4"/>
        <v>0</v>
      </c>
      <c r="R126" s="38">
        <f t="shared" si="5"/>
        <v>10</v>
      </c>
      <c r="S126" s="38">
        <f t="shared" ca="1" si="6"/>
        <v>0</v>
      </c>
      <c r="T126" s="38">
        <f t="shared" ca="1" si="7"/>
        <v>10</v>
      </c>
      <c r="U126" s="38">
        <f ca="1">SUM($R$9:S126)</f>
        <v>-4820</v>
      </c>
    </row>
    <row r="127" spans="16:21" x14ac:dyDescent="0.2">
      <c r="P127">
        <v>119</v>
      </c>
      <c r="Q127" s="37">
        <f t="shared" ca="1" si="4"/>
        <v>0</v>
      </c>
      <c r="R127" s="38">
        <f t="shared" si="5"/>
        <v>10</v>
      </c>
      <c r="S127" s="38">
        <f t="shared" ca="1" si="6"/>
        <v>0</v>
      </c>
      <c r="T127" s="38">
        <f t="shared" ca="1" si="7"/>
        <v>10</v>
      </c>
      <c r="U127" s="38">
        <f ca="1">SUM($R$9:S127)</f>
        <v>-4810</v>
      </c>
    </row>
    <row r="128" spans="16:21" x14ac:dyDescent="0.2">
      <c r="P128">
        <v>120</v>
      </c>
      <c r="Q128" s="37">
        <f t="shared" ca="1" si="4"/>
        <v>0</v>
      </c>
      <c r="R128" s="38">
        <f t="shared" si="5"/>
        <v>10</v>
      </c>
      <c r="S128" s="38">
        <f t="shared" ca="1" si="6"/>
        <v>0</v>
      </c>
      <c r="T128" s="38">
        <f t="shared" ca="1" si="7"/>
        <v>10</v>
      </c>
      <c r="U128" s="38">
        <f ca="1">SUM($R$9:S128)</f>
        <v>-4800</v>
      </c>
    </row>
    <row r="129" spans="16:21" x14ac:dyDescent="0.2">
      <c r="P129">
        <v>121</v>
      </c>
      <c r="Q129" s="37">
        <f t="shared" ca="1" si="4"/>
        <v>0</v>
      </c>
      <c r="R129" s="38">
        <f t="shared" si="5"/>
        <v>10</v>
      </c>
      <c r="S129" s="38">
        <f t="shared" ca="1" si="6"/>
        <v>0</v>
      </c>
      <c r="T129" s="38">
        <f t="shared" ca="1" si="7"/>
        <v>10</v>
      </c>
      <c r="U129" s="38">
        <f ca="1">SUM($R$9:S129)</f>
        <v>-4790</v>
      </c>
    </row>
    <row r="130" spans="16:21" x14ac:dyDescent="0.2">
      <c r="P130">
        <v>122</v>
      </c>
      <c r="Q130" s="37">
        <f t="shared" ca="1" si="4"/>
        <v>0</v>
      </c>
      <c r="R130" s="38">
        <f t="shared" si="5"/>
        <v>10</v>
      </c>
      <c r="S130" s="38">
        <f t="shared" ca="1" si="6"/>
        <v>0</v>
      </c>
      <c r="T130" s="38">
        <f t="shared" ca="1" si="7"/>
        <v>10</v>
      </c>
      <c r="U130" s="38">
        <f ca="1">SUM($R$9:S130)</f>
        <v>-4780</v>
      </c>
    </row>
    <row r="131" spans="16:21" x14ac:dyDescent="0.2">
      <c r="P131">
        <v>123</v>
      </c>
      <c r="Q131" s="37">
        <f t="shared" ca="1" si="4"/>
        <v>0</v>
      </c>
      <c r="R131" s="38">
        <f t="shared" si="5"/>
        <v>10</v>
      </c>
      <c r="S131" s="38">
        <f t="shared" ca="1" si="6"/>
        <v>0</v>
      </c>
      <c r="T131" s="38">
        <f t="shared" ca="1" si="7"/>
        <v>10</v>
      </c>
      <c r="U131" s="38">
        <f ca="1">SUM($R$9:S131)</f>
        <v>-4770</v>
      </c>
    </row>
    <row r="132" spans="16:21" x14ac:dyDescent="0.2">
      <c r="P132">
        <v>124</v>
      </c>
      <c r="Q132" s="37">
        <f t="shared" ca="1" si="4"/>
        <v>0</v>
      </c>
      <c r="R132" s="38">
        <f t="shared" si="5"/>
        <v>10</v>
      </c>
      <c r="S132" s="38">
        <f t="shared" ca="1" si="6"/>
        <v>0</v>
      </c>
      <c r="T132" s="38">
        <f t="shared" ca="1" si="7"/>
        <v>10</v>
      </c>
      <c r="U132" s="38">
        <f ca="1">SUM($R$9:S132)</f>
        <v>-4760</v>
      </c>
    </row>
    <row r="133" spans="16:21" x14ac:dyDescent="0.2">
      <c r="P133">
        <v>125</v>
      </c>
      <c r="Q133" s="37">
        <f t="shared" ca="1" si="4"/>
        <v>0</v>
      </c>
      <c r="R133" s="38">
        <f t="shared" si="5"/>
        <v>10</v>
      </c>
      <c r="S133" s="38">
        <f t="shared" ca="1" si="6"/>
        <v>0</v>
      </c>
      <c r="T133" s="38">
        <f t="shared" ca="1" si="7"/>
        <v>10</v>
      </c>
      <c r="U133" s="38">
        <f ca="1">SUM($R$9:S133)</f>
        <v>-4750</v>
      </c>
    </row>
    <row r="134" spans="16:21" x14ac:dyDescent="0.2">
      <c r="P134">
        <v>126</v>
      </c>
      <c r="Q134" s="37">
        <f t="shared" ca="1" si="4"/>
        <v>0</v>
      </c>
      <c r="R134" s="38">
        <f t="shared" si="5"/>
        <v>10</v>
      </c>
      <c r="S134" s="38">
        <f t="shared" ca="1" si="6"/>
        <v>0</v>
      </c>
      <c r="T134" s="38">
        <f t="shared" ca="1" si="7"/>
        <v>10</v>
      </c>
      <c r="U134" s="38">
        <f ca="1">SUM($R$9:S134)</f>
        <v>-4740</v>
      </c>
    </row>
    <row r="135" spans="16:21" x14ac:dyDescent="0.2">
      <c r="P135">
        <v>127</v>
      </c>
      <c r="Q135" s="37">
        <f t="shared" ca="1" si="4"/>
        <v>0</v>
      </c>
      <c r="R135" s="38">
        <f t="shared" si="5"/>
        <v>10</v>
      </c>
      <c r="S135" s="38">
        <f t="shared" ca="1" si="6"/>
        <v>0</v>
      </c>
      <c r="T135" s="38">
        <f t="shared" ca="1" si="7"/>
        <v>10</v>
      </c>
      <c r="U135" s="38">
        <f ca="1">SUM($R$9:S135)</f>
        <v>-4730</v>
      </c>
    </row>
    <row r="136" spans="16:21" x14ac:dyDescent="0.2">
      <c r="P136">
        <v>128</v>
      </c>
      <c r="Q136" s="37">
        <f t="shared" ca="1" si="4"/>
        <v>0</v>
      </c>
      <c r="R136" s="38">
        <f t="shared" si="5"/>
        <v>10</v>
      </c>
      <c r="S136" s="38">
        <f t="shared" ca="1" si="6"/>
        <v>0</v>
      </c>
      <c r="T136" s="38">
        <f t="shared" ca="1" si="7"/>
        <v>10</v>
      </c>
      <c r="U136" s="38">
        <f ca="1">SUM($R$9:S136)</f>
        <v>-4720</v>
      </c>
    </row>
    <row r="137" spans="16:21" x14ac:dyDescent="0.2">
      <c r="P137">
        <v>129</v>
      </c>
      <c r="Q137" s="37">
        <f t="shared" ref="Q137:Q200" ca="1" si="8">IF(RAND()&lt;$C$2,1,0)</f>
        <v>0</v>
      </c>
      <c r="R137" s="38">
        <f t="shared" ref="R137:R200" si="9">$G$2</f>
        <v>10</v>
      </c>
      <c r="S137" s="38">
        <f t="shared" ref="S137:S200" ca="1" si="10">IF(Q137=1,$G$3,$G$4)</f>
        <v>0</v>
      </c>
      <c r="T137" s="38">
        <f t="shared" ca="1" si="7"/>
        <v>10</v>
      </c>
      <c r="U137" s="38">
        <f ca="1">SUM($R$9:S137)</f>
        <v>-4710</v>
      </c>
    </row>
    <row r="138" spans="16:21" x14ac:dyDescent="0.2">
      <c r="P138">
        <v>130</v>
      </c>
      <c r="Q138" s="37">
        <f t="shared" ca="1" si="8"/>
        <v>0</v>
      </c>
      <c r="R138" s="38">
        <f t="shared" si="9"/>
        <v>10</v>
      </c>
      <c r="S138" s="38">
        <f t="shared" ca="1" si="10"/>
        <v>0</v>
      </c>
      <c r="T138" s="38">
        <f t="shared" ref="T138:T201" ca="1" si="11">R138+S138</f>
        <v>10</v>
      </c>
      <c r="U138" s="38">
        <f ca="1">SUM($R$9:S138)</f>
        <v>-4700</v>
      </c>
    </row>
    <row r="139" spans="16:21" x14ac:dyDescent="0.2">
      <c r="P139">
        <v>131</v>
      </c>
      <c r="Q139" s="37">
        <f t="shared" ca="1" si="8"/>
        <v>0</v>
      </c>
      <c r="R139" s="38">
        <f t="shared" si="9"/>
        <v>10</v>
      </c>
      <c r="S139" s="38">
        <f t="shared" ca="1" si="10"/>
        <v>0</v>
      </c>
      <c r="T139" s="38">
        <f t="shared" ca="1" si="11"/>
        <v>10</v>
      </c>
      <c r="U139" s="38">
        <f ca="1">SUM($R$9:S139)</f>
        <v>-4690</v>
      </c>
    </row>
    <row r="140" spans="16:21" x14ac:dyDescent="0.2">
      <c r="P140">
        <v>132</v>
      </c>
      <c r="Q140" s="37">
        <f t="shared" ca="1" si="8"/>
        <v>0</v>
      </c>
      <c r="R140" s="38">
        <f t="shared" si="9"/>
        <v>10</v>
      </c>
      <c r="S140" s="38">
        <f t="shared" ca="1" si="10"/>
        <v>0</v>
      </c>
      <c r="T140" s="38">
        <f t="shared" ca="1" si="11"/>
        <v>10</v>
      </c>
      <c r="U140" s="38">
        <f ca="1">SUM($R$9:S140)</f>
        <v>-4680</v>
      </c>
    </row>
    <row r="141" spans="16:21" x14ac:dyDescent="0.2">
      <c r="P141">
        <v>133</v>
      </c>
      <c r="Q141" s="37">
        <f t="shared" ca="1" si="8"/>
        <v>0</v>
      </c>
      <c r="R141" s="38">
        <f t="shared" si="9"/>
        <v>10</v>
      </c>
      <c r="S141" s="38">
        <f t="shared" ca="1" si="10"/>
        <v>0</v>
      </c>
      <c r="T141" s="38">
        <f t="shared" ca="1" si="11"/>
        <v>10</v>
      </c>
      <c r="U141" s="38">
        <f ca="1">SUM($R$9:S141)</f>
        <v>-4670</v>
      </c>
    </row>
    <row r="142" spans="16:21" x14ac:dyDescent="0.2">
      <c r="P142">
        <v>134</v>
      </c>
      <c r="Q142" s="37">
        <f t="shared" ca="1" si="8"/>
        <v>0</v>
      </c>
      <c r="R142" s="38">
        <f t="shared" si="9"/>
        <v>10</v>
      </c>
      <c r="S142" s="38">
        <f t="shared" ca="1" si="10"/>
        <v>0</v>
      </c>
      <c r="T142" s="38">
        <f t="shared" ca="1" si="11"/>
        <v>10</v>
      </c>
      <c r="U142" s="38">
        <f ca="1">SUM($R$9:S142)</f>
        <v>-4660</v>
      </c>
    </row>
    <row r="143" spans="16:21" x14ac:dyDescent="0.2">
      <c r="P143">
        <v>135</v>
      </c>
      <c r="Q143" s="37">
        <f t="shared" ca="1" si="8"/>
        <v>0</v>
      </c>
      <c r="R143" s="38">
        <f t="shared" si="9"/>
        <v>10</v>
      </c>
      <c r="S143" s="38">
        <f t="shared" ca="1" si="10"/>
        <v>0</v>
      </c>
      <c r="T143" s="38">
        <f t="shared" ca="1" si="11"/>
        <v>10</v>
      </c>
      <c r="U143" s="38">
        <f ca="1">SUM($R$9:S143)</f>
        <v>-4650</v>
      </c>
    </row>
    <row r="144" spans="16:21" x14ac:dyDescent="0.2">
      <c r="P144">
        <v>136</v>
      </c>
      <c r="Q144" s="37">
        <f t="shared" ca="1" si="8"/>
        <v>0</v>
      </c>
      <c r="R144" s="38">
        <f t="shared" si="9"/>
        <v>10</v>
      </c>
      <c r="S144" s="38">
        <f t="shared" ca="1" si="10"/>
        <v>0</v>
      </c>
      <c r="T144" s="38">
        <f t="shared" ca="1" si="11"/>
        <v>10</v>
      </c>
      <c r="U144" s="38">
        <f ca="1">SUM($R$9:S144)</f>
        <v>-4640</v>
      </c>
    </row>
    <row r="145" spans="16:21" x14ac:dyDescent="0.2">
      <c r="P145">
        <v>137</v>
      </c>
      <c r="Q145" s="37">
        <f t="shared" ca="1" si="8"/>
        <v>0</v>
      </c>
      <c r="R145" s="38">
        <f t="shared" si="9"/>
        <v>10</v>
      </c>
      <c r="S145" s="38">
        <f t="shared" ca="1" si="10"/>
        <v>0</v>
      </c>
      <c r="T145" s="38">
        <f t="shared" ca="1" si="11"/>
        <v>10</v>
      </c>
      <c r="U145" s="38">
        <f ca="1">SUM($R$9:S145)</f>
        <v>-4630</v>
      </c>
    </row>
    <row r="146" spans="16:21" x14ac:dyDescent="0.2">
      <c r="P146">
        <v>138</v>
      </c>
      <c r="Q146" s="37">
        <f t="shared" ca="1" si="8"/>
        <v>0</v>
      </c>
      <c r="R146" s="38">
        <f t="shared" si="9"/>
        <v>10</v>
      </c>
      <c r="S146" s="38">
        <f t="shared" ca="1" si="10"/>
        <v>0</v>
      </c>
      <c r="T146" s="38">
        <f t="shared" ca="1" si="11"/>
        <v>10</v>
      </c>
      <c r="U146" s="38">
        <f ca="1">SUM($R$9:S146)</f>
        <v>-4620</v>
      </c>
    </row>
    <row r="147" spans="16:21" x14ac:dyDescent="0.2">
      <c r="P147">
        <v>139</v>
      </c>
      <c r="Q147" s="37">
        <f t="shared" ca="1" si="8"/>
        <v>0</v>
      </c>
      <c r="R147" s="38">
        <f t="shared" si="9"/>
        <v>10</v>
      </c>
      <c r="S147" s="38">
        <f t="shared" ca="1" si="10"/>
        <v>0</v>
      </c>
      <c r="T147" s="38">
        <f t="shared" ca="1" si="11"/>
        <v>10</v>
      </c>
      <c r="U147" s="38">
        <f ca="1">SUM($R$9:S147)</f>
        <v>-4610</v>
      </c>
    </row>
    <row r="148" spans="16:21" x14ac:dyDescent="0.2">
      <c r="P148">
        <v>140</v>
      </c>
      <c r="Q148" s="37">
        <f t="shared" ca="1" si="8"/>
        <v>0</v>
      </c>
      <c r="R148" s="38">
        <f t="shared" si="9"/>
        <v>10</v>
      </c>
      <c r="S148" s="38">
        <f t="shared" ca="1" si="10"/>
        <v>0</v>
      </c>
      <c r="T148" s="38">
        <f t="shared" ca="1" si="11"/>
        <v>10</v>
      </c>
      <c r="U148" s="38">
        <f ca="1">SUM($R$9:S148)</f>
        <v>-4600</v>
      </c>
    </row>
    <row r="149" spans="16:21" x14ac:dyDescent="0.2">
      <c r="P149">
        <v>141</v>
      </c>
      <c r="Q149" s="37">
        <f t="shared" ca="1" si="8"/>
        <v>0</v>
      </c>
      <c r="R149" s="38">
        <f t="shared" si="9"/>
        <v>10</v>
      </c>
      <c r="S149" s="38">
        <f t="shared" ca="1" si="10"/>
        <v>0</v>
      </c>
      <c r="T149" s="38">
        <f t="shared" ca="1" si="11"/>
        <v>10</v>
      </c>
      <c r="U149" s="38">
        <f ca="1">SUM($R$9:S149)</f>
        <v>-4590</v>
      </c>
    </row>
    <row r="150" spans="16:21" x14ac:dyDescent="0.2">
      <c r="P150">
        <v>142</v>
      </c>
      <c r="Q150" s="37">
        <f t="shared" ca="1" si="8"/>
        <v>0</v>
      </c>
      <c r="R150" s="38">
        <f t="shared" si="9"/>
        <v>10</v>
      </c>
      <c r="S150" s="38">
        <f t="shared" ca="1" si="10"/>
        <v>0</v>
      </c>
      <c r="T150" s="38">
        <f t="shared" ca="1" si="11"/>
        <v>10</v>
      </c>
      <c r="U150" s="38">
        <f ca="1">SUM($R$9:S150)</f>
        <v>-4580</v>
      </c>
    </row>
    <row r="151" spans="16:21" x14ac:dyDescent="0.2">
      <c r="P151">
        <v>143</v>
      </c>
      <c r="Q151" s="37">
        <f t="shared" ca="1" si="8"/>
        <v>0</v>
      </c>
      <c r="R151" s="38">
        <f t="shared" si="9"/>
        <v>10</v>
      </c>
      <c r="S151" s="38">
        <f t="shared" ca="1" si="10"/>
        <v>0</v>
      </c>
      <c r="T151" s="38">
        <f t="shared" ca="1" si="11"/>
        <v>10</v>
      </c>
      <c r="U151" s="38">
        <f ca="1">SUM($R$9:S151)</f>
        <v>-4570</v>
      </c>
    </row>
    <row r="152" spans="16:21" x14ac:dyDescent="0.2">
      <c r="P152">
        <v>144</v>
      </c>
      <c r="Q152" s="37">
        <f t="shared" ca="1" si="8"/>
        <v>0</v>
      </c>
      <c r="R152" s="38">
        <f t="shared" si="9"/>
        <v>10</v>
      </c>
      <c r="S152" s="38">
        <f t="shared" ca="1" si="10"/>
        <v>0</v>
      </c>
      <c r="T152" s="38">
        <f t="shared" ca="1" si="11"/>
        <v>10</v>
      </c>
      <c r="U152" s="38">
        <f ca="1">SUM($R$9:S152)</f>
        <v>-4560</v>
      </c>
    </row>
    <row r="153" spans="16:21" x14ac:dyDescent="0.2">
      <c r="P153">
        <v>145</v>
      </c>
      <c r="Q153" s="37">
        <f t="shared" ca="1" si="8"/>
        <v>0</v>
      </c>
      <c r="R153" s="38">
        <f t="shared" si="9"/>
        <v>10</v>
      </c>
      <c r="S153" s="38">
        <f t="shared" ca="1" si="10"/>
        <v>0</v>
      </c>
      <c r="T153" s="38">
        <f t="shared" ca="1" si="11"/>
        <v>10</v>
      </c>
      <c r="U153" s="38">
        <f ca="1">SUM($R$9:S153)</f>
        <v>-4550</v>
      </c>
    </row>
    <row r="154" spans="16:21" x14ac:dyDescent="0.2">
      <c r="P154">
        <v>146</v>
      </c>
      <c r="Q154" s="37">
        <f t="shared" ca="1" si="8"/>
        <v>0</v>
      </c>
      <c r="R154" s="38">
        <f t="shared" si="9"/>
        <v>10</v>
      </c>
      <c r="S154" s="38">
        <f t="shared" ca="1" si="10"/>
        <v>0</v>
      </c>
      <c r="T154" s="38">
        <f t="shared" ca="1" si="11"/>
        <v>10</v>
      </c>
      <c r="U154" s="38">
        <f ca="1">SUM($R$9:S154)</f>
        <v>-4540</v>
      </c>
    </row>
    <row r="155" spans="16:21" x14ac:dyDescent="0.2">
      <c r="P155">
        <v>147</v>
      </c>
      <c r="Q155" s="37">
        <f t="shared" ca="1" si="8"/>
        <v>0</v>
      </c>
      <c r="R155" s="38">
        <f t="shared" si="9"/>
        <v>10</v>
      </c>
      <c r="S155" s="38">
        <f t="shared" ca="1" si="10"/>
        <v>0</v>
      </c>
      <c r="T155" s="38">
        <f t="shared" ca="1" si="11"/>
        <v>10</v>
      </c>
      <c r="U155" s="38">
        <f ca="1">SUM($R$9:S155)</f>
        <v>-4530</v>
      </c>
    </row>
    <row r="156" spans="16:21" x14ac:dyDescent="0.2">
      <c r="P156">
        <v>148</v>
      </c>
      <c r="Q156" s="37">
        <f t="shared" ca="1" si="8"/>
        <v>0</v>
      </c>
      <c r="R156" s="38">
        <f t="shared" si="9"/>
        <v>10</v>
      </c>
      <c r="S156" s="38">
        <f t="shared" ca="1" si="10"/>
        <v>0</v>
      </c>
      <c r="T156" s="38">
        <f t="shared" ca="1" si="11"/>
        <v>10</v>
      </c>
      <c r="U156" s="38">
        <f ca="1">SUM($R$9:S156)</f>
        <v>-4520</v>
      </c>
    </row>
    <row r="157" spans="16:21" x14ac:dyDescent="0.2">
      <c r="P157">
        <v>149</v>
      </c>
      <c r="Q157" s="37">
        <f t="shared" ca="1" si="8"/>
        <v>0</v>
      </c>
      <c r="R157" s="38">
        <f t="shared" si="9"/>
        <v>10</v>
      </c>
      <c r="S157" s="38">
        <f t="shared" ca="1" si="10"/>
        <v>0</v>
      </c>
      <c r="T157" s="38">
        <f t="shared" ca="1" si="11"/>
        <v>10</v>
      </c>
      <c r="U157" s="38">
        <f ca="1">SUM($R$9:S157)</f>
        <v>-4510</v>
      </c>
    </row>
    <row r="158" spans="16:21" x14ac:dyDescent="0.2">
      <c r="P158">
        <v>150</v>
      </c>
      <c r="Q158" s="37">
        <f t="shared" ca="1" si="8"/>
        <v>0</v>
      </c>
      <c r="R158" s="38">
        <f t="shared" si="9"/>
        <v>10</v>
      </c>
      <c r="S158" s="38">
        <f t="shared" ca="1" si="10"/>
        <v>0</v>
      </c>
      <c r="T158" s="38">
        <f t="shared" ca="1" si="11"/>
        <v>10</v>
      </c>
      <c r="U158" s="38">
        <f ca="1">SUM($R$9:S158)</f>
        <v>-4500</v>
      </c>
    </row>
    <row r="159" spans="16:21" x14ac:dyDescent="0.2">
      <c r="P159">
        <v>151</v>
      </c>
      <c r="Q159" s="37">
        <f t="shared" ca="1" si="8"/>
        <v>0</v>
      </c>
      <c r="R159" s="38">
        <f t="shared" si="9"/>
        <v>10</v>
      </c>
      <c r="S159" s="38">
        <f t="shared" ca="1" si="10"/>
        <v>0</v>
      </c>
      <c r="T159" s="38">
        <f t="shared" ca="1" si="11"/>
        <v>10</v>
      </c>
      <c r="U159" s="38">
        <f ca="1">SUM($R$9:S159)</f>
        <v>-4490</v>
      </c>
    </row>
    <row r="160" spans="16:21" x14ac:dyDescent="0.2">
      <c r="P160">
        <v>152</v>
      </c>
      <c r="Q160" s="37">
        <f t="shared" ca="1" si="8"/>
        <v>0</v>
      </c>
      <c r="R160" s="38">
        <f t="shared" si="9"/>
        <v>10</v>
      </c>
      <c r="S160" s="38">
        <f t="shared" ca="1" si="10"/>
        <v>0</v>
      </c>
      <c r="T160" s="38">
        <f t="shared" ca="1" si="11"/>
        <v>10</v>
      </c>
      <c r="U160" s="38">
        <f ca="1">SUM($R$9:S160)</f>
        <v>-4480</v>
      </c>
    </row>
    <row r="161" spans="16:21" x14ac:dyDescent="0.2">
      <c r="P161">
        <v>153</v>
      </c>
      <c r="Q161" s="37">
        <f t="shared" ca="1" si="8"/>
        <v>0</v>
      </c>
      <c r="R161" s="38">
        <f t="shared" si="9"/>
        <v>10</v>
      </c>
      <c r="S161" s="38">
        <f t="shared" ca="1" si="10"/>
        <v>0</v>
      </c>
      <c r="T161" s="38">
        <f t="shared" ca="1" si="11"/>
        <v>10</v>
      </c>
      <c r="U161" s="38">
        <f ca="1">SUM($R$9:S161)</f>
        <v>-4470</v>
      </c>
    </row>
    <row r="162" spans="16:21" x14ac:dyDescent="0.2">
      <c r="P162">
        <v>154</v>
      </c>
      <c r="Q162" s="37">
        <f t="shared" ca="1" si="8"/>
        <v>0</v>
      </c>
      <c r="R162" s="38">
        <f t="shared" si="9"/>
        <v>10</v>
      </c>
      <c r="S162" s="38">
        <f t="shared" ca="1" si="10"/>
        <v>0</v>
      </c>
      <c r="T162" s="38">
        <f t="shared" ca="1" si="11"/>
        <v>10</v>
      </c>
      <c r="U162" s="38">
        <f ca="1">SUM($R$9:S162)</f>
        <v>-4460</v>
      </c>
    </row>
    <row r="163" spans="16:21" x14ac:dyDescent="0.2">
      <c r="P163">
        <v>155</v>
      </c>
      <c r="Q163" s="37">
        <f t="shared" ca="1" si="8"/>
        <v>0</v>
      </c>
      <c r="R163" s="38">
        <f t="shared" si="9"/>
        <v>10</v>
      </c>
      <c r="S163" s="38">
        <f t="shared" ca="1" si="10"/>
        <v>0</v>
      </c>
      <c r="T163" s="38">
        <f t="shared" ca="1" si="11"/>
        <v>10</v>
      </c>
      <c r="U163" s="38">
        <f ca="1">SUM($R$9:S163)</f>
        <v>-4450</v>
      </c>
    </row>
    <row r="164" spans="16:21" x14ac:dyDescent="0.2">
      <c r="P164">
        <v>156</v>
      </c>
      <c r="Q164" s="37">
        <f t="shared" ca="1" si="8"/>
        <v>0</v>
      </c>
      <c r="R164" s="38">
        <f t="shared" si="9"/>
        <v>10</v>
      </c>
      <c r="S164" s="38">
        <f t="shared" ca="1" si="10"/>
        <v>0</v>
      </c>
      <c r="T164" s="38">
        <f t="shared" ca="1" si="11"/>
        <v>10</v>
      </c>
      <c r="U164" s="38">
        <f ca="1">SUM($R$9:S164)</f>
        <v>-4440</v>
      </c>
    </row>
    <row r="165" spans="16:21" x14ac:dyDescent="0.2">
      <c r="P165">
        <v>157</v>
      </c>
      <c r="Q165" s="37">
        <f t="shared" ca="1" si="8"/>
        <v>0</v>
      </c>
      <c r="R165" s="38">
        <f t="shared" si="9"/>
        <v>10</v>
      </c>
      <c r="S165" s="38">
        <f t="shared" ca="1" si="10"/>
        <v>0</v>
      </c>
      <c r="T165" s="38">
        <f t="shared" ca="1" si="11"/>
        <v>10</v>
      </c>
      <c r="U165" s="38">
        <f ca="1">SUM($R$9:S165)</f>
        <v>-4430</v>
      </c>
    </row>
    <row r="166" spans="16:21" x14ac:dyDescent="0.2">
      <c r="P166">
        <v>158</v>
      </c>
      <c r="Q166" s="37">
        <f t="shared" ca="1" si="8"/>
        <v>0</v>
      </c>
      <c r="R166" s="38">
        <f t="shared" si="9"/>
        <v>10</v>
      </c>
      <c r="S166" s="38">
        <f t="shared" ca="1" si="10"/>
        <v>0</v>
      </c>
      <c r="T166" s="38">
        <f t="shared" ca="1" si="11"/>
        <v>10</v>
      </c>
      <c r="U166" s="38">
        <f ca="1">SUM($R$9:S166)</f>
        <v>-4420</v>
      </c>
    </row>
    <row r="167" spans="16:21" x14ac:dyDescent="0.2">
      <c r="P167">
        <v>159</v>
      </c>
      <c r="Q167" s="37">
        <f t="shared" ca="1" si="8"/>
        <v>0</v>
      </c>
      <c r="R167" s="38">
        <f t="shared" si="9"/>
        <v>10</v>
      </c>
      <c r="S167" s="38">
        <f t="shared" ca="1" si="10"/>
        <v>0</v>
      </c>
      <c r="T167" s="38">
        <f t="shared" ca="1" si="11"/>
        <v>10</v>
      </c>
      <c r="U167" s="38">
        <f ca="1">SUM($R$9:S167)</f>
        <v>-4410</v>
      </c>
    </row>
    <row r="168" spans="16:21" x14ac:dyDescent="0.2">
      <c r="P168">
        <v>160</v>
      </c>
      <c r="Q168" s="37">
        <f t="shared" ca="1" si="8"/>
        <v>0</v>
      </c>
      <c r="R168" s="38">
        <f t="shared" si="9"/>
        <v>10</v>
      </c>
      <c r="S168" s="38">
        <f t="shared" ca="1" si="10"/>
        <v>0</v>
      </c>
      <c r="T168" s="38">
        <f t="shared" ca="1" si="11"/>
        <v>10</v>
      </c>
      <c r="U168" s="38">
        <f ca="1">SUM($R$9:S168)</f>
        <v>-4400</v>
      </c>
    </row>
    <row r="169" spans="16:21" x14ac:dyDescent="0.2">
      <c r="P169">
        <v>161</v>
      </c>
      <c r="Q169" s="37">
        <f t="shared" ca="1" si="8"/>
        <v>0</v>
      </c>
      <c r="R169" s="38">
        <f t="shared" si="9"/>
        <v>10</v>
      </c>
      <c r="S169" s="38">
        <f t="shared" ca="1" si="10"/>
        <v>0</v>
      </c>
      <c r="T169" s="38">
        <f t="shared" ca="1" si="11"/>
        <v>10</v>
      </c>
      <c r="U169" s="38">
        <f ca="1">SUM($R$9:S169)</f>
        <v>-4390</v>
      </c>
    </row>
    <row r="170" spans="16:21" x14ac:dyDescent="0.2">
      <c r="P170">
        <v>162</v>
      </c>
      <c r="Q170" s="37">
        <f t="shared" ca="1" si="8"/>
        <v>0</v>
      </c>
      <c r="R170" s="38">
        <f t="shared" si="9"/>
        <v>10</v>
      </c>
      <c r="S170" s="38">
        <f t="shared" ca="1" si="10"/>
        <v>0</v>
      </c>
      <c r="T170" s="38">
        <f t="shared" ca="1" si="11"/>
        <v>10</v>
      </c>
      <c r="U170" s="38">
        <f ca="1">SUM($R$9:S170)</f>
        <v>-4380</v>
      </c>
    </row>
    <row r="171" spans="16:21" x14ac:dyDescent="0.2">
      <c r="P171">
        <v>163</v>
      </c>
      <c r="Q171" s="37">
        <f t="shared" ca="1" si="8"/>
        <v>0</v>
      </c>
      <c r="R171" s="38">
        <f t="shared" si="9"/>
        <v>10</v>
      </c>
      <c r="S171" s="38">
        <f t="shared" ca="1" si="10"/>
        <v>0</v>
      </c>
      <c r="T171" s="38">
        <f t="shared" ca="1" si="11"/>
        <v>10</v>
      </c>
      <c r="U171" s="38">
        <f ca="1">SUM($R$9:S171)</f>
        <v>-4370</v>
      </c>
    </row>
    <row r="172" spans="16:21" x14ac:dyDescent="0.2">
      <c r="P172">
        <v>164</v>
      </c>
      <c r="Q172" s="37">
        <f t="shared" ca="1" si="8"/>
        <v>0</v>
      </c>
      <c r="R172" s="38">
        <f t="shared" si="9"/>
        <v>10</v>
      </c>
      <c r="S172" s="38">
        <f t="shared" ca="1" si="10"/>
        <v>0</v>
      </c>
      <c r="T172" s="38">
        <f t="shared" ca="1" si="11"/>
        <v>10</v>
      </c>
      <c r="U172" s="38">
        <f ca="1">SUM($R$9:S172)</f>
        <v>-4360</v>
      </c>
    </row>
    <row r="173" spans="16:21" x14ac:dyDescent="0.2">
      <c r="P173">
        <v>165</v>
      </c>
      <c r="Q173" s="37">
        <f t="shared" ca="1" si="8"/>
        <v>0</v>
      </c>
      <c r="R173" s="38">
        <f t="shared" si="9"/>
        <v>10</v>
      </c>
      <c r="S173" s="38">
        <f t="shared" ca="1" si="10"/>
        <v>0</v>
      </c>
      <c r="T173" s="38">
        <f t="shared" ca="1" si="11"/>
        <v>10</v>
      </c>
      <c r="U173" s="38">
        <f ca="1">SUM($R$9:S173)</f>
        <v>-4350</v>
      </c>
    </row>
    <row r="174" spans="16:21" x14ac:dyDescent="0.2">
      <c r="P174">
        <v>166</v>
      </c>
      <c r="Q174" s="37">
        <f t="shared" ca="1" si="8"/>
        <v>0</v>
      </c>
      <c r="R174" s="38">
        <f t="shared" si="9"/>
        <v>10</v>
      </c>
      <c r="S174" s="38">
        <f t="shared" ca="1" si="10"/>
        <v>0</v>
      </c>
      <c r="T174" s="38">
        <f t="shared" ca="1" si="11"/>
        <v>10</v>
      </c>
      <c r="U174" s="38">
        <f ca="1">SUM($R$9:S174)</f>
        <v>-4340</v>
      </c>
    </row>
    <row r="175" spans="16:21" x14ac:dyDescent="0.2">
      <c r="P175">
        <v>167</v>
      </c>
      <c r="Q175" s="37">
        <f t="shared" ca="1" si="8"/>
        <v>0</v>
      </c>
      <c r="R175" s="38">
        <f t="shared" si="9"/>
        <v>10</v>
      </c>
      <c r="S175" s="38">
        <f t="shared" ca="1" si="10"/>
        <v>0</v>
      </c>
      <c r="T175" s="38">
        <f t="shared" ca="1" si="11"/>
        <v>10</v>
      </c>
      <c r="U175" s="38">
        <f ca="1">SUM($R$9:S175)</f>
        <v>-4330</v>
      </c>
    </row>
    <row r="176" spans="16:21" x14ac:dyDescent="0.2">
      <c r="P176">
        <v>168</v>
      </c>
      <c r="Q176" s="37">
        <f t="shared" ca="1" si="8"/>
        <v>0</v>
      </c>
      <c r="R176" s="38">
        <f t="shared" si="9"/>
        <v>10</v>
      </c>
      <c r="S176" s="38">
        <f t="shared" ca="1" si="10"/>
        <v>0</v>
      </c>
      <c r="T176" s="38">
        <f t="shared" ca="1" si="11"/>
        <v>10</v>
      </c>
      <c r="U176" s="38">
        <f ca="1">SUM($R$9:S176)</f>
        <v>-4320</v>
      </c>
    </row>
    <row r="177" spans="16:21" x14ac:dyDescent="0.2">
      <c r="P177">
        <v>169</v>
      </c>
      <c r="Q177" s="37">
        <f t="shared" ca="1" si="8"/>
        <v>0</v>
      </c>
      <c r="R177" s="38">
        <f t="shared" si="9"/>
        <v>10</v>
      </c>
      <c r="S177" s="38">
        <f t="shared" ca="1" si="10"/>
        <v>0</v>
      </c>
      <c r="T177" s="38">
        <f t="shared" ca="1" si="11"/>
        <v>10</v>
      </c>
      <c r="U177" s="38">
        <f ca="1">SUM($R$9:S177)</f>
        <v>-4310</v>
      </c>
    </row>
    <row r="178" spans="16:21" x14ac:dyDescent="0.2">
      <c r="P178">
        <v>170</v>
      </c>
      <c r="Q178" s="37">
        <f t="shared" ca="1" si="8"/>
        <v>0</v>
      </c>
      <c r="R178" s="38">
        <f t="shared" si="9"/>
        <v>10</v>
      </c>
      <c r="S178" s="38">
        <f t="shared" ca="1" si="10"/>
        <v>0</v>
      </c>
      <c r="T178" s="38">
        <f t="shared" ca="1" si="11"/>
        <v>10</v>
      </c>
      <c r="U178" s="38">
        <f ca="1">SUM($R$9:S178)</f>
        <v>-4300</v>
      </c>
    </row>
    <row r="179" spans="16:21" x14ac:dyDescent="0.2">
      <c r="P179">
        <v>171</v>
      </c>
      <c r="Q179" s="37">
        <f t="shared" ca="1" si="8"/>
        <v>0</v>
      </c>
      <c r="R179" s="38">
        <f t="shared" si="9"/>
        <v>10</v>
      </c>
      <c r="S179" s="38">
        <f t="shared" ca="1" si="10"/>
        <v>0</v>
      </c>
      <c r="T179" s="38">
        <f t="shared" ca="1" si="11"/>
        <v>10</v>
      </c>
      <c r="U179" s="38">
        <f ca="1">SUM($R$9:S179)</f>
        <v>-4290</v>
      </c>
    </row>
    <row r="180" spans="16:21" x14ac:dyDescent="0.2">
      <c r="P180">
        <v>172</v>
      </c>
      <c r="Q180" s="37">
        <f t="shared" ca="1" si="8"/>
        <v>0</v>
      </c>
      <c r="R180" s="38">
        <f t="shared" si="9"/>
        <v>10</v>
      </c>
      <c r="S180" s="38">
        <f t="shared" ca="1" si="10"/>
        <v>0</v>
      </c>
      <c r="T180" s="38">
        <f t="shared" ca="1" si="11"/>
        <v>10</v>
      </c>
      <c r="U180" s="38">
        <f ca="1">SUM($R$9:S180)</f>
        <v>-4280</v>
      </c>
    </row>
    <row r="181" spans="16:21" x14ac:dyDescent="0.2">
      <c r="P181">
        <v>173</v>
      </c>
      <c r="Q181" s="37">
        <f t="shared" ca="1" si="8"/>
        <v>0</v>
      </c>
      <c r="R181" s="38">
        <f t="shared" si="9"/>
        <v>10</v>
      </c>
      <c r="S181" s="38">
        <f t="shared" ca="1" si="10"/>
        <v>0</v>
      </c>
      <c r="T181" s="38">
        <f t="shared" ca="1" si="11"/>
        <v>10</v>
      </c>
      <c r="U181" s="38">
        <f ca="1">SUM($R$9:S181)</f>
        <v>-4270</v>
      </c>
    </row>
    <row r="182" spans="16:21" x14ac:dyDescent="0.2">
      <c r="P182">
        <v>174</v>
      </c>
      <c r="Q182" s="37">
        <f t="shared" ca="1" si="8"/>
        <v>0</v>
      </c>
      <c r="R182" s="38">
        <f t="shared" si="9"/>
        <v>10</v>
      </c>
      <c r="S182" s="38">
        <f t="shared" ca="1" si="10"/>
        <v>0</v>
      </c>
      <c r="T182" s="38">
        <f t="shared" ca="1" si="11"/>
        <v>10</v>
      </c>
      <c r="U182" s="38">
        <f ca="1">SUM($R$9:S182)</f>
        <v>-4260</v>
      </c>
    </row>
    <row r="183" spans="16:21" x14ac:dyDescent="0.2">
      <c r="P183">
        <v>175</v>
      </c>
      <c r="Q183" s="37">
        <f t="shared" ca="1" si="8"/>
        <v>0</v>
      </c>
      <c r="R183" s="38">
        <f t="shared" si="9"/>
        <v>10</v>
      </c>
      <c r="S183" s="38">
        <f t="shared" ca="1" si="10"/>
        <v>0</v>
      </c>
      <c r="T183" s="38">
        <f t="shared" ca="1" si="11"/>
        <v>10</v>
      </c>
      <c r="U183" s="38">
        <f ca="1">SUM($R$9:S183)</f>
        <v>-4250</v>
      </c>
    </row>
    <row r="184" spans="16:21" x14ac:dyDescent="0.2">
      <c r="P184">
        <v>176</v>
      </c>
      <c r="Q184" s="37">
        <f t="shared" ca="1" si="8"/>
        <v>0</v>
      </c>
      <c r="R184" s="38">
        <f t="shared" si="9"/>
        <v>10</v>
      </c>
      <c r="S184" s="38">
        <f t="shared" ca="1" si="10"/>
        <v>0</v>
      </c>
      <c r="T184" s="38">
        <f t="shared" ca="1" si="11"/>
        <v>10</v>
      </c>
      <c r="U184" s="38">
        <f ca="1">SUM($R$9:S184)</f>
        <v>-4240</v>
      </c>
    </row>
    <row r="185" spans="16:21" x14ac:dyDescent="0.2">
      <c r="P185">
        <v>177</v>
      </c>
      <c r="Q185" s="37">
        <f t="shared" ca="1" si="8"/>
        <v>0</v>
      </c>
      <c r="R185" s="38">
        <f t="shared" si="9"/>
        <v>10</v>
      </c>
      <c r="S185" s="38">
        <f t="shared" ca="1" si="10"/>
        <v>0</v>
      </c>
      <c r="T185" s="38">
        <f t="shared" ca="1" si="11"/>
        <v>10</v>
      </c>
      <c r="U185" s="38">
        <f ca="1">SUM($R$9:S185)</f>
        <v>-4230</v>
      </c>
    </row>
    <row r="186" spans="16:21" x14ac:dyDescent="0.2">
      <c r="P186">
        <v>178</v>
      </c>
      <c r="Q186" s="37">
        <f t="shared" ca="1" si="8"/>
        <v>0</v>
      </c>
      <c r="R186" s="38">
        <f t="shared" si="9"/>
        <v>10</v>
      </c>
      <c r="S186" s="38">
        <f t="shared" ca="1" si="10"/>
        <v>0</v>
      </c>
      <c r="T186" s="38">
        <f t="shared" ca="1" si="11"/>
        <v>10</v>
      </c>
      <c r="U186" s="38">
        <f ca="1">SUM($R$9:S186)</f>
        <v>-4220</v>
      </c>
    </row>
    <row r="187" spans="16:21" x14ac:dyDescent="0.2">
      <c r="P187">
        <v>179</v>
      </c>
      <c r="Q187" s="37">
        <f t="shared" ca="1" si="8"/>
        <v>0</v>
      </c>
      <c r="R187" s="38">
        <f t="shared" si="9"/>
        <v>10</v>
      </c>
      <c r="S187" s="38">
        <f t="shared" ca="1" si="10"/>
        <v>0</v>
      </c>
      <c r="T187" s="38">
        <f t="shared" ca="1" si="11"/>
        <v>10</v>
      </c>
      <c r="U187" s="38">
        <f ca="1">SUM($R$9:S187)</f>
        <v>-4210</v>
      </c>
    </row>
    <row r="188" spans="16:21" x14ac:dyDescent="0.2">
      <c r="P188">
        <v>180</v>
      </c>
      <c r="Q188" s="37">
        <f t="shared" ca="1" si="8"/>
        <v>0</v>
      </c>
      <c r="R188" s="38">
        <f t="shared" si="9"/>
        <v>10</v>
      </c>
      <c r="S188" s="38">
        <f t="shared" ca="1" si="10"/>
        <v>0</v>
      </c>
      <c r="T188" s="38">
        <f t="shared" ca="1" si="11"/>
        <v>10</v>
      </c>
      <c r="U188" s="38">
        <f ca="1">SUM($R$9:S188)</f>
        <v>-4200</v>
      </c>
    </row>
    <row r="189" spans="16:21" x14ac:dyDescent="0.2">
      <c r="P189">
        <v>181</v>
      </c>
      <c r="Q189" s="37">
        <f t="shared" ca="1" si="8"/>
        <v>0</v>
      </c>
      <c r="R189" s="38">
        <f t="shared" si="9"/>
        <v>10</v>
      </c>
      <c r="S189" s="38">
        <f t="shared" ca="1" si="10"/>
        <v>0</v>
      </c>
      <c r="T189" s="38">
        <f t="shared" ca="1" si="11"/>
        <v>10</v>
      </c>
      <c r="U189" s="38">
        <f ca="1">SUM($R$9:S189)</f>
        <v>-4190</v>
      </c>
    </row>
    <row r="190" spans="16:21" x14ac:dyDescent="0.2">
      <c r="P190">
        <v>182</v>
      </c>
      <c r="Q190" s="37">
        <f t="shared" ca="1" si="8"/>
        <v>0</v>
      </c>
      <c r="R190" s="38">
        <f t="shared" si="9"/>
        <v>10</v>
      </c>
      <c r="S190" s="38">
        <f t="shared" ca="1" si="10"/>
        <v>0</v>
      </c>
      <c r="T190" s="38">
        <f t="shared" ca="1" si="11"/>
        <v>10</v>
      </c>
      <c r="U190" s="38">
        <f ca="1">SUM($R$9:S190)</f>
        <v>-4180</v>
      </c>
    </row>
    <row r="191" spans="16:21" x14ac:dyDescent="0.2">
      <c r="P191">
        <v>183</v>
      </c>
      <c r="Q191" s="37">
        <f t="shared" ca="1" si="8"/>
        <v>0</v>
      </c>
      <c r="R191" s="38">
        <f t="shared" si="9"/>
        <v>10</v>
      </c>
      <c r="S191" s="38">
        <f t="shared" ca="1" si="10"/>
        <v>0</v>
      </c>
      <c r="T191" s="38">
        <f t="shared" ca="1" si="11"/>
        <v>10</v>
      </c>
      <c r="U191" s="38">
        <f ca="1">SUM($R$9:S191)</f>
        <v>-4170</v>
      </c>
    </row>
    <row r="192" spans="16:21" x14ac:dyDescent="0.2">
      <c r="P192">
        <v>184</v>
      </c>
      <c r="Q192" s="37">
        <f t="shared" ca="1" si="8"/>
        <v>0</v>
      </c>
      <c r="R192" s="38">
        <f t="shared" si="9"/>
        <v>10</v>
      </c>
      <c r="S192" s="38">
        <f t="shared" ca="1" si="10"/>
        <v>0</v>
      </c>
      <c r="T192" s="38">
        <f t="shared" ca="1" si="11"/>
        <v>10</v>
      </c>
      <c r="U192" s="38">
        <f ca="1">SUM($R$9:S192)</f>
        <v>-4160</v>
      </c>
    </row>
    <row r="193" spans="16:21" x14ac:dyDescent="0.2">
      <c r="P193">
        <v>185</v>
      </c>
      <c r="Q193" s="37">
        <f t="shared" ca="1" si="8"/>
        <v>0</v>
      </c>
      <c r="R193" s="38">
        <f t="shared" si="9"/>
        <v>10</v>
      </c>
      <c r="S193" s="38">
        <f t="shared" ca="1" si="10"/>
        <v>0</v>
      </c>
      <c r="T193" s="38">
        <f t="shared" ca="1" si="11"/>
        <v>10</v>
      </c>
      <c r="U193" s="38">
        <f ca="1">SUM($R$9:S193)</f>
        <v>-4150</v>
      </c>
    </row>
    <row r="194" spans="16:21" x14ac:dyDescent="0.2">
      <c r="P194">
        <v>186</v>
      </c>
      <c r="Q194" s="37">
        <f t="shared" ca="1" si="8"/>
        <v>0</v>
      </c>
      <c r="R194" s="38">
        <f t="shared" si="9"/>
        <v>10</v>
      </c>
      <c r="S194" s="38">
        <f t="shared" ca="1" si="10"/>
        <v>0</v>
      </c>
      <c r="T194" s="38">
        <f t="shared" ca="1" si="11"/>
        <v>10</v>
      </c>
      <c r="U194" s="38">
        <f ca="1">SUM($R$9:S194)</f>
        <v>-4140</v>
      </c>
    </row>
    <row r="195" spans="16:21" x14ac:dyDescent="0.2">
      <c r="P195">
        <v>187</v>
      </c>
      <c r="Q195" s="37">
        <f t="shared" ca="1" si="8"/>
        <v>0</v>
      </c>
      <c r="R195" s="38">
        <f t="shared" si="9"/>
        <v>10</v>
      </c>
      <c r="S195" s="38">
        <f t="shared" ca="1" si="10"/>
        <v>0</v>
      </c>
      <c r="T195" s="38">
        <f t="shared" ca="1" si="11"/>
        <v>10</v>
      </c>
      <c r="U195" s="38">
        <f ca="1">SUM($R$9:S195)</f>
        <v>-4130</v>
      </c>
    </row>
    <row r="196" spans="16:21" x14ac:dyDescent="0.2">
      <c r="P196">
        <v>188</v>
      </c>
      <c r="Q196" s="37">
        <f t="shared" ca="1" si="8"/>
        <v>0</v>
      </c>
      <c r="R196" s="38">
        <f t="shared" si="9"/>
        <v>10</v>
      </c>
      <c r="S196" s="38">
        <f t="shared" ca="1" si="10"/>
        <v>0</v>
      </c>
      <c r="T196" s="38">
        <f t="shared" ca="1" si="11"/>
        <v>10</v>
      </c>
      <c r="U196" s="38">
        <f ca="1">SUM($R$9:S196)</f>
        <v>-4120</v>
      </c>
    </row>
    <row r="197" spans="16:21" x14ac:dyDescent="0.2">
      <c r="P197">
        <v>189</v>
      </c>
      <c r="Q197" s="37">
        <f t="shared" ca="1" si="8"/>
        <v>0</v>
      </c>
      <c r="R197" s="38">
        <f t="shared" si="9"/>
        <v>10</v>
      </c>
      <c r="S197" s="38">
        <f t="shared" ca="1" si="10"/>
        <v>0</v>
      </c>
      <c r="T197" s="38">
        <f t="shared" ca="1" si="11"/>
        <v>10</v>
      </c>
      <c r="U197" s="38">
        <f ca="1">SUM($R$9:S197)</f>
        <v>-4110</v>
      </c>
    </row>
    <row r="198" spans="16:21" x14ac:dyDescent="0.2">
      <c r="P198">
        <v>190</v>
      </c>
      <c r="Q198" s="37">
        <f t="shared" ca="1" si="8"/>
        <v>0</v>
      </c>
      <c r="R198" s="38">
        <f t="shared" si="9"/>
        <v>10</v>
      </c>
      <c r="S198" s="38">
        <f t="shared" ca="1" si="10"/>
        <v>0</v>
      </c>
      <c r="T198" s="38">
        <f t="shared" ca="1" si="11"/>
        <v>10</v>
      </c>
      <c r="U198" s="38">
        <f ca="1">SUM($R$9:S198)</f>
        <v>-4100</v>
      </c>
    </row>
    <row r="199" spans="16:21" x14ac:dyDescent="0.2">
      <c r="P199">
        <v>191</v>
      </c>
      <c r="Q199" s="37">
        <f t="shared" ca="1" si="8"/>
        <v>0</v>
      </c>
      <c r="R199" s="38">
        <f t="shared" si="9"/>
        <v>10</v>
      </c>
      <c r="S199" s="38">
        <f t="shared" ca="1" si="10"/>
        <v>0</v>
      </c>
      <c r="T199" s="38">
        <f t="shared" ca="1" si="11"/>
        <v>10</v>
      </c>
      <c r="U199" s="38">
        <f ca="1">SUM($R$9:S199)</f>
        <v>-4090</v>
      </c>
    </row>
    <row r="200" spans="16:21" x14ac:dyDescent="0.2">
      <c r="P200">
        <v>192</v>
      </c>
      <c r="Q200" s="37">
        <f t="shared" ca="1" si="8"/>
        <v>0</v>
      </c>
      <c r="R200" s="38">
        <f t="shared" si="9"/>
        <v>10</v>
      </c>
      <c r="S200" s="38">
        <f t="shared" ca="1" si="10"/>
        <v>0</v>
      </c>
      <c r="T200" s="38">
        <f t="shared" ca="1" si="11"/>
        <v>10</v>
      </c>
      <c r="U200" s="38">
        <f ca="1">SUM($R$9:S200)</f>
        <v>-4080</v>
      </c>
    </row>
    <row r="201" spans="16:21" x14ac:dyDescent="0.2">
      <c r="P201">
        <v>193</v>
      </c>
      <c r="Q201" s="37">
        <f t="shared" ref="Q201:Q264" ca="1" si="12">IF(RAND()&lt;$C$2,1,0)</f>
        <v>0</v>
      </c>
      <c r="R201" s="38">
        <f t="shared" ref="R201:R264" si="13">$G$2</f>
        <v>10</v>
      </c>
      <c r="S201" s="38">
        <f t="shared" ref="S201:S264" ca="1" si="14">IF(Q201=1,$G$3,$G$4)</f>
        <v>0</v>
      </c>
      <c r="T201" s="38">
        <f t="shared" ca="1" si="11"/>
        <v>10</v>
      </c>
      <c r="U201" s="38">
        <f ca="1">SUM($R$9:S201)</f>
        <v>-4070</v>
      </c>
    </row>
    <row r="202" spans="16:21" x14ac:dyDescent="0.2">
      <c r="P202">
        <v>194</v>
      </c>
      <c r="Q202" s="37">
        <f t="shared" ca="1" si="12"/>
        <v>0</v>
      </c>
      <c r="R202" s="38">
        <f t="shared" si="13"/>
        <v>10</v>
      </c>
      <c r="S202" s="38">
        <f t="shared" ca="1" si="14"/>
        <v>0</v>
      </c>
      <c r="T202" s="38">
        <f t="shared" ref="T202:T265" ca="1" si="15">R202+S202</f>
        <v>10</v>
      </c>
      <c r="U202" s="38">
        <f ca="1">SUM($R$9:S202)</f>
        <v>-4060</v>
      </c>
    </row>
    <row r="203" spans="16:21" x14ac:dyDescent="0.2">
      <c r="P203">
        <v>195</v>
      </c>
      <c r="Q203" s="37">
        <f t="shared" ca="1" si="12"/>
        <v>0</v>
      </c>
      <c r="R203" s="38">
        <f t="shared" si="13"/>
        <v>10</v>
      </c>
      <c r="S203" s="38">
        <f t="shared" ca="1" si="14"/>
        <v>0</v>
      </c>
      <c r="T203" s="38">
        <f t="shared" ca="1" si="15"/>
        <v>10</v>
      </c>
      <c r="U203" s="38">
        <f ca="1">SUM($R$9:S203)</f>
        <v>-4050</v>
      </c>
    </row>
    <row r="204" spans="16:21" x14ac:dyDescent="0.2">
      <c r="P204">
        <v>196</v>
      </c>
      <c r="Q204" s="37">
        <f t="shared" ca="1" si="12"/>
        <v>0</v>
      </c>
      <c r="R204" s="38">
        <f t="shared" si="13"/>
        <v>10</v>
      </c>
      <c r="S204" s="38">
        <f t="shared" ca="1" si="14"/>
        <v>0</v>
      </c>
      <c r="T204" s="38">
        <f t="shared" ca="1" si="15"/>
        <v>10</v>
      </c>
      <c r="U204" s="38">
        <f ca="1">SUM($R$9:S204)</f>
        <v>-4040</v>
      </c>
    </row>
    <row r="205" spans="16:21" x14ac:dyDescent="0.2">
      <c r="P205">
        <v>197</v>
      </c>
      <c r="Q205" s="37">
        <f t="shared" ca="1" si="12"/>
        <v>1</v>
      </c>
      <c r="R205" s="38">
        <f t="shared" si="13"/>
        <v>10</v>
      </c>
      <c r="S205" s="38">
        <f t="shared" ca="1" si="14"/>
        <v>-1000</v>
      </c>
      <c r="T205" s="38">
        <f t="shared" ca="1" si="15"/>
        <v>-990</v>
      </c>
      <c r="U205" s="38">
        <f ca="1">SUM($R$9:S205)</f>
        <v>-5030</v>
      </c>
    </row>
    <row r="206" spans="16:21" x14ac:dyDescent="0.2">
      <c r="P206">
        <v>198</v>
      </c>
      <c r="Q206" s="37">
        <f t="shared" ca="1" si="12"/>
        <v>0</v>
      </c>
      <c r="R206" s="38">
        <f t="shared" si="13"/>
        <v>10</v>
      </c>
      <c r="S206" s="38">
        <f t="shared" ca="1" si="14"/>
        <v>0</v>
      </c>
      <c r="T206" s="38">
        <f t="shared" ca="1" si="15"/>
        <v>10</v>
      </c>
      <c r="U206" s="38">
        <f ca="1">SUM($R$9:S206)</f>
        <v>-5020</v>
      </c>
    </row>
    <row r="207" spans="16:21" x14ac:dyDescent="0.2">
      <c r="P207">
        <v>199</v>
      </c>
      <c r="Q207" s="37">
        <f t="shared" ca="1" si="12"/>
        <v>0</v>
      </c>
      <c r="R207" s="38">
        <f t="shared" si="13"/>
        <v>10</v>
      </c>
      <c r="S207" s="38">
        <f t="shared" ca="1" si="14"/>
        <v>0</v>
      </c>
      <c r="T207" s="38">
        <f t="shared" ca="1" si="15"/>
        <v>10</v>
      </c>
      <c r="U207" s="38">
        <f ca="1">SUM($R$9:S207)</f>
        <v>-5010</v>
      </c>
    </row>
    <row r="208" spans="16:21" x14ac:dyDescent="0.2">
      <c r="P208">
        <v>200</v>
      </c>
      <c r="Q208" s="37">
        <f t="shared" ca="1" si="12"/>
        <v>0</v>
      </c>
      <c r="R208" s="38">
        <f t="shared" si="13"/>
        <v>10</v>
      </c>
      <c r="S208" s="38">
        <f t="shared" ca="1" si="14"/>
        <v>0</v>
      </c>
      <c r="T208" s="38">
        <f t="shared" ca="1" si="15"/>
        <v>10</v>
      </c>
      <c r="U208" s="38">
        <f ca="1">SUM($R$9:S208)</f>
        <v>-5000</v>
      </c>
    </row>
    <row r="209" spans="16:21" x14ac:dyDescent="0.2">
      <c r="P209">
        <v>201</v>
      </c>
      <c r="Q209" s="37">
        <f t="shared" ca="1" si="12"/>
        <v>0</v>
      </c>
      <c r="R209" s="38">
        <f t="shared" si="13"/>
        <v>10</v>
      </c>
      <c r="S209" s="38">
        <f t="shared" ca="1" si="14"/>
        <v>0</v>
      </c>
      <c r="T209" s="38">
        <f t="shared" ca="1" si="15"/>
        <v>10</v>
      </c>
      <c r="U209" s="38">
        <f ca="1">SUM($R$9:S209)</f>
        <v>-4990</v>
      </c>
    </row>
    <row r="210" spans="16:21" x14ac:dyDescent="0.2">
      <c r="P210">
        <v>202</v>
      </c>
      <c r="Q210" s="37">
        <f t="shared" ca="1" si="12"/>
        <v>0</v>
      </c>
      <c r="R210" s="38">
        <f t="shared" si="13"/>
        <v>10</v>
      </c>
      <c r="S210" s="38">
        <f t="shared" ca="1" si="14"/>
        <v>0</v>
      </c>
      <c r="T210" s="38">
        <f t="shared" ca="1" si="15"/>
        <v>10</v>
      </c>
      <c r="U210" s="38">
        <f ca="1">SUM($R$9:S210)</f>
        <v>-4980</v>
      </c>
    </row>
    <row r="211" spans="16:21" x14ac:dyDescent="0.2">
      <c r="P211">
        <v>203</v>
      </c>
      <c r="Q211" s="37">
        <f t="shared" ca="1" si="12"/>
        <v>0</v>
      </c>
      <c r="R211" s="38">
        <f t="shared" si="13"/>
        <v>10</v>
      </c>
      <c r="S211" s="38">
        <f t="shared" ca="1" si="14"/>
        <v>0</v>
      </c>
      <c r="T211" s="38">
        <f t="shared" ca="1" si="15"/>
        <v>10</v>
      </c>
      <c r="U211" s="38">
        <f ca="1">SUM($R$9:S211)</f>
        <v>-4970</v>
      </c>
    </row>
    <row r="212" spans="16:21" x14ac:dyDescent="0.2">
      <c r="P212">
        <v>204</v>
      </c>
      <c r="Q212" s="37">
        <f t="shared" ca="1" si="12"/>
        <v>0</v>
      </c>
      <c r="R212" s="38">
        <f t="shared" si="13"/>
        <v>10</v>
      </c>
      <c r="S212" s="38">
        <f t="shared" ca="1" si="14"/>
        <v>0</v>
      </c>
      <c r="T212" s="38">
        <f t="shared" ca="1" si="15"/>
        <v>10</v>
      </c>
      <c r="U212" s="38">
        <f ca="1">SUM($R$9:S212)</f>
        <v>-4960</v>
      </c>
    </row>
    <row r="213" spans="16:21" x14ac:dyDescent="0.2">
      <c r="P213">
        <v>205</v>
      </c>
      <c r="Q213" s="37">
        <f t="shared" ca="1" si="12"/>
        <v>0</v>
      </c>
      <c r="R213" s="38">
        <f t="shared" si="13"/>
        <v>10</v>
      </c>
      <c r="S213" s="38">
        <f t="shared" ca="1" si="14"/>
        <v>0</v>
      </c>
      <c r="T213" s="38">
        <f t="shared" ca="1" si="15"/>
        <v>10</v>
      </c>
      <c r="U213" s="38">
        <f ca="1">SUM($R$9:S213)</f>
        <v>-4950</v>
      </c>
    </row>
    <row r="214" spans="16:21" x14ac:dyDescent="0.2">
      <c r="P214">
        <v>206</v>
      </c>
      <c r="Q214" s="37">
        <f t="shared" ca="1" si="12"/>
        <v>0</v>
      </c>
      <c r="R214" s="38">
        <f t="shared" si="13"/>
        <v>10</v>
      </c>
      <c r="S214" s="38">
        <f t="shared" ca="1" si="14"/>
        <v>0</v>
      </c>
      <c r="T214" s="38">
        <f t="shared" ca="1" si="15"/>
        <v>10</v>
      </c>
      <c r="U214" s="38">
        <f ca="1">SUM($R$9:S214)</f>
        <v>-4940</v>
      </c>
    </row>
    <row r="215" spans="16:21" x14ac:dyDescent="0.2">
      <c r="P215">
        <v>207</v>
      </c>
      <c r="Q215" s="37">
        <f t="shared" ca="1" si="12"/>
        <v>0</v>
      </c>
      <c r="R215" s="38">
        <f t="shared" si="13"/>
        <v>10</v>
      </c>
      <c r="S215" s="38">
        <f t="shared" ca="1" si="14"/>
        <v>0</v>
      </c>
      <c r="T215" s="38">
        <f t="shared" ca="1" si="15"/>
        <v>10</v>
      </c>
      <c r="U215" s="38">
        <f ca="1">SUM($R$9:S215)</f>
        <v>-4930</v>
      </c>
    </row>
    <row r="216" spans="16:21" x14ac:dyDescent="0.2">
      <c r="P216">
        <v>208</v>
      </c>
      <c r="Q216" s="37">
        <f t="shared" ca="1" si="12"/>
        <v>0</v>
      </c>
      <c r="R216" s="38">
        <f t="shared" si="13"/>
        <v>10</v>
      </c>
      <c r="S216" s="38">
        <f t="shared" ca="1" si="14"/>
        <v>0</v>
      </c>
      <c r="T216" s="38">
        <f t="shared" ca="1" si="15"/>
        <v>10</v>
      </c>
      <c r="U216" s="38">
        <f ca="1">SUM($R$9:S216)</f>
        <v>-4920</v>
      </c>
    </row>
    <row r="217" spans="16:21" x14ac:dyDescent="0.2">
      <c r="P217">
        <v>209</v>
      </c>
      <c r="Q217" s="37">
        <f t="shared" ca="1" si="12"/>
        <v>0</v>
      </c>
      <c r="R217" s="38">
        <f t="shared" si="13"/>
        <v>10</v>
      </c>
      <c r="S217" s="38">
        <f t="shared" ca="1" si="14"/>
        <v>0</v>
      </c>
      <c r="T217" s="38">
        <f t="shared" ca="1" si="15"/>
        <v>10</v>
      </c>
      <c r="U217" s="38">
        <f ca="1">SUM($R$9:S217)</f>
        <v>-4910</v>
      </c>
    </row>
    <row r="218" spans="16:21" x14ac:dyDescent="0.2">
      <c r="P218">
        <v>210</v>
      </c>
      <c r="Q218" s="37">
        <f t="shared" ca="1" si="12"/>
        <v>0</v>
      </c>
      <c r="R218" s="38">
        <f t="shared" si="13"/>
        <v>10</v>
      </c>
      <c r="S218" s="38">
        <f t="shared" ca="1" si="14"/>
        <v>0</v>
      </c>
      <c r="T218" s="38">
        <f t="shared" ca="1" si="15"/>
        <v>10</v>
      </c>
      <c r="U218" s="38">
        <f ca="1">SUM($R$9:S218)</f>
        <v>-4900</v>
      </c>
    </row>
    <row r="219" spans="16:21" x14ac:dyDescent="0.2">
      <c r="P219">
        <v>211</v>
      </c>
      <c r="Q219" s="37">
        <f t="shared" ca="1" si="12"/>
        <v>0</v>
      </c>
      <c r="R219" s="38">
        <f t="shared" si="13"/>
        <v>10</v>
      </c>
      <c r="S219" s="38">
        <f t="shared" ca="1" si="14"/>
        <v>0</v>
      </c>
      <c r="T219" s="38">
        <f t="shared" ca="1" si="15"/>
        <v>10</v>
      </c>
      <c r="U219" s="38">
        <f ca="1">SUM($R$9:S219)</f>
        <v>-4890</v>
      </c>
    </row>
    <row r="220" spans="16:21" x14ac:dyDescent="0.2">
      <c r="P220">
        <v>212</v>
      </c>
      <c r="Q220" s="37">
        <f t="shared" ca="1" si="12"/>
        <v>0</v>
      </c>
      <c r="R220" s="38">
        <f t="shared" si="13"/>
        <v>10</v>
      </c>
      <c r="S220" s="38">
        <f t="shared" ca="1" si="14"/>
        <v>0</v>
      </c>
      <c r="T220" s="38">
        <f t="shared" ca="1" si="15"/>
        <v>10</v>
      </c>
      <c r="U220" s="38">
        <f ca="1">SUM($R$9:S220)</f>
        <v>-4880</v>
      </c>
    </row>
    <row r="221" spans="16:21" x14ac:dyDescent="0.2">
      <c r="P221">
        <v>213</v>
      </c>
      <c r="Q221" s="37">
        <f t="shared" ca="1" si="12"/>
        <v>0</v>
      </c>
      <c r="R221" s="38">
        <f t="shared" si="13"/>
        <v>10</v>
      </c>
      <c r="S221" s="38">
        <f t="shared" ca="1" si="14"/>
        <v>0</v>
      </c>
      <c r="T221" s="38">
        <f t="shared" ca="1" si="15"/>
        <v>10</v>
      </c>
      <c r="U221" s="38">
        <f ca="1">SUM($R$9:S221)</f>
        <v>-4870</v>
      </c>
    </row>
    <row r="222" spans="16:21" x14ac:dyDescent="0.2">
      <c r="P222">
        <v>214</v>
      </c>
      <c r="Q222" s="37">
        <f t="shared" ca="1" si="12"/>
        <v>0</v>
      </c>
      <c r="R222" s="38">
        <f t="shared" si="13"/>
        <v>10</v>
      </c>
      <c r="S222" s="38">
        <f t="shared" ca="1" si="14"/>
        <v>0</v>
      </c>
      <c r="T222" s="38">
        <f t="shared" ca="1" si="15"/>
        <v>10</v>
      </c>
      <c r="U222" s="38">
        <f ca="1">SUM($R$9:S222)</f>
        <v>-4860</v>
      </c>
    </row>
    <row r="223" spans="16:21" x14ac:dyDescent="0.2">
      <c r="P223">
        <v>215</v>
      </c>
      <c r="Q223" s="37">
        <f t="shared" ca="1" si="12"/>
        <v>0</v>
      </c>
      <c r="R223" s="38">
        <f t="shared" si="13"/>
        <v>10</v>
      </c>
      <c r="S223" s="38">
        <f t="shared" ca="1" si="14"/>
        <v>0</v>
      </c>
      <c r="T223" s="38">
        <f t="shared" ca="1" si="15"/>
        <v>10</v>
      </c>
      <c r="U223" s="38">
        <f ca="1">SUM($R$9:S223)</f>
        <v>-4850</v>
      </c>
    </row>
    <row r="224" spans="16:21" x14ac:dyDescent="0.2">
      <c r="P224">
        <v>216</v>
      </c>
      <c r="Q224" s="37">
        <f t="shared" ca="1" si="12"/>
        <v>0</v>
      </c>
      <c r="R224" s="38">
        <f t="shared" si="13"/>
        <v>10</v>
      </c>
      <c r="S224" s="38">
        <f t="shared" ca="1" si="14"/>
        <v>0</v>
      </c>
      <c r="T224" s="38">
        <f t="shared" ca="1" si="15"/>
        <v>10</v>
      </c>
      <c r="U224" s="38">
        <f ca="1">SUM($R$9:S224)</f>
        <v>-4840</v>
      </c>
    </row>
    <row r="225" spans="16:21" x14ac:dyDescent="0.2">
      <c r="P225">
        <v>217</v>
      </c>
      <c r="Q225" s="37">
        <f t="shared" ca="1" si="12"/>
        <v>0</v>
      </c>
      <c r="R225" s="38">
        <f t="shared" si="13"/>
        <v>10</v>
      </c>
      <c r="S225" s="38">
        <f t="shared" ca="1" si="14"/>
        <v>0</v>
      </c>
      <c r="T225" s="38">
        <f t="shared" ca="1" si="15"/>
        <v>10</v>
      </c>
      <c r="U225" s="38">
        <f ca="1">SUM($R$9:S225)</f>
        <v>-4830</v>
      </c>
    </row>
    <row r="226" spans="16:21" x14ac:dyDescent="0.2">
      <c r="P226">
        <v>218</v>
      </c>
      <c r="Q226" s="37">
        <f t="shared" ca="1" si="12"/>
        <v>0</v>
      </c>
      <c r="R226" s="38">
        <f t="shared" si="13"/>
        <v>10</v>
      </c>
      <c r="S226" s="38">
        <f t="shared" ca="1" si="14"/>
        <v>0</v>
      </c>
      <c r="T226" s="38">
        <f t="shared" ca="1" si="15"/>
        <v>10</v>
      </c>
      <c r="U226" s="38">
        <f ca="1">SUM($R$9:S226)</f>
        <v>-4820</v>
      </c>
    </row>
    <row r="227" spans="16:21" x14ac:dyDescent="0.2">
      <c r="P227">
        <v>219</v>
      </c>
      <c r="Q227" s="37">
        <f t="shared" ca="1" si="12"/>
        <v>0</v>
      </c>
      <c r="R227" s="38">
        <f t="shared" si="13"/>
        <v>10</v>
      </c>
      <c r="S227" s="38">
        <f t="shared" ca="1" si="14"/>
        <v>0</v>
      </c>
      <c r="T227" s="38">
        <f t="shared" ca="1" si="15"/>
        <v>10</v>
      </c>
      <c r="U227" s="38">
        <f ca="1">SUM($R$9:S227)</f>
        <v>-4810</v>
      </c>
    </row>
    <row r="228" spans="16:21" x14ac:dyDescent="0.2">
      <c r="P228">
        <v>220</v>
      </c>
      <c r="Q228" s="37">
        <f t="shared" ca="1" si="12"/>
        <v>0</v>
      </c>
      <c r="R228" s="38">
        <f t="shared" si="13"/>
        <v>10</v>
      </c>
      <c r="S228" s="38">
        <f t="shared" ca="1" si="14"/>
        <v>0</v>
      </c>
      <c r="T228" s="38">
        <f t="shared" ca="1" si="15"/>
        <v>10</v>
      </c>
      <c r="U228" s="38">
        <f ca="1">SUM($R$9:S228)</f>
        <v>-4800</v>
      </c>
    </row>
    <row r="229" spans="16:21" x14ac:dyDescent="0.2">
      <c r="P229">
        <v>221</v>
      </c>
      <c r="Q229" s="37">
        <f t="shared" ca="1" si="12"/>
        <v>0</v>
      </c>
      <c r="R229" s="38">
        <f t="shared" si="13"/>
        <v>10</v>
      </c>
      <c r="S229" s="38">
        <f t="shared" ca="1" si="14"/>
        <v>0</v>
      </c>
      <c r="T229" s="38">
        <f t="shared" ca="1" si="15"/>
        <v>10</v>
      </c>
      <c r="U229" s="38">
        <f ca="1">SUM($R$9:S229)</f>
        <v>-4790</v>
      </c>
    </row>
    <row r="230" spans="16:21" x14ac:dyDescent="0.2">
      <c r="P230">
        <v>222</v>
      </c>
      <c r="Q230" s="37">
        <f t="shared" ca="1" si="12"/>
        <v>0</v>
      </c>
      <c r="R230" s="38">
        <f t="shared" si="13"/>
        <v>10</v>
      </c>
      <c r="S230" s="38">
        <f t="shared" ca="1" si="14"/>
        <v>0</v>
      </c>
      <c r="T230" s="38">
        <f t="shared" ca="1" si="15"/>
        <v>10</v>
      </c>
      <c r="U230" s="38">
        <f ca="1">SUM($R$9:S230)</f>
        <v>-4780</v>
      </c>
    </row>
    <row r="231" spans="16:21" x14ac:dyDescent="0.2">
      <c r="P231">
        <v>223</v>
      </c>
      <c r="Q231" s="37">
        <f t="shared" ca="1" si="12"/>
        <v>0</v>
      </c>
      <c r="R231" s="38">
        <f t="shared" si="13"/>
        <v>10</v>
      </c>
      <c r="S231" s="38">
        <f t="shared" ca="1" si="14"/>
        <v>0</v>
      </c>
      <c r="T231" s="38">
        <f t="shared" ca="1" si="15"/>
        <v>10</v>
      </c>
      <c r="U231" s="38">
        <f ca="1">SUM($R$9:S231)</f>
        <v>-4770</v>
      </c>
    </row>
    <row r="232" spans="16:21" x14ac:dyDescent="0.2">
      <c r="P232">
        <v>224</v>
      </c>
      <c r="Q232" s="37">
        <f t="shared" ca="1" si="12"/>
        <v>0</v>
      </c>
      <c r="R232" s="38">
        <f t="shared" si="13"/>
        <v>10</v>
      </c>
      <c r="S232" s="38">
        <f t="shared" ca="1" si="14"/>
        <v>0</v>
      </c>
      <c r="T232" s="38">
        <f t="shared" ca="1" si="15"/>
        <v>10</v>
      </c>
      <c r="U232" s="38">
        <f ca="1">SUM($R$9:S232)</f>
        <v>-4760</v>
      </c>
    </row>
    <row r="233" spans="16:21" x14ac:dyDescent="0.2">
      <c r="P233">
        <v>225</v>
      </c>
      <c r="Q233" s="37">
        <f t="shared" ca="1" si="12"/>
        <v>0</v>
      </c>
      <c r="R233" s="38">
        <f t="shared" si="13"/>
        <v>10</v>
      </c>
      <c r="S233" s="38">
        <f t="shared" ca="1" si="14"/>
        <v>0</v>
      </c>
      <c r="T233" s="38">
        <f t="shared" ca="1" si="15"/>
        <v>10</v>
      </c>
      <c r="U233" s="38">
        <f ca="1">SUM($R$9:S233)</f>
        <v>-4750</v>
      </c>
    </row>
    <row r="234" spans="16:21" x14ac:dyDescent="0.2">
      <c r="P234">
        <v>226</v>
      </c>
      <c r="Q234" s="37">
        <f t="shared" ca="1" si="12"/>
        <v>0</v>
      </c>
      <c r="R234" s="38">
        <f t="shared" si="13"/>
        <v>10</v>
      </c>
      <c r="S234" s="38">
        <f t="shared" ca="1" si="14"/>
        <v>0</v>
      </c>
      <c r="T234" s="38">
        <f t="shared" ca="1" si="15"/>
        <v>10</v>
      </c>
      <c r="U234" s="38">
        <f ca="1">SUM($R$9:S234)</f>
        <v>-4740</v>
      </c>
    </row>
    <row r="235" spans="16:21" x14ac:dyDescent="0.2">
      <c r="P235">
        <v>227</v>
      </c>
      <c r="Q235" s="37">
        <f t="shared" ca="1" si="12"/>
        <v>0</v>
      </c>
      <c r="R235" s="38">
        <f t="shared" si="13"/>
        <v>10</v>
      </c>
      <c r="S235" s="38">
        <f t="shared" ca="1" si="14"/>
        <v>0</v>
      </c>
      <c r="T235" s="38">
        <f t="shared" ca="1" si="15"/>
        <v>10</v>
      </c>
      <c r="U235" s="38">
        <f ca="1">SUM($R$9:S235)</f>
        <v>-4730</v>
      </c>
    </row>
    <row r="236" spans="16:21" x14ac:dyDescent="0.2">
      <c r="P236">
        <v>228</v>
      </c>
      <c r="Q236" s="37">
        <f t="shared" ca="1" si="12"/>
        <v>0</v>
      </c>
      <c r="R236" s="38">
        <f t="shared" si="13"/>
        <v>10</v>
      </c>
      <c r="S236" s="38">
        <f t="shared" ca="1" si="14"/>
        <v>0</v>
      </c>
      <c r="T236" s="38">
        <f t="shared" ca="1" si="15"/>
        <v>10</v>
      </c>
      <c r="U236" s="38">
        <f ca="1">SUM($R$9:S236)</f>
        <v>-4720</v>
      </c>
    </row>
    <row r="237" spans="16:21" x14ac:dyDescent="0.2">
      <c r="P237">
        <v>229</v>
      </c>
      <c r="Q237" s="37">
        <f t="shared" ca="1" si="12"/>
        <v>0</v>
      </c>
      <c r="R237" s="38">
        <f t="shared" si="13"/>
        <v>10</v>
      </c>
      <c r="S237" s="38">
        <f t="shared" ca="1" si="14"/>
        <v>0</v>
      </c>
      <c r="T237" s="38">
        <f t="shared" ca="1" si="15"/>
        <v>10</v>
      </c>
      <c r="U237" s="38">
        <f ca="1">SUM($R$9:S237)</f>
        <v>-4710</v>
      </c>
    </row>
    <row r="238" spans="16:21" x14ac:dyDescent="0.2">
      <c r="P238">
        <v>230</v>
      </c>
      <c r="Q238" s="37">
        <f t="shared" ca="1" si="12"/>
        <v>0</v>
      </c>
      <c r="R238" s="38">
        <f t="shared" si="13"/>
        <v>10</v>
      </c>
      <c r="S238" s="38">
        <f t="shared" ca="1" si="14"/>
        <v>0</v>
      </c>
      <c r="T238" s="38">
        <f t="shared" ca="1" si="15"/>
        <v>10</v>
      </c>
      <c r="U238" s="38">
        <f ca="1">SUM($R$9:S238)</f>
        <v>-4700</v>
      </c>
    </row>
    <row r="239" spans="16:21" x14ac:dyDescent="0.2">
      <c r="P239">
        <v>231</v>
      </c>
      <c r="Q239" s="37">
        <f t="shared" ca="1" si="12"/>
        <v>0</v>
      </c>
      <c r="R239" s="38">
        <f t="shared" si="13"/>
        <v>10</v>
      </c>
      <c r="S239" s="38">
        <f t="shared" ca="1" si="14"/>
        <v>0</v>
      </c>
      <c r="T239" s="38">
        <f t="shared" ca="1" si="15"/>
        <v>10</v>
      </c>
      <c r="U239" s="38">
        <f ca="1">SUM($R$9:S239)</f>
        <v>-4690</v>
      </c>
    </row>
    <row r="240" spans="16:21" x14ac:dyDescent="0.2">
      <c r="P240">
        <v>232</v>
      </c>
      <c r="Q240" s="37">
        <f t="shared" ca="1" si="12"/>
        <v>1</v>
      </c>
      <c r="R240" s="38">
        <f t="shared" si="13"/>
        <v>10</v>
      </c>
      <c r="S240" s="38">
        <f t="shared" ca="1" si="14"/>
        <v>-1000</v>
      </c>
      <c r="T240" s="38">
        <f t="shared" ca="1" si="15"/>
        <v>-990</v>
      </c>
      <c r="U240" s="38">
        <f ca="1">SUM($R$9:S240)</f>
        <v>-5680</v>
      </c>
    </row>
    <row r="241" spans="16:21" x14ac:dyDescent="0.2">
      <c r="P241">
        <v>233</v>
      </c>
      <c r="Q241" s="37">
        <f t="shared" ca="1" si="12"/>
        <v>0</v>
      </c>
      <c r="R241" s="38">
        <f t="shared" si="13"/>
        <v>10</v>
      </c>
      <c r="S241" s="38">
        <f t="shared" ca="1" si="14"/>
        <v>0</v>
      </c>
      <c r="T241" s="38">
        <f t="shared" ca="1" si="15"/>
        <v>10</v>
      </c>
      <c r="U241" s="38">
        <f ca="1">SUM($R$9:S241)</f>
        <v>-5670</v>
      </c>
    </row>
    <row r="242" spans="16:21" x14ac:dyDescent="0.2">
      <c r="P242">
        <v>234</v>
      </c>
      <c r="Q242" s="37">
        <f t="shared" ca="1" si="12"/>
        <v>0</v>
      </c>
      <c r="R242" s="38">
        <f t="shared" si="13"/>
        <v>10</v>
      </c>
      <c r="S242" s="38">
        <f t="shared" ca="1" si="14"/>
        <v>0</v>
      </c>
      <c r="T242" s="38">
        <f t="shared" ca="1" si="15"/>
        <v>10</v>
      </c>
      <c r="U242" s="38">
        <f ca="1">SUM($R$9:S242)</f>
        <v>-5660</v>
      </c>
    </row>
    <row r="243" spans="16:21" x14ac:dyDescent="0.2">
      <c r="P243">
        <v>235</v>
      </c>
      <c r="Q243" s="37">
        <f t="shared" ca="1" si="12"/>
        <v>0</v>
      </c>
      <c r="R243" s="38">
        <f t="shared" si="13"/>
        <v>10</v>
      </c>
      <c r="S243" s="38">
        <f t="shared" ca="1" si="14"/>
        <v>0</v>
      </c>
      <c r="T243" s="38">
        <f t="shared" ca="1" si="15"/>
        <v>10</v>
      </c>
      <c r="U243" s="38">
        <f ca="1">SUM($R$9:S243)</f>
        <v>-5650</v>
      </c>
    </row>
    <row r="244" spans="16:21" x14ac:dyDescent="0.2">
      <c r="P244">
        <v>236</v>
      </c>
      <c r="Q244" s="37">
        <f t="shared" ca="1" si="12"/>
        <v>1</v>
      </c>
      <c r="R244" s="38">
        <f t="shared" si="13"/>
        <v>10</v>
      </c>
      <c r="S244" s="38">
        <f t="shared" ca="1" si="14"/>
        <v>-1000</v>
      </c>
      <c r="T244" s="38">
        <f t="shared" ca="1" si="15"/>
        <v>-990</v>
      </c>
      <c r="U244" s="38">
        <f ca="1">SUM($R$9:S244)</f>
        <v>-6640</v>
      </c>
    </row>
    <row r="245" spans="16:21" x14ac:dyDescent="0.2">
      <c r="P245">
        <v>237</v>
      </c>
      <c r="Q245" s="37">
        <f t="shared" ca="1" si="12"/>
        <v>0</v>
      </c>
      <c r="R245" s="38">
        <f t="shared" si="13"/>
        <v>10</v>
      </c>
      <c r="S245" s="38">
        <f t="shared" ca="1" si="14"/>
        <v>0</v>
      </c>
      <c r="T245" s="38">
        <f t="shared" ca="1" si="15"/>
        <v>10</v>
      </c>
      <c r="U245" s="38">
        <f ca="1">SUM($R$9:S245)</f>
        <v>-6630</v>
      </c>
    </row>
    <row r="246" spans="16:21" x14ac:dyDescent="0.2">
      <c r="P246">
        <v>238</v>
      </c>
      <c r="Q246" s="37">
        <f t="shared" ca="1" si="12"/>
        <v>0</v>
      </c>
      <c r="R246" s="38">
        <f t="shared" si="13"/>
        <v>10</v>
      </c>
      <c r="S246" s="38">
        <f t="shared" ca="1" si="14"/>
        <v>0</v>
      </c>
      <c r="T246" s="38">
        <f t="shared" ca="1" si="15"/>
        <v>10</v>
      </c>
      <c r="U246" s="38">
        <f ca="1">SUM($R$9:S246)</f>
        <v>-6620</v>
      </c>
    </row>
    <row r="247" spans="16:21" x14ac:dyDescent="0.2">
      <c r="P247">
        <v>239</v>
      </c>
      <c r="Q247" s="37">
        <f t="shared" ca="1" si="12"/>
        <v>0</v>
      </c>
      <c r="R247" s="38">
        <f t="shared" si="13"/>
        <v>10</v>
      </c>
      <c r="S247" s="38">
        <f t="shared" ca="1" si="14"/>
        <v>0</v>
      </c>
      <c r="T247" s="38">
        <f t="shared" ca="1" si="15"/>
        <v>10</v>
      </c>
      <c r="U247" s="38">
        <f ca="1">SUM($R$9:S247)</f>
        <v>-6610</v>
      </c>
    </row>
    <row r="248" spans="16:21" x14ac:dyDescent="0.2">
      <c r="P248">
        <v>240</v>
      </c>
      <c r="Q248" s="37">
        <f t="shared" ca="1" si="12"/>
        <v>0</v>
      </c>
      <c r="R248" s="38">
        <f t="shared" si="13"/>
        <v>10</v>
      </c>
      <c r="S248" s="38">
        <f t="shared" ca="1" si="14"/>
        <v>0</v>
      </c>
      <c r="T248" s="38">
        <f t="shared" ca="1" si="15"/>
        <v>10</v>
      </c>
      <c r="U248" s="38">
        <f ca="1">SUM($R$9:S248)</f>
        <v>-6600</v>
      </c>
    </row>
    <row r="249" spans="16:21" x14ac:dyDescent="0.2">
      <c r="P249">
        <v>241</v>
      </c>
      <c r="Q249" s="37">
        <f t="shared" ca="1" si="12"/>
        <v>0</v>
      </c>
      <c r="R249" s="38">
        <f t="shared" si="13"/>
        <v>10</v>
      </c>
      <c r="S249" s="38">
        <f t="shared" ca="1" si="14"/>
        <v>0</v>
      </c>
      <c r="T249" s="38">
        <f t="shared" ca="1" si="15"/>
        <v>10</v>
      </c>
      <c r="U249" s="38">
        <f ca="1">SUM($R$9:S249)</f>
        <v>-6590</v>
      </c>
    </row>
    <row r="250" spans="16:21" x14ac:dyDescent="0.2">
      <c r="P250">
        <v>242</v>
      </c>
      <c r="Q250" s="37">
        <f t="shared" ca="1" si="12"/>
        <v>0</v>
      </c>
      <c r="R250" s="38">
        <f t="shared" si="13"/>
        <v>10</v>
      </c>
      <c r="S250" s="38">
        <f t="shared" ca="1" si="14"/>
        <v>0</v>
      </c>
      <c r="T250" s="38">
        <f t="shared" ca="1" si="15"/>
        <v>10</v>
      </c>
      <c r="U250" s="38">
        <f ca="1">SUM($R$9:S250)</f>
        <v>-6580</v>
      </c>
    </row>
    <row r="251" spans="16:21" x14ac:dyDescent="0.2">
      <c r="P251">
        <v>243</v>
      </c>
      <c r="Q251" s="37">
        <f t="shared" ca="1" si="12"/>
        <v>0</v>
      </c>
      <c r="R251" s="38">
        <f t="shared" si="13"/>
        <v>10</v>
      </c>
      <c r="S251" s="38">
        <f t="shared" ca="1" si="14"/>
        <v>0</v>
      </c>
      <c r="T251" s="38">
        <f t="shared" ca="1" si="15"/>
        <v>10</v>
      </c>
      <c r="U251" s="38">
        <f ca="1">SUM($R$9:S251)</f>
        <v>-6570</v>
      </c>
    </row>
    <row r="252" spans="16:21" x14ac:dyDescent="0.2">
      <c r="P252">
        <v>244</v>
      </c>
      <c r="Q252" s="37">
        <f t="shared" ca="1" si="12"/>
        <v>0</v>
      </c>
      <c r="R252" s="38">
        <f t="shared" si="13"/>
        <v>10</v>
      </c>
      <c r="S252" s="38">
        <f t="shared" ca="1" si="14"/>
        <v>0</v>
      </c>
      <c r="T252" s="38">
        <f t="shared" ca="1" si="15"/>
        <v>10</v>
      </c>
      <c r="U252" s="38">
        <f ca="1">SUM($R$9:S252)</f>
        <v>-6560</v>
      </c>
    </row>
    <row r="253" spans="16:21" x14ac:dyDescent="0.2">
      <c r="P253">
        <v>245</v>
      </c>
      <c r="Q253" s="37">
        <f t="shared" ca="1" si="12"/>
        <v>0</v>
      </c>
      <c r="R253" s="38">
        <f t="shared" si="13"/>
        <v>10</v>
      </c>
      <c r="S253" s="38">
        <f t="shared" ca="1" si="14"/>
        <v>0</v>
      </c>
      <c r="T253" s="38">
        <f t="shared" ca="1" si="15"/>
        <v>10</v>
      </c>
      <c r="U253" s="38">
        <f ca="1">SUM($R$9:S253)</f>
        <v>-6550</v>
      </c>
    </row>
    <row r="254" spans="16:21" x14ac:dyDescent="0.2">
      <c r="P254">
        <v>246</v>
      </c>
      <c r="Q254" s="37">
        <f t="shared" ca="1" si="12"/>
        <v>0</v>
      </c>
      <c r="R254" s="38">
        <f t="shared" si="13"/>
        <v>10</v>
      </c>
      <c r="S254" s="38">
        <f t="shared" ca="1" si="14"/>
        <v>0</v>
      </c>
      <c r="T254" s="38">
        <f t="shared" ca="1" si="15"/>
        <v>10</v>
      </c>
      <c r="U254" s="38">
        <f ca="1">SUM($R$9:S254)</f>
        <v>-6540</v>
      </c>
    </row>
    <row r="255" spans="16:21" x14ac:dyDescent="0.2">
      <c r="P255">
        <v>247</v>
      </c>
      <c r="Q255" s="37">
        <f t="shared" ca="1" si="12"/>
        <v>0</v>
      </c>
      <c r="R255" s="38">
        <f t="shared" si="13"/>
        <v>10</v>
      </c>
      <c r="S255" s="38">
        <f t="shared" ca="1" si="14"/>
        <v>0</v>
      </c>
      <c r="T255" s="38">
        <f t="shared" ca="1" si="15"/>
        <v>10</v>
      </c>
      <c r="U255" s="38">
        <f ca="1">SUM($R$9:S255)</f>
        <v>-6530</v>
      </c>
    </row>
    <row r="256" spans="16:21" x14ac:dyDescent="0.2">
      <c r="P256">
        <v>248</v>
      </c>
      <c r="Q256" s="37">
        <f t="shared" ca="1" si="12"/>
        <v>0</v>
      </c>
      <c r="R256" s="38">
        <f t="shared" si="13"/>
        <v>10</v>
      </c>
      <c r="S256" s="38">
        <f t="shared" ca="1" si="14"/>
        <v>0</v>
      </c>
      <c r="T256" s="38">
        <f t="shared" ca="1" si="15"/>
        <v>10</v>
      </c>
      <c r="U256" s="38">
        <f ca="1">SUM($R$9:S256)</f>
        <v>-6520</v>
      </c>
    </row>
    <row r="257" spans="16:21" x14ac:dyDescent="0.2">
      <c r="P257">
        <v>249</v>
      </c>
      <c r="Q257" s="37">
        <f t="shared" ca="1" si="12"/>
        <v>0</v>
      </c>
      <c r="R257" s="38">
        <f t="shared" si="13"/>
        <v>10</v>
      </c>
      <c r="S257" s="38">
        <f t="shared" ca="1" si="14"/>
        <v>0</v>
      </c>
      <c r="T257" s="38">
        <f t="shared" ca="1" si="15"/>
        <v>10</v>
      </c>
      <c r="U257" s="38">
        <f ca="1">SUM($R$9:S257)</f>
        <v>-6510</v>
      </c>
    </row>
    <row r="258" spans="16:21" x14ac:dyDescent="0.2">
      <c r="P258">
        <v>250</v>
      </c>
      <c r="Q258" s="37">
        <f t="shared" ca="1" si="12"/>
        <v>0</v>
      </c>
      <c r="R258" s="38">
        <f t="shared" si="13"/>
        <v>10</v>
      </c>
      <c r="S258" s="38">
        <f t="shared" ca="1" si="14"/>
        <v>0</v>
      </c>
      <c r="T258" s="38">
        <f t="shared" ca="1" si="15"/>
        <v>10</v>
      </c>
      <c r="U258" s="38">
        <f ca="1">SUM($R$9:S258)</f>
        <v>-6500</v>
      </c>
    </row>
    <row r="259" spans="16:21" x14ac:dyDescent="0.2">
      <c r="P259">
        <v>251</v>
      </c>
      <c r="Q259" s="37">
        <f t="shared" ca="1" si="12"/>
        <v>0</v>
      </c>
      <c r="R259" s="38">
        <f t="shared" si="13"/>
        <v>10</v>
      </c>
      <c r="S259" s="38">
        <f t="shared" ca="1" si="14"/>
        <v>0</v>
      </c>
      <c r="T259" s="38">
        <f t="shared" ca="1" si="15"/>
        <v>10</v>
      </c>
      <c r="U259" s="38">
        <f ca="1">SUM($R$9:S259)</f>
        <v>-6490</v>
      </c>
    </row>
    <row r="260" spans="16:21" x14ac:dyDescent="0.2">
      <c r="P260">
        <v>252</v>
      </c>
      <c r="Q260" s="37">
        <f t="shared" ca="1" si="12"/>
        <v>0</v>
      </c>
      <c r="R260" s="38">
        <f t="shared" si="13"/>
        <v>10</v>
      </c>
      <c r="S260" s="38">
        <f t="shared" ca="1" si="14"/>
        <v>0</v>
      </c>
      <c r="T260" s="38">
        <f t="shared" ca="1" si="15"/>
        <v>10</v>
      </c>
      <c r="U260" s="38">
        <f ca="1">SUM($R$9:S260)</f>
        <v>-6480</v>
      </c>
    </row>
    <row r="261" spans="16:21" x14ac:dyDescent="0.2">
      <c r="P261">
        <v>253</v>
      </c>
      <c r="Q261" s="37">
        <f t="shared" ca="1" si="12"/>
        <v>0</v>
      </c>
      <c r="R261" s="38">
        <f t="shared" si="13"/>
        <v>10</v>
      </c>
      <c r="S261" s="38">
        <f t="shared" ca="1" si="14"/>
        <v>0</v>
      </c>
      <c r="T261" s="38">
        <f t="shared" ca="1" si="15"/>
        <v>10</v>
      </c>
      <c r="U261" s="38">
        <f ca="1">SUM($R$9:S261)</f>
        <v>-6470</v>
      </c>
    </row>
    <row r="262" spans="16:21" x14ac:dyDescent="0.2">
      <c r="P262">
        <v>254</v>
      </c>
      <c r="Q262" s="37">
        <f t="shared" ca="1" si="12"/>
        <v>0</v>
      </c>
      <c r="R262" s="38">
        <f t="shared" si="13"/>
        <v>10</v>
      </c>
      <c r="S262" s="38">
        <f t="shared" ca="1" si="14"/>
        <v>0</v>
      </c>
      <c r="T262" s="38">
        <f t="shared" ca="1" si="15"/>
        <v>10</v>
      </c>
      <c r="U262" s="38">
        <f ca="1">SUM($R$9:S262)</f>
        <v>-6460</v>
      </c>
    </row>
    <row r="263" spans="16:21" x14ac:dyDescent="0.2">
      <c r="P263">
        <v>255</v>
      </c>
      <c r="Q263" s="37">
        <f t="shared" ca="1" si="12"/>
        <v>0</v>
      </c>
      <c r="R263" s="38">
        <f t="shared" si="13"/>
        <v>10</v>
      </c>
      <c r="S263" s="38">
        <f t="shared" ca="1" si="14"/>
        <v>0</v>
      </c>
      <c r="T263" s="38">
        <f t="shared" ca="1" si="15"/>
        <v>10</v>
      </c>
      <c r="U263" s="38">
        <f ca="1">SUM($R$9:S263)</f>
        <v>-6450</v>
      </c>
    </row>
    <row r="264" spans="16:21" x14ac:dyDescent="0.2">
      <c r="P264">
        <v>256</v>
      </c>
      <c r="Q264" s="37">
        <f t="shared" ca="1" si="12"/>
        <v>0</v>
      </c>
      <c r="R264" s="38">
        <f t="shared" si="13"/>
        <v>10</v>
      </c>
      <c r="S264" s="38">
        <f t="shared" ca="1" si="14"/>
        <v>0</v>
      </c>
      <c r="T264" s="38">
        <f t="shared" ca="1" si="15"/>
        <v>10</v>
      </c>
      <c r="U264" s="38">
        <f ca="1">SUM($R$9:S264)</f>
        <v>-6440</v>
      </c>
    </row>
    <row r="265" spans="16:21" x14ac:dyDescent="0.2">
      <c r="P265">
        <v>257</v>
      </c>
      <c r="Q265" s="37">
        <f t="shared" ref="Q265:Q328" ca="1" si="16">IF(RAND()&lt;$C$2,1,0)</f>
        <v>0</v>
      </c>
      <c r="R265" s="38">
        <f t="shared" ref="R265:R328" si="17">$G$2</f>
        <v>10</v>
      </c>
      <c r="S265" s="38">
        <f t="shared" ref="S265:S328" ca="1" si="18">IF(Q265=1,$G$3,$G$4)</f>
        <v>0</v>
      </c>
      <c r="T265" s="38">
        <f t="shared" ca="1" si="15"/>
        <v>10</v>
      </c>
      <c r="U265" s="38">
        <f ca="1">SUM($R$9:S265)</f>
        <v>-6430</v>
      </c>
    </row>
    <row r="266" spans="16:21" x14ac:dyDescent="0.2">
      <c r="P266">
        <v>258</v>
      </c>
      <c r="Q266" s="37">
        <f t="shared" ca="1" si="16"/>
        <v>0</v>
      </c>
      <c r="R266" s="38">
        <f t="shared" si="17"/>
        <v>10</v>
      </c>
      <c r="S266" s="38">
        <f t="shared" ca="1" si="18"/>
        <v>0</v>
      </c>
      <c r="T266" s="38">
        <f t="shared" ref="T266:T329" ca="1" si="19">R266+S266</f>
        <v>10</v>
      </c>
      <c r="U266" s="38">
        <f ca="1">SUM($R$9:S266)</f>
        <v>-6420</v>
      </c>
    </row>
    <row r="267" spans="16:21" x14ac:dyDescent="0.2">
      <c r="P267">
        <v>259</v>
      </c>
      <c r="Q267" s="37">
        <f t="shared" ca="1" si="16"/>
        <v>0</v>
      </c>
      <c r="R267" s="38">
        <f t="shared" si="17"/>
        <v>10</v>
      </c>
      <c r="S267" s="38">
        <f t="shared" ca="1" si="18"/>
        <v>0</v>
      </c>
      <c r="T267" s="38">
        <f t="shared" ca="1" si="19"/>
        <v>10</v>
      </c>
      <c r="U267" s="38">
        <f ca="1">SUM($R$9:S267)</f>
        <v>-6410</v>
      </c>
    </row>
    <row r="268" spans="16:21" x14ac:dyDescent="0.2">
      <c r="P268">
        <v>260</v>
      </c>
      <c r="Q268" s="37">
        <f t="shared" ca="1" si="16"/>
        <v>0</v>
      </c>
      <c r="R268" s="38">
        <f t="shared" si="17"/>
        <v>10</v>
      </c>
      <c r="S268" s="38">
        <f t="shared" ca="1" si="18"/>
        <v>0</v>
      </c>
      <c r="T268" s="38">
        <f t="shared" ca="1" si="19"/>
        <v>10</v>
      </c>
      <c r="U268" s="38">
        <f ca="1">SUM($R$9:S268)</f>
        <v>-6400</v>
      </c>
    </row>
    <row r="269" spans="16:21" x14ac:dyDescent="0.2">
      <c r="P269">
        <v>261</v>
      </c>
      <c r="Q269" s="37">
        <f t="shared" ca="1" si="16"/>
        <v>0</v>
      </c>
      <c r="R269" s="38">
        <f t="shared" si="17"/>
        <v>10</v>
      </c>
      <c r="S269" s="38">
        <f t="shared" ca="1" si="18"/>
        <v>0</v>
      </c>
      <c r="T269" s="38">
        <f t="shared" ca="1" si="19"/>
        <v>10</v>
      </c>
      <c r="U269" s="38">
        <f ca="1">SUM($R$9:S269)</f>
        <v>-6390</v>
      </c>
    </row>
    <row r="270" spans="16:21" x14ac:dyDescent="0.2">
      <c r="P270">
        <v>262</v>
      </c>
      <c r="Q270" s="37">
        <f t="shared" ca="1" si="16"/>
        <v>0</v>
      </c>
      <c r="R270" s="38">
        <f t="shared" si="17"/>
        <v>10</v>
      </c>
      <c r="S270" s="38">
        <f t="shared" ca="1" si="18"/>
        <v>0</v>
      </c>
      <c r="T270" s="38">
        <f t="shared" ca="1" si="19"/>
        <v>10</v>
      </c>
      <c r="U270" s="38">
        <f ca="1">SUM($R$9:S270)</f>
        <v>-6380</v>
      </c>
    </row>
    <row r="271" spans="16:21" x14ac:dyDescent="0.2">
      <c r="P271">
        <v>263</v>
      </c>
      <c r="Q271" s="37">
        <f t="shared" ca="1" si="16"/>
        <v>0</v>
      </c>
      <c r="R271" s="38">
        <f t="shared" si="17"/>
        <v>10</v>
      </c>
      <c r="S271" s="38">
        <f t="shared" ca="1" si="18"/>
        <v>0</v>
      </c>
      <c r="T271" s="38">
        <f t="shared" ca="1" si="19"/>
        <v>10</v>
      </c>
      <c r="U271" s="38">
        <f ca="1">SUM($R$9:S271)</f>
        <v>-6370</v>
      </c>
    </row>
    <row r="272" spans="16:21" x14ac:dyDescent="0.2">
      <c r="P272">
        <v>264</v>
      </c>
      <c r="Q272" s="37">
        <f t="shared" ca="1" si="16"/>
        <v>0</v>
      </c>
      <c r="R272" s="38">
        <f t="shared" si="17"/>
        <v>10</v>
      </c>
      <c r="S272" s="38">
        <f t="shared" ca="1" si="18"/>
        <v>0</v>
      </c>
      <c r="T272" s="38">
        <f t="shared" ca="1" si="19"/>
        <v>10</v>
      </c>
      <c r="U272" s="38">
        <f ca="1">SUM($R$9:S272)</f>
        <v>-6360</v>
      </c>
    </row>
    <row r="273" spans="16:21" x14ac:dyDescent="0.2">
      <c r="P273">
        <v>265</v>
      </c>
      <c r="Q273" s="37">
        <f t="shared" ca="1" si="16"/>
        <v>0</v>
      </c>
      <c r="R273" s="38">
        <f t="shared" si="17"/>
        <v>10</v>
      </c>
      <c r="S273" s="38">
        <f t="shared" ca="1" si="18"/>
        <v>0</v>
      </c>
      <c r="T273" s="38">
        <f t="shared" ca="1" si="19"/>
        <v>10</v>
      </c>
      <c r="U273" s="38">
        <f ca="1">SUM($R$9:S273)</f>
        <v>-6350</v>
      </c>
    </row>
    <row r="274" spans="16:21" x14ac:dyDescent="0.2">
      <c r="P274">
        <v>266</v>
      </c>
      <c r="Q274" s="37">
        <f t="shared" ca="1" si="16"/>
        <v>0</v>
      </c>
      <c r="R274" s="38">
        <f t="shared" si="17"/>
        <v>10</v>
      </c>
      <c r="S274" s="38">
        <f t="shared" ca="1" si="18"/>
        <v>0</v>
      </c>
      <c r="T274" s="38">
        <f t="shared" ca="1" si="19"/>
        <v>10</v>
      </c>
      <c r="U274" s="38">
        <f ca="1">SUM($R$9:S274)</f>
        <v>-6340</v>
      </c>
    </row>
    <row r="275" spans="16:21" x14ac:dyDescent="0.2">
      <c r="P275">
        <v>267</v>
      </c>
      <c r="Q275" s="37">
        <f t="shared" ca="1" si="16"/>
        <v>0</v>
      </c>
      <c r="R275" s="38">
        <f t="shared" si="17"/>
        <v>10</v>
      </c>
      <c r="S275" s="38">
        <f t="shared" ca="1" si="18"/>
        <v>0</v>
      </c>
      <c r="T275" s="38">
        <f t="shared" ca="1" si="19"/>
        <v>10</v>
      </c>
      <c r="U275" s="38">
        <f ca="1">SUM($R$9:S275)</f>
        <v>-6330</v>
      </c>
    </row>
    <row r="276" spans="16:21" x14ac:dyDescent="0.2">
      <c r="P276">
        <v>268</v>
      </c>
      <c r="Q276" s="37">
        <f t="shared" ca="1" si="16"/>
        <v>0</v>
      </c>
      <c r="R276" s="38">
        <f t="shared" si="17"/>
        <v>10</v>
      </c>
      <c r="S276" s="38">
        <f t="shared" ca="1" si="18"/>
        <v>0</v>
      </c>
      <c r="T276" s="38">
        <f t="shared" ca="1" si="19"/>
        <v>10</v>
      </c>
      <c r="U276" s="38">
        <f ca="1">SUM($R$9:S276)</f>
        <v>-6320</v>
      </c>
    </row>
    <row r="277" spans="16:21" x14ac:dyDescent="0.2">
      <c r="P277">
        <v>269</v>
      </c>
      <c r="Q277" s="37">
        <f t="shared" ca="1" si="16"/>
        <v>0</v>
      </c>
      <c r="R277" s="38">
        <f t="shared" si="17"/>
        <v>10</v>
      </c>
      <c r="S277" s="38">
        <f t="shared" ca="1" si="18"/>
        <v>0</v>
      </c>
      <c r="T277" s="38">
        <f t="shared" ca="1" si="19"/>
        <v>10</v>
      </c>
      <c r="U277" s="38">
        <f ca="1">SUM($R$9:S277)</f>
        <v>-6310</v>
      </c>
    </row>
    <row r="278" spans="16:21" x14ac:dyDescent="0.2">
      <c r="P278">
        <v>270</v>
      </c>
      <c r="Q278" s="37">
        <f t="shared" ca="1" si="16"/>
        <v>0</v>
      </c>
      <c r="R278" s="38">
        <f t="shared" si="17"/>
        <v>10</v>
      </c>
      <c r="S278" s="38">
        <f t="shared" ca="1" si="18"/>
        <v>0</v>
      </c>
      <c r="T278" s="38">
        <f t="shared" ca="1" si="19"/>
        <v>10</v>
      </c>
      <c r="U278" s="38">
        <f ca="1">SUM($R$9:S278)</f>
        <v>-6300</v>
      </c>
    </row>
    <row r="279" spans="16:21" x14ac:dyDescent="0.2">
      <c r="P279">
        <v>271</v>
      </c>
      <c r="Q279" s="37">
        <f t="shared" ca="1" si="16"/>
        <v>0</v>
      </c>
      <c r="R279" s="38">
        <f t="shared" si="17"/>
        <v>10</v>
      </c>
      <c r="S279" s="38">
        <f t="shared" ca="1" si="18"/>
        <v>0</v>
      </c>
      <c r="T279" s="38">
        <f t="shared" ca="1" si="19"/>
        <v>10</v>
      </c>
      <c r="U279" s="38">
        <f ca="1">SUM($R$9:S279)</f>
        <v>-6290</v>
      </c>
    </row>
    <row r="280" spans="16:21" x14ac:dyDescent="0.2">
      <c r="P280">
        <v>272</v>
      </c>
      <c r="Q280" s="37">
        <f t="shared" ca="1" si="16"/>
        <v>0</v>
      </c>
      <c r="R280" s="38">
        <f t="shared" si="17"/>
        <v>10</v>
      </c>
      <c r="S280" s="38">
        <f t="shared" ca="1" si="18"/>
        <v>0</v>
      </c>
      <c r="T280" s="38">
        <f t="shared" ca="1" si="19"/>
        <v>10</v>
      </c>
      <c r="U280" s="38">
        <f ca="1">SUM($R$9:S280)</f>
        <v>-6280</v>
      </c>
    </row>
    <row r="281" spans="16:21" x14ac:dyDescent="0.2">
      <c r="P281">
        <v>273</v>
      </c>
      <c r="Q281" s="37">
        <f t="shared" ca="1" si="16"/>
        <v>0</v>
      </c>
      <c r="R281" s="38">
        <f t="shared" si="17"/>
        <v>10</v>
      </c>
      <c r="S281" s="38">
        <f t="shared" ca="1" si="18"/>
        <v>0</v>
      </c>
      <c r="T281" s="38">
        <f t="shared" ca="1" si="19"/>
        <v>10</v>
      </c>
      <c r="U281" s="38">
        <f ca="1">SUM($R$9:S281)</f>
        <v>-6270</v>
      </c>
    </row>
    <row r="282" spans="16:21" x14ac:dyDescent="0.2">
      <c r="P282">
        <v>274</v>
      </c>
      <c r="Q282" s="37">
        <f t="shared" ca="1" si="16"/>
        <v>0</v>
      </c>
      <c r="R282" s="38">
        <f t="shared" si="17"/>
        <v>10</v>
      </c>
      <c r="S282" s="38">
        <f t="shared" ca="1" si="18"/>
        <v>0</v>
      </c>
      <c r="T282" s="38">
        <f t="shared" ca="1" si="19"/>
        <v>10</v>
      </c>
      <c r="U282" s="38">
        <f ca="1">SUM($R$9:S282)</f>
        <v>-6260</v>
      </c>
    </row>
    <row r="283" spans="16:21" x14ac:dyDescent="0.2">
      <c r="P283">
        <v>275</v>
      </c>
      <c r="Q283" s="37">
        <f t="shared" ca="1" si="16"/>
        <v>0</v>
      </c>
      <c r="R283" s="38">
        <f t="shared" si="17"/>
        <v>10</v>
      </c>
      <c r="S283" s="38">
        <f t="shared" ca="1" si="18"/>
        <v>0</v>
      </c>
      <c r="T283" s="38">
        <f t="shared" ca="1" si="19"/>
        <v>10</v>
      </c>
      <c r="U283" s="38">
        <f ca="1">SUM($R$9:S283)</f>
        <v>-6250</v>
      </c>
    </row>
    <row r="284" spans="16:21" x14ac:dyDescent="0.2">
      <c r="P284">
        <v>276</v>
      </c>
      <c r="Q284" s="37">
        <f t="shared" ca="1" si="16"/>
        <v>0</v>
      </c>
      <c r="R284" s="38">
        <f t="shared" si="17"/>
        <v>10</v>
      </c>
      <c r="S284" s="38">
        <f t="shared" ca="1" si="18"/>
        <v>0</v>
      </c>
      <c r="T284" s="38">
        <f t="shared" ca="1" si="19"/>
        <v>10</v>
      </c>
      <c r="U284" s="38">
        <f ca="1">SUM($R$9:S284)</f>
        <v>-6240</v>
      </c>
    </row>
    <row r="285" spans="16:21" x14ac:dyDescent="0.2">
      <c r="P285">
        <v>277</v>
      </c>
      <c r="Q285" s="37">
        <f t="shared" ca="1" si="16"/>
        <v>0</v>
      </c>
      <c r="R285" s="38">
        <f t="shared" si="17"/>
        <v>10</v>
      </c>
      <c r="S285" s="38">
        <f t="shared" ca="1" si="18"/>
        <v>0</v>
      </c>
      <c r="T285" s="38">
        <f t="shared" ca="1" si="19"/>
        <v>10</v>
      </c>
      <c r="U285" s="38">
        <f ca="1">SUM($R$9:S285)</f>
        <v>-6230</v>
      </c>
    </row>
    <row r="286" spans="16:21" x14ac:dyDescent="0.2">
      <c r="P286">
        <v>278</v>
      </c>
      <c r="Q286" s="37">
        <f t="shared" ca="1" si="16"/>
        <v>0</v>
      </c>
      <c r="R286" s="38">
        <f t="shared" si="17"/>
        <v>10</v>
      </c>
      <c r="S286" s="38">
        <f t="shared" ca="1" si="18"/>
        <v>0</v>
      </c>
      <c r="T286" s="38">
        <f t="shared" ca="1" si="19"/>
        <v>10</v>
      </c>
      <c r="U286" s="38">
        <f ca="1">SUM($R$9:S286)</f>
        <v>-6220</v>
      </c>
    </row>
    <row r="287" spans="16:21" x14ac:dyDescent="0.2">
      <c r="P287">
        <v>279</v>
      </c>
      <c r="Q287" s="37">
        <f t="shared" ca="1" si="16"/>
        <v>0</v>
      </c>
      <c r="R287" s="38">
        <f t="shared" si="17"/>
        <v>10</v>
      </c>
      <c r="S287" s="38">
        <f t="shared" ca="1" si="18"/>
        <v>0</v>
      </c>
      <c r="T287" s="38">
        <f t="shared" ca="1" si="19"/>
        <v>10</v>
      </c>
      <c r="U287" s="38">
        <f ca="1">SUM($R$9:S287)</f>
        <v>-6210</v>
      </c>
    </row>
    <row r="288" spans="16:21" x14ac:dyDescent="0.2">
      <c r="P288">
        <v>280</v>
      </c>
      <c r="Q288" s="37">
        <f t="shared" ca="1" si="16"/>
        <v>0</v>
      </c>
      <c r="R288" s="38">
        <f t="shared" si="17"/>
        <v>10</v>
      </c>
      <c r="S288" s="38">
        <f t="shared" ca="1" si="18"/>
        <v>0</v>
      </c>
      <c r="T288" s="38">
        <f t="shared" ca="1" si="19"/>
        <v>10</v>
      </c>
      <c r="U288" s="38">
        <f ca="1">SUM($R$9:S288)</f>
        <v>-6200</v>
      </c>
    </row>
    <row r="289" spans="16:21" x14ac:dyDescent="0.2">
      <c r="P289">
        <v>281</v>
      </c>
      <c r="Q289" s="37">
        <f t="shared" ca="1" si="16"/>
        <v>0</v>
      </c>
      <c r="R289" s="38">
        <f t="shared" si="17"/>
        <v>10</v>
      </c>
      <c r="S289" s="38">
        <f t="shared" ca="1" si="18"/>
        <v>0</v>
      </c>
      <c r="T289" s="38">
        <f t="shared" ca="1" si="19"/>
        <v>10</v>
      </c>
      <c r="U289" s="38">
        <f ca="1">SUM($R$9:S289)</f>
        <v>-6190</v>
      </c>
    </row>
    <row r="290" spans="16:21" x14ac:dyDescent="0.2">
      <c r="P290">
        <v>282</v>
      </c>
      <c r="Q290" s="37">
        <f t="shared" ca="1" si="16"/>
        <v>0</v>
      </c>
      <c r="R290" s="38">
        <f t="shared" si="17"/>
        <v>10</v>
      </c>
      <c r="S290" s="38">
        <f t="shared" ca="1" si="18"/>
        <v>0</v>
      </c>
      <c r="T290" s="38">
        <f t="shared" ca="1" si="19"/>
        <v>10</v>
      </c>
      <c r="U290" s="38">
        <f ca="1">SUM($R$9:S290)</f>
        <v>-6180</v>
      </c>
    </row>
    <row r="291" spans="16:21" x14ac:dyDescent="0.2">
      <c r="P291">
        <v>283</v>
      </c>
      <c r="Q291" s="37">
        <f t="shared" ca="1" si="16"/>
        <v>0</v>
      </c>
      <c r="R291" s="38">
        <f t="shared" si="17"/>
        <v>10</v>
      </c>
      <c r="S291" s="38">
        <f t="shared" ca="1" si="18"/>
        <v>0</v>
      </c>
      <c r="T291" s="38">
        <f t="shared" ca="1" si="19"/>
        <v>10</v>
      </c>
      <c r="U291" s="38">
        <f ca="1">SUM($R$9:S291)</f>
        <v>-6170</v>
      </c>
    </row>
    <row r="292" spans="16:21" x14ac:dyDescent="0.2">
      <c r="P292">
        <v>284</v>
      </c>
      <c r="Q292" s="37">
        <f t="shared" ca="1" si="16"/>
        <v>0</v>
      </c>
      <c r="R292" s="38">
        <f t="shared" si="17"/>
        <v>10</v>
      </c>
      <c r="S292" s="38">
        <f t="shared" ca="1" si="18"/>
        <v>0</v>
      </c>
      <c r="T292" s="38">
        <f t="shared" ca="1" si="19"/>
        <v>10</v>
      </c>
      <c r="U292" s="38">
        <f ca="1">SUM($R$9:S292)</f>
        <v>-6160</v>
      </c>
    </row>
    <row r="293" spans="16:21" x14ac:dyDescent="0.2">
      <c r="P293">
        <v>285</v>
      </c>
      <c r="Q293" s="37">
        <f t="shared" ca="1" si="16"/>
        <v>0</v>
      </c>
      <c r="R293" s="38">
        <f t="shared" si="17"/>
        <v>10</v>
      </c>
      <c r="S293" s="38">
        <f t="shared" ca="1" si="18"/>
        <v>0</v>
      </c>
      <c r="T293" s="38">
        <f t="shared" ca="1" si="19"/>
        <v>10</v>
      </c>
      <c r="U293" s="38">
        <f ca="1">SUM($R$9:S293)</f>
        <v>-6150</v>
      </c>
    </row>
    <row r="294" spans="16:21" x14ac:dyDescent="0.2">
      <c r="P294">
        <v>286</v>
      </c>
      <c r="Q294" s="37">
        <f t="shared" ca="1" si="16"/>
        <v>0</v>
      </c>
      <c r="R294" s="38">
        <f t="shared" si="17"/>
        <v>10</v>
      </c>
      <c r="S294" s="38">
        <f t="shared" ca="1" si="18"/>
        <v>0</v>
      </c>
      <c r="T294" s="38">
        <f t="shared" ca="1" si="19"/>
        <v>10</v>
      </c>
      <c r="U294" s="38">
        <f ca="1">SUM($R$9:S294)</f>
        <v>-6140</v>
      </c>
    </row>
    <row r="295" spans="16:21" x14ac:dyDescent="0.2">
      <c r="P295">
        <v>287</v>
      </c>
      <c r="Q295" s="37">
        <f t="shared" ca="1" si="16"/>
        <v>0</v>
      </c>
      <c r="R295" s="38">
        <f t="shared" si="17"/>
        <v>10</v>
      </c>
      <c r="S295" s="38">
        <f t="shared" ca="1" si="18"/>
        <v>0</v>
      </c>
      <c r="T295" s="38">
        <f t="shared" ca="1" si="19"/>
        <v>10</v>
      </c>
      <c r="U295" s="38">
        <f ca="1">SUM($R$9:S295)</f>
        <v>-6130</v>
      </c>
    </row>
    <row r="296" spans="16:21" x14ac:dyDescent="0.2">
      <c r="P296">
        <v>288</v>
      </c>
      <c r="Q296" s="37">
        <f t="shared" ca="1" si="16"/>
        <v>0</v>
      </c>
      <c r="R296" s="38">
        <f t="shared" si="17"/>
        <v>10</v>
      </c>
      <c r="S296" s="38">
        <f t="shared" ca="1" si="18"/>
        <v>0</v>
      </c>
      <c r="T296" s="38">
        <f t="shared" ca="1" si="19"/>
        <v>10</v>
      </c>
      <c r="U296" s="38">
        <f ca="1">SUM($R$9:S296)</f>
        <v>-6120</v>
      </c>
    </row>
    <row r="297" spans="16:21" x14ac:dyDescent="0.2">
      <c r="P297">
        <v>289</v>
      </c>
      <c r="Q297" s="37">
        <f t="shared" ca="1" si="16"/>
        <v>0</v>
      </c>
      <c r="R297" s="38">
        <f t="shared" si="17"/>
        <v>10</v>
      </c>
      <c r="S297" s="38">
        <f t="shared" ca="1" si="18"/>
        <v>0</v>
      </c>
      <c r="T297" s="38">
        <f t="shared" ca="1" si="19"/>
        <v>10</v>
      </c>
      <c r="U297" s="38">
        <f ca="1">SUM($R$9:S297)</f>
        <v>-6110</v>
      </c>
    </row>
    <row r="298" spans="16:21" x14ac:dyDescent="0.2">
      <c r="P298">
        <v>290</v>
      </c>
      <c r="Q298" s="37">
        <f t="shared" ca="1" si="16"/>
        <v>0</v>
      </c>
      <c r="R298" s="38">
        <f t="shared" si="17"/>
        <v>10</v>
      </c>
      <c r="S298" s="38">
        <f t="shared" ca="1" si="18"/>
        <v>0</v>
      </c>
      <c r="T298" s="38">
        <f t="shared" ca="1" si="19"/>
        <v>10</v>
      </c>
      <c r="U298" s="38">
        <f ca="1">SUM($R$9:S298)</f>
        <v>-6100</v>
      </c>
    </row>
    <row r="299" spans="16:21" x14ac:dyDescent="0.2">
      <c r="P299">
        <v>291</v>
      </c>
      <c r="Q299" s="37">
        <f t="shared" ca="1" si="16"/>
        <v>0</v>
      </c>
      <c r="R299" s="38">
        <f t="shared" si="17"/>
        <v>10</v>
      </c>
      <c r="S299" s="38">
        <f t="shared" ca="1" si="18"/>
        <v>0</v>
      </c>
      <c r="T299" s="38">
        <f t="shared" ca="1" si="19"/>
        <v>10</v>
      </c>
      <c r="U299" s="38">
        <f ca="1">SUM($R$9:S299)</f>
        <v>-6090</v>
      </c>
    </row>
    <row r="300" spans="16:21" x14ac:dyDescent="0.2">
      <c r="P300">
        <v>292</v>
      </c>
      <c r="Q300" s="37">
        <f t="shared" ca="1" si="16"/>
        <v>0</v>
      </c>
      <c r="R300" s="38">
        <f t="shared" si="17"/>
        <v>10</v>
      </c>
      <c r="S300" s="38">
        <f t="shared" ca="1" si="18"/>
        <v>0</v>
      </c>
      <c r="T300" s="38">
        <f t="shared" ca="1" si="19"/>
        <v>10</v>
      </c>
      <c r="U300" s="38">
        <f ca="1">SUM($R$9:S300)</f>
        <v>-6080</v>
      </c>
    </row>
    <row r="301" spans="16:21" x14ac:dyDescent="0.2">
      <c r="P301">
        <v>293</v>
      </c>
      <c r="Q301" s="37">
        <f t="shared" ca="1" si="16"/>
        <v>0</v>
      </c>
      <c r="R301" s="38">
        <f t="shared" si="17"/>
        <v>10</v>
      </c>
      <c r="S301" s="38">
        <f t="shared" ca="1" si="18"/>
        <v>0</v>
      </c>
      <c r="T301" s="38">
        <f t="shared" ca="1" si="19"/>
        <v>10</v>
      </c>
      <c r="U301" s="38">
        <f ca="1">SUM($R$9:S301)</f>
        <v>-6070</v>
      </c>
    </row>
    <row r="302" spans="16:21" x14ac:dyDescent="0.2">
      <c r="P302">
        <v>294</v>
      </c>
      <c r="Q302" s="37">
        <f t="shared" ca="1" si="16"/>
        <v>0</v>
      </c>
      <c r="R302" s="38">
        <f t="shared" si="17"/>
        <v>10</v>
      </c>
      <c r="S302" s="38">
        <f t="shared" ca="1" si="18"/>
        <v>0</v>
      </c>
      <c r="T302" s="38">
        <f t="shared" ca="1" si="19"/>
        <v>10</v>
      </c>
      <c r="U302" s="38">
        <f ca="1">SUM($R$9:S302)</f>
        <v>-6060</v>
      </c>
    </row>
    <row r="303" spans="16:21" x14ac:dyDescent="0.2">
      <c r="P303">
        <v>295</v>
      </c>
      <c r="Q303" s="37">
        <f t="shared" ca="1" si="16"/>
        <v>0</v>
      </c>
      <c r="R303" s="38">
        <f t="shared" si="17"/>
        <v>10</v>
      </c>
      <c r="S303" s="38">
        <f t="shared" ca="1" si="18"/>
        <v>0</v>
      </c>
      <c r="T303" s="38">
        <f t="shared" ca="1" si="19"/>
        <v>10</v>
      </c>
      <c r="U303" s="38">
        <f ca="1">SUM($R$9:S303)</f>
        <v>-6050</v>
      </c>
    </row>
    <row r="304" spans="16:21" x14ac:dyDescent="0.2">
      <c r="P304">
        <v>296</v>
      </c>
      <c r="Q304" s="37">
        <f t="shared" ca="1" si="16"/>
        <v>0</v>
      </c>
      <c r="R304" s="38">
        <f t="shared" si="17"/>
        <v>10</v>
      </c>
      <c r="S304" s="38">
        <f t="shared" ca="1" si="18"/>
        <v>0</v>
      </c>
      <c r="T304" s="38">
        <f t="shared" ca="1" si="19"/>
        <v>10</v>
      </c>
      <c r="U304" s="38">
        <f ca="1">SUM($R$9:S304)</f>
        <v>-6040</v>
      </c>
    </row>
    <row r="305" spans="16:21" x14ac:dyDescent="0.2">
      <c r="P305">
        <v>297</v>
      </c>
      <c r="Q305" s="37">
        <f t="shared" ca="1" si="16"/>
        <v>0</v>
      </c>
      <c r="R305" s="38">
        <f t="shared" si="17"/>
        <v>10</v>
      </c>
      <c r="S305" s="38">
        <f t="shared" ca="1" si="18"/>
        <v>0</v>
      </c>
      <c r="T305" s="38">
        <f t="shared" ca="1" si="19"/>
        <v>10</v>
      </c>
      <c r="U305" s="38">
        <f ca="1">SUM($R$9:S305)</f>
        <v>-6030</v>
      </c>
    </row>
    <row r="306" spans="16:21" x14ac:dyDescent="0.2">
      <c r="P306">
        <v>298</v>
      </c>
      <c r="Q306" s="37">
        <f t="shared" ca="1" si="16"/>
        <v>0</v>
      </c>
      <c r="R306" s="38">
        <f t="shared" si="17"/>
        <v>10</v>
      </c>
      <c r="S306" s="38">
        <f t="shared" ca="1" si="18"/>
        <v>0</v>
      </c>
      <c r="T306" s="38">
        <f t="shared" ca="1" si="19"/>
        <v>10</v>
      </c>
      <c r="U306" s="38">
        <f ca="1">SUM($R$9:S306)</f>
        <v>-6020</v>
      </c>
    </row>
    <row r="307" spans="16:21" x14ac:dyDescent="0.2">
      <c r="P307">
        <v>299</v>
      </c>
      <c r="Q307" s="37">
        <f t="shared" ca="1" si="16"/>
        <v>0</v>
      </c>
      <c r="R307" s="38">
        <f t="shared" si="17"/>
        <v>10</v>
      </c>
      <c r="S307" s="38">
        <f t="shared" ca="1" si="18"/>
        <v>0</v>
      </c>
      <c r="T307" s="38">
        <f t="shared" ca="1" si="19"/>
        <v>10</v>
      </c>
      <c r="U307" s="38">
        <f ca="1">SUM($R$9:S307)</f>
        <v>-6010</v>
      </c>
    </row>
    <row r="308" spans="16:21" x14ac:dyDescent="0.2">
      <c r="P308">
        <v>300</v>
      </c>
      <c r="Q308" s="37">
        <f t="shared" ca="1" si="16"/>
        <v>0</v>
      </c>
      <c r="R308" s="38">
        <f t="shared" si="17"/>
        <v>10</v>
      </c>
      <c r="S308" s="38">
        <f t="shared" ca="1" si="18"/>
        <v>0</v>
      </c>
      <c r="T308" s="38">
        <f t="shared" ca="1" si="19"/>
        <v>10</v>
      </c>
      <c r="U308" s="38">
        <f ca="1">SUM($R$9:S308)</f>
        <v>-6000</v>
      </c>
    </row>
    <row r="309" spans="16:21" x14ac:dyDescent="0.2">
      <c r="P309">
        <v>301</v>
      </c>
      <c r="Q309" s="37">
        <f t="shared" ca="1" si="16"/>
        <v>0</v>
      </c>
      <c r="R309" s="38">
        <f t="shared" si="17"/>
        <v>10</v>
      </c>
      <c r="S309" s="38">
        <f t="shared" ca="1" si="18"/>
        <v>0</v>
      </c>
      <c r="T309" s="38">
        <f t="shared" ca="1" si="19"/>
        <v>10</v>
      </c>
      <c r="U309" s="38">
        <f ca="1">SUM($R$9:S309)</f>
        <v>-5990</v>
      </c>
    </row>
    <row r="310" spans="16:21" x14ac:dyDescent="0.2">
      <c r="P310">
        <v>302</v>
      </c>
      <c r="Q310" s="37">
        <f t="shared" ca="1" si="16"/>
        <v>0</v>
      </c>
      <c r="R310" s="38">
        <f t="shared" si="17"/>
        <v>10</v>
      </c>
      <c r="S310" s="38">
        <f t="shared" ca="1" si="18"/>
        <v>0</v>
      </c>
      <c r="T310" s="38">
        <f t="shared" ca="1" si="19"/>
        <v>10</v>
      </c>
      <c r="U310" s="38">
        <f ca="1">SUM($R$9:S310)</f>
        <v>-5980</v>
      </c>
    </row>
    <row r="311" spans="16:21" x14ac:dyDescent="0.2">
      <c r="P311">
        <v>303</v>
      </c>
      <c r="Q311" s="37">
        <f t="shared" ca="1" si="16"/>
        <v>0</v>
      </c>
      <c r="R311" s="38">
        <f t="shared" si="17"/>
        <v>10</v>
      </c>
      <c r="S311" s="38">
        <f t="shared" ca="1" si="18"/>
        <v>0</v>
      </c>
      <c r="T311" s="38">
        <f t="shared" ca="1" si="19"/>
        <v>10</v>
      </c>
      <c r="U311" s="38">
        <f ca="1">SUM($R$9:S311)</f>
        <v>-5970</v>
      </c>
    </row>
    <row r="312" spans="16:21" x14ac:dyDescent="0.2">
      <c r="P312">
        <v>304</v>
      </c>
      <c r="Q312" s="37">
        <f t="shared" ca="1" si="16"/>
        <v>0</v>
      </c>
      <c r="R312" s="38">
        <f t="shared" si="17"/>
        <v>10</v>
      </c>
      <c r="S312" s="38">
        <f t="shared" ca="1" si="18"/>
        <v>0</v>
      </c>
      <c r="T312" s="38">
        <f t="shared" ca="1" si="19"/>
        <v>10</v>
      </c>
      <c r="U312" s="38">
        <f ca="1">SUM($R$9:S312)</f>
        <v>-5960</v>
      </c>
    </row>
    <row r="313" spans="16:21" x14ac:dyDescent="0.2">
      <c r="P313">
        <v>305</v>
      </c>
      <c r="Q313" s="37">
        <f t="shared" ca="1" si="16"/>
        <v>0</v>
      </c>
      <c r="R313" s="38">
        <f t="shared" si="17"/>
        <v>10</v>
      </c>
      <c r="S313" s="38">
        <f t="shared" ca="1" si="18"/>
        <v>0</v>
      </c>
      <c r="T313" s="38">
        <f t="shared" ca="1" si="19"/>
        <v>10</v>
      </c>
      <c r="U313" s="38">
        <f ca="1">SUM($R$9:S313)</f>
        <v>-5950</v>
      </c>
    </row>
    <row r="314" spans="16:21" x14ac:dyDescent="0.2">
      <c r="P314">
        <v>306</v>
      </c>
      <c r="Q314" s="37">
        <f t="shared" ca="1" si="16"/>
        <v>0</v>
      </c>
      <c r="R314" s="38">
        <f t="shared" si="17"/>
        <v>10</v>
      </c>
      <c r="S314" s="38">
        <f t="shared" ca="1" si="18"/>
        <v>0</v>
      </c>
      <c r="T314" s="38">
        <f t="shared" ca="1" si="19"/>
        <v>10</v>
      </c>
      <c r="U314" s="38">
        <f ca="1">SUM($R$9:S314)</f>
        <v>-5940</v>
      </c>
    </row>
    <row r="315" spans="16:21" x14ac:dyDescent="0.2">
      <c r="P315">
        <v>307</v>
      </c>
      <c r="Q315" s="37">
        <f t="shared" ca="1" si="16"/>
        <v>0</v>
      </c>
      <c r="R315" s="38">
        <f t="shared" si="17"/>
        <v>10</v>
      </c>
      <c r="S315" s="38">
        <f t="shared" ca="1" si="18"/>
        <v>0</v>
      </c>
      <c r="T315" s="38">
        <f t="shared" ca="1" si="19"/>
        <v>10</v>
      </c>
      <c r="U315" s="38">
        <f ca="1">SUM($R$9:S315)</f>
        <v>-5930</v>
      </c>
    </row>
    <row r="316" spans="16:21" x14ac:dyDescent="0.2">
      <c r="P316">
        <v>308</v>
      </c>
      <c r="Q316" s="37">
        <f t="shared" ca="1" si="16"/>
        <v>0</v>
      </c>
      <c r="R316" s="38">
        <f t="shared" si="17"/>
        <v>10</v>
      </c>
      <c r="S316" s="38">
        <f t="shared" ca="1" si="18"/>
        <v>0</v>
      </c>
      <c r="T316" s="38">
        <f t="shared" ca="1" si="19"/>
        <v>10</v>
      </c>
      <c r="U316" s="38">
        <f ca="1">SUM($R$9:S316)</f>
        <v>-5920</v>
      </c>
    </row>
    <row r="317" spans="16:21" x14ac:dyDescent="0.2">
      <c r="P317">
        <v>309</v>
      </c>
      <c r="Q317" s="37">
        <f t="shared" ca="1" si="16"/>
        <v>0</v>
      </c>
      <c r="R317" s="38">
        <f t="shared" si="17"/>
        <v>10</v>
      </c>
      <c r="S317" s="38">
        <f t="shared" ca="1" si="18"/>
        <v>0</v>
      </c>
      <c r="T317" s="38">
        <f t="shared" ca="1" si="19"/>
        <v>10</v>
      </c>
      <c r="U317" s="38">
        <f ca="1">SUM($R$9:S317)</f>
        <v>-5910</v>
      </c>
    </row>
    <row r="318" spans="16:21" x14ac:dyDescent="0.2">
      <c r="P318">
        <v>310</v>
      </c>
      <c r="Q318" s="37">
        <f t="shared" ca="1" si="16"/>
        <v>0</v>
      </c>
      <c r="R318" s="38">
        <f t="shared" si="17"/>
        <v>10</v>
      </c>
      <c r="S318" s="38">
        <f t="shared" ca="1" si="18"/>
        <v>0</v>
      </c>
      <c r="T318" s="38">
        <f t="shared" ca="1" si="19"/>
        <v>10</v>
      </c>
      <c r="U318" s="38">
        <f ca="1">SUM($R$9:S318)</f>
        <v>-5900</v>
      </c>
    </row>
    <row r="319" spans="16:21" x14ac:dyDescent="0.2">
      <c r="P319">
        <v>311</v>
      </c>
      <c r="Q319" s="37">
        <f t="shared" ca="1" si="16"/>
        <v>0</v>
      </c>
      <c r="R319" s="38">
        <f t="shared" si="17"/>
        <v>10</v>
      </c>
      <c r="S319" s="38">
        <f t="shared" ca="1" si="18"/>
        <v>0</v>
      </c>
      <c r="T319" s="38">
        <f t="shared" ca="1" si="19"/>
        <v>10</v>
      </c>
      <c r="U319" s="38">
        <f ca="1">SUM($R$9:S319)</f>
        <v>-5890</v>
      </c>
    </row>
    <row r="320" spans="16:21" x14ac:dyDescent="0.2">
      <c r="P320">
        <v>312</v>
      </c>
      <c r="Q320" s="37">
        <f t="shared" ca="1" si="16"/>
        <v>0</v>
      </c>
      <c r="R320" s="38">
        <f t="shared" si="17"/>
        <v>10</v>
      </c>
      <c r="S320" s="38">
        <f t="shared" ca="1" si="18"/>
        <v>0</v>
      </c>
      <c r="T320" s="38">
        <f t="shared" ca="1" si="19"/>
        <v>10</v>
      </c>
      <c r="U320" s="38">
        <f ca="1">SUM($R$9:S320)</f>
        <v>-5880</v>
      </c>
    </row>
    <row r="321" spans="16:21" x14ac:dyDescent="0.2">
      <c r="P321">
        <v>313</v>
      </c>
      <c r="Q321" s="37">
        <f t="shared" ca="1" si="16"/>
        <v>0</v>
      </c>
      <c r="R321" s="38">
        <f t="shared" si="17"/>
        <v>10</v>
      </c>
      <c r="S321" s="38">
        <f t="shared" ca="1" si="18"/>
        <v>0</v>
      </c>
      <c r="T321" s="38">
        <f t="shared" ca="1" si="19"/>
        <v>10</v>
      </c>
      <c r="U321" s="38">
        <f ca="1">SUM($R$9:S321)</f>
        <v>-5870</v>
      </c>
    </row>
    <row r="322" spans="16:21" x14ac:dyDescent="0.2">
      <c r="P322">
        <v>314</v>
      </c>
      <c r="Q322" s="37">
        <f t="shared" ca="1" si="16"/>
        <v>1</v>
      </c>
      <c r="R322" s="38">
        <f t="shared" si="17"/>
        <v>10</v>
      </c>
      <c r="S322" s="38">
        <f t="shared" ca="1" si="18"/>
        <v>-1000</v>
      </c>
      <c r="T322" s="38">
        <f t="shared" ca="1" si="19"/>
        <v>-990</v>
      </c>
      <c r="U322" s="38">
        <f ca="1">SUM($R$9:S322)</f>
        <v>-6860</v>
      </c>
    </row>
    <row r="323" spans="16:21" x14ac:dyDescent="0.2">
      <c r="P323">
        <v>315</v>
      </c>
      <c r="Q323" s="37">
        <f t="shared" ca="1" si="16"/>
        <v>0</v>
      </c>
      <c r="R323" s="38">
        <f t="shared" si="17"/>
        <v>10</v>
      </c>
      <c r="S323" s="38">
        <f t="shared" ca="1" si="18"/>
        <v>0</v>
      </c>
      <c r="T323" s="38">
        <f t="shared" ca="1" si="19"/>
        <v>10</v>
      </c>
      <c r="U323" s="38">
        <f ca="1">SUM($R$9:S323)</f>
        <v>-6850</v>
      </c>
    </row>
    <row r="324" spans="16:21" x14ac:dyDescent="0.2">
      <c r="P324">
        <v>316</v>
      </c>
      <c r="Q324" s="37">
        <f t="shared" ca="1" si="16"/>
        <v>0</v>
      </c>
      <c r="R324" s="38">
        <f t="shared" si="17"/>
        <v>10</v>
      </c>
      <c r="S324" s="38">
        <f t="shared" ca="1" si="18"/>
        <v>0</v>
      </c>
      <c r="T324" s="38">
        <f t="shared" ca="1" si="19"/>
        <v>10</v>
      </c>
      <c r="U324" s="38">
        <f ca="1">SUM($R$9:S324)</f>
        <v>-6840</v>
      </c>
    </row>
    <row r="325" spans="16:21" x14ac:dyDescent="0.2">
      <c r="P325">
        <v>317</v>
      </c>
      <c r="Q325" s="37">
        <f t="shared" ca="1" si="16"/>
        <v>1</v>
      </c>
      <c r="R325" s="38">
        <f t="shared" si="17"/>
        <v>10</v>
      </c>
      <c r="S325" s="38">
        <f t="shared" ca="1" si="18"/>
        <v>-1000</v>
      </c>
      <c r="T325" s="38">
        <f t="shared" ca="1" si="19"/>
        <v>-990</v>
      </c>
      <c r="U325" s="38">
        <f ca="1">SUM($R$9:S325)</f>
        <v>-7830</v>
      </c>
    </row>
    <row r="326" spans="16:21" x14ac:dyDescent="0.2">
      <c r="P326">
        <v>318</v>
      </c>
      <c r="Q326" s="37">
        <f t="shared" ca="1" si="16"/>
        <v>0</v>
      </c>
      <c r="R326" s="38">
        <f t="shared" si="17"/>
        <v>10</v>
      </c>
      <c r="S326" s="38">
        <f t="shared" ca="1" si="18"/>
        <v>0</v>
      </c>
      <c r="T326" s="38">
        <f t="shared" ca="1" si="19"/>
        <v>10</v>
      </c>
      <c r="U326" s="38">
        <f ca="1">SUM($R$9:S326)</f>
        <v>-7820</v>
      </c>
    </row>
    <row r="327" spans="16:21" x14ac:dyDescent="0.2">
      <c r="P327">
        <v>319</v>
      </c>
      <c r="Q327" s="37">
        <f t="shared" ca="1" si="16"/>
        <v>0</v>
      </c>
      <c r="R327" s="38">
        <f t="shared" si="17"/>
        <v>10</v>
      </c>
      <c r="S327" s="38">
        <f t="shared" ca="1" si="18"/>
        <v>0</v>
      </c>
      <c r="T327" s="38">
        <f t="shared" ca="1" si="19"/>
        <v>10</v>
      </c>
      <c r="U327" s="38">
        <f ca="1">SUM($R$9:S327)</f>
        <v>-7810</v>
      </c>
    </row>
    <row r="328" spans="16:21" x14ac:dyDescent="0.2">
      <c r="P328">
        <v>320</v>
      </c>
      <c r="Q328" s="37">
        <f t="shared" ca="1" si="16"/>
        <v>0</v>
      </c>
      <c r="R328" s="38">
        <f t="shared" si="17"/>
        <v>10</v>
      </c>
      <c r="S328" s="38">
        <f t="shared" ca="1" si="18"/>
        <v>0</v>
      </c>
      <c r="T328" s="38">
        <f t="shared" ca="1" si="19"/>
        <v>10</v>
      </c>
      <c r="U328" s="38">
        <f ca="1">SUM($R$9:S328)</f>
        <v>-7800</v>
      </c>
    </row>
    <row r="329" spans="16:21" x14ac:dyDescent="0.2">
      <c r="P329">
        <v>321</v>
      </c>
      <c r="Q329" s="37">
        <f t="shared" ref="Q329:Q392" ca="1" si="20">IF(RAND()&lt;$C$2,1,0)</f>
        <v>0</v>
      </c>
      <c r="R329" s="38">
        <f t="shared" ref="R329:R392" si="21">$G$2</f>
        <v>10</v>
      </c>
      <c r="S329" s="38">
        <f t="shared" ref="S329:S392" ca="1" si="22">IF(Q329=1,$G$3,$G$4)</f>
        <v>0</v>
      </c>
      <c r="T329" s="38">
        <f t="shared" ca="1" si="19"/>
        <v>10</v>
      </c>
      <c r="U329" s="38">
        <f ca="1">SUM($R$9:S329)</f>
        <v>-7790</v>
      </c>
    </row>
    <row r="330" spans="16:21" x14ac:dyDescent="0.2">
      <c r="P330">
        <v>322</v>
      </c>
      <c r="Q330" s="37">
        <f t="shared" ca="1" si="20"/>
        <v>0</v>
      </c>
      <c r="R330" s="38">
        <f t="shared" si="21"/>
        <v>10</v>
      </c>
      <c r="S330" s="38">
        <f t="shared" ca="1" si="22"/>
        <v>0</v>
      </c>
      <c r="T330" s="38">
        <f t="shared" ref="T330:T393" ca="1" si="23">R330+S330</f>
        <v>10</v>
      </c>
      <c r="U330" s="38">
        <f ca="1">SUM($R$9:S330)</f>
        <v>-7780</v>
      </c>
    </row>
    <row r="331" spans="16:21" x14ac:dyDescent="0.2">
      <c r="P331">
        <v>323</v>
      </c>
      <c r="Q331" s="37">
        <f t="shared" ca="1" si="20"/>
        <v>0</v>
      </c>
      <c r="R331" s="38">
        <f t="shared" si="21"/>
        <v>10</v>
      </c>
      <c r="S331" s="38">
        <f t="shared" ca="1" si="22"/>
        <v>0</v>
      </c>
      <c r="T331" s="38">
        <f t="shared" ca="1" si="23"/>
        <v>10</v>
      </c>
      <c r="U331" s="38">
        <f ca="1">SUM($R$9:S331)</f>
        <v>-7770</v>
      </c>
    </row>
    <row r="332" spans="16:21" x14ac:dyDescent="0.2">
      <c r="P332">
        <v>324</v>
      </c>
      <c r="Q332" s="37">
        <f t="shared" ca="1" si="20"/>
        <v>0</v>
      </c>
      <c r="R332" s="38">
        <f t="shared" si="21"/>
        <v>10</v>
      </c>
      <c r="S332" s="38">
        <f t="shared" ca="1" si="22"/>
        <v>0</v>
      </c>
      <c r="T332" s="38">
        <f t="shared" ca="1" si="23"/>
        <v>10</v>
      </c>
      <c r="U332" s="38">
        <f ca="1">SUM($R$9:S332)</f>
        <v>-7760</v>
      </c>
    </row>
    <row r="333" spans="16:21" x14ac:dyDescent="0.2">
      <c r="P333">
        <v>325</v>
      </c>
      <c r="Q333" s="37">
        <f t="shared" ca="1" si="20"/>
        <v>0</v>
      </c>
      <c r="R333" s="38">
        <f t="shared" si="21"/>
        <v>10</v>
      </c>
      <c r="S333" s="38">
        <f t="shared" ca="1" si="22"/>
        <v>0</v>
      </c>
      <c r="T333" s="38">
        <f t="shared" ca="1" si="23"/>
        <v>10</v>
      </c>
      <c r="U333" s="38">
        <f ca="1">SUM($R$9:S333)</f>
        <v>-7750</v>
      </c>
    </row>
    <row r="334" spans="16:21" x14ac:dyDescent="0.2">
      <c r="P334">
        <v>326</v>
      </c>
      <c r="Q334" s="37">
        <f t="shared" ca="1" si="20"/>
        <v>0</v>
      </c>
      <c r="R334" s="38">
        <f t="shared" si="21"/>
        <v>10</v>
      </c>
      <c r="S334" s="38">
        <f t="shared" ca="1" si="22"/>
        <v>0</v>
      </c>
      <c r="T334" s="38">
        <f t="shared" ca="1" si="23"/>
        <v>10</v>
      </c>
      <c r="U334" s="38">
        <f ca="1">SUM($R$9:S334)</f>
        <v>-7740</v>
      </c>
    </row>
    <row r="335" spans="16:21" x14ac:dyDescent="0.2">
      <c r="P335">
        <v>327</v>
      </c>
      <c r="Q335" s="37">
        <f t="shared" ca="1" si="20"/>
        <v>1</v>
      </c>
      <c r="R335" s="38">
        <f t="shared" si="21"/>
        <v>10</v>
      </c>
      <c r="S335" s="38">
        <f t="shared" ca="1" si="22"/>
        <v>-1000</v>
      </c>
      <c r="T335" s="38">
        <f t="shared" ca="1" si="23"/>
        <v>-990</v>
      </c>
      <c r="U335" s="38">
        <f ca="1">SUM($R$9:S335)</f>
        <v>-8730</v>
      </c>
    </row>
    <row r="336" spans="16:21" x14ac:dyDescent="0.2">
      <c r="P336">
        <v>328</v>
      </c>
      <c r="Q336" s="37">
        <f t="shared" ca="1" si="20"/>
        <v>0</v>
      </c>
      <c r="R336" s="38">
        <f t="shared" si="21"/>
        <v>10</v>
      </c>
      <c r="S336" s="38">
        <f t="shared" ca="1" si="22"/>
        <v>0</v>
      </c>
      <c r="T336" s="38">
        <f t="shared" ca="1" si="23"/>
        <v>10</v>
      </c>
      <c r="U336" s="38">
        <f ca="1">SUM($R$9:S336)</f>
        <v>-8720</v>
      </c>
    </row>
    <row r="337" spans="16:21" x14ac:dyDescent="0.2">
      <c r="P337">
        <v>329</v>
      </c>
      <c r="Q337" s="37">
        <f t="shared" ca="1" si="20"/>
        <v>0</v>
      </c>
      <c r="R337" s="38">
        <f t="shared" si="21"/>
        <v>10</v>
      </c>
      <c r="S337" s="38">
        <f t="shared" ca="1" si="22"/>
        <v>0</v>
      </c>
      <c r="T337" s="38">
        <f t="shared" ca="1" si="23"/>
        <v>10</v>
      </c>
      <c r="U337" s="38">
        <f ca="1">SUM($R$9:S337)</f>
        <v>-8710</v>
      </c>
    </row>
    <row r="338" spans="16:21" x14ac:dyDescent="0.2">
      <c r="P338">
        <v>330</v>
      </c>
      <c r="Q338" s="37">
        <f t="shared" ca="1" si="20"/>
        <v>0</v>
      </c>
      <c r="R338" s="38">
        <f t="shared" si="21"/>
        <v>10</v>
      </c>
      <c r="S338" s="38">
        <f t="shared" ca="1" si="22"/>
        <v>0</v>
      </c>
      <c r="T338" s="38">
        <f t="shared" ca="1" si="23"/>
        <v>10</v>
      </c>
      <c r="U338" s="38">
        <f ca="1">SUM($R$9:S338)</f>
        <v>-8700</v>
      </c>
    </row>
    <row r="339" spans="16:21" x14ac:dyDescent="0.2">
      <c r="P339">
        <v>331</v>
      </c>
      <c r="Q339" s="37">
        <f t="shared" ca="1" si="20"/>
        <v>0</v>
      </c>
      <c r="R339" s="38">
        <f t="shared" si="21"/>
        <v>10</v>
      </c>
      <c r="S339" s="38">
        <f t="shared" ca="1" si="22"/>
        <v>0</v>
      </c>
      <c r="T339" s="38">
        <f t="shared" ca="1" si="23"/>
        <v>10</v>
      </c>
      <c r="U339" s="38">
        <f ca="1">SUM($R$9:S339)</f>
        <v>-8690</v>
      </c>
    </row>
    <row r="340" spans="16:21" x14ac:dyDescent="0.2">
      <c r="P340">
        <v>332</v>
      </c>
      <c r="Q340" s="37">
        <f t="shared" ca="1" si="20"/>
        <v>0</v>
      </c>
      <c r="R340" s="38">
        <f t="shared" si="21"/>
        <v>10</v>
      </c>
      <c r="S340" s="38">
        <f t="shared" ca="1" si="22"/>
        <v>0</v>
      </c>
      <c r="T340" s="38">
        <f t="shared" ca="1" si="23"/>
        <v>10</v>
      </c>
      <c r="U340" s="38">
        <f ca="1">SUM($R$9:S340)</f>
        <v>-8680</v>
      </c>
    </row>
    <row r="341" spans="16:21" x14ac:dyDescent="0.2">
      <c r="P341">
        <v>333</v>
      </c>
      <c r="Q341" s="37">
        <f t="shared" ca="1" si="20"/>
        <v>0</v>
      </c>
      <c r="R341" s="38">
        <f t="shared" si="21"/>
        <v>10</v>
      </c>
      <c r="S341" s="38">
        <f t="shared" ca="1" si="22"/>
        <v>0</v>
      </c>
      <c r="T341" s="38">
        <f t="shared" ca="1" si="23"/>
        <v>10</v>
      </c>
      <c r="U341" s="38">
        <f ca="1">SUM($R$9:S341)</f>
        <v>-8670</v>
      </c>
    </row>
    <row r="342" spans="16:21" x14ac:dyDescent="0.2">
      <c r="P342">
        <v>334</v>
      </c>
      <c r="Q342" s="37">
        <f t="shared" ca="1" si="20"/>
        <v>0</v>
      </c>
      <c r="R342" s="38">
        <f t="shared" si="21"/>
        <v>10</v>
      </c>
      <c r="S342" s="38">
        <f t="shared" ca="1" si="22"/>
        <v>0</v>
      </c>
      <c r="T342" s="38">
        <f t="shared" ca="1" si="23"/>
        <v>10</v>
      </c>
      <c r="U342" s="38">
        <f ca="1">SUM($R$9:S342)</f>
        <v>-8660</v>
      </c>
    </row>
    <row r="343" spans="16:21" x14ac:dyDescent="0.2">
      <c r="P343">
        <v>335</v>
      </c>
      <c r="Q343" s="37">
        <f t="shared" ca="1" si="20"/>
        <v>0</v>
      </c>
      <c r="R343" s="38">
        <f t="shared" si="21"/>
        <v>10</v>
      </c>
      <c r="S343" s="38">
        <f t="shared" ca="1" si="22"/>
        <v>0</v>
      </c>
      <c r="T343" s="38">
        <f t="shared" ca="1" si="23"/>
        <v>10</v>
      </c>
      <c r="U343" s="38">
        <f ca="1">SUM($R$9:S343)</f>
        <v>-8650</v>
      </c>
    </row>
    <row r="344" spans="16:21" x14ac:dyDescent="0.2">
      <c r="P344">
        <v>336</v>
      </c>
      <c r="Q344" s="37">
        <f t="shared" ca="1" si="20"/>
        <v>0</v>
      </c>
      <c r="R344" s="38">
        <f t="shared" si="21"/>
        <v>10</v>
      </c>
      <c r="S344" s="38">
        <f t="shared" ca="1" si="22"/>
        <v>0</v>
      </c>
      <c r="T344" s="38">
        <f t="shared" ca="1" si="23"/>
        <v>10</v>
      </c>
      <c r="U344" s="38">
        <f ca="1">SUM($R$9:S344)</f>
        <v>-8640</v>
      </c>
    </row>
    <row r="345" spans="16:21" x14ac:dyDescent="0.2">
      <c r="P345">
        <v>337</v>
      </c>
      <c r="Q345" s="37">
        <f t="shared" ca="1" si="20"/>
        <v>0</v>
      </c>
      <c r="R345" s="38">
        <f t="shared" si="21"/>
        <v>10</v>
      </c>
      <c r="S345" s="38">
        <f t="shared" ca="1" si="22"/>
        <v>0</v>
      </c>
      <c r="T345" s="38">
        <f t="shared" ca="1" si="23"/>
        <v>10</v>
      </c>
      <c r="U345" s="38">
        <f ca="1">SUM($R$9:S345)</f>
        <v>-8630</v>
      </c>
    </row>
    <row r="346" spans="16:21" x14ac:dyDescent="0.2">
      <c r="P346">
        <v>338</v>
      </c>
      <c r="Q346" s="37">
        <f t="shared" ca="1" si="20"/>
        <v>0</v>
      </c>
      <c r="R346" s="38">
        <f t="shared" si="21"/>
        <v>10</v>
      </c>
      <c r="S346" s="38">
        <f t="shared" ca="1" si="22"/>
        <v>0</v>
      </c>
      <c r="T346" s="38">
        <f t="shared" ca="1" si="23"/>
        <v>10</v>
      </c>
      <c r="U346" s="38">
        <f ca="1">SUM($R$9:S346)</f>
        <v>-8620</v>
      </c>
    </row>
    <row r="347" spans="16:21" x14ac:dyDescent="0.2">
      <c r="P347">
        <v>339</v>
      </c>
      <c r="Q347" s="37">
        <f t="shared" ca="1" si="20"/>
        <v>0</v>
      </c>
      <c r="R347" s="38">
        <f t="shared" si="21"/>
        <v>10</v>
      </c>
      <c r="S347" s="38">
        <f t="shared" ca="1" si="22"/>
        <v>0</v>
      </c>
      <c r="T347" s="38">
        <f t="shared" ca="1" si="23"/>
        <v>10</v>
      </c>
      <c r="U347" s="38">
        <f ca="1">SUM($R$9:S347)</f>
        <v>-8610</v>
      </c>
    </row>
    <row r="348" spans="16:21" x14ac:dyDescent="0.2">
      <c r="P348">
        <v>340</v>
      </c>
      <c r="Q348" s="37">
        <f t="shared" ca="1" si="20"/>
        <v>0</v>
      </c>
      <c r="R348" s="38">
        <f t="shared" si="21"/>
        <v>10</v>
      </c>
      <c r="S348" s="38">
        <f t="shared" ca="1" si="22"/>
        <v>0</v>
      </c>
      <c r="T348" s="38">
        <f t="shared" ca="1" si="23"/>
        <v>10</v>
      </c>
      <c r="U348" s="38">
        <f ca="1">SUM($R$9:S348)</f>
        <v>-8600</v>
      </c>
    </row>
    <row r="349" spans="16:21" x14ac:dyDescent="0.2">
      <c r="P349">
        <v>341</v>
      </c>
      <c r="Q349" s="37">
        <f t="shared" ca="1" si="20"/>
        <v>0</v>
      </c>
      <c r="R349" s="38">
        <f t="shared" si="21"/>
        <v>10</v>
      </c>
      <c r="S349" s="38">
        <f t="shared" ca="1" si="22"/>
        <v>0</v>
      </c>
      <c r="T349" s="38">
        <f t="shared" ca="1" si="23"/>
        <v>10</v>
      </c>
      <c r="U349" s="38">
        <f ca="1">SUM($R$9:S349)</f>
        <v>-8590</v>
      </c>
    </row>
    <row r="350" spans="16:21" x14ac:dyDescent="0.2">
      <c r="P350">
        <v>342</v>
      </c>
      <c r="Q350" s="37">
        <f t="shared" ca="1" si="20"/>
        <v>0</v>
      </c>
      <c r="R350" s="38">
        <f t="shared" si="21"/>
        <v>10</v>
      </c>
      <c r="S350" s="38">
        <f t="shared" ca="1" si="22"/>
        <v>0</v>
      </c>
      <c r="T350" s="38">
        <f t="shared" ca="1" si="23"/>
        <v>10</v>
      </c>
      <c r="U350" s="38">
        <f ca="1">SUM($R$9:S350)</f>
        <v>-8580</v>
      </c>
    </row>
    <row r="351" spans="16:21" x14ac:dyDescent="0.2">
      <c r="P351">
        <v>343</v>
      </c>
      <c r="Q351" s="37">
        <f t="shared" ca="1" si="20"/>
        <v>0</v>
      </c>
      <c r="R351" s="38">
        <f t="shared" si="21"/>
        <v>10</v>
      </c>
      <c r="S351" s="38">
        <f t="shared" ca="1" si="22"/>
        <v>0</v>
      </c>
      <c r="T351" s="38">
        <f t="shared" ca="1" si="23"/>
        <v>10</v>
      </c>
      <c r="U351" s="38">
        <f ca="1">SUM($R$9:S351)</f>
        <v>-8570</v>
      </c>
    </row>
    <row r="352" spans="16:21" x14ac:dyDescent="0.2">
      <c r="P352">
        <v>344</v>
      </c>
      <c r="Q352" s="37">
        <f t="shared" ca="1" si="20"/>
        <v>0</v>
      </c>
      <c r="R352" s="38">
        <f t="shared" si="21"/>
        <v>10</v>
      </c>
      <c r="S352" s="38">
        <f t="shared" ca="1" si="22"/>
        <v>0</v>
      </c>
      <c r="T352" s="38">
        <f t="shared" ca="1" si="23"/>
        <v>10</v>
      </c>
      <c r="U352" s="38">
        <f ca="1">SUM($R$9:S352)</f>
        <v>-8560</v>
      </c>
    </row>
    <row r="353" spans="16:21" x14ac:dyDescent="0.2">
      <c r="P353">
        <v>345</v>
      </c>
      <c r="Q353" s="37">
        <f t="shared" ca="1" si="20"/>
        <v>0</v>
      </c>
      <c r="R353" s="38">
        <f t="shared" si="21"/>
        <v>10</v>
      </c>
      <c r="S353" s="38">
        <f t="shared" ca="1" si="22"/>
        <v>0</v>
      </c>
      <c r="T353" s="38">
        <f t="shared" ca="1" si="23"/>
        <v>10</v>
      </c>
      <c r="U353" s="38">
        <f ca="1">SUM($R$9:S353)</f>
        <v>-8550</v>
      </c>
    </row>
    <row r="354" spans="16:21" x14ac:dyDescent="0.2">
      <c r="P354">
        <v>346</v>
      </c>
      <c r="Q354" s="37">
        <f t="shared" ca="1" si="20"/>
        <v>0</v>
      </c>
      <c r="R354" s="38">
        <f t="shared" si="21"/>
        <v>10</v>
      </c>
      <c r="S354" s="38">
        <f t="shared" ca="1" si="22"/>
        <v>0</v>
      </c>
      <c r="T354" s="38">
        <f t="shared" ca="1" si="23"/>
        <v>10</v>
      </c>
      <c r="U354" s="38">
        <f ca="1">SUM($R$9:S354)</f>
        <v>-8540</v>
      </c>
    </row>
    <row r="355" spans="16:21" x14ac:dyDescent="0.2">
      <c r="P355">
        <v>347</v>
      </c>
      <c r="Q355" s="37">
        <f t="shared" ca="1" si="20"/>
        <v>0</v>
      </c>
      <c r="R355" s="38">
        <f t="shared" si="21"/>
        <v>10</v>
      </c>
      <c r="S355" s="38">
        <f t="shared" ca="1" si="22"/>
        <v>0</v>
      </c>
      <c r="T355" s="38">
        <f t="shared" ca="1" si="23"/>
        <v>10</v>
      </c>
      <c r="U355" s="38">
        <f ca="1">SUM($R$9:S355)</f>
        <v>-8530</v>
      </c>
    </row>
    <row r="356" spans="16:21" x14ac:dyDescent="0.2">
      <c r="P356">
        <v>348</v>
      </c>
      <c r="Q356" s="37">
        <f t="shared" ca="1" si="20"/>
        <v>0</v>
      </c>
      <c r="R356" s="38">
        <f t="shared" si="21"/>
        <v>10</v>
      </c>
      <c r="S356" s="38">
        <f t="shared" ca="1" si="22"/>
        <v>0</v>
      </c>
      <c r="T356" s="38">
        <f t="shared" ca="1" si="23"/>
        <v>10</v>
      </c>
      <c r="U356" s="38">
        <f ca="1">SUM($R$9:S356)</f>
        <v>-8520</v>
      </c>
    </row>
    <row r="357" spans="16:21" x14ac:dyDescent="0.2">
      <c r="P357">
        <v>349</v>
      </c>
      <c r="Q357" s="37">
        <f t="shared" ca="1" si="20"/>
        <v>0</v>
      </c>
      <c r="R357" s="38">
        <f t="shared" si="21"/>
        <v>10</v>
      </c>
      <c r="S357" s="38">
        <f t="shared" ca="1" si="22"/>
        <v>0</v>
      </c>
      <c r="T357" s="38">
        <f t="shared" ca="1" si="23"/>
        <v>10</v>
      </c>
      <c r="U357" s="38">
        <f ca="1">SUM($R$9:S357)</f>
        <v>-8510</v>
      </c>
    </row>
    <row r="358" spans="16:21" x14ac:dyDescent="0.2">
      <c r="P358">
        <v>350</v>
      </c>
      <c r="Q358" s="37">
        <f t="shared" ca="1" si="20"/>
        <v>0</v>
      </c>
      <c r="R358" s="38">
        <f t="shared" si="21"/>
        <v>10</v>
      </c>
      <c r="S358" s="38">
        <f t="shared" ca="1" si="22"/>
        <v>0</v>
      </c>
      <c r="T358" s="38">
        <f t="shared" ca="1" si="23"/>
        <v>10</v>
      </c>
      <c r="U358" s="38">
        <f ca="1">SUM($R$9:S358)</f>
        <v>-8500</v>
      </c>
    </row>
    <row r="359" spans="16:21" x14ac:dyDescent="0.2">
      <c r="P359">
        <v>351</v>
      </c>
      <c r="Q359" s="37">
        <f t="shared" ca="1" si="20"/>
        <v>0</v>
      </c>
      <c r="R359" s="38">
        <f t="shared" si="21"/>
        <v>10</v>
      </c>
      <c r="S359" s="38">
        <f t="shared" ca="1" si="22"/>
        <v>0</v>
      </c>
      <c r="T359" s="38">
        <f t="shared" ca="1" si="23"/>
        <v>10</v>
      </c>
      <c r="U359" s="38">
        <f ca="1">SUM($R$9:S359)</f>
        <v>-8490</v>
      </c>
    </row>
    <row r="360" spans="16:21" x14ac:dyDescent="0.2">
      <c r="P360">
        <v>352</v>
      </c>
      <c r="Q360" s="37">
        <f t="shared" ca="1" si="20"/>
        <v>0</v>
      </c>
      <c r="R360" s="38">
        <f t="shared" si="21"/>
        <v>10</v>
      </c>
      <c r="S360" s="38">
        <f t="shared" ca="1" si="22"/>
        <v>0</v>
      </c>
      <c r="T360" s="38">
        <f t="shared" ca="1" si="23"/>
        <v>10</v>
      </c>
      <c r="U360" s="38">
        <f ca="1">SUM($R$9:S360)</f>
        <v>-8480</v>
      </c>
    </row>
    <row r="361" spans="16:21" x14ac:dyDescent="0.2">
      <c r="P361">
        <v>353</v>
      </c>
      <c r="Q361" s="37">
        <f t="shared" ca="1" si="20"/>
        <v>0</v>
      </c>
      <c r="R361" s="38">
        <f t="shared" si="21"/>
        <v>10</v>
      </c>
      <c r="S361" s="38">
        <f t="shared" ca="1" si="22"/>
        <v>0</v>
      </c>
      <c r="T361" s="38">
        <f t="shared" ca="1" si="23"/>
        <v>10</v>
      </c>
      <c r="U361" s="38">
        <f ca="1">SUM($R$9:S361)</f>
        <v>-8470</v>
      </c>
    </row>
    <row r="362" spans="16:21" x14ac:dyDescent="0.2">
      <c r="P362">
        <v>354</v>
      </c>
      <c r="Q362" s="37">
        <f t="shared" ca="1" si="20"/>
        <v>0</v>
      </c>
      <c r="R362" s="38">
        <f t="shared" si="21"/>
        <v>10</v>
      </c>
      <c r="S362" s="38">
        <f t="shared" ca="1" si="22"/>
        <v>0</v>
      </c>
      <c r="T362" s="38">
        <f t="shared" ca="1" si="23"/>
        <v>10</v>
      </c>
      <c r="U362" s="38">
        <f ca="1">SUM($R$9:S362)</f>
        <v>-8460</v>
      </c>
    </row>
    <row r="363" spans="16:21" x14ac:dyDescent="0.2">
      <c r="P363">
        <v>355</v>
      </c>
      <c r="Q363" s="37">
        <f t="shared" ca="1" si="20"/>
        <v>0</v>
      </c>
      <c r="R363" s="38">
        <f t="shared" si="21"/>
        <v>10</v>
      </c>
      <c r="S363" s="38">
        <f t="shared" ca="1" si="22"/>
        <v>0</v>
      </c>
      <c r="T363" s="38">
        <f t="shared" ca="1" si="23"/>
        <v>10</v>
      </c>
      <c r="U363" s="38">
        <f ca="1">SUM($R$9:S363)</f>
        <v>-8450</v>
      </c>
    </row>
    <row r="364" spans="16:21" x14ac:dyDescent="0.2">
      <c r="P364">
        <v>356</v>
      </c>
      <c r="Q364" s="37">
        <f t="shared" ca="1" si="20"/>
        <v>1</v>
      </c>
      <c r="R364" s="38">
        <f t="shared" si="21"/>
        <v>10</v>
      </c>
      <c r="S364" s="38">
        <f t="shared" ca="1" si="22"/>
        <v>-1000</v>
      </c>
      <c r="T364" s="38">
        <f t="shared" ca="1" si="23"/>
        <v>-990</v>
      </c>
      <c r="U364" s="38">
        <f ca="1">SUM($R$9:S364)</f>
        <v>-9440</v>
      </c>
    </row>
    <row r="365" spans="16:21" x14ac:dyDescent="0.2">
      <c r="P365">
        <v>357</v>
      </c>
      <c r="Q365" s="37">
        <f t="shared" ca="1" si="20"/>
        <v>0</v>
      </c>
      <c r="R365" s="38">
        <f t="shared" si="21"/>
        <v>10</v>
      </c>
      <c r="S365" s="38">
        <f t="shared" ca="1" si="22"/>
        <v>0</v>
      </c>
      <c r="T365" s="38">
        <f t="shared" ca="1" si="23"/>
        <v>10</v>
      </c>
      <c r="U365" s="38">
        <f ca="1">SUM($R$9:S365)</f>
        <v>-9430</v>
      </c>
    </row>
    <row r="366" spans="16:21" x14ac:dyDescent="0.2">
      <c r="P366">
        <v>358</v>
      </c>
      <c r="Q366" s="37">
        <f t="shared" ca="1" si="20"/>
        <v>0</v>
      </c>
      <c r="R366" s="38">
        <f t="shared" si="21"/>
        <v>10</v>
      </c>
      <c r="S366" s="38">
        <f t="shared" ca="1" si="22"/>
        <v>0</v>
      </c>
      <c r="T366" s="38">
        <f t="shared" ca="1" si="23"/>
        <v>10</v>
      </c>
      <c r="U366" s="38">
        <f ca="1">SUM($R$9:S366)</f>
        <v>-9420</v>
      </c>
    </row>
    <row r="367" spans="16:21" x14ac:dyDescent="0.2">
      <c r="P367">
        <v>359</v>
      </c>
      <c r="Q367" s="37">
        <f t="shared" ca="1" si="20"/>
        <v>0</v>
      </c>
      <c r="R367" s="38">
        <f t="shared" si="21"/>
        <v>10</v>
      </c>
      <c r="S367" s="38">
        <f t="shared" ca="1" si="22"/>
        <v>0</v>
      </c>
      <c r="T367" s="38">
        <f t="shared" ca="1" si="23"/>
        <v>10</v>
      </c>
      <c r="U367" s="38">
        <f ca="1">SUM($R$9:S367)</f>
        <v>-9410</v>
      </c>
    </row>
    <row r="368" spans="16:21" x14ac:dyDescent="0.2">
      <c r="P368">
        <v>360</v>
      </c>
      <c r="Q368" s="37">
        <f t="shared" ca="1" si="20"/>
        <v>0</v>
      </c>
      <c r="R368" s="38">
        <f t="shared" si="21"/>
        <v>10</v>
      </c>
      <c r="S368" s="38">
        <f t="shared" ca="1" si="22"/>
        <v>0</v>
      </c>
      <c r="T368" s="38">
        <f t="shared" ca="1" si="23"/>
        <v>10</v>
      </c>
      <c r="U368" s="38">
        <f ca="1">SUM($R$9:S368)</f>
        <v>-9400</v>
      </c>
    </row>
    <row r="369" spans="16:21" x14ac:dyDescent="0.2">
      <c r="P369">
        <v>361</v>
      </c>
      <c r="Q369" s="37">
        <f t="shared" ca="1" si="20"/>
        <v>1</v>
      </c>
      <c r="R369" s="38">
        <f t="shared" si="21"/>
        <v>10</v>
      </c>
      <c r="S369" s="38">
        <f t="shared" ca="1" si="22"/>
        <v>-1000</v>
      </c>
      <c r="T369" s="38">
        <f t="shared" ca="1" si="23"/>
        <v>-990</v>
      </c>
      <c r="U369" s="38">
        <f ca="1">SUM($R$9:S369)</f>
        <v>-10390</v>
      </c>
    </row>
    <row r="370" spans="16:21" x14ac:dyDescent="0.2">
      <c r="P370">
        <v>362</v>
      </c>
      <c r="Q370" s="37">
        <f t="shared" ca="1" si="20"/>
        <v>0</v>
      </c>
      <c r="R370" s="38">
        <f t="shared" si="21"/>
        <v>10</v>
      </c>
      <c r="S370" s="38">
        <f t="shared" ca="1" si="22"/>
        <v>0</v>
      </c>
      <c r="T370" s="38">
        <f t="shared" ca="1" si="23"/>
        <v>10</v>
      </c>
      <c r="U370" s="38">
        <f ca="1">SUM($R$9:S370)</f>
        <v>-10380</v>
      </c>
    </row>
    <row r="371" spans="16:21" x14ac:dyDescent="0.2">
      <c r="P371">
        <v>363</v>
      </c>
      <c r="Q371" s="37">
        <f t="shared" ca="1" si="20"/>
        <v>0</v>
      </c>
      <c r="R371" s="38">
        <f t="shared" si="21"/>
        <v>10</v>
      </c>
      <c r="S371" s="38">
        <f t="shared" ca="1" si="22"/>
        <v>0</v>
      </c>
      <c r="T371" s="38">
        <f t="shared" ca="1" si="23"/>
        <v>10</v>
      </c>
      <c r="U371" s="38">
        <f ca="1">SUM($R$9:S371)</f>
        <v>-10370</v>
      </c>
    </row>
    <row r="372" spans="16:21" x14ac:dyDescent="0.2">
      <c r="P372">
        <v>364</v>
      </c>
      <c r="Q372" s="37">
        <f t="shared" ca="1" si="20"/>
        <v>0</v>
      </c>
      <c r="R372" s="38">
        <f t="shared" si="21"/>
        <v>10</v>
      </c>
      <c r="S372" s="38">
        <f t="shared" ca="1" si="22"/>
        <v>0</v>
      </c>
      <c r="T372" s="38">
        <f t="shared" ca="1" si="23"/>
        <v>10</v>
      </c>
      <c r="U372" s="38">
        <f ca="1">SUM($R$9:S372)</f>
        <v>-10360</v>
      </c>
    </row>
    <row r="373" spans="16:21" x14ac:dyDescent="0.2">
      <c r="P373">
        <v>365</v>
      </c>
      <c r="Q373" s="37">
        <f t="shared" ca="1" si="20"/>
        <v>0</v>
      </c>
      <c r="R373" s="38">
        <f t="shared" si="21"/>
        <v>10</v>
      </c>
      <c r="S373" s="38">
        <f t="shared" ca="1" si="22"/>
        <v>0</v>
      </c>
      <c r="T373" s="38">
        <f t="shared" ca="1" si="23"/>
        <v>10</v>
      </c>
      <c r="U373" s="38">
        <f ca="1">SUM($R$9:S373)</f>
        <v>-10350</v>
      </c>
    </row>
    <row r="374" spans="16:21" x14ac:dyDescent="0.2">
      <c r="P374">
        <v>366</v>
      </c>
      <c r="Q374" s="37">
        <f t="shared" ca="1" si="20"/>
        <v>0</v>
      </c>
      <c r="R374" s="38">
        <f t="shared" si="21"/>
        <v>10</v>
      </c>
      <c r="S374" s="38">
        <f t="shared" ca="1" si="22"/>
        <v>0</v>
      </c>
      <c r="T374" s="38">
        <f t="shared" ca="1" si="23"/>
        <v>10</v>
      </c>
      <c r="U374" s="38">
        <f ca="1">SUM($R$9:S374)</f>
        <v>-10340</v>
      </c>
    </row>
    <row r="375" spans="16:21" x14ac:dyDescent="0.2">
      <c r="P375">
        <v>367</v>
      </c>
      <c r="Q375" s="37">
        <f t="shared" ca="1" si="20"/>
        <v>0</v>
      </c>
      <c r="R375" s="38">
        <f t="shared" si="21"/>
        <v>10</v>
      </c>
      <c r="S375" s="38">
        <f t="shared" ca="1" si="22"/>
        <v>0</v>
      </c>
      <c r="T375" s="38">
        <f t="shared" ca="1" si="23"/>
        <v>10</v>
      </c>
      <c r="U375" s="38">
        <f ca="1">SUM($R$9:S375)</f>
        <v>-10330</v>
      </c>
    </row>
    <row r="376" spans="16:21" x14ac:dyDescent="0.2">
      <c r="P376">
        <v>368</v>
      </c>
      <c r="Q376" s="37">
        <f t="shared" ca="1" si="20"/>
        <v>0</v>
      </c>
      <c r="R376" s="38">
        <f t="shared" si="21"/>
        <v>10</v>
      </c>
      <c r="S376" s="38">
        <f t="shared" ca="1" si="22"/>
        <v>0</v>
      </c>
      <c r="T376" s="38">
        <f t="shared" ca="1" si="23"/>
        <v>10</v>
      </c>
      <c r="U376" s="38">
        <f ca="1">SUM($R$9:S376)</f>
        <v>-10320</v>
      </c>
    </row>
    <row r="377" spans="16:21" x14ac:dyDescent="0.2">
      <c r="P377">
        <v>369</v>
      </c>
      <c r="Q377" s="37">
        <f t="shared" ca="1" si="20"/>
        <v>0</v>
      </c>
      <c r="R377" s="38">
        <f t="shared" si="21"/>
        <v>10</v>
      </c>
      <c r="S377" s="38">
        <f t="shared" ca="1" si="22"/>
        <v>0</v>
      </c>
      <c r="T377" s="38">
        <f t="shared" ca="1" si="23"/>
        <v>10</v>
      </c>
      <c r="U377" s="38">
        <f ca="1">SUM($R$9:S377)</f>
        <v>-10310</v>
      </c>
    </row>
    <row r="378" spans="16:21" x14ac:dyDescent="0.2">
      <c r="P378">
        <v>370</v>
      </c>
      <c r="Q378" s="37">
        <f t="shared" ca="1" si="20"/>
        <v>0</v>
      </c>
      <c r="R378" s="38">
        <f t="shared" si="21"/>
        <v>10</v>
      </c>
      <c r="S378" s="38">
        <f t="shared" ca="1" si="22"/>
        <v>0</v>
      </c>
      <c r="T378" s="38">
        <f t="shared" ca="1" si="23"/>
        <v>10</v>
      </c>
      <c r="U378" s="38">
        <f ca="1">SUM($R$9:S378)</f>
        <v>-10300</v>
      </c>
    </row>
    <row r="379" spans="16:21" x14ac:dyDescent="0.2">
      <c r="P379">
        <v>371</v>
      </c>
      <c r="Q379" s="37">
        <f t="shared" ca="1" si="20"/>
        <v>0</v>
      </c>
      <c r="R379" s="38">
        <f t="shared" si="21"/>
        <v>10</v>
      </c>
      <c r="S379" s="38">
        <f t="shared" ca="1" si="22"/>
        <v>0</v>
      </c>
      <c r="T379" s="38">
        <f t="shared" ca="1" si="23"/>
        <v>10</v>
      </c>
      <c r="U379" s="38">
        <f ca="1">SUM($R$9:S379)</f>
        <v>-10290</v>
      </c>
    </row>
    <row r="380" spans="16:21" x14ac:dyDescent="0.2">
      <c r="P380">
        <v>372</v>
      </c>
      <c r="Q380" s="37">
        <f t="shared" ca="1" si="20"/>
        <v>0</v>
      </c>
      <c r="R380" s="38">
        <f t="shared" si="21"/>
        <v>10</v>
      </c>
      <c r="S380" s="38">
        <f t="shared" ca="1" si="22"/>
        <v>0</v>
      </c>
      <c r="T380" s="38">
        <f t="shared" ca="1" si="23"/>
        <v>10</v>
      </c>
      <c r="U380" s="38">
        <f ca="1">SUM($R$9:S380)</f>
        <v>-10280</v>
      </c>
    </row>
    <row r="381" spans="16:21" x14ac:dyDescent="0.2">
      <c r="P381">
        <v>373</v>
      </c>
      <c r="Q381" s="37">
        <f t="shared" ca="1" si="20"/>
        <v>0</v>
      </c>
      <c r="R381" s="38">
        <f t="shared" si="21"/>
        <v>10</v>
      </c>
      <c r="S381" s="38">
        <f t="shared" ca="1" si="22"/>
        <v>0</v>
      </c>
      <c r="T381" s="38">
        <f t="shared" ca="1" si="23"/>
        <v>10</v>
      </c>
      <c r="U381" s="38">
        <f ca="1">SUM($R$9:S381)</f>
        <v>-10270</v>
      </c>
    </row>
    <row r="382" spans="16:21" x14ac:dyDescent="0.2">
      <c r="P382">
        <v>374</v>
      </c>
      <c r="Q382" s="37">
        <f t="shared" ca="1" si="20"/>
        <v>0</v>
      </c>
      <c r="R382" s="38">
        <f t="shared" si="21"/>
        <v>10</v>
      </c>
      <c r="S382" s="38">
        <f t="shared" ca="1" si="22"/>
        <v>0</v>
      </c>
      <c r="T382" s="38">
        <f t="shared" ca="1" si="23"/>
        <v>10</v>
      </c>
      <c r="U382" s="38">
        <f ca="1">SUM($R$9:S382)</f>
        <v>-10260</v>
      </c>
    </row>
    <row r="383" spans="16:21" x14ac:dyDescent="0.2">
      <c r="P383">
        <v>375</v>
      </c>
      <c r="Q383" s="37">
        <f t="shared" ca="1" si="20"/>
        <v>0</v>
      </c>
      <c r="R383" s="38">
        <f t="shared" si="21"/>
        <v>10</v>
      </c>
      <c r="S383" s="38">
        <f t="shared" ca="1" si="22"/>
        <v>0</v>
      </c>
      <c r="T383" s="38">
        <f t="shared" ca="1" si="23"/>
        <v>10</v>
      </c>
      <c r="U383" s="38">
        <f ca="1">SUM($R$9:S383)</f>
        <v>-10250</v>
      </c>
    </row>
    <row r="384" spans="16:21" x14ac:dyDescent="0.2">
      <c r="P384">
        <v>376</v>
      </c>
      <c r="Q384" s="37">
        <f t="shared" ca="1" si="20"/>
        <v>0</v>
      </c>
      <c r="R384" s="38">
        <f t="shared" si="21"/>
        <v>10</v>
      </c>
      <c r="S384" s="38">
        <f t="shared" ca="1" si="22"/>
        <v>0</v>
      </c>
      <c r="T384" s="38">
        <f t="shared" ca="1" si="23"/>
        <v>10</v>
      </c>
      <c r="U384" s="38">
        <f ca="1">SUM($R$9:S384)</f>
        <v>-10240</v>
      </c>
    </row>
    <row r="385" spans="16:21" x14ac:dyDescent="0.2">
      <c r="P385">
        <v>377</v>
      </c>
      <c r="Q385" s="37">
        <f t="shared" ca="1" si="20"/>
        <v>0</v>
      </c>
      <c r="R385" s="38">
        <f t="shared" si="21"/>
        <v>10</v>
      </c>
      <c r="S385" s="38">
        <f t="shared" ca="1" si="22"/>
        <v>0</v>
      </c>
      <c r="T385" s="38">
        <f t="shared" ca="1" si="23"/>
        <v>10</v>
      </c>
      <c r="U385" s="38">
        <f ca="1">SUM($R$9:S385)</f>
        <v>-10230</v>
      </c>
    </row>
    <row r="386" spans="16:21" x14ac:dyDescent="0.2">
      <c r="P386">
        <v>378</v>
      </c>
      <c r="Q386" s="37">
        <f t="shared" ca="1" si="20"/>
        <v>0</v>
      </c>
      <c r="R386" s="38">
        <f t="shared" si="21"/>
        <v>10</v>
      </c>
      <c r="S386" s="38">
        <f t="shared" ca="1" si="22"/>
        <v>0</v>
      </c>
      <c r="T386" s="38">
        <f t="shared" ca="1" si="23"/>
        <v>10</v>
      </c>
      <c r="U386" s="38">
        <f ca="1">SUM($R$9:S386)</f>
        <v>-10220</v>
      </c>
    </row>
    <row r="387" spans="16:21" x14ac:dyDescent="0.2">
      <c r="P387">
        <v>379</v>
      </c>
      <c r="Q387" s="37">
        <f t="shared" ca="1" si="20"/>
        <v>0</v>
      </c>
      <c r="R387" s="38">
        <f t="shared" si="21"/>
        <v>10</v>
      </c>
      <c r="S387" s="38">
        <f t="shared" ca="1" si="22"/>
        <v>0</v>
      </c>
      <c r="T387" s="38">
        <f t="shared" ca="1" si="23"/>
        <v>10</v>
      </c>
      <c r="U387" s="38">
        <f ca="1">SUM($R$9:S387)</f>
        <v>-10210</v>
      </c>
    </row>
    <row r="388" spans="16:21" x14ac:dyDescent="0.2">
      <c r="P388">
        <v>380</v>
      </c>
      <c r="Q388" s="37">
        <f t="shared" ca="1" si="20"/>
        <v>0</v>
      </c>
      <c r="R388" s="38">
        <f t="shared" si="21"/>
        <v>10</v>
      </c>
      <c r="S388" s="38">
        <f t="shared" ca="1" si="22"/>
        <v>0</v>
      </c>
      <c r="T388" s="38">
        <f t="shared" ca="1" si="23"/>
        <v>10</v>
      </c>
      <c r="U388" s="38">
        <f ca="1">SUM($R$9:S388)</f>
        <v>-10200</v>
      </c>
    </row>
    <row r="389" spans="16:21" x14ac:dyDescent="0.2">
      <c r="P389">
        <v>381</v>
      </c>
      <c r="Q389" s="37">
        <f t="shared" ca="1" si="20"/>
        <v>0</v>
      </c>
      <c r="R389" s="38">
        <f t="shared" si="21"/>
        <v>10</v>
      </c>
      <c r="S389" s="38">
        <f t="shared" ca="1" si="22"/>
        <v>0</v>
      </c>
      <c r="T389" s="38">
        <f t="shared" ca="1" si="23"/>
        <v>10</v>
      </c>
      <c r="U389" s="38">
        <f ca="1">SUM($R$9:S389)</f>
        <v>-10190</v>
      </c>
    </row>
    <row r="390" spans="16:21" x14ac:dyDescent="0.2">
      <c r="P390">
        <v>382</v>
      </c>
      <c r="Q390" s="37">
        <f t="shared" ca="1" si="20"/>
        <v>0</v>
      </c>
      <c r="R390" s="38">
        <f t="shared" si="21"/>
        <v>10</v>
      </c>
      <c r="S390" s="38">
        <f t="shared" ca="1" si="22"/>
        <v>0</v>
      </c>
      <c r="T390" s="38">
        <f t="shared" ca="1" si="23"/>
        <v>10</v>
      </c>
      <c r="U390" s="38">
        <f ca="1">SUM($R$9:S390)</f>
        <v>-10180</v>
      </c>
    </row>
    <row r="391" spans="16:21" x14ac:dyDescent="0.2">
      <c r="P391">
        <v>383</v>
      </c>
      <c r="Q391" s="37">
        <f t="shared" ca="1" si="20"/>
        <v>0</v>
      </c>
      <c r="R391" s="38">
        <f t="shared" si="21"/>
        <v>10</v>
      </c>
      <c r="S391" s="38">
        <f t="shared" ca="1" si="22"/>
        <v>0</v>
      </c>
      <c r="T391" s="38">
        <f t="shared" ca="1" si="23"/>
        <v>10</v>
      </c>
      <c r="U391" s="38">
        <f ca="1">SUM($R$9:S391)</f>
        <v>-10170</v>
      </c>
    </row>
    <row r="392" spans="16:21" x14ac:dyDescent="0.2">
      <c r="P392">
        <v>384</v>
      </c>
      <c r="Q392" s="37">
        <f t="shared" ca="1" si="20"/>
        <v>0</v>
      </c>
      <c r="R392" s="38">
        <f t="shared" si="21"/>
        <v>10</v>
      </c>
      <c r="S392" s="38">
        <f t="shared" ca="1" si="22"/>
        <v>0</v>
      </c>
      <c r="T392" s="38">
        <f t="shared" ca="1" si="23"/>
        <v>10</v>
      </c>
      <c r="U392" s="38">
        <f ca="1">SUM($R$9:S392)</f>
        <v>-10160</v>
      </c>
    </row>
    <row r="393" spans="16:21" x14ac:dyDescent="0.2">
      <c r="P393">
        <v>385</v>
      </c>
      <c r="Q393" s="37">
        <f t="shared" ref="Q393:Q456" ca="1" si="24">IF(RAND()&lt;$C$2,1,0)</f>
        <v>0</v>
      </c>
      <c r="R393" s="38">
        <f t="shared" ref="R393:R456" si="25">$G$2</f>
        <v>10</v>
      </c>
      <c r="S393" s="38">
        <f t="shared" ref="S393:S456" ca="1" si="26">IF(Q393=1,$G$3,$G$4)</f>
        <v>0</v>
      </c>
      <c r="T393" s="38">
        <f t="shared" ca="1" si="23"/>
        <v>10</v>
      </c>
      <c r="U393" s="38">
        <f ca="1">SUM($R$9:S393)</f>
        <v>-10150</v>
      </c>
    </row>
    <row r="394" spans="16:21" x14ac:dyDescent="0.2">
      <c r="P394">
        <v>386</v>
      </c>
      <c r="Q394" s="37">
        <f t="shared" ca="1" si="24"/>
        <v>0</v>
      </c>
      <c r="R394" s="38">
        <f t="shared" si="25"/>
        <v>10</v>
      </c>
      <c r="S394" s="38">
        <f t="shared" ca="1" si="26"/>
        <v>0</v>
      </c>
      <c r="T394" s="38">
        <f t="shared" ref="T394:T457" ca="1" si="27">R394+S394</f>
        <v>10</v>
      </c>
      <c r="U394" s="38">
        <f ca="1">SUM($R$9:S394)</f>
        <v>-10140</v>
      </c>
    </row>
    <row r="395" spans="16:21" x14ac:dyDescent="0.2">
      <c r="P395">
        <v>387</v>
      </c>
      <c r="Q395" s="37">
        <f t="shared" ca="1" si="24"/>
        <v>0</v>
      </c>
      <c r="R395" s="38">
        <f t="shared" si="25"/>
        <v>10</v>
      </c>
      <c r="S395" s="38">
        <f t="shared" ca="1" si="26"/>
        <v>0</v>
      </c>
      <c r="T395" s="38">
        <f t="shared" ca="1" si="27"/>
        <v>10</v>
      </c>
      <c r="U395" s="38">
        <f ca="1">SUM($R$9:S395)</f>
        <v>-10130</v>
      </c>
    </row>
    <row r="396" spans="16:21" x14ac:dyDescent="0.2">
      <c r="P396">
        <v>388</v>
      </c>
      <c r="Q396" s="37">
        <f t="shared" ca="1" si="24"/>
        <v>0</v>
      </c>
      <c r="R396" s="38">
        <f t="shared" si="25"/>
        <v>10</v>
      </c>
      <c r="S396" s="38">
        <f t="shared" ca="1" si="26"/>
        <v>0</v>
      </c>
      <c r="T396" s="38">
        <f t="shared" ca="1" si="27"/>
        <v>10</v>
      </c>
      <c r="U396" s="38">
        <f ca="1">SUM($R$9:S396)</f>
        <v>-10120</v>
      </c>
    </row>
    <row r="397" spans="16:21" x14ac:dyDescent="0.2">
      <c r="P397">
        <v>389</v>
      </c>
      <c r="Q397" s="37">
        <f t="shared" ca="1" si="24"/>
        <v>0</v>
      </c>
      <c r="R397" s="38">
        <f t="shared" si="25"/>
        <v>10</v>
      </c>
      <c r="S397" s="38">
        <f t="shared" ca="1" si="26"/>
        <v>0</v>
      </c>
      <c r="T397" s="38">
        <f t="shared" ca="1" si="27"/>
        <v>10</v>
      </c>
      <c r="U397" s="38">
        <f ca="1">SUM($R$9:S397)</f>
        <v>-10110</v>
      </c>
    </row>
    <row r="398" spans="16:21" x14ac:dyDescent="0.2">
      <c r="P398">
        <v>390</v>
      </c>
      <c r="Q398" s="37">
        <f t="shared" ca="1" si="24"/>
        <v>0</v>
      </c>
      <c r="R398" s="38">
        <f t="shared" si="25"/>
        <v>10</v>
      </c>
      <c r="S398" s="38">
        <f t="shared" ca="1" si="26"/>
        <v>0</v>
      </c>
      <c r="T398" s="38">
        <f t="shared" ca="1" si="27"/>
        <v>10</v>
      </c>
      <c r="U398" s="38">
        <f ca="1">SUM($R$9:S398)</f>
        <v>-10100</v>
      </c>
    </row>
    <row r="399" spans="16:21" x14ac:dyDescent="0.2">
      <c r="P399">
        <v>391</v>
      </c>
      <c r="Q399" s="37">
        <f t="shared" ca="1" si="24"/>
        <v>0</v>
      </c>
      <c r="R399" s="38">
        <f t="shared" si="25"/>
        <v>10</v>
      </c>
      <c r="S399" s="38">
        <f t="shared" ca="1" si="26"/>
        <v>0</v>
      </c>
      <c r="T399" s="38">
        <f t="shared" ca="1" si="27"/>
        <v>10</v>
      </c>
      <c r="U399" s="38">
        <f ca="1">SUM($R$9:S399)</f>
        <v>-10090</v>
      </c>
    </row>
    <row r="400" spans="16:21" x14ac:dyDescent="0.2">
      <c r="P400">
        <v>392</v>
      </c>
      <c r="Q400" s="37">
        <f t="shared" ca="1" si="24"/>
        <v>0</v>
      </c>
      <c r="R400" s="38">
        <f t="shared" si="25"/>
        <v>10</v>
      </c>
      <c r="S400" s="38">
        <f t="shared" ca="1" si="26"/>
        <v>0</v>
      </c>
      <c r="T400" s="38">
        <f t="shared" ca="1" si="27"/>
        <v>10</v>
      </c>
      <c r="U400" s="38">
        <f ca="1">SUM($R$9:S400)</f>
        <v>-10080</v>
      </c>
    </row>
    <row r="401" spans="16:21" x14ac:dyDescent="0.2">
      <c r="P401">
        <v>393</v>
      </c>
      <c r="Q401" s="37">
        <f t="shared" ca="1" si="24"/>
        <v>0</v>
      </c>
      <c r="R401" s="38">
        <f t="shared" si="25"/>
        <v>10</v>
      </c>
      <c r="S401" s="38">
        <f t="shared" ca="1" si="26"/>
        <v>0</v>
      </c>
      <c r="T401" s="38">
        <f t="shared" ca="1" si="27"/>
        <v>10</v>
      </c>
      <c r="U401" s="38">
        <f ca="1">SUM($R$9:S401)</f>
        <v>-10070</v>
      </c>
    </row>
    <row r="402" spans="16:21" x14ac:dyDescent="0.2">
      <c r="P402">
        <v>394</v>
      </c>
      <c r="Q402" s="37">
        <f t="shared" ca="1" si="24"/>
        <v>0</v>
      </c>
      <c r="R402" s="38">
        <f t="shared" si="25"/>
        <v>10</v>
      </c>
      <c r="S402" s="38">
        <f t="shared" ca="1" si="26"/>
        <v>0</v>
      </c>
      <c r="T402" s="38">
        <f t="shared" ca="1" si="27"/>
        <v>10</v>
      </c>
      <c r="U402" s="38">
        <f ca="1">SUM($R$9:S402)</f>
        <v>-10060</v>
      </c>
    </row>
    <row r="403" spans="16:21" x14ac:dyDescent="0.2">
      <c r="P403">
        <v>395</v>
      </c>
      <c r="Q403" s="37">
        <f t="shared" ca="1" si="24"/>
        <v>0</v>
      </c>
      <c r="R403" s="38">
        <f t="shared" si="25"/>
        <v>10</v>
      </c>
      <c r="S403" s="38">
        <f t="shared" ca="1" si="26"/>
        <v>0</v>
      </c>
      <c r="T403" s="38">
        <f t="shared" ca="1" si="27"/>
        <v>10</v>
      </c>
      <c r="U403" s="38">
        <f ca="1">SUM($R$9:S403)</f>
        <v>-10050</v>
      </c>
    </row>
    <row r="404" spans="16:21" x14ac:dyDescent="0.2">
      <c r="P404">
        <v>396</v>
      </c>
      <c r="Q404" s="37">
        <f t="shared" ca="1" si="24"/>
        <v>0</v>
      </c>
      <c r="R404" s="38">
        <f t="shared" si="25"/>
        <v>10</v>
      </c>
      <c r="S404" s="38">
        <f t="shared" ca="1" si="26"/>
        <v>0</v>
      </c>
      <c r="T404" s="38">
        <f t="shared" ca="1" si="27"/>
        <v>10</v>
      </c>
      <c r="U404" s="38">
        <f ca="1">SUM($R$9:S404)</f>
        <v>-10040</v>
      </c>
    </row>
    <row r="405" spans="16:21" x14ac:dyDescent="0.2">
      <c r="P405">
        <v>397</v>
      </c>
      <c r="Q405" s="37">
        <f t="shared" ca="1" si="24"/>
        <v>0</v>
      </c>
      <c r="R405" s="38">
        <f t="shared" si="25"/>
        <v>10</v>
      </c>
      <c r="S405" s="38">
        <f t="shared" ca="1" si="26"/>
        <v>0</v>
      </c>
      <c r="T405" s="38">
        <f t="shared" ca="1" si="27"/>
        <v>10</v>
      </c>
      <c r="U405" s="38">
        <f ca="1">SUM($R$9:S405)</f>
        <v>-10030</v>
      </c>
    </row>
    <row r="406" spans="16:21" x14ac:dyDescent="0.2">
      <c r="P406">
        <v>398</v>
      </c>
      <c r="Q406" s="37">
        <f t="shared" ca="1" si="24"/>
        <v>0</v>
      </c>
      <c r="R406" s="38">
        <f t="shared" si="25"/>
        <v>10</v>
      </c>
      <c r="S406" s="38">
        <f t="shared" ca="1" si="26"/>
        <v>0</v>
      </c>
      <c r="T406" s="38">
        <f t="shared" ca="1" si="27"/>
        <v>10</v>
      </c>
      <c r="U406" s="38">
        <f ca="1">SUM($R$9:S406)</f>
        <v>-10020</v>
      </c>
    </row>
    <row r="407" spans="16:21" x14ac:dyDescent="0.2">
      <c r="P407">
        <v>399</v>
      </c>
      <c r="Q407" s="37">
        <f t="shared" ca="1" si="24"/>
        <v>0</v>
      </c>
      <c r="R407" s="38">
        <f t="shared" si="25"/>
        <v>10</v>
      </c>
      <c r="S407" s="38">
        <f t="shared" ca="1" si="26"/>
        <v>0</v>
      </c>
      <c r="T407" s="38">
        <f t="shared" ca="1" si="27"/>
        <v>10</v>
      </c>
      <c r="U407" s="38">
        <f ca="1">SUM($R$9:S407)</f>
        <v>-10010</v>
      </c>
    </row>
    <row r="408" spans="16:21" x14ac:dyDescent="0.2">
      <c r="P408">
        <v>400</v>
      </c>
      <c r="Q408" s="37">
        <f t="shared" ca="1" si="24"/>
        <v>0</v>
      </c>
      <c r="R408" s="38">
        <f t="shared" si="25"/>
        <v>10</v>
      </c>
      <c r="S408" s="38">
        <f t="shared" ca="1" si="26"/>
        <v>0</v>
      </c>
      <c r="T408" s="38">
        <f t="shared" ca="1" si="27"/>
        <v>10</v>
      </c>
      <c r="U408" s="38">
        <f ca="1">SUM($R$9:S408)</f>
        <v>-10000</v>
      </c>
    </row>
    <row r="409" spans="16:21" x14ac:dyDescent="0.2">
      <c r="P409">
        <v>401</v>
      </c>
      <c r="Q409" s="37">
        <f t="shared" ca="1" si="24"/>
        <v>0</v>
      </c>
      <c r="R409" s="38">
        <f t="shared" si="25"/>
        <v>10</v>
      </c>
      <c r="S409" s="38">
        <f t="shared" ca="1" si="26"/>
        <v>0</v>
      </c>
      <c r="T409" s="38">
        <f t="shared" ca="1" si="27"/>
        <v>10</v>
      </c>
      <c r="U409" s="38">
        <f ca="1">SUM($R$9:S409)</f>
        <v>-9990</v>
      </c>
    </row>
    <row r="410" spans="16:21" x14ac:dyDescent="0.2">
      <c r="P410">
        <v>402</v>
      </c>
      <c r="Q410" s="37">
        <f t="shared" ca="1" si="24"/>
        <v>0</v>
      </c>
      <c r="R410" s="38">
        <f t="shared" si="25"/>
        <v>10</v>
      </c>
      <c r="S410" s="38">
        <f t="shared" ca="1" si="26"/>
        <v>0</v>
      </c>
      <c r="T410" s="38">
        <f t="shared" ca="1" si="27"/>
        <v>10</v>
      </c>
      <c r="U410" s="38">
        <f ca="1">SUM($R$9:S410)</f>
        <v>-9980</v>
      </c>
    </row>
    <row r="411" spans="16:21" x14ac:dyDescent="0.2">
      <c r="P411">
        <v>403</v>
      </c>
      <c r="Q411" s="37">
        <f t="shared" ca="1" si="24"/>
        <v>0</v>
      </c>
      <c r="R411" s="38">
        <f t="shared" si="25"/>
        <v>10</v>
      </c>
      <c r="S411" s="38">
        <f t="shared" ca="1" si="26"/>
        <v>0</v>
      </c>
      <c r="T411" s="38">
        <f t="shared" ca="1" si="27"/>
        <v>10</v>
      </c>
      <c r="U411" s="38">
        <f ca="1">SUM($R$9:S411)</f>
        <v>-9970</v>
      </c>
    </row>
    <row r="412" spans="16:21" x14ac:dyDescent="0.2">
      <c r="P412">
        <v>404</v>
      </c>
      <c r="Q412" s="37">
        <f t="shared" ca="1" si="24"/>
        <v>0</v>
      </c>
      <c r="R412" s="38">
        <f t="shared" si="25"/>
        <v>10</v>
      </c>
      <c r="S412" s="38">
        <f t="shared" ca="1" si="26"/>
        <v>0</v>
      </c>
      <c r="T412" s="38">
        <f t="shared" ca="1" si="27"/>
        <v>10</v>
      </c>
      <c r="U412" s="38">
        <f ca="1">SUM($R$9:S412)</f>
        <v>-9960</v>
      </c>
    </row>
    <row r="413" spans="16:21" x14ac:dyDescent="0.2">
      <c r="P413">
        <v>405</v>
      </c>
      <c r="Q413" s="37">
        <f t="shared" ca="1" si="24"/>
        <v>0</v>
      </c>
      <c r="R413" s="38">
        <f t="shared" si="25"/>
        <v>10</v>
      </c>
      <c r="S413" s="38">
        <f t="shared" ca="1" si="26"/>
        <v>0</v>
      </c>
      <c r="T413" s="38">
        <f t="shared" ca="1" si="27"/>
        <v>10</v>
      </c>
      <c r="U413" s="38">
        <f ca="1">SUM($R$9:S413)</f>
        <v>-9950</v>
      </c>
    </row>
    <row r="414" spans="16:21" x14ac:dyDescent="0.2">
      <c r="P414">
        <v>406</v>
      </c>
      <c r="Q414" s="37">
        <f t="shared" ca="1" si="24"/>
        <v>0</v>
      </c>
      <c r="R414" s="38">
        <f t="shared" si="25"/>
        <v>10</v>
      </c>
      <c r="S414" s="38">
        <f t="shared" ca="1" si="26"/>
        <v>0</v>
      </c>
      <c r="T414" s="38">
        <f t="shared" ca="1" si="27"/>
        <v>10</v>
      </c>
      <c r="U414" s="38">
        <f ca="1">SUM($R$9:S414)</f>
        <v>-9940</v>
      </c>
    </row>
    <row r="415" spans="16:21" x14ac:dyDescent="0.2">
      <c r="P415">
        <v>407</v>
      </c>
      <c r="Q415" s="37">
        <f t="shared" ca="1" si="24"/>
        <v>0</v>
      </c>
      <c r="R415" s="38">
        <f t="shared" si="25"/>
        <v>10</v>
      </c>
      <c r="S415" s="38">
        <f t="shared" ca="1" si="26"/>
        <v>0</v>
      </c>
      <c r="T415" s="38">
        <f t="shared" ca="1" si="27"/>
        <v>10</v>
      </c>
      <c r="U415" s="38">
        <f ca="1">SUM($R$9:S415)</f>
        <v>-9930</v>
      </c>
    </row>
    <row r="416" spans="16:21" x14ac:dyDescent="0.2">
      <c r="P416">
        <v>408</v>
      </c>
      <c r="Q416" s="37">
        <f t="shared" ca="1" si="24"/>
        <v>0</v>
      </c>
      <c r="R416" s="38">
        <f t="shared" si="25"/>
        <v>10</v>
      </c>
      <c r="S416" s="38">
        <f t="shared" ca="1" si="26"/>
        <v>0</v>
      </c>
      <c r="T416" s="38">
        <f t="shared" ca="1" si="27"/>
        <v>10</v>
      </c>
      <c r="U416" s="38">
        <f ca="1">SUM($R$9:S416)</f>
        <v>-9920</v>
      </c>
    </row>
    <row r="417" spans="16:21" x14ac:dyDescent="0.2">
      <c r="P417">
        <v>409</v>
      </c>
      <c r="Q417" s="37">
        <f t="shared" ca="1" si="24"/>
        <v>0</v>
      </c>
      <c r="R417" s="38">
        <f t="shared" si="25"/>
        <v>10</v>
      </c>
      <c r="S417" s="38">
        <f t="shared" ca="1" si="26"/>
        <v>0</v>
      </c>
      <c r="T417" s="38">
        <f t="shared" ca="1" si="27"/>
        <v>10</v>
      </c>
      <c r="U417" s="38">
        <f ca="1">SUM($R$9:S417)</f>
        <v>-9910</v>
      </c>
    </row>
    <row r="418" spans="16:21" x14ac:dyDescent="0.2">
      <c r="P418">
        <v>410</v>
      </c>
      <c r="Q418" s="37">
        <f t="shared" ca="1" si="24"/>
        <v>0</v>
      </c>
      <c r="R418" s="38">
        <f t="shared" si="25"/>
        <v>10</v>
      </c>
      <c r="S418" s="38">
        <f t="shared" ca="1" si="26"/>
        <v>0</v>
      </c>
      <c r="T418" s="38">
        <f t="shared" ca="1" si="27"/>
        <v>10</v>
      </c>
      <c r="U418" s="38">
        <f ca="1">SUM($R$9:S418)</f>
        <v>-9900</v>
      </c>
    </row>
    <row r="419" spans="16:21" x14ac:dyDescent="0.2">
      <c r="P419">
        <v>411</v>
      </c>
      <c r="Q419" s="37">
        <f t="shared" ca="1" si="24"/>
        <v>0</v>
      </c>
      <c r="R419" s="38">
        <f t="shared" si="25"/>
        <v>10</v>
      </c>
      <c r="S419" s="38">
        <f t="shared" ca="1" si="26"/>
        <v>0</v>
      </c>
      <c r="T419" s="38">
        <f t="shared" ca="1" si="27"/>
        <v>10</v>
      </c>
      <c r="U419" s="38">
        <f ca="1">SUM($R$9:S419)</f>
        <v>-9890</v>
      </c>
    </row>
    <row r="420" spans="16:21" x14ac:dyDescent="0.2">
      <c r="P420">
        <v>412</v>
      </c>
      <c r="Q420" s="37">
        <f t="shared" ca="1" si="24"/>
        <v>0</v>
      </c>
      <c r="R420" s="38">
        <f t="shared" si="25"/>
        <v>10</v>
      </c>
      <c r="S420" s="38">
        <f t="shared" ca="1" si="26"/>
        <v>0</v>
      </c>
      <c r="T420" s="38">
        <f t="shared" ca="1" si="27"/>
        <v>10</v>
      </c>
      <c r="U420" s="38">
        <f ca="1">SUM($R$9:S420)</f>
        <v>-9880</v>
      </c>
    </row>
    <row r="421" spans="16:21" x14ac:dyDescent="0.2">
      <c r="P421">
        <v>413</v>
      </c>
      <c r="Q421" s="37">
        <f t="shared" ca="1" si="24"/>
        <v>0</v>
      </c>
      <c r="R421" s="38">
        <f t="shared" si="25"/>
        <v>10</v>
      </c>
      <c r="S421" s="38">
        <f t="shared" ca="1" si="26"/>
        <v>0</v>
      </c>
      <c r="T421" s="38">
        <f t="shared" ca="1" si="27"/>
        <v>10</v>
      </c>
      <c r="U421" s="38">
        <f ca="1">SUM($R$9:S421)</f>
        <v>-9870</v>
      </c>
    </row>
    <row r="422" spans="16:21" x14ac:dyDescent="0.2">
      <c r="P422">
        <v>414</v>
      </c>
      <c r="Q422" s="37">
        <f t="shared" ca="1" si="24"/>
        <v>0</v>
      </c>
      <c r="R422" s="38">
        <f t="shared" si="25"/>
        <v>10</v>
      </c>
      <c r="S422" s="38">
        <f t="shared" ca="1" si="26"/>
        <v>0</v>
      </c>
      <c r="T422" s="38">
        <f t="shared" ca="1" si="27"/>
        <v>10</v>
      </c>
      <c r="U422" s="38">
        <f ca="1">SUM($R$9:S422)</f>
        <v>-9860</v>
      </c>
    </row>
    <row r="423" spans="16:21" x14ac:dyDescent="0.2">
      <c r="P423">
        <v>415</v>
      </c>
      <c r="Q423" s="37">
        <f t="shared" ca="1" si="24"/>
        <v>1</v>
      </c>
      <c r="R423" s="38">
        <f t="shared" si="25"/>
        <v>10</v>
      </c>
      <c r="S423" s="38">
        <f t="shared" ca="1" si="26"/>
        <v>-1000</v>
      </c>
      <c r="T423" s="38">
        <f t="shared" ca="1" si="27"/>
        <v>-990</v>
      </c>
      <c r="U423" s="38">
        <f ca="1">SUM($R$9:S423)</f>
        <v>-10850</v>
      </c>
    </row>
    <row r="424" spans="16:21" x14ac:dyDescent="0.2">
      <c r="P424">
        <v>416</v>
      </c>
      <c r="Q424" s="37">
        <f t="shared" ca="1" si="24"/>
        <v>0</v>
      </c>
      <c r="R424" s="38">
        <f t="shared" si="25"/>
        <v>10</v>
      </c>
      <c r="S424" s="38">
        <f t="shared" ca="1" si="26"/>
        <v>0</v>
      </c>
      <c r="T424" s="38">
        <f t="shared" ca="1" si="27"/>
        <v>10</v>
      </c>
      <c r="U424" s="38">
        <f ca="1">SUM($R$9:S424)</f>
        <v>-10840</v>
      </c>
    </row>
    <row r="425" spans="16:21" x14ac:dyDescent="0.2">
      <c r="P425">
        <v>417</v>
      </c>
      <c r="Q425" s="37">
        <f t="shared" ca="1" si="24"/>
        <v>0</v>
      </c>
      <c r="R425" s="38">
        <f t="shared" si="25"/>
        <v>10</v>
      </c>
      <c r="S425" s="38">
        <f t="shared" ca="1" si="26"/>
        <v>0</v>
      </c>
      <c r="T425" s="38">
        <f t="shared" ca="1" si="27"/>
        <v>10</v>
      </c>
      <c r="U425" s="38">
        <f ca="1">SUM($R$9:S425)</f>
        <v>-10830</v>
      </c>
    </row>
    <row r="426" spans="16:21" x14ac:dyDescent="0.2">
      <c r="P426">
        <v>418</v>
      </c>
      <c r="Q426" s="37">
        <f t="shared" ca="1" si="24"/>
        <v>0</v>
      </c>
      <c r="R426" s="38">
        <f t="shared" si="25"/>
        <v>10</v>
      </c>
      <c r="S426" s="38">
        <f t="shared" ca="1" si="26"/>
        <v>0</v>
      </c>
      <c r="T426" s="38">
        <f t="shared" ca="1" si="27"/>
        <v>10</v>
      </c>
      <c r="U426" s="38">
        <f ca="1">SUM($R$9:S426)</f>
        <v>-10820</v>
      </c>
    </row>
    <row r="427" spans="16:21" x14ac:dyDescent="0.2">
      <c r="P427">
        <v>419</v>
      </c>
      <c r="Q427" s="37">
        <f t="shared" ca="1" si="24"/>
        <v>0</v>
      </c>
      <c r="R427" s="38">
        <f t="shared" si="25"/>
        <v>10</v>
      </c>
      <c r="S427" s="38">
        <f t="shared" ca="1" si="26"/>
        <v>0</v>
      </c>
      <c r="T427" s="38">
        <f t="shared" ca="1" si="27"/>
        <v>10</v>
      </c>
      <c r="U427" s="38">
        <f ca="1">SUM($R$9:S427)</f>
        <v>-10810</v>
      </c>
    </row>
    <row r="428" spans="16:21" x14ac:dyDescent="0.2">
      <c r="P428">
        <v>420</v>
      </c>
      <c r="Q428" s="37">
        <f t="shared" ca="1" si="24"/>
        <v>0</v>
      </c>
      <c r="R428" s="38">
        <f t="shared" si="25"/>
        <v>10</v>
      </c>
      <c r="S428" s="38">
        <f t="shared" ca="1" si="26"/>
        <v>0</v>
      </c>
      <c r="T428" s="38">
        <f t="shared" ca="1" si="27"/>
        <v>10</v>
      </c>
      <c r="U428" s="38">
        <f ca="1">SUM($R$9:S428)</f>
        <v>-10800</v>
      </c>
    </row>
    <row r="429" spans="16:21" x14ac:dyDescent="0.2">
      <c r="P429">
        <v>421</v>
      </c>
      <c r="Q429" s="37">
        <f t="shared" ca="1" si="24"/>
        <v>0</v>
      </c>
      <c r="R429" s="38">
        <f t="shared" si="25"/>
        <v>10</v>
      </c>
      <c r="S429" s="38">
        <f t="shared" ca="1" si="26"/>
        <v>0</v>
      </c>
      <c r="T429" s="38">
        <f t="shared" ca="1" si="27"/>
        <v>10</v>
      </c>
      <c r="U429" s="38">
        <f ca="1">SUM($R$9:S429)</f>
        <v>-10790</v>
      </c>
    </row>
    <row r="430" spans="16:21" x14ac:dyDescent="0.2">
      <c r="P430">
        <v>422</v>
      </c>
      <c r="Q430" s="37">
        <f t="shared" ca="1" si="24"/>
        <v>0</v>
      </c>
      <c r="R430" s="38">
        <f t="shared" si="25"/>
        <v>10</v>
      </c>
      <c r="S430" s="38">
        <f t="shared" ca="1" si="26"/>
        <v>0</v>
      </c>
      <c r="T430" s="38">
        <f t="shared" ca="1" si="27"/>
        <v>10</v>
      </c>
      <c r="U430" s="38">
        <f ca="1">SUM($R$9:S430)</f>
        <v>-10780</v>
      </c>
    </row>
    <row r="431" spans="16:21" x14ac:dyDescent="0.2">
      <c r="P431">
        <v>423</v>
      </c>
      <c r="Q431" s="37">
        <f t="shared" ca="1" si="24"/>
        <v>0</v>
      </c>
      <c r="R431" s="38">
        <f t="shared" si="25"/>
        <v>10</v>
      </c>
      <c r="S431" s="38">
        <f t="shared" ca="1" si="26"/>
        <v>0</v>
      </c>
      <c r="T431" s="38">
        <f t="shared" ca="1" si="27"/>
        <v>10</v>
      </c>
      <c r="U431" s="38">
        <f ca="1">SUM($R$9:S431)</f>
        <v>-10770</v>
      </c>
    </row>
    <row r="432" spans="16:21" x14ac:dyDescent="0.2">
      <c r="P432">
        <v>424</v>
      </c>
      <c r="Q432" s="37">
        <f t="shared" ca="1" si="24"/>
        <v>0</v>
      </c>
      <c r="R432" s="38">
        <f t="shared" si="25"/>
        <v>10</v>
      </c>
      <c r="S432" s="38">
        <f t="shared" ca="1" si="26"/>
        <v>0</v>
      </c>
      <c r="T432" s="38">
        <f t="shared" ca="1" si="27"/>
        <v>10</v>
      </c>
      <c r="U432" s="38">
        <f ca="1">SUM($R$9:S432)</f>
        <v>-10760</v>
      </c>
    </row>
    <row r="433" spans="16:21" x14ac:dyDescent="0.2">
      <c r="P433">
        <v>425</v>
      </c>
      <c r="Q433" s="37">
        <f t="shared" ca="1" si="24"/>
        <v>0</v>
      </c>
      <c r="R433" s="38">
        <f t="shared" si="25"/>
        <v>10</v>
      </c>
      <c r="S433" s="38">
        <f t="shared" ca="1" si="26"/>
        <v>0</v>
      </c>
      <c r="T433" s="38">
        <f t="shared" ca="1" si="27"/>
        <v>10</v>
      </c>
      <c r="U433" s="38">
        <f ca="1">SUM($R$9:S433)</f>
        <v>-10750</v>
      </c>
    </row>
    <row r="434" spans="16:21" x14ac:dyDescent="0.2">
      <c r="P434">
        <v>426</v>
      </c>
      <c r="Q434" s="37">
        <f t="shared" ca="1" si="24"/>
        <v>0</v>
      </c>
      <c r="R434" s="38">
        <f t="shared" si="25"/>
        <v>10</v>
      </c>
      <c r="S434" s="38">
        <f t="shared" ca="1" si="26"/>
        <v>0</v>
      </c>
      <c r="T434" s="38">
        <f t="shared" ca="1" si="27"/>
        <v>10</v>
      </c>
      <c r="U434" s="38">
        <f ca="1">SUM($R$9:S434)</f>
        <v>-10740</v>
      </c>
    </row>
    <row r="435" spans="16:21" x14ac:dyDescent="0.2">
      <c r="P435">
        <v>427</v>
      </c>
      <c r="Q435" s="37">
        <f t="shared" ca="1" si="24"/>
        <v>0</v>
      </c>
      <c r="R435" s="38">
        <f t="shared" si="25"/>
        <v>10</v>
      </c>
      <c r="S435" s="38">
        <f t="shared" ca="1" si="26"/>
        <v>0</v>
      </c>
      <c r="T435" s="38">
        <f t="shared" ca="1" si="27"/>
        <v>10</v>
      </c>
      <c r="U435" s="38">
        <f ca="1">SUM($R$9:S435)</f>
        <v>-10730</v>
      </c>
    </row>
    <row r="436" spans="16:21" x14ac:dyDescent="0.2">
      <c r="P436">
        <v>428</v>
      </c>
      <c r="Q436" s="37">
        <f t="shared" ca="1" si="24"/>
        <v>0</v>
      </c>
      <c r="R436" s="38">
        <f t="shared" si="25"/>
        <v>10</v>
      </c>
      <c r="S436" s="38">
        <f t="shared" ca="1" si="26"/>
        <v>0</v>
      </c>
      <c r="T436" s="38">
        <f t="shared" ca="1" si="27"/>
        <v>10</v>
      </c>
      <c r="U436" s="38">
        <f ca="1">SUM($R$9:S436)</f>
        <v>-10720</v>
      </c>
    </row>
    <row r="437" spans="16:21" x14ac:dyDescent="0.2">
      <c r="P437">
        <v>429</v>
      </c>
      <c r="Q437" s="37">
        <f t="shared" ca="1" si="24"/>
        <v>0</v>
      </c>
      <c r="R437" s="38">
        <f t="shared" si="25"/>
        <v>10</v>
      </c>
      <c r="S437" s="38">
        <f t="shared" ca="1" si="26"/>
        <v>0</v>
      </c>
      <c r="T437" s="38">
        <f t="shared" ca="1" si="27"/>
        <v>10</v>
      </c>
      <c r="U437" s="38">
        <f ca="1">SUM($R$9:S437)</f>
        <v>-10710</v>
      </c>
    </row>
    <row r="438" spans="16:21" x14ac:dyDescent="0.2">
      <c r="P438">
        <v>430</v>
      </c>
      <c r="Q438" s="37">
        <f t="shared" ca="1" si="24"/>
        <v>0</v>
      </c>
      <c r="R438" s="38">
        <f t="shared" si="25"/>
        <v>10</v>
      </c>
      <c r="S438" s="38">
        <f t="shared" ca="1" si="26"/>
        <v>0</v>
      </c>
      <c r="T438" s="38">
        <f t="shared" ca="1" si="27"/>
        <v>10</v>
      </c>
      <c r="U438" s="38">
        <f ca="1">SUM($R$9:S438)</f>
        <v>-10700</v>
      </c>
    </row>
    <row r="439" spans="16:21" x14ac:dyDescent="0.2">
      <c r="P439">
        <v>431</v>
      </c>
      <c r="Q439" s="37">
        <f t="shared" ca="1" si="24"/>
        <v>0</v>
      </c>
      <c r="R439" s="38">
        <f t="shared" si="25"/>
        <v>10</v>
      </c>
      <c r="S439" s="38">
        <f t="shared" ca="1" si="26"/>
        <v>0</v>
      </c>
      <c r="T439" s="38">
        <f t="shared" ca="1" si="27"/>
        <v>10</v>
      </c>
      <c r="U439" s="38">
        <f ca="1">SUM($R$9:S439)</f>
        <v>-10690</v>
      </c>
    </row>
    <row r="440" spans="16:21" x14ac:dyDescent="0.2">
      <c r="P440">
        <v>432</v>
      </c>
      <c r="Q440" s="37">
        <f t="shared" ca="1" si="24"/>
        <v>0</v>
      </c>
      <c r="R440" s="38">
        <f t="shared" si="25"/>
        <v>10</v>
      </c>
      <c r="S440" s="38">
        <f t="shared" ca="1" si="26"/>
        <v>0</v>
      </c>
      <c r="T440" s="38">
        <f t="shared" ca="1" si="27"/>
        <v>10</v>
      </c>
      <c r="U440" s="38">
        <f ca="1">SUM($R$9:S440)</f>
        <v>-10680</v>
      </c>
    </row>
    <row r="441" spans="16:21" x14ac:dyDescent="0.2">
      <c r="P441">
        <v>433</v>
      </c>
      <c r="Q441" s="37">
        <f t="shared" ca="1" si="24"/>
        <v>0</v>
      </c>
      <c r="R441" s="38">
        <f t="shared" si="25"/>
        <v>10</v>
      </c>
      <c r="S441" s="38">
        <f t="shared" ca="1" si="26"/>
        <v>0</v>
      </c>
      <c r="T441" s="38">
        <f t="shared" ca="1" si="27"/>
        <v>10</v>
      </c>
      <c r="U441" s="38">
        <f ca="1">SUM($R$9:S441)</f>
        <v>-10670</v>
      </c>
    </row>
    <row r="442" spans="16:21" x14ac:dyDescent="0.2">
      <c r="P442">
        <v>434</v>
      </c>
      <c r="Q442" s="37">
        <f t="shared" ca="1" si="24"/>
        <v>0</v>
      </c>
      <c r="R442" s="38">
        <f t="shared" si="25"/>
        <v>10</v>
      </c>
      <c r="S442" s="38">
        <f t="shared" ca="1" si="26"/>
        <v>0</v>
      </c>
      <c r="T442" s="38">
        <f t="shared" ca="1" si="27"/>
        <v>10</v>
      </c>
      <c r="U442" s="38">
        <f ca="1">SUM($R$9:S442)</f>
        <v>-10660</v>
      </c>
    </row>
    <row r="443" spans="16:21" x14ac:dyDescent="0.2">
      <c r="P443">
        <v>435</v>
      </c>
      <c r="Q443" s="37">
        <f t="shared" ca="1" si="24"/>
        <v>0</v>
      </c>
      <c r="R443" s="38">
        <f t="shared" si="25"/>
        <v>10</v>
      </c>
      <c r="S443" s="38">
        <f t="shared" ca="1" si="26"/>
        <v>0</v>
      </c>
      <c r="T443" s="38">
        <f t="shared" ca="1" si="27"/>
        <v>10</v>
      </c>
      <c r="U443" s="38">
        <f ca="1">SUM($R$9:S443)</f>
        <v>-10650</v>
      </c>
    </row>
    <row r="444" spans="16:21" x14ac:dyDescent="0.2">
      <c r="P444">
        <v>436</v>
      </c>
      <c r="Q444" s="37">
        <f t="shared" ca="1" si="24"/>
        <v>0</v>
      </c>
      <c r="R444" s="38">
        <f t="shared" si="25"/>
        <v>10</v>
      </c>
      <c r="S444" s="38">
        <f t="shared" ca="1" si="26"/>
        <v>0</v>
      </c>
      <c r="T444" s="38">
        <f t="shared" ca="1" si="27"/>
        <v>10</v>
      </c>
      <c r="U444" s="38">
        <f ca="1">SUM($R$9:S444)</f>
        <v>-10640</v>
      </c>
    </row>
    <row r="445" spans="16:21" x14ac:dyDescent="0.2">
      <c r="P445">
        <v>437</v>
      </c>
      <c r="Q445" s="37">
        <f t="shared" ca="1" si="24"/>
        <v>0</v>
      </c>
      <c r="R445" s="38">
        <f t="shared" si="25"/>
        <v>10</v>
      </c>
      <c r="S445" s="38">
        <f t="shared" ca="1" si="26"/>
        <v>0</v>
      </c>
      <c r="T445" s="38">
        <f t="shared" ca="1" si="27"/>
        <v>10</v>
      </c>
      <c r="U445" s="38">
        <f ca="1">SUM($R$9:S445)</f>
        <v>-10630</v>
      </c>
    </row>
    <row r="446" spans="16:21" x14ac:dyDescent="0.2">
      <c r="P446">
        <v>438</v>
      </c>
      <c r="Q446" s="37">
        <f t="shared" ca="1" si="24"/>
        <v>0</v>
      </c>
      <c r="R446" s="38">
        <f t="shared" si="25"/>
        <v>10</v>
      </c>
      <c r="S446" s="38">
        <f t="shared" ca="1" si="26"/>
        <v>0</v>
      </c>
      <c r="T446" s="38">
        <f t="shared" ca="1" si="27"/>
        <v>10</v>
      </c>
      <c r="U446" s="38">
        <f ca="1">SUM($R$9:S446)</f>
        <v>-10620</v>
      </c>
    </row>
    <row r="447" spans="16:21" x14ac:dyDescent="0.2">
      <c r="P447">
        <v>439</v>
      </c>
      <c r="Q447" s="37">
        <f t="shared" ca="1" si="24"/>
        <v>0</v>
      </c>
      <c r="R447" s="38">
        <f t="shared" si="25"/>
        <v>10</v>
      </c>
      <c r="S447" s="38">
        <f t="shared" ca="1" si="26"/>
        <v>0</v>
      </c>
      <c r="T447" s="38">
        <f t="shared" ca="1" si="27"/>
        <v>10</v>
      </c>
      <c r="U447" s="38">
        <f ca="1">SUM($R$9:S447)</f>
        <v>-10610</v>
      </c>
    </row>
    <row r="448" spans="16:21" x14ac:dyDescent="0.2">
      <c r="P448">
        <v>440</v>
      </c>
      <c r="Q448" s="37">
        <f t="shared" ca="1" si="24"/>
        <v>0</v>
      </c>
      <c r="R448" s="38">
        <f t="shared" si="25"/>
        <v>10</v>
      </c>
      <c r="S448" s="38">
        <f t="shared" ca="1" si="26"/>
        <v>0</v>
      </c>
      <c r="T448" s="38">
        <f t="shared" ca="1" si="27"/>
        <v>10</v>
      </c>
      <c r="U448" s="38">
        <f ca="1">SUM($R$9:S448)</f>
        <v>-10600</v>
      </c>
    </row>
    <row r="449" spans="16:21" x14ac:dyDescent="0.2">
      <c r="P449">
        <v>441</v>
      </c>
      <c r="Q449" s="37">
        <f t="shared" ca="1" si="24"/>
        <v>0</v>
      </c>
      <c r="R449" s="38">
        <f t="shared" si="25"/>
        <v>10</v>
      </c>
      <c r="S449" s="38">
        <f t="shared" ca="1" si="26"/>
        <v>0</v>
      </c>
      <c r="T449" s="38">
        <f t="shared" ca="1" si="27"/>
        <v>10</v>
      </c>
      <c r="U449" s="38">
        <f ca="1">SUM($R$9:S449)</f>
        <v>-10590</v>
      </c>
    </row>
    <row r="450" spans="16:21" x14ac:dyDescent="0.2">
      <c r="P450">
        <v>442</v>
      </c>
      <c r="Q450" s="37">
        <f t="shared" ca="1" si="24"/>
        <v>0</v>
      </c>
      <c r="R450" s="38">
        <f t="shared" si="25"/>
        <v>10</v>
      </c>
      <c r="S450" s="38">
        <f t="shared" ca="1" si="26"/>
        <v>0</v>
      </c>
      <c r="T450" s="38">
        <f t="shared" ca="1" si="27"/>
        <v>10</v>
      </c>
      <c r="U450" s="38">
        <f ca="1">SUM($R$9:S450)</f>
        <v>-10580</v>
      </c>
    </row>
    <row r="451" spans="16:21" x14ac:dyDescent="0.2">
      <c r="P451">
        <v>443</v>
      </c>
      <c r="Q451" s="37">
        <f t="shared" ca="1" si="24"/>
        <v>0</v>
      </c>
      <c r="R451" s="38">
        <f t="shared" si="25"/>
        <v>10</v>
      </c>
      <c r="S451" s="38">
        <f t="shared" ca="1" si="26"/>
        <v>0</v>
      </c>
      <c r="T451" s="38">
        <f t="shared" ca="1" si="27"/>
        <v>10</v>
      </c>
      <c r="U451" s="38">
        <f ca="1">SUM($R$9:S451)</f>
        <v>-10570</v>
      </c>
    </row>
    <row r="452" spans="16:21" x14ac:dyDescent="0.2">
      <c r="P452">
        <v>444</v>
      </c>
      <c r="Q452" s="37">
        <f t="shared" ca="1" si="24"/>
        <v>0</v>
      </c>
      <c r="R452" s="38">
        <f t="shared" si="25"/>
        <v>10</v>
      </c>
      <c r="S452" s="38">
        <f t="shared" ca="1" si="26"/>
        <v>0</v>
      </c>
      <c r="T452" s="38">
        <f t="shared" ca="1" si="27"/>
        <v>10</v>
      </c>
      <c r="U452" s="38">
        <f ca="1">SUM($R$9:S452)</f>
        <v>-10560</v>
      </c>
    </row>
    <row r="453" spans="16:21" x14ac:dyDescent="0.2">
      <c r="P453">
        <v>445</v>
      </c>
      <c r="Q453" s="37">
        <f t="shared" ca="1" si="24"/>
        <v>0</v>
      </c>
      <c r="R453" s="38">
        <f t="shared" si="25"/>
        <v>10</v>
      </c>
      <c r="S453" s="38">
        <f t="shared" ca="1" si="26"/>
        <v>0</v>
      </c>
      <c r="T453" s="38">
        <f t="shared" ca="1" si="27"/>
        <v>10</v>
      </c>
      <c r="U453" s="38">
        <f ca="1">SUM($R$9:S453)</f>
        <v>-10550</v>
      </c>
    </row>
    <row r="454" spans="16:21" x14ac:dyDescent="0.2">
      <c r="P454">
        <v>446</v>
      </c>
      <c r="Q454" s="37">
        <f t="shared" ca="1" si="24"/>
        <v>0</v>
      </c>
      <c r="R454" s="38">
        <f t="shared" si="25"/>
        <v>10</v>
      </c>
      <c r="S454" s="38">
        <f t="shared" ca="1" si="26"/>
        <v>0</v>
      </c>
      <c r="T454" s="38">
        <f t="shared" ca="1" si="27"/>
        <v>10</v>
      </c>
      <c r="U454" s="38">
        <f ca="1">SUM($R$9:S454)</f>
        <v>-10540</v>
      </c>
    </row>
    <row r="455" spans="16:21" x14ac:dyDescent="0.2">
      <c r="P455">
        <v>447</v>
      </c>
      <c r="Q455" s="37">
        <f t="shared" ca="1" si="24"/>
        <v>0</v>
      </c>
      <c r="R455" s="38">
        <f t="shared" si="25"/>
        <v>10</v>
      </c>
      <c r="S455" s="38">
        <f t="shared" ca="1" si="26"/>
        <v>0</v>
      </c>
      <c r="T455" s="38">
        <f t="shared" ca="1" si="27"/>
        <v>10</v>
      </c>
      <c r="U455" s="38">
        <f ca="1">SUM($R$9:S455)</f>
        <v>-10530</v>
      </c>
    </row>
    <row r="456" spans="16:21" x14ac:dyDescent="0.2">
      <c r="P456">
        <v>448</v>
      </c>
      <c r="Q456" s="37">
        <f t="shared" ca="1" si="24"/>
        <v>0</v>
      </c>
      <c r="R456" s="38">
        <f t="shared" si="25"/>
        <v>10</v>
      </c>
      <c r="S456" s="38">
        <f t="shared" ca="1" si="26"/>
        <v>0</v>
      </c>
      <c r="T456" s="38">
        <f t="shared" ca="1" si="27"/>
        <v>10</v>
      </c>
      <c r="U456" s="38">
        <f ca="1">SUM($R$9:S456)</f>
        <v>-10520</v>
      </c>
    </row>
    <row r="457" spans="16:21" x14ac:dyDescent="0.2">
      <c r="P457">
        <v>449</v>
      </c>
      <c r="Q457" s="37">
        <f t="shared" ref="Q457:Q520" ca="1" si="28">IF(RAND()&lt;$C$2,1,0)</f>
        <v>0</v>
      </c>
      <c r="R457" s="38">
        <f t="shared" ref="R457:R520" si="29">$G$2</f>
        <v>10</v>
      </c>
      <c r="S457" s="38">
        <f t="shared" ref="S457:S520" ca="1" si="30">IF(Q457=1,$G$3,$G$4)</f>
        <v>0</v>
      </c>
      <c r="T457" s="38">
        <f t="shared" ca="1" si="27"/>
        <v>10</v>
      </c>
      <c r="U457" s="38">
        <f ca="1">SUM($R$9:S457)</f>
        <v>-10510</v>
      </c>
    </row>
    <row r="458" spans="16:21" x14ac:dyDescent="0.2">
      <c r="P458">
        <v>450</v>
      </c>
      <c r="Q458" s="37">
        <f t="shared" ca="1" si="28"/>
        <v>0</v>
      </c>
      <c r="R458" s="38">
        <f t="shared" si="29"/>
        <v>10</v>
      </c>
      <c r="S458" s="38">
        <f t="shared" ca="1" si="30"/>
        <v>0</v>
      </c>
      <c r="T458" s="38">
        <f t="shared" ref="T458:T521" ca="1" si="31">R458+S458</f>
        <v>10</v>
      </c>
      <c r="U458" s="38">
        <f ca="1">SUM($R$9:S458)</f>
        <v>-10500</v>
      </c>
    </row>
    <row r="459" spans="16:21" x14ac:dyDescent="0.2">
      <c r="P459">
        <v>451</v>
      </c>
      <c r="Q459" s="37">
        <f t="shared" ca="1" si="28"/>
        <v>0</v>
      </c>
      <c r="R459" s="38">
        <f t="shared" si="29"/>
        <v>10</v>
      </c>
      <c r="S459" s="38">
        <f t="shared" ca="1" si="30"/>
        <v>0</v>
      </c>
      <c r="T459" s="38">
        <f t="shared" ca="1" si="31"/>
        <v>10</v>
      </c>
      <c r="U459" s="38">
        <f ca="1">SUM($R$9:S459)</f>
        <v>-10490</v>
      </c>
    </row>
    <row r="460" spans="16:21" x14ac:dyDescent="0.2">
      <c r="P460">
        <v>452</v>
      </c>
      <c r="Q460" s="37">
        <f t="shared" ca="1" si="28"/>
        <v>0</v>
      </c>
      <c r="R460" s="38">
        <f t="shared" si="29"/>
        <v>10</v>
      </c>
      <c r="S460" s="38">
        <f t="shared" ca="1" si="30"/>
        <v>0</v>
      </c>
      <c r="T460" s="38">
        <f t="shared" ca="1" si="31"/>
        <v>10</v>
      </c>
      <c r="U460" s="38">
        <f ca="1">SUM($R$9:S460)</f>
        <v>-10480</v>
      </c>
    </row>
    <row r="461" spans="16:21" x14ac:dyDescent="0.2">
      <c r="P461">
        <v>453</v>
      </c>
      <c r="Q461" s="37">
        <f t="shared" ca="1" si="28"/>
        <v>0</v>
      </c>
      <c r="R461" s="38">
        <f t="shared" si="29"/>
        <v>10</v>
      </c>
      <c r="S461" s="38">
        <f t="shared" ca="1" si="30"/>
        <v>0</v>
      </c>
      <c r="T461" s="38">
        <f t="shared" ca="1" si="31"/>
        <v>10</v>
      </c>
      <c r="U461" s="38">
        <f ca="1">SUM($R$9:S461)</f>
        <v>-10470</v>
      </c>
    </row>
    <row r="462" spans="16:21" x14ac:dyDescent="0.2">
      <c r="P462">
        <v>454</v>
      </c>
      <c r="Q462" s="37">
        <f t="shared" ca="1" si="28"/>
        <v>0</v>
      </c>
      <c r="R462" s="38">
        <f t="shared" si="29"/>
        <v>10</v>
      </c>
      <c r="S462" s="38">
        <f t="shared" ca="1" si="30"/>
        <v>0</v>
      </c>
      <c r="T462" s="38">
        <f t="shared" ca="1" si="31"/>
        <v>10</v>
      </c>
      <c r="U462" s="38">
        <f ca="1">SUM($R$9:S462)</f>
        <v>-10460</v>
      </c>
    </row>
    <row r="463" spans="16:21" x14ac:dyDescent="0.2">
      <c r="P463">
        <v>455</v>
      </c>
      <c r="Q463" s="37">
        <f t="shared" ca="1" si="28"/>
        <v>0</v>
      </c>
      <c r="R463" s="38">
        <f t="shared" si="29"/>
        <v>10</v>
      </c>
      <c r="S463" s="38">
        <f t="shared" ca="1" si="30"/>
        <v>0</v>
      </c>
      <c r="T463" s="38">
        <f t="shared" ca="1" si="31"/>
        <v>10</v>
      </c>
      <c r="U463" s="38">
        <f ca="1">SUM($R$9:S463)</f>
        <v>-10450</v>
      </c>
    </row>
    <row r="464" spans="16:21" x14ac:dyDescent="0.2">
      <c r="P464">
        <v>456</v>
      </c>
      <c r="Q464" s="37">
        <f t="shared" ca="1" si="28"/>
        <v>0</v>
      </c>
      <c r="R464" s="38">
        <f t="shared" si="29"/>
        <v>10</v>
      </c>
      <c r="S464" s="38">
        <f t="shared" ca="1" si="30"/>
        <v>0</v>
      </c>
      <c r="T464" s="38">
        <f t="shared" ca="1" si="31"/>
        <v>10</v>
      </c>
      <c r="U464" s="38">
        <f ca="1">SUM($R$9:S464)</f>
        <v>-10440</v>
      </c>
    </row>
    <row r="465" spans="16:21" x14ac:dyDescent="0.2">
      <c r="P465">
        <v>457</v>
      </c>
      <c r="Q465" s="37">
        <f t="shared" ca="1" si="28"/>
        <v>0</v>
      </c>
      <c r="R465" s="38">
        <f t="shared" si="29"/>
        <v>10</v>
      </c>
      <c r="S465" s="38">
        <f t="shared" ca="1" si="30"/>
        <v>0</v>
      </c>
      <c r="T465" s="38">
        <f t="shared" ca="1" si="31"/>
        <v>10</v>
      </c>
      <c r="U465" s="38">
        <f ca="1">SUM($R$9:S465)</f>
        <v>-10430</v>
      </c>
    </row>
    <row r="466" spans="16:21" x14ac:dyDescent="0.2">
      <c r="P466">
        <v>458</v>
      </c>
      <c r="Q466" s="37">
        <f t="shared" ca="1" si="28"/>
        <v>0</v>
      </c>
      <c r="R466" s="38">
        <f t="shared" si="29"/>
        <v>10</v>
      </c>
      <c r="S466" s="38">
        <f t="shared" ca="1" si="30"/>
        <v>0</v>
      </c>
      <c r="T466" s="38">
        <f t="shared" ca="1" si="31"/>
        <v>10</v>
      </c>
      <c r="U466" s="38">
        <f ca="1">SUM($R$9:S466)</f>
        <v>-10420</v>
      </c>
    </row>
    <row r="467" spans="16:21" x14ac:dyDescent="0.2">
      <c r="P467">
        <v>459</v>
      </c>
      <c r="Q467" s="37">
        <f t="shared" ca="1" si="28"/>
        <v>0</v>
      </c>
      <c r="R467" s="38">
        <f t="shared" si="29"/>
        <v>10</v>
      </c>
      <c r="S467" s="38">
        <f t="shared" ca="1" si="30"/>
        <v>0</v>
      </c>
      <c r="T467" s="38">
        <f t="shared" ca="1" si="31"/>
        <v>10</v>
      </c>
      <c r="U467" s="38">
        <f ca="1">SUM($R$9:S467)</f>
        <v>-10410</v>
      </c>
    </row>
    <row r="468" spans="16:21" x14ac:dyDescent="0.2">
      <c r="P468">
        <v>460</v>
      </c>
      <c r="Q468" s="37">
        <f t="shared" ca="1" si="28"/>
        <v>0</v>
      </c>
      <c r="R468" s="38">
        <f t="shared" si="29"/>
        <v>10</v>
      </c>
      <c r="S468" s="38">
        <f t="shared" ca="1" si="30"/>
        <v>0</v>
      </c>
      <c r="T468" s="38">
        <f t="shared" ca="1" si="31"/>
        <v>10</v>
      </c>
      <c r="U468" s="38">
        <f ca="1">SUM($R$9:S468)</f>
        <v>-10400</v>
      </c>
    </row>
    <row r="469" spans="16:21" x14ac:dyDescent="0.2">
      <c r="P469">
        <v>461</v>
      </c>
      <c r="Q469" s="37">
        <f t="shared" ca="1" si="28"/>
        <v>0</v>
      </c>
      <c r="R469" s="38">
        <f t="shared" si="29"/>
        <v>10</v>
      </c>
      <c r="S469" s="38">
        <f t="shared" ca="1" si="30"/>
        <v>0</v>
      </c>
      <c r="T469" s="38">
        <f t="shared" ca="1" si="31"/>
        <v>10</v>
      </c>
      <c r="U469" s="38">
        <f ca="1">SUM($R$9:S469)</f>
        <v>-10390</v>
      </c>
    </row>
    <row r="470" spans="16:21" x14ac:dyDescent="0.2">
      <c r="P470">
        <v>462</v>
      </c>
      <c r="Q470" s="37">
        <f t="shared" ca="1" si="28"/>
        <v>0</v>
      </c>
      <c r="R470" s="38">
        <f t="shared" si="29"/>
        <v>10</v>
      </c>
      <c r="S470" s="38">
        <f t="shared" ca="1" si="30"/>
        <v>0</v>
      </c>
      <c r="T470" s="38">
        <f t="shared" ca="1" si="31"/>
        <v>10</v>
      </c>
      <c r="U470" s="38">
        <f ca="1">SUM($R$9:S470)</f>
        <v>-10380</v>
      </c>
    </row>
    <row r="471" spans="16:21" x14ac:dyDescent="0.2">
      <c r="P471">
        <v>463</v>
      </c>
      <c r="Q471" s="37">
        <f t="shared" ca="1" si="28"/>
        <v>0</v>
      </c>
      <c r="R471" s="38">
        <f t="shared" si="29"/>
        <v>10</v>
      </c>
      <c r="S471" s="38">
        <f t="shared" ca="1" si="30"/>
        <v>0</v>
      </c>
      <c r="T471" s="38">
        <f t="shared" ca="1" si="31"/>
        <v>10</v>
      </c>
      <c r="U471" s="38">
        <f ca="1">SUM($R$9:S471)</f>
        <v>-10370</v>
      </c>
    </row>
    <row r="472" spans="16:21" x14ac:dyDescent="0.2">
      <c r="P472">
        <v>464</v>
      </c>
      <c r="Q472" s="37">
        <f t="shared" ca="1" si="28"/>
        <v>0</v>
      </c>
      <c r="R472" s="38">
        <f t="shared" si="29"/>
        <v>10</v>
      </c>
      <c r="S472" s="38">
        <f t="shared" ca="1" si="30"/>
        <v>0</v>
      </c>
      <c r="T472" s="38">
        <f t="shared" ca="1" si="31"/>
        <v>10</v>
      </c>
      <c r="U472" s="38">
        <f ca="1">SUM($R$9:S472)</f>
        <v>-10360</v>
      </c>
    </row>
    <row r="473" spans="16:21" x14ac:dyDescent="0.2">
      <c r="P473">
        <v>465</v>
      </c>
      <c r="Q473" s="37">
        <f t="shared" ca="1" si="28"/>
        <v>0</v>
      </c>
      <c r="R473" s="38">
        <f t="shared" si="29"/>
        <v>10</v>
      </c>
      <c r="S473" s="38">
        <f t="shared" ca="1" si="30"/>
        <v>0</v>
      </c>
      <c r="T473" s="38">
        <f t="shared" ca="1" si="31"/>
        <v>10</v>
      </c>
      <c r="U473" s="38">
        <f ca="1">SUM($R$9:S473)</f>
        <v>-10350</v>
      </c>
    </row>
    <row r="474" spans="16:21" x14ac:dyDescent="0.2">
      <c r="P474">
        <v>466</v>
      </c>
      <c r="Q474" s="37">
        <f t="shared" ca="1" si="28"/>
        <v>0</v>
      </c>
      <c r="R474" s="38">
        <f t="shared" si="29"/>
        <v>10</v>
      </c>
      <c r="S474" s="38">
        <f t="shared" ca="1" si="30"/>
        <v>0</v>
      </c>
      <c r="T474" s="38">
        <f t="shared" ca="1" si="31"/>
        <v>10</v>
      </c>
      <c r="U474" s="38">
        <f ca="1">SUM($R$9:S474)</f>
        <v>-10340</v>
      </c>
    </row>
    <row r="475" spans="16:21" x14ac:dyDescent="0.2">
      <c r="P475">
        <v>467</v>
      </c>
      <c r="Q475" s="37">
        <f t="shared" ca="1" si="28"/>
        <v>0</v>
      </c>
      <c r="R475" s="38">
        <f t="shared" si="29"/>
        <v>10</v>
      </c>
      <c r="S475" s="38">
        <f t="shared" ca="1" si="30"/>
        <v>0</v>
      </c>
      <c r="T475" s="38">
        <f t="shared" ca="1" si="31"/>
        <v>10</v>
      </c>
      <c r="U475" s="38">
        <f ca="1">SUM($R$9:S475)</f>
        <v>-10330</v>
      </c>
    </row>
    <row r="476" spans="16:21" x14ac:dyDescent="0.2">
      <c r="P476">
        <v>468</v>
      </c>
      <c r="Q476" s="37">
        <f t="shared" ca="1" si="28"/>
        <v>0</v>
      </c>
      <c r="R476" s="38">
        <f t="shared" si="29"/>
        <v>10</v>
      </c>
      <c r="S476" s="38">
        <f t="shared" ca="1" si="30"/>
        <v>0</v>
      </c>
      <c r="T476" s="38">
        <f t="shared" ca="1" si="31"/>
        <v>10</v>
      </c>
      <c r="U476" s="38">
        <f ca="1">SUM($R$9:S476)</f>
        <v>-10320</v>
      </c>
    </row>
    <row r="477" spans="16:21" x14ac:dyDescent="0.2">
      <c r="P477">
        <v>469</v>
      </c>
      <c r="Q477" s="37">
        <f t="shared" ca="1" si="28"/>
        <v>0</v>
      </c>
      <c r="R477" s="38">
        <f t="shared" si="29"/>
        <v>10</v>
      </c>
      <c r="S477" s="38">
        <f t="shared" ca="1" si="30"/>
        <v>0</v>
      </c>
      <c r="T477" s="38">
        <f t="shared" ca="1" si="31"/>
        <v>10</v>
      </c>
      <c r="U477" s="38">
        <f ca="1">SUM($R$9:S477)</f>
        <v>-10310</v>
      </c>
    </row>
    <row r="478" spans="16:21" x14ac:dyDescent="0.2">
      <c r="P478">
        <v>470</v>
      </c>
      <c r="Q478" s="37">
        <f t="shared" ca="1" si="28"/>
        <v>0</v>
      </c>
      <c r="R478" s="38">
        <f t="shared" si="29"/>
        <v>10</v>
      </c>
      <c r="S478" s="38">
        <f t="shared" ca="1" si="30"/>
        <v>0</v>
      </c>
      <c r="T478" s="38">
        <f t="shared" ca="1" si="31"/>
        <v>10</v>
      </c>
      <c r="U478" s="38">
        <f ca="1">SUM($R$9:S478)</f>
        <v>-10300</v>
      </c>
    </row>
    <row r="479" spans="16:21" x14ac:dyDescent="0.2">
      <c r="P479">
        <v>471</v>
      </c>
      <c r="Q479" s="37">
        <f t="shared" ca="1" si="28"/>
        <v>0</v>
      </c>
      <c r="R479" s="38">
        <f t="shared" si="29"/>
        <v>10</v>
      </c>
      <c r="S479" s="38">
        <f t="shared" ca="1" si="30"/>
        <v>0</v>
      </c>
      <c r="T479" s="38">
        <f t="shared" ca="1" si="31"/>
        <v>10</v>
      </c>
      <c r="U479" s="38">
        <f ca="1">SUM($R$9:S479)</f>
        <v>-10290</v>
      </c>
    </row>
    <row r="480" spans="16:21" x14ac:dyDescent="0.2">
      <c r="P480">
        <v>472</v>
      </c>
      <c r="Q480" s="37">
        <f t="shared" ca="1" si="28"/>
        <v>0</v>
      </c>
      <c r="R480" s="38">
        <f t="shared" si="29"/>
        <v>10</v>
      </c>
      <c r="S480" s="38">
        <f t="shared" ca="1" si="30"/>
        <v>0</v>
      </c>
      <c r="T480" s="38">
        <f t="shared" ca="1" si="31"/>
        <v>10</v>
      </c>
      <c r="U480" s="38">
        <f ca="1">SUM($R$9:S480)</f>
        <v>-10280</v>
      </c>
    </row>
    <row r="481" spans="16:21" x14ac:dyDescent="0.2">
      <c r="P481">
        <v>473</v>
      </c>
      <c r="Q481" s="37">
        <f t="shared" ca="1" si="28"/>
        <v>0</v>
      </c>
      <c r="R481" s="38">
        <f t="shared" si="29"/>
        <v>10</v>
      </c>
      <c r="S481" s="38">
        <f t="shared" ca="1" si="30"/>
        <v>0</v>
      </c>
      <c r="T481" s="38">
        <f t="shared" ca="1" si="31"/>
        <v>10</v>
      </c>
      <c r="U481" s="38">
        <f ca="1">SUM($R$9:S481)</f>
        <v>-10270</v>
      </c>
    </row>
    <row r="482" spans="16:21" x14ac:dyDescent="0.2">
      <c r="P482">
        <v>474</v>
      </c>
      <c r="Q482" s="37">
        <f t="shared" ca="1" si="28"/>
        <v>0</v>
      </c>
      <c r="R482" s="38">
        <f t="shared" si="29"/>
        <v>10</v>
      </c>
      <c r="S482" s="38">
        <f t="shared" ca="1" si="30"/>
        <v>0</v>
      </c>
      <c r="T482" s="38">
        <f t="shared" ca="1" si="31"/>
        <v>10</v>
      </c>
      <c r="U482" s="38">
        <f ca="1">SUM($R$9:S482)</f>
        <v>-10260</v>
      </c>
    </row>
    <row r="483" spans="16:21" x14ac:dyDescent="0.2">
      <c r="P483">
        <v>475</v>
      </c>
      <c r="Q483" s="37">
        <f t="shared" ca="1" si="28"/>
        <v>0</v>
      </c>
      <c r="R483" s="38">
        <f t="shared" si="29"/>
        <v>10</v>
      </c>
      <c r="S483" s="38">
        <f t="shared" ca="1" si="30"/>
        <v>0</v>
      </c>
      <c r="T483" s="38">
        <f t="shared" ca="1" si="31"/>
        <v>10</v>
      </c>
      <c r="U483" s="38">
        <f ca="1">SUM($R$9:S483)</f>
        <v>-10250</v>
      </c>
    </row>
    <row r="484" spans="16:21" x14ac:dyDescent="0.2">
      <c r="P484">
        <v>476</v>
      </c>
      <c r="Q484" s="37">
        <f t="shared" ca="1" si="28"/>
        <v>0</v>
      </c>
      <c r="R484" s="38">
        <f t="shared" si="29"/>
        <v>10</v>
      </c>
      <c r="S484" s="38">
        <f t="shared" ca="1" si="30"/>
        <v>0</v>
      </c>
      <c r="T484" s="38">
        <f t="shared" ca="1" si="31"/>
        <v>10</v>
      </c>
      <c r="U484" s="38">
        <f ca="1">SUM($R$9:S484)</f>
        <v>-10240</v>
      </c>
    </row>
    <row r="485" spans="16:21" x14ac:dyDescent="0.2">
      <c r="P485">
        <v>477</v>
      </c>
      <c r="Q485" s="37">
        <f t="shared" ca="1" si="28"/>
        <v>0</v>
      </c>
      <c r="R485" s="38">
        <f t="shared" si="29"/>
        <v>10</v>
      </c>
      <c r="S485" s="38">
        <f t="shared" ca="1" si="30"/>
        <v>0</v>
      </c>
      <c r="T485" s="38">
        <f t="shared" ca="1" si="31"/>
        <v>10</v>
      </c>
      <c r="U485" s="38">
        <f ca="1">SUM($R$9:S485)</f>
        <v>-10230</v>
      </c>
    </row>
    <row r="486" spans="16:21" x14ac:dyDescent="0.2">
      <c r="P486">
        <v>478</v>
      </c>
      <c r="Q486" s="37">
        <f t="shared" ca="1" si="28"/>
        <v>0</v>
      </c>
      <c r="R486" s="38">
        <f t="shared" si="29"/>
        <v>10</v>
      </c>
      <c r="S486" s="38">
        <f t="shared" ca="1" si="30"/>
        <v>0</v>
      </c>
      <c r="T486" s="38">
        <f t="shared" ca="1" si="31"/>
        <v>10</v>
      </c>
      <c r="U486" s="38">
        <f ca="1">SUM($R$9:S486)</f>
        <v>-10220</v>
      </c>
    </row>
    <row r="487" spans="16:21" x14ac:dyDescent="0.2">
      <c r="P487">
        <v>479</v>
      </c>
      <c r="Q487" s="37">
        <f t="shared" ca="1" si="28"/>
        <v>0</v>
      </c>
      <c r="R487" s="38">
        <f t="shared" si="29"/>
        <v>10</v>
      </c>
      <c r="S487" s="38">
        <f t="shared" ca="1" si="30"/>
        <v>0</v>
      </c>
      <c r="T487" s="38">
        <f t="shared" ca="1" si="31"/>
        <v>10</v>
      </c>
      <c r="U487" s="38">
        <f ca="1">SUM($R$9:S487)</f>
        <v>-10210</v>
      </c>
    </row>
    <row r="488" spans="16:21" x14ac:dyDescent="0.2">
      <c r="P488">
        <v>480</v>
      </c>
      <c r="Q488" s="37">
        <f t="shared" ca="1" si="28"/>
        <v>0</v>
      </c>
      <c r="R488" s="38">
        <f t="shared" si="29"/>
        <v>10</v>
      </c>
      <c r="S488" s="38">
        <f t="shared" ca="1" si="30"/>
        <v>0</v>
      </c>
      <c r="T488" s="38">
        <f t="shared" ca="1" si="31"/>
        <v>10</v>
      </c>
      <c r="U488" s="38">
        <f ca="1">SUM($R$9:S488)</f>
        <v>-10200</v>
      </c>
    </row>
    <row r="489" spans="16:21" x14ac:dyDescent="0.2">
      <c r="P489">
        <v>481</v>
      </c>
      <c r="Q489" s="37">
        <f t="shared" ca="1" si="28"/>
        <v>0</v>
      </c>
      <c r="R489" s="38">
        <f t="shared" si="29"/>
        <v>10</v>
      </c>
      <c r="S489" s="38">
        <f t="shared" ca="1" si="30"/>
        <v>0</v>
      </c>
      <c r="T489" s="38">
        <f t="shared" ca="1" si="31"/>
        <v>10</v>
      </c>
      <c r="U489" s="38">
        <f ca="1">SUM($R$9:S489)</f>
        <v>-10190</v>
      </c>
    </row>
    <row r="490" spans="16:21" x14ac:dyDescent="0.2">
      <c r="P490">
        <v>482</v>
      </c>
      <c r="Q490" s="37">
        <f t="shared" ca="1" si="28"/>
        <v>0</v>
      </c>
      <c r="R490" s="38">
        <f t="shared" si="29"/>
        <v>10</v>
      </c>
      <c r="S490" s="38">
        <f t="shared" ca="1" si="30"/>
        <v>0</v>
      </c>
      <c r="T490" s="38">
        <f t="shared" ca="1" si="31"/>
        <v>10</v>
      </c>
      <c r="U490" s="38">
        <f ca="1">SUM($R$9:S490)</f>
        <v>-10180</v>
      </c>
    </row>
    <row r="491" spans="16:21" x14ac:dyDescent="0.2">
      <c r="P491">
        <v>483</v>
      </c>
      <c r="Q491" s="37">
        <f t="shared" ca="1" si="28"/>
        <v>0</v>
      </c>
      <c r="R491" s="38">
        <f t="shared" si="29"/>
        <v>10</v>
      </c>
      <c r="S491" s="38">
        <f t="shared" ca="1" si="30"/>
        <v>0</v>
      </c>
      <c r="T491" s="38">
        <f t="shared" ca="1" si="31"/>
        <v>10</v>
      </c>
      <c r="U491" s="38">
        <f ca="1">SUM($R$9:S491)</f>
        <v>-10170</v>
      </c>
    </row>
    <row r="492" spans="16:21" x14ac:dyDescent="0.2">
      <c r="P492">
        <v>484</v>
      </c>
      <c r="Q492" s="37">
        <f t="shared" ca="1" si="28"/>
        <v>0</v>
      </c>
      <c r="R492" s="38">
        <f t="shared" si="29"/>
        <v>10</v>
      </c>
      <c r="S492" s="38">
        <f t="shared" ca="1" si="30"/>
        <v>0</v>
      </c>
      <c r="T492" s="38">
        <f t="shared" ca="1" si="31"/>
        <v>10</v>
      </c>
      <c r="U492" s="38">
        <f ca="1">SUM($R$9:S492)</f>
        <v>-10160</v>
      </c>
    </row>
    <row r="493" spans="16:21" x14ac:dyDescent="0.2">
      <c r="P493">
        <v>485</v>
      </c>
      <c r="Q493" s="37">
        <f t="shared" ca="1" si="28"/>
        <v>0</v>
      </c>
      <c r="R493" s="38">
        <f t="shared" si="29"/>
        <v>10</v>
      </c>
      <c r="S493" s="38">
        <f t="shared" ca="1" si="30"/>
        <v>0</v>
      </c>
      <c r="T493" s="38">
        <f t="shared" ca="1" si="31"/>
        <v>10</v>
      </c>
      <c r="U493" s="38">
        <f ca="1">SUM($R$9:S493)</f>
        <v>-10150</v>
      </c>
    </row>
    <row r="494" spans="16:21" x14ac:dyDescent="0.2">
      <c r="P494">
        <v>486</v>
      </c>
      <c r="Q494" s="37">
        <f t="shared" ca="1" si="28"/>
        <v>0</v>
      </c>
      <c r="R494" s="38">
        <f t="shared" si="29"/>
        <v>10</v>
      </c>
      <c r="S494" s="38">
        <f t="shared" ca="1" si="30"/>
        <v>0</v>
      </c>
      <c r="T494" s="38">
        <f t="shared" ca="1" si="31"/>
        <v>10</v>
      </c>
      <c r="U494" s="38">
        <f ca="1">SUM($R$9:S494)</f>
        <v>-10140</v>
      </c>
    </row>
    <row r="495" spans="16:21" x14ac:dyDescent="0.2">
      <c r="P495">
        <v>487</v>
      </c>
      <c r="Q495" s="37">
        <f t="shared" ca="1" si="28"/>
        <v>0</v>
      </c>
      <c r="R495" s="38">
        <f t="shared" si="29"/>
        <v>10</v>
      </c>
      <c r="S495" s="38">
        <f t="shared" ca="1" si="30"/>
        <v>0</v>
      </c>
      <c r="T495" s="38">
        <f t="shared" ca="1" si="31"/>
        <v>10</v>
      </c>
      <c r="U495" s="38">
        <f ca="1">SUM($R$9:S495)</f>
        <v>-10130</v>
      </c>
    </row>
    <row r="496" spans="16:21" x14ac:dyDescent="0.2">
      <c r="P496">
        <v>488</v>
      </c>
      <c r="Q496" s="37">
        <f t="shared" ca="1" si="28"/>
        <v>0</v>
      </c>
      <c r="R496" s="38">
        <f t="shared" si="29"/>
        <v>10</v>
      </c>
      <c r="S496" s="38">
        <f t="shared" ca="1" si="30"/>
        <v>0</v>
      </c>
      <c r="T496" s="38">
        <f t="shared" ca="1" si="31"/>
        <v>10</v>
      </c>
      <c r="U496" s="38">
        <f ca="1">SUM($R$9:S496)</f>
        <v>-10120</v>
      </c>
    </row>
    <row r="497" spans="16:21" x14ac:dyDescent="0.2">
      <c r="P497">
        <v>489</v>
      </c>
      <c r="Q497" s="37">
        <f t="shared" ca="1" si="28"/>
        <v>0</v>
      </c>
      <c r="R497" s="38">
        <f t="shared" si="29"/>
        <v>10</v>
      </c>
      <c r="S497" s="38">
        <f t="shared" ca="1" si="30"/>
        <v>0</v>
      </c>
      <c r="T497" s="38">
        <f t="shared" ca="1" si="31"/>
        <v>10</v>
      </c>
      <c r="U497" s="38">
        <f ca="1">SUM($R$9:S497)</f>
        <v>-10110</v>
      </c>
    </row>
    <row r="498" spans="16:21" x14ac:dyDescent="0.2">
      <c r="P498">
        <v>490</v>
      </c>
      <c r="Q498" s="37">
        <f t="shared" ca="1" si="28"/>
        <v>0</v>
      </c>
      <c r="R498" s="38">
        <f t="shared" si="29"/>
        <v>10</v>
      </c>
      <c r="S498" s="38">
        <f t="shared" ca="1" si="30"/>
        <v>0</v>
      </c>
      <c r="T498" s="38">
        <f t="shared" ca="1" si="31"/>
        <v>10</v>
      </c>
      <c r="U498" s="38">
        <f ca="1">SUM($R$9:S498)</f>
        <v>-10100</v>
      </c>
    </row>
    <row r="499" spans="16:21" x14ac:dyDescent="0.2">
      <c r="P499">
        <v>491</v>
      </c>
      <c r="Q499" s="37">
        <f t="shared" ca="1" si="28"/>
        <v>0</v>
      </c>
      <c r="R499" s="38">
        <f t="shared" si="29"/>
        <v>10</v>
      </c>
      <c r="S499" s="38">
        <f t="shared" ca="1" si="30"/>
        <v>0</v>
      </c>
      <c r="T499" s="38">
        <f t="shared" ca="1" si="31"/>
        <v>10</v>
      </c>
      <c r="U499" s="38">
        <f ca="1">SUM($R$9:S499)</f>
        <v>-10090</v>
      </c>
    </row>
    <row r="500" spans="16:21" x14ac:dyDescent="0.2">
      <c r="P500">
        <v>492</v>
      </c>
      <c r="Q500" s="37">
        <f t="shared" ca="1" si="28"/>
        <v>0</v>
      </c>
      <c r="R500" s="38">
        <f t="shared" si="29"/>
        <v>10</v>
      </c>
      <c r="S500" s="38">
        <f t="shared" ca="1" si="30"/>
        <v>0</v>
      </c>
      <c r="T500" s="38">
        <f t="shared" ca="1" si="31"/>
        <v>10</v>
      </c>
      <c r="U500" s="38">
        <f ca="1">SUM($R$9:S500)</f>
        <v>-10080</v>
      </c>
    </row>
    <row r="501" spans="16:21" x14ac:dyDescent="0.2">
      <c r="P501">
        <v>493</v>
      </c>
      <c r="Q501" s="37">
        <f t="shared" ca="1" si="28"/>
        <v>0</v>
      </c>
      <c r="R501" s="38">
        <f t="shared" si="29"/>
        <v>10</v>
      </c>
      <c r="S501" s="38">
        <f t="shared" ca="1" si="30"/>
        <v>0</v>
      </c>
      <c r="T501" s="38">
        <f t="shared" ca="1" si="31"/>
        <v>10</v>
      </c>
      <c r="U501" s="38">
        <f ca="1">SUM($R$9:S501)</f>
        <v>-10070</v>
      </c>
    </row>
    <row r="502" spans="16:21" x14ac:dyDescent="0.2">
      <c r="P502">
        <v>494</v>
      </c>
      <c r="Q502" s="37">
        <f t="shared" ca="1" si="28"/>
        <v>1</v>
      </c>
      <c r="R502" s="38">
        <f t="shared" si="29"/>
        <v>10</v>
      </c>
      <c r="S502" s="38">
        <f t="shared" ca="1" si="30"/>
        <v>-1000</v>
      </c>
      <c r="T502" s="38">
        <f t="shared" ca="1" si="31"/>
        <v>-990</v>
      </c>
      <c r="U502" s="38">
        <f ca="1">SUM($R$9:S502)</f>
        <v>-11060</v>
      </c>
    </row>
    <row r="503" spans="16:21" x14ac:dyDescent="0.2">
      <c r="P503">
        <v>495</v>
      </c>
      <c r="Q503" s="37">
        <f t="shared" ca="1" si="28"/>
        <v>0</v>
      </c>
      <c r="R503" s="38">
        <f t="shared" si="29"/>
        <v>10</v>
      </c>
      <c r="S503" s="38">
        <f t="shared" ca="1" si="30"/>
        <v>0</v>
      </c>
      <c r="T503" s="38">
        <f t="shared" ca="1" si="31"/>
        <v>10</v>
      </c>
      <c r="U503" s="38">
        <f ca="1">SUM($R$9:S503)</f>
        <v>-11050</v>
      </c>
    </row>
    <row r="504" spans="16:21" x14ac:dyDescent="0.2">
      <c r="P504">
        <v>496</v>
      </c>
      <c r="Q504" s="37">
        <f t="shared" ca="1" si="28"/>
        <v>0</v>
      </c>
      <c r="R504" s="38">
        <f t="shared" si="29"/>
        <v>10</v>
      </c>
      <c r="S504" s="38">
        <f t="shared" ca="1" si="30"/>
        <v>0</v>
      </c>
      <c r="T504" s="38">
        <f t="shared" ca="1" si="31"/>
        <v>10</v>
      </c>
      <c r="U504" s="38">
        <f ca="1">SUM($R$9:S504)</f>
        <v>-11040</v>
      </c>
    </row>
    <row r="505" spans="16:21" x14ac:dyDescent="0.2">
      <c r="P505">
        <v>497</v>
      </c>
      <c r="Q505" s="37">
        <f t="shared" ca="1" si="28"/>
        <v>0</v>
      </c>
      <c r="R505" s="38">
        <f t="shared" si="29"/>
        <v>10</v>
      </c>
      <c r="S505" s="38">
        <f t="shared" ca="1" si="30"/>
        <v>0</v>
      </c>
      <c r="T505" s="38">
        <f t="shared" ca="1" si="31"/>
        <v>10</v>
      </c>
      <c r="U505" s="38">
        <f ca="1">SUM($R$9:S505)</f>
        <v>-11030</v>
      </c>
    </row>
    <row r="506" spans="16:21" x14ac:dyDescent="0.2">
      <c r="P506">
        <v>498</v>
      </c>
      <c r="Q506" s="37">
        <f t="shared" ca="1" si="28"/>
        <v>0</v>
      </c>
      <c r="R506" s="38">
        <f t="shared" si="29"/>
        <v>10</v>
      </c>
      <c r="S506" s="38">
        <f t="shared" ca="1" si="30"/>
        <v>0</v>
      </c>
      <c r="T506" s="38">
        <f t="shared" ca="1" si="31"/>
        <v>10</v>
      </c>
      <c r="U506" s="38">
        <f ca="1">SUM($R$9:S506)</f>
        <v>-11020</v>
      </c>
    </row>
    <row r="507" spans="16:21" x14ac:dyDescent="0.2">
      <c r="P507">
        <v>499</v>
      </c>
      <c r="Q507" s="37">
        <f t="shared" ca="1" si="28"/>
        <v>0</v>
      </c>
      <c r="R507" s="38">
        <f t="shared" si="29"/>
        <v>10</v>
      </c>
      <c r="S507" s="38">
        <f t="shared" ca="1" si="30"/>
        <v>0</v>
      </c>
      <c r="T507" s="38">
        <f t="shared" ca="1" si="31"/>
        <v>10</v>
      </c>
      <c r="U507" s="38">
        <f ca="1">SUM($R$9:S507)</f>
        <v>-11010</v>
      </c>
    </row>
    <row r="508" spans="16:21" x14ac:dyDescent="0.2">
      <c r="P508">
        <v>500</v>
      </c>
      <c r="Q508" s="37">
        <f t="shared" ca="1" si="28"/>
        <v>0</v>
      </c>
      <c r="R508" s="38">
        <f t="shared" si="29"/>
        <v>10</v>
      </c>
      <c r="S508" s="38">
        <f t="shared" ca="1" si="30"/>
        <v>0</v>
      </c>
      <c r="T508" s="38">
        <f t="shared" ca="1" si="31"/>
        <v>10</v>
      </c>
      <c r="U508" s="38">
        <f ca="1">SUM($R$9:S508)</f>
        <v>-11000</v>
      </c>
    </row>
    <row r="509" spans="16:21" x14ac:dyDescent="0.2">
      <c r="P509">
        <v>501</v>
      </c>
      <c r="Q509" s="37">
        <f t="shared" ca="1" si="28"/>
        <v>0</v>
      </c>
      <c r="R509" s="38">
        <f t="shared" si="29"/>
        <v>10</v>
      </c>
      <c r="S509" s="38">
        <f t="shared" ca="1" si="30"/>
        <v>0</v>
      </c>
      <c r="T509" s="38">
        <f t="shared" ca="1" si="31"/>
        <v>10</v>
      </c>
      <c r="U509" s="38">
        <f ca="1">SUM($R$9:S509)</f>
        <v>-10990</v>
      </c>
    </row>
    <row r="510" spans="16:21" x14ac:dyDescent="0.2">
      <c r="P510">
        <v>502</v>
      </c>
      <c r="Q510" s="37">
        <f t="shared" ca="1" si="28"/>
        <v>0</v>
      </c>
      <c r="R510" s="38">
        <f t="shared" si="29"/>
        <v>10</v>
      </c>
      <c r="S510" s="38">
        <f t="shared" ca="1" si="30"/>
        <v>0</v>
      </c>
      <c r="T510" s="38">
        <f t="shared" ca="1" si="31"/>
        <v>10</v>
      </c>
      <c r="U510" s="38">
        <f ca="1">SUM($R$9:S510)</f>
        <v>-10980</v>
      </c>
    </row>
    <row r="511" spans="16:21" x14ac:dyDescent="0.2">
      <c r="P511">
        <v>503</v>
      </c>
      <c r="Q511" s="37">
        <f t="shared" ca="1" si="28"/>
        <v>0</v>
      </c>
      <c r="R511" s="38">
        <f t="shared" si="29"/>
        <v>10</v>
      </c>
      <c r="S511" s="38">
        <f t="shared" ca="1" si="30"/>
        <v>0</v>
      </c>
      <c r="T511" s="38">
        <f t="shared" ca="1" si="31"/>
        <v>10</v>
      </c>
      <c r="U511" s="38">
        <f ca="1">SUM($R$9:S511)</f>
        <v>-10970</v>
      </c>
    </row>
    <row r="512" spans="16:21" x14ac:dyDescent="0.2">
      <c r="P512">
        <v>504</v>
      </c>
      <c r="Q512" s="37">
        <f t="shared" ca="1" si="28"/>
        <v>0</v>
      </c>
      <c r="R512" s="38">
        <f t="shared" si="29"/>
        <v>10</v>
      </c>
      <c r="S512" s="38">
        <f t="shared" ca="1" si="30"/>
        <v>0</v>
      </c>
      <c r="T512" s="38">
        <f t="shared" ca="1" si="31"/>
        <v>10</v>
      </c>
      <c r="U512" s="38">
        <f ca="1">SUM($R$9:S512)</f>
        <v>-10960</v>
      </c>
    </row>
    <row r="513" spans="16:21" x14ac:dyDescent="0.2">
      <c r="P513">
        <v>505</v>
      </c>
      <c r="Q513" s="37">
        <f t="shared" ca="1" si="28"/>
        <v>1</v>
      </c>
      <c r="R513" s="38">
        <f t="shared" si="29"/>
        <v>10</v>
      </c>
      <c r="S513" s="38">
        <f t="shared" ca="1" si="30"/>
        <v>-1000</v>
      </c>
      <c r="T513" s="38">
        <f t="shared" ca="1" si="31"/>
        <v>-990</v>
      </c>
      <c r="U513" s="38">
        <f ca="1">SUM($R$9:S513)</f>
        <v>-11950</v>
      </c>
    </row>
    <row r="514" spans="16:21" x14ac:dyDescent="0.2">
      <c r="P514">
        <v>506</v>
      </c>
      <c r="Q514" s="37">
        <f t="shared" ca="1" si="28"/>
        <v>0</v>
      </c>
      <c r="R514" s="38">
        <f t="shared" si="29"/>
        <v>10</v>
      </c>
      <c r="S514" s="38">
        <f t="shared" ca="1" si="30"/>
        <v>0</v>
      </c>
      <c r="T514" s="38">
        <f t="shared" ca="1" si="31"/>
        <v>10</v>
      </c>
      <c r="U514" s="38">
        <f ca="1">SUM($R$9:S514)</f>
        <v>-11940</v>
      </c>
    </row>
    <row r="515" spans="16:21" x14ac:dyDescent="0.2">
      <c r="P515">
        <v>507</v>
      </c>
      <c r="Q515" s="37">
        <f t="shared" ca="1" si="28"/>
        <v>0</v>
      </c>
      <c r="R515" s="38">
        <f t="shared" si="29"/>
        <v>10</v>
      </c>
      <c r="S515" s="38">
        <f t="shared" ca="1" si="30"/>
        <v>0</v>
      </c>
      <c r="T515" s="38">
        <f t="shared" ca="1" si="31"/>
        <v>10</v>
      </c>
      <c r="U515" s="38">
        <f ca="1">SUM($R$9:S515)</f>
        <v>-11930</v>
      </c>
    </row>
    <row r="516" spans="16:21" x14ac:dyDescent="0.2">
      <c r="P516">
        <v>508</v>
      </c>
      <c r="Q516" s="37">
        <f t="shared" ca="1" si="28"/>
        <v>0</v>
      </c>
      <c r="R516" s="38">
        <f t="shared" si="29"/>
        <v>10</v>
      </c>
      <c r="S516" s="38">
        <f t="shared" ca="1" si="30"/>
        <v>0</v>
      </c>
      <c r="T516" s="38">
        <f t="shared" ca="1" si="31"/>
        <v>10</v>
      </c>
      <c r="U516" s="38">
        <f ca="1">SUM($R$9:S516)</f>
        <v>-11920</v>
      </c>
    </row>
    <row r="517" spans="16:21" x14ac:dyDescent="0.2">
      <c r="P517">
        <v>509</v>
      </c>
      <c r="Q517" s="37">
        <f t="shared" ca="1" si="28"/>
        <v>0</v>
      </c>
      <c r="R517" s="38">
        <f t="shared" si="29"/>
        <v>10</v>
      </c>
      <c r="S517" s="38">
        <f t="shared" ca="1" si="30"/>
        <v>0</v>
      </c>
      <c r="T517" s="38">
        <f t="shared" ca="1" si="31"/>
        <v>10</v>
      </c>
      <c r="U517" s="38">
        <f ca="1">SUM($R$9:S517)</f>
        <v>-11910</v>
      </c>
    </row>
    <row r="518" spans="16:21" x14ac:dyDescent="0.2">
      <c r="P518">
        <v>510</v>
      </c>
      <c r="Q518" s="37">
        <f t="shared" ca="1" si="28"/>
        <v>0</v>
      </c>
      <c r="R518" s="38">
        <f t="shared" si="29"/>
        <v>10</v>
      </c>
      <c r="S518" s="38">
        <f t="shared" ca="1" si="30"/>
        <v>0</v>
      </c>
      <c r="T518" s="38">
        <f t="shared" ca="1" si="31"/>
        <v>10</v>
      </c>
      <c r="U518" s="38">
        <f ca="1">SUM($R$9:S518)</f>
        <v>-11900</v>
      </c>
    </row>
    <row r="519" spans="16:21" x14ac:dyDescent="0.2">
      <c r="P519">
        <v>511</v>
      </c>
      <c r="Q519" s="37">
        <f t="shared" ca="1" si="28"/>
        <v>0</v>
      </c>
      <c r="R519" s="38">
        <f t="shared" si="29"/>
        <v>10</v>
      </c>
      <c r="S519" s="38">
        <f t="shared" ca="1" si="30"/>
        <v>0</v>
      </c>
      <c r="T519" s="38">
        <f t="shared" ca="1" si="31"/>
        <v>10</v>
      </c>
      <c r="U519" s="38">
        <f ca="1">SUM($R$9:S519)</f>
        <v>-11890</v>
      </c>
    </row>
    <row r="520" spans="16:21" x14ac:dyDescent="0.2">
      <c r="P520">
        <v>512</v>
      </c>
      <c r="Q520" s="37">
        <f t="shared" ca="1" si="28"/>
        <v>0</v>
      </c>
      <c r="R520" s="38">
        <f t="shared" si="29"/>
        <v>10</v>
      </c>
      <c r="S520" s="38">
        <f t="shared" ca="1" si="30"/>
        <v>0</v>
      </c>
      <c r="T520" s="38">
        <f t="shared" ca="1" si="31"/>
        <v>10</v>
      </c>
      <c r="U520" s="38">
        <f ca="1">SUM($R$9:S520)</f>
        <v>-11880</v>
      </c>
    </row>
    <row r="521" spans="16:21" x14ac:dyDescent="0.2">
      <c r="P521">
        <v>513</v>
      </c>
      <c r="Q521" s="37">
        <f t="shared" ref="Q521:Q584" ca="1" si="32">IF(RAND()&lt;$C$2,1,0)</f>
        <v>0</v>
      </c>
      <c r="R521" s="38">
        <f t="shared" ref="R521:R584" si="33">$G$2</f>
        <v>10</v>
      </c>
      <c r="S521" s="38">
        <f t="shared" ref="S521:S584" ca="1" si="34">IF(Q521=1,$G$3,$G$4)</f>
        <v>0</v>
      </c>
      <c r="T521" s="38">
        <f t="shared" ca="1" si="31"/>
        <v>10</v>
      </c>
      <c r="U521" s="38">
        <f ca="1">SUM($R$9:S521)</f>
        <v>-11870</v>
      </c>
    </row>
    <row r="522" spans="16:21" x14ac:dyDescent="0.2">
      <c r="P522">
        <v>514</v>
      </c>
      <c r="Q522" s="37">
        <f t="shared" ca="1" si="32"/>
        <v>0</v>
      </c>
      <c r="R522" s="38">
        <f t="shared" si="33"/>
        <v>10</v>
      </c>
      <c r="S522" s="38">
        <f t="shared" ca="1" si="34"/>
        <v>0</v>
      </c>
      <c r="T522" s="38">
        <f t="shared" ref="T522:T585" ca="1" si="35">R522+S522</f>
        <v>10</v>
      </c>
      <c r="U522" s="38">
        <f ca="1">SUM($R$9:S522)</f>
        <v>-11860</v>
      </c>
    </row>
    <row r="523" spans="16:21" x14ac:dyDescent="0.2">
      <c r="P523">
        <v>515</v>
      </c>
      <c r="Q523" s="37">
        <f t="shared" ca="1" si="32"/>
        <v>1</v>
      </c>
      <c r="R523" s="38">
        <f t="shared" si="33"/>
        <v>10</v>
      </c>
      <c r="S523" s="38">
        <f t="shared" ca="1" si="34"/>
        <v>-1000</v>
      </c>
      <c r="T523" s="38">
        <f t="shared" ca="1" si="35"/>
        <v>-990</v>
      </c>
      <c r="U523" s="38">
        <f ca="1">SUM($R$9:S523)</f>
        <v>-12850</v>
      </c>
    </row>
    <row r="524" spans="16:21" x14ac:dyDescent="0.2">
      <c r="P524">
        <v>516</v>
      </c>
      <c r="Q524" s="37">
        <f t="shared" ca="1" si="32"/>
        <v>0</v>
      </c>
      <c r="R524" s="38">
        <f t="shared" si="33"/>
        <v>10</v>
      </c>
      <c r="S524" s="38">
        <f t="shared" ca="1" si="34"/>
        <v>0</v>
      </c>
      <c r="T524" s="38">
        <f t="shared" ca="1" si="35"/>
        <v>10</v>
      </c>
      <c r="U524" s="38">
        <f ca="1">SUM($R$9:S524)</f>
        <v>-12840</v>
      </c>
    </row>
    <row r="525" spans="16:21" x14ac:dyDescent="0.2">
      <c r="P525">
        <v>517</v>
      </c>
      <c r="Q525" s="37">
        <f t="shared" ca="1" si="32"/>
        <v>0</v>
      </c>
      <c r="R525" s="38">
        <f t="shared" si="33"/>
        <v>10</v>
      </c>
      <c r="S525" s="38">
        <f t="shared" ca="1" si="34"/>
        <v>0</v>
      </c>
      <c r="T525" s="38">
        <f t="shared" ca="1" si="35"/>
        <v>10</v>
      </c>
      <c r="U525" s="38">
        <f ca="1">SUM($R$9:S525)</f>
        <v>-12830</v>
      </c>
    </row>
    <row r="526" spans="16:21" x14ac:dyDescent="0.2">
      <c r="P526">
        <v>518</v>
      </c>
      <c r="Q526" s="37">
        <f t="shared" ca="1" si="32"/>
        <v>0</v>
      </c>
      <c r="R526" s="38">
        <f t="shared" si="33"/>
        <v>10</v>
      </c>
      <c r="S526" s="38">
        <f t="shared" ca="1" si="34"/>
        <v>0</v>
      </c>
      <c r="T526" s="38">
        <f t="shared" ca="1" si="35"/>
        <v>10</v>
      </c>
      <c r="U526" s="38">
        <f ca="1">SUM($R$9:S526)</f>
        <v>-12820</v>
      </c>
    </row>
    <row r="527" spans="16:21" x14ac:dyDescent="0.2">
      <c r="P527">
        <v>519</v>
      </c>
      <c r="Q527" s="37">
        <f t="shared" ca="1" si="32"/>
        <v>1</v>
      </c>
      <c r="R527" s="38">
        <f t="shared" si="33"/>
        <v>10</v>
      </c>
      <c r="S527" s="38">
        <f t="shared" ca="1" si="34"/>
        <v>-1000</v>
      </c>
      <c r="T527" s="38">
        <f t="shared" ca="1" si="35"/>
        <v>-990</v>
      </c>
      <c r="U527" s="38">
        <f ca="1">SUM($R$9:S527)</f>
        <v>-13810</v>
      </c>
    </row>
    <row r="528" spans="16:21" x14ac:dyDescent="0.2">
      <c r="P528">
        <v>520</v>
      </c>
      <c r="Q528" s="37">
        <f t="shared" ca="1" si="32"/>
        <v>0</v>
      </c>
      <c r="R528" s="38">
        <f t="shared" si="33"/>
        <v>10</v>
      </c>
      <c r="S528" s="38">
        <f t="shared" ca="1" si="34"/>
        <v>0</v>
      </c>
      <c r="T528" s="38">
        <f t="shared" ca="1" si="35"/>
        <v>10</v>
      </c>
      <c r="U528" s="38">
        <f ca="1">SUM($R$9:S528)</f>
        <v>-13800</v>
      </c>
    </row>
    <row r="529" spans="16:21" x14ac:dyDescent="0.2">
      <c r="P529">
        <v>521</v>
      </c>
      <c r="Q529" s="37">
        <f t="shared" ca="1" si="32"/>
        <v>0</v>
      </c>
      <c r="R529" s="38">
        <f t="shared" si="33"/>
        <v>10</v>
      </c>
      <c r="S529" s="38">
        <f t="shared" ca="1" si="34"/>
        <v>0</v>
      </c>
      <c r="T529" s="38">
        <f t="shared" ca="1" si="35"/>
        <v>10</v>
      </c>
      <c r="U529" s="38">
        <f ca="1">SUM($R$9:S529)</f>
        <v>-13790</v>
      </c>
    </row>
    <row r="530" spans="16:21" x14ac:dyDescent="0.2">
      <c r="P530">
        <v>522</v>
      </c>
      <c r="Q530" s="37">
        <f t="shared" ca="1" si="32"/>
        <v>1</v>
      </c>
      <c r="R530" s="38">
        <f t="shared" si="33"/>
        <v>10</v>
      </c>
      <c r="S530" s="38">
        <f t="shared" ca="1" si="34"/>
        <v>-1000</v>
      </c>
      <c r="T530" s="38">
        <f t="shared" ca="1" si="35"/>
        <v>-990</v>
      </c>
      <c r="U530" s="38">
        <f ca="1">SUM($R$9:S530)</f>
        <v>-14780</v>
      </c>
    </row>
    <row r="531" spans="16:21" x14ac:dyDescent="0.2">
      <c r="P531">
        <v>523</v>
      </c>
      <c r="Q531" s="37">
        <f t="shared" ca="1" si="32"/>
        <v>0</v>
      </c>
      <c r="R531" s="38">
        <f t="shared" si="33"/>
        <v>10</v>
      </c>
      <c r="S531" s="38">
        <f t="shared" ca="1" si="34"/>
        <v>0</v>
      </c>
      <c r="T531" s="38">
        <f t="shared" ca="1" si="35"/>
        <v>10</v>
      </c>
      <c r="U531" s="38">
        <f ca="1">SUM($R$9:S531)</f>
        <v>-14770</v>
      </c>
    </row>
    <row r="532" spans="16:21" x14ac:dyDescent="0.2">
      <c r="P532">
        <v>524</v>
      </c>
      <c r="Q532" s="37">
        <f t="shared" ca="1" si="32"/>
        <v>1</v>
      </c>
      <c r="R532" s="38">
        <f t="shared" si="33"/>
        <v>10</v>
      </c>
      <c r="S532" s="38">
        <f t="shared" ca="1" si="34"/>
        <v>-1000</v>
      </c>
      <c r="T532" s="38">
        <f t="shared" ca="1" si="35"/>
        <v>-990</v>
      </c>
      <c r="U532" s="38">
        <f ca="1">SUM($R$9:S532)</f>
        <v>-15760</v>
      </c>
    </row>
    <row r="533" spans="16:21" x14ac:dyDescent="0.2">
      <c r="P533">
        <v>525</v>
      </c>
      <c r="Q533" s="37">
        <f t="shared" ca="1" si="32"/>
        <v>0</v>
      </c>
      <c r="R533" s="38">
        <f t="shared" si="33"/>
        <v>10</v>
      </c>
      <c r="S533" s="38">
        <f t="shared" ca="1" si="34"/>
        <v>0</v>
      </c>
      <c r="T533" s="38">
        <f t="shared" ca="1" si="35"/>
        <v>10</v>
      </c>
      <c r="U533" s="38">
        <f ca="1">SUM($R$9:S533)</f>
        <v>-15750</v>
      </c>
    </row>
    <row r="534" spans="16:21" x14ac:dyDescent="0.2">
      <c r="P534">
        <v>526</v>
      </c>
      <c r="Q534" s="37">
        <f t="shared" ca="1" si="32"/>
        <v>0</v>
      </c>
      <c r="R534" s="38">
        <f t="shared" si="33"/>
        <v>10</v>
      </c>
      <c r="S534" s="38">
        <f t="shared" ca="1" si="34"/>
        <v>0</v>
      </c>
      <c r="T534" s="38">
        <f t="shared" ca="1" si="35"/>
        <v>10</v>
      </c>
      <c r="U534" s="38">
        <f ca="1">SUM($R$9:S534)</f>
        <v>-15740</v>
      </c>
    </row>
    <row r="535" spans="16:21" x14ac:dyDescent="0.2">
      <c r="P535">
        <v>527</v>
      </c>
      <c r="Q535" s="37">
        <f t="shared" ca="1" si="32"/>
        <v>0</v>
      </c>
      <c r="R535" s="38">
        <f t="shared" si="33"/>
        <v>10</v>
      </c>
      <c r="S535" s="38">
        <f t="shared" ca="1" si="34"/>
        <v>0</v>
      </c>
      <c r="T535" s="38">
        <f t="shared" ca="1" si="35"/>
        <v>10</v>
      </c>
      <c r="U535" s="38">
        <f ca="1">SUM($R$9:S535)</f>
        <v>-15730</v>
      </c>
    </row>
    <row r="536" spans="16:21" x14ac:dyDescent="0.2">
      <c r="P536">
        <v>528</v>
      </c>
      <c r="Q536" s="37">
        <f t="shared" ca="1" si="32"/>
        <v>0</v>
      </c>
      <c r="R536" s="38">
        <f t="shared" si="33"/>
        <v>10</v>
      </c>
      <c r="S536" s="38">
        <f t="shared" ca="1" si="34"/>
        <v>0</v>
      </c>
      <c r="T536" s="38">
        <f t="shared" ca="1" si="35"/>
        <v>10</v>
      </c>
      <c r="U536" s="38">
        <f ca="1">SUM($R$9:S536)</f>
        <v>-15720</v>
      </c>
    </row>
    <row r="537" spans="16:21" x14ac:dyDescent="0.2">
      <c r="P537">
        <v>529</v>
      </c>
      <c r="Q537" s="37">
        <f t="shared" ca="1" si="32"/>
        <v>0</v>
      </c>
      <c r="R537" s="38">
        <f t="shared" si="33"/>
        <v>10</v>
      </c>
      <c r="S537" s="38">
        <f t="shared" ca="1" si="34"/>
        <v>0</v>
      </c>
      <c r="T537" s="38">
        <f t="shared" ca="1" si="35"/>
        <v>10</v>
      </c>
      <c r="U537" s="38">
        <f ca="1">SUM($R$9:S537)</f>
        <v>-15710</v>
      </c>
    </row>
    <row r="538" spans="16:21" x14ac:dyDescent="0.2">
      <c r="P538">
        <v>530</v>
      </c>
      <c r="Q538" s="37">
        <f t="shared" ca="1" si="32"/>
        <v>0</v>
      </c>
      <c r="R538" s="38">
        <f t="shared" si="33"/>
        <v>10</v>
      </c>
      <c r="S538" s="38">
        <f t="shared" ca="1" si="34"/>
        <v>0</v>
      </c>
      <c r="T538" s="38">
        <f t="shared" ca="1" si="35"/>
        <v>10</v>
      </c>
      <c r="U538" s="38">
        <f ca="1">SUM($R$9:S538)</f>
        <v>-15700</v>
      </c>
    </row>
    <row r="539" spans="16:21" x14ac:dyDescent="0.2">
      <c r="P539">
        <v>531</v>
      </c>
      <c r="Q539" s="37">
        <f t="shared" ca="1" si="32"/>
        <v>0</v>
      </c>
      <c r="R539" s="38">
        <f t="shared" si="33"/>
        <v>10</v>
      </c>
      <c r="S539" s="38">
        <f t="shared" ca="1" si="34"/>
        <v>0</v>
      </c>
      <c r="T539" s="38">
        <f t="shared" ca="1" si="35"/>
        <v>10</v>
      </c>
      <c r="U539" s="38">
        <f ca="1">SUM($R$9:S539)</f>
        <v>-15690</v>
      </c>
    </row>
    <row r="540" spans="16:21" x14ac:dyDescent="0.2">
      <c r="P540">
        <v>532</v>
      </c>
      <c r="Q540" s="37">
        <f t="shared" ca="1" si="32"/>
        <v>0</v>
      </c>
      <c r="R540" s="38">
        <f t="shared" si="33"/>
        <v>10</v>
      </c>
      <c r="S540" s="38">
        <f t="shared" ca="1" si="34"/>
        <v>0</v>
      </c>
      <c r="T540" s="38">
        <f t="shared" ca="1" si="35"/>
        <v>10</v>
      </c>
      <c r="U540" s="38">
        <f ca="1">SUM($R$9:S540)</f>
        <v>-15680</v>
      </c>
    </row>
    <row r="541" spans="16:21" x14ac:dyDescent="0.2">
      <c r="P541">
        <v>533</v>
      </c>
      <c r="Q541" s="37">
        <f t="shared" ca="1" si="32"/>
        <v>0</v>
      </c>
      <c r="R541" s="38">
        <f t="shared" si="33"/>
        <v>10</v>
      </c>
      <c r="S541" s="38">
        <f t="shared" ca="1" si="34"/>
        <v>0</v>
      </c>
      <c r="T541" s="38">
        <f t="shared" ca="1" si="35"/>
        <v>10</v>
      </c>
      <c r="U541" s="38">
        <f ca="1">SUM($R$9:S541)</f>
        <v>-15670</v>
      </c>
    </row>
    <row r="542" spans="16:21" x14ac:dyDescent="0.2">
      <c r="P542">
        <v>534</v>
      </c>
      <c r="Q542" s="37">
        <f t="shared" ca="1" si="32"/>
        <v>0</v>
      </c>
      <c r="R542" s="38">
        <f t="shared" si="33"/>
        <v>10</v>
      </c>
      <c r="S542" s="38">
        <f t="shared" ca="1" si="34"/>
        <v>0</v>
      </c>
      <c r="T542" s="38">
        <f t="shared" ca="1" si="35"/>
        <v>10</v>
      </c>
      <c r="U542" s="38">
        <f ca="1">SUM($R$9:S542)</f>
        <v>-15660</v>
      </c>
    </row>
    <row r="543" spans="16:21" x14ac:dyDescent="0.2">
      <c r="P543">
        <v>535</v>
      </c>
      <c r="Q543" s="37">
        <f t="shared" ca="1" si="32"/>
        <v>0</v>
      </c>
      <c r="R543" s="38">
        <f t="shared" si="33"/>
        <v>10</v>
      </c>
      <c r="S543" s="38">
        <f t="shared" ca="1" si="34"/>
        <v>0</v>
      </c>
      <c r="T543" s="38">
        <f t="shared" ca="1" si="35"/>
        <v>10</v>
      </c>
      <c r="U543" s="38">
        <f ca="1">SUM($R$9:S543)</f>
        <v>-15650</v>
      </c>
    </row>
    <row r="544" spans="16:21" x14ac:dyDescent="0.2">
      <c r="P544">
        <v>536</v>
      </c>
      <c r="Q544" s="37">
        <f t="shared" ca="1" si="32"/>
        <v>0</v>
      </c>
      <c r="R544" s="38">
        <f t="shared" si="33"/>
        <v>10</v>
      </c>
      <c r="S544" s="38">
        <f t="shared" ca="1" si="34"/>
        <v>0</v>
      </c>
      <c r="T544" s="38">
        <f t="shared" ca="1" si="35"/>
        <v>10</v>
      </c>
      <c r="U544" s="38">
        <f ca="1">SUM($R$9:S544)</f>
        <v>-15640</v>
      </c>
    </row>
    <row r="545" spans="16:21" x14ac:dyDescent="0.2">
      <c r="P545">
        <v>537</v>
      </c>
      <c r="Q545" s="37">
        <f t="shared" ca="1" si="32"/>
        <v>0</v>
      </c>
      <c r="R545" s="38">
        <f t="shared" si="33"/>
        <v>10</v>
      </c>
      <c r="S545" s="38">
        <f t="shared" ca="1" si="34"/>
        <v>0</v>
      </c>
      <c r="T545" s="38">
        <f t="shared" ca="1" si="35"/>
        <v>10</v>
      </c>
      <c r="U545" s="38">
        <f ca="1">SUM($R$9:S545)</f>
        <v>-15630</v>
      </c>
    </row>
    <row r="546" spans="16:21" x14ac:dyDescent="0.2">
      <c r="P546">
        <v>538</v>
      </c>
      <c r="Q546" s="37">
        <f t="shared" ca="1" si="32"/>
        <v>0</v>
      </c>
      <c r="R546" s="38">
        <f t="shared" si="33"/>
        <v>10</v>
      </c>
      <c r="S546" s="38">
        <f t="shared" ca="1" si="34"/>
        <v>0</v>
      </c>
      <c r="T546" s="38">
        <f t="shared" ca="1" si="35"/>
        <v>10</v>
      </c>
      <c r="U546" s="38">
        <f ca="1">SUM($R$9:S546)</f>
        <v>-15620</v>
      </c>
    </row>
    <row r="547" spans="16:21" x14ac:dyDescent="0.2">
      <c r="P547">
        <v>539</v>
      </c>
      <c r="Q547" s="37">
        <f t="shared" ca="1" si="32"/>
        <v>0</v>
      </c>
      <c r="R547" s="38">
        <f t="shared" si="33"/>
        <v>10</v>
      </c>
      <c r="S547" s="38">
        <f t="shared" ca="1" si="34"/>
        <v>0</v>
      </c>
      <c r="T547" s="38">
        <f t="shared" ca="1" si="35"/>
        <v>10</v>
      </c>
      <c r="U547" s="38">
        <f ca="1">SUM($R$9:S547)</f>
        <v>-15610</v>
      </c>
    </row>
    <row r="548" spans="16:21" x14ac:dyDescent="0.2">
      <c r="P548">
        <v>540</v>
      </c>
      <c r="Q548" s="37">
        <f t="shared" ca="1" si="32"/>
        <v>0</v>
      </c>
      <c r="R548" s="38">
        <f t="shared" si="33"/>
        <v>10</v>
      </c>
      <c r="S548" s="38">
        <f t="shared" ca="1" si="34"/>
        <v>0</v>
      </c>
      <c r="T548" s="38">
        <f t="shared" ca="1" si="35"/>
        <v>10</v>
      </c>
      <c r="U548" s="38">
        <f ca="1">SUM($R$9:S548)</f>
        <v>-15600</v>
      </c>
    </row>
    <row r="549" spans="16:21" x14ac:dyDescent="0.2">
      <c r="P549">
        <v>541</v>
      </c>
      <c r="Q549" s="37">
        <f t="shared" ca="1" si="32"/>
        <v>0</v>
      </c>
      <c r="R549" s="38">
        <f t="shared" si="33"/>
        <v>10</v>
      </c>
      <c r="S549" s="38">
        <f t="shared" ca="1" si="34"/>
        <v>0</v>
      </c>
      <c r="T549" s="38">
        <f t="shared" ca="1" si="35"/>
        <v>10</v>
      </c>
      <c r="U549" s="38">
        <f ca="1">SUM($R$9:S549)</f>
        <v>-15590</v>
      </c>
    </row>
    <row r="550" spans="16:21" x14ac:dyDescent="0.2">
      <c r="P550">
        <v>542</v>
      </c>
      <c r="Q550" s="37">
        <f t="shared" ca="1" si="32"/>
        <v>0</v>
      </c>
      <c r="R550" s="38">
        <f t="shared" si="33"/>
        <v>10</v>
      </c>
      <c r="S550" s="38">
        <f t="shared" ca="1" si="34"/>
        <v>0</v>
      </c>
      <c r="T550" s="38">
        <f t="shared" ca="1" si="35"/>
        <v>10</v>
      </c>
      <c r="U550" s="38">
        <f ca="1">SUM($R$9:S550)</f>
        <v>-15580</v>
      </c>
    </row>
    <row r="551" spans="16:21" x14ac:dyDescent="0.2">
      <c r="P551">
        <v>543</v>
      </c>
      <c r="Q551" s="37">
        <f t="shared" ca="1" si="32"/>
        <v>0</v>
      </c>
      <c r="R551" s="38">
        <f t="shared" si="33"/>
        <v>10</v>
      </c>
      <c r="S551" s="38">
        <f t="shared" ca="1" si="34"/>
        <v>0</v>
      </c>
      <c r="T551" s="38">
        <f t="shared" ca="1" si="35"/>
        <v>10</v>
      </c>
      <c r="U551" s="38">
        <f ca="1">SUM($R$9:S551)</f>
        <v>-15570</v>
      </c>
    </row>
    <row r="552" spans="16:21" x14ac:dyDescent="0.2">
      <c r="P552">
        <v>544</v>
      </c>
      <c r="Q552" s="37">
        <f t="shared" ca="1" si="32"/>
        <v>0</v>
      </c>
      <c r="R552" s="38">
        <f t="shared" si="33"/>
        <v>10</v>
      </c>
      <c r="S552" s="38">
        <f t="shared" ca="1" si="34"/>
        <v>0</v>
      </c>
      <c r="T552" s="38">
        <f t="shared" ca="1" si="35"/>
        <v>10</v>
      </c>
      <c r="U552" s="38">
        <f ca="1">SUM($R$9:S552)</f>
        <v>-15560</v>
      </c>
    </row>
    <row r="553" spans="16:21" x14ac:dyDescent="0.2">
      <c r="P553">
        <v>545</v>
      </c>
      <c r="Q553" s="37">
        <f t="shared" ca="1" si="32"/>
        <v>0</v>
      </c>
      <c r="R553" s="38">
        <f t="shared" si="33"/>
        <v>10</v>
      </c>
      <c r="S553" s="38">
        <f t="shared" ca="1" si="34"/>
        <v>0</v>
      </c>
      <c r="T553" s="38">
        <f t="shared" ca="1" si="35"/>
        <v>10</v>
      </c>
      <c r="U553" s="38">
        <f ca="1">SUM($R$9:S553)</f>
        <v>-15550</v>
      </c>
    </row>
    <row r="554" spans="16:21" x14ac:dyDescent="0.2">
      <c r="P554">
        <v>546</v>
      </c>
      <c r="Q554" s="37">
        <f t="shared" ca="1" si="32"/>
        <v>0</v>
      </c>
      <c r="R554" s="38">
        <f t="shared" si="33"/>
        <v>10</v>
      </c>
      <c r="S554" s="38">
        <f t="shared" ca="1" si="34"/>
        <v>0</v>
      </c>
      <c r="T554" s="38">
        <f t="shared" ca="1" si="35"/>
        <v>10</v>
      </c>
      <c r="U554" s="38">
        <f ca="1">SUM($R$9:S554)</f>
        <v>-15540</v>
      </c>
    </row>
    <row r="555" spans="16:21" x14ac:dyDescent="0.2">
      <c r="P555">
        <v>547</v>
      </c>
      <c r="Q555" s="37">
        <f t="shared" ca="1" si="32"/>
        <v>0</v>
      </c>
      <c r="R555" s="38">
        <f t="shared" si="33"/>
        <v>10</v>
      </c>
      <c r="S555" s="38">
        <f t="shared" ca="1" si="34"/>
        <v>0</v>
      </c>
      <c r="T555" s="38">
        <f t="shared" ca="1" si="35"/>
        <v>10</v>
      </c>
      <c r="U555" s="38">
        <f ca="1">SUM($R$9:S555)</f>
        <v>-15530</v>
      </c>
    </row>
    <row r="556" spans="16:21" x14ac:dyDescent="0.2">
      <c r="P556">
        <v>548</v>
      </c>
      <c r="Q556" s="37">
        <f t="shared" ca="1" si="32"/>
        <v>0</v>
      </c>
      <c r="R556" s="38">
        <f t="shared" si="33"/>
        <v>10</v>
      </c>
      <c r="S556" s="38">
        <f t="shared" ca="1" si="34"/>
        <v>0</v>
      </c>
      <c r="T556" s="38">
        <f t="shared" ca="1" si="35"/>
        <v>10</v>
      </c>
      <c r="U556" s="38">
        <f ca="1">SUM($R$9:S556)</f>
        <v>-15520</v>
      </c>
    </row>
    <row r="557" spans="16:21" x14ac:dyDescent="0.2">
      <c r="P557">
        <v>549</v>
      </c>
      <c r="Q557" s="37">
        <f t="shared" ca="1" si="32"/>
        <v>1</v>
      </c>
      <c r="R557" s="38">
        <f t="shared" si="33"/>
        <v>10</v>
      </c>
      <c r="S557" s="38">
        <f t="shared" ca="1" si="34"/>
        <v>-1000</v>
      </c>
      <c r="T557" s="38">
        <f t="shared" ca="1" si="35"/>
        <v>-990</v>
      </c>
      <c r="U557" s="38">
        <f ca="1">SUM($R$9:S557)</f>
        <v>-16510</v>
      </c>
    </row>
    <row r="558" spans="16:21" x14ac:dyDescent="0.2">
      <c r="P558">
        <v>550</v>
      </c>
      <c r="Q558" s="37">
        <f t="shared" ca="1" si="32"/>
        <v>0</v>
      </c>
      <c r="R558" s="38">
        <f t="shared" si="33"/>
        <v>10</v>
      </c>
      <c r="S558" s="38">
        <f t="shared" ca="1" si="34"/>
        <v>0</v>
      </c>
      <c r="T558" s="38">
        <f t="shared" ca="1" si="35"/>
        <v>10</v>
      </c>
      <c r="U558" s="38">
        <f ca="1">SUM($R$9:S558)</f>
        <v>-16500</v>
      </c>
    </row>
    <row r="559" spans="16:21" x14ac:dyDescent="0.2">
      <c r="P559">
        <v>551</v>
      </c>
      <c r="Q559" s="37">
        <f t="shared" ca="1" si="32"/>
        <v>0</v>
      </c>
      <c r="R559" s="38">
        <f t="shared" si="33"/>
        <v>10</v>
      </c>
      <c r="S559" s="38">
        <f t="shared" ca="1" si="34"/>
        <v>0</v>
      </c>
      <c r="T559" s="38">
        <f t="shared" ca="1" si="35"/>
        <v>10</v>
      </c>
      <c r="U559" s="38">
        <f ca="1">SUM($R$9:S559)</f>
        <v>-16490</v>
      </c>
    </row>
    <row r="560" spans="16:21" x14ac:dyDescent="0.2">
      <c r="P560">
        <v>552</v>
      </c>
      <c r="Q560" s="37">
        <f t="shared" ca="1" si="32"/>
        <v>0</v>
      </c>
      <c r="R560" s="38">
        <f t="shared" si="33"/>
        <v>10</v>
      </c>
      <c r="S560" s="38">
        <f t="shared" ca="1" si="34"/>
        <v>0</v>
      </c>
      <c r="T560" s="38">
        <f t="shared" ca="1" si="35"/>
        <v>10</v>
      </c>
      <c r="U560" s="38">
        <f ca="1">SUM($R$9:S560)</f>
        <v>-16480</v>
      </c>
    </row>
    <row r="561" spans="16:21" x14ac:dyDescent="0.2">
      <c r="P561">
        <v>553</v>
      </c>
      <c r="Q561" s="37">
        <f t="shared" ca="1" si="32"/>
        <v>0</v>
      </c>
      <c r="R561" s="38">
        <f t="shared" si="33"/>
        <v>10</v>
      </c>
      <c r="S561" s="38">
        <f t="shared" ca="1" si="34"/>
        <v>0</v>
      </c>
      <c r="T561" s="38">
        <f t="shared" ca="1" si="35"/>
        <v>10</v>
      </c>
      <c r="U561" s="38">
        <f ca="1">SUM($R$9:S561)</f>
        <v>-16470</v>
      </c>
    </row>
    <row r="562" spans="16:21" x14ac:dyDescent="0.2">
      <c r="P562">
        <v>554</v>
      </c>
      <c r="Q562" s="37">
        <f t="shared" ca="1" si="32"/>
        <v>0</v>
      </c>
      <c r="R562" s="38">
        <f t="shared" si="33"/>
        <v>10</v>
      </c>
      <c r="S562" s="38">
        <f t="shared" ca="1" si="34"/>
        <v>0</v>
      </c>
      <c r="T562" s="38">
        <f t="shared" ca="1" si="35"/>
        <v>10</v>
      </c>
      <c r="U562" s="38">
        <f ca="1">SUM($R$9:S562)</f>
        <v>-16460</v>
      </c>
    </row>
    <row r="563" spans="16:21" x14ac:dyDescent="0.2">
      <c r="P563">
        <v>555</v>
      </c>
      <c r="Q563" s="37">
        <f t="shared" ca="1" si="32"/>
        <v>0</v>
      </c>
      <c r="R563" s="38">
        <f t="shared" si="33"/>
        <v>10</v>
      </c>
      <c r="S563" s="38">
        <f t="shared" ca="1" si="34"/>
        <v>0</v>
      </c>
      <c r="T563" s="38">
        <f t="shared" ca="1" si="35"/>
        <v>10</v>
      </c>
      <c r="U563" s="38">
        <f ca="1">SUM($R$9:S563)</f>
        <v>-16450</v>
      </c>
    </row>
    <row r="564" spans="16:21" x14ac:dyDescent="0.2">
      <c r="P564">
        <v>556</v>
      </c>
      <c r="Q564" s="37">
        <f t="shared" ca="1" si="32"/>
        <v>0</v>
      </c>
      <c r="R564" s="38">
        <f t="shared" si="33"/>
        <v>10</v>
      </c>
      <c r="S564" s="38">
        <f t="shared" ca="1" si="34"/>
        <v>0</v>
      </c>
      <c r="T564" s="38">
        <f t="shared" ca="1" si="35"/>
        <v>10</v>
      </c>
      <c r="U564" s="38">
        <f ca="1">SUM($R$9:S564)</f>
        <v>-16440</v>
      </c>
    </row>
    <row r="565" spans="16:21" x14ac:dyDescent="0.2">
      <c r="P565">
        <v>557</v>
      </c>
      <c r="Q565" s="37">
        <f t="shared" ca="1" si="32"/>
        <v>0</v>
      </c>
      <c r="R565" s="38">
        <f t="shared" si="33"/>
        <v>10</v>
      </c>
      <c r="S565" s="38">
        <f t="shared" ca="1" si="34"/>
        <v>0</v>
      </c>
      <c r="T565" s="38">
        <f t="shared" ca="1" si="35"/>
        <v>10</v>
      </c>
      <c r="U565" s="38">
        <f ca="1">SUM($R$9:S565)</f>
        <v>-16430</v>
      </c>
    </row>
    <row r="566" spans="16:21" x14ac:dyDescent="0.2">
      <c r="P566">
        <v>558</v>
      </c>
      <c r="Q566" s="37">
        <f t="shared" ca="1" si="32"/>
        <v>0</v>
      </c>
      <c r="R566" s="38">
        <f t="shared" si="33"/>
        <v>10</v>
      </c>
      <c r="S566" s="38">
        <f t="shared" ca="1" si="34"/>
        <v>0</v>
      </c>
      <c r="T566" s="38">
        <f t="shared" ca="1" si="35"/>
        <v>10</v>
      </c>
      <c r="U566" s="38">
        <f ca="1">SUM($R$9:S566)</f>
        <v>-16420</v>
      </c>
    </row>
    <row r="567" spans="16:21" x14ac:dyDescent="0.2">
      <c r="P567">
        <v>559</v>
      </c>
      <c r="Q567" s="37">
        <f t="shared" ca="1" si="32"/>
        <v>0</v>
      </c>
      <c r="R567" s="38">
        <f t="shared" si="33"/>
        <v>10</v>
      </c>
      <c r="S567" s="38">
        <f t="shared" ca="1" si="34"/>
        <v>0</v>
      </c>
      <c r="T567" s="38">
        <f t="shared" ca="1" si="35"/>
        <v>10</v>
      </c>
      <c r="U567" s="38">
        <f ca="1">SUM($R$9:S567)</f>
        <v>-16410</v>
      </c>
    </row>
    <row r="568" spans="16:21" x14ac:dyDescent="0.2">
      <c r="P568">
        <v>560</v>
      </c>
      <c r="Q568" s="37">
        <f t="shared" ca="1" si="32"/>
        <v>0</v>
      </c>
      <c r="R568" s="38">
        <f t="shared" si="33"/>
        <v>10</v>
      </c>
      <c r="S568" s="38">
        <f t="shared" ca="1" si="34"/>
        <v>0</v>
      </c>
      <c r="T568" s="38">
        <f t="shared" ca="1" si="35"/>
        <v>10</v>
      </c>
      <c r="U568" s="38">
        <f ca="1">SUM($R$9:S568)</f>
        <v>-16400</v>
      </c>
    </row>
    <row r="569" spans="16:21" x14ac:dyDescent="0.2">
      <c r="P569">
        <v>561</v>
      </c>
      <c r="Q569" s="37">
        <f t="shared" ca="1" si="32"/>
        <v>1</v>
      </c>
      <c r="R569" s="38">
        <f t="shared" si="33"/>
        <v>10</v>
      </c>
      <c r="S569" s="38">
        <f t="shared" ca="1" si="34"/>
        <v>-1000</v>
      </c>
      <c r="T569" s="38">
        <f t="shared" ca="1" si="35"/>
        <v>-990</v>
      </c>
      <c r="U569" s="38">
        <f ca="1">SUM($R$9:S569)</f>
        <v>-17390</v>
      </c>
    </row>
    <row r="570" spans="16:21" x14ac:dyDescent="0.2">
      <c r="P570">
        <v>562</v>
      </c>
      <c r="Q570" s="37">
        <f t="shared" ca="1" si="32"/>
        <v>0</v>
      </c>
      <c r="R570" s="38">
        <f t="shared" si="33"/>
        <v>10</v>
      </c>
      <c r="S570" s="38">
        <f t="shared" ca="1" si="34"/>
        <v>0</v>
      </c>
      <c r="T570" s="38">
        <f t="shared" ca="1" si="35"/>
        <v>10</v>
      </c>
      <c r="U570" s="38">
        <f ca="1">SUM($R$9:S570)</f>
        <v>-17380</v>
      </c>
    </row>
    <row r="571" spans="16:21" x14ac:dyDescent="0.2">
      <c r="P571">
        <v>563</v>
      </c>
      <c r="Q571" s="37">
        <f t="shared" ca="1" si="32"/>
        <v>1</v>
      </c>
      <c r="R571" s="38">
        <f t="shared" si="33"/>
        <v>10</v>
      </c>
      <c r="S571" s="38">
        <f t="shared" ca="1" si="34"/>
        <v>-1000</v>
      </c>
      <c r="T571" s="38">
        <f t="shared" ca="1" si="35"/>
        <v>-990</v>
      </c>
      <c r="U571" s="38">
        <f ca="1">SUM($R$9:S571)</f>
        <v>-18370</v>
      </c>
    </row>
    <row r="572" spans="16:21" x14ac:dyDescent="0.2">
      <c r="P572">
        <v>564</v>
      </c>
      <c r="Q572" s="37">
        <f t="shared" ca="1" si="32"/>
        <v>0</v>
      </c>
      <c r="R572" s="38">
        <f t="shared" si="33"/>
        <v>10</v>
      </c>
      <c r="S572" s="38">
        <f t="shared" ca="1" si="34"/>
        <v>0</v>
      </c>
      <c r="T572" s="38">
        <f t="shared" ca="1" si="35"/>
        <v>10</v>
      </c>
      <c r="U572" s="38">
        <f ca="1">SUM($R$9:S572)</f>
        <v>-18360</v>
      </c>
    </row>
    <row r="573" spans="16:21" x14ac:dyDescent="0.2">
      <c r="P573">
        <v>565</v>
      </c>
      <c r="Q573" s="37">
        <f t="shared" ca="1" si="32"/>
        <v>0</v>
      </c>
      <c r="R573" s="38">
        <f t="shared" si="33"/>
        <v>10</v>
      </c>
      <c r="S573" s="38">
        <f t="shared" ca="1" si="34"/>
        <v>0</v>
      </c>
      <c r="T573" s="38">
        <f t="shared" ca="1" si="35"/>
        <v>10</v>
      </c>
      <c r="U573" s="38">
        <f ca="1">SUM($R$9:S573)</f>
        <v>-18350</v>
      </c>
    </row>
    <row r="574" spans="16:21" x14ac:dyDescent="0.2">
      <c r="P574">
        <v>566</v>
      </c>
      <c r="Q574" s="37">
        <f t="shared" ca="1" si="32"/>
        <v>0</v>
      </c>
      <c r="R574" s="38">
        <f t="shared" si="33"/>
        <v>10</v>
      </c>
      <c r="S574" s="38">
        <f t="shared" ca="1" si="34"/>
        <v>0</v>
      </c>
      <c r="T574" s="38">
        <f t="shared" ca="1" si="35"/>
        <v>10</v>
      </c>
      <c r="U574" s="38">
        <f ca="1">SUM($R$9:S574)</f>
        <v>-18340</v>
      </c>
    </row>
    <row r="575" spans="16:21" x14ac:dyDescent="0.2">
      <c r="P575">
        <v>567</v>
      </c>
      <c r="Q575" s="37">
        <f t="shared" ca="1" si="32"/>
        <v>0</v>
      </c>
      <c r="R575" s="38">
        <f t="shared" si="33"/>
        <v>10</v>
      </c>
      <c r="S575" s="38">
        <f t="shared" ca="1" si="34"/>
        <v>0</v>
      </c>
      <c r="T575" s="38">
        <f t="shared" ca="1" si="35"/>
        <v>10</v>
      </c>
      <c r="U575" s="38">
        <f ca="1">SUM($R$9:S575)</f>
        <v>-18330</v>
      </c>
    </row>
    <row r="576" spans="16:21" x14ac:dyDescent="0.2">
      <c r="P576">
        <v>568</v>
      </c>
      <c r="Q576" s="37">
        <f t="shared" ca="1" si="32"/>
        <v>0</v>
      </c>
      <c r="R576" s="38">
        <f t="shared" si="33"/>
        <v>10</v>
      </c>
      <c r="S576" s="38">
        <f t="shared" ca="1" si="34"/>
        <v>0</v>
      </c>
      <c r="T576" s="38">
        <f t="shared" ca="1" si="35"/>
        <v>10</v>
      </c>
      <c r="U576" s="38">
        <f ca="1">SUM($R$9:S576)</f>
        <v>-18320</v>
      </c>
    </row>
    <row r="577" spans="16:21" x14ac:dyDescent="0.2">
      <c r="P577">
        <v>569</v>
      </c>
      <c r="Q577" s="37">
        <f t="shared" ca="1" si="32"/>
        <v>0</v>
      </c>
      <c r="R577" s="38">
        <f t="shared" si="33"/>
        <v>10</v>
      </c>
      <c r="S577" s="38">
        <f t="shared" ca="1" si="34"/>
        <v>0</v>
      </c>
      <c r="T577" s="38">
        <f t="shared" ca="1" si="35"/>
        <v>10</v>
      </c>
      <c r="U577" s="38">
        <f ca="1">SUM($R$9:S577)</f>
        <v>-18310</v>
      </c>
    </row>
    <row r="578" spans="16:21" x14ac:dyDescent="0.2">
      <c r="P578">
        <v>570</v>
      </c>
      <c r="Q578" s="37">
        <f t="shared" ca="1" si="32"/>
        <v>0</v>
      </c>
      <c r="R578" s="38">
        <f t="shared" si="33"/>
        <v>10</v>
      </c>
      <c r="S578" s="38">
        <f t="shared" ca="1" si="34"/>
        <v>0</v>
      </c>
      <c r="T578" s="38">
        <f t="shared" ca="1" si="35"/>
        <v>10</v>
      </c>
      <c r="U578" s="38">
        <f ca="1">SUM($R$9:S578)</f>
        <v>-18300</v>
      </c>
    </row>
    <row r="579" spans="16:21" x14ac:dyDescent="0.2">
      <c r="P579">
        <v>571</v>
      </c>
      <c r="Q579" s="37">
        <f t="shared" ca="1" si="32"/>
        <v>0</v>
      </c>
      <c r="R579" s="38">
        <f t="shared" si="33"/>
        <v>10</v>
      </c>
      <c r="S579" s="38">
        <f t="shared" ca="1" si="34"/>
        <v>0</v>
      </c>
      <c r="T579" s="38">
        <f t="shared" ca="1" si="35"/>
        <v>10</v>
      </c>
      <c r="U579" s="38">
        <f ca="1">SUM($R$9:S579)</f>
        <v>-18290</v>
      </c>
    </row>
    <row r="580" spans="16:21" x14ac:dyDescent="0.2">
      <c r="P580">
        <v>572</v>
      </c>
      <c r="Q580" s="37">
        <f t="shared" ca="1" si="32"/>
        <v>0</v>
      </c>
      <c r="R580" s="38">
        <f t="shared" si="33"/>
        <v>10</v>
      </c>
      <c r="S580" s="38">
        <f t="shared" ca="1" si="34"/>
        <v>0</v>
      </c>
      <c r="T580" s="38">
        <f t="shared" ca="1" si="35"/>
        <v>10</v>
      </c>
      <c r="U580" s="38">
        <f ca="1">SUM($R$9:S580)</f>
        <v>-18280</v>
      </c>
    </row>
    <row r="581" spans="16:21" x14ac:dyDescent="0.2">
      <c r="P581">
        <v>573</v>
      </c>
      <c r="Q581" s="37">
        <f t="shared" ca="1" si="32"/>
        <v>0</v>
      </c>
      <c r="R581" s="38">
        <f t="shared" si="33"/>
        <v>10</v>
      </c>
      <c r="S581" s="38">
        <f t="shared" ca="1" si="34"/>
        <v>0</v>
      </c>
      <c r="T581" s="38">
        <f t="shared" ca="1" si="35"/>
        <v>10</v>
      </c>
      <c r="U581" s="38">
        <f ca="1">SUM($R$9:S581)</f>
        <v>-18270</v>
      </c>
    </row>
    <row r="582" spans="16:21" x14ac:dyDescent="0.2">
      <c r="P582">
        <v>574</v>
      </c>
      <c r="Q582" s="37">
        <f t="shared" ca="1" si="32"/>
        <v>0</v>
      </c>
      <c r="R582" s="38">
        <f t="shared" si="33"/>
        <v>10</v>
      </c>
      <c r="S582" s="38">
        <f t="shared" ca="1" si="34"/>
        <v>0</v>
      </c>
      <c r="T582" s="38">
        <f t="shared" ca="1" si="35"/>
        <v>10</v>
      </c>
      <c r="U582" s="38">
        <f ca="1">SUM($R$9:S582)</f>
        <v>-18260</v>
      </c>
    </row>
    <row r="583" spans="16:21" x14ac:dyDescent="0.2">
      <c r="P583">
        <v>575</v>
      </c>
      <c r="Q583" s="37">
        <f t="shared" ca="1" si="32"/>
        <v>0</v>
      </c>
      <c r="R583" s="38">
        <f t="shared" si="33"/>
        <v>10</v>
      </c>
      <c r="S583" s="38">
        <f t="shared" ca="1" si="34"/>
        <v>0</v>
      </c>
      <c r="T583" s="38">
        <f t="shared" ca="1" si="35"/>
        <v>10</v>
      </c>
      <c r="U583" s="38">
        <f ca="1">SUM($R$9:S583)</f>
        <v>-18250</v>
      </c>
    </row>
    <row r="584" spans="16:21" x14ac:dyDescent="0.2">
      <c r="P584">
        <v>576</v>
      </c>
      <c r="Q584" s="37">
        <f t="shared" ca="1" si="32"/>
        <v>0</v>
      </c>
      <c r="R584" s="38">
        <f t="shared" si="33"/>
        <v>10</v>
      </c>
      <c r="S584" s="38">
        <f t="shared" ca="1" si="34"/>
        <v>0</v>
      </c>
      <c r="T584" s="38">
        <f t="shared" ca="1" si="35"/>
        <v>10</v>
      </c>
      <c r="U584" s="38">
        <f ca="1">SUM($R$9:S584)</f>
        <v>-18240</v>
      </c>
    </row>
    <row r="585" spans="16:21" x14ac:dyDescent="0.2">
      <c r="P585">
        <v>577</v>
      </c>
      <c r="Q585" s="37">
        <f t="shared" ref="Q585:Q648" ca="1" si="36">IF(RAND()&lt;$C$2,1,0)</f>
        <v>0</v>
      </c>
      <c r="R585" s="38">
        <f t="shared" ref="R585:R648" si="37">$G$2</f>
        <v>10</v>
      </c>
      <c r="S585" s="38">
        <f t="shared" ref="S585:S648" ca="1" si="38">IF(Q585=1,$G$3,$G$4)</f>
        <v>0</v>
      </c>
      <c r="T585" s="38">
        <f t="shared" ca="1" si="35"/>
        <v>10</v>
      </c>
      <c r="U585" s="38">
        <f ca="1">SUM($R$9:S585)</f>
        <v>-18230</v>
      </c>
    </row>
    <row r="586" spans="16:21" x14ac:dyDescent="0.2">
      <c r="P586">
        <v>578</v>
      </c>
      <c r="Q586" s="37">
        <f t="shared" ca="1" si="36"/>
        <v>0</v>
      </c>
      <c r="R586" s="38">
        <f t="shared" si="37"/>
        <v>10</v>
      </c>
      <c r="S586" s="38">
        <f t="shared" ca="1" si="38"/>
        <v>0</v>
      </c>
      <c r="T586" s="38">
        <f t="shared" ref="T586:T649" ca="1" si="39">R586+S586</f>
        <v>10</v>
      </c>
      <c r="U586" s="38">
        <f ca="1">SUM($R$9:S586)</f>
        <v>-18220</v>
      </c>
    </row>
    <row r="587" spans="16:21" x14ac:dyDescent="0.2">
      <c r="P587">
        <v>579</v>
      </c>
      <c r="Q587" s="37">
        <f t="shared" ca="1" si="36"/>
        <v>0</v>
      </c>
      <c r="R587" s="38">
        <f t="shared" si="37"/>
        <v>10</v>
      </c>
      <c r="S587" s="38">
        <f t="shared" ca="1" si="38"/>
        <v>0</v>
      </c>
      <c r="T587" s="38">
        <f t="shared" ca="1" si="39"/>
        <v>10</v>
      </c>
      <c r="U587" s="38">
        <f ca="1">SUM($R$9:S587)</f>
        <v>-18210</v>
      </c>
    </row>
    <row r="588" spans="16:21" x14ac:dyDescent="0.2">
      <c r="P588">
        <v>580</v>
      </c>
      <c r="Q588" s="37">
        <f t="shared" ca="1" si="36"/>
        <v>0</v>
      </c>
      <c r="R588" s="38">
        <f t="shared" si="37"/>
        <v>10</v>
      </c>
      <c r="S588" s="38">
        <f t="shared" ca="1" si="38"/>
        <v>0</v>
      </c>
      <c r="T588" s="38">
        <f t="shared" ca="1" si="39"/>
        <v>10</v>
      </c>
      <c r="U588" s="38">
        <f ca="1">SUM($R$9:S588)</f>
        <v>-18200</v>
      </c>
    </row>
    <row r="589" spans="16:21" x14ac:dyDescent="0.2">
      <c r="P589">
        <v>581</v>
      </c>
      <c r="Q589" s="37">
        <f t="shared" ca="1" si="36"/>
        <v>0</v>
      </c>
      <c r="R589" s="38">
        <f t="shared" si="37"/>
        <v>10</v>
      </c>
      <c r="S589" s="38">
        <f t="shared" ca="1" si="38"/>
        <v>0</v>
      </c>
      <c r="T589" s="38">
        <f t="shared" ca="1" si="39"/>
        <v>10</v>
      </c>
      <c r="U589" s="38">
        <f ca="1">SUM($R$9:S589)</f>
        <v>-18190</v>
      </c>
    </row>
    <row r="590" spans="16:21" x14ac:dyDescent="0.2">
      <c r="P590">
        <v>582</v>
      </c>
      <c r="Q590" s="37">
        <f t="shared" ca="1" si="36"/>
        <v>0</v>
      </c>
      <c r="R590" s="38">
        <f t="shared" si="37"/>
        <v>10</v>
      </c>
      <c r="S590" s="38">
        <f t="shared" ca="1" si="38"/>
        <v>0</v>
      </c>
      <c r="T590" s="38">
        <f t="shared" ca="1" si="39"/>
        <v>10</v>
      </c>
      <c r="U590" s="38">
        <f ca="1">SUM($R$9:S590)</f>
        <v>-18180</v>
      </c>
    </row>
    <row r="591" spans="16:21" x14ac:dyDescent="0.2">
      <c r="P591">
        <v>583</v>
      </c>
      <c r="Q591" s="37">
        <f t="shared" ca="1" si="36"/>
        <v>0</v>
      </c>
      <c r="R591" s="38">
        <f t="shared" si="37"/>
        <v>10</v>
      </c>
      <c r="S591" s="38">
        <f t="shared" ca="1" si="38"/>
        <v>0</v>
      </c>
      <c r="T591" s="38">
        <f t="shared" ca="1" si="39"/>
        <v>10</v>
      </c>
      <c r="U591" s="38">
        <f ca="1">SUM($R$9:S591)</f>
        <v>-18170</v>
      </c>
    </row>
    <row r="592" spans="16:21" x14ac:dyDescent="0.2">
      <c r="P592">
        <v>584</v>
      </c>
      <c r="Q592" s="37">
        <f t="shared" ca="1" si="36"/>
        <v>0</v>
      </c>
      <c r="R592" s="38">
        <f t="shared" si="37"/>
        <v>10</v>
      </c>
      <c r="S592" s="38">
        <f t="shared" ca="1" si="38"/>
        <v>0</v>
      </c>
      <c r="T592" s="38">
        <f t="shared" ca="1" si="39"/>
        <v>10</v>
      </c>
      <c r="U592" s="38">
        <f ca="1">SUM($R$9:S592)</f>
        <v>-18160</v>
      </c>
    </row>
    <row r="593" spans="16:21" x14ac:dyDescent="0.2">
      <c r="P593">
        <v>585</v>
      </c>
      <c r="Q593" s="37">
        <f t="shared" ca="1" si="36"/>
        <v>0</v>
      </c>
      <c r="R593" s="38">
        <f t="shared" si="37"/>
        <v>10</v>
      </c>
      <c r="S593" s="38">
        <f t="shared" ca="1" si="38"/>
        <v>0</v>
      </c>
      <c r="T593" s="38">
        <f t="shared" ca="1" si="39"/>
        <v>10</v>
      </c>
      <c r="U593" s="38">
        <f ca="1">SUM($R$9:S593)</f>
        <v>-18150</v>
      </c>
    </row>
    <row r="594" spans="16:21" x14ac:dyDescent="0.2">
      <c r="P594">
        <v>586</v>
      </c>
      <c r="Q594" s="37">
        <f t="shared" ca="1" si="36"/>
        <v>0</v>
      </c>
      <c r="R594" s="38">
        <f t="shared" si="37"/>
        <v>10</v>
      </c>
      <c r="S594" s="38">
        <f t="shared" ca="1" si="38"/>
        <v>0</v>
      </c>
      <c r="T594" s="38">
        <f t="shared" ca="1" si="39"/>
        <v>10</v>
      </c>
      <c r="U594" s="38">
        <f ca="1">SUM($R$9:S594)</f>
        <v>-18140</v>
      </c>
    </row>
    <row r="595" spans="16:21" x14ac:dyDescent="0.2">
      <c r="P595">
        <v>587</v>
      </c>
      <c r="Q595" s="37">
        <f t="shared" ca="1" si="36"/>
        <v>0</v>
      </c>
      <c r="R595" s="38">
        <f t="shared" si="37"/>
        <v>10</v>
      </c>
      <c r="S595" s="38">
        <f t="shared" ca="1" si="38"/>
        <v>0</v>
      </c>
      <c r="T595" s="38">
        <f t="shared" ca="1" si="39"/>
        <v>10</v>
      </c>
      <c r="U595" s="38">
        <f ca="1">SUM($R$9:S595)</f>
        <v>-18130</v>
      </c>
    </row>
    <row r="596" spans="16:21" x14ac:dyDescent="0.2">
      <c r="P596">
        <v>588</v>
      </c>
      <c r="Q596" s="37">
        <f t="shared" ca="1" si="36"/>
        <v>0</v>
      </c>
      <c r="R596" s="38">
        <f t="shared" si="37"/>
        <v>10</v>
      </c>
      <c r="S596" s="38">
        <f t="shared" ca="1" si="38"/>
        <v>0</v>
      </c>
      <c r="T596" s="38">
        <f t="shared" ca="1" si="39"/>
        <v>10</v>
      </c>
      <c r="U596" s="38">
        <f ca="1">SUM($R$9:S596)</f>
        <v>-18120</v>
      </c>
    </row>
    <row r="597" spans="16:21" x14ac:dyDescent="0.2">
      <c r="P597">
        <v>589</v>
      </c>
      <c r="Q597" s="37">
        <f t="shared" ca="1" si="36"/>
        <v>0</v>
      </c>
      <c r="R597" s="38">
        <f t="shared" si="37"/>
        <v>10</v>
      </c>
      <c r="S597" s="38">
        <f t="shared" ca="1" si="38"/>
        <v>0</v>
      </c>
      <c r="T597" s="38">
        <f t="shared" ca="1" si="39"/>
        <v>10</v>
      </c>
      <c r="U597" s="38">
        <f ca="1">SUM($R$9:S597)</f>
        <v>-18110</v>
      </c>
    </row>
    <row r="598" spans="16:21" x14ac:dyDescent="0.2">
      <c r="P598">
        <v>590</v>
      </c>
      <c r="Q598" s="37">
        <f t="shared" ca="1" si="36"/>
        <v>0</v>
      </c>
      <c r="R598" s="38">
        <f t="shared" si="37"/>
        <v>10</v>
      </c>
      <c r="S598" s="38">
        <f t="shared" ca="1" si="38"/>
        <v>0</v>
      </c>
      <c r="T598" s="38">
        <f t="shared" ca="1" si="39"/>
        <v>10</v>
      </c>
      <c r="U598" s="38">
        <f ca="1">SUM($R$9:S598)</f>
        <v>-18100</v>
      </c>
    </row>
    <row r="599" spans="16:21" x14ac:dyDescent="0.2">
      <c r="P599">
        <v>591</v>
      </c>
      <c r="Q599" s="37">
        <f t="shared" ca="1" si="36"/>
        <v>0</v>
      </c>
      <c r="R599" s="38">
        <f t="shared" si="37"/>
        <v>10</v>
      </c>
      <c r="S599" s="38">
        <f t="shared" ca="1" si="38"/>
        <v>0</v>
      </c>
      <c r="T599" s="38">
        <f t="shared" ca="1" si="39"/>
        <v>10</v>
      </c>
      <c r="U599" s="38">
        <f ca="1">SUM($R$9:S599)</f>
        <v>-18090</v>
      </c>
    </row>
    <row r="600" spans="16:21" x14ac:dyDescent="0.2">
      <c r="P600">
        <v>592</v>
      </c>
      <c r="Q600" s="37">
        <f t="shared" ca="1" si="36"/>
        <v>0</v>
      </c>
      <c r="R600" s="38">
        <f t="shared" si="37"/>
        <v>10</v>
      </c>
      <c r="S600" s="38">
        <f t="shared" ca="1" si="38"/>
        <v>0</v>
      </c>
      <c r="T600" s="38">
        <f t="shared" ca="1" si="39"/>
        <v>10</v>
      </c>
      <c r="U600" s="38">
        <f ca="1">SUM($R$9:S600)</f>
        <v>-18080</v>
      </c>
    </row>
    <row r="601" spans="16:21" x14ac:dyDescent="0.2">
      <c r="P601">
        <v>593</v>
      </c>
      <c r="Q601" s="37">
        <f t="shared" ca="1" si="36"/>
        <v>0</v>
      </c>
      <c r="R601" s="38">
        <f t="shared" si="37"/>
        <v>10</v>
      </c>
      <c r="S601" s="38">
        <f t="shared" ca="1" si="38"/>
        <v>0</v>
      </c>
      <c r="T601" s="38">
        <f t="shared" ca="1" si="39"/>
        <v>10</v>
      </c>
      <c r="U601" s="38">
        <f ca="1">SUM($R$9:S601)</f>
        <v>-18070</v>
      </c>
    </row>
    <row r="602" spans="16:21" x14ac:dyDescent="0.2">
      <c r="P602">
        <v>594</v>
      </c>
      <c r="Q602" s="37">
        <f t="shared" ca="1" si="36"/>
        <v>0</v>
      </c>
      <c r="R602" s="38">
        <f t="shared" si="37"/>
        <v>10</v>
      </c>
      <c r="S602" s="38">
        <f t="shared" ca="1" si="38"/>
        <v>0</v>
      </c>
      <c r="T602" s="38">
        <f t="shared" ca="1" si="39"/>
        <v>10</v>
      </c>
      <c r="U602" s="38">
        <f ca="1">SUM($R$9:S602)</f>
        <v>-18060</v>
      </c>
    </row>
    <row r="603" spans="16:21" x14ac:dyDescent="0.2">
      <c r="P603">
        <v>595</v>
      </c>
      <c r="Q603" s="37">
        <f t="shared" ca="1" si="36"/>
        <v>0</v>
      </c>
      <c r="R603" s="38">
        <f t="shared" si="37"/>
        <v>10</v>
      </c>
      <c r="S603" s="38">
        <f t="shared" ca="1" si="38"/>
        <v>0</v>
      </c>
      <c r="T603" s="38">
        <f t="shared" ca="1" si="39"/>
        <v>10</v>
      </c>
      <c r="U603" s="38">
        <f ca="1">SUM($R$9:S603)</f>
        <v>-18050</v>
      </c>
    </row>
    <row r="604" spans="16:21" x14ac:dyDescent="0.2">
      <c r="P604">
        <v>596</v>
      </c>
      <c r="Q604" s="37">
        <f t="shared" ca="1" si="36"/>
        <v>0</v>
      </c>
      <c r="R604" s="38">
        <f t="shared" si="37"/>
        <v>10</v>
      </c>
      <c r="S604" s="38">
        <f t="shared" ca="1" si="38"/>
        <v>0</v>
      </c>
      <c r="T604" s="38">
        <f t="shared" ca="1" si="39"/>
        <v>10</v>
      </c>
      <c r="U604" s="38">
        <f ca="1">SUM($R$9:S604)</f>
        <v>-18040</v>
      </c>
    </row>
    <row r="605" spans="16:21" x14ac:dyDescent="0.2">
      <c r="P605">
        <v>597</v>
      </c>
      <c r="Q605" s="37">
        <f t="shared" ca="1" si="36"/>
        <v>0</v>
      </c>
      <c r="R605" s="38">
        <f t="shared" si="37"/>
        <v>10</v>
      </c>
      <c r="S605" s="38">
        <f t="shared" ca="1" si="38"/>
        <v>0</v>
      </c>
      <c r="T605" s="38">
        <f t="shared" ca="1" si="39"/>
        <v>10</v>
      </c>
      <c r="U605" s="38">
        <f ca="1">SUM($R$9:S605)</f>
        <v>-18030</v>
      </c>
    </row>
    <row r="606" spans="16:21" x14ac:dyDescent="0.2">
      <c r="P606">
        <v>598</v>
      </c>
      <c r="Q606" s="37">
        <f t="shared" ca="1" si="36"/>
        <v>0</v>
      </c>
      <c r="R606" s="38">
        <f t="shared" si="37"/>
        <v>10</v>
      </c>
      <c r="S606" s="38">
        <f t="shared" ca="1" si="38"/>
        <v>0</v>
      </c>
      <c r="T606" s="38">
        <f t="shared" ca="1" si="39"/>
        <v>10</v>
      </c>
      <c r="U606" s="38">
        <f ca="1">SUM($R$9:S606)</f>
        <v>-18020</v>
      </c>
    </row>
    <row r="607" spans="16:21" x14ac:dyDescent="0.2">
      <c r="P607">
        <v>599</v>
      </c>
      <c r="Q607" s="37">
        <f t="shared" ca="1" si="36"/>
        <v>0</v>
      </c>
      <c r="R607" s="38">
        <f t="shared" si="37"/>
        <v>10</v>
      </c>
      <c r="S607" s="38">
        <f t="shared" ca="1" si="38"/>
        <v>0</v>
      </c>
      <c r="T607" s="38">
        <f t="shared" ca="1" si="39"/>
        <v>10</v>
      </c>
      <c r="U607" s="38">
        <f ca="1">SUM($R$9:S607)</f>
        <v>-18010</v>
      </c>
    </row>
    <row r="608" spans="16:21" x14ac:dyDescent="0.2">
      <c r="P608">
        <v>600</v>
      </c>
      <c r="Q608" s="37">
        <f t="shared" ca="1" si="36"/>
        <v>0</v>
      </c>
      <c r="R608" s="38">
        <f t="shared" si="37"/>
        <v>10</v>
      </c>
      <c r="S608" s="38">
        <f t="shared" ca="1" si="38"/>
        <v>0</v>
      </c>
      <c r="T608" s="38">
        <f t="shared" ca="1" si="39"/>
        <v>10</v>
      </c>
      <c r="U608" s="38">
        <f ca="1">SUM($R$9:S608)</f>
        <v>-18000</v>
      </c>
    </row>
    <row r="609" spans="16:21" x14ac:dyDescent="0.2">
      <c r="P609">
        <v>601</v>
      </c>
      <c r="Q609" s="37">
        <f t="shared" ca="1" si="36"/>
        <v>0</v>
      </c>
      <c r="R609" s="38">
        <f t="shared" si="37"/>
        <v>10</v>
      </c>
      <c r="S609" s="38">
        <f t="shared" ca="1" si="38"/>
        <v>0</v>
      </c>
      <c r="T609" s="38">
        <f t="shared" ca="1" si="39"/>
        <v>10</v>
      </c>
      <c r="U609" s="38">
        <f ca="1">SUM($R$9:S609)</f>
        <v>-17990</v>
      </c>
    </row>
    <row r="610" spans="16:21" x14ac:dyDescent="0.2">
      <c r="P610">
        <v>602</v>
      </c>
      <c r="Q610" s="37">
        <f t="shared" ca="1" si="36"/>
        <v>0</v>
      </c>
      <c r="R610" s="38">
        <f t="shared" si="37"/>
        <v>10</v>
      </c>
      <c r="S610" s="38">
        <f t="shared" ca="1" si="38"/>
        <v>0</v>
      </c>
      <c r="T610" s="38">
        <f t="shared" ca="1" si="39"/>
        <v>10</v>
      </c>
      <c r="U610" s="38">
        <f ca="1">SUM($R$9:S610)</f>
        <v>-17980</v>
      </c>
    </row>
    <row r="611" spans="16:21" x14ac:dyDescent="0.2">
      <c r="P611">
        <v>603</v>
      </c>
      <c r="Q611" s="37">
        <f t="shared" ca="1" si="36"/>
        <v>0</v>
      </c>
      <c r="R611" s="38">
        <f t="shared" si="37"/>
        <v>10</v>
      </c>
      <c r="S611" s="38">
        <f t="shared" ca="1" si="38"/>
        <v>0</v>
      </c>
      <c r="T611" s="38">
        <f t="shared" ca="1" si="39"/>
        <v>10</v>
      </c>
      <c r="U611" s="38">
        <f ca="1">SUM($R$9:S611)</f>
        <v>-17970</v>
      </c>
    </row>
    <row r="612" spans="16:21" x14ac:dyDescent="0.2">
      <c r="P612">
        <v>604</v>
      </c>
      <c r="Q612" s="37">
        <f t="shared" ca="1" si="36"/>
        <v>0</v>
      </c>
      <c r="R612" s="38">
        <f t="shared" si="37"/>
        <v>10</v>
      </c>
      <c r="S612" s="38">
        <f t="shared" ca="1" si="38"/>
        <v>0</v>
      </c>
      <c r="T612" s="38">
        <f t="shared" ca="1" si="39"/>
        <v>10</v>
      </c>
      <c r="U612" s="38">
        <f ca="1">SUM($R$9:S612)</f>
        <v>-17960</v>
      </c>
    </row>
    <row r="613" spans="16:21" x14ac:dyDescent="0.2">
      <c r="P613">
        <v>605</v>
      </c>
      <c r="Q613" s="37">
        <f t="shared" ca="1" si="36"/>
        <v>0</v>
      </c>
      <c r="R613" s="38">
        <f t="shared" si="37"/>
        <v>10</v>
      </c>
      <c r="S613" s="38">
        <f t="shared" ca="1" si="38"/>
        <v>0</v>
      </c>
      <c r="T613" s="38">
        <f t="shared" ca="1" si="39"/>
        <v>10</v>
      </c>
      <c r="U613" s="38">
        <f ca="1">SUM($R$9:S613)</f>
        <v>-17950</v>
      </c>
    </row>
    <row r="614" spans="16:21" x14ac:dyDescent="0.2">
      <c r="P614">
        <v>606</v>
      </c>
      <c r="Q614" s="37">
        <f t="shared" ca="1" si="36"/>
        <v>0</v>
      </c>
      <c r="R614" s="38">
        <f t="shared" si="37"/>
        <v>10</v>
      </c>
      <c r="S614" s="38">
        <f t="shared" ca="1" si="38"/>
        <v>0</v>
      </c>
      <c r="T614" s="38">
        <f t="shared" ca="1" si="39"/>
        <v>10</v>
      </c>
      <c r="U614" s="38">
        <f ca="1">SUM($R$9:S614)</f>
        <v>-17940</v>
      </c>
    </row>
    <row r="615" spans="16:21" x14ac:dyDescent="0.2">
      <c r="P615">
        <v>607</v>
      </c>
      <c r="Q615" s="37">
        <f t="shared" ca="1" si="36"/>
        <v>0</v>
      </c>
      <c r="R615" s="38">
        <f t="shared" si="37"/>
        <v>10</v>
      </c>
      <c r="S615" s="38">
        <f t="shared" ca="1" si="38"/>
        <v>0</v>
      </c>
      <c r="T615" s="38">
        <f t="shared" ca="1" si="39"/>
        <v>10</v>
      </c>
      <c r="U615" s="38">
        <f ca="1">SUM($R$9:S615)</f>
        <v>-17930</v>
      </c>
    </row>
    <row r="616" spans="16:21" x14ac:dyDescent="0.2">
      <c r="P616">
        <v>608</v>
      </c>
      <c r="Q616" s="37">
        <f t="shared" ca="1" si="36"/>
        <v>0</v>
      </c>
      <c r="R616" s="38">
        <f t="shared" si="37"/>
        <v>10</v>
      </c>
      <c r="S616" s="38">
        <f t="shared" ca="1" si="38"/>
        <v>0</v>
      </c>
      <c r="T616" s="38">
        <f t="shared" ca="1" si="39"/>
        <v>10</v>
      </c>
      <c r="U616" s="38">
        <f ca="1">SUM($R$9:S616)</f>
        <v>-17920</v>
      </c>
    </row>
    <row r="617" spans="16:21" x14ac:dyDescent="0.2">
      <c r="P617">
        <v>609</v>
      </c>
      <c r="Q617" s="37">
        <f t="shared" ca="1" si="36"/>
        <v>0</v>
      </c>
      <c r="R617" s="38">
        <f t="shared" si="37"/>
        <v>10</v>
      </c>
      <c r="S617" s="38">
        <f t="shared" ca="1" si="38"/>
        <v>0</v>
      </c>
      <c r="T617" s="38">
        <f t="shared" ca="1" si="39"/>
        <v>10</v>
      </c>
      <c r="U617" s="38">
        <f ca="1">SUM($R$9:S617)</f>
        <v>-17910</v>
      </c>
    </row>
    <row r="618" spans="16:21" x14ac:dyDescent="0.2">
      <c r="P618">
        <v>610</v>
      </c>
      <c r="Q618" s="37">
        <f t="shared" ca="1" si="36"/>
        <v>0</v>
      </c>
      <c r="R618" s="38">
        <f t="shared" si="37"/>
        <v>10</v>
      </c>
      <c r="S618" s="38">
        <f t="shared" ca="1" si="38"/>
        <v>0</v>
      </c>
      <c r="T618" s="38">
        <f t="shared" ca="1" si="39"/>
        <v>10</v>
      </c>
      <c r="U618" s="38">
        <f ca="1">SUM($R$9:S618)</f>
        <v>-17900</v>
      </c>
    </row>
    <row r="619" spans="16:21" x14ac:dyDescent="0.2">
      <c r="P619">
        <v>611</v>
      </c>
      <c r="Q619" s="37">
        <f t="shared" ca="1" si="36"/>
        <v>0</v>
      </c>
      <c r="R619" s="38">
        <f t="shared" si="37"/>
        <v>10</v>
      </c>
      <c r="S619" s="38">
        <f t="shared" ca="1" si="38"/>
        <v>0</v>
      </c>
      <c r="T619" s="38">
        <f t="shared" ca="1" si="39"/>
        <v>10</v>
      </c>
      <c r="U619" s="38">
        <f ca="1">SUM($R$9:S619)</f>
        <v>-17890</v>
      </c>
    </row>
    <row r="620" spans="16:21" x14ac:dyDescent="0.2">
      <c r="P620">
        <v>612</v>
      </c>
      <c r="Q620" s="37">
        <f t="shared" ca="1" si="36"/>
        <v>0</v>
      </c>
      <c r="R620" s="38">
        <f t="shared" si="37"/>
        <v>10</v>
      </c>
      <c r="S620" s="38">
        <f t="shared" ca="1" si="38"/>
        <v>0</v>
      </c>
      <c r="T620" s="38">
        <f t="shared" ca="1" si="39"/>
        <v>10</v>
      </c>
      <c r="U620" s="38">
        <f ca="1">SUM($R$9:S620)</f>
        <v>-17880</v>
      </c>
    </row>
    <row r="621" spans="16:21" x14ac:dyDescent="0.2">
      <c r="P621">
        <v>613</v>
      </c>
      <c r="Q621" s="37">
        <f t="shared" ca="1" si="36"/>
        <v>0</v>
      </c>
      <c r="R621" s="38">
        <f t="shared" si="37"/>
        <v>10</v>
      </c>
      <c r="S621" s="38">
        <f t="shared" ca="1" si="38"/>
        <v>0</v>
      </c>
      <c r="T621" s="38">
        <f t="shared" ca="1" si="39"/>
        <v>10</v>
      </c>
      <c r="U621" s="38">
        <f ca="1">SUM($R$9:S621)</f>
        <v>-17870</v>
      </c>
    </row>
    <row r="622" spans="16:21" x14ac:dyDescent="0.2">
      <c r="P622">
        <v>614</v>
      </c>
      <c r="Q622" s="37">
        <f t="shared" ca="1" si="36"/>
        <v>0</v>
      </c>
      <c r="R622" s="38">
        <f t="shared" si="37"/>
        <v>10</v>
      </c>
      <c r="S622" s="38">
        <f t="shared" ca="1" si="38"/>
        <v>0</v>
      </c>
      <c r="T622" s="38">
        <f t="shared" ca="1" si="39"/>
        <v>10</v>
      </c>
      <c r="U622" s="38">
        <f ca="1">SUM($R$9:S622)</f>
        <v>-17860</v>
      </c>
    </row>
    <row r="623" spans="16:21" x14ac:dyDescent="0.2">
      <c r="P623">
        <v>615</v>
      </c>
      <c r="Q623" s="37">
        <f t="shared" ca="1" si="36"/>
        <v>0</v>
      </c>
      <c r="R623" s="38">
        <f t="shared" si="37"/>
        <v>10</v>
      </c>
      <c r="S623" s="38">
        <f t="shared" ca="1" si="38"/>
        <v>0</v>
      </c>
      <c r="T623" s="38">
        <f t="shared" ca="1" si="39"/>
        <v>10</v>
      </c>
      <c r="U623" s="38">
        <f ca="1">SUM($R$9:S623)</f>
        <v>-17850</v>
      </c>
    </row>
    <row r="624" spans="16:21" x14ac:dyDescent="0.2">
      <c r="P624">
        <v>616</v>
      </c>
      <c r="Q624" s="37">
        <f t="shared" ca="1" si="36"/>
        <v>0</v>
      </c>
      <c r="R624" s="38">
        <f t="shared" si="37"/>
        <v>10</v>
      </c>
      <c r="S624" s="38">
        <f t="shared" ca="1" si="38"/>
        <v>0</v>
      </c>
      <c r="T624" s="38">
        <f t="shared" ca="1" si="39"/>
        <v>10</v>
      </c>
      <c r="U624" s="38">
        <f ca="1">SUM($R$9:S624)</f>
        <v>-17840</v>
      </c>
    </row>
    <row r="625" spans="16:21" x14ac:dyDescent="0.2">
      <c r="P625">
        <v>617</v>
      </c>
      <c r="Q625" s="37">
        <f t="shared" ca="1" si="36"/>
        <v>0</v>
      </c>
      <c r="R625" s="38">
        <f t="shared" si="37"/>
        <v>10</v>
      </c>
      <c r="S625" s="38">
        <f t="shared" ca="1" si="38"/>
        <v>0</v>
      </c>
      <c r="T625" s="38">
        <f t="shared" ca="1" si="39"/>
        <v>10</v>
      </c>
      <c r="U625" s="38">
        <f ca="1">SUM($R$9:S625)</f>
        <v>-17830</v>
      </c>
    </row>
    <row r="626" spans="16:21" x14ac:dyDescent="0.2">
      <c r="P626">
        <v>618</v>
      </c>
      <c r="Q626" s="37">
        <f t="shared" ca="1" si="36"/>
        <v>0</v>
      </c>
      <c r="R626" s="38">
        <f t="shared" si="37"/>
        <v>10</v>
      </c>
      <c r="S626" s="38">
        <f t="shared" ca="1" si="38"/>
        <v>0</v>
      </c>
      <c r="T626" s="38">
        <f t="shared" ca="1" si="39"/>
        <v>10</v>
      </c>
      <c r="U626" s="38">
        <f ca="1">SUM($R$9:S626)</f>
        <v>-17820</v>
      </c>
    </row>
    <row r="627" spans="16:21" x14ac:dyDescent="0.2">
      <c r="P627">
        <v>619</v>
      </c>
      <c r="Q627" s="37">
        <f t="shared" ca="1" si="36"/>
        <v>0</v>
      </c>
      <c r="R627" s="38">
        <f t="shared" si="37"/>
        <v>10</v>
      </c>
      <c r="S627" s="38">
        <f t="shared" ca="1" si="38"/>
        <v>0</v>
      </c>
      <c r="T627" s="38">
        <f t="shared" ca="1" si="39"/>
        <v>10</v>
      </c>
      <c r="U627" s="38">
        <f ca="1">SUM($R$9:S627)</f>
        <v>-17810</v>
      </c>
    </row>
    <row r="628" spans="16:21" x14ac:dyDescent="0.2">
      <c r="P628">
        <v>620</v>
      </c>
      <c r="Q628" s="37">
        <f t="shared" ca="1" si="36"/>
        <v>0</v>
      </c>
      <c r="R628" s="38">
        <f t="shared" si="37"/>
        <v>10</v>
      </c>
      <c r="S628" s="38">
        <f t="shared" ca="1" si="38"/>
        <v>0</v>
      </c>
      <c r="T628" s="38">
        <f t="shared" ca="1" si="39"/>
        <v>10</v>
      </c>
      <c r="U628" s="38">
        <f ca="1">SUM($R$9:S628)</f>
        <v>-17800</v>
      </c>
    </row>
    <row r="629" spans="16:21" x14ac:dyDescent="0.2">
      <c r="P629">
        <v>621</v>
      </c>
      <c r="Q629" s="37">
        <f t="shared" ca="1" si="36"/>
        <v>0</v>
      </c>
      <c r="R629" s="38">
        <f t="shared" si="37"/>
        <v>10</v>
      </c>
      <c r="S629" s="38">
        <f t="shared" ca="1" si="38"/>
        <v>0</v>
      </c>
      <c r="T629" s="38">
        <f t="shared" ca="1" si="39"/>
        <v>10</v>
      </c>
      <c r="U629" s="38">
        <f ca="1">SUM($R$9:S629)</f>
        <v>-17790</v>
      </c>
    </row>
    <row r="630" spans="16:21" x14ac:dyDescent="0.2">
      <c r="P630">
        <v>622</v>
      </c>
      <c r="Q630" s="37">
        <f t="shared" ca="1" si="36"/>
        <v>1</v>
      </c>
      <c r="R630" s="38">
        <f t="shared" si="37"/>
        <v>10</v>
      </c>
      <c r="S630" s="38">
        <f t="shared" ca="1" si="38"/>
        <v>-1000</v>
      </c>
      <c r="T630" s="38">
        <f t="shared" ca="1" si="39"/>
        <v>-990</v>
      </c>
      <c r="U630" s="38">
        <f ca="1">SUM($R$9:S630)</f>
        <v>-18780</v>
      </c>
    </row>
    <row r="631" spans="16:21" x14ac:dyDescent="0.2">
      <c r="P631">
        <v>623</v>
      </c>
      <c r="Q631" s="37">
        <f t="shared" ca="1" si="36"/>
        <v>0</v>
      </c>
      <c r="R631" s="38">
        <f t="shared" si="37"/>
        <v>10</v>
      </c>
      <c r="S631" s="38">
        <f t="shared" ca="1" si="38"/>
        <v>0</v>
      </c>
      <c r="T631" s="38">
        <f t="shared" ca="1" si="39"/>
        <v>10</v>
      </c>
      <c r="U631" s="38">
        <f ca="1">SUM($R$9:S631)</f>
        <v>-18770</v>
      </c>
    </row>
    <row r="632" spans="16:21" x14ac:dyDescent="0.2">
      <c r="P632">
        <v>624</v>
      </c>
      <c r="Q632" s="37">
        <f t="shared" ca="1" si="36"/>
        <v>0</v>
      </c>
      <c r="R632" s="38">
        <f t="shared" si="37"/>
        <v>10</v>
      </c>
      <c r="S632" s="38">
        <f t="shared" ca="1" si="38"/>
        <v>0</v>
      </c>
      <c r="T632" s="38">
        <f t="shared" ca="1" si="39"/>
        <v>10</v>
      </c>
      <c r="U632" s="38">
        <f ca="1">SUM($R$9:S632)</f>
        <v>-18760</v>
      </c>
    </row>
    <row r="633" spans="16:21" x14ac:dyDescent="0.2">
      <c r="P633">
        <v>625</v>
      </c>
      <c r="Q633" s="37">
        <f t="shared" ca="1" si="36"/>
        <v>0</v>
      </c>
      <c r="R633" s="38">
        <f t="shared" si="37"/>
        <v>10</v>
      </c>
      <c r="S633" s="38">
        <f t="shared" ca="1" si="38"/>
        <v>0</v>
      </c>
      <c r="T633" s="38">
        <f t="shared" ca="1" si="39"/>
        <v>10</v>
      </c>
      <c r="U633" s="38">
        <f ca="1">SUM($R$9:S633)</f>
        <v>-18750</v>
      </c>
    </row>
    <row r="634" spans="16:21" x14ac:dyDescent="0.2">
      <c r="P634">
        <v>626</v>
      </c>
      <c r="Q634" s="37">
        <f t="shared" ca="1" si="36"/>
        <v>0</v>
      </c>
      <c r="R634" s="38">
        <f t="shared" si="37"/>
        <v>10</v>
      </c>
      <c r="S634" s="38">
        <f t="shared" ca="1" si="38"/>
        <v>0</v>
      </c>
      <c r="T634" s="38">
        <f t="shared" ca="1" si="39"/>
        <v>10</v>
      </c>
      <c r="U634" s="38">
        <f ca="1">SUM($R$9:S634)</f>
        <v>-18740</v>
      </c>
    </row>
    <row r="635" spans="16:21" x14ac:dyDescent="0.2">
      <c r="P635">
        <v>627</v>
      </c>
      <c r="Q635" s="37">
        <f t="shared" ca="1" si="36"/>
        <v>1</v>
      </c>
      <c r="R635" s="38">
        <f t="shared" si="37"/>
        <v>10</v>
      </c>
      <c r="S635" s="38">
        <f t="shared" ca="1" si="38"/>
        <v>-1000</v>
      </c>
      <c r="T635" s="38">
        <f t="shared" ca="1" si="39"/>
        <v>-990</v>
      </c>
      <c r="U635" s="38">
        <f ca="1">SUM($R$9:S635)</f>
        <v>-19730</v>
      </c>
    </row>
    <row r="636" spans="16:21" x14ac:dyDescent="0.2">
      <c r="P636">
        <v>628</v>
      </c>
      <c r="Q636" s="37">
        <f t="shared" ca="1" si="36"/>
        <v>0</v>
      </c>
      <c r="R636" s="38">
        <f t="shared" si="37"/>
        <v>10</v>
      </c>
      <c r="S636" s="38">
        <f t="shared" ca="1" si="38"/>
        <v>0</v>
      </c>
      <c r="T636" s="38">
        <f t="shared" ca="1" si="39"/>
        <v>10</v>
      </c>
      <c r="U636" s="38">
        <f ca="1">SUM($R$9:S636)</f>
        <v>-19720</v>
      </c>
    </row>
    <row r="637" spans="16:21" x14ac:dyDescent="0.2">
      <c r="P637">
        <v>629</v>
      </c>
      <c r="Q637" s="37">
        <f t="shared" ca="1" si="36"/>
        <v>0</v>
      </c>
      <c r="R637" s="38">
        <f t="shared" si="37"/>
        <v>10</v>
      </c>
      <c r="S637" s="38">
        <f t="shared" ca="1" si="38"/>
        <v>0</v>
      </c>
      <c r="T637" s="38">
        <f t="shared" ca="1" si="39"/>
        <v>10</v>
      </c>
      <c r="U637" s="38">
        <f ca="1">SUM($R$9:S637)</f>
        <v>-19710</v>
      </c>
    </row>
    <row r="638" spans="16:21" x14ac:dyDescent="0.2">
      <c r="P638">
        <v>630</v>
      </c>
      <c r="Q638" s="37">
        <f t="shared" ca="1" si="36"/>
        <v>0</v>
      </c>
      <c r="R638" s="38">
        <f t="shared" si="37"/>
        <v>10</v>
      </c>
      <c r="S638" s="38">
        <f t="shared" ca="1" si="38"/>
        <v>0</v>
      </c>
      <c r="T638" s="38">
        <f t="shared" ca="1" si="39"/>
        <v>10</v>
      </c>
      <c r="U638" s="38">
        <f ca="1">SUM($R$9:S638)</f>
        <v>-19700</v>
      </c>
    </row>
    <row r="639" spans="16:21" x14ac:dyDescent="0.2">
      <c r="P639">
        <v>631</v>
      </c>
      <c r="Q639" s="37">
        <f t="shared" ca="1" si="36"/>
        <v>0</v>
      </c>
      <c r="R639" s="38">
        <f t="shared" si="37"/>
        <v>10</v>
      </c>
      <c r="S639" s="38">
        <f t="shared" ca="1" si="38"/>
        <v>0</v>
      </c>
      <c r="T639" s="38">
        <f t="shared" ca="1" si="39"/>
        <v>10</v>
      </c>
      <c r="U639" s="38">
        <f ca="1">SUM($R$9:S639)</f>
        <v>-19690</v>
      </c>
    </row>
    <row r="640" spans="16:21" x14ac:dyDescent="0.2">
      <c r="P640">
        <v>632</v>
      </c>
      <c r="Q640" s="37">
        <f t="shared" ca="1" si="36"/>
        <v>0</v>
      </c>
      <c r="R640" s="38">
        <f t="shared" si="37"/>
        <v>10</v>
      </c>
      <c r="S640" s="38">
        <f t="shared" ca="1" si="38"/>
        <v>0</v>
      </c>
      <c r="T640" s="38">
        <f t="shared" ca="1" si="39"/>
        <v>10</v>
      </c>
      <c r="U640" s="38">
        <f ca="1">SUM($R$9:S640)</f>
        <v>-19680</v>
      </c>
    </row>
    <row r="641" spans="16:21" x14ac:dyDescent="0.2">
      <c r="P641">
        <v>633</v>
      </c>
      <c r="Q641" s="37">
        <f t="shared" ca="1" si="36"/>
        <v>0</v>
      </c>
      <c r="R641" s="38">
        <f t="shared" si="37"/>
        <v>10</v>
      </c>
      <c r="S641" s="38">
        <f t="shared" ca="1" si="38"/>
        <v>0</v>
      </c>
      <c r="T641" s="38">
        <f t="shared" ca="1" si="39"/>
        <v>10</v>
      </c>
      <c r="U641" s="38">
        <f ca="1">SUM($R$9:S641)</f>
        <v>-19670</v>
      </c>
    </row>
    <row r="642" spans="16:21" x14ac:dyDescent="0.2">
      <c r="P642">
        <v>634</v>
      </c>
      <c r="Q642" s="37">
        <f t="shared" ca="1" si="36"/>
        <v>0</v>
      </c>
      <c r="R642" s="38">
        <f t="shared" si="37"/>
        <v>10</v>
      </c>
      <c r="S642" s="38">
        <f t="shared" ca="1" si="38"/>
        <v>0</v>
      </c>
      <c r="T642" s="38">
        <f t="shared" ca="1" si="39"/>
        <v>10</v>
      </c>
      <c r="U642" s="38">
        <f ca="1">SUM($R$9:S642)</f>
        <v>-19660</v>
      </c>
    </row>
    <row r="643" spans="16:21" x14ac:dyDescent="0.2">
      <c r="P643">
        <v>635</v>
      </c>
      <c r="Q643" s="37">
        <f t="shared" ca="1" si="36"/>
        <v>0</v>
      </c>
      <c r="R643" s="38">
        <f t="shared" si="37"/>
        <v>10</v>
      </c>
      <c r="S643" s="38">
        <f t="shared" ca="1" si="38"/>
        <v>0</v>
      </c>
      <c r="T643" s="38">
        <f t="shared" ca="1" si="39"/>
        <v>10</v>
      </c>
      <c r="U643" s="38">
        <f ca="1">SUM($R$9:S643)</f>
        <v>-19650</v>
      </c>
    </row>
    <row r="644" spans="16:21" x14ac:dyDescent="0.2">
      <c r="P644">
        <v>636</v>
      </c>
      <c r="Q644" s="37">
        <f t="shared" ca="1" si="36"/>
        <v>0</v>
      </c>
      <c r="R644" s="38">
        <f t="shared" si="37"/>
        <v>10</v>
      </c>
      <c r="S644" s="38">
        <f t="shared" ca="1" si="38"/>
        <v>0</v>
      </c>
      <c r="T644" s="38">
        <f t="shared" ca="1" si="39"/>
        <v>10</v>
      </c>
      <c r="U644" s="38">
        <f ca="1">SUM($R$9:S644)</f>
        <v>-19640</v>
      </c>
    </row>
    <row r="645" spans="16:21" x14ac:dyDescent="0.2">
      <c r="P645">
        <v>637</v>
      </c>
      <c r="Q645" s="37">
        <f t="shared" ca="1" si="36"/>
        <v>0</v>
      </c>
      <c r="R645" s="38">
        <f t="shared" si="37"/>
        <v>10</v>
      </c>
      <c r="S645" s="38">
        <f t="shared" ca="1" si="38"/>
        <v>0</v>
      </c>
      <c r="T645" s="38">
        <f t="shared" ca="1" si="39"/>
        <v>10</v>
      </c>
      <c r="U645" s="38">
        <f ca="1">SUM($R$9:S645)</f>
        <v>-19630</v>
      </c>
    </row>
    <row r="646" spans="16:21" x14ac:dyDescent="0.2">
      <c r="P646">
        <v>638</v>
      </c>
      <c r="Q646" s="37">
        <f t="shared" ca="1" si="36"/>
        <v>0</v>
      </c>
      <c r="R646" s="38">
        <f t="shared" si="37"/>
        <v>10</v>
      </c>
      <c r="S646" s="38">
        <f t="shared" ca="1" si="38"/>
        <v>0</v>
      </c>
      <c r="T646" s="38">
        <f t="shared" ca="1" si="39"/>
        <v>10</v>
      </c>
      <c r="U646" s="38">
        <f ca="1">SUM($R$9:S646)</f>
        <v>-19620</v>
      </c>
    </row>
    <row r="647" spans="16:21" x14ac:dyDescent="0.2">
      <c r="P647">
        <v>639</v>
      </c>
      <c r="Q647" s="37">
        <f t="shared" ca="1" si="36"/>
        <v>0</v>
      </c>
      <c r="R647" s="38">
        <f t="shared" si="37"/>
        <v>10</v>
      </c>
      <c r="S647" s="38">
        <f t="shared" ca="1" si="38"/>
        <v>0</v>
      </c>
      <c r="T647" s="38">
        <f t="shared" ca="1" si="39"/>
        <v>10</v>
      </c>
      <c r="U647" s="38">
        <f ca="1">SUM($R$9:S647)</f>
        <v>-19610</v>
      </c>
    </row>
    <row r="648" spans="16:21" x14ac:dyDescent="0.2">
      <c r="P648">
        <v>640</v>
      </c>
      <c r="Q648" s="37">
        <f t="shared" ca="1" si="36"/>
        <v>0</v>
      </c>
      <c r="R648" s="38">
        <f t="shared" si="37"/>
        <v>10</v>
      </c>
      <c r="S648" s="38">
        <f t="shared" ca="1" si="38"/>
        <v>0</v>
      </c>
      <c r="T648" s="38">
        <f t="shared" ca="1" si="39"/>
        <v>10</v>
      </c>
      <c r="U648" s="38">
        <f ca="1">SUM($R$9:S648)</f>
        <v>-19600</v>
      </c>
    </row>
    <row r="649" spans="16:21" x14ac:dyDescent="0.2">
      <c r="P649">
        <v>641</v>
      </c>
      <c r="Q649" s="37">
        <f t="shared" ref="Q649:Q712" ca="1" si="40">IF(RAND()&lt;$C$2,1,0)</f>
        <v>0</v>
      </c>
      <c r="R649" s="38">
        <f t="shared" ref="R649:R712" si="41">$G$2</f>
        <v>10</v>
      </c>
      <c r="S649" s="38">
        <f t="shared" ref="S649:S712" ca="1" si="42">IF(Q649=1,$G$3,$G$4)</f>
        <v>0</v>
      </c>
      <c r="T649" s="38">
        <f t="shared" ca="1" si="39"/>
        <v>10</v>
      </c>
      <c r="U649" s="38">
        <f ca="1">SUM($R$9:S649)</f>
        <v>-19590</v>
      </c>
    </row>
    <row r="650" spans="16:21" x14ac:dyDescent="0.2">
      <c r="P650">
        <v>642</v>
      </c>
      <c r="Q650" s="37">
        <f t="shared" ca="1" si="40"/>
        <v>0</v>
      </c>
      <c r="R650" s="38">
        <f t="shared" si="41"/>
        <v>10</v>
      </c>
      <c r="S650" s="38">
        <f t="shared" ca="1" si="42"/>
        <v>0</v>
      </c>
      <c r="T650" s="38">
        <f t="shared" ref="T650:T713" ca="1" si="43">R650+S650</f>
        <v>10</v>
      </c>
      <c r="U650" s="38">
        <f ca="1">SUM($R$9:S650)</f>
        <v>-19580</v>
      </c>
    </row>
    <row r="651" spans="16:21" x14ac:dyDescent="0.2">
      <c r="P651">
        <v>643</v>
      </c>
      <c r="Q651" s="37">
        <f t="shared" ca="1" si="40"/>
        <v>0</v>
      </c>
      <c r="R651" s="38">
        <f t="shared" si="41"/>
        <v>10</v>
      </c>
      <c r="S651" s="38">
        <f t="shared" ca="1" si="42"/>
        <v>0</v>
      </c>
      <c r="T651" s="38">
        <f t="shared" ca="1" si="43"/>
        <v>10</v>
      </c>
      <c r="U651" s="38">
        <f ca="1">SUM($R$9:S651)</f>
        <v>-19570</v>
      </c>
    </row>
    <row r="652" spans="16:21" x14ac:dyDescent="0.2">
      <c r="P652">
        <v>644</v>
      </c>
      <c r="Q652" s="37">
        <f t="shared" ca="1" si="40"/>
        <v>0</v>
      </c>
      <c r="R652" s="38">
        <f t="shared" si="41"/>
        <v>10</v>
      </c>
      <c r="S652" s="38">
        <f t="shared" ca="1" si="42"/>
        <v>0</v>
      </c>
      <c r="T652" s="38">
        <f t="shared" ca="1" si="43"/>
        <v>10</v>
      </c>
      <c r="U652" s="38">
        <f ca="1">SUM($R$9:S652)</f>
        <v>-19560</v>
      </c>
    </row>
    <row r="653" spans="16:21" x14ac:dyDescent="0.2">
      <c r="P653">
        <v>645</v>
      </c>
      <c r="Q653" s="37">
        <f t="shared" ca="1" si="40"/>
        <v>0</v>
      </c>
      <c r="R653" s="38">
        <f t="shared" si="41"/>
        <v>10</v>
      </c>
      <c r="S653" s="38">
        <f t="shared" ca="1" si="42"/>
        <v>0</v>
      </c>
      <c r="T653" s="38">
        <f t="shared" ca="1" si="43"/>
        <v>10</v>
      </c>
      <c r="U653" s="38">
        <f ca="1">SUM($R$9:S653)</f>
        <v>-19550</v>
      </c>
    </row>
    <row r="654" spans="16:21" x14ac:dyDescent="0.2">
      <c r="P654">
        <v>646</v>
      </c>
      <c r="Q654" s="37">
        <f t="shared" ca="1" si="40"/>
        <v>0</v>
      </c>
      <c r="R654" s="38">
        <f t="shared" si="41"/>
        <v>10</v>
      </c>
      <c r="S654" s="38">
        <f t="shared" ca="1" si="42"/>
        <v>0</v>
      </c>
      <c r="T654" s="38">
        <f t="shared" ca="1" si="43"/>
        <v>10</v>
      </c>
      <c r="U654" s="38">
        <f ca="1">SUM($R$9:S654)</f>
        <v>-19540</v>
      </c>
    </row>
    <row r="655" spans="16:21" x14ac:dyDescent="0.2">
      <c r="P655">
        <v>647</v>
      </c>
      <c r="Q655" s="37">
        <f t="shared" ca="1" si="40"/>
        <v>1</v>
      </c>
      <c r="R655" s="38">
        <f t="shared" si="41"/>
        <v>10</v>
      </c>
      <c r="S655" s="38">
        <f t="shared" ca="1" si="42"/>
        <v>-1000</v>
      </c>
      <c r="T655" s="38">
        <f t="shared" ca="1" si="43"/>
        <v>-990</v>
      </c>
      <c r="U655" s="38">
        <f ca="1">SUM($R$9:S655)</f>
        <v>-20530</v>
      </c>
    </row>
    <row r="656" spans="16:21" x14ac:dyDescent="0.2">
      <c r="P656">
        <v>648</v>
      </c>
      <c r="Q656" s="37">
        <f t="shared" ca="1" si="40"/>
        <v>0</v>
      </c>
      <c r="R656" s="38">
        <f t="shared" si="41"/>
        <v>10</v>
      </c>
      <c r="S656" s="38">
        <f t="shared" ca="1" si="42"/>
        <v>0</v>
      </c>
      <c r="T656" s="38">
        <f t="shared" ca="1" si="43"/>
        <v>10</v>
      </c>
      <c r="U656" s="38">
        <f ca="1">SUM($R$9:S656)</f>
        <v>-20520</v>
      </c>
    </row>
    <row r="657" spans="16:21" x14ac:dyDescent="0.2">
      <c r="P657">
        <v>649</v>
      </c>
      <c r="Q657" s="37">
        <f t="shared" ca="1" si="40"/>
        <v>0</v>
      </c>
      <c r="R657" s="38">
        <f t="shared" si="41"/>
        <v>10</v>
      </c>
      <c r="S657" s="38">
        <f t="shared" ca="1" si="42"/>
        <v>0</v>
      </c>
      <c r="T657" s="38">
        <f t="shared" ca="1" si="43"/>
        <v>10</v>
      </c>
      <c r="U657" s="38">
        <f ca="1">SUM($R$9:S657)</f>
        <v>-20510</v>
      </c>
    </row>
    <row r="658" spans="16:21" x14ac:dyDescent="0.2">
      <c r="P658">
        <v>650</v>
      </c>
      <c r="Q658" s="37">
        <f t="shared" ca="1" si="40"/>
        <v>0</v>
      </c>
      <c r="R658" s="38">
        <f t="shared" si="41"/>
        <v>10</v>
      </c>
      <c r="S658" s="38">
        <f t="shared" ca="1" si="42"/>
        <v>0</v>
      </c>
      <c r="T658" s="38">
        <f t="shared" ca="1" si="43"/>
        <v>10</v>
      </c>
      <c r="U658" s="38">
        <f ca="1">SUM($R$9:S658)</f>
        <v>-20500</v>
      </c>
    </row>
    <row r="659" spans="16:21" x14ac:dyDescent="0.2">
      <c r="P659">
        <v>651</v>
      </c>
      <c r="Q659" s="37">
        <f t="shared" ca="1" si="40"/>
        <v>0</v>
      </c>
      <c r="R659" s="38">
        <f t="shared" si="41"/>
        <v>10</v>
      </c>
      <c r="S659" s="38">
        <f t="shared" ca="1" si="42"/>
        <v>0</v>
      </c>
      <c r="T659" s="38">
        <f t="shared" ca="1" si="43"/>
        <v>10</v>
      </c>
      <c r="U659" s="38">
        <f ca="1">SUM($R$9:S659)</f>
        <v>-20490</v>
      </c>
    </row>
    <row r="660" spans="16:21" x14ac:dyDescent="0.2">
      <c r="P660">
        <v>652</v>
      </c>
      <c r="Q660" s="37">
        <f t="shared" ca="1" si="40"/>
        <v>0</v>
      </c>
      <c r="R660" s="38">
        <f t="shared" si="41"/>
        <v>10</v>
      </c>
      <c r="S660" s="38">
        <f t="shared" ca="1" si="42"/>
        <v>0</v>
      </c>
      <c r="T660" s="38">
        <f t="shared" ca="1" si="43"/>
        <v>10</v>
      </c>
      <c r="U660" s="38">
        <f ca="1">SUM($R$9:S660)</f>
        <v>-20480</v>
      </c>
    </row>
    <row r="661" spans="16:21" x14ac:dyDescent="0.2">
      <c r="P661">
        <v>653</v>
      </c>
      <c r="Q661" s="37">
        <f t="shared" ca="1" si="40"/>
        <v>0</v>
      </c>
      <c r="R661" s="38">
        <f t="shared" si="41"/>
        <v>10</v>
      </c>
      <c r="S661" s="38">
        <f t="shared" ca="1" si="42"/>
        <v>0</v>
      </c>
      <c r="T661" s="38">
        <f t="shared" ca="1" si="43"/>
        <v>10</v>
      </c>
      <c r="U661" s="38">
        <f ca="1">SUM($R$9:S661)</f>
        <v>-20470</v>
      </c>
    </row>
    <row r="662" spans="16:21" x14ac:dyDescent="0.2">
      <c r="P662">
        <v>654</v>
      </c>
      <c r="Q662" s="37">
        <f t="shared" ca="1" si="40"/>
        <v>0</v>
      </c>
      <c r="R662" s="38">
        <f t="shared" si="41"/>
        <v>10</v>
      </c>
      <c r="S662" s="38">
        <f t="shared" ca="1" si="42"/>
        <v>0</v>
      </c>
      <c r="T662" s="38">
        <f t="shared" ca="1" si="43"/>
        <v>10</v>
      </c>
      <c r="U662" s="38">
        <f ca="1">SUM($R$9:S662)</f>
        <v>-20460</v>
      </c>
    </row>
    <row r="663" spans="16:21" x14ac:dyDescent="0.2">
      <c r="P663">
        <v>655</v>
      </c>
      <c r="Q663" s="37">
        <f t="shared" ca="1" si="40"/>
        <v>0</v>
      </c>
      <c r="R663" s="38">
        <f t="shared" si="41"/>
        <v>10</v>
      </c>
      <c r="S663" s="38">
        <f t="shared" ca="1" si="42"/>
        <v>0</v>
      </c>
      <c r="T663" s="38">
        <f t="shared" ca="1" si="43"/>
        <v>10</v>
      </c>
      <c r="U663" s="38">
        <f ca="1">SUM($R$9:S663)</f>
        <v>-20450</v>
      </c>
    </row>
    <row r="664" spans="16:21" x14ac:dyDescent="0.2">
      <c r="P664">
        <v>656</v>
      </c>
      <c r="Q664" s="37">
        <f t="shared" ca="1" si="40"/>
        <v>0</v>
      </c>
      <c r="R664" s="38">
        <f t="shared" si="41"/>
        <v>10</v>
      </c>
      <c r="S664" s="38">
        <f t="shared" ca="1" si="42"/>
        <v>0</v>
      </c>
      <c r="T664" s="38">
        <f t="shared" ca="1" si="43"/>
        <v>10</v>
      </c>
      <c r="U664" s="38">
        <f ca="1">SUM($R$9:S664)</f>
        <v>-20440</v>
      </c>
    </row>
    <row r="665" spans="16:21" x14ac:dyDescent="0.2">
      <c r="P665">
        <v>657</v>
      </c>
      <c r="Q665" s="37">
        <f t="shared" ca="1" si="40"/>
        <v>0</v>
      </c>
      <c r="R665" s="38">
        <f t="shared" si="41"/>
        <v>10</v>
      </c>
      <c r="S665" s="38">
        <f t="shared" ca="1" si="42"/>
        <v>0</v>
      </c>
      <c r="T665" s="38">
        <f t="shared" ca="1" si="43"/>
        <v>10</v>
      </c>
      <c r="U665" s="38">
        <f ca="1">SUM($R$9:S665)</f>
        <v>-20430</v>
      </c>
    </row>
    <row r="666" spans="16:21" x14ac:dyDescent="0.2">
      <c r="P666">
        <v>658</v>
      </c>
      <c r="Q666" s="37">
        <f t="shared" ca="1" si="40"/>
        <v>0</v>
      </c>
      <c r="R666" s="38">
        <f t="shared" si="41"/>
        <v>10</v>
      </c>
      <c r="S666" s="38">
        <f t="shared" ca="1" si="42"/>
        <v>0</v>
      </c>
      <c r="T666" s="38">
        <f t="shared" ca="1" si="43"/>
        <v>10</v>
      </c>
      <c r="U666" s="38">
        <f ca="1">SUM($R$9:S666)</f>
        <v>-20420</v>
      </c>
    </row>
    <row r="667" spans="16:21" x14ac:dyDescent="0.2">
      <c r="P667">
        <v>659</v>
      </c>
      <c r="Q667" s="37">
        <f t="shared" ca="1" si="40"/>
        <v>0</v>
      </c>
      <c r="R667" s="38">
        <f t="shared" si="41"/>
        <v>10</v>
      </c>
      <c r="S667" s="38">
        <f t="shared" ca="1" si="42"/>
        <v>0</v>
      </c>
      <c r="T667" s="38">
        <f t="shared" ca="1" si="43"/>
        <v>10</v>
      </c>
      <c r="U667" s="38">
        <f ca="1">SUM($R$9:S667)</f>
        <v>-20410</v>
      </c>
    </row>
    <row r="668" spans="16:21" x14ac:dyDescent="0.2">
      <c r="P668">
        <v>660</v>
      </c>
      <c r="Q668" s="37">
        <f t="shared" ca="1" si="40"/>
        <v>0</v>
      </c>
      <c r="R668" s="38">
        <f t="shared" si="41"/>
        <v>10</v>
      </c>
      <c r="S668" s="38">
        <f t="shared" ca="1" si="42"/>
        <v>0</v>
      </c>
      <c r="T668" s="38">
        <f t="shared" ca="1" si="43"/>
        <v>10</v>
      </c>
      <c r="U668" s="38">
        <f ca="1">SUM($R$9:S668)</f>
        <v>-20400</v>
      </c>
    </row>
    <row r="669" spans="16:21" x14ac:dyDescent="0.2">
      <c r="P669">
        <v>661</v>
      </c>
      <c r="Q669" s="37">
        <f t="shared" ca="1" si="40"/>
        <v>0</v>
      </c>
      <c r="R669" s="38">
        <f t="shared" si="41"/>
        <v>10</v>
      </c>
      <c r="S669" s="38">
        <f t="shared" ca="1" si="42"/>
        <v>0</v>
      </c>
      <c r="T669" s="38">
        <f t="shared" ca="1" si="43"/>
        <v>10</v>
      </c>
      <c r="U669" s="38">
        <f ca="1">SUM($R$9:S669)</f>
        <v>-20390</v>
      </c>
    </row>
    <row r="670" spans="16:21" x14ac:dyDescent="0.2">
      <c r="P670">
        <v>662</v>
      </c>
      <c r="Q670" s="37">
        <f t="shared" ca="1" si="40"/>
        <v>0</v>
      </c>
      <c r="R670" s="38">
        <f t="shared" si="41"/>
        <v>10</v>
      </c>
      <c r="S670" s="38">
        <f t="shared" ca="1" si="42"/>
        <v>0</v>
      </c>
      <c r="T670" s="38">
        <f t="shared" ca="1" si="43"/>
        <v>10</v>
      </c>
      <c r="U670" s="38">
        <f ca="1">SUM($R$9:S670)</f>
        <v>-20380</v>
      </c>
    </row>
    <row r="671" spans="16:21" x14ac:dyDescent="0.2">
      <c r="P671">
        <v>663</v>
      </c>
      <c r="Q671" s="37">
        <f t="shared" ca="1" si="40"/>
        <v>0</v>
      </c>
      <c r="R671" s="38">
        <f t="shared" si="41"/>
        <v>10</v>
      </c>
      <c r="S671" s="38">
        <f t="shared" ca="1" si="42"/>
        <v>0</v>
      </c>
      <c r="T671" s="38">
        <f t="shared" ca="1" si="43"/>
        <v>10</v>
      </c>
      <c r="U671" s="38">
        <f ca="1">SUM($R$9:S671)</f>
        <v>-20370</v>
      </c>
    </row>
    <row r="672" spans="16:21" x14ac:dyDescent="0.2">
      <c r="P672">
        <v>664</v>
      </c>
      <c r="Q672" s="37">
        <f t="shared" ca="1" si="40"/>
        <v>0</v>
      </c>
      <c r="R672" s="38">
        <f t="shared" si="41"/>
        <v>10</v>
      </c>
      <c r="S672" s="38">
        <f t="shared" ca="1" si="42"/>
        <v>0</v>
      </c>
      <c r="T672" s="38">
        <f t="shared" ca="1" si="43"/>
        <v>10</v>
      </c>
      <c r="U672" s="38">
        <f ca="1">SUM($R$9:S672)</f>
        <v>-20360</v>
      </c>
    </row>
    <row r="673" spans="16:21" x14ac:dyDescent="0.2">
      <c r="P673">
        <v>665</v>
      </c>
      <c r="Q673" s="37">
        <f t="shared" ca="1" si="40"/>
        <v>1</v>
      </c>
      <c r="R673" s="38">
        <f t="shared" si="41"/>
        <v>10</v>
      </c>
      <c r="S673" s="38">
        <f t="shared" ca="1" si="42"/>
        <v>-1000</v>
      </c>
      <c r="T673" s="38">
        <f t="shared" ca="1" si="43"/>
        <v>-990</v>
      </c>
      <c r="U673" s="38">
        <f ca="1">SUM($R$9:S673)</f>
        <v>-21350</v>
      </c>
    </row>
    <row r="674" spans="16:21" x14ac:dyDescent="0.2">
      <c r="P674">
        <v>666</v>
      </c>
      <c r="Q674" s="37">
        <f t="shared" ca="1" si="40"/>
        <v>0</v>
      </c>
      <c r="R674" s="38">
        <f t="shared" si="41"/>
        <v>10</v>
      </c>
      <c r="S674" s="38">
        <f t="shared" ca="1" si="42"/>
        <v>0</v>
      </c>
      <c r="T674" s="38">
        <f t="shared" ca="1" si="43"/>
        <v>10</v>
      </c>
      <c r="U674" s="38">
        <f ca="1">SUM($R$9:S674)</f>
        <v>-21340</v>
      </c>
    </row>
    <row r="675" spans="16:21" x14ac:dyDescent="0.2">
      <c r="P675">
        <v>667</v>
      </c>
      <c r="Q675" s="37">
        <f t="shared" ca="1" si="40"/>
        <v>0</v>
      </c>
      <c r="R675" s="38">
        <f t="shared" si="41"/>
        <v>10</v>
      </c>
      <c r="S675" s="38">
        <f t="shared" ca="1" si="42"/>
        <v>0</v>
      </c>
      <c r="T675" s="38">
        <f t="shared" ca="1" si="43"/>
        <v>10</v>
      </c>
      <c r="U675" s="38">
        <f ca="1">SUM($R$9:S675)</f>
        <v>-21330</v>
      </c>
    </row>
    <row r="676" spans="16:21" x14ac:dyDescent="0.2">
      <c r="P676">
        <v>668</v>
      </c>
      <c r="Q676" s="37">
        <f t="shared" ca="1" si="40"/>
        <v>0</v>
      </c>
      <c r="R676" s="38">
        <f t="shared" si="41"/>
        <v>10</v>
      </c>
      <c r="S676" s="38">
        <f t="shared" ca="1" si="42"/>
        <v>0</v>
      </c>
      <c r="T676" s="38">
        <f t="shared" ca="1" si="43"/>
        <v>10</v>
      </c>
      <c r="U676" s="38">
        <f ca="1">SUM($R$9:S676)</f>
        <v>-21320</v>
      </c>
    </row>
    <row r="677" spans="16:21" x14ac:dyDescent="0.2">
      <c r="P677">
        <v>669</v>
      </c>
      <c r="Q677" s="37">
        <f t="shared" ca="1" si="40"/>
        <v>0</v>
      </c>
      <c r="R677" s="38">
        <f t="shared" si="41"/>
        <v>10</v>
      </c>
      <c r="S677" s="38">
        <f t="shared" ca="1" si="42"/>
        <v>0</v>
      </c>
      <c r="T677" s="38">
        <f t="shared" ca="1" si="43"/>
        <v>10</v>
      </c>
      <c r="U677" s="38">
        <f ca="1">SUM($R$9:S677)</f>
        <v>-21310</v>
      </c>
    </row>
    <row r="678" spans="16:21" x14ac:dyDescent="0.2">
      <c r="P678">
        <v>670</v>
      </c>
      <c r="Q678" s="37">
        <f t="shared" ca="1" si="40"/>
        <v>1</v>
      </c>
      <c r="R678" s="38">
        <f t="shared" si="41"/>
        <v>10</v>
      </c>
      <c r="S678" s="38">
        <f t="shared" ca="1" si="42"/>
        <v>-1000</v>
      </c>
      <c r="T678" s="38">
        <f t="shared" ca="1" si="43"/>
        <v>-990</v>
      </c>
      <c r="U678" s="38">
        <f ca="1">SUM($R$9:S678)</f>
        <v>-22300</v>
      </c>
    </row>
    <row r="679" spans="16:21" x14ac:dyDescent="0.2">
      <c r="P679">
        <v>671</v>
      </c>
      <c r="Q679" s="37">
        <f t="shared" ca="1" si="40"/>
        <v>0</v>
      </c>
      <c r="R679" s="38">
        <f t="shared" si="41"/>
        <v>10</v>
      </c>
      <c r="S679" s="38">
        <f t="shared" ca="1" si="42"/>
        <v>0</v>
      </c>
      <c r="T679" s="38">
        <f t="shared" ca="1" si="43"/>
        <v>10</v>
      </c>
      <c r="U679" s="38">
        <f ca="1">SUM($R$9:S679)</f>
        <v>-22290</v>
      </c>
    </row>
    <row r="680" spans="16:21" x14ac:dyDescent="0.2">
      <c r="P680">
        <v>672</v>
      </c>
      <c r="Q680" s="37">
        <f t="shared" ca="1" si="40"/>
        <v>0</v>
      </c>
      <c r="R680" s="38">
        <f t="shared" si="41"/>
        <v>10</v>
      </c>
      <c r="S680" s="38">
        <f t="shared" ca="1" si="42"/>
        <v>0</v>
      </c>
      <c r="T680" s="38">
        <f t="shared" ca="1" si="43"/>
        <v>10</v>
      </c>
      <c r="U680" s="38">
        <f ca="1">SUM($R$9:S680)</f>
        <v>-22280</v>
      </c>
    </row>
    <row r="681" spans="16:21" x14ac:dyDescent="0.2">
      <c r="P681">
        <v>673</v>
      </c>
      <c r="Q681" s="37">
        <f t="shared" ca="1" si="40"/>
        <v>0</v>
      </c>
      <c r="R681" s="38">
        <f t="shared" si="41"/>
        <v>10</v>
      </c>
      <c r="S681" s="38">
        <f t="shared" ca="1" si="42"/>
        <v>0</v>
      </c>
      <c r="T681" s="38">
        <f t="shared" ca="1" si="43"/>
        <v>10</v>
      </c>
      <c r="U681" s="38">
        <f ca="1">SUM($R$9:S681)</f>
        <v>-22270</v>
      </c>
    </row>
    <row r="682" spans="16:21" x14ac:dyDescent="0.2">
      <c r="P682">
        <v>674</v>
      </c>
      <c r="Q682" s="37">
        <f t="shared" ca="1" si="40"/>
        <v>0</v>
      </c>
      <c r="R682" s="38">
        <f t="shared" si="41"/>
        <v>10</v>
      </c>
      <c r="S682" s="38">
        <f t="shared" ca="1" si="42"/>
        <v>0</v>
      </c>
      <c r="T682" s="38">
        <f t="shared" ca="1" si="43"/>
        <v>10</v>
      </c>
      <c r="U682" s="38">
        <f ca="1">SUM($R$9:S682)</f>
        <v>-22260</v>
      </c>
    </row>
    <row r="683" spans="16:21" x14ac:dyDescent="0.2">
      <c r="P683">
        <v>675</v>
      </c>
      <c r="Q683" s="37">
        <f t="shared" ca="1" si="40"/>
        <v>0</v>
      </c>
      <c r="R683" s="38">
        <f t="shared" si="41"/>
        <v>10</v>
      </c>
      <c r="S683" s="38">
        <f t="shared" ca="1" si="42"/>
        <v>0</v>
      </c>
      <c r="T683" s="38">
        <f t="shared" ca="1" si="43"/>
        <v>10</v>
      </c>
      <c r="U683" s="38">
        <f ca="1">SUM($R$9:S683)</f>
        <v>-22250</v>
      </c>
    </row>
    <row r="684" spans="16:21" x14ac:dyDescent="0.2">
      <c r="P684">
        <v>676</v>
      </c>
      <c r="Q684" s="37">
        <f t="shared" ca="1" si="40"/>
        <v>0</v>
      </c>
      <c r="R684" s="38">
        <f t="shared" si="41"/>
        <v>10</v>
      </c>
      <c r="S684" s="38">
        <f t="shared" ca="1" si="42"/>
        <v>0</v>
      </c>
      <c r="T684" s="38">
        <f t="shared" ca="1" si="43"/>
        <v>10</v>
      </c>
      <c r="U684" s="38">
        <f ca="1">SUM($R$9:S684)</f>
        <v>-22240</v>
      </c>
    </row>
    <row r="685" spans="16:21" x14ac:dyDescent="0.2">
      <c r="P685">
        <v>677</v>
      </c>
      <c r="Q685" s="37">
        <f t="shared" ca="1" si="40"/>
        <v>0</v>
      </c>
      <c r="R685" s="38">
        <f t="shared" si="41"/>
        <v>10</v>
      </c>
      <c r="S685" s="38">
        <f t="shared" ca="1" si="42"/>
        <v>0</v>
      </c>
      <c r="T685" s="38">
        <f t="shared" ca="1" si="43"/>
        <v>10</v>
      </c>
      <c r="U685" s="38">
        <f ca="1">SUM($R$9:S685)</f>
        <v>-22230</v>
      </c>
    </row>
    <row r="686" spans="16:21" x14ac:dyDescent="0.2">
      <c r="P686">
        <v>678</v>
      </c>
      <c r="Q686" s="37">
        <f t="shared" ca="1" si="40"/>
        <v>0</v>
      </c>
      <c r="R686" s="38">
        <f t="shared" si="41"/>
        <v>10</v>
      </c>
      <c r="S686" s="38">
        <f t="shared" ca="1" si="42"/>
        <v>0</v>
      </c>
      <c r="T686" s="38">
        <f t="shared" ca="1" si="43"/>
        <v>10</v>
      </c>
      <c r="U686" s="38">
        <f ca="1">SUM($R$9:S686)</f>
        <v>-22220</v>
      </c>
    </row>
    <row r="687" spans="16:21" x14ac:dyDescent="0.2">
      <c r="P687">
        <v>679</v>
      </c>
      <c r="Q687" s="37">
        <f t="shared" ca="1" si="40"/>
        <v>0</v>
      </c>
      <c r="R687" s="38">
        <f t="shared" si="41"/>
        <v>10</v>
      </c>
      <c r="S687" s="38">
        <f t="shared" ca="1" si="42"/>
        <v>0</v>
      </c>
      <c r="T687" s="38">
        <f t="shared" ca="1" si="43"/>
        <v>10</v>
      </c>
      <c r="U687" s="38">
        <f ca="1">SUM($R$9:S687)</f>
        <v>-22210</v>
      </c>
    </row>
    <row r="688" spans="16:21" x14ac:dyDescent="0.2">
      <c r="P688">
        <v>680</v>
      </c>
      <c r="Q688" s="37">
        <f t="shared" ca="1" si="40"/>
        <v>0</v>
      </c>
      <c r="R688" s="38">
        <f t="shared" si="41"/>
        <v>10</v>
      </c>
      <c r="S688" s="38">
        <f t="shared" ca="1" si="42"/>
        <v>0</v>
      </c>
      <c r="T688" s="38">
        <f t="shared" ca="1" si="43"/>
        <v>10</v>
      </c>
      <c r="U688" s="38">
        <f ca="1">SUM($R$9:S688)</f>
        <v>-22200</v>
      </c>
    </row>
    <row r="689" spans="16:21" x14ac:dyDescent="0.2">
      <c r="P689">
        <v>681</v>
      </c>
      <c r="Q689" s="37">
        <f t="shared" ca="1" si="40"/>
        <v>0</v>
      </c>
      <c r="R689" s="38">
        <f t="shared" si="41"/>
        <v>10</v>
      </c>
      <c r="S689" s="38">
        <f t="shared" ca="1" si="42"/>
        <v>0</v>
      </c>
      <c r="T689" s="38">
        <f t="shared" ca="1" si="43"/>
        <v>10</v>
      </c>
      <c r="U689" s="38">
        <f ca="1">SUM($R$9:S689)</f>
        <v>-22190</v>
      </c>
    </row>
    <row r="690" spans="16:21" x14ac:dyDescent="0.2">
      <c r="P690">
        <v>682</v>
      </c>
      <c r="Q690" s="37">
        <f t="shared" ca="1" si="40"/>
        <v>0</v>
      </c>
      <c r="R690" s="38">
        <f t="shared" si="41"/>
        <v>10</v>
      </c>
      <c r="S690" s="38">
        <f t="shared" ca="1" si="42"/>
        <v>0</v>
      </c>
      <c r="T690" s="38">
        <f t="shared" ca="1" si="43"/>
        <v>10</v>
      </c>
      <c r="U690" s="38">
        <f ca="1">SUM($R$9:S690)</f>
        <v>-22180</v>
      </c>
    </row>
    <row r="691" spans="16:21" x14ac:dyDescent="0.2">
      <c r="P691">
        <v>683</v>
      </c>
      <c r="Q691" s="37">
        <f t="shared" ca="1" si="40"/>
        <v>0</v>
      </c>
      <c r="R691" s="38">
        <f t="shared" si="41"/>
        <v>10</v>
      </c>
      <c r="S691" s="38">
        <f t="shared" ca="1" si="42"/>
        <v>0</v>
      </c>
      <c r="T691" s="38">
        <f t="shared" ca="1" si="43"/>
        <v>10</v>
      </c>
      <c r="U691" s="38">
        <f ca="1">SUM($R$9:S691)</f>
        <v>-22170</v>
      </c>
    </row>
    <row r="692" spans="16:21" x14ac:dyDescent="0.2">
      <c r="P692">
        <v>684</v>
      </c>
      <c r="Q692" s="37">
        <f t="shared" ca="1" si="40"/>
        <v>0</v>
      </c>
      <c r="R692" s="38">
        <f t="shared" si="41"/>
        <v>10</v>
      </c>
      <c r="S692" s="38">
        <f t="shared" ca="1" si="42"/>
        <v>0</v>
      </c>
      <c r="T692" s="38">
        <f t="shared" ca="1" si="43"/>
        <v>10</v>
      </c>
      <c r="U692" s="38">
        <f ca="1">SUM($R$9:S692)</f>
        <v>-22160</v>
      </c>
    </row>
    <row r="693" spans="16:21" x14ac:dyDescent="0.2">
      <c r="P693">
        <v>685</v>
      </c>
      <c r="Q693" s="37">
        <f t="shared" ca="1" si="40"/>
        <v>0</v>
      </c>
      <c r="R693" s="38">
        <f t="shared" si="41"/>
        <v>10</v>
      </c>
      <c r="S693" s="38">
        <f t="shared" ca="1" si="42"/>
        <v>0</v>
      </c>
      <c r="T693" s="38">
        <f t="shared" ca="1" si="43"/>
        <v>10</v>
      </c>
      <c r="U693" s="38">
        <f ca="1">SUM($R$9:S693)</f>
        <v>-22150</v>
      </c>
    </row>
    <row r="694" spans="16:21" x14ac:dyDescent="0.2">
      <c r="P694">
        <v>686</v>
      </c>
      <c r="Q694" s="37">
        <f t="shared" ca="1" si="40"/>
        <v>0</v>
      </c>
      <c r="R694" s="38">
        <f t="shared" si="41"/>
        <v>10</v>
      </c>
      <c r="S694" s="38">
        <f t="shared" ca="1" si="42"/>
        <v>0</v>
      </c>
      <c r="T694" s="38">
        <f t="shared" ca="1" si="43"/>
        <v>10</v>
      </c>
      <c r="U694" s="38">
        <f ca="1">SUM($R$9:S694)</f>
        <v>-22140</v>
      </c>
    </row>
    <row r="695" spans="16:21" x14ac:dyDescent="0.2">
      <c r="P695">
        <v>687</v>
      </c>
      <c r="Q695" s="37">
        <f t="shared" ca="1" si="40"/>
        <v>0</v>
      </c>
      <c r="R695" s="38">
        <f t="shared" si="41"/>
        <v>10</v>
      </c>
      <c r="S695" s="38">
        <f t="shared" ca="1" si="42"/>
        <v>0</v>
      </c>
      <c r="T695" s="38">
        <f t="shared" ca="1" si="43"/>
        <v>10</v>
      </c>
      <c r="U695" s="38">
        <f ca="1">SUM($R$9:S695)</f>
        <v>-22130</v>
      </c>
    </row>
    <row r="696" spans="16:21" x14ac:dyDescent="0.2">
      <c r="P696">
        <v>688</v>
      </c>
      <c r="Q696" s="37">
        <f t="shared" ca="1" si="40"/>
        <v>0</v>
      </c>
      <c r="R696" s="38">
        <f t="shared" si="41"/>
        <v>10</v>
      </c>
      <c r="S696" s="38">
        <f t="shared" ca="1" si="42"/>
        <v>0</v>
      </c>
      <c r="T696" s="38">
        <f t="shared" ca="1" si="43"/>
        <v>10</v>
      </c>
      <c r="U696" s="38">
        <f ca="1">SUM($R$9:S696)</f>
        <v>-22120</v>
      </c>
    </row>
    <row r="697" spans="16:21" x14ac:dyDescent="0.2">
      <c r="P697">
        <v>689</v>
      </c>
      <c r="Q697" s="37">
        <f t="shared" ca="1" si="40"/>
        <v>0</v>
      </c>
      <c r="R697" s="38">
        <f t="shared" si="41"/>
        <v>10</v>
      </c>
      <c r="S697" s="38">
        <f t="shared" ca="1" si="42"/>
        <v>0</v>
      </c>
      <c r="T697" s="38">
        <f t="shared" ca="1" si="43"/>
        <v>10</v>
      </c>
      <c r="U697" s="38">
        <f ca="1">SUM($R$9:S697)</f>
        <v>-22110</v>
      </c>
    </row>
    <row r="698" spans="16:21" x14ac:dyDescent="0.2">
      <c r="P698">
        <v>690</v>
      </c>
      <c r="Q698" s="37">
        <f t="shared" ca="1" si="40"/>
        <v>0</v>
      </c>
      <c r="R698" s="38">
        <f t="shared" si="41"/>
        <v>10</v>
      </c>
      <c r="S698" s="38">
        <f t="shared" ca="1" si="42"/>
        <v>0</v>
      </c>
      <c r="T698" s="38">
        <f t="shared" ca="1" si="43"/>
        <v>10</v>
      </c>
      <c r="U698" s="38">
        <f ca="1">SUM($R$9:S698)</f>
        <v>-22100</v>
      </c>
    </row>
    <row r="699" spans="16:21" x14ac:dyDescent="0.2">
      <c r="P699">
        <v>691</v>
      </c>
      <c r="Q699" s="37">
        <f t="shared" ca="1" si="40"/>
        <v>0</v>
      </c>
      <c r="R699" s="38">
        <f t="shared" si="41"/>
        <v>10</v>
      </c>
      <c r="S699" s="38">
        <f t="shared" ca="1" si="42"/>
        <v>0</v>
      </c>
      <c r="T699" s="38">
        <f t="shared" ca="1" si="43"/>
        <v>10</v>
      </c>
      <c r="U699" s="38">
        <f ca="1">SUM($R$9:S699)</f>
        <v>-22090</v>
      </c>
    </row>
    <row r="700" spans="16:21" x14ac:dyDescent="0.2">
      <c r="P700">
        <v>692</v>
      </c>
      <c r="Q700" s="37">
        <f t="shared" ca="1" si="40"/>
        <v>0</v>
      </c>
      <c r="R700" s="38">
        <f t="shared" si="41"/>
        <v>10</v>
      </c>
      <c r="S700" s="38">
        <f t="shared" ca="1" si="42"/>
        <v>0</v>
      </c>
      <c r="T700" s="38">
        <f t="shared" ca="1" si="43"/>
        <v>10</v>
      </c>
      <c r="U700" s="38">
        <f ca="1">SUM($R$9:S700)</f>
        <v>-22080</v>
      </c>
    </row>
    <row r="701" spans="16:21" x14ac:dyDescent="0.2">
      <c r="P701">
        <v>693</v>
      </c>
      <c r="Q701" s="37">
        <f t="shared" ca="1" si="40"/>
        <v>0</v>
      </c>
      <c r="R701" s="38">
        <f t="shared" si="41"/>
        <v>10</v>
      </c>
      <c r="S701" s="38">
        <f t="shared" ca="1" si="42"/>
        <v>0</v>
      </c>
      <c r="T701" s="38">
        <f t="shared" ca="1" si="43"/>
        <v>10</v>
      </c>
      <c r="U701" s="38">
        <f ca="1">SUM($R$9:S701)</f>
        <v>-22070</v>
      </c>
    </row>
    <row r="702" spans="16:21" x14ac:dyDescent="0.2">
      <c r="P702">
        <v>694</v>
      </c>
      <c r="Q702" s="37">
        <f t="shared" ca="1" si="40"/>
        <v>0</v>
      </c>
      <c r="R702" s="38">
        <f t="shared" si="41"/>
        <v>10</v>
      </c>
      <c r="S702" s="38">
        <f t="shared" ca="1" si="42"/>
        <v>0</v>
      </c>
      <c r="T702" s="38">
        <f t="shared" ca="1" si="43"/>
        <v>10</v>
      </c>
      <c r="U702" s="38">
        <f ca="1">SUM($R$9:S702)</f>
        <v>-22060</v>
      </c>
    </row>
    <row r="703" spans="16:21" x14ac:dyDescent="0.2">
      <c r="P703">
        <v>695</v>
      </c>
      <c r="Q703" s="37">
        <f t="shared" ca="1" si="40"/>
        <v>1</v>
      </c>
      <c r="R703" s="38">
        <f t="shared" si="41"/>
        <v>10</v>
      </c>
      <c r="S703" s="38">
        <f t="shared" ca="1" si="42"/>
        <v>-1000</v>
      </c>
      <c r="T703" s="38">
        <f t="shared" ca="1" si="43"/>
        <v>-990</v>
      </c>
      <c r="U703" s="38">
        <f ca="1">SUM($R$9:S703)</f>
        <v>-23050</v>
      </c>
    </row>
    <row r="704" spans="16:21" x14ac:dyDescent="0.2">
      <c r="P704">
        <v>696</v>
      </c>
      <c r="Q704" s="37">
        <f t="shared" ca="1" si="40"/>
        <v>0</v>
      </c>
      <c r="R704" s="38">
        <f t="shared" si="41"/>
        <v>10</v>
      </c>
      <c r="S704" s="38">
        <f t="shared" ca="1" si="42"/>
        <v>0</v>
      </c>
      <c r="T704" s="38">
        <f t="shared" ca="1" si="43"/>
        <v>10</v>
      </c>
      <c r="U704" s="38">
        <f ca="1">SUM($R$9:S704)</f>
        <v>-23040</v>
      </c>
    </row>
    <row r="705" spans="16:21" x14ac:dyDescent="0.2">
      <c r="P705">
        <v>697</v>
      </c>
      <c r="Q705" s="37">
        <f t="shared" ca="1" si="40"/>
        <v>0</v>
      </c>
      <c r="R705" s="38">
        <f t="shared" si="41"/>
        <v>10</v>
      </c>
      <c r="S705" s="38">
        <f t="shared" ca="1" si="42"/>
        <v>0</v>
      </c>
      <c r="T705" s="38">
        <f t="shared" ca="1" si="43"/>
        <v>10</v>
      </c>
      <c r="U705" s="38">
        <f ca="1">SUM($R$9:S705)</f>
        <v>-23030</v>
      </c>
    </row>
    <row r="706" spans="16:21" x14ac:dyDescent="0.2">
      <c r="P706">
        <v>698</v>
      </c>
      <c r="Q706" s="37">
        <f t="shared" ca="1" si="40"/>
        <v>0</v>
      </c>
      <c r="R706" s="38">
        <f t="shared" si="41"/>
        <v>10</v>
      </c>
      <c r="S706" s="38">
        <f t="shared" ca="1" si="42"/>
        <v>0</v>
      </c>
      <c r="T706" s="38">
        <f t="shared" ca="1" si="43"/>
        <v>10</v>
      </c>
      <c r="U706" s="38">
        <f ca="1">SUM($R$9:S706)</f>
        <v>-23020</v>
      </c>
    </row>
    <row r="707" spans="16:21" x14ac:dyDescent="0.2">
      <c r="P707">
        <v>699</v>
      </c>
      <c r="Q707" s="37">
        <f t="shared" ca="1" si="40"/>
        <v>0</v>
      </c>
      <c r="R707" s="38">
        <f t="shared" si="41"/>
        <v>10</v>
      </c>
      <c r="S707" s="38">
        <f t="shared" ca="1" si="42"/>
        <v>0</v>
      </c>
      <c r="T707" s="38">
        <f t="shared" ca="1" si="43"/>
        <v>10</v>
      </c>
      <c r="U707" s="38">
        <f ca="1">SUM($R$9:S707)</f>
        <v>-23010</v>
      </c>
    </row>
    <row r="708" spans="16:21" x14ac:dyDescent="0.2">
      <c r="P708">
        <v>700</v>
      </c>
      <c r="Q708" s="37">
        <f t="shared" ca="1" si="40"/>
        <v>0</v>
      </c>
      <c r="R708" s="38">
        <f t="shared" si="41"/>
        <v>10</v>
      </c>
      <c r="S708" s="38">
        <f t="shared" ca="1" si="42"/>
        <v>0</v>
      </c>
      <c r="T708" s="38">
        <f t="shared" ca="1" si="43"/>
        <v>10</v>
      </c>
      <c r="U708" s="38">
        <f ca="1">SUM($R$9:S708)</f>
        <v>-23000</v>
      </c>
    </row>
    <row r="709" spans="16:21" x14ac:dyDescent="0.2">
      <c r="P709">
        <v>701</v>
      </c>
      <c r="Q709" s="37">
        <f t="shared" ca="1" si="40"/>
        <v>1</v>
      </c>
      <c r="R709" s="38">
        <f t="shared" si="41"/>
        <v>10</v>
      </c>
      <c r="S709" s="38">
        <f t="shared" ca="1" si="42"/>
        <v>-1000</v>
      </c>
      <c r="T709" s="38">
        <f t="shared" ca="1" si="43"/>
        <v>-990</v>
      </c>
      <c r="U709" s="38">
        <f ca="1">SUM($R$9:S709)</f>
        <v>-23990</v>
      </c>
    </row>
    <row r="710" spans="16:21" x14ac:dyDescent="0.2">
      <c r="P710">
        <v>702</v>
      </c>
      <c r="Q710" s="37">
        <f t="shared" ca="1" si="40"/>
        <v>0</v>
      </c>
      <c r="R710" s="38">
        <f t="shared" si="41"/>
        <v>10</v>
      </c>
      <c r="S710" s="38">
        <f t="shared" ca="1" si="42"/>
        <v>0</v>
      </c>
      <c r="T710" s="38">
        <f t="shared" ca="1" si="43"/>
        <v>10</v>
      </c>
      <c r="U710" s="38">
        <f ca="1">SUM($R$9:S710)</f>
        <v>-23980</v>
      </c>
    </row>
    <row r="711" spans="16:21" x14ac:dyDescent="0.2">
      <c r="P711">
        <v>703</v>
      </c>
      <c r="Q711" s="37">
        <f t="shared" ca="1" si="40"/>
        <v>0</v>
      </c>
      <c r="R711" s="38">
        <f t="shared" si="41"/>
        <v>10</v>
      </c>
      <c r="S711" s="38">
        <f t="shared" ca="1" si="42"/>
        <v>0</v>
      </c>
      <c r="T711" s="38">
        <f t="shared" ca="1" si="43"/>
        <v>10</v>
      </c>
      <c r="U711" s="38">
        <f ca="1">SUM($R$9:S711)</f>
        <v>-23970</v>
      </c>
    </row>
    <row r="712" spans="16:21" x14ac:dyDescent="0.2">
      <c r="P712">
        <v>704</v>
      </c>
      <c r="Q712" s="37">
        <f t="shared" ca="1" si="40"/>
        <v>0</v>
      </c>
      <c r="R712" s="38">
        <f t="shared" si="41"/>
        <v>10</v>
      </c>
      <c r="S712" s="38">
        <f t="shared" ca="1" si="42"/>
        <v>0</v>
      </c>
      <c r="T712" s="38">
        <f t="shared" ca="1" si="43"/>
        <v>10</v>
      </c>
      <c r="U712" s="38">
        <f ca="1">SUM($R$9:S712)</f>
        <v>-23960</v>
      </c>
    </row>
    <row r="713" spans="16:21" x14ac:dyDescent="0.2">
      <c r="P713">
        <v>705</v>
      </c>
      <c r="Q713" s="37">
        <f t="shared" ref="Q713:Q776" ca="1" si="44">IF(RAND()&lt;$C$2,1,0)</f>
        <v>0</v>
      </c>
      <c r="R713" s="38">
        <f t="shared" ref="R713:R776" si="45">$G$2</f>
        <v>10</v>
      </c>
      <c r="S713" s="38">
        <f t="shared" ref="S713:S776" ca="1" si="46">IF(Q713=1,$G$3,$G$4)</f>
        <v>0</v>
      </c>
      <c r="T713" s="38">
        <f t="shared" ca="1" si="43"/>
        <v>10</v>
      </c>
      <c r="U713" s="38">
        <f ca="1">SUM($R$9:S713)</f>
        <v>-23950</v>
      </c>
    </row>
    <row r="714" spans="16:21" x14ac:dyDescent="0.2">
      <c r="P714">
        <v>706</v>
      </c>
      <c r="Q714" s="37">
        <f t="shared" ca="1" si="44"/>
        <v>0</v>
      </c>
      <c r="R714" s="38">
        <f t="shared" si="45"/>
        <v>10</v>
      </c>
      <c r="S714" s="38">
        <f t="shared" ca="1" si="46"/>
        <v>0</v>
      </c>
      <c r="T714" s="38">
        <f t="shared" ref="T714:T777" ca="1" si="47">R714+S714</f>
        <v>10</v>
      </c>
      <c r="U714" s="38">
        <f ca="1">SUM($R$9:S714)</f>
        <v>-23940</v>
      </c>
    </row>
    <row r="715" spans="16:21" x14ac:dyDescent="0.2">
      <c r="P715">
        <v>707</v>
      </c>
      <c r="Q715" s="37">
        <f t="shared" ca="1" si="44"/>
        <v>0</v>
      </c>
      <c r="R715" s="38">
        <f t="shared" si="45"/>
        <v>10</v>
      </c>
      <c r="S715" s="38">
        <f t="shared" ca="1" si="46"/>
        <v>0</v>
      </c>
      <c r="T715" s="38">
        <f t="shared" ca="1" si="47"/>
        <v>10</v>
      </c>
      <c r="U715" s="38">
        <f ca="1">SUM($R$9:S715)</f>
        <v>-23930</v>
      </c>
    </row>
    <row r="716" spans="16:21" x14ac:dyDescent="0.2">
      <c r="P716">
        <v>708</v>
      </c>
      <c r="Q716" s="37">
        <f t="shared" ca="1" si="44"/>
        <v>0</v>
      </c>
      <c r="R716" s="38">
        <f t="shared" si="45"/>
        <v>10</v>
      </c>
      <c r="S716" s="38">
        <f t="shared" ca="1" si="46"/>
        <v>0</v>
      </c>
      <c r="T716" s="38">
        <f t="shared" ca="1" si="47"/>
        <v>10</v>
      </c>
      <c r="U716" s="38">
        <f ca="1">SUM($R$9:S716)</f>
        <v>-23920</v>
      </c>
    </row>
    <row r="717" spans="16:21" x14ac:dyDescent="0.2">
      <c r="P717">
        <v>709</v>
      </c>
      <c r="Q717" s="37">
        <f t="shared" ca="1" si="44"/>
        <v>0</v>
      </c>
      <c r="R717" s="38">
        <f t="shared" si="45"/>
        <v>10</v>
      </c>
      <c r="S717" s="38">
        <f t="shared" ca="1" si="46"/>
        <v>0</v>
      </c>
      <c r="T717" s="38">
        <f t="shared" ca="1" si="47"/>
        <v>10</v>
      </c>
      <c r="U717" s="38">
        <f ca="1">SUM($R$9:S717)</f>
        <v>-23910</v>
      </c>
    </row>
    <row r="718" spans="16:21" x14ac:dyDescent="0.2">
      <c r="P718">
        <v>710</v>
      </c>
      <c r="Q718" s="37">
        <f t="shared" ca="1" si="44"/>
        <v>0</v>
      </c>
      <c r="R718" s="38">
        <f t="shared" si="45"/>
        <v>10</v>
      </c>
      <c r="S718" s="38">
        <f t="shared" ca="1" si="46"/>
        <v>0</v>
      </c>
      <c r="T718" s="38">
        <f t="shared" ca="1" si="47"/>
        <v>10</v>
      </c>
      <c r="U718" s="38">
        <f ca="1">SUM($R$9:S718)</f>
        <v>-23900</v>
      </c>
    </row>
    <row r="719" spans="16:21" x14ac:dyDescent="0.2">
      <c r="P719">
        <v>711</v>
      </c>
      <c r="Q719" s="37">
        <f t="shared" ca="1" si="44"/>
        <v>0</v>
      </c>
      <c r="R719" s="38">
        <f t="shared" si="45"/>
        <v>10</v>
      </c>
      <c r="S719" s="38">
        <f t="shared" ca="1" si="46"/>
        <v>0</v>
      </c>
      <c r="T719" s="38">
        <f t="shared" ca="1" si="47"/>
        <v>10</v>
      </c>
      <c r="U719" s="38">
        <f ca="1">SUM($R$9:S719)</f>
        <v>-23890</v>
      </c>
    </row>
    <row r="720" spans="16:21" x14ac:dyDescent="0.2">
      <c r="P720">
        <v>712</v>
      </c>
      <c r="Q720" s="37">
        <f t="shared" ca="1" si="44"/>
        <v>0</v>
      </c>
      <c r="R720" s="38">
        <f t="shared" si="45"/>
        <v>10</v>
      </c>
      <c r="S720" s="38">
        <f t="shared" ca="1" si="46"/>
        <v>0</v>
      </c>
      <c r="T720" s="38">
        <f t="shared" ca="1" si="47"/>
        <v>10</v>
      </c>
      <c r="U720" s="38">
        <f ca="1">SUM($R$9:S720)</f>
        <v>-23880</v>
      </c>
    </row>
    <row r="721" spans="16:21" x14ac:dyDescent="0.2">
      <c r="P721">
        <v>713</v>
      </c>
      <c r="Q721" s="37">
        <f t="shared" ca="1" si="44"/>
        <v>0</v>
      </c>
      <c r="R721" s="38">
        <f t="shared" si="45"/>
        <v>10</v>
      </c>
      <c r="S721" s="38">
        <f t="shared" ca="1" si="46"/>
        <v>0</v>
      </c>
      <c r="T721" s="38">
        <f t="shared" ca="1" si="47"/>
        <v>10</v>
      </c>
      <c r="U721" s="38">
        <f ca="1">SUM($R$9:S721)</f>
        <v>-23870</v>
      </c>
    </row>
    <row r="722" spans="16:21" x14ac:dyDescent="0.2">
      <c r="P722">
        <v>714</v>
      </c>
      <c r="Q722" s="37">
        <f t="shared" ca="1" si="44"/>
        <v>0</v>
      </c>
      <c r="R722" s="38">
        <f t="shared" si="45"/>
        <v>10</v>
      </c>
      <c r="S722" s="38">
        <f t="shared" ca="1" si="46"/>
        <v>0</v>
      </c>
      <c r="T722" s="38">
        <f t="shared" ca="1" si="47"/>
        <v>10</v>
      </c>
      <c r="U722" s="38">
        <f ca="1">SUM($R$9:S722)</f>
        <v>-23860</v>
      </c>
    </row>
    <row r="723" spans="16:21" x14ac:dyDescent="0.2">
      <c r="P723">
        <v>715</v>
      </c>
      <c r="Q723" s="37">
        <f t="shared" ca="1" si="44"/>
        <v>0</v>
      </c>
      <c r="R723" s="38">
        <f t="shared" si="45"/>
        <v>10</v>
      </c>
      <c r="S723" s="38">
        <f t="shared" ca="1" si="46"/>
        <v>0</v>
      </c>
      <c r="T723" s="38">
        <f t="shared" ca="1" si="47"/>
        <v>10</v>
      </c>
      <c r="U723" s="38">
        <f ca="1">SUM($R$9:S723)</f>
        <v>-23850</v>
      </c>
    </row>
    <row r="724" spans="16:21" x14ac:dyDescent="0.2">
      <c r="P724">
        <v>716</v>
      </c>
      <c r="Q724" s="37">
        <f t="shared" ca="1" si="44"/>
        <v>0</v>
      </c>
      <c r="R724" s="38">
        <f t="shared" si="45"/>
        <v>10</v>
      </c>
      <c r="S724" s="38">
        <f t="shared" ca="1" si="46"/>
        <v>0</v>
      </c>
      <c r="T724" s="38">
        <f t="shared" ca="1" si="47"/>
        <v>10</v>
      </c>
      <c r="U724" s="38">
        <f ca="1">SUM($R$9:S724)</f>
        <v>-23840</v>
      </c>
    </row>
    <row r="725" spans="16:21" x14ac:dyDescent="0.2">
      <c r="P725">
        <v>717</v>
      </c>
      <c r="Q725" s="37">
        <f t="shared" ca="1" si="44"/>
        <v>0</v>
      </c>
      <c r="R725" s="38">
        <f t="shared" si="45"/>
        <v>10</v>
      </c>
      <c r="S725" s="38">
        <f t="shared" ca="1" si="46"/>
        <v>0</v>
      </c>
      <c r="T725" s="38">
        <f t="shared" ca="1" si="47"/>
        <v>10</v>
      </c>
      <c r="U725" s="38">
        <f ca="1">SUM($R$9:S725)</f>
        <v>-23830</v>
      </c>
    </row>
    <row r="726" spans="16:21" x14ac:dyDescent="0.2">
      <c r="P726">
        <v>718</v>
      </c>
      <c r="Q726" s="37">
        <f t="shared" ca="1" si="44"/>
        <v>0</v>
      </c>
      <c r="R726" s="38">
        <f t="shared" si="45"/>
        <v>10</v>
      </c>
      <c r="S726" s="38">
        <f t="shared" ca="1" si="46"/>
        <v>0</v>
      </c>
      <c r="T726" s="38">
        <f t="shared" ca="1" si="47"/>
        <v>10</v>
      </c>
      <c r="U726" s="38">
        <f ca="1">SUM($R$9:S726)</f>
        <v>-23820</v>
      </c>
    </row>
    <row r="727" spans="16:21" x14ac:dyDescent="0.2">
      <c r="P727">
        <v>719</v>
      </c>
      <c r="Q727" s="37">
        <f t="shared" ca="1" si="44"/>
        <v>0</v>
      </c>
      <c r="R727" s="38">
        <f t="shared" si="45"/>
        <v>10</v>
      </c>
      <c r="S727" s="38">
        <f t="shared" ca="1" si="46"/>
        <v>0</v>
      </c>
      <c r="T727" s="38">
        <f t="shared" ca="1" si="47"/>
        <v>10</v>
      </c>
      <c r="U727" s="38">
        <f ca="1">SUM($R$9:S727)</f>
        <v>-23810</v>
      </c>
    </row>
    <row r="728" spans="16:21" x14ac:dyDescent="0.2">
      <c r="P728">
        <v>720</v>
      </c>
      <c r="Q728" s="37">
        <f t="shared" ca="1" si="44"/>
        <v>0</v>
      </c>
      <c r="R728" s="38">
        <f t="shared" si="45"/>
        <v>10</v>
      </c>
      <c r="S728" s="38">
        <f t="shared" ca="1" si="46"/>
        <v>0</v>
      </c>
      <c r="T728" s="38">
        <f t="shared" ca="1" si="47"/>
        <v>10</v>
      </c>
      <c r="U728" s="38">
        <f ca="1">SUM($R$9:S728)</f>
        <v>-23800</v>
      </c>
    </row>
    <row r="729" spans="16:21" x14ac:dyDescent="0.2">
      <c r="P729">
        <v>721</v>
      </c>
      <c r="Q729" s="37">
        <f t="shared" ca="1" si="44"/>
        <v>0</v>
      </c>
      <c r="R729" s="38">
        <f t="shared" si="45"/>
        <v>10</v>
      </c>
      <c r="S729" s="38">
        <f t="shared" ca="1" si="46"/>
        <v>0</v>
      </c>
      <c r="T729" s="38">
        <f t="shared" ca="1" si="47"/>
        <v>10</v>
      </c>
      <c r="U729" s="38">
        <f ca="1">SUM($R$9:S729)</f>
        <v>-23790</v>
      </c>
    </row>
    <row r="730" spans="16:21" x14ac:dyDescent="0.2">
      <c r="P730">
        <v>722</v>
      </c>
      <c r="Q730" s="37">
        <f t="shared" ca="1" si="44"/>
        <v>0</v>
      </c>
      <c r="R730" s="38">
        <f t="shared" si="45"/>
        <v>10</v>
      </c>
      <c r="S730" s="38">
        <f t="shared" ca="1" si="46"/>
        <v>0</v>
      </c>
      <c r="T730" s="38">
        <f t="shared" ca="1" si="47"/>
        <v>10</v>
      </c>
      <c r="U730" s="38">
        <f ca="1">SUM($R$9:S730)</f>
        <v>-23780</v>
      </c>
    </row>
    <row r="731" spans="16:21" x14ac:dyDescent="0.2">
      <c r="P731">
        <v>723</v>
      </c>
      <c r="Q731" s="37">
        <f t="shared" ca="1" si="44"/>
        <v>0</v>
      </c>
      <c r="R731" s="38">
        <f t="shared" si="45"/>
        <v>10</v>
      </c>
      <c r="S731" s="38">
        <f t="shared" ca="1" si="46"/>
        <v>0</v>
      </c>
      <c r="T731" s="38">
        <f t="shared" ca="1" si="47"/>
        <v>10</v>
      </c>
      <c r="U731" s="38">
        <f ca="1">SUM($R$9:S731)</f>
        <v>-23770</v>
      </c>
    </row>
    <row r="732" spans="16:21" x14ac:dyDescent="0.2">
      <c r="P732">
        <v>724</v>
      </c>
      <c r="Q732" s="37">
        <f t="shared" ca="1" si="44"/>
        <v>0</v>
      </c>
      <c r="R732" s="38">
        <f t="shared" si="45"/>
        <v>10</v>
      </c>
      <c r="S732" s="38">
        <f t="shared" ca="1" si="46"/>
        <v>0</v>
      </c>
      <c r="T732" s="38">
        <f t="shared" ca="1" si="47"/>
        <v>10</v>
      </c>
      <c r="U732" s="38">
        <f ca="1">SUM($R$9:S732)</f>
        <v>-23760</v>
      </c>
    </row>
    <row r="733" spans="16:21" x14ac:dyDescent="0.2">
      <c r="P733">
        <v>725</v>
      </c>
      <c r="Q733" s="37">
        <f t="shared" ca="1" si="44"/>
        <v>0</v>
      </c>
      <c r="R733" s="38">
        <f t="shared" si="45"/>
        <v>10</v>
      </c>
      <c r="S733" s="38">
        <f t="shared" ca="1" si="46"/>
        <v>0</v>
      </c>
      <c r="T733" s="38">
        <f t="shared" ca="1" si="47"/>
        <v>10</v>
      </c>
      <c r="U733" s="38">
        <f ca="1">SUM($R$9:S733)</f>
        <v>-23750</v>
      </c>
    </row>
    <row r="734" spans="16:21" x14ac:dyDescent="0.2">
      <c r="P734">
        <v>726</v>
      </c>
      <c r="Q734" s="37">
        <f t="shared" ca="1" si="44"/>
        <v>0</v>
      </c>
      <c r="R734" s="38">
        <f t="shared" si="45"/>
        <v>10</v>
      </c>
      <c r="S734" s="38">
        <f t="shared" ca="1" si="46"/>
        <v>0</v>
      </c>
      <c r="T734" s="38">
        <f t="shared" ca="1" si="47"/>
        <v>10</v>
      </c>
      <c r="U734" s="38">
        <f ca="1">SUM($R$9:S734)</f>
        <v>-23740</v>
      </c>
    </row>
    <row r="735" spans="16:21" x14ac:dyDescent="0.2">
      <c r="P735">
        <v>727</v>
      </c>
      <c r="Q735" s="37">
        <f t="shared" ca="1" si="44"/>
        <v>0</v>
      </c>
      <c r="R735" s="38">
        <f t="shared" si="45"/>
        <v>10</v>
      </c>
      <c r="S735" s="38">
        <f t="shared" ca="1" si="46"/>
        <v>0</v>
      </c>
      <c r="T735" s="38">
        <f t="shared" ca="1" si="47"/>
        <v>10</v>
      </c>
      <c r="U735" s="38">
        <f ca="1">SUM($R$9:S735)</f>
        <v>-23730</v>
      </c>
    </row>
    <row r="736" spans="16:21" x14ac:dyDescent="0.2">
      <c r="P736">
        <v>728</v>
      </c>
      <c r="Q736" s="37">
        <f t="shared" ca="1" si="44"/>
        <v>0</v>
      </c>
      <c r="R736" s="38">
        <f t="shared" si="45"/>
        <v>10</v>
      </c>
      <c r="S736" s="38">
        <f t="shared" ca="1" si="46"/>
        <v>0</v>
      </c>
      <c r="T736" s="38">
        <f t="shared" ca="1" si="47"/>
        <v>10</v>
      </c>
      <c r="U736" s="38">
        <f ca="1">SUM($R$9:S736)</f>
        <v>-23720</v>
      </c>
    </row>
    <row r="737" spans="16:21" x14ac:dyDescent="0.2">
      <c r="P737">
        <v>729</v>
      </c>
      <c r="Q737" s="37">
        <f t="shared" ca="1" si="44"/>
        <v>0</v>
      </c>
      <c r="R737" s="38">
        <f t="shared" si="45"/>
        <v>10</v>
      </c>
      <c r="S737" s="38">
        <f t="shared" ca="1" si="46"/>
        <v>0</v>
      </c>
      <c r="T737" s="38">
        <f t="shared" ca="1" si="47"/>
        <v>10</v>
      </c>
      <c r="U737" s="38">
        <f ca="1">SUM($R$9:S737)</f>
        <v>-23710</v>
      </c>
    </row>
    <row r="738" spans="16:21" x14ac:dyDescent="0.2">
      <c r="P738">
        <v>730</v>
      </c>
      <c r="Q738" s="37">
        <f t="shared" ca="1" si="44"/>
        <v>0</v>
      </c>
      <c r="R738" s="38">
        <f t="shared" si="45"/>
        <v>10</v>
      </c>
      <c r="S738" s="38">
        <f t="shared" ca="1" si="46"/>
        <v>0</v>
      </c>
      <c r="T738" s="38">
        <f t="shared" ca="1" si="47"/>
        <v>10</v>
      </c>
      <c r="U738" s="38">
        <f ca="1">SUM($R$9:S738)</f>
        <v>-23700</v>
      </c>
    </row>
    <row r="739" spans="16:21" x14ac:dyDescent="0.2">
      <c r="P739">
        <v>731</v>
      </c>
      <c r="Q739" s="37">
        <f t="shared" ca="1" si="44"/>
        <v>0</v>
      </c>
      <c r="R739" s="38">
        <f t="shared" si="45"/>
        <v>10</v>
      </c>
      <c r="S739" s="38">
        <f t="shared" ca="1" si="46"/>
        <v>0</v>
      </c>
      <c r="T739" s="38">
        <f t="shared" ca="1" si="47"/>
        <v>10</v>
      </c>
      <c r="U739" s="38">
        <f ca="1">SUM($R$9:S739)</f>
        <v>-23690</v>
      </c>
    </row>
    <row r="740" spans="16:21" x14ac:dyDescent="0.2">
      <c r="P740">
        <v>732</v>
      </c>
      <c r="Q740" s="37">
        <f t="shared" ca="1" si="44"/>
        <v>0</v>
      </c>
      <c r="R740" s="38">
        <f t="shared" si="45"/>
        <v>10</v>
      </c>
      <c r="S740" s="38">
        <f t="shared" ca="1" si="46"/>
        <v>0</v>
      </c>
      <c r="T740" s="38">
        <f t="shared" ca="1" si="47"/>
        <v>10</v>
      </c>
      <c r="U740" s="38">
        <f ca="1">SUM($R$9:S740)</f>
        <v>-23680</v>
      </c>
    </row>
    <row r="741" spans="16:21" x14ac:dyDescent="0.2">
      <c r="P741">
        <v>733</v>
      </c>
      <c r="Q741" s="37">
        <f t="shared" ca="1" si="44"/>
        <v>0</v>
      </c>
      <c r="R741" s="38">
        <f t="shared" si="45"/>
        <v>10</v>
      </c>
      <c r="S741" s="38">
        <f t="shared" ca="1" si="46"/>
        <v>0</v>
      </c>
      <c r="T741" s="38">
        <f t="shared" ca="1" si="47"/>
        <v>10</v>
      </c>
      <c r="U741" s="38">
        <f ca="1">SUM($R$9:S741)</f>
        <v>-23670</v>
      </c>
    </row>
    <row r="742" spans="16:21" x14ac:dyDescent="0.2">
      <c r="P742">
        <v>734</v>
      </c>
      <c r="Q742" s="37">
        <f t="shared" ca="1" si="44"/>
        <v>0</v>
      </c>
      <c r="R742" s="38">
        <f t="shared" si="45"/>
        <v>10</v>
      </c>
      <c r="S742" s="38">
        <f t="shared" ca="1" si="46"/>
        <v>0</v>
      </c>
      <c r="T742" s="38">
        <f t="shared" ca="1" si="47"/>
        <v>10</v>
      </c>
      <c r="U742" s="38">
        <f ca="1">SUM($R$9:S742)</f>
        <v>-23660</v>
      </c>
    </row>
    <row r="743" spans="16:21" x14ac:dyDescent="0.2">
      <c r="P743">
        <v>735</v>
      </c>
      <c r="Q743" s="37">
        <f t="shared" ca="1" si="44"/>
        <v>0</v>
      </c>
      <c r="R743" s="38">
        <f t="shared" si="45"/>
        <v>10</v>
      </c>
      <c r="S743" s="38">
        <f t="shared" ca="1" si="46"/>
        <v>0</v>
      </c>
      <c r="T743" s="38">
        <f t="shared" ca="1" si="47"/>
        <v>10</v>
      </c>
      <c r="U743" s="38">
        <f ca="1">SUM($R$9:S743)</f>
        <v>-23650</v>
      </c>
    </row>
    <row r="744" spans="16:21" x14ac:dyDescent="0.2">
      <c r="P744">
        <v>736</v>
      </c>
      <c r="Q744" s="37">
        <f t="shared" ca="1" si="44"/>
        <v>0</v>
      </c>
      <c r="R744" s="38">
        <f t="shared" si="45"/>
        <v>10</v>
      </c>
      <c r="S744" s="38">
        <f t="shared" ca="1" si="46"/>
        <v>0</v>
      </c>
      <c r="T744" s="38">
        <f t="shared" ca="1" si="47"/>
        <v>10</v>
      </c>
      <c r="U744" s="38">
        <f ca="1">SUM($R$9:S744)</f>
        <v>-23640</v>
      </c>
    </row>
    <row r="745" spans="16:21" x14ac:dyDescent="0.2">
      <c r="P745">
        <v>737</v>
      </c>
      <c r="Q745" s="37">
        <f t="shared" ca="1" si="44"/>
        <v>0</v>
      </c>
      <c r="R745" s="38">
        <f t="shared" si="45"/>
        <v>10</v>
      </c>
      <c r="S745" s="38">
        <f t="shared" ca="1" si="46"/>
        <v>0</v>
      </c>
      <c r="T745" s="38">
        <f t="shared" ca="1" si="47"/>
        <v>10</v>
      </c>
      <c r="U745" s="38">
        <f ca="1">SUM($R$9:S745)</f>
        <v>-23630</v>
      </c>
    </row>
    <row r="746" spans="16:21" x14ac:dyDescent="0.2">
      <c r="P746">
        <v>738</v>
      </c>
      <c r="Q746" s="37">
        <f t="shared" ca="1" si="44"/>
        <v>0</v>
      </c>
      <c r="R746" s="38">
        <f t="shared" si="45"/>
        <v>10</v>
      </c>
      <c r="S746" s="38">
        <f t="shared" ca="1" si="46"/>
        <v>0</v>
      </c>
      <c r="T746" s="38">
        <f t="shared" ca="1" si="47"/>
        <v>10</v>
      </c>
      <c r="U746" s="38">
        <f ca="1">SUM($R$9:S746)</f>
        <v>-23620</v>
      </c>
    </row>
    <row r="747" spans="16:21" x14ac:dyDescent="0.2">
      <c r="P747">
        <v>739</v>
      </c>
      <c r="Q747" s="37">
        <f t="shared" ca="1" si="44"/>
        <v>0</v>
      </c>
      <c r="R747" s="38">
        <f t="shared" si="45"/>
        <v>10</v>
      </c>
      <c r="S747" s="38">
        <f t="shared" ca="1" si="46"/>
        <v>0</v>
      </c>
      <c r="T747" s="38">
        <f t="shared" ca="1" si="47"/>
        <v>10</v>
      </c>
      <c r="U747" s="38">
        <f ca="1">SUM($R$9:S747)</f>
        <v>-23610</v>
      </c>
    </row>
    <row r="748" spans="16:21" x14ac:dyDescent="0.2">
      <c r="P748">
        <v>740</v>
      </c>
      <c r="Q748" s="37">
        <f t="shared" ca="1" si="44"/>
        <v>0</v>
      </c>
      <c r="R748" s="38">
        <f t="shared" si="45"/>
        <v>10</v>
      </c>
      <c r="S748" s="38">
        <f t="shared" ca="1" si="46"/>
        <v>0</v>
      </c>
      <c r="T748" s="38">
        <f t="shared" ca="1" si="47"/>
        <v>10</v>
      </c>
      <c r="U748" s="38">
        <f ca="1">SUM($R$9:S748)</f>
        <v>-23600</v>
      </c>
    </row>
    <row r="749" spans="16:21" x14ac:dyDescent="0.2">
      <c r="P749">
        <v>741</v>
      </c>
      <c r="Q749" s="37">
        <f t="shared" ca="1" si="44"/>
        <v>0</v>
      </c>
      <c r="R749" s="38">
        <f t="shared" si="45"/>
        <v>10</v>
      </c>
      <c r="S749" s="38">
        <f t="shared" ca="1" si="46"/>
        <v>0</v>
      </c>
      <c r="T749" s="38">
        <f t="shared" ca="1" si="47"/>
        <v>10</v>
      </c>
      <c r="U749" s="38">
        <f ca="1">SUM($R$9:S749)</f>
        <v>-23590</v>
      </c>
    </row>
    <row r="750" spans="16:21" x14ac:dyDescent="0.2">
      <c r="P750">
        <v>742</v>
      </c>
      <c r="Q750" s="37">
        <f t="shared" ca="1" si="44"/>
        <v>0</v>
      </c>
      <c r="R750" s="38">
        <f t="shared" si="45"/>
        <v>10</v>
      </c>
      <c r="S750" s="38">
        <f t="shared" ca="1" si="46"/>
        <v>0</v>
      </c>
      <c r="T750" s="38">
        <f t="shared" ca="1" si="47"/>
        <v>10</v>
      </c>
      <c r="U750" s="38">
        <f ca="1">SUM($R$9:S750)</f>
        <v>-23580</v>
      </c>
    </row>
    <row r="751" spans="16:21" x14ac:dyDescent="0.2">
      <c r="P751">
        <v>743</v>
      </c>
      <c r="Q751" s="37">
        <f t="shared" ca="1" si="44"/>
        <v>0</v>
      </c>
      <c r="R751" s="38">
        <f t="shared" si="45"/>
        <v>10</v>
      </c>
      <c r="S751" s="38">
        <f t="shared" ca="1" si="46"/>
        <v>0</v>
      </c>
      <c r="T751" s="38">
        <f t="shared" ca="1" si="47"/>
        <v>10</v>
      </c>
      <c r="U751" s="38">
        <f ca="1">SUM($R$9:S751)</f>
        <v>-23570</v>
      </c>
    </row>
    <row r="752" spans="16:21" x14ac:dyDescent="0.2">
      <c r="P752">
        <v>744</v>
      </c>
      <c r="Q752" s="37">
        <f t="shared" ca="1" si="44"/>
        <v>0</v>
      </c>
      <c r="R752" s="38">
        <f t="shared" si="45"/>
        <v>10</v>
      </c>
      <c r="S752" s="38">
        <f t="shared" ca="1" si="46"/>
        <v>0</v>
      </c>
      <c r="T752" s="38">
        <f t="shared" ca="1" si="47"/>
        <v>10</v>
      </c>
      <c r="U752" s="38">
        <f ca="1">SUM($R$9:S752)</f>
        <v>-23560</v>
      </c>
    </row>
    <row r="753" spans="16:21" x14ac:dyDescent="0.2">
      <c r="P753">
        <v>745</v>
      </c>
      <c r="Q753" s="37">
        <f t="shared" ca="1" si="44"/>
        <v>0</v>
      </c>
      <c r="R753" s="38">
        <f t="shared" si="45"/>
        <v>10</v>
      </c>
      <c r="S753" s="38">
        <f t="shared" ca="1" si="46"/>
        <v>0</v>
      </c>
      <c r="T753" s="38">
        <f t="shared" ca="1" si="47"/>
        <v>10</v>
      </c>
      <c r="U753" s="38">
        <f ca="1">SUM($R$9:S753)</f>
        <v>-23550</v>
      </c>
    </row>
    <row r="754" spans="16:21" x14ac:dyDescent="0.2">
      <c r="P754">
        <v>746</v>
      </c>
      <c r="Q754" s="37">
        <f t="shared" ca="1" si="44"/>
        <v>0</v>
      </c>
      <c r="R754" s="38">
        <f t="shared" si="45"/>
        <v>10</v>
      </c>
      <c r="S754" s="38">
        <f t="shared" ca="1" si="46"/>
        <v>0</v>
      </c>
      <c r="T754" s="38">
        <f t="shared" ca="1" si="47"/>
        <v>10</v>
      </c>
      <c r="U754" s="38">
        <f ca="1">SUM($R$9:S754)</f>
        <v>-23540</v>
      </c>
    </row>
    <row r="755" spans="16:21" x14ac:dyDescent="0.2">
      <c r="P755">
        <v>747</v>
      </c>
      <c r="Q755" s="37">
        <f t="shared" ca="1" si="44"/>
        <v>0</v>
      </c>
      <c r="R755" s="38">
        <f t="shared" si="45"/>
        <v>10</v>
      </c>
      <c r="S755" s="38">
        <f t="shared" ca="1" si="46"/>
        <v>0</v>
      </c>
      <c r="T755" s="38">
        <f t="shared" ca="1" si="47"/>
        <v>10</v>
      </c>
      <c r="U755" s="38">
        <f ca="1">SUM($R$9:S755)</f>
        <v>-23530</v>
      </c>
    </row>
    <row r="756" spans="16:21" x14ac:dyDescent="0.2">
      <c r="P756">
        <v>748</v>
      </c>
      <c r="Q756" s="37">
        <f t="shared" ca="1" si="44"/>
        <v>0</v>
      </c>
      <c r="R756" s="38">
        <f t="shared" si="45"/>
        <v>10</v>
      </c>
      <c r="S756" s="38">
        <f t="shared" ca="1" si="46"/>
        <v>0</v>
      </c>
      <c r="T756" s="38">
        <f t="shared" ca="1" si="47"/>
        <v>10</v>
      </c>
      <c r="U756" s="38">
        <f ca="1">SUM($R$9:S756)</f>
        <v>-23520</v>
      </c>
    </row>
    <row r="757" spans="16:21" x14ac:dyDescent="0.2">
      <c r="P757">
        <v>749</v>
      </c>
      <c r="Q757" s="37">
        <f t="shared" ca="1" si="44"/>
        <v>0</v>
      </c>
      <c r="R757" s="38">
        <f t="shared" si="45"/>
        <v>10</v>
      </c>
      <c r="S757" s="38">
        <f t="shared" ca="1" si="46"/>
        <v>0</v>
      </c>
      <c r="T757" s="38">
        <f t="shared" ca="1" si="47"/>
        <v>10</v>
      </c>
      <c r="U757" s="38">
        <f ca="1">SUM($R$9:S757)</f>
        <v>-23510</v>
      </c>
    </row>
    <row r="758" spans="16:21" x14ac:dyDescent="0.2">
      <c r="P758">
        <v>750</v>
      </c>
      <c r="Q758" s="37">
        <f t="shared" ca="1" si="44"/>
        <v>0</v>
      </c>
      <c r="R758" s="38">
        <f t="shared" si="45"/>
        <v>10</v>
      </c>
      <c r="S758" s="38">
        <f t="shared" ca="1" si="46"/>
        <v>0</v>
      </c>
      <c r="T758" s="38">
        <f t="shared" ca="1" si="47"/>
        <v>10</v>
      </c>
      <c r="U758" s="38">
        <f ca="1">SUM($R$9:S758)</f>
        <v>-23500</v>
      </c>
    </row>
    <row r="759" spans="16:21" x14ac:dyDescent="0.2">
      <c r="P759">
        <v>751</v>
      </c>
      <c r="Q759" s="37">
        <f t="shared" ca="1" si="44"/>
        <v>0</v>
      </c>
      <c r="R759" s="38">
        <f t="shared" si="45"/>
        <v>10</v>
      </c>
      <c r="S759" s="38">
        <f t="shared" ca="1" si="46"/>
        <v>0</v>
      </c>
      <c r="T759" s="38">
        <f t="shared" ca="1" si="47"/>
        <v>10</v>
      </c>
      <c r="U759" s="38">
        <f ca="1">SUM($R$9:S759)</f>
        <v>-23490</v>
      </c>
    </row>
    <row r="760" spans="16:21" x14ac:dyDescent="0.2">
      <c r="P760">
        <v>752</v>
      </c>
      <c r="Q760" s="37">
        <f t="shared" ca="1" si="44"/>
        <v>0</v>
      </c>
      <c r="R760" s="38">
        <f t="shared" si="45"/>
        <v>10</v>
      </c>
      <c r="S760" s="38">
        <f t="shared" ca="1" si="46"/>
        <v>0</v>
      </c>
      <c r="T760" s="38">
        <f t="shared" ca="1" si="47"/>
        <v>10</v>
      </c>
      <c r="U760" s="38">
        <f ca="1">SUM($R$9:S760)</f>
        <v>-23480</v>
      </c>
    </row>
    <row r="761" spans="16:21" x14ac:dyDescent="0.2">
      <c r="P761">
        <v>753</v>
      </c>
      <c r="Q761" s="37">
        <f t="shared" ca="1" si="44"/>
        <v>0</v>
      </c>
      <c r="R761" s="38">
        <f t="shared" si="45"/>
        <v>10</v>
      </c>
      <c r="S761" s="38">
        <f t="shared" ca="1" si="46"/>
        <v>0</v>
      </c>
      <c r="T761" s="38">
        <f t="shared" ca="1" si="47"/>
        <v>10</v>
      </c>
      <c r="U761" s="38">
        <f ca="1">SUM($R$9:S761)</f>
        <v>-23470</v>
      </c>
    </row>
    <row r="762" spans="16:21" x14ac:dyDescent="0.2">
      <c r="P762">
        <v>754</v>
      </c>
      <c r="Q762" s="37">
        <f t="shared" ca="1" si="44"/>
        <v>0</v>
      </c>
      <c r="R762" s="38">
        <f t="shared" si="45"/>
        <v>10</v>
      </c>
      <c r="S762" s="38">
        <f t="shared" ca="1" si="46"/>
        <v>0</v>
      </c>
      <c r="T762" s="38">
        <f t="shared" ca="1" si="47"/>
        <v>10</v>
      </c>
      <c r="U762" s="38">
        <f ca="1">SUM($R$9:S762)</f>
        <v>-23460</v>
      </c>
    </row>
    <row r="763" spans="16:21" x14ac:dyDescent="0.2">
      <c r="P763">
        <v>755</v>
      </c>
      <c r="Q763" s="37">
        <f t="shared" ca="1" si="44"/>
        <v>0</v>
      </c>
      <c r="R763" s="38">
        <f t="shared" si="45"/>
        <v>10</v>
      </c>
      <c r="S763" s="38">
        <f t="shared" ca="1" si="46"/>
        <v>0</v>
      </c>
      <c r="T763" s="38">
        <f t="shared" ca="1" si="47"/>
        <v>10</v>
      </c>
      <c r="U763" s="38">
        <f ca="1">SUM($R$9:S763)</f>
        <v>-23450</v>
      </c>
    </row>
    <row r="764" spans="16:21" x14ac:dyDescent="0.2">
      <c r="P764">
        <v>756</v>
      </c>
      <c r="Q764" s="37">
        <f t="shared" ca="1" si="44"/>
        <v>0</v>
      </c>
      <c r="R764" s="38">
        <f t="shared" si="45"/>
        <v>10</v>
      </c>
      <c r="S764" s="38">
        <f t="shared" ca="1" si="46"/>
        <v>0</v>
      </c>
      <c r="T764" s="38">
        <f t="shared" ca="1" si="47"/>
        <v>10</v>
      </c>
      <c r="U764" s="38">
        <f ca="1">SUM($R$9:S764)</f>
        <v>-23440</v>
      </c>
    </row>
    <row r="765" spans="16:21" x14ac:dyDescent="0.2">
      <c r="P765">
        <v>757</v>
      </c>
      <c r="Q765" s="37">
        <f t="shared" ca="1" si="44"/>
        <v>0</v>
      </c>
      <c r="R765" s="38">
        <f t="shared" si="45"/>
        <v>10</v>
      </c>
      <c r="S765" s="38">
        <f t="shared" ca="1" si="46"/>
        <v>0</v>
      </c>
      <c r="T765" s="38">
        <f t="shared" ca="1" si="47"/>
        <v>10</v>
      </c>
      <c r="U765" s="38">
        <f ca="1">SUM($R$9:S765)</f>
        <v>-23430</v>
      </c>
    </row>
    <row r="766" spans="16:21" x14ac:dyDescent="0.2">
      <c r="P766">
        <v>758</v>
      </c>
      <c r="Q766" s="37">
        <f t="shared" ca="1" si="44"/>
        <v>0</v>
      </c>
      <c r="R766" s="38">
        <f t="shared" si="45"/>
        <v>10</v>
      </c>
      <c r="S766" s="38">
        <f t="shared" ca="1" si="46"/>
        <v>0</v>
      </c>
      <c r="T766" s="38">
        <f t="shared" ca="1" si="47"/>
        <v>10</v>
      </c>
      <c r="U766" s="38">
        <f ca="1">SUM($R$9:S766)</f>
        <v>-23420</v>
      </c>
    </row>
    <row r="767" spans="16:21" x14ac:dyDescent="0.2">
      <c r="P767">
        <v>759</v>
      </c>
      <c r="Q767" s="37">
        <f t="shared" ca="1" si="44"/>
        <v>0</v>
      </c>
      <c r="R767" s="38">
        <f t="shared" si="45"/>
        <v>10</v>
      </c>
      <c r="S767" s="38">
        <f t="shared" ca="1" si="46"/>
        <v>0</v>
      </c>
      <c r="T767" s="38">
        <f t="shared" ca="1" si="47"/>
        <v>10</v>
      </c>
      <c r="U767" s="38">
        <f ca="1">SUM($R$9:S767)</f>
        <v>-23410</v>
      </c>
    </row>
    <row r="768" spans="16:21" x14ac:dyDescent="0.2">
      <c r="P768">
        <v>760</v>
      </c>
      <c r="Q768" s="37">
        <f t="shared" ca="1" si="44"/>
        <v>0</v>
      </c>
      <c r="R768" s="38">
        <f t="shared" si="45"/>
        <v>10</v>
      </c>
      <c r="S768" s="38">
        <f t="shared" ca="1" si="46"/>
        <v>0</v>
      </c>
      <c r="T768" s="38">
        <f t="shared" ca="1" si="47"/>
        <v>10</v>
      </c>
      <c r="U768" s="38">
        <f ca="1">SUM($R$9:S768)</f>
        <v>-23400</v>
      </c>
    </row>
    <row r="769" spans="16:21" x14ac:dyDescent="0.2">
      <c r="P769">
        <v>761</v>
      </c>
      <c r="Q769" s="37">
        <f t="shared" ca="1" si="44"/>
        <v>0</v>
      </c>
      <c r="R769" s="38">
        <f t="shared" si="45"/>
        <v>10</v>
      </c>
      <c r="S769" s="38">
        <f t="shared" ca="1" si="46"/>
        <v>0</v>
      </c>
      <c r="T769" s="38">
        <f t="shared" ca="1" si="47"/>
        <v>10</v>
      </c>
      <c r="U769" s="38">
        <f ca="1">SUM($R$9:S769)</f>
        <v>-23390</v>
      </c>
    </row>
    <row r="770" spans="16:21" x14ac:dyDescent="0.2">
      <c r="P770">
        <v>762</v>
      </c>
      <c r="Q770" s="37">
        <f t="shared" ca="1" si="44"/>
        <v>0</v>
      </c>
      <c r="R770" s="38">
        <f t="shared" si="45"/>
        <v>10</v>
      </c>
      <c r="S770" s="38">
        <f t="shared" ca="1" si="46"/>
        <v>0</v>
      </c>
      <c r="T770" s="38">
        <f t="shared" ca="1" si="47"/>
        <v>10</v>
      </c>
      <c r="U770" s="38">
        <f ca="1">SUM($R$9:S770)</f>
        <v>-23380</v>
      </c>
    </row>
    <row r="771" spans="16:21" x14ac:dyDescent="0.2">
      <c r="P771">
        <v>763</v>
      </c>
      <c r="Q771" s="37">
        <f t="shared" ca="1" si="44"/>
        <v>0</v>
      </c>
      <c r="R771" s="38">
        <f t="shared" si="45"/>
        <v>10</v>
      </c>
      <c r="S771" s="38">
        <f t="shared" ca="1" si="46"/>
        <v>0</v>
      </c>
      <c r="T771" s="38">
        <f t="shared" ca="1" si="47"/>
        <v>10</v>
      </c>
      <c r="U771" s="38">
        <f ca="1">SUM($R$9:S771)</f>
        <v>-23370</v>
      </c>
    </row>
    <row r="772" spans="16:21" x14ac:dyDescent="0.2">
      <c r="P772">
        <v>764</v>
      </c>
      <c r="Q772" s="37">
        <f t="shared" ca="1" si="44"/>
        <v>0</v>
      </c>
      <c r="R772" s="38">
        <f t="shared" si="45"/>
        <v>10</v>
      </c>
      <c r="S772" s="38">
        <f t="shared" ca="1" si="46"/>
        <v>0</v>
      </c>
      <c r="T772" s="38">
        <f t="shared" ca="1" si="47"/>
        <v>10</v>
      </c>
      <c r="U772" s="38">
        <f ca="1">SUM($R$9:S772)</f>
        <v>-23360</v>
      </c>
    </row>
    <row r="773" spans="16:21" x14ac:dyDescent="0.2">
      <c r="P773">
        <v>765</v>
      </c>
      <c r="Q773" s="37">
        <f t="shared" ca="1" si="44"/>
        <v>0</v>
      </c>
      <c r="R773" s="38">
        <f t="shared" si="45"/>
        <v>10</v>
      </c>
      <c r="S773" s="38">
        <f t="shared" ca="1" si="46"/>
        <v>0</v>
      </c>
      <c r="T773" s="38">
        <f t="shared" ca="1" si="47"/>
        <v>10</v>
      </c>
      <c r="U773" s="38">
        <f ca="1">SUM($R$9:S773)</f>
        <v>-23350</v>
      </c>
    </row>
    <row r="774" spans="16:21" x14ac:dyDescent="0.2">
      <c r="P774">
        <v>766</v>
      </c>
      <c r="Q774" s="37">
        <f t="shared" ca="1" si="44"/>
        <v>0</v>
      </c>
      <c r="R774" s="38">
        <f t="shared" si="45"/>
        <v>10</v>
      </c>
      <c r="S774" s="38">
        <f t="shared" ca="1" si="46"/>
        <v>0</v>
      </c>
      <c r="T774" s="38">
        <f t="shared" ca="1" si="47"/>
        <v>10</v>
      </c>
      <c r="U774" s="38">
        <f ca="1">SUM($R$9:S774)</f>
        <v>-23340</v>
      </c>
    </row>
    <row r="775" spans="16:21" x14ac:dyDescent="0.2">
      <c r="P775">
        <v>767</v>
      </c>
      <c r="Q775" s="37">
        <f t="shared" ca="1" si="44"/>
        <v>0</v>
      </c>
      <c r="R775" s="38">
        <f t="shared" si="45"/>
        <v>10</v>
      </c>
      <c r="S775" s="38">
        <f t="shared" ca="1" si="46"/>
        <v>0</v>
      </c>
      <c r="T775" s="38">
        <f t="shared" ca="1" si="47"/>
        <v>10</v>
      </c>
      <c r="U775" s="38">
        <f ca="1">SUM($R$9:S775)</f>
        <v>-23330</v>
      </c>
    </row>
    <row r="776" spans="16:21" x14ac:dyDescent="0.2">
      <c r="P776">
        <v>768</v>
      </c>
      <c r="Q776" s="37">
        <f t="shared" ca="1" si="44"/>
        <v>0</v>
      </c>
      <c r="R776" s="38">
        <f t="shared" si="45"/>
        <v>10</v>
      </c>
      <c r="S776" s="38">
        <f t="shared" ca="1" si="46"/>
        <v>0</v>
      </c>
      <c r="T776" s="38">
        <f t="shared" ca="1" si="47"/>
        <v>10</v>
      </c>
      <c r="U776" s="38">
        <f ca="1">SUM($R$9:S776)</f>
        <v>-23320</v>
      </c>
    </row>
    <row r="777" spans="16:21" x14ac:dyDescent="0.2">
      <c r="P777">
        <v>769</v>
      </c>
      <c r="Q777" s="37">
        <f t="shared" ref="Q777:Q840" ca="1" si="48">IF(RAND()&lt;$C$2,1,0)</f>
        <v>0</v>
      </c>
      <c r="R777" s="38">
        <f t="shared" ref="R777:R840" si="49">$G$2</f>
        <v>10</v>
      </c>
      <c r="S777" s="38">
        <f t="shared" ref="S777:S840" ca="1" si="50">IF(Q777=1,$G$3,$G$4)</f>
        <v>0</v>
      </c>
      <c r="T777" s="38">
        <f t="shared" ca="1" si="47"/>
        <v>10</v>
      </c>
      <c r="U777" s="38">
        <f ca="1">SUM($R$9:S777)</f>
        <v>-23310</v>
      </c>
    </row>
    <row r="778" spans="16:21" x14ac:dyDescent="0.2">
      <c r="P778">
        <v>770</v>
      </c>
      <c r="Q778" s="37">
        <f t="shared" ca="1" si="48"/>
        <v>0</v>
      </c>
      <c r="R778" s="38">
        <f t="shared" si="49"/>
        <v>10</v>
      </c>
      <c r="S778" s="38">
        <f t="shared" ca="1" si="50"/>
        <v>0</v>
      </c>
      <c r="T778" s="38">
        <f t="shared" ref="T778:T841" ca="1" si="51">R778+S778</f>
        <v>10</v>
      </c>
      <c r="U778" s="38">
        <f ca="1">SUM($R$9:S778)</f>
        <v>-23300</v>
      </c>
    </row>
    <row r="779" spans="16:21" x14ac:dyDescent="0.2">
      <c r="P779">
        <v>771</v>
      </c>
      <c r="Q779" s="37">
        <f t="shared" ca="1" si="48"/>
        <v>0</v>
      </c>
      <c r="R779" s="38">
        <f t="shared" si="49"/>
        <v>10</v>
      </c>
      <c r="S779" s="38">
        <f t="shared" ca="1" si="50"/>
        <v>0</v>
      </c>
      <c r="T779" s="38">
        <f t="shared" ca="1" si="51"/>
        <v>10</v>
      </c>
      <c r="U779" s="38">
        <f ca="1">SUM($R$9:S779)</f>
        <v>-23290</v>
      </c>
    </row>
    <row r="780" spans="16:21" x14ac:dyDescent="0.2">
      <c r="P780">
        <v>772</v>
      </c>
      <c r="Q780" s="37">
        <f t="shared" ca="1" si="48"/>
        <v>0</v>
      </c>
      <c r="R780" s="38">
        <f t="shared" si="49"/>
        <v>10</v>
      </c>
      <c r="S780" s="38">
        <f t="shared" ca="1" si="50"/>
        <v>0</v>
      </c>
      <c r="T780" s="38">
        <f t="shared" ca="1" si="51"/>
        <v>10</v>
      </c>
      <c r="U780" s="38">
        <f ca="1">SUM($R$9:S780)</f>
        <v>-23280</v>
      </c>
    </row>
    <row r="781" spans="16:21" x14ac:dyDescent="0.2">
      <c r="P781">
        <v>773</v>
      </c>
      <c r="Q781" s="37">
        <f t="shared" ca="1" si="48"/>
        <v>0</v>
      </c>
      <c r="R781" s="38">
        <f t="shared" si="49"/>
        <v>10</v>
      </c>
      <c r="S781" s="38">
        <f t="shared" ca="1" si="50"/>
        <v>0</v>
      </c>
      <c r="T781" s="38">
        <f t="shared" ca="1" si="51"/>
        <v>10</v>
      </c>
      <c r="U781" s="38">
        <f ca="1">SUM($R$9:S781)</f>
        <v>-23270</v>
      </c>
    </row>
    <row r="782" spans="16:21" x14ac:dyDescent="0.2">
      <c r="P782">
        <v>774</v>
      </c>
      <c r="Q782" s="37">
        <f t="shared" ca="1" si="48"/>
        <v>0</v>
      </c>
      <c r="R782" s="38">
        <f t="shared" si="49"/>
        <v>10</v>
      </c>
      <c r="S782" s="38">
        <f t="shared" ca="1" si="50"/>
        <v>0</v>
      </c>
      <c r="T782" s="38">
        <f t="shared" ca="1" si="51"/>
        <v>10</v>
      </c>
      <c r="U782" s="38">
        <f ca="1">SUM($R$9:S782)</f>
        <v>-23260</v>
      </c>
    </row>
    <row r="783" spans="16:21" x14ac:dyDescent="0.2">
      <c r="P783">
        <v>775</v>
      </c>
      <c r="Q783" s="37">
        <f t="shared" ca="1" si="48"/>
        <v>0</v>
      </c>
      <c r="R783" s="38">
        <f t="shared" si="49"/>
        <v>10</v>
      </c>
      <c r="S783" s="38">
        <f t="shared" ca="1" si="50"/>
        <v>0</v>
      </c>
      <c r="T783" s="38">
        <f t="shared" ca="1" si="51"/>
        <v>10</v>
      </c>
      <c r="U783" s="38">
        <f ca="1">SUM($R$9:S783)</f>
        <v>-23250</v>
      </c>
    </row>
    <row r="784" spans="16:21" x14ac:dyDescent="0.2">
      <c r="P784">
        <v>776</v>
      </c>
      <c r="Q784" s="37">
        <f t="shared" ca="1" si="48"/>
        <v>0</v>
      </c>
      <c r="R784" s="38">
        <f t="shared" si="49"/>
        <v>10</v>
      </c>
      <c r="S784" s="38">
        <f t="shared" ca="1" si="50"/>
        <v>0</v>
      </c>
      <c r="T784" s="38">
        <f t="shared" ca="1" si="51"/>
        <v>10</v>
      </c>
      <c r="U784" s="38">
        <f ca="1">SUM($R$9:S784)</f>
        <v>-23240</v>
      </c>
    </row>
    <row r="785" spans="16:21" x14ac:dyDescent="0.2">
      <c r="P785">
        <v>777</v>
      </c>
      <c r="Q785" s="37">
        <f t="shared" ca="1" si="48"/>
        <v>0</v>
      </c>
      <c r="R785" s="38">
        <f t="shared" si="49"/>
        <v>10</v>
      </c>
      <c r="S785" s="38">
        <f t="shared" ca="1" si="50"/>
        <v>0</v>
      </c>
      <c r="T785" s="38">
        <f t="shared" ca="1" si="51"/>
        <v>10</v>
      </c>
      <c r="U785" s="38">
        <f ca="1">SUM($R$9:S785)</f>
        <v>-23230</v>
      </c>
    </row>
    <row r="786" spans="16:21" x14ac:dyDescent="0.2">
      <c r="P786">
        <v>778</v>
      </c>
      <c r="Q786" s="37">
        <f t="shared" ca="1" si="48"/>
        <v>0</v>
      </c>
      <c r="R786" s="38">
        <f t="shared" si="49"/>
        <v>10</v>
      </c>
      <c r="S786" s="38">
        <f t="shared" ca="1" si="50"/>
        <v>0</v>
      </c>
      <c r="T786" s="38">
        <f t="shared" ca="1" si="51"/>
        <v>10</v>
      </c>
      <c r="U786" s="38">
        <f ca="1">SUM($R$9:S786)</f>
        <v>-23220</v>
      </c>
    </row>
    <row r="787" spans="16:21" x14ac:dyDescent="0.2">
      <c r="P787">
        <v>779</v>
      </c>
      <c r="Q787" s="37">
        <f t="shared" ca="1" si="48"/>
        <v>0</v>
      </c>
      <c r="R787" s="38">
        <f t="shared" si="49"/>
        <v>10</v>
      </c>
      <c r="S787" s="38">
        <f t="shared" ca="1" si="50"/>
        <v>0</v>
      </c>
      <c r="T787" s="38">
        <f t="shared" ca="1" si="51"/>
        <v>10</v>
      </c>
      <c r="U787" s="38">
        <f ca="1">SUM($R$9:S787)</f>
        <v>-23210</v>
      </c>
    </row>
    <row r="788" spans="16:21" x14ac:dyDescent="0.2">
      <c r="P788">
        <v>780</v>
      </c>
      <c r="Q788" s="37">
        <f t="shared" ca="1" si="48"/>
        <v>0</v>
      </c>
      <c r="R788" s="38">
        <f t="shared" si="49"/>
        <v>10</v>
      </c>
      <c r="S788" s="38">
        <f t="shared" ca="1" si="50"/>
        <v>0</v>
      </c>
      <c r="T788" s="38">
        <f t="shared" ca="1" si="51"/>
        <v>10</v>
      </c>
      <c r="U788" s="38">
        <f ca="1">SUM($R$9:S788)</f>
        <v>-23200</v>
      </c>
    </row>
    <row r="789" spans="16:21" x14ac:dyDescent="0.2">
      <c r="P789">
        <v>781</v>
      </c>
      <c r="Q789" s="37">
        <f t="shared" ca="1" si="48"/>
        <v>0</v>
      </c>
      <c r="R789" s="38">
        <f t="shared" si="49"/>
        <v>10</v>
      </c>
      <c r="S789" s="38">
        <f t="shared" ca="1" si="50"/>
        <v>0</v>
      </c>
      <c r="T789" s="38">
        <f t="shared" ca="1" si="51"/>
        <v>10</v>
      </c>
      <c r="U789" s="38">
        <f ca="1">SUM($R$9:S789)</f>
        <v>-23190</v>
      </c>
    </row>
    <row r="790" spans="16:21" x14ac:dyDescent="0.2">
      <c r="P790">
        <v>782</v>
      </c>
      <c r="Q790" s="37">
        <f t="shared" ca="1" si="48"/>
        <v>0</v>
      </c>
      <c r="R790" s="38">
        <f t="shared" si="49"/>
        <v>10</v>
      </c>
      <c r="S790" s="38">
        <f t="shared" ca="1" si="50"/>
        <v>0</v>
      </c>
      <c r="T790" s="38">
        <f t="shared" ca="1" si="51"/>
        <v>10</v>
      </c>
      <c r="U790" s="38">
        <f ca="1">SUM($R$9:S790)</f>
        <v>-23180</v>
      </c>
    </row>
    <row r="791" spans="16:21" x14ac:dyDescent="0.2">
      <c r="P791">
        <v>783</v>
      </c>
      <c r="Q791" s="37">
        <f t="shared" ca="1" si="48"/>
        <v>0</v>
      </c>
      <c r="R791" s="38">
        <f t="shared" si="49"/>
        <v>10</v>
      </c>
      <c r="S791" s="38">
        <f t="shared" ca="1" si="50"/>
        <v>0</v>
      </c>
      <c r="T791" s="38">
        <f t="shared" ca="1" si="51"/>
        <v>10</v>
      </c>
      <c r="U791" s="38">
        <f ca="1">SUM($R$9:S791)</f>
        <v>-23170</v>
      </c>
    </row>
    <row r="792" spans="16:21" x14ac:dyDescent="0.2">
      <c r="P792">
        <v>784</v>
      </c>
      <c r="Q792" s="37">
        <f t="shared" ca="1" si="48"/>
        <v>0</v>
      </c>
      <c r="R792" s="38">
        <f t="shared" si="49"/>
        <v>10</v>
      </c>
      <c r="S792" s="38">
        <f t="shared" ca="1" si="50"/>
        <v>0</v>
      </c>
      <c r="T792" s="38">
        <f t="shared" ca="1" si="51"/>
        <v>10</v>
      </c>
      <c r="U792" s="38">
        <f ca="1">SUM($R$9:S792)</f>
        <v>-23160</v>
      </c>
    </row>
    <row r="793" spans="16:21" x14ac:dyDescent="0.2">
      <c r="P793">
        <v>785</v>
      </c>
      <c r="Q793" s="37">
        <f t="shared" ca="1" si="48"/>
        <v>0</v>
      </c>
      <c r="R793" s="38">
        <f t="shared" si="49"/>
        <v>10</v>
      </c>
      <c r="S793" s="38">
        <f t="shared" ca="1" si="50"/>
        <v>0</v>
      </c>
      <c r="T793" s="38">
        <f t="shared" ca="1" si="51"/>
        <v>10</v>
      </c>
      <c r="U793" s="38">
        <f ca="1">SUM($R$9:S793)</f>
        <v>-23150</v>
      </c>
    </row>
    <row r="794" spans="16:21" x14ac:dyDescent="0.2">
      <c r="P794">
        <v>786</v>
      </c>
      <c r="Q794" s="37">
        <f t="shared" ca="1" si="48"/>
        <v>0</v>
      </c>
      <c r="R794" s="38">
        <f t="shared" si="49"/>
        <v>10</v>
      </c>
      <c r="S794" s="38">
        <f t="shared" ca="1" si="50"/>
        <v>0</v>
      </c>
      <c r="T794" s="38">
        <f t="shared" ca="1" si="51"/>
        <v>10</v>
      </c>
      <c r="U794" s="38">
        <f ca="1">SUM($R$9:S794)</f>
        <v>-23140</v>
      </c>
    </row>
    <row r="795" spans="16:21" x14ac:dyDescent="0.2">
      <c r="P795">
        <v>787</v>
      </c>
      <c r="Q795" s="37">
        <f t="shared" ca="1" si="48"/>
        <v>0</v>
      </c>
      <c r="R795" s="38">
        <f t="shared" si="49"/>
        <v>10</v>
      </c>
      <c r="S795" s="38">
        <f t="shared" ca="1" si="50"/>
        <v>0</v>
      </c>
      <c r="T795" s="38">
        <f t="shared" ca="1" si="51"/>
        <v>10</v>
      </c>
      <c r="U795" s="38">
        <f ca="1">SUM($R$9:S795)</f>
        <v>-23130</v>
      </c>
    </row>
    <row r="796" spans="16:21" x14ac:dyDescent="0.2">
      <c r="P796">
        <v>788</v>
      </c>
      <c r="Q796" s="37">
        <f t="shared" ca="1" si="48"/>
        <v>0</v>
      </c>
      <c r="R796" s="38">
        <f t="shared" si="49"/>
        <v>10</v>
      </c>
      <c r="S796" s="38">
        <f t="shared" ca="1" si="50"/>
        <v>0</v>
      </c>
      <c r="T796" s="38">
        <f t="shared" ca="1" si="51"/>
        <v>10</v>
      </c>
      <c r="U796" s="38">
        <f ca="1">SUM($R$9:S796)</f>
        <v>-23120</v>
      </c>
    </row>
    <row r="797" spans="16:21" x14ac:dyDescent="0.2">
      <c r="P797">
        <v>789</v>
      </c>
      <c r="Q797" s="37">
        <f t="shared" ca="1" si="48"/>
        <v>0</v>
      </c>
      <c r="R797" s="38">
        <f t="shared" si="49"/>
        <v>10</v>
      </c>
      <c r="S797" s="38">
        <f t="shared" ca="1" si="50"/>
        <v>0</v>
      </c>
      <c r="T797" s="38">
        <f t="shared" ca="1" si="51"/>
        <v>10</v>
      </c>
      <c r="U797" s="38">
        <f ca="1">SUM($R$9:S797)</f>
        <v>-23110</v>
      </c>
    </row>
    <row r="798" spans="16:21" x14ac:dyDescent="0.2">
      <c r="P798">
        <v>790</v>
      </c>
      <c r="Q798" s="37">
        <f t="shared" ca="1" si="48"/>
        <v>0</v>
      </c>
      <c r="R798" s="38">
        <f t="shared" si="49"/>
        <v>10</v>
      </c>
      <c r="S798" s="38">
        <f t="shared" ca="1" si="50"/>
        <v>0</v>
      </c>
      <c r="T798" s="38">
        <f t="shared" ca="1" si="51"/>
        <v>10</v>
      </c>
      <c r="U798" s="38">
        <f ca="1">SUM($R$9:S798)</f>
        <v>-23100</v>
      </c>
    </row>
    <row r="799" spans="16:21" x14ac:dyDescent="0.2">
      <c r="P799">
        <v>791</v>
      </c>
      <c r="Q799" s="37">
        <f t="shared" ca="1" si="48"/>
        <v>0</v>
      </c>
      <c r="R799" s="38">
        <f t="shared" si="49"/>
        <v>10</v>
      </c>
      <c r="S799" s="38">
        <f t="shared" ca="1" si="50"/>
        <v>0</v>
      </c>
      <c r="T799" s="38">
        <f t="shared" ca="1" si="51"/>
        <v>10</v>
      </c>
      <c r="U799" s="38">
        <f ca="1">SUM($R$9:S799)</f>
        <v>-23090</v>
      </c>
    </row>
    <row r="800" spans="16:21" x14ac:dyDescent="0.2">
      <c r="P800">
        <v>792</v>
      </c>
      <c r="Q800" s="37">
        <f t="shared" ca="1" si="48"/>
        <v>0</v>
      </c>
      <c r="R800" s="38">
        <f t="shared" si="49"/>
        <v>10</v>
      </c>
      <c r="S800" s="38">
        <f t="shared" ca="1" si="50"/>
        <v>0</v>
      </c>
      <c r="T800" s="38">
        <f t="shared" ca="1" si="51"/>
        <v>10</v>
      </c>
      <c r="U800" s="38">
        <f ca="1">SUM($R$9:S800)</f>
        <v>-23080</v>
      </c>
    </row>
    <row r="801" spans="16:21" x14ac:dyDescent="0.2">
      <c r="P801">
        <v>793</v>
      </c>
      <c r="Q801" s="37">
        <f t="shared" ca="1" si="48"/>
        <v>0</v>
      </c>
      <c r="R801" s="38">
        <f t="shared" si="49"/>
        <v>10</v>
      </c>
      <c r="S801" s="38">
        <f t="shared" ca="1" si="50"/>
        <v>0</v>
      </c>
      <c r="T801" s="38">
        <f t="shared" ca="1" si="51"/>
        <v>10</v>
      </c>
      <c r="U801" s="38">
        <f ca="1">SUM($R$9:S801)</f>
        <v>-23070</v>
      </c>
    </row>
    <row r="802" spans="16:21" x14ac:dyDescent="0.2">
      <c r="P802">
        <v>794</v>
      </c>
      <c r="Q802" s="37">
        <f t="shared" ca="1" si="48"/>
        <v>0</v>
      </c>
      <c r="R802" s="38">
        <f t="shared" si="49"/>
        <v>10</v>
      </c>
      <c r="S802" s="38">
        <f t="shared" ca="1" si="50"/>
        <v>0</v>
      </c>
      <c r="T802" s="38">
        <f t="shared" ca="1" si="51"/>
        <v>10</v>
      </c>
      <c r="U802" s="38">
        <f ca="1">SUM($R$9:S802)</f>
        <v>-23060</v>
      </c>
    </row>
    <row r="803" spans="16:21" x14ac:dyDescent="0.2">
      <c r="P803">
        <v>795</v>
      </c>
      <c r="Q803" s="37">
        <f t="shared" ca="1" si="48"/>
        <v>0</v>
      </c>
      <c r="R803" s="38">
        <f t="shared" si="49"/>
        <v>10</v>
      </c>
      <c r="S803" s="38">
        <f t="shared" ca="1" si="50"/>
        <v>0</v>
      </c>
      <c r="T803" s="38">
        <f t="shared" ca="1" si="51"/>
        <v>10</v>
      </c>
      <c r="U803" s="38">
        <f ca="1">SUM($R$9:S803)</f>
        <v>-23050</v>
      </c>
    </row>
    <row r="804" spans="16:21" x14ac:dyDescent="0.2">
      <c r="P804">
        <v>796</v>
      </c>
      <c r="Q804" s="37">
        <f t="shared" ca="1" si="48"/>
        <v>0</v>
      </c>
      <c r="R804" s="38">
        <f t="shared" si="49"/>
        <v>10</v>
      </c>
      <c r="S804" s="38">
        <f t="shared" ca="1" si="50"/>
        <v>0</v>
      </c>
      <c r="T804" s="38">
        <f t="shared" ca="1" si="51"/>
        <v>10</v>
      </c>
      <c r="U804" s="38">
        <f ca="1">SUM($R$9:S804)</f>
        <v>-23040</v>
      </c>
    </row>
    <row r="805" spans="16:21" x14ac:dyDescent="0.2">
      <c r="P805">
        <v>797</v>
      </c>
      <c r="Q805" s="37">
        <f t="shared" ca="1" si="48"/>
        <v>0</v>
      </c>
      <c r="R805" s="38">
        <f t="shared" si="49"/>
        <v>10</v>
      </c>
      <c r="S805" s="38">
        <f t="shared" ca="1" si="50"/>
        <v>0</v>
      </c>
      <c r="T805" s="38">
        <f t="shared" ca="1" si="51"/>
        <v>10</v>
      </c>
      <c r="U805" s="38">
        <f ca="1">SUM($R$9:S805)</f>
        <v>-23030</v>
      </c>
    </row>
    <row r="806" spans="16:21" x14ac:dyDescent="0.2">
      <c r="P806">
        <v>798</v>
      </c>
      <c r="Q806" s="37">
        <f t="shared" ca="1" si="48"/>
        <v>0</v>
      </c>
      <c r="R806" s="38">
        <f t="shared" si="49"/>
        <v>10</v>
      </c>
      <c r="S806" s="38">
        <f t="shared" ca="1" si="50"/>
        <v>0</v>
      </c>
      <c r="T806" s="38">
        <f t="shared" ca="1" si="51"/>
        <v>10</v>
      </c>
      <c r="U806" s="38">
        <f ca="1">SUM($R$9:S806)</f>
        <v>-23020</v>
      </c>
    </row>
    <row r="807" spans="16:21" x14ac:dyDescent="0.2">
      <c r="P807">
        <v>799</v>
      </c>
      <c r="Q807" s="37">
        <f t="shared" ca="1" si="48"/>
        <v>0</v>
      </c>
      <c r="R807" s="38">
        <f t="shared" si="49"/>
        <v>10</v>
      </c>
      <c r="S807" s="38">
        <f t="shared" ca="1" si="50"/>
        <v>0</v>
      </c>
      <c r="T807" s="38">
        <f t="shared" ca="1" si="51"/>
        <v>10</v>
      </c>
      <c r="U807" s="38">
        <f ca="1">SUM($R$9:S807)</f>
        <v>-23010</v>
      </c>
    </row>
    <row r="808" spans="16:21" x14ac:dyDescent="0.2">
      <c r="P808">
        <v>800</v>
      </c>
      <c r="Q808" s="37">
        <f t="shared" ca="1" si="48"/>
        <v>0</v>
      </c>
      <c r="R808" s="38">
        <f t="shared" si="49"/>
        <v>10</v>
      </c>
      <c r="S808" s="38">
        <f t="shared" ca="1" si="50"/>
        <v>0</v>
      </c>
      <c r="T808" s="38">
        <f t="shared" ca="1" si="51"/>
        <v>10</v>
      </c>
      <c r="U808" s="38">
        <f ca="1">SUM($R$9:S808)</f>
        <v>-23000</v>
      </c>
    </row>
    <row r="809" spans="16:21" x14ac:dyDescent="0.2">
      <c r="P809">
        <v>801</v>
      </c>
      <c r="Q809" s="37">
        <f t="shared" ca="1" si="48"/>
        <v>1</v>
      </c>
      <c r="R809" s="38">
        <f t="shared" si="49"/>
        <v>10</v>
      </c>
      <c r="S809" s="38">
        <f t="shared" ca="1" si="50"/>
        <v>-1000</v>
      </c>
      <c r="T809" s="38">
        <f t="shared" ca="1" si="51"/>
        <v>-990</v>
      </c>
      <c r="U809" s="38">
        <f ca="1">SUM($R$9:S809)</f>
        <v>-23990</v>
      </c>
    </row>
    <row r="810" spans="16:21" x14ac:dyDescent="0.2">
      <c r="P810">
        <v>802</v>
      </c>
      <c r="Q810" s="37">
        <f t="shared" ca="1" si="48"/>
        <v>0</v>
      </c>
      <c r="R810" s="38">
        <f t="shared" si="49"/>
        <v>10</v>
      </c>
      <c r="S810" s="38">
        <f t="shared" ca="1" si="50"/>
        <v>0</v>
      </c>
      <c r="T810" s="38">
        <f t="shared" ca="1" si="51"/>
        <v>10</v>
      </c>
      <c r="U810" s="38">
        <f ca="1">SUM($R$9:S810)</f>
        <v>-23980</v>
      </c>
    </row>
    <row r="811" spans="16:21" x14ac:dyDescent="0.2">
      <c r="P811">
        <v>803</v>
      </c>
      <c r="Q811" s="37">
        <f t="shared" ca="1" si="48"/>
        <v>0</v>
      </c>
      <c r="R811" s="38">
        <f t="shared" si="49"/>
        <v>10</v>
      </c>
      <c r="S811" s="38">
        <f t="shared" ca="1" si="50"/>
        <v>0</v>
      </c>
      <c r="T811" s="38">
        <f t="shared" ca="1" si="51"/>
        <v>10</v>
      </c>
      <c r="U811" s="38">
        <f ca="1">SUM($R$9:S811)</f>
        <v>-23970</v>
      </c>
    </row>
    <row r="812" spans="16:21" x14ac:dyDescent="0.2">
      <c r="P812">
        <v>804</v>
      </c>
      <c r="Q812" s="37">
        <f t="shared" ca="1" si="48"/>
        <v>0</v>
      </c>
      <c r="R812" s="38">
        <f t="shared" si="49"/>
        <v>10</v>
      </c>
      <c r="S812" s="38">
        <f t="shared" ca="1" si="50"/>
        <v>0</v>
      </c>
      <c r="T812" s="38">
        <f t="shared" ca="1" si="51"/>
        <v>10</v>
      </c>
      <c r="U812" s="38">
        <f ca="1">SUM($R$9:S812)</f>
        <v>-23960</v>
      </c>
    </row>
    <row r="813" spans="16:21" x14ac:dyDescent="0.2">
      <c r="P813">
        <v>805</v>
      </c>
      <c r="Q813" s="37">
        <f t="shared" ca="1" si="48"/>
        <v>0</v>
      </c>
      <c r="R813" s="38">
        <f t="shared" si="49"/>
        <v>10</v>
      </c>
      <c r="S813" s="38">
        <f t="shared" ca="1" si="50"/>
        <v>0</v>
      </c>
      <c r="T813" s="38">
        <f t="shared" ca="1" si="51"/>
        <v>10</v>
      </c>
      <c r="U813" s="38">
        <f ca="1">SUM($R$9:S813)</f>
        <v>-23950</v>
      </c>
    </row>
    <row r="814" spans="16:21" x14ac:dyDescent="0.2">
      <c r="P814">
        <v>806</v>
      </c>
      <c r="Q814" s="37">
        <f t="shared" ca="1" si="48"/>
        <v>0</v>
      </c>
      <c r="R814" s="38">
        <f t="shared" si="49"/>
        <v>10</v>
      </c>
      <c r="S814" s="38">
        <f t="shared" ca="1" si="50"/>
        <v>0</v>
      </c>
      <c r="T814" s="38">
        <f t="shared" ca="1" si="51"/>
        <v>10</v>
      </c>
      <c r="U814" s="38">
        <f ca="1">SUM($R$9:S814)</f>
        <v>-23940</v>
      </c>
    </row>
    <row r="815" spans="16:21" x14ac:dyDescent="0.2">
      <c r="P815">
        <v>807</v>
      </c>
      <c r="Q815" s="37">
        <f t="shared" ca="1" si="48"/>
        <v>0</v>
      </c>
      <c r="R815" s="38">
        <f t="shared" si="49"/>
        <v>10</v>
      </c>
      <c r="S815" s="38">
        <f t="shared" ca="1" si="50"/>
        <v>0</v>
      </c>
      <c r="T815" s="38">
        <f t="shared" ca="1" si="51"/>
        <v>10</v>
      </c>
      <c r="U815" s="38">
        <f ca="1">SUM($R$9:S815)</f>
        <v>-23930</v>
      </c>
    </row>
    <row r="816" spans="16:21" x14ac:dyDescent="0.2">
      <c r="P816">
        <v>808</v>
      </c>
      <c r="Q816" s="37">
        <f t="shared" ca="1" si="48"/>
        <v>0</v>
      </c>
      <c r="R816" s="38">
        <f t="shared" si="49"/>
        <v>10</v>
      </c>
      <c r="S816" s="38">
        <f t="shared" ca="1" si="50"/>
        <v>0</v>
      </c>
      <c r="T816" s="38">
        <f t="shared" ca="1" si="51"/>
        <v>10</v>
      </c>
      <c r="U816" s="38">
        <f ca="1">SUM($R$9:S816)</f>
        <v>-23920</v>
      </c>
    </row>
    <row r="817" spans="16:21" x14ac:dyDescent="0.2">
      <c r="P817">
        <v>809</v>
      </c>
      <c r="Q817" s="37">
        <f t="shared" ca="1" si="48"/>
        <v>0</v>
      </c>
      <c r="R817" s="38">
        <f t="shared" si="49"/>
        <v>10</v>
      </c>
      <c r="S817" s="38">
        <f t="shared" ca="1" si="50"/>
        <v>0</v>
      </c>
      <c r="T817" s="38">
        <f t="shared" ca="1" si="51"/>
        <v>10</v>
      </c>
      <c r="U817" s="38">
        <f ca="1">SUM($R$9:S817)</f>
        <v>-23910</v>
      </c>
    </row>
    <row r="818" spans="16:21" x14ac:dyDescent="0.2">
      <c r="P818">
        <v>810</v>
      </c>
      <c r="Q818" s="37">
        <f t="shared" ca="1" si="48"/>
        <v>0</v>
      </c>
      <c r="R818" s="38">
        <f t="shared" si="49"/>
        <v>10</v>
      </c>
      <c r="S818" s="38">
        <f t="shared" ca="1" si="50"/>
        <v>0</v>
      </c>
      <c r="T818" s="38">
        <f t="shared" ca="1" si="51"/>
        <v>10</v>
      </c>
      <c r="U818" s="38">
        <f ca="1">SUM($R$9:S818)</f>
        <v>-23900</v>
      </c>
    </row>
    <row r="819" spans="16:21" x14ac:dyDescent="0.2">
      <c r="P819">
        <v>811</v>
      </c>
      <c r="Q819" s="37">
        <f t="shared" ca="1" si="48"/>
        <v>0</v>
      </c>
      <c r="R819" s="38">
        <f t="shared" si="49"/>
        <v>10</v>
      </c>
      <c r="S819" s="38">
        <f t="shared" ca="1" si="50"/>
        <v>0</v>
      </c>
      <c r="T819" s="38">
        <f t="shared" ca="1" si="51"/>
        <v>10</v>
      </c>
      <c r="U819" s="38">
        <f ca="1">SUM($R$9:S819)</f>
        <v>-23890</v>
      </c>
    </row>
    <row r="820" spans="16:21" x14ac:dyDescent="0.2">
      <c r="P820">
        <v>812</v>
      </c>
      <c r="Q820" s="37">
        <f t="shared" ca="1" si="48"/>
        <v>0</v>
      </c>
      <c r="R820" s="38">
        <f t="shared" si="49"/>
        <v>10</v>
      </c>
      <c r="S820" s="38">
        <f t="shared" ca="1" si="50"/>
        <v>0</v>
      </c>
      <c r="T820" s="38">
        <f t="shared" ca="1" si="51"/>
        <v>10</v>
      </c>
      <c r="U820" s="38">
        <f ca="1">SUM($R$9:S820)</f>
        <v>-23880</v>
      </c>
    </row>
    <row r="821" spans="16:21" x14ac:dyDescent="0.2">
      <c r="P821">
        <v>813</v>
      </c>
      <c r="Q821" s="37">
        <f t="shared" ca="1" si="48"/>
        <v>0</v>
      </c>
      <c r="R821" s="38">
        <f t="shared" si="49"/>
        <v>10</v>
      </c>
      <c r="S821" s="38">
        <f t="shared" ca="1" si="50"/>
        <v>0</v>
      </c>
      <c r="T821" s="38">
        <f t="shared" ca="1" si="51"/>
        <v>10</v>
      </c>
      <c r="U821" s="38">
        <f ca="1">SUM($R$9:S821)</f>
        <v>-23870</v>
      </c>
    </row>
    <row r="822" spans="16:21" x14ac:dyDescent="0.2">
      <c r="P822">
        <v>814</v>
      </c>
      <c r="Q822" s="37">
        <f t="shared" ca="1" si="48"/>
        <v>0</v>
      </c>
      <c r="R822" s="38">
        <f t="shared" si="49"/>
        <v>10</v>
      </c>
      <c r="S822" s="38">
        <f t="shared" ca="1" si="50"/>
        <v>0</v>
      </c>
      <c r="T822" s="38">
        <f t="shared" ca="1" si="51"/>
        <v>10</v>
      </c>
      <c r="U822" s="38">
        <f ca="1">SUM($R$9:S822)</f>
        <v>-23860</v>
      </c>
    </row>
    <row r="823" spans="16:21" x14ac:dyDescent="0.2">
      <c r="P823">
        <v>815</v>
      </c>
      <c r="Q823" s="37">
        <f t="shared" ca="1" si="48"/>
        <v>0</v>
      </c>
      <c r="R823" s="38">
        <f t="shared" si="49"/>
        <v>10</v>
      </c>
      <c r="S823" s="38">
        <f t="shared" ca="1" si="50"/>
        <v>0</v>
      </c>
      <c r="T823" s="38">
        <f t="shared" ca="1" si="51"/>
        <v>10</v>
      </c>
      <c r="U823" s="38">
        <f ca="1">SUM($R$9:S823)</f>
        <v>-23850</v>
      </c>
    </row>
    <row r="824" spans="16:21" x14ac:dyDescent="0.2">
      <c r="P824">
        <v>816</v>
      </c>
      <c r="Q824" s="37">
        <f t="shared" ca="1" si="48"/>
        <v>0</v>
      </c>
      <c r="R824" s="38">
        <f t="shared" si="49"/>
        <v>10</v>
      </c>
      <c r="S824" s="38">
        <f t="shared" ca="1" si="50"/>
        <v>0</v>
      </c>
      <c r="T824" s="38">
        <f t="shared" ca="1" si="51"/>
        <v>10</v>
      </c>
      <c r="U824" s="38">
        <f ca="1">SUM($R$9:S824)</f>
        <v>-23840</v>
      </c>
    </row>
    <row r="825" spans="16:21" x14ac:dyDescent="0.2">
      <c r="P825">
        <v>817</v>
      </c>
      <c r="Q825" s="37">
        <f t="shared" ca="1" si="48"/>
        <v>0</v>
      </c>
      <c r="R825" s="38">
        <f t="shared" si="49"/>
        <v>10</v>
      </c>
      <c r="S825" s="38">
        <f t="shared" ca="1" si="50"/>
        <v>0</v>
      </c>
      <c r="T825" s="38">
        <f t="shared" ca="1" si="51"/>
        <v>10</v>
      </c>
      <c r="U825" s="38">
        <f ca="1">SUM($R$9:S825)</f>
        <v>-23830</v>
      </c>
    </row>
    <row r="826" spans="16:21" x14ac:dyDescent="0.2">
      <c r="P826">
        <v>818</v>
      </c>
      <c r="Q826" s="37">
        <f t="shared" ca="1" si="48"/>
        <v>0</v>
      </c>
      <c r="R826" s="38">
        <f t="shared" si="49"/>
        <v>10</v>
      </c>
      <c r="S826" s="38">
        <f t="shared" ca="1" si="50"/>
        <v>0</v>
      </c>
      <c r="T826" s="38">
        <f t="shared" ca="1" si="51"/>
        <v>10</v>
      </c>
      <c r="U826" s="38">
        <f ca="1">SUM($R$9:S826)</f>
        <v>-23820</v>
      </c>
    </row>
    <row r="827" spans="16:21" x14ac:dyDescent="0.2">
      <c r="P827">
        <v>819</v>
      </c>
      <c r="Q827" s="37">
        <f t="shared" ca="1" si="48"/>
        <v>0</v>
      </c>
      <c r="R827" s="38">
        <f t="shared" si="49"/>
        <v>10</v>
      </c>
      <c r="S827" s="38">
        <f t="shared" ca="1" si="50"/>
        <v>0</v>
      </c>
      <c r="T827" s="38">
        <f t="shared" ca="1" si="51"/>
        <v>10</v>
      </c>
      <c r="U827" s="38">
        <f ca="1">SUM($R$9:S827)</f>
        <v>-23810</v>
      </c>
    </row>
    <row r="828" spans="16:21" x14ac:dyDescent="0.2">
      <c r="P828">
        <v>820</v>
      </c>
      <c r="Q828" s="37">
        <f t="shared" ca="1" si="48"/>
        <v>0</v>
      </c>
      <c r="R828" s="38">
        <f t="shared" si="49"/>
        <v>10</v>
      </c>
      <c r="S828" s="38">
        <f t="shared" ca="1" si="50"/>
        <v>0</v>
      </c>
      <c r="T828" s="38">
        <f t="shared" ca="1" si="51"/>
        <v>10</v>
      </c>
      <c r="U828" s="38">
        <f ca="1">SUM($R$9:S828)</f>
        <v>-23800</v>
      </c>
    </row>
    <row r="829" spans="16:21" x14ac:dyDescent="0.2">
      <c r="P829">
        <v>821</v>
      </c>
      <c r="Q829" s="37">
        <f t="shared" ca="1" si="48"/>
        <v>0</v>
      </c>
      <c r="R829" s="38">
        <f t="shared" si="49"/>
        <v>10</v>
      </c>
      <c r="S829" s="38">
        <f t="shared" ca="1" si="50"/>
        <v>0</v>
      </c>
      <c r="T829" s="38">
        <f t="shared" ca="1" si="51"/>
        <v>10</v>
      </c>
      <c r="U829" s="38">
        <f ca="1">SUM($R$9:S829)</f>
        <v>-23790</v>
      </c>
    </row>
    <row r="830" spans="16:21" x14ac:dyDescent="0.2">
      <c r="P830">
        <v>822</v>
      </c>
      <c r="Q830" s="37">
        <f t="shared" ca="1" si="48"/>
        <v>0</v>
      </c>
      <c r="R830" s="38">
        <f t="shared" si="49"/>
        <v>10</v>
      </c>
      <c r="S830" s="38">
        <f t="shared" ca="1" si="50"/>
        <v>0</v>
      </c>
      <c r="T830" s="38">
        <f t="shared" ca="1" si="51"/>
        <v>10</v>
      </c>
      <c r="U830" s="38">
        <f ca="1">SUM($R$9:S830)</f>
        <v>-23780</v>
      </c>
    </row>
    <row r="831" spans="16:21" x14ac:dyDescent="0.2">
      <c r="P831">
        <v>823</v>
      </c>
      <c r="Q831" s="37">
        <f t="shared" ca="1" si="48"/>
        <v>0</v>
      </c>
      <c r="R831" s="38">
        <f t="shared" si="49"/>
        <v>10</v>
      </c>
      <c r="S831" s="38">
        <f t="shared" ca="1" si="50"/>
        <v>0</v>
      </c>
      <c r="T831" s="38">
        <f t="shared" ca="1" si="51"/>
        <v>10</v>
      </c>
      <c r="U831" s="38">
        <f ca="1">SUM($R$9:S831)</f>
        <v>-23770</v>
      </c>
    </row>
    <row r="832" spans="16:21" x14ac:dyDescent="0.2">
      <c r="P832">
        <v>824</v>
      </c>
      <c r="Q832" s="37">
        <f t="shared" ca="1" si="48"/>
        <v>0</v>
      </c>
      <c r="R832" s="38">
        <f t="shared" si="49"/>
        <v>10</v>
      </c>
      <c r="S832" s="38">
        <f t="shared" ca="1" si="50"/>
        <v>0</v>
      </c>
      <c r="T832" s="38">
        <f t="shared" ca="1" si="51"/>
        <v>10</v>
      </c>
      <c r="U832" s="38">
        <f ca="1">SUM($R$9:S832)</f>
        <v>-23760</v>
      </c>
    </row>
    <row r="833" spans="16:21" x14ac:dyDescent="0.2">
      <c r="P833">
        <v>825</v>
      </c>
      <c r="Q833" s="37">
        <f t="shared" ca="1" si="48"/>
        <v>0</v>
      </c>
      <c r="R833" s="38">
        <f t="shared" si="49"/>
        <v>10</v>
      </c>
      <c r="S833" s="38">
        <f t="shared" ca="1" si="50"/>
        <v>0</v>
      </c>
      <c r="T833" s="38">
        <f t="shared" ca="1" si="51"/>
        <v>10</v>
      </c>
      <c r="U833" s="38">
        <f ca="1">SUM($R$9:S833)</f>
        <v>-23750</v>
      </c>
    </row>
    <row r="834" spans="16:21" x14ac:dyDescent="0.2">
      <c r="P834">
        <v>826</v>
      </c>
      <c r="Q834" s="37">
        <f t="shared" ca="1" si="48"/>
        <v>0</v>
      </c>
      <c r="R834" s="38">
        <f t="shared" si="49"/>
        <v>10</v>
      </c>
      <c r="S834" s="38">
        <f t="shared" ca="1" si="50"/>
        <v>0</v>
      </c>
      <c r="T834" s="38">
        <f t="shared" ca="1" si="51"/>
        <v>10</v>
      </c>
      <c r="U834" s="38">
        <f ca="1">SUM($R$9:S834)</f>
        <v>-23740</v>
      </c>
    </row>
    <row r="835" spans="16:21" x14ac:dyDescent="0.2">
      <c r="P835">
        <v>827</v>
      </c>
      <c r="Q835" s="37">
        <f t="shared" ca="1" si="48"/>
        <v>0</v>
      </c>
      <c r="R835" s="38">
        <f t="shared" si="49"/>
        <v>10</v>
      </c>
      <c r="S835" s="38">
        <f t="shared" ca="1" si="50"/>
        <v>0</v>
      </c>
      <c r="T835" s="38">
        <f t="shared" ca="1" si="51"/>
        <v>10</v>
      </c>
      <c r="U835" s="38">
        <f ca="1">SUM($R$9:S835)</f>
        <v>-23730</v>
      </c>
    </row>
    <row r="836" spans="16:21" x14ac:dyDescent="0.2">
      <c r="P836">
        <v>828</v>
      </c>
      <c r="Q836" s="37">
        <f t="shared" ca="1" si="48"/>
        <v>0</v>
      </c>
      <c r="R836" s="38">
        <f t="shared" si="49"/>
        <v>10</v>
      </c>
      <c r="S836" s="38">
        <f t="shared" ca="1" si="50"/>
        <v>0</v>
      </c>
      <c r="T836" s="38">
        <f t="shared" ca="1" si="51"/>
        <v>10</v>
      </c>
      <c r="U836" s="38">
        <f ca="1">SUM($R$9:S836)</f>
        <v>-23720</v>
      </c>
    </row>
    <row r="837" spans="16:21" x14ac:dyDescent="0.2">
      <c r="P837">
        <v>829</v>
      </c>
      <c r="Q837" s="37">
        <f t="shared" ca="1" si="48"/>
        <v>0</v>
      </c>
      <c r="R837" s="38">
        <f t="shared" si="49"/>
        <v>10</v>
      </c>
      <c r="S837" s="38">
        <f t="shared" ca="1" si="50"/>
        <v>0</v>
      </c>
      <c r="T837" s="38">
        <f t="shared" ca="1" si="51"/>
        <v>10</v>
      </c>
      <c r="U837" s="38">
        <f ca="1">SUM($R$9:S837)</f>
        <v>-23710</v>
      </c>
    </row>
    <row r="838" spans="16:21" x14ac:dyDescent="0.2">
      <c r="P838">
        <v>830</v>
      </c>
      <c r="Q838" s="37">
        <f t="shared" ca="1" si="48"/>
        <v>0</v>
      </c>
      <c r="R838" s="38">
        <f t="shared" si="49"/>
        <v>10</v>
      </c>
      <c r="S838" s="38">
        <f t="shared" ca="1" si="50"/>
        <v>0</v>
      </c>
      <c r="T838" s="38">
        <f t="shared" ca="1" si="51"/>
        <v>10</v>
      </c>
      <c r="U838" s="38">
        <f ca="1">SUM($R$9:S838)</f>
        <v>-23700</v>
      </c>
    </row>
    <row r="839" spans="16:21" x14ac:dyDescent="0.2">
      <c r="P839">
        <v>831</v>
      </c>
      <c r="Q839" s="37">
        <f t="shared" ca="1" si="48"/>
        <v>0</v>
      </c>
      <c r="R839" s="38">
        <f t="shared" si="49"/>
        <v>10</v>
      </c>
      <c r="S839" s="38">
        <f t="shared" ca="1" si="50"/>
        <v>0</v>
      </c>
      <c r="T839" s="38">
        <f t="shared" ca="1" si="51"/>
        <v>10</v>
      </c>
      <c r="U839" s="38">
        <f ca="1">SUM($R$9:S839)</f>
        <v>-23690</v>
      </c>
    </row>
    <row r="840" spans="16:21" x14ac:dyDescent="0.2">
      <c r="P840">
        <v>832</v>
      </c>
      <c r="Q840" s="37">
        <f t="shared" ca="1" si="48"/>
        <v>1</v>
      </c>
      <c r="R840" s="38">
        <f t="shared" si="49"/>
        <v>10</v>
      </c>
      <c r="S840" s="38">
        <f t="shared" ca="1" si="50"/>
        <v>-1000</v>
      </c>
      <c r="T840" s="38">
        <f t="shared" ca="1" si="51"/>
        <v>-990</v>
      </c>
      <c r="U840" s="38">
        <f ca="1">SUM($R$9:S840)</f>
        <v>-24680</v>
      </c>
    </row>
    <row r="841" spans="16:21" x14ac:dyDescent="0.2">
      <c r="P841">
        <v>833</v>
      </c>
      <c r="Q841" s="37">
        <f t="shared" ref="Q841:Q904" ca="1" si="52">IF(RAND()&lt;$C$2,1,0)</f>
        <v>0</v>
      </c>
      <c r="R841" s="38">
        <f t="shared" ref="R841:R904" si="53">$G$2</f>
        <v>10</v>
      </c>
      <c r="S841" s="38">
        <f t="shared" ref="S841:S904" ca="1" si="54">IF(Q841=1,$G$3,$G$4)</f>
        <v>0</v>
      </c>
      <c r="T841" s="38">
        <f t="shared" ca="1" si="51"/>
        <v>10</v>
      </c>
      <c r="U841" s="38">
        <f ca="1">SUM($R$9:S841)</f>
        <v>-24670</v>
      </c>
    </row>
    <row r="842" spans="16:21" x14ac:dyDescent="0.2">
      <c r="P842">
        <v>834</v>
      </c>
      <c r="Q842" s="37">
        <f t="shared" ca="1" si="52"/>
        <v>0</v>
      </c>
      <c r="R842" s="38">
        <f t="shared" si="53"/>
        <v>10</v>
      </c>
      <c r="S842" s="38">
        <f t="shared" ca="1" si="54"/>
        <v>0</v>
      </c>
      <c r="T842" s="38">
        <f t="shared" ref="T842:T905" ca="1" si="55">R842+S842</f>
        <v>10</v>
      </c>
      <c r="U842" s="38">
        <f ca="1">SUM($R$9:S842)</f>
        <v>-24660</v>
      </c>
    </row>
    <row r="843" spans="16:21" x14ac:dyDescent="0.2">
      <c r="P843">
        <v>835</v>
      </c>
      <c r="Q843" s="37">
        <f t="shared" ca="1" si="52"/>
        <v>0</v>
      </c>
      <c r="R843" s="38">
        <f t="shared" si="53"/>
        <v>10</v>
      </c>
      <c r="S843" s="38">
        <f t="shared" ca="1" si="54"/>
        <v>0</v>
      </c>
      <c r="T843" s="38">
        <f t="shared" ca="1" si="55"/>
        <v>10</v>
      </c>
      <c r="U843" s="38">
        <f ca="1">SUM($R$9:S843)</f>
        <v>-24650</v>
      </c>
    </row>
    <row r="844" spans="16:21" x14ac:dyDescent="0.2">
      <c r="P844">
        <v>836</v>
      </c>
      <c r="Q844" s="37">
        <f t="shared" ca="1" si="52"/>
        <v>0</v>
      </c>
      <c r="R844" s="38">
        <f t="shared" si="53"/>
        <v>10</v>
      </c>
      <c r="S844" s="38">
        <f t="shared" ca="1" si="54"/>
        <v>0</v>
      </c>
      <c r="T844" s="38">
        <f t="shared" ca="1" si="55"/>
        <v>10</v>
      </c>
      <c r="U844" s="38">
        <f ca="1">SUM($R$9:S844)</f>
        <v>-24640</v>
      </c>
    </row>
    <row r="845" spans="16:21" x14ac:dyDescent="0.2">
      <c r="P845">
        <v>837</v>
      </c>
      <c r="Q845" s="37">
        <f t="shared" ca="1" si="52"/>
        <v>0</v>
      </c>
      <c r="R845" s="38">
        <f t="shared" si="53"/>
        <v>10</v>
      </c>
      <c r="S845" s="38">
        <f t="shared" ca="1" si="54"/>
        <v>0</v>
      </c>
      <c r="T845" s="38">
        <f t="shared" ca="1" si="55"/>
        <v>10</v>
      </c>
      <c r="U845" s="38">
        <f ca="1">SUM($R$9:S845)</f>
        <v>-24630</v>
      </c>
    </row>
    <row r="846" spans="16:21" x14ac:dyDescent="0.2">
      <c r="P846">
        <v>838</v>
      </c>
      <c r="Q846" s="37">
        <f t="shared" ca="1" si="52"/>
        <v>0</v>
      </c>
      <c r="R846" s="38">
        <f t="shared" si="53"/>
        <v>10</v>
      </c>
      <c r="S846" s="38">
        <f t="shared" ca="1" si="54"/>
        <v>0</v>
      </c>
      <c r="T846" s="38">
        <f t="shared" ca="1" si="55"/>
        <v>10</v>
      </c>
      <c r="U846" s="38">
        <f ca="1">SUM($R$9:S846)</f>
        <v>-24620</v>
      </c>
    </row>
    <row r="847" spans="16:21" x14ac:dyDescent="0.2">
      <c r="P847">
        <v>839</v>
      </c>
      <c r="Q847" s="37">
        <f t="shared" ca="1" si="52"/>
        <v>0</v>
      </c>
      <c r="R847" s="38">
        <f t="shared" si="53"/>
        <v>10</v>
      </c>
      <c r="S847" s="38">
        <f t="shared" ca="1" si="54"/>
        <v>0</v>
      </c>
      <c r="T847" s="38">
        <f t="shared" ca="1" si="55"/>
        <v>10</v>
      </c>
      <c r="U847" s="38">
        <f ca="1">SUM($R$9:S847)</f>
        <v>-24610</v>
      </c>
    </row>
    <row r="848" spans="16:21" x14ac:dyDescent="0.2">
      <c r="P848">
        <v>840</v>
      </c>
      <c r="Q848" s="37">
        <f t="shared" ca="1" si="52"/>
        <v>0</v>
      </c>
      <c r="R848" s="38">
        <f t="shared" si="53"/>
        <v>10</v>
      </c>
      <c r="S848" s="38">
        <f t="shared" ca="1" si="54"/>
        <v>0</v>
      </c>
      <c r="T848" s="38">
        <f t="shared" ca="1" si="55"/>
        <v>10</v>
      </c>
      <c r="U848" s="38">
        <f ca="1">SUM($R$9:S848)</f>
        <v>-24600</v>
      </c>
    </row>
    <row r="849" spans="16:21" x14ac:dyDescent="0.2">
      <c r="P849">
        <v>841</v>
      </c>
      <c r="Q849" s="37">
        <f t="shared" ca="1" si="52"/>
        <v>0</v>
      </c>
      <c r="R849" s="38">
        <f t="shared" si="53"/>
        <v>10</v>
      </c>
      <c r="S849" s="38">
        <f t="shared" ca="1" si="54"/>
        <v>0</v>
      </c>
      <c r="T849" s="38">
        <f t="shared" ca="1" si="55"/>
        <v>10</v>
      </c>
      <c r="U849" s="38">
        <f ca="1">SUM($R$9:S849)</f>
        <v>-24590</v>
      </c>
    </row>
    <row r="850" spans="16:21" x14ac:dyDescent="0.2">
      <c r="P850">
        <v>842</v>
      </c>
      <c r="Q850" s="37">
        <f t="shared" ca="1" si="52"/>
        <v>0</v>
      </c>
      <c r="R850" s="38">
        <f t="shared" si="53"/>
        <v>10</v>
      </c>
      <c r="S850" s="38">
        <f t="shared" ca="1" si="54"/>
        <v>0</v>
      </c>
      <c r="T850" s="38">
        <f t="shared" ca="1" si="55"/>
        <v>10</v>
      </c>
      <c r="U850" s="38">
        <f ca="1">SUM($R$9:S850)</f>
        <v>-24580</v>
      </c>
    </row>
    <row r="851" spans="16:21" x14ac:dyDescent="0.2">
      <c r="P851">
        <v>843</v>
      </c>
      <c r="Q851" s="37">
        <f t="shared" ca="1" si="52"/>
        <v>0</v>
      </c>
      <c r="R851" s="38">
        <f t="shared" si="53"/>
        <v>10</v>
      </c>
      <c r="S851" s="38">
        <f t="shared" ca="1" si="54"/>
        <v>0</v>
      </c>
      <c r="T851" s="38">
        <f t="shared" ca="1" si="55"/>
        <v>10</v>
      </c>
      <c r="U851" s="38">
        <f ca="1">SUM($R$9:S851)</f>
        <v>-24570</v>
      </c>
    </row>
    <row r="852" spans="16:21" x14ac:dyDescent="0.2">
      <c r="P852">
        <v>844</v>
      </c>
      <c r="Q852" s="37">
        <f t="shared" ca="1" si="52"/>
        <v>0</v>
      </c>
      <c r="R852" s="38">
        <f t="shared" si="53"/>
        <v>10</v>
      </c>
      <c r="S852" s="38">
        <f t="shared" ca="1" si="54"/>
        <v>0</v>
      </c>
      <c r="T852" s="38">
        <f t="shared" ca="1" si="55"/>
        <v>10</v>
      </c>
      <c r="U852" s="38">
        <f ca="1">SUM($R$9:S852)</f>
        <v>-24560</v>
      </c>
    </row>
    <row r="853" spans="16:21" x14ac:dyDescent="0.2">
      <c r="P853">
        <v>845</v>
      </c>
      <c r="Q853" s="37">
        <f t="shared" ca="1" si="52"/>
        <v>0</v>
      </c>
      <c r="R853" s="38">
        <f t="shared" si="53"/>
        <v>10</v>
      </c>
      <c r="S853" s="38">
        <f t="shared" ca="1" si="54"/>
        <v>0</v>
      </c>
      <c r="T853" s="38">
        <f t="shared" ca="1" si="55"/>
        <v>10</v>
      </c>
      <c r="U853" s="38">
        <f ca="1">SUM($R$9:S853)</f>
        <v>-24550</v>
      </c>
    </row>
    <row r="854" spans="16:21" x14ac:dyDescent="0.2">
      <c r="P854">
        <v>846</v>
      </c>
      <c r="Q854" s="37">
        <f t="shared" ca="1" si="52"/>
        <v>0</v>
      </c>
      <c r="R854" s="38">
        <f t="shared" si="53"/>
        <v>10</v>
      </c>
      <c r="S854" s="38">
        <f t="shared" ca="1" si="54"/>
        <v>0</v>
      </c>
      <c r="T854" s="38">
        <f t="shared" ca="1" si="55"/>
        <v>10</v>
      </c>
      <c r="U854" s="38">
        <f ca="1">SUM($R$9:S854)</f>
        <v>-24540</v>
      </c>
    </row>
    <row r="855" spans="16:21" x14ac:dyDescent="0.2">
      <c r="P855">
        <v>847</v>
      </c>
      <c r="Q855" s="37">
        <f t="shared" ca="1" si="52"/>
        <v>0</v>
      </c>
      <c r="R855" s="38">
        <f t="shared" si="53"/>
        <v>10</v>
      </c>
      <c r="S855" s="38">
        <f t="shared" ca="1" si="54"/>
        <v>0</v>
      </c>
      <c r="T855" s="38">
        <f t="shared" ca="1" si="55"/>
        <v>10</v>
      </c>
      <c r="U855" s="38">
        <f ca="1">SUM($R$9:S855)</f>
        <v>-24530</v>
      </c>
    </row>
    <row r="856" spans="16:21" x14ac:dyDescent="0.2">
      <c r="P856">
        <v>848</v>
      </c>
      <c r="Q856" s="37">
        <f t="shared" ca="1" si="52"/>
        <v>0</v>
      </c>
      <c r="R856" s="38">
        <f t="shared" si="53"/>
        <v>10</v>
      </c>
      <c r="S856" s="38">
        <f t="shared" ca="1" si="54"/>
        <v>0</v>
      </c>
      <c r="T856" s="38">
        <f t="shared" ca="1" si="55"/>
        <v>10</v>
      </c>
      <c r="U856" s="38">
        <f ca="1">SUM($R$9:S856)</f>
        <v>-24520</v>
      </c>
    </row>
    <row r="857" spans="16:21" x14ac:dyDescent="0.2">
      <c r="P857">
        <v>849</v>
      </c>
      <c r="Q857" s="37">
        <f t="shared" ca="1" si="52"/>
        <v>0</v>
      </c>
      <c r="R857" s="38">
        <f t="shared" si="53"/>
        <v>10</v>
      </c>
      <c r="S857" s="38">
        <f t="shared" ca="1" si="54"/>
        <v>0</v>
      </c>
      <c r="T857" s="38">
        <f t="shared" ca="1" si="55"/>
        <v>10</v>
      </c>
      <c r="U857" s="38">
        <f ca="1">SUM($R$9:S857)</f>
        <v>-24510</v>
      </c>
    </row>
    <row r="858" spans="16:21" x14ac:dyDescent="0.2">
      <c r="P858">
        <v>850</v>
      </c>
      <c r="Q858" s="37">
        <f t="shared" ca="1" si="52"/>
        <v>0</v>
      </c>
      <c r="R858" s="38">
        <f t="shared" si="53"/>
        <v>10</v>
      </c>
      <c r="S858" s="38">
        <f t="shared" ca="1" si="54"/>
        <v>0</v>
      </c>
      <c r="T858" s="38">
        <f t="shared" ca="1" si="55"/>
        <v>10</v>
      </c>
      <c r="U858" s="38">
        <f ca="1">SUM($R$9:S858)</f>
        <v>-24500</v>
      </c>
    </row>
    <row r="859" spans="16:21" x14ac:dyDescent="0.2">
      <c r="P859">
        <v>851</v>
      </c>
      <c r="Q859" s="37">
        <f t="shared" ca="1" si="52"/>
        <v>0</v>
      </c>
      <c r="R859" s="38">
        <f t="shared" si="53"/>
        <v>10</v>
      </c>
      <c r="S859" s="38">
        <f t="shared" ca="1" si="54"/>
        <v>0</v>
      </c>
      <c r="T859" s="38">
        <f t="shared" ca="1" si="55"/>
        <v>10</v>
      </c>
      <c r="U859" s="38">
        <f ca="1">SUM($R$9:S859)</f>
        <v>-24490</v>
      </c>
    </row>
    <row r="860" spans="16:21" x14ac:dyDescent="0.2">
      <c r="P860">
        <v>852</v>
      </c>
      <c r="Q860" s="37">
        <f t="shared" ca="1" si="52"/>
        <v>0</v>
      </c>
      <c r="R860" s="38">
        <f t="shared" si="53"/>
        <v>10</v>
      </c>
      <c r="S860" s="38">
        <f t="shared" ca="1" si="54"/>
        <v>0</v>
      </c>
      <c r="T860" s="38">
        <f t="shared" ca="1" si="55"/>
        <v>10</v>
      </c>
      <c r="U860" s="38">
        <f ca="1">SUM($R$9:S860)</f>
        <v>-24480</v>
      </c>
    </row>
    <row r="861" spans="16:21" x14ac:dyDescent="0.2">
      <c r="P861">
        <v>853</v>
      </c>
      <c r="Q861" s="37">
        <f t="shared" ca="1" si="52"/>
        <v>0</v>
      </c>
      <c r="R861" s="38">
        <f t="shared" si="53"/>
        <v>10</v>
      </c>
      <c r="S861" s="38">
        <f t="shared" ca="1" si="54"/>
        <v>0</v>
      </c>
      <c r="T861" s="38">
        <f t="shared" ca="1" si="55"/>
        <v>10</v>
      </c>
      <c r="U861" s="38">
        <f ca="1">SUM($R$9:S861)</f>
        <v>-24470</v>
      </c>
    </row>
    <row r="862" spans="16:21" x14ac:dyDescent="0.2">
      <c r="P862">
        <v>854</v>
      </c>
      <c r="Q862" s="37">
        <f t="shared" ca="1" si="52"/>
        <v>0</v>
      </c>
      <c r="R862" s="38">
        <f t="shared" si="53"/>
        <v>10</v>
      </c>
      <c r="S862" s="38">
        <f t="shared" ca="1" si="54"/>
        <v>0</v>
      </c>
      <c r="T862" s="38">
        <f t="shared" ca="1" si="55"/>
        <v>10</v>
      </c>
      <c r="U862" s="38">
        <f ca="1">SUM($R$9:S862)</f>
        <v>-24460</v>
      </c>
    </row>
    <row r="863" spans="16:21" x14ac:dyDescent="0.2">
      <c r="P863">
        <v>855</v>
      </c>
      <c r="Q863" s="37">
        <f t="shared" ca="1" si="52"/>
        <v>0</v>
      </c>
      <c r="R863" s="38">
        <f t="shared" si="53"/>
        <v>10</v>
      </c>
      <c r="S863" s="38">
        <f t="shared" ca="1" si="54"/>
        <v>0</v>
      </c>
      <c r="T863" s="38">
        <f t="shared" ca="1" si="55"/>
        <v>10</v>
      </c>
      <c r="U863" s="38">
        <f ca="1">SUM($R$9:S863)</f>
        <v>-24450</v>
      </c>
    </row>
    <row r="864" spans="16:21" x14ac:dyDescent="0.2">
      <c r="P864">
        <v>856</v>
      </c>
      <c r="Q864" s="37">
        <f t="shared" ca="1" si="52"/>
        <v>0</v>
      </c>
      <c r="R864" s="38">
        <f t="shared" si="53"/>
        <v>10</v>
      </c>
      <c r="S864" s="38">
        <f t="shared" ca="1" si="54"/>
        <v>0</v>
      </c>
      <c r="T864" s="38">
        <f t="shared" ca="1" si="55"/>
        <v>10</v>
      </c>
      <c r="U864" s="38">
        <f ca="1">SUM($R$9:S864)</f>
        <v>-24440</v>
      </c>
    </row>
    <row r="865" spans="16:21" x14ac:dyDescent="0.2">
      <c r="P865">
        <v>857</v>
      </c>
      <c r="Q865" s="37">
        <f t="shared" ca="1" si="52"/>
        <v>0</v>
      </c>
      <c r="R865" s="38">
        <f t="shared" si="53"/>
        <v>10</v>
      </c>
      <c r="S865" s="38">
        <f t="shared" ca="1" si="54"/>
        <v>0</v>
      </c>
      <c r="T865" s="38">
        <f t="shared" ca="1" si="55"/>
        <v>10</v>
      </c>
      <c r="U865" s="38">
        <f ca="1">SUM($R$9:S865)</f>
        <v>-24430</v>
      </c>
    </row>
    <row r="866" spans="16:21" x14ac:dyDescent="0.2">
      <c r="P866">
        <v>858</v>
      </c>
      <c r="Q866" s="37">
        <f t="shared" ca="1" si="52"/>
        <v>0</v>
      </c>
      <c r="R866" s="38">
        <f t="shared" si="53"/>
        <v>10</v>
      </c>
      <c r="S866" s="38">
        <f t="shared" ca="1" si="54"/>
        <v>0</v>
      </c>
      <c r="T866" s="38">
        <f t="shared" ca="1" si="55"/>
        <v>10</v>
      </c>
      <c r="U866" s="38">
        <f ca="1">SUM($R$9:S866)</f>
        <v>-24420</v>
      </c>
    </row>
    <row r="867" spans="16:21" x14ac:dyDescent="0.2">
      <c r="P867">
        <v>859</v>
      </c>
      <c r="Q867" s="37">
        <f t="shared" ca="1" si="52"/>
        <v>0</v>
      </c>
      <c r="R867" s="38">
        <f t="shared" si="53"/>
        <v>10</v>
      </c>
      <c r="S867" s="38">
        <f t="shared" ca="1" si="54"/>
        <v>0</v>
      </c>
      <c r="T867" s="38">
        <f t="shared" ca="1" si="55"/>
        <v>10</v>
      </c>
      <c r="U867" s="38">
        <f ca="1">SUM($R$9:S867)</f>
        <v>-24410</v>
      </c>
    </row>
    <row r="868" spans="16:21" x14ac:dyDescent="0.2">
      <c r="P868">
        <v>860</v>
      </c>
      <c r="Q868" s="37">
        <f t="shared" ca="1" si="52"/>
        <v>0</v>
      </c>
      <c r="R868" s="38">
        <f t="shared" si="53"/>
        <v>10</v>
      </c>
      <c r="S868" s="38">
        <f t="shared" ca="1" si="54"/>
        <v>0</v>
      </c>
      <c r="T868" s="38">
        <f t="shared" ca="1" si="55"/>
        <v>10</v>
      </c>
      <c r="U868" s="38">
        <f ca="1">SUM($R$9:S868)</f>
        <v>-24400</v>
      </c>
    </row>
    <row r="869" spans="16:21" x14ac:dyDescent="0.2">
      <c r="P869">
        <v>861</v>
      </c>
      <c r="Q869" s="37">
        <f t="shared" ca="1" si="52"/>
        <v>0</v>
      </c>
      <c r="R869" s="38">
        <f t="shared" si="53"/>
        <v>10</v>
      </c>
      <c r="S869" s="38">
        <f t="shared" ca="1" si="54"/>
        <v>0</v>
      </c>
      <c r="T869" s="38">
        <f t="shared" ca="1" si="55"/>
        <v>10</v>
      </c>
      <c r="U869" s="38">
        <f ca="1">SUM($R$9:S869)</f>
        <v>-24390</v>
      </c>
    </row>
    <row r="870" spans="16:21" x14ac:dyDescent="0.2">
      <c r="P870">
        <v>862</v>
      </c>
      <c r="Q870" s="37">
        <f t="shared" ca="1" si="52"/>
        <v>0</v>
      </c>
      <c r="R870" s="38">
        <f t="shared" si="53"/>
        <v>10</v>
      </c>
      <c r="S870" s="38">
        <f t="shared" ca="1" si="54"/>
        <v>0</v>
      </c>
      <c r="T870" s="38">
        <f t="shared" ca="1" si="55"/>
        <v>10</v>
      </c>
      <c r="U870" s="38">
        <f ca="1">SUM($R$9:S870)</f>
        <v>-24380</v>
      </c>
    </row>
    <row r="871" spans="16:21" x14ac:dyDescent="0.2">
      <c r="P871">
        <v>863</v>
      </c>
      <c r="Q871" s="37">
        <f t="shared" ca="1" si="52"/>
        <v>0</v>
      </c>
      <c r="R871" s="38">
        <f t="shared" si="53"/>
        <v>10</v>
      </c>
      <c r="S871" s="38">
        <f t="shared" ca="1" si="54"/>
        <v>0</v>
      </c>
      <c r="T871" s="38">
        <f t="shared" ca="1" si="55"/>
        <v>10</v>
      </c>
      <c r="U871" s="38">
        <f ca="1">SUM($R$9:S871)</f>
        <v>-24370</v>
      </c>
    </row>
    <row r="872" spans="16:21" x14ac:dyDescent="0.2">
      <c r="P872">
        <v>864</v>
      </c>
      <c r="Q872" s="37">
        <f t="shared" ca="1" si="52"/>
        <v>0</v>
      </c>
      <c r="R872" s="38">
        <f t="shared" si="53"/>
        <v>10</v>
      </c>
      <c r="S872" s="38">
        <f t="shared" ca="1" si="54"/>
        <v>0</v>
      </c>
      <c r="T872" s="38">
        <f t="shared" ca="1" si="55"/>
        <v>10</v>
      </c>
      <c r="U872" s="38">
        <f ca="1">SUM($R$9:S872)</f>
        <v>-24360</v>
      </c>
    </row>
    <row r="873" spans="16:21" x14ac:dyDescent="0.2">
      <c r="P873">
        <v>865</v>
      </c>
      <c r="Q873" s="37">
        <f t="shared" ca="1" si="52"/>
        <v>0</v>
      </c>
      <c r="R873" s="38">
        <f t="shared" si="53"/>
        <v>10</v>
      </c>
      <c r="S873" s="38">
        <f t="shared" ca="1" si="54"/>
        <v>0</v>
      </c>
      <c r="T873" s="38">
        <f t="shared" ca="1" si="55"/>
        <v>10</v>
      </c>
      <c r="U873" s="38">
        <f ca="1">SUM($R$9:S873)</f>
        <v>-24350</v>
      </c>
    </row>
    <row r="874" spans="16:21" x14ac:dyDescent="0.2">
      <c r="P874">
        <v>866</v>
      </c>
      <c r="Q874" s="37">
        <f t="shared" ca="1" si="52"/>
        <v>0</v>
      </c>
      <c r="R874" s="38">
        <f t="shared" si="53"/>
        <v>10</v>
      </c>
      <c r="S874" s="38">
        <f t="shared" ca="1" si="54"/>
        <v>0</v>
      </c>
      <c r="T874" s="38">
        <f t="shared" ca="1" si="55"/>
        <v>10</v>
      </c>
      <c r="U874" s="38">
        <f ca="1">SUM($R$9:S874)</f>
        <v>-24340</v>
      </c>
    </row>
    <row r="875" spans="16:21" x14ac:dyDescent="0.2">
      <c r="P875">
        <v>867</v>
      </c>
      <c r="Q875" s="37">
        <f t="shared" ca="1" si="52"/>
        <v>0</v>
      </c>
      <c r="R875" s="38">
        <f t="shared" si="53"/>
        <v>10</v>
      </c>
      <c r="S875" s="38">
        <f t="shared" ca="1" si="54"/>
        <v>0</v>
      </c>
      <c r="T875" s="38">
        <f t="shared" ca="1" si="55"/>
        <v>10</v>
      </c>
      <c r="U875" s="38">
        <f ca="1">SUM($R$9:S875)</f>
        <v>-24330</v>
      </c>
    </row>
    <row r="876" spans="16:21" x14ac:dyDescent="0.2">
      <c r="P876">
        <v>868</v>
      </c>
      <c r="Q876" s="37">
        <f t="shared" ca="1" si="52"/>
        <v>0</v>
      </c>
      <c r="R876" s="38">
        <f t="shared" si="53"/>
        <v>10</v>
      </c>
      <c r="S876" s="38">
        <f t="shared" ca="1" si="54"/>
        <v>0</v>
      </c>
      <c r="T876" s="38">
        <f t="shared" ca="1" si="55"/>
        <v>10</v>
      </c>
      <c r="U876" s="38">
        <f ca="1">SUM($R$9:S876)</f>
        <v>-24320</v>
      </c>
    </row>
    <row r="877" spans="16:21" x14ac:dyDescent="0.2">
      <c r="P877">
        <v>869</v>
      </c>
      <c r="Q877" s="37">
        <f t="shared" ca="1" si="52"/>
        <v>1</v>
      </c>
      <c r="R877" s="38">
        <f t="shared" si="53"/>
        <v>10</v>
      </c>
      <c r="S877" s="38">
        <f t="shared" ca="1" si="54"/>
        <v>-1000</v>
      </c>
      <c r="T877" s="38">
        <f t="shared" ca="1" si="55"/>
        <v>-990</v>
      </c>
      <c r="U877" s="38">
        <f ca="1">SUM($R$9:S877)</f>
        <v>-25310</v>
      </c>
    </row>
    <row r="878" spans="16:21" x14ac:dyDescent="0.2">
      <c r="P878">
        <v>870</v>
      </c>
      <c r="Q878" s="37">
        <f t="shared" ca="1" si="52"/>
        <v>0</v>
      </c>
      <c r="R878" s="38">
        <f t="shared" si="53"/>
        <v>10</v>
      </c>
      <c r="S878" s="38">
        <f t="shared" ca="1" si="54"/>
        <v>0</v>
      </c>
      <c r="T878" s="38">
        <f t="shared" ca="1" si="55"/>
        <v>10</v>
      </c>
      <c r="U878" s="38">
        <f ca="1">SUM($R$9:S878)</f>
        <v>-25300</v>
      </c>
    </row>
    <row r="879" spans="16:21" x14ac:dyDescent="0.2">
      <c r="P879">
        <v>871</v>
      </c>
      <c r="Q879" s="37">
        <f t="shared" ca="1" si="52"/>
        <v>0</v>
      </c>
      <c r="R879" s="38">
        <f t="shared" si="53"/>
        <v>10</v>
      </c>
      <c r="S879" s="38">
        <f t="shared" ca="1" si="54"/>
        <v>0</v>
      </c>
      <c r="T879" s="38">
        <f t="shared" ca="1" si="55"/>
        <v>10</v>
      </c>
      <c r="U879" s="38">
        <f ca="1">SUM($R$9:S879)</f>
        <v>-25290</v>
      </c>
    </row>
    <row r="880" spans="16:21" x14ac:dyDescent="0.2">
      <c r="P880">
        <v>872</v>
      </c>
      <c r="Q880" s="37">
        <f t="shared" ca="1" si="52"/>
        <v>0</v>
      </c>
      <c r="R880" s="38">
        <f t="shared" si="53"/>
        <v>10</v>
      </c>
      <c r="S880" s="38">
        <f t="shared" ca="1" si="54"/>
        <v>0</v>
      </c>
      <c r="T880" s="38">
        <f t="shared" ca="1" si="55"/>
        <v>10</v>
      </c>
      <c r="U880" s="38">
        <f ca="1">SUM($R$9:S880)</f>
        <v>-25280</v>
      </c>
    </row>
    <row r="881" spans="16:21" x14ac:dyDescent="0.2">
      <c r="P881">
        <v>873</v>
      </c>
      <c r="Q881" s="37">
        <f t="shared" ca="1" si="52"/>
        <v>0</v>
      </c>
      <c r="R881" s="38">
        <f t="shared" si="53"/>
        <v>10</v>
      </c>
      <c r="S881" s="38">
        <f t="shared" ca="1" si="54"/>
        <v>0</v>
      </c>
      <c r="T881" s="38">
        <f t="shared" ca="1" si="55"/>
        <v>10</v>
      </c>
      <c r="U881" s="38">
        <f ca="1">SUM($R$9:S881)</f>
        <v>-25270</v>
      </c>
    </row>
    <row r="882" spans="16:21" x14ac:dyDescent="0.2">
      <c r="P882">
        <v>874</v>
      </c>
      <c r="Q882" s="37">
        <f t="shared" ca="1" si="52"/>
        <v>0</v>
      </c>
      <c r="R882" s="38">
        <f t="shared" si="53"/>
        <v>10</v>
      </c>
      <c r="S882" s="38">
        <f t="shared" ca="1" si="54"/>
        <v>0</v>
      </c>
      <c r="T882" s="38">
        <f t="shared" ca="1" si="55"/>
        <v>10</v>
      </c>
      <c r="U882" s="38">
        <f ca="1">SUM($R$9:S882)</f>
        <v>-25260</v>
      </c>
    </row>
    <row r="883" spans="16:21" x14ac:dyDescent="0.2">
      <c r="P883">
        <v>875</v>
      </c>
      <c r="Q883" s="37">
        <f t="shared" ca="1" si="52"/>
        <v>0</v>
      </c>
      <c r="R883" s="38">
        <f t="shared" si="53"/>
        <v>10</v>
      </c>
      <c r="S883" s="38">
        <f t="shared" ca="1" si="54"/>
        <v>0</v>
      </c>
      <c r="T883" s="38">
        <f t="shared" ca="1" si="55"/>
        <v>10</v>
      </c>
      <c r="U883" s="38">
        <f ca="1">SUM($R$9:S883)</f>
        <v>-25250</v>
      </c>
    </row>
    <row r="884" spans="16:21" x14ac:dyDescent="0.2">
      <c r="P884">
        <v>876</v>
      </c>
      <c r="Q884" s="37">
        <f t="shared" ca="1" si="52"/>
        <v>0</v>
      </c>
      <c r="R884" s="38">
        <f t="shared" si="53"/>
        <v>10</v>
      </c>
      <c r="S884" s="38">
        <f t="shared" ca="1" si="54"/>
        <v>0</v>
      </c>
      <c r="T884" s="38">
        <f t="shared" ca="1" si="55"/>
        <v>10</v>
      </c>
      <c r="U884" s="38">
        <f ca="1">SUM($R$9:S884)</f>
        <v>-25240</v>
      </c>
    </row>
    <row r="885" spans="16:21" x14ac:dyDescent="0.2">
      <c r="P885">
        <v>877</v>
      </c>
      <c r="Q885" s="37">
        <f t="shared" ca="1" si="52"/>
        <v>0</v>
      </c>
      <c r="R885" s="38">
        <f t="shared" si="53"/>
        <v>10</v>
      </c>
      <c r="S885" s="38">
        <f t="shared" ca="1" si="54"/>
        <v>0</v>
      </c>
      <c r="T885" s="38">
        <f t="shared" ca="1" si="55"/>
        <v>10</v>
      </c>
      <c r="U885" s="38">
        <f ca="1">SUM($R$9:S885)</f>
        <v>-25230</v>
      </c>
    </row>
    <row r="886" spans="16:21" x14ac:dyDescent="0.2">
      <c r="P886">
        <v>878</v>
      </c>
      <c r="Q886" s="37">
        <f t="shared" ca="1" si="52"/>
        <v>0</v>
      </c>
      <c r="R886" s="38">
        <f t="shared" si="53"/>
        <v>10</v>
      </c>
      <c r="S886" s="38">
        <f t="shared" ca="1" si="54"/>
        <v>0</v>
      </c>
      <c r="T886" s="38">
        <f t="shared" ca="1" si="55"/>
        <v>10</v>
      </c>
      <c r="U886" s="38">
        <f ca="1">SUM($R$9:S886)</f>
        <v>-25220</v>
      </c>
    </row>
    <row r="887" spans="16:21" x14ac:dyDescent="0.2">
      <c r="P887">
        <v>879</v>
      </c>
      <c r="Q887" s="37">
        <f t="shared" ca="1" si="52"/>
        <v>0</v>
      </c>
      <c r="R887" s="38">
        <f t="shared" si="53"/>
        <v>10</v>
      </c>
      <c r="S887" s="38">
        <f t="shared" ca="1" si="54"/>
        <v>0</v>
      </c>
      <c r="T887" s="38">
        <f t="shared" ca="1" si="55"/>
        <v>10</v>
      </c>
      <c r="U887" s="38">
        <f ca="1">SUM($R$9:S887)</f>
        <v>-25210</v>
      </c>
    </row>
    <row r="888" spans="16:21" x14ac:dyDescent="0.2">
      <c r="P888">
        <v>880</v>
      </c>
      <c r="Q888" s="37">
        <f t="shared" ca="1" si="52"/>
        <v>0</v>
      </c>
      <c r="R888" s="38">
        <f t="shared" si="53"/>
        <v>10</v>
      </c>
      <c r="S888" s="38">
        <f t="shared" ca="1" si="54"/>
        <v>0</v>
      </c>
      <c r="T888" s="38">
        <f t="shared" ca="1" si="55"/>
        <v>10</v>
      </c>
      <c r="U888" s="38">
        <f ca="1">SUM($R$9:S888)</f>
        <v>-25200</v>
      </c>
    </row>
    <row r="889" spans="16:21" x14ac:dyDescent="0.2">
      <c r="P889">
        <v>881</v>
      </c>
      <c r="Q889" s="37">
        <f t="shared" ca="1" si="52"/>
        <v>0</v>
      </c>
      <c r="R889" s="38">
        <f t="shared" si="53"/>
        <v>10</v>
      </c>
      <c r="S889" s="38">
        <f t="shared" ca="1" si="54"/>
        <v>0</v>
      </c>
      <c r="T889" s="38">
        <f t="shared" ca="1" si="55"/>
        <v>10</v>
      </c>
      <c r="U889" s="38">
        <f ca="1">SUM($R$9:S889)</f>
        <v>-25190</v>
      </c>
    </row>
    <row r="890" spans="16:21" x14ac:dyDescent="0.2">
      <c r="P890">
        <v>882</v>
      </c>
      <c r="Q890" s="37">
        <f t="shared" ca="1" si="52"/>
        <v>0</v>
      </c>
      <c r="R890" s="38">
        <f t="shared" si="53"/>
        <v>10</v>
      </c>
      <c r="S890" s="38">
        <f t="shared" ca="1" si="54"/>
        <v>0</v>
      </c>
      <c r="T890" s="38">
        <f t="shared" ca="1" si="55"/>
        <v>10</v>
      </c>
      <c r="U890" s="38">
        <f ca="1">SUM($R$9:S890)</f>
        <v>-25180</v>
      </c>
    </row>
    <row r="891" spans="16:21" x14ac:dyDescent="0.2">
      <c r="P891">
        <v>883</v>
      </c>
      <c r="Q891" s="37">
        <f t="shared" ca="1" si="52"/>
        <v>0</v>
      </c>
      <c r="R891" s="38">
        <f t="shared" si="53"/>
        <v>10</v>
      </c>
      <c r="S891" s="38">
        <f t="shared" ca="1" si="54"/>
        <v>0</v>
      </c>
      <c r="T891" s="38">
        <f t="shared" ca="1" si="55"/>
        <v>10</v>
      </c>
      <c r="U891" s="38">
        <f ca="1">SUM($R$9:S891)</f>
        <v>-25170</v>
      </c>
    </row>
    <row r="892" spans="16:21" x14ac:dyDescent="0.2">
      <c r="P892">
        <v>884</v>
      </c>
      <c r="Q892" s="37">
        <f t="shared" ca="1" si="52"/>
        <v>0</v>
      </c>
      <c r="R892" s="38">
        <f t="shared" si="53"/>
        <v>10</v>
      </c>
      <c r="S892" s="38">
        <f t="shared" ca="1" si="54"/>
        <v>0</v>
      </c>
      <c r="T892" s="38">
        <f t="shared" ca="1" si="55"/>
        <v>10</v>
      </c>
      <c r="U892" s="38">
        <f ca="1">SUM($R$9:S892)</f>
        <v>-25160</v>
      </c>
    </row>
    <row r="893" spans="16:21" x14ac:dyDescent="0.2">
      <c r="P893">
        <v>885</v>
      </c>
      <c r="Q893" s="37">
        <f t="shared" ca="1" si="52"/>
        <v>0</v>
      </c>
      <c r="R893" s="38">
        <f t="shared" si="53"/>
        <v>10</v>
      </c>
      <c r="S893" s="38">
        <f t="shared" ca="1" si="54"/>
        <v>0</v>
      </c>
      <c r="T893" s="38">
        <f t="shared" ca="1" si="55"/>
        <v>10</v>
      </c>
      <c r="U893" s="38">
        <f ca="1">SUM($R$9:S893)</f>
        <v>-25150</v>
      </c>
    </row>
    <row r="894" spans="16:21" x14ac:dyDescent="0.2">
      <c r="P894">
        <v>886</v>
      </c>
      <c r="Q894" s="37">
        <f t="shared" ca="1" si="52"/>
        <v>0</v>
      </c>
      <c r="R894" s="38">
        <f t="shared" si="53"/>
        <v>10</v>
      </c>
      <c r="S894" s="38">
        <f t="shared" ca="1" si="54"/>
        <v>0</v>
      </c>
      <c r="T894" s="38">
        <f t="shared" ca="1" si="55"/>
        <v>10</v>
      </c>
      <c r="U894" s="38">
        <f ca="1">SUM($R$9:S894)</f>
        <v>-25140</v>
      </c>
    </row>
    <row r="895" spans="16:21" x14ac:dyDescent="0.2">
      <c r="P895">
        <v>887</v>
      </c>
      <c r="Q895" s="37">
        <f t="shared" ca="1" si="52"/>
        <v>0</v>
      </c>
      <c r="R895" s="38">
        <f t="shared" si="53"/>
        <v>10</v>
      </c>
      <c r="S895" s="38">
        <f t="shared" ca="1" si="54"/>
        <v>0</v>
      </c>
      <c r="T895" s="38">
        <f t="shared" ca="1" si="55"/>
        <v>10</v>
      </c>
      <c r="U895" s="38">
        <f ca="1">SUM($R$9:S895)</f>
        <v>-25130</v>
      </c>
    </row>
    <row r="896" spans="16:21" x14ac:dyDescent="0.2">
      <c r="P896">
        <v>888</v>
      </c>
      <c r="Q896" s="37">
        <f t="shared" ca="1" si="52"/>
        <v>0</v>
      </c>
      <c r="R896" s="38">
        <f t="shared" si="53"/>
        <v>10</v>
      </c>
      <c r="S896" s="38">
        <f t="shared" ca="1" si="54"/>
        <v>0</v>
      </c>
      <c r="T896" s="38">
        <f t="shared" ca="1" si="55"/>
        <v>10</v>
      </c>
      <c r="U896" s="38">
        <f ca="1">SUM($R$9:S896)</f>
        <v>-25120</v>
      </c>
    </row>
    <row r="897" spans="16:21" x14ac:dyDescent="0.2">
      <c r="P897">
        <v>889</v>
      </c>
      <c r="Q897" s="37">
        <f t="shared" ca="1" si="52"/>
        <v>0</v>
      </c>
      <c r="R897" s="38">
        <f t="shared" si="53"/>
        <v>10</v>
      </c>
      <c r="S897" s="38">
        <f t="shared" ca="1" si="54"/>
        <v>0</v>
      </c>
      <c r="T897" s="38">
        <f t="shared" ca="1" si="55"/>
        <v>10</v>
      </c>
      <c r="U897" s="38">
        <f ca="1">SUM($R$9:S897)</f>
        <v>-25110</v>
      </c>
    </row>
    <row r="898" spans="16:21" x14ac:dyDescent="0.2">
      <c r="P898">
        <v>890</v>
      </c>
      <c r="Q898" s="37">
        <f t="shared" ca="1" si="52"/>
        <v>0</v>
      </c>
      <c r="R898" s="38">
        <f t="shared" si="53"/>
        <v>10</v>
      </c>
      <c r="S898" s="38">
        <f t="shared" ca="1" si="54"/>
        <v>0</v>
      </c>
      <c r="T898" s="38">
        <f t="shared" ca="1" si="55"/>
        <v>10</v>
      </c>
      <c r="U898" s="38">
        <f ca="1">SUM($R$9:S898)</f>
        <v>-25100</v>
      </c>
    </row>
    <row r="899" spans="16:21" x14ac:dyDescent="0.2">
      <c r="P899">
        <v>891</v>
      </c>
      <c r="Q899" s="37">
        <f t="shared" ca="1" si="52"/>
        <v>0</v>
      </c>
      <c r="R899" s="38">
        <f t="shared" si="53"/>
        <v>10</v>
      </c>
      <c r="S899" s="38">
        <f t="shared" ca="1" si="54"/>
        <v>0</v>
      </c>
      <c r="T899" s="38">
        <f t="shared" ca="1" si="55"/>
        <v>10</v>
      </c>
      <c r="U899" s="38">
        <f ca="1">SUM($R$9:S899)</f>
        <v>-25090</v>
      </c>
    </row>
    <row r="900" spans="16:21" x14ac:dyDescent="0.2">
      <c r="P900">
        <v>892</v>
      </c>
      <c r="Q900" s="37">
        <f t="shared" ca="1" si="52"/>
        <v>0</v>
      </c>
      <c r="R900" s="38">
        <f t="shared" si="53"/>
        <v>10</v>
      </c>
      <c r="S900" s="38">
        <f t="shared" ca="1" si="54"/>
        <v>0</v>
      </c>
      <c r="T900" s="38">
        <f t="shared" ca="1" si="55"/>
        <v>10</v>
      </c>
      <c r="U900" s="38">
        <f ca="1">SUM($R$9:S900)</f>
        <v>-25080</v>
      </c>
    </row>
    <row r="901" spans="16:21" x14ac:dyDescent="0.2">
      <c r="P901">
        <v>893</v>
      </c>
      <c r="Q901" s="37">
        <f t="shared" ca="1" si="52"/>
        <v>0</v>
      </c>
      <c r="R901" s="38">
        <f t="shared" si="53"/>
        <v>10</v>
      </c>
      <c r="S901" s="38">
        <f t="shared" ca="1" si="54"/>
        <v>0</v>
      </c>
      <c r="T901" s="38">
        <f t="shared" ca="1" si="55"/>
        <v>10</v>
      </c>
      <c r="U901" s="38">
        <f ca="1">SUM($R$9:S901)</f>
        <v>-25070</v>
      </c>
    </row>
    <row r="902" spans="16:21" x14ac:dyDescent="0.2">
      <c r="P902">
        <v>894</v>
      </c>
      <c r="Q902" s="37">
        <f t="shared" ca="1" si="52"/>
        <v>0</v>
      </c>
      <c r="R902" s="38">
        <f t="shared" si="53"/>
        <v>10</v>
      </c>
      <c r="S902" s="38">
        <f t="shared" ca="1" si="54"/>
        <v>0</v>
      </c>
      <c r="T902" s="38">
        <f t="shared" ca="1" si="55"/>
        <v>10</v>
      </c>
      <c r="U902" s="38">
        <f ca="1">SUM($R$9:S902)</f>
        <v>-25060</v>
      </c>
    </row>
    <row r="903" spans="16:21" x14ac:dyDescent="0.2">
      <c r="P903">
        <v>895</v>
      </c>
      <c r="Q903" s="37">
        <f t="shared" ca="1" si="52"/>
        <v>0</v>
      </c>
      <c r="R903" s="38">
        <f t="shared" si="53"/>
        <v>10</v>
      </c>
      <c r="S903" s="38">
        <f t="shared" ca="1" si="54"/>
        <v>0</v>
      </c>
      <c r="T903" s="38">
        <f t="shared" ca="1" si="55"/>
        <v>10</v>
      </c>
      <c r="U903" s="38">
        <f ca="1">SUM($R$9:S903)</f>
        <v>-25050</v>
      </c>
    </row>
    <row r="904" spans="16:21" x14ac:dyDescent="0.2">
      <c r="P904">
        <v>896</v>
      </c>
      <c r="Q904" s="37">
        <f t="shared" ca="1" si="52"/>
        <v>0</v>
      </c>
      <c r="R904" s="38">
        <f t="shared" si="53"/>
        <v>10</v>
      </c>
      <c r="S904" s="38">
        <f t="shared" ca="1" si="54"/>
        <v>0</v>
      </c>
      <c r="T904" s="38">
        <f t="shared" ca="1" si="55"/>
        <v>10</v>
      </c>
      <c r="U904" s="38">
        <f ca="1">SUM($R$9:S904)</f>
        <v>-25040</v>
      </c>
    </row>
    <row r="905" spans="16:21" x14ac:dyDescent="0.2">
      <c r="P905">
        <v>897</v>
      </c>
      <c r="Q905" s="37">
        <f t="shared" ref="Q905:Q968" ca="1" si="56">IF(RAND()&lt;$C$2,1,0)</f>
        <v>0</v>
      </c>
      <c r="R905" s="38">
        <f t="shared" ref="R905:R968" si="57">$G$2</f>
        <v>10</v>
      </c>
      <c r="S905" s="38">
        <f t="shared" ref="S905:S968" ca="1" si="58">IF(Q905=1,$G$3,$G$4)</f>
        <v>0</v>
      </c>
      <c r="T905" s="38">
        <f t="shared" ca="1" si="55"/>
        <v>10</v>
      </c>
      <c r="U905" s="38">
        <f ca="1">SUM($R$9:S905)</f>
        <v>-25030</v>
      </c>
    </row>
    <row r="906" spans="16:21" x14ac:dyDescent="0.2">
      <c r="P906">
        <v>898</v>
      </c>
      <c r="Q906" s="37">
        <f t="shared" ca="1" si="56"/>
        <v>0</v>
      </c>
      <c r="R906" s="38">
        <f t="shared" si="57"/>
        <v>10</v>
      </c>
      <c r="S906" s="38">
        <f t="shared" ca="1" si="58"/>
        <v>0</v>
      </c>
      <c r="T906" s="38">
        <f t="shared" ref="T906:T969" ca="1" si="59">R906+S906</f>
        <v>10</v>
      </c>
      <c r="U906" s="38">
        <f ca="1">SUM($R$9:S906)</f>
        <v>-25020</v>
      </c>
    </row>
    <row r="907" spans="16:21" x14ac:dyDescent="0.2">
      <c r="P907">
        <v>899</v>
      </c>
      <c r="Q907" s="37">
        <f t="shared" ca="1" si="56"/>
        <v>0</v>
      </c>
      <c r="R907" s="38">
        <f t="shared" si="57"/>
        <v>10</v>
      </c>
      <c r="S907" s="38">
        <f t="shared" ca="1" si="58"/>
        <v>0</v>
      </c>
      <c r="T907" s="38">
        <f t="shared" ca="1" si="59"/>
        <v>10</v>
      </c>
      <c r="U907" s="38">
        <f ca="1">SUM($R$9:S907)</f>
        <v>-25010</v>
      </c>
    </row>
    <row r="908" spans="16:21" x14ac:dyDescent="0.2">
      <c r="P908">
        <v>900</v>
      </c>
      <c r="Q908" s="37">
        <f t="shared" ca="1" si="56"/>
        <v>0</v>
      </c>
      <c r="R908" s="38">
        <f t="shared" si="57"/>
        <v>10</v>
      </c>
      <c r="S908" s="38">
        <f t="shared" ca="1" si="58"/>
        <v>0</v>
      </c>
      <c r="T908" s="38">
        <f t="shared" ca="1" si="59"/>
        <v>10</v>
      </c>
      <c r="U908" s="38">
        <f ca="1">SUM($R$9:S908)</f>
        <v>-25000</v>
      </c>
    </row>
    <row r="909" spans="16:21" x14ac:dyDescent="0.2">
      <c r="P909">
        <v>901</v>
      </c>
      <c r="Q909" s="37">
        <f t="shared" ca="1" si="56"/>
        <v>0</v>
      </c>
      <c r="R909" s="38">
        <f t="shared" si="57"/>
        <v>10</v>
      </c>
      <c r="S909" s="38">
        <f t="shared" ca="1" si="58"/>
        <v>0</v>
      </c>
      <c r="T909" s="38">
        <f t="shared" ca="1" si="59"/>
        <v>10</v>
      </c>
      <c r="U909" s="38">
        <f ca="1">SUM($R$9:S909)</f>
        <v>-24990</v>
      </c>
    </row>
    <row r="910" spans="16:21" x14ac:dyDescent="0.2">
      <c r="P910">
        <v>902</v>
      </c>
      <c r="Q910" s="37">
        <f t="shared" ca="1" si="56"/>
        <v>0</v>
      </c>
      <c r="R910" s="38">
        <f t="shared" si="57"/>
        <v>10</v>
      </c>
      <c r="S910" s="38">
        <f t="shared" ca="1" si="58"/>
        <v>0</v>
      </c>
      <c r="T910" s="38">
        <f t="shared" ca="1" si="59"/>
        <v>10</v>
      </c>
      <c r="U910" s="38">
        <f ca="1">SUM($R$9:S910)</f>
        <v>-24980</v>
      </c>
    </row>
    <row r="911" spans="16:21" x14ac:dyDescent="0.2">
      <c r="P911">
        <v>903</v>
      </c>
      <c r="Q911" s="37">
        <f t="shared" ca="1" si="56"/>
        <v>0</v>
      </c>
      <c r="R911" s="38">
        <f t="shared" si="57"/>
        <v>10</v>
      </c>
      <c r="S911" s="38">
        <f t="shared" ca="1" si="58"/>
        <v>0</v>
      </c>
      <c r="T911" s="38">
        <f t="shared" ca="1" si="59"/>
        <v>10</v>
      </c>
      <c r="U911" s="38">
        <f ca="1">SUM($R$9:S911)</f>
        <v>-24970</v>
      </c>
    </row>
    <row r="912" spans="16:21" x14ac:dyDescent="0.2">
      <c r="P912">
        <v>904</v>
      </c>
      <c r="Q912" s="37">
        <f t="shared" ca="1" si="56"/>
        <v>0</v>
      </c>
      <c r="R912" s="38">
        <f t="shared" si="57"/>
        <v>10</v>
      </c>
      <c r="S912" s="38">
        <f t="shared" ca="1" si="58"/>
        <v>0</v>
      </c>
      <c r="T912" s="38">
        <f t="shared" ca="1" si="59"/>
        <v>10</v>
      </c>
      <c r="U912" s="38">
        <f ca="1">SUM($R$9:S912)</f>
        <v>-24960</v>
      </c>
    </row>
    <row r="913" spans="16:21" x14ac:dyDescent="0.2">
      <c r="P913">
        <v>905</v>
      </c>
      <c r="Q913" s="37">
        <f t="shared" ca="1" si="56"/>
        <v>0</v>
      </c>
      <c r="R913" s="38">
        <f t="shared" si="57"/>
        <v>10</v>
      </c>
      <c r="S913" s="38">
        <f t="shared" ca="1" si="58"/>
        <v>0</v>
      </c>
      <c r="T913" s="38">
        <f t="shared" ca="1" si="59"/>
        <v>10</v>
      </c>
      <c r="U913" s="38">
        <f ca="1">SUM($R$9:S913)</f>
        <v>-24950</v>
      </c>
    </row>
    <row r="914" spans="16:21" x14ac:dyDescent="0.2">
      <c r="P914">
        <v>906</v>
      </c>
      <c r="Q914" s="37">
        <f t="shared" ca="1" si="56"/>
        <v>0</v>
      </c>
      <c r="R914" s="38">
        <f t="shared" si="57"/>
        <v>10</v>
      </c>
      <c r="S914" s="38">
        <f t="shared" ca="1" si="58"/>
        <v>0</v>
      </c>
      <c r="T914" s="38">
        <f t="shared" ca="1" si="59"/>
        <v>10</v>
      </c>
      <c r="U914" s="38">
        <f ca="1">SUM($R$9:S914)</f>
        <v>-24940</v>
      </c>
    </row>
    <row r="915" spans="16:21" x14ac:dyDescent="0.2">
      <c r="P915">
        <v>907</v>
      </c>
      <c r="Q915" s="37">
        <f t="shared" ca="1" si="56"/>
        <v>0</v>
      </c>
      <c r="R915" s="38">
        <f t="shared" si="57"/>
        <v>10</v>
      </c>
      <c r="S915" s="38">
        <f t="shared" ca="1" si="58"/>
        <v>0</v>
      </c>
      <c r="T915" s="38">
        <f t="shared" ca="1" si="59"/>
        <v>10</v>
      </c>
      <c r="U915" s="38">
        <f ca="1">SUM($R$9:S915)</f>
        <v>-24930</v>
      </c>
    </row>
    <row r="916" spans="16:21" x14ac:dyDescent="0.2">
      <c r="P916">
        <v>908</v>
      </c>
      <c r="Q916" s="37">
        <f t="shared" ca="1" si="56"/>
        <v>0</v>
      </c>
      <c r="R916" s="38">
        <f t="shared" si="57"/>
        <v>10</v>
      </c>
      <c r="S916" s="38">
        <f t="shared" ca="1" si="58"/>
        <v>0</v>
      </c>
      <c r="T916" s="38">
        <f t="shared" ca="1" si="59"/>
        <v>10</v>
      </c>
      <c r="U916" s="38">
        <f ca="1">SUM($R$9:S916)</f>
        <v>-24920</v>
      </c>
    </row>
    <row r="917" spans="16:21" x14ac:dyDescent="0.2">
      <c r="P917">
        <v>909</v>
      </c>
      <c r="Q917" s="37">
        <f t="shared" ca="1" si="56"/>
        <v>0</v>
      </c>
      <c r="R917" s="38">
        <f t="shared" si="57"/>
        <v>10</v>
      </c>
      <c r="S917" s="38">
        <f t="shared" ca="1" si="58"/>
        <v>0</v>
      </c>
      <c r="T917" s="38">
        <f t="shared" ca="1" si="59"/>
        <v>10</v>
      </c>
      <c r="U917" s="38">
        <f ca="1">SUM($R$9:S917)</f>
        <v>-24910</v>
      </c>
    </row>
    <row r="918" spans="16:21" x14ac:dyDescent="0.2">
      <c r="P918">
        <v>910</v>
      </c>
      <c r="Q918" s="37">
        <f t="shared" ca="1" si="56"/>
        <v>0</v>
      </c>
      <c r="R918" s="38">
        <f t="shared" si="57"/>
        <v>10</v>
      </c>
      <c r="S918" s="38">
        <f t="shared" ca="1" si="58"/>
        <v>0</v>
      </c>
      <c r="T918" s="38">
        <f t="shared" ca="1" si="59"/>
        <v>10</v>
      </c>
      <c r="U918" s="38">
        <f ca="1">SUM($R$9:S918)</f>
        <v>-24900</v>
      </c>
    </row>
    <row r="919" spans="16:21" x14ac:dyDescent="0.2">
      <c r="P919">
        <v>911</v>
      </c>
      <c r="Q919" s="37">
        <f t="shared" ca="1" si="56"/>
        <v>0</v>
      </c>
      <c r="R919" s="38">
        <f t="shared" si="57"/>
        <v>10</v>
      </c>
      <c r="S919" s="38">
        <f t="shared" ca="1" si="58"/>
        <v>0</v>
      </c>
      <c r="T919" s="38">
        <f t="shared" ca="1" si="59"/>
        <v>10</v>
      </c>
      <c r="U919" s="38">
        <f ca="1">SUM($R$9:S919)</f>
        <v>-24890</v>
      </c>
    </row>
    <row r="920" spans="16:21" x14ac:dyDescent="0.2">
      <c r="P920">
        <v>912</v>
      </c>
      <c r="Q920" s="37">
        <f t="shared" ca="1" si="56"/>
        <v>0</v>
      </c>
      <c r="R920" s="38">
        <f t="shared" si="57"/>
        <v>10</v>
      </c>
      <c r="S920" s="38">
        <f t="shared" ca="1" si="58"/>
        <v>0</v>
      </c>
      <c r="T920" s="38">
        <f t="shared" ca="1" si="59"/>
        <v>10</v>
      </c>
      <c r="U920" s="38">
        <f ca="1">SUM($R$9:S920)</f>
        <v>-24880</v>
      </c>
    </row>
    <row r="921" spans="16:21" x14ac:dyDescent="0.2">
      <c r="P921">
        <v>913</v>
      </c>
      <c r="Q921" s="37">
        <f t="shared" ca="1" si="56"/>
        <v>0</v>
      </c>
      <c r="R921" s="38">
        <f t="shared" si="57"/>
        <v>10</v>
      </c>
      <c r="S921" s="38">
        <f t="shared" ca="1" si="58"/>
        <v>0</v>
      </c>
      <c r="T921" s="38">
        <f t="shared" ca="1" si="59"/>
        <v>10</v>
      </c>
      <c r="U921" s="38">
        <f ca="1">SUM($R$9:S921)</f>
        <v>-24870</v>
      </c>
    </row>
    <row r="922" spans="16:21" x14ac:dyDescent="0.2">
      <c r="P922">
        <v>914</v>
      </c>
      <c r="Q922" s="37">
        <f t="shared" ca="1" si="56"/>
        <v>0</v>
      </c>
      <c r="R922" s="38">
        <f t="shared" si="57"/>
        <v>10</v>
      </c>
      <c r="S922" s="38">
        <f t="shared" ca="1" si="58"/>
        <v>0</v>
      </c>
      <c r="T922" s="38">
        <f t="shared" ca="1" si="59"/>
        <v>10</v>
      </c>
      <c r="U922" s="38">
        <f ca="1">SUM($R$9:S922)</f>
        <v>-24860</v>
      </c>
    </row>
    <row r="923" spans="16:21" x14ac:dyDescent="0.2">
      <c r="P923">
        <v>915</v>
      </c>
      <c r="Q923" s="37">
        <f t="shared" ca="1" si="56"/>
        <v>0</v>
      </c>
      <c r="R923" s="38">
        <f t="shared" si="57"/>
        <v>10</v>
      </c>
      <c r="S923" s="38">
        <f t="shared" ca="1" si="58"/>
        <v>0</v>
      </c>
      <c r="T923" s="38">
        <f t="shared" ca="1" si="59"/>
        <v>10</v>
      </c>
      <c r="U923" s="38">
        <f ca="1">SUM($R$9:S923)</f>
        <v>-24850</v>
      </c>
    </row>
    <row r="924" spans="16:21" x14ac:dyDescent="0.2">
      <c r="P924">
        <v>916</v>
      </c>
      <c r="Q924" s="37">
        <f t="shared" ca="1" si="56"/>
        <v>0</v>
      </c>
      <c r="R924" s="38">
        <f t="shared" si="57"/>
        <v>10</v>
      </c>
      <c r="S924" s="38">
        <f t="shared" ca="1" si="58"/>
        <v>0</v>
      </c>
      <c r="T924" s="38">
        <f t="shared" ca="1" si="59"/>
        <v>10</v>
      </c>
      <c r="U924" s="38">
        <f ca="1">SUM($R$9:S924)</f>
        <v>-24840</v>
      </c>
    </row>
    <row r="925" spans="16:21" x14ac:dyDescent="0.2">
      <c r="P925">
        <v>917</v>
      </c>
      <c r="Q925" s="37">
        <f t="shared" ca="1" si="56"/>
        <v>1</v>
      </c>
      <c r="R925" s="38">
        <f t="shared" si="57"/>
        <v>10</v>
      </c>
      <c r="S925" s="38">
        <f t="shared" ca="1" si="58"/>
        <v>-1000</v>
      </c>
      <c r="T925" s="38">
        <f t="shared" ca="1" si="59"/>
        <v>-990</v>
      </c>
      <c r="U925" s="38">
        <f ca="1">SUM($R$9:S925)</f>
        <v>-25830</v>
      </c>
    </row>
    <row r="926" spans="16:21" x14ac:dyDescent="0.2">
      <c r="P926">
        <v>918</v>
      </c>
      <c r="Q926" s="37">
        <f t="shared" ca="1" si="56"/>
        <v>0</v>
      </c>
      <c r="R926" s="38">
        <f t="shared" si="57"/>
        <v>10</v>
      </c>
      <c r="S926" s="38">
        <f t="shared" ca="1" si="58"/>
        <v>0</v>
      </c>
      <c r="T926" s="38">
        <f t="shared" ca="1" si="59"/>
        <v>10</v>
      </c>
      <c r="U926" s="38">
        <f ca="1">SUM($R$9:S926)</f>
        <v>-25820</v>
      </c>
    </row>
    <row r="927" spans="16:21" x14ac:dyDescent="0.2">
      <c r="P927">
        <v>919</v>
      </c>
      <c r="Q927" s="37">
        <f t="shared" ca="1" si="56"/>
        <v>0</v>
      </c>
      <c r="R927" s="38">
        <f t="shared" si="57"/>
        <v>10</v>
      </c>
      <c r="S927" s="38">
        <f t="shared" ca="1" si="58"/>
        <v>0</v>
      </c>
      <c r="T927" s="38">
        <f t="shared" ca="1" si="59"/>
        <v>10</v>
      </c>
      <c r="U927" s="38">
        <f ca="1">SUM($R$9:S927)</f>
        <v>-25810</v>
      </c>
    </row>
    <row r="928" spans="16:21" x14ac:dyDescent="0.2">
      <c r="P928">
        <v>920</v>
      </c>
      <c r="Q928" s="37">
        <f t="shared" ca="1" si="56"/>
        <v>0</v>
      </c>
      <c r="R928" s="38">
        <f t="shared" si="57"/>
        <v>10</v>
      </c>
      <c r="S928" s="38">
        <f t="shared" ca="1" si="58"/>
        <v>0</v>
      </c>
      <c r="T928" s="38">
        <f t="shared" ca="1" si="59"/>
        <v>10</v>
      </c>
      <c r="U928" s="38">
        <f ca="1">SUM($R$9:S928)</f>
        <v>-25800</v>
      </c>
    </row>
    <row r="929" spans="16:21" x14ac:dyDescent="0.2">
      <c r="P929">
        <v>921</v>
      </c>
      <c r="Q929" s="37">
        <f t="shared" ca="1" si="56"/>
        <v>0</v>
      </c>
      <c r="R929" s="38">
        <f t="shared" si="57"/>
        <v>10</v>
      </c>
      <c r="S929" s="38">
        <f t="shared" ca="1" si="58"/>
        <v>0</v>
      </c>
      <c r="T929" s="38">
        <f t="shared" ca="1" si="59"/>
        <v>10</v>
      </c>
      <c r="U929" s="38">
        <f ca="1">SUM($R$9:S929)</f>
        <v>-25790</v>
      </c>
    </row>
    <row r="930" spans="16:21" x14ac:dyDescent="0.2">
      <c r="P930">
        <v>922</v>
      </c>
      <c r="Q930" s="37">
        <f t="shared" ca="1" si="56"/>
        <v>0</v>
      </c>
      <c r="R930" s="38">
        <f t="shared" si="57"/>
        <v>10</v>
      </c>
      <c r="S930" s="38">
        <f t="shared" ca="1" si="58"/>
        <v>0</v>
      </c>
      <c r="T930" s="38">
        <f t="shared" ca="1" si="59"/>
        <v>10</v>
      </c>
      <c r="U930" s="38">
        <f ca="1">SUM($R$9:S930)</f>
        <v>-25780</v>
      </c>
    </row>
    <row r="931" spans="16:21" x14ac:dyDescent="0.2">
      <c r="P931">
        <v>923</v>
      </c>
      <c r="Q931" s="37">
        <f t="shared" ca="1" si="56"/>
        <v>0</v>
      </c>
      <c r="R931" s="38">
        <f t="shared" si="57"/>
        <v>10</v>
      </c>
      <c r="S931" s="38">
        <f t="shared" ca="1" si="58"/>
        <v>0</v>
      </c>
      <c r="T931" s="38">
        <f t="shared" ca="1" si="59"/>
        <v>10</v>
      </c>
      <c r="U931" s="38">
        <f ca="1">SUM($R$9:S931)</f>
        <v>-25770</v>
      </c>
    </row>
    <row r="932" spans="16:21" x14ac:dyDescent="0.2">
      <c r="P932">
        <v>924</v>
      </c>
      <c r="Q932" s="37">
        <f t="shared" ca="1" si="56"/>
        <v>0</v>
      </c>
      <c r="R932" s="38">
        <f t="shared" si="57"/>
        <v>10</v>
      </c>
      <c r="S932" s="38">
        <f t="shared" ca="1" si="58"/>
        <v>0</v>
      </c>
      <c r="T932" s="38">
        <f t="shared" ca="1" si="59"/>
        <v>10</v>
      </c>
      <c r="U932" s="38">
        <f ca="1">SUM($R$9:S932)</f>
        <v>-25760</v>
      </c>
    </row>
    <row r="933" spans="16:21" x14ac:dyDescent="0.2">
      <c r="P933">
        <v>925</v>
      </c>
      <c r="Q933" s="37">
        <f t="shared" ca="1" si="56"/>
        <v>0</v>
      </c>
      <c r="R933" s="38">
        <f t="shared" si="57"/>
        <v>10</v>
      </c>
      <c r="S933" s="38">
        <f t="shared" ca="1" si="58"/>
        <v>0</v>
      </c>
      <c r="T933" s="38">
        <f t="shared" ca="1" si="59"/>
        <v>10</v>
      </c>
      <c r="U933" s="38">
        <f ca="1">SUM($R$9:S933)</f>
        <v>-25750</v>
      </c>
    </row>
    <row r="934" spans="16:21" x14ac:dyDescent="0.2">
      <c r="P934">
        <v>926</v>
      </c>
      <c r="Q934" s="37">
        <f t="shared" ca="1" si="56"/>
        <v>0</v>
      </c>
      <c r="R934" s="38">
        <f t="shared" si="57"/>
        <v>10</v>
      </c>
      <c r="S934" s="38">
        <f t="shared" ca="1" si="58"/>
        <v>0</v>
      </c>
      <c r="T934" s="38">
        <f t="shared" ca="1" si="59"/>
        <v>10</v>
      </c>
      <c r="U934" s="38">
        <f ca="1">SUM($R$9:S934)</f>
        <v>-25740</v>
      </c>
    </row>
    <row r="935" spans="16:21" x14ac:dyDescent="0.2">
      <c r="P935">
        <v>927</v>
      </c>
      <c r="Q935" s="37">
        <f t="shared" ca="1" si="56"/>
        <v>0</v>
      </c>
      <c r="R935" s="38">
        <f t="shared" si="57"/>
        <v>10</v>
      </c>
      <c r="S935" s="38">
        <f t="shared" ca="1" si="58"/>
        <v>0</v>
      </c>
      <c r="T935" s="38">
        <f t="shared" ca="1" si="59"/>
        <v>10</v>
      </c>
      <c r="U935" s="38">
        <f ca="1">SUM($R$9:S935)</f>
        <v>-25730</v>
      </c>
    </row>
    <row r="936" spans="16:21" x14ac:dyDescent="0.2">
      <c r="P936">
        <v>928</v>
      </c>
      <c r="Q936" s="37">
        <f t="shared" ca="1" si="56"/>
        <v>0</v>
      </c>
      <c r="R936" s="38">
        <f t="shared" si="57"/>
        <v>10</v>
      </c>
      <c r="S936" s="38">
        <f t="shared" ca="1" si="58"/>
        <v>0</v>
      </c>
      <c r="T936" s="38">
        <f t="shared" ca="1" si="59"/>
        <v>10</v>
      </c>
      <c r="U936" s="38">
        <f ca="1">SUM($R$9:S936)</f>
        <v>-25720</v>
      </c>
    </row>
    <row r="937" spans="16:21" x14ac:dyDescent="0.2">
      <c r="P937">
        <v>929</v>
      </c>
      <c r="Q937" s="37">
        <f t="shared" ca="1" si="56"/>
        <v>0</v>
      </c>
      <c r="R937" s="38">
        <f t="shared" si="57"/>
        <v>10</v>
      </c>
      <c r="S937" s="38">
        <f t="shared" ca="1" si="58"/>
        <v>0</v>
      </c>
      <c r="T937" s="38">
        <f t="shared" ca="1" si="59"/>
        <v>10</v>
      </c>
      <c r="U937" s="38">
        <f ca="1">SUM($R$9:S937)</f>
        <v>-25710</v>
      </c>
    </row>
    <row r="938" spans="16:21" x14ac:dyDescent="0.2">
      <c r="P938">
        <v>930</v>
      </c>
      <c r="Q938" s="37">
        <f t="shared" ca="1" si="56"/>
        <v>0</v>
      </c>
      <c r="R938" s="38">
        <f t="shared" si="57"/>
        <v>10</v>
      </c>
      <c r="S938" s="38">
        <f t="shared" ca="1" si="58"/>
        <v>0</v>
      </c>
      <c r="T938" s="38">
        <f t="shared" ca="1" si="59"/>
        <v>10</v>
      </c>
      <c r="U938" s="38">
        <f ca="1">SUM($R$9:S938)</f>
        <v>-25700</v>
      </c>
    </row>
    <row r="939" spans="16:21" x14ac:dyDescent="0.2">
      <c r="P939">
        <v>931</v>
      </c>
      <c r="Q939" s="37">
        <f t="shared" ca="1" si="56"/>
        <v>0</v>
      </c>
      <c r="R939" s="38">
        <f t="shared" si="57"/>
        <v>10</v>
      </c>
      <c r="S939" s="38">
        <f t="shared" ca="1" si="58"/>
        <v>0</v>
      </c>
      <c r="T939" s="38">
        <f t="shared" ca="1" si="59"/>
        <v>10</v>
      </c>
      <c r="U939" s="38">
        <f ca="1">SUM($R$9:S939)</f>
        <v>-25690</v>
      </c>
    </row>
    <row r="940" spans="16:21" x14ac:dyDescent="0.2">
      <c r="P940">
        <v>932</v>
      </c>
      <c r="Q940" s="37">
        <f t="shared" ca="1" si="56"/>
        <v>0</v>
      </c>
      <c r="R940" s="38">
        <f t="shared" si="57"/>
        <v>10</v>
      </c>
      <c r="S940" s="38">
        <f t="shared" ca="1" si="58"/>
        <v>0</v>
      </c>
      <c r="T940" s="38">
        <f t="shared" ca="1" si="59"/>
        <v>10</v>
      </c>
      <c r="U940" s="38">
        <f ca="1">SUM($R$9:S940)</f>
        <v>-25680</v>
      </c>
    </row>
    <row r="941" spans="16:21" x14ac:dyDescent="0.2">
      <c r="P941">
        <v>933</v>
      </c>
      <c r="Q941" s="37">
        <f t="shared" ca="1" si="56"/>
        <v>0</v>
      </c>
      <c r="R941" s="38">
        <f t="shared" si="57"/>
        <v>10</v>
      </c>
      <c r="S941" s="38">
        <f t="shared" ca="1" si="58"/>
        <v>0</v>
      </c>
      <c r="T941" s="38">
        <f t="shared" ca="1" si="59"/>
        <v>10</v>
      </c>
      <c r="U941" s="38">
        <f ca="1">SUM($R$9:S941)</f>
        <v>-25670</v>
      </c>
    </row>
    <row r="942" spans="16:21" x14ac:dyDescent="0.2">
      <c r="P942">
        <v>934</v>
      </c>
      <c r="Q942" s="37">
        <f t="shared" ca="1" si="56"/>
        <v>0</v>
      </c>
      <c r="R942" s="38">
        <f t="shared" si="57"/>
        <v>10</v>
      </c>
      <c r="S942" s="38">
        <f t="shared" ca="1" si="58"/>
        <v>0</v>
      </c>
      <c r="T942" s="38">
        <f t="shared" ca="1" si="59"/>
        <v>10</v>
      </c>
      <c r="U942" s="38">
        <f ca="1">SUM($R$9:S942)</f>
        <v>-25660</v>
      </c>
    </row>
    <row r="943" spans="16:21" x14ac:dyDescent="0.2">
      <c r="P943">
        <v>935</v>
      </c>
      <c r="Q943" s="37">
        <f t="shared" ca="1" si="56"/>
        <v>0</v>
      </c>
      <c r="R943" s="38">
        <f t="shared" si="57"/>
        <v>10</v>
      </c>
      <c r="S943" s="38">
        <f t="shared" ca="1" si="58"/>
        <v>0</v>
      </c>
      <c r="T943" s="38">
        <f t="shared" ca="1" si="59"/>
        <v>10</v>
      </c>
      <c r="U943" s="38">
        <f ca="1">SUM($R$9:S943)</f>
        <v>-25650</v>
      </c>
    </row>
    <row r="944" spans="16:21" x14ac:dyDescent="0.2">
      <c r="P944">
        <v>936</v>
      </c>
      <c r="Q944" s="37">
        <f t="shared" ca="1" si="56"/>
        <v>0</v>
      </c>
      <c r="R944" s="38">
        <f t="shared" si="57"/>
        <v>10</v>
      </c>
      <c r="S944" s="38">
        <f t="shared" ca="1" si="58"/>
        <v>0</v>
      </c>
      <c r="T944" s="38">
        <f t="shared" ca="1" si="59"/>
        <v>10</v>
      </c>
      <c r="U944" s="38">
        <f ca="1">SUM($R$9:S944)</f>
        <v>-25640</v>
      </c>
    </row>
    <row r="945" spans="16:21" x14ac:dyDescent="0.2">
      <c r="P945">
        <v>937</v>
      </c>
      <c r="Q945" s="37">
        <f t="shared" ca="1" si="56"/>
        <v>0</v>
      </c>
      <c r="R945" s="38">
        <f t="shared" si="57"/>
        <v>10</v>
      </c>
      <c r="S945" s="38">
        <f t="shared" ca="1" si="58"/>
        <v>0</v>
      </c>
      <c r="T945" s="38">
        <f t="shared" ca="1" si="59"/>
        <v>10</v>
      </c>
      <c r="U945" s="38">
        <f ca="1">SUM($R$9:S945)</f>
        <v>-25630</v>
      </c>
    </row>
    <row r="946" spans="16:21" x14ac:dyDescent="0.2">
      <c r="P946">
        <v>938</v>
      </c>
      <c r="Q946" s="37">
        <f t="shared" ca="1" si="56"/>
        <v>0</v>
      </c>
      <c r="R946" s="38">
        <f t="shared" si="57"/>
        <v>10</v>
      </c>
      <c r="S946" s="38">
        <f t="shared" ca="1" si="58"/>
        <v>0</v>
      </c>
      <c r="T946" s="38">
        <f t="shared" ca="1" si="59"/>
        <v>10</v>
      </c>
      <c r="U946" s="38">
        <f ca="1">SUM($R$9:S946)</f>
        <v>-25620</v>
      </c>
    </row>
    <row r="947" spans="16:21" x14ac:dyDescent="0.2">
      <c r="P947">
        <v>939</v>
      </c>
      <c r="Q947" s="37">
        <f t="shared" ca="1" si="56"/>
        <v>0</v>
      </c>
      <c r="R947" s="38">
        <f t="shared" si="57"/>
        <v>10</v>
      </c>
      <c r="S947" s="38">
        <f t="shared" ca="1" si="58"/>
        <v>0</v>
      </c>
      <c r="T947" s="38">
        <f t="shared" ca="1" si="59"/>
        <v>10</v>
      </c>
      <c r="U947" s="38">
        <f ca="1">SUM($R$9:S947)</f>
        <v>-25610</v>
      </c>
    </row>
    <row r="948" spans="16:21" x14ac:dyDescent="0.2">
      <c r="P948">
        <v>940</v>
      </c>
      <c r="Q948" s="37">
        <f t="shared" ca="1" si="56"/>
        <v>0</v>
      </c>
      <c r="R948" s="38">
        <f t="shared" si="57"/>
        <v>10</v>
      </c>
      <c r="S948" s="38">
        <f t="shared" ca="1" si="58"/>
        <v>0</v>
      </c>
      <c r="T948" s="38">
        <f t="shared" ca="1" si="59"/>
        <v>10</v>
      </c>
      <c r="U948" s="38">
        <f ca="1">SUM($R$9:S948)</f>
        <v>-25600</v>
      </c>
    </row>
    <row r="949" spans="16:21" x14ac:dyDescent="0.2">
      <c r="P949">
        <v>941</v>
      </c>
      <c r="Q949" s="37">
        <f t="shared" ca="1" si="56"/>
        <v>0</v>
      </c>
      <c r="R949" s="38">
        <f t="shared" si="57"/>
        <v>10</v>
      </c>
      <c r="S949" s="38">
        <f t="shared" ca="1" si="58"/>
        <v>0</v>
      </c>
      <c r="T949" s="38">
        <f t="shared" ca="1" si="59"/>
        <v>10</v>
      </c>
      <c r="U949" s="38">
        <f ca="1">SUM($R$9:S949)</f>
        <v>-25590</v>
      </c>
    </row>
    <row r="950" spans="16:21" x14ac:dyDescent="0.2">
      <c r="P950">
        <v>942</v>
      </c>
      <c r="Q950" s="37">
        <f t="shared" ca="1" si="56"/>
        <v>0</v>
      </c>
      <c r="R950" s="38">
        <f t="shared" si="57"/>
        <v>10</v>
      </c>
      <c r="S950" s="38">
        <f t="shared" ca="1" si="58"/>
        <v>0</v>
      </c>
      <c r="T950" s="38">
        <f t="shared" ca="1" si="59"/>
        <v>10</v>
      </c>
      <c r="U950" s="38">
        <f ca="1">SUM($R$9:S950)</f>
        <v>-25580</v>
      </c>
    </row>
    <row r="951" spans="16:21" x14ac:dyDescent="0.2">
      <c r="P951">
        <v>943</v>
      </c>
      <c r="Q951" s="37">
        <f t="shared" ca="1" si="56"/>
        <v>0</v>
      </c>
      <c r="R951" s="38">
        <f t="shared" si="57"/>
        <v>10</v>
      </c>
      <c r="S951" s="38">
        <f t="shared" ca="1" si="58"/>
        <v>0</v>
      </c>
      <c r="T951" s="38">
        <f t="shared" ca="1" si="59"/>
        <v>10</v>
      </c>
      <c r="U951" s="38">
        <f ca="1">SUM($R$9:S951)</f>
        <v>-25570</v>
      </c>
    </row>
    <row r="952" spans="16:21" x14ac:dyDescent="0.2">
      <c r="P952">
        <v>944</v>
      </c>
      <c r="Q952" s="37">
        <f t="shared" ca="1" si="56"/>
        <v>0</v>
      </c>
      <c r="R952" s="38">
        <f t="shared" si="57"/>
        <v>10</v>
      </c>
      <c r="S952" s="38">
        <f t="shared" ca="1" si="58"/>
        <v>0</v>
      </c>
      <c r="T952" s="38">
        <f t="shared" ca="1" si="59"/>
        <v>10</v>
      </c>
      <c r="U952" s="38">
        <f ca="1">SUM($R$9:S952)</f>
        <v>-25560</v>
      </c>
    </row>
    <row r="953" spans="16:21" x14ac:dyDescent="0.2">
      <c r="P953">
        <v>945</v>
      </c>
      <c r="Q953" s="37">
        <f t="shared" ca="1" si="56"/>
        <v>0</v>
      </c>
      <c r="R953" s="38">
        <f t="shared" si="57"/>
        <v>10</v>
      </c>
      <c r="S953" s="38">
        <f t="shared" ca="1" si="58"/>
        <v>0</v>
      </c>
      <c r="T953" s="38">
        <f t="shared" ca="1" si="59"/>
        <v>10</v>
      </c>
      <c r="U953" s="38">
        <f ca="1">SUM($R$9:S953)</f>
        <v>-25550</v>
      </c>
    </row>
    <row r="954" spans="16:21" x14ac:dyDescent="0.2">
      <c r="P954">
        <v>946</v>
      </c>
      <c r="Q954" s="37">
        <f t="shared" ca="1" si="56"/>
        <v>0</v>
      </c>
      <c r="R954" s="38">
        <f t="shared" si="57"/>
        <v>10</v>
      </c>
      <c r="S954" s="38">
        <f t="shared" ca="1" si="58"/>
        <v>0</v>
      </c>
      <c r="T954" s="38">
        <f t="shared" ca="1" si="59"/>
        <v>10</v>
      </c>
      <c r="U954" s="38">
        <f ca="1">SUM($R$9:S954)</f>
        <v>-25540</v>
      </c>
    </row>
    <row r="955" spans="16:21" x14ac:dyDescent="0.2">
      <c r="P955">
        <v>947</v>
      </c>
      <c r="Q955" s="37">
        <f t="shared" ca="1" si="56"/>
        <v>0</v>
      </c>
      <c r="R955" s="38">
        <f t="shared" si="57"/>
        <v>10</v>
      </c>
      <c r="S955" s="38">
        <f t="shared" ca="1" si="58"/>
        <v>0</v>
      </c>
      <c r="T955" s="38">
        <f t="shared" ca="1" si="59"/>
        <v>10</v>
      </c>
      <c r="U955" s="38">
        <f ca="1">SUM($R$9:S955)</f>
        <v>-25530</v>
      </c>
    </row>
    <row r="956" spans="16:21" x14ac:dyDescent="0.2">
      <c r="P956">
        <v>948</v>
      </c>
      <c r="Q956" s="37">
        <f t="shared" ca="1" si="56"/>
        <v>1</v>
      </c>
      <c r="R956" s="38">
        <f t="shared" si="57"/>
        <v>10</v>
      </c>
      <c r="S956" s="38">
        <f t="shared" ca="1" si="58"/>
        <v>-1000</v>
      </c>
      <c r="T956" s="38">
        <f t="shared" ca="1" si="59"/>
        <v>-990</v>
      </c>
      <c r="U956" s="38">
        <f ca="1">SUM($R$9:S956)</f>
        <v>-26520</v>
      </c>
    </row>
    <row r="957" spans="16:21" x14ac:dyDescent="0.2">
      <c r="P957">
        <v>949</v>
      </c>
      <c r="Q957" s="37">
        <f t="shared" ca="1" si="56"/>
        <v>0</v>
      </c>
      <c r="R957" s="38">
        <f t="shared" si="57"/>
        <v>10</v>
      </c>
      <c r="S957" s="38">
        <f t="shared" ca="1" si="58"/>
        <v>0</v>
      </c>
      <c r="T957" s="38">
        <f t="shared" ca="1" si="59"/>
        <v>10</v>
      </c>
      <c r="U957" s="38">
        <f ca="1">SUM($R$9:S957)</f>
        <v>-26510</v>
      </c>
    </row>
    <row r="958" spans="16:21" x14ac:dyDescent="0.2">
      <c r="P958">
        <v>950</v>
      </c>
      <c r="Q958" s="37">
        <f t="shared" ca="1" si="56"/>
        <v>0</v>
      </c>
      <c r="R958" s="38">
        <f t="shared" si="57"/>
        <v>10</v>
      </c>
      <c r="S958" s="38">
        <f t="shared" ca="1" si="58"/>
        <v>0</v>
      </c>
      <c r="T958" s="38">
        <f t="shared" ca="1" si="59"/>
        <v>10</v>
      </c>
      <c r="U958" s="38">
        <f ca="1">SUM($R$9:S958)</f>
        <v>-26500</v>
      </c>
    </row>
    <row r="959" spans="16:21" x14ac:dyDescent="0.2">
      <c r="P959">
        <v>951</v>
      </c>
      <c r="Q959" s="37">
        <f t="shared" ca="1" si="56"/>
        <v>0</v>
      </c>
      <c r="R959" s="38">
        <f t="shared" si="57"/>
        <v>10</v>
      </c>
      <c r="S959" s="38">
        <f t="shared" ca="1" si="58"/>
        <v>0</v>
      </c>
      <c r="T959" s="38">
        <f t="shared" ca="1" si="59"/>
        <v>10</v>
      </c>
      <c r="U959" s="38">
        <f ca="1">SUM($R$9:S959)</f>
        <v>-26490</v>
      </c>
    </row>
    <row r="960" spans="16:21" x14ac:dyDescent="0.2">
      <c r="P960">
        <v>952</v>
      </c>
      <c r="Q960" s="37">
        <f t="shared" ca="1" si="56"/>
        <v>0</v>
      </c>
      <c r="R960" s="38">
        <f t="shared" si="57"/>
        <v>10</v>
      </c>
      <c r="S960" s="38">
        <f t="shared" ca="1" si="58"/>
        <v>0</v>
      </c>
      <c r="T960" s="38">
        <f t="shared" ca="1" si="59"/>
        <v>10</v>
      </c>
      <c r="U960" s="38">
        <f ca="1">SUM($R$9:S960)</f>
        <v>-26480</v>
      </c>
    </row>
    <row r="961" spans="16:21" x14ac:dyDescent="0.2">
      <c r="P961">
        <v>953</v>
      </c>
      <c r="Q961" s="37">
        <f t="shared" ca="1" si="56"/>
        <v>0</v>
      </c>
      <c r="R961" s="38">
        <f t="shared" si="57"/>
        <v>10</v>
      </c>
      <c r="S961" s="38">
        <f t="shared" ca="1" si="58"/>
        <v>0</v>
      </c>
      <c r="T961" s="38">
        <f t="shared" ca="1" si="59"/>
        <v>10</v>
      </c>
      <c r="U961" s="38">
        <f ca="1">SUM($R$9:S961)</f>
        <v>-26470</v>
      </c>
    </row>
    <row r="962" spans="16:21" x14ac:dyDescent="0.2">
      <c r="P962">
        <v>954</v>
      </c>
      <c r="Q962" s="37">
        <f t="shared" ca="1" si="56"/>
        <v>0</v>
      </c>
      <c r="R962" s="38">
        <f t="shared" si="57"/>
        <v>10</v>
      </c>
      <c r="S962" s="38">
        <f t="shared" ca="1" si="58"/>
        <v>0</v>
      </c>
      <c r="T962" s="38">
        <f t="shared" ca="1" si="59"/>
        <v>10</v>
      </c>
      <c r="U962" s="38">
        <f ca="1">SUM($R$9:S962)</f>
        <v>-26460</v>
      </c>
    </row>
    <row r="963" spans="16:21" x14ac:dyDescent="0.2">
      <c r="P963">
        <v>955</v>
      </c>
      <c r="Q963" s="37">
        <f t="shared" ca="1" si="56"/>
        <v>0</v>
      </c>
      <c r="R963" s="38">
        <f t="shared" si="57"/>
        <v>10</v>
      </c>
      <c r="S963" s="38">
        <f t="shared" ca="1" si="58"/>
        <v>0</v>
      </c>
      <c r="T963" s="38">
        <f t="shared" ca="1" si="59"/>
        <v>10</v>
      </c>
      <c r="U963" s="38">
        <f ca="1">SUM($R$9:S963)</f>
        <v>-26450</v>
      </c>
    </row>
    <row r="964" spans="16:21" x14ac:dyDescent="0.2">
      <c r="P964">
        <v>956</v>
      </c>
      <c r="Q964" s="37">
        <f t="shared" ca="1" si="56"/>
        <v>0</v>
      </c>
      <c r="R964" s="38">
        <f t="shared" si="57"/>
        <v>10</v>
      </c>
      <c r="S964" s="38">
        <f t="shared" ca="1" si="58"/>
        <v>0</v>
      </c>
      <c r="T964" s="38">
        <f t="shared" ca="1" si="59"/>
        <v>10</v>
      </c>
      <c r="U964" s="38">
        <f ca="1">SUM($R$9:S964)</f>
        <v>-26440</v>
      </c>
    </row>
    <row r="965" spans="16:21" x14ac:dyDescent="0.2">
      <c r="P965">
        <v>957</v>
      </c>
      <c r="Q965" s="37">
        <f t="shared" ca="1" si="56"/>
        <v>0</v>
      </c>
      <c r="R965" s="38">
        <f t="shared" si="57"/>
        <v>10</v>
      </c>
      <c r="S965" s="38">
        <f t="shared" ca="1" si="58"/>
        <v>0</v>
      </c>
      <c r="T965" s="38">
        <f t="shared" ca="1" si="59"/>
        <v>10</v>
      </c>
      <c r="U965" s="38">
        <f ca="1">SUM($R$9:S965)</f>
        <v>-26430</v>
      </c>
    </row>
    <row r="966" spans="16:21" x14ac:dyDescent="0.2">
      <c r="P966">
        <v>958</v>
      </c>
      <c r="Q966" s="37">
        <f t="shared" ca="1" si="56"/>
        <v>0</v>
      </c>
      <c r="R966" s="38">
        <f t="shared" si="57"/>
        <v>10</v>
      </c>
      <c r="S966" s="38">
        <f t="shared" ca="1" si="58"/>
        <v>0</v>
      </c>
      <c r="T966" s="38">
        <f t="shared" ca="1" si="59"/>
        <v>10</v>
      </c>
      <c r="U966" s="38">
        <f ca="1">SUM($R$9:S966)</f>
        <v>-26420</v>
      </c>
    </row>
    <row r="967" spans="16:21" x14ac:dyDescent="0.2">
      <c r="P967">
        <v>959</v>
      </c>
      <c r="Q967" s="37">
        <f t="shared" ca="1" si="56"/>
        <v>0</v>
      </c>
      <c r="R967" s="38">
        <f t="shared" si="57"/>
        <v>10</v>
      </c>
      <c r="S967" s="38">
        <f t="shared" ca="1" si="58"/>
        <v>0</v>
      </c>
      <c r="T967" s="38">
        <f t="shared" ca="1" si="59"/>
        <v>10</v>
      </c>
      <c r="U967" s="38">
        <f ca="1">SUM($R$9:S967)</f>
        <v>-26410</v>
      </c>
    </row>
    <row r="968" spans="16:21" x14ac:dyDescent="0.2">
      <c r="P968">
        <v>960</v>
      </c>
      <c r="Q968" s="37">
        <f t="shared" ca="1" si="56"/>
        <v>0</v>
      </c>
      <c r="R968" s="38">
        <f t="shared" si="57"/>
        <v>10</v>
      </c>
      <c r="S968" s="38">
        <f t="shared" ca="1" si="58"/>
        <v>0</v>
      </c>
      <c r="T968" s="38">
        <f t="shared" ca="1" si="59"/>
        <v>10</v>
      </c>
      <c r="U968" s="38">
        <f ca="1">SUM($R$9:S968)</f>
        <v>-26400</v>
      </c>
    </row>
    <row r="969" spans="16:21" x14ac:dyDescent="0.2">
      <c r="P969">
        <v>961</v>
      </c>
      <c r="Q969" s="37">
        <f t="shared" ref="Q969:Q1008" ca="1" si="60">IF(RAND()&lt;$C$2,1,0)</f>
        <v>0</v>
      </c>
      <c r="R969" s="38">
        <f t="shared" ref="R969:R1008" si="61">$G$2</f>
        <v>10</v>
      </c>
      <c r="S969" s="38">
        <f t="shared" ref="S969:S1008" ca="1" si="62">IF(Q969=1,$G$3,$G$4)</f>
        <v>0</v>
      </c>
      <c r="T969" s="38">
        <f t="shared" ca="1" si="59"/>
        <v>10</v>
      </c>
      <c r="U969" s="38">
        <f ca="1">SUM($R$9:S969)</f>
        <v>-26390</v>
      </c>
    </row>
    <row r="970" spans="16:21" x14ac:dyDescent="0.2">
      <c r="P970">
        <v>962</v>
      </c>
      <c r="Q970" s="37">
        <f t="shared" ca="1" si="60"/>
        <v>1</v>
      </c>
      <c r="R970" s="38">
        <f t="shared" si="61"/>
        <v>10</v>
      </c>
      <c r="S970" s="38">
        <f t="shared" ca="1" si="62"/>
        <v>-1000</v>
      </c>
      <c r="T970" s="38">
        <f t="shared" ref="T970:T1033" ca="1" si="63">R970+S970</f>
        <v>-990</v>
      </c>
      <c r="U970" s="38">
        <f ca="1">SUM($R$9:S970)</f>
        <v>-27380</v>
      </c>
    </row>
    <row r="971" spans="16:21" x14ac:dyDescent="0.2">
      <c r="P971">
        <v>963</v>
      </c>
      <c r="Q971" s="37">
        <f t="shared" ca="1" si="60"/>
        <v>0</v>
      </c>
      <c r="R971" s="38">
        <f t="shared" si="61"/>
        <v>10</v>
      </c>
      <c r="S971" s="38">
        <f t="shared" ca="1" si="62"/>
        <v>0</v>
      </c>
      <c r="T971" s="38">
        <f t="shared" ca="1" si="63"/>
        <v>10</v>
      </c>
      <c r="U971" s="38">
        <f ca="1">SUM($R$9:S971)</f>
        <v>-27370</v>
      </c>
    </row>
    <row r="972" spans="16:21" x14ac:dyDescent="0.2">
      <c r="P972">
        <v>964</v>
      </c>
      <c r="Q972" s="37">
        <f t="shared" ca="1" si="60"/>
        <v>0</v>
      </c>
      <c r="R972" s="38">
        <f t="shared" si="61"/>
        <v>10</v>
      </c>
      <c r="S972" s="38">
        <f t="shared" ca="1" si="62"/>
        <v>0</v>
      </c>
      <c r="T972" s="38">
        <f t="shared" ca="1" si="63"/>
        <v>10</v>
      </c>
      <c r="U972" s="38">
        <f ca="1">SUM($R$9:S972)</f>
        <v>-27360</v>
      </c>
    </row>
    <row r="973" spans="16:21" x14ac:dyDescent="0.2">
      <c r="P973">
        <v>965</v>
      </c>
      <c r="Q973" s="37">
        <f t="shared" ca="1" si="60"/>
        <v>0</v>
      </c>
      <c r="R973" s="38">
        <f t="shared" si="61"/>
        <v>10</v>
      </c>
      <c r="S973" s="38">
        <f t="shared" ca="1" si="62"/>
        <v>0</v>
      </c>
      <c r="T973" s="38">
        <f t="shared" ca="1" si="63"/>
        <v>10</v>
      </c>
      <c r="U973" s="38">
        <f ca="1">SUM($R$9:S973)</f>
        <v>-27350</v>
      </c>
    </row>
    <row r="974" spans="16:21" x14ac:dyDescent="0.2">
      <c r="P974">
        <v>966</v>
      </c>
      <c r="Q974" s="37">
        <f t="shared" ca="1" si="60"/>
        <v>0</v>
      </c>
      <c r="R974" s="38">
        <f t="shared" si="61"/>
        <v>10</v>
      </c>
      <c r="S974" s="38">
        <f t="shared" ca="1" si="62"/>
        <v>0</v>
      </c>
      <c r="T974" s="38">
        <f t="shared" ca="1" si="63"/>
        <v>10</v>
      </c>
      <c r="U974" s="38">
        <f ca="1">SUM($R$9:S974)</f>
        <v>-27340</v>
      </c>
    </row>
    <row r="975" spans="16:21" x14ac:dyDescent="0.2">
      <c r="P975">
        <v>967</v>
      </c>
      <c r="Q975" s="37">
        <f t="shared" ca="1" si="60"/>
        <v>0</v>
      </c>
      <c r="R975" s="38">
        <f t="shared" si="61"/>
        <v>10</v>
      </c>
      <c r="S975" s="38">
        <f t="shared" ca="1" si="62"/>
        <v>0</v>
      </c>
      <c r="T975" s="38">
        <f t="shared" ca="1" si="63"/>
        <v>10</v>
      </c>
      <c r="U975" s="38">
        <f ca="1">SUM($R$9:S975)</f>
        <v>-27330</v>
      </c>
    </row>
    <row r="976" spans="16:21" x14ac:dyDescent="0.2">
      <c r="P976">
        <v>968</v>
      </c>
      <c r="Q976" s="37">
        <f t="shared" ca="1" si="60"/>
        <v>0</v>
      </c>
      <c r="R976" s="38">
        <f t="shared" si="61"/>
        <v>10</v>
      </c>
      <c r="S976" s="38">
        <f t="shared" ca="1" si="62"/>
        <v>0</v>
      </c>
      <c r="T976" s="38">
        <f t="shared" ca="1" si="63"/>
        <v>10</v>
      </c>
      <c r="U976" s="38">
        <f ca="1">SUM($R$9:S976)</f>
        <v>-27320</v>
      </c>
    </row>
    <row r="977" spans="16:21" x14ac:dyDescent="0.2">
      <c r="P977">
        <v>969</v>
      </c>
      <c r="Q977" s="37">
        <f t="shared" ca="1" si="60"/>
        <v>0</v>
      </c>
      <c r="R977" s="38">
        <f t="shared" si="61"/>
        <v>10</v>
      </c>
      <c r="S977" s="38">
        <f t="shared" ca="1" si="62"/>
        <v>0</v>
      </c>
      <c r="T977" s="38">
        <f t="shared" ca="1" si="63"/>
        <v>10</v>
      </c>
      <c r="U977" s="38">
        <f ca="1">SUM($R$9:S977)</f>
        <v>-27310</v>
      </c>
    </row>
    <row r="978" spans="16:21" x14ac:dyDescent="0.2">
      <c r="P978">
        <v>970</v>
      </c>
      <c r="Q978" s="37">
        <f t="shared" ca="1" si="60"/>
        <v>1</v>
      </c>
      <c r="R978" s="38">
        <f t="shared" si="61"/>
        <v>10</v>
      </c>
      <c r="S978" s="38">
        <f t="shared" ca="1" si="62"/>
        <v>-1000</v>
      </c>
      <c r="T978" s="38">
        <f t="shared" ca="1" si="63"/>
        <v>-990</v>
      </c>
      <c r="U978" s="38">
        <f ca="1">SUM($R$9:S978)</f>
        <v>-28300</v>
      </c>
    </row>
    <row r="979" spans="16:21" x14ac:dyDescent="0.2">
      <c r="P979">
        <v>971</v>
      </c>
      <c r="Q979" s="37">
        <f t="shared" ca="1" si="60"/>
        <v>0</v>
      </c>
      <c r="R979" s="38">
        <f t="shared" si="61"/>
        <v>10</v>
      </c>
      <c r="S979" s="38">
        <f t="shared" ca="1" si="62"/>
        <v>0</v>
      </c>
      <c r="T979" s="38">
        <f t="shared" ca="1" si="63"/>
        <v>10</v>
      </c>
      <c r="U979" s="38">
        <f ca="1">SUM($R$9:S979)</f>
        <v>-28290</v>
      </c>
    </row>
    <row r="980" spans="16:21" x14ac:dyDescent="0.2">
      <c r="P980">
        <v>972</v>
      </c>
      <c r="Q980" s="37">
        <f t="shared" ca="1" si="60"/>
        <v>0</v>
      </c>
      <c r="R980" s="38">
        <f t="shared" si="61"/>
        <v>10</v>
      </c>
      <c r="S980" s="38">
        <f t="shared" ca="1" si="62"/>
        <v>0</v>
      </c>
      <c r="T980" s="38">
        <f t="shared" ca="1" si="63"/>
        <v>10</v>
      </c>
      <c r="U980" s="38">
        <f ca="1">SUM($R$9:S980)</f>
        <v>-28280</v>
      </c>
    </row>
    <row r="981" spans="16:21" x14ac:dyDescent="0.2">
      <c r="P981">
        <v>973</v>
      </c>
      <c r="Q981" s="37">
        <f t="shared" ca="1" si="60"/>
        <v>0</v>
      </c>
      <c r="R981" s="38">
        <f t="shared" si="61"/>
        <v>10</v>
      </c>
      <c r="S981" s="38">
        <f t="shared" ca="1" si="62"/>
        <v>0</v>
      </c>
      <c r="T981" s="38">
        <f t="shared" ca="1" si="63"/>
        <v>10</v>
      </c>
      <c r="U981" s="38">
        <f ca="1">SUM($R$9:S981)</f>
        <v>-28270</v>
      </c>
    </row>
    <row r="982" spans="16:21" x14ac:dyDescent="0.2">
      <c r="P982">
        <v>974</v>
      </c>
      <c r="Q982" s="37">
        <f t="shared" ca="1" si="60"/>
        <v>0</v>
      </c>
      <c r="R982" s="38">
        <f t="shared" si="61"/>
        <v>10</v>
      </c>
      <c r="S982" s="38">
        <f t="shared" ca="1" si="62"/>
        <v>0</v>
      </c>
      <c r="T982" s="38">
        <f t="shared" ca="1" si="63"/>
        <v>10</v>
      </c>
      <c r="U982" s="38">
        <f ca="1">SUM($R$9:S982)</f>
        <v>-28260</v>
      </c>
    </row>
    <row r="983" spans="16:21" x14ac:dyDescent="0.2">
      <c r="P983">
        <v>975</v>
      </c>
      <c r="Q983" s="37">
        <f t="shared" ca="1" si="60"/>
        <v>0</v>
      </c>
      <c r="R983" s="38">
        <f t="shared" si="61"/>
        <v>10</v>
      </c>
      <c r="S983" s="38">
        <f t="shared" ca="1" si="62"/>
        <v>0</v>
      </c>
      <c r="T983" s="38">
        <f t="shared" ca="1" si="63"/>
        <v>10</v>
      </c>
      <c r="U983" s="38">
        <f ca="1">SUM($R$9:S983)</f>
        <v>-28250</v>
      </c>
    </row>
    <row r="984" spans="16:21" x14ac:dyDescent="0.2">
      <c r="P984">
        <v>976</v>
      </c>
      <c r="Q984" s="37">
        <f t="shared" ca="1" si="60"/>
        <v>0</v>
      </c>
      <c r="R984" s="38">
        <f t="shared" si="61"/>
        <v>10</v>
      </c>
      <c r="S984" s="38">
        <f t="shared" ca="1" si="62"/>
        <v>0</v>
      </c>
      <c r="T984" s="38">
        <f t="shared" ca="1" si="63"/>
        <v>10</v>
      </c>
      <c r="U984" s="38">
        <f ca="1">SUM($R$9:S984)</f>
        <v>-28240</v>
      </c>
    </row>
    <row r="985" spans="16:21" x14ac:dyDescent="0.2">
      <c r="P985">
        <v>977</v>
      </c>
      <c r="Q985" s="37">
        <f t="shared" ca="1" si="60"/>
        <v>0</v>
      </c>
      <c r="R985" s="38">
        <f t="shared" si="61"/>
        <v>10</v>
      </c>
      <c r="S985" s="38">
        <f t="shared" ca="1" si="62"/>
        <v>0</v>
      </c>
      <c r="T985" s="38">
        <f t="shared" ca="1" si="63"/>
        <v>10</v>
      </c>
      <c r="U985" s="38">
        <f ca="1">SUM($R$9:S985)</f>
        <v>-28230</v>
      </c>
    </row>
    <row r="986" spans="16:21" x14ac:dyDescent="0.2">
      <c r="P986">
        <v>978</v>
      </c>
      <c r="Q986" s="37">
        <f t="shared" ca="1" si="60"/>
        <v>0</v>
      </c>
      <c r="R986" s="38">
        <f t="shared" si="61"/>
        <v>10</v>
      </c>
      <c r="S986" s="38">
        <f t="shared" ca="1" si="62"/>
        <v>0</v>
      </c>
      <c r="T986" s="38">
        <f t="shared" ca="1" si="63"/>
        <v>10</v>
      </c>
      <c r="U986" s="38">
        <f ca="1">SUM($R$9:S986)</f>
        <v>-28220</v>
      </c>
    </row>
    <row r="987" spans="16:21" x14ac:dyDescent="0.2">
      <c r="P987">
        <v>979</v>
      </c>
      <c r="Q987" s="37">
        <f t="shared" ca="1" si="60"/>
        <v>0</v>
      </c>
      <c r="R987" s="38">
        <f t="shared" si="61"/>
        <v>10</v>
      </c>
      <c r="S987" s="38">
        <f t="shared" ca="1" si="62"/>
        <v>0</v>
      </c>
      <c r="T987" s="38">
        <f t="shared" ca="1" si="63"/>
        <v>10</v>
      </c>
      <c r="U987" s="38">
        <f ca="1">SUM($R$9:S987)</f>
        <v>-28210</v>
      </c>
    </row>
    <row r="988" spans="16:21" x14ac:dyDescent="0.2">
      <c r="P988">
        <v>980</v>
      </c>
      <c r="Q988" s="37">
        <f t="shared" ca="1" si="60"/>
        <v>0</v>
      </c>
      <c r="R988" s="38">
        <f t="shared" si="61"/>
        <v>10</v>
      </c>
      <c r="S988" s="38">
        <f t="shared" ca="1" si="62"/>
        <v>0</v>
      </c>
      <c r="T988" s="38">
        <f t="shared" ca="1" si="63"/>
        <v>10</v>
      </c>
      <c r="U988" s="38">
        <f ca="1">SUM($R$9:S988)</f>
        <v>-28200</v>
      </c>
    </row>
    <row r="989" spans="16:21" x14ac:dyDescent="0.2">
      <c r="P989">
        <v>981</v>
      </c>
      <c r="Q989" s="37">
        <f t="shared" ca="1" si="60"/>
        <v>0</v>
      </c>
      <c r="R989" s="38">
        <f t="shared" si="61"/>
        <v>10</v>
      </c>
      <c r="S989" s="38">
        <f t="shared" ca="1" si="62"/>
        <v>0</v>
      </c>
      <c r="T989" s="38">
        <f t="shared" ca="1" si="63"/>
        <v>10</v>
      </c>
      <c r="U989" s="38">
        <f ca="1">SUM($R$9:S989)</f>
        <v>-28190</v>
      </c>
    </row>
    <row r="990" spans="16:21" x14ac:dyDescent="0.2">
      <c r="P990">
        <v>982</v>
      </c>
      <c r="Q990" s="37">
        <f t="shared" ca="1" si="60"/>
        <v>0</v>
      </c>
      <c r="R990" s="38">
        <f t="shared" si="61"/>
        <v>10</v>
      </c>
      <c r="S990" s="38">
        <f t="shared" ca="1" si="62"/>
        <v>0</v>
      </c>
      <c r="T990" s="38">
        <f t="shared" ca="1" si="63"/>
        <v>10</v>
      </c>
      <c r="U990" s="38">
        <f ca="1">SUM($R$9:S990)</f>
        <v>-28180</v>
      </c>
    </row>
    <row r="991" spans="16:21" x14ac:dyDescent="0.2">
      <c r="P991">
        <v>983</v>
      </c>
      <c r="Q991" s="37">
        <f t="shared" ca="1" si="60"/>
        <v>0</v>
      </c>
      <c r="R991" s="38">
        <f t="shared" si="61"/>
        <v>10</v>
      </c>
      <c r="S991" s="38">
        <f t="shared" ca="1" si="62"/>
        <v>0</v>
      </c>
      <c r="T991" s="38">
        <f t="shared" ca="1" si="63"/>
        <v>10</v>
      </c>
      <c r="U991" s="38">
        <f ca="1">SUM($R$9:S991)</f>
        <v>-28170</v>
      </c>
    </row>
    <row r="992" spans="16:21" x14ac:dyDescent="0.2">
      <c r="P992">
        <v>984</v>
      </c>
      <c r="Q992" s="37">
        <f t="shared" ca="1" si="60"/>
        <v>0</v>
      </c>
      <c r="R992" s="38">
        <f t="shared" si="61"/>
        <v>10</v>
      </c>
      <c r="S992" s="38">
        <f t="shared" ca="1" si="62"/>
        <v>0</v>
      </c>
      <c r="T992" s="38">
        <f t="shared" ca="1" si="63"/>
        <v>10</v>
      </c>
      <c r="U992" s="38">
        <f ca="1">SUM($R$9:S992)</f>
        <v>-28160</v>
      </c>
    </row>
    <row r="993" spans="16:21" x14ac:dyDescent="0.2">
      <c r="P993">
        <v>985</v>
      </c>
      <c r="Q993" s="37">
        <f t="shared" ca="1" si="60"/>
        <v>0</v>
      </c>
      <c r="R993" s="38">
        <f t="shared" si="61"/>
        <v>10</v>
      </c>
      <c r="S993" s="38">
        <f t="shared" ca="1" si="62"/>
        <v>0</v>
      </c>
      <c r="T993" s="38">
        <f t="shared" ca="1" si="63"/>
        <v>10</v>
      </c>
      <c r="U993" s="38">
        <f ca="1">SUM($R$9:S993)</f>
        <v>-28150</v>
      </c>
    </row>
    <row r="994" spans="16:21" x14ac:dyDescent="0.2">
      <c r="P994">
        <v>986</v>
      </c>
      <c r="Q994" s="37">
        <f t="shared" ca="1" si="60"/>
        <v>0</v>
      </c>
      <c r="R994" s="38">
        <f t="shared" si="61"/>
        <v>10</v>
      </c>
      <c r="S994" s="38">
        <f t="shared" ca="1" si="62"/>
        <v>0</v>
      </c>
      <c r="T994" s="38">
        <f t="shared" ca="1" si="63"/>
        <v>10</v>
      </c>
      <c r="U994" s="38">
        <f ca="1">SUM($R$9:S994)</f>
        <v>-28140</v>
      </c>
    </row>
    <row r="995" spans="16:21" x14ac:dyDescent="0.2">
      <c r="P995">
        <v>987</v>
      </c>
      <c r="Q995" s="37">
        <f t="shared" ca="1" si="60"/>
        <v>0</v>
      </c>
      <c r="R995" s="38">
        <f t="shared" si="61"/>
        <v>10</v>
      </c>
      <c r="S995" s="38">
        <f t="shared" ca="1" si="62"/>
        <v>0</v>
      </c>
      <c r="T995" s="38">
        <f t="shared" ca="1" si="63"/>
        <v>10</v>
      </c>
      <c r="U995" s="38">
        <f ca="1">SUM($R$9:S995)</f>
        <v>-28130</v>
      </c>
    </row>
    <row r="996" spans="16:21" x14ac:dyDescent="0.2">
      <c r="P996">
        <v>988</v>
      </c>
      <c r="Q996" s="37">
        <f t="shared" ca="1" si="60"/>
        <v>0</v>
      </c>
      <c r="R996" s="38">
        <f t="shared" si="61"/>
        <v>10</v>
      </c>
      <c r="S996" s="38">
        <f t="shared" ca="1" si="62"/>
        <v>0</v>
      </c>
      <c r="T996" s="38">
        <f t="shared" ca="1" si="63"/>
        <v>10</v>
      </c>
      <c r="U996" s="38">
        <f ca="1">SUM($R$9:S996)</f>
        <v>-28120</v>
      </c>
    </row>
    <row r="997" spans="16:21" x14ac:dyDescent="0.2">
      <c r="P997">
        <v>989</v>
      </c>
      <c r="Q997" s="37">
        <f t="shared" ca="1" si="60"/>
        <v>0</v>
      </c>
      <c r="R997" s="38">
        <f t="shared" si="61"/>
        <v>10</v>
      </c>
      <c r="S997" s="38">
        <f t="shared" ca="1" si="62"/>
        <v>0</v>
      </c>
      <c r="T997" s="38">
        <f t="shared" ca="1" si="63"/>
        <v>10</v>
      </c>
      <c r="U997" s="38">
        <f ca="1">SUM($R$9:S997)</f>
        <v>-28110</v>
      </c>
    </row>
    <row r="998" spans="16:21" x14ac:dyDescent="0.2">
      <c r="P998">
        <v>990</v>
      </c>
      <c r="Q998" s="37">
        <f t="shared" ca="1" si="60"/>
        <v>0</v>
      </c>
      <c r="R998" s="38">
        <f t="shared" si="61"/>
        <v>10</v>
      </c>
      <c r="S998" s="38">
        <f t="shared" ca="1" si="62"/>
        <v>0</v>
      </c>
      <c r="T998" s="38">
        <f t="shared" ca="1" si="63"/>
        <v>10</v>
      </c>
      <c r="U998" s="38">
        <f ca="1">SUM($R$9:S998)</f>
        <v>-28100</v>
      </c>
    </row>
    <row r="999" spans="16:21" x14ac:dyDescent="0.2">
      <c r="P999">
        <v>991</v>
      </c>
      <c r="Q999" s="37">
        <f t="shared" ca="1" si="60"/>
        <v>0</v>
      </c>
      <c r="R999" s="38">
        <f t="shared" si="61"/>
        <v>10</v>
      </c>
      <c r="S999" s="38">
        <f t="shared" ca="1" si="62"/>
        <v>0</v>
      </c>
      <c r="T999" s="38">
        <f t="shared" ca="1" si="63"/>
        <v>10</v>
      </c>
      <c r="U999" s="38">
        <f ca="1">SUM($R$9:S999)</f>
        <v>-28090</v>
      </c>
    </row>
    <row r="1000" spans="16:21" x14ac:dyDescent="0.2">
      <c r="P1000">
        <v>992</v>
      </c>
      <c r="Q1000" s="37">
        <f t="shared" ca="1" si="60"/>
        <v>0</v>
      </c>
      <c r="R1000" s="38">
        <f t="shared" si="61"/>
        <v>10</v>
      </c>
      <c r="S1000" s="38">
        <f t="shared" ca="1" si="62"/>
        <v>0</v>
      </c>
      <c r="T1000" s="38">
        <f t="shared" ca="1" si="63"/>
        <v>10</v>
      </c>
      <c r="U1000" s="38">
        <f ca="1">SUM($R$9:S1000)</f>
        <v>-28080</v>
      </c>
    </row>
    <row r="1001" spans="16:21" x14ac:dyDescent="0.2">
      <c r="P1001">
        <v>993</v>
      </c>
      <c r="Q1001" s="37">
        <f t="shared" ca="1" si="60"/>
        <v>0</v>
      </c>
      <c r="R1001" s="38">
        <f t="shared" si="61"/>
        <v>10</v>
      </c>
      <c r="S1001" s="38">
        <f t="shared" ca="1" si="62"/>
        <v>0</v>
      </c>
      <c r="T1001" s="38">
        <f t="shared" ca="1" si="63"/>
        <v>10</v>
      </c>
      <c r="U1001" s="38">
        <f ca="1">SUM($R$9:S1001)</f>
        <v>-28070</v>
      </c>
    </row>
    <row r="1002" spans="16:21" x14ac:dyDescent="0.2">
      <c r="P1002">
        <v>994</v>
      </c>
      <c r="Q1002" s="37">
        <f t="shared" ca="1" si="60"/>
        <v>0</v>
      </c>
      <c r="R1002" s="38">
        <f t="shared" si="61"/>
        <v>10</v>
      </c>
      <c r="S1002" s="38">
        <f t="shared" ca="1" si="62"/>
        <v>0</v>
      </c>
      <c r="T1002" s="38">
        <f t="shared" ca="1" si="63"/>
        <v>10</v>
      </c>
      <c r="U1002" s="38">
        <f ca="1">SUM($R$9:S1002)</f>
        <v>-28060</v>
      </c>
    </row>
    <row r="1003" spans="16:21" x14ac:dyDescent="0.2">
      <c r="P1003">
        <v>995</v>
      </c>
      <c r="Q1003" s="37">
        <f t="shared" ca="1" si="60"/>
        <v>0</v>
      </c>
      <c r="R1003" s="38">
        <f t="shared" si="61"/>
        <v>10</v>
      </c>
      <c r="S1003" s="38">
        <f t="shared" ca="1" si="62"/>
        <v>0</v>
      </c>
      <c r="T1003" s="38">
        <f t="shared" ca="1" si="63"/>
        <v>10</v>
      </c>
      <c r="U1003" s="38">
        <f ca="1">SUM($R$9:S1003)</f>
        <v>-28050</v>
      </c>
    </row>
    <row r="1004" spans="16:21" x14ac:dyDescent="0.2">
      <c r="P1004">
        <v>996</v>
      </c>
      <c r="Q1004" s="37">
        <f t="shared" ca="1" si="60"/>
        <v>0</v>
      </c>
      <c r="R1004" s="38">
        <f t="shared" si="61"/>
        <v>10</v>
      </c>
      <c r="S1004" s="38">
        <f t="shared" ca="1" si="62"/>
        <v>0</v>
      </c>
      <c r="T1004" s="38">
        <f t="shared" ca="1" si="63"/>
        <v>10</v>
      </c>
      <c r="U1004" s="38">
        <f ca="1">SUM($R$9:S1004)</f>
        <v>-28040</v>
      </c>
    </row>
    <row r="1005" spans="16:21" x14ac:dyDescent="0.2">
      <c r="P1005">
        <v>997</v>
      </c>
      <c r="Q1005" s="37">
        <f t="shared" ca="1" si="60"/>
        <v>1</v>
      </c>
      <c r="R1005" s="38">
        <f t="shared" si="61"/>
        <v>10</v>
      </c>
      <c r="S1005" s="38">
        <f t="shared" ca="1" si="62"/>
        <v>-1000</v>
      </c>
      <c r="T1005" s="38">
        <f t="shared" ca="1" si="63"/>
        <v>-990</v>
      </c>
      <c r="U1005" s="38">
        <f ca="1">SUM($R$9:S1005)</f>
        <v>-29030</v>
      </c>
    </row>
    <row r="1006" spans="16:21" x14ac:dyDescent="0.2">
      <c r="P1006">
        <v>998</v>
      </c>
      <c r="Q1006" s="37">
        <f t="shared" ca="1" si="60"/>
        <v>0</v>
      </c>
      <c r="R1006" s="38">
        <f t="shared" si="61"/>
        <v>10</v>
      </c>
      <c r="S1006" s="38">
        <f t="shared" ca="1" si="62"/>
        <v>0</v>
      </c>
      <c r="T1006" s="38">
        <f t="shared" ca="1" si="63"/>
        <v>10</v>
      </c>
      <c r="U1006" s="38">
        <f ca="1">SUM($R$9:S1006)</f>
        <v>-29020</v>
      </c>
    </row>
    <row r="1007" spans="16:21" x14ac:dyDescent="0.2">
      <c r="P1007">
        <v>999</v>
      </c>
      <c r="Q1007" s="37">
        <f t="shared" ca="1" si="60"/>
        <v>0</v>
      </c>
      <c r="R1007" s="38">
        <f t="shared" si="61"/>
        <v>10</v>
      </c>
      <c r="S1007" s="38">
        <f t="shared" ca="1" si="62"/>
        <v>0</v>
      </c>
      <c r="T1007" s="38">
        <f t="shared" ca="1" si="63"/>
        <v>10</v>
      </c>
      <c r="U1007" s="38">
        <f ca="1">SUM($R$9:S1007)</f>
        <v>-29010</v>
      </c>
    </row>
    <row r="1008" spans="16:21" x14ac:dyDescent="0.2">
      <c r="P1008">
        <v>1000</v>
      </c>
      <c r="Q1008" s="37">
        <f t="shared" ca="1" si="60"/>
        <v>0</v>
      </c>
      <c r="R1008" s="38">
        <f t="shared" si="61"/>
        <v>10</v>
      </c>
      <c r="S1008" s="38">
        <f t="shared" ca="1" si="62"/>
        <v>0</v>
      </c>
      <c r="T1008" s="38">
        <f t="shared" ca="1" si="63"/>
        <v>10</v>
      </c>
      <c r="U1008" s="38">
        <f ca="1">SUM($R$9:S1008)</f>
        <v>-29000</v>
      </c>
    </row>
    <row r="1009" spans="16:21" x14ac:dyDescent="0.2">
      <c r="P1009">
        <v>1001</v>
      </c>
      <c r="Q1009" s="37">
        <f t="shared" ref="Q1009:Q1072" ca="1" si="64">IF(RAND()&lt;$C$2,1,0)</f>
        <v>0</v>
      </c>
      <c r="R1009" s="38">
        <f t="shared" ref="R1009:R1072" si="65">$G$2</f>
        <v>10</v>
      </c>
      <c r="S1009" s="38">
        <f t="shared" ref="S1009:S1072" ca="1" si="66">IF(Q1009=1,$G$3,$G$4)</f>
        <v>0</v>
      </c>
      <c r="T1009" s="38">
        <f t="shared" ca="1" si="63"/>
        <v>10</v>
      </c>
      <c r="U1009" s="38">
        <f ca="1">SUM($R$9:S1009)</f>
        <v>-28990</v>
      </c>
    </row>
    <row r="1010" spans="16:21" x14ac:dyDescent="0.2">
      <c r="P1010">
        <v>1002</v>
      </c>
      <c r="Q1010" s="37">
        <f t="shared" ca="1" si="64"/>
        <v>0</v>
      </c>
      <c r="R1010" s="38">
        <f t="shared" si="65"/>
        <v>10</v>
      </c>
      <c r="S1010" s="38">
        <f t="shared" ca="1" si="66"/>
        <v>0</v>
      </c>
      <c r="T1010" s="38">
        <f t="shared" ca="1" si="63"/>
        <v>10</v>
      </c>
      <c r="U1010" s="38">
        <f ca="1">SUM($R$9:S1010)</f>
        <v>-28980</v>
      </c>
    </row>
    <row r="1011" spans="16:21" x14ac:dyDescent="0.2">
      <c r="P1011">
        <v>1003</v>
      </c>
      <c r="Q1011" s="37">
        <f t="shared" ca="1" si="64"/>
        <v>0</v>
      </c>
      <c r="R1011" s="38">
        <f t="shared" si="65"/>
        <v>10</v>
      </c>
      <c r="S1011" s="38">
        <f t="shared" ca="1" si="66"/>
        <v>0</v>
      </c>
      <c r="T1011" s="38">
        <f t="shared" ca="1" si="63"/>
        <v>10</v>
      </c>
      <c r="U1011" s="38">
        <f ca="1">SUM($R$9:S1011)</f>
        <v>-28970</v>
      </c>
    </row>
    <row r="1012" spans="16:21" x14ac:dyDescent="0.2">
      <c r="P1012">
        <v>1004</v>
      </c>
      <c r="Q1012" s="37">
        <f t="shared" ca="1" si="64"/>
        <v>0</v>
      </c>
      <c r="R1012" s="38">
        <f t="shared" si="65"/>
        <v>10</v>
      </c>
      <c r="S1012" s="38">
        <f t="shared" ca="1" si="66"/>
        <v>0</v>
      </c>
      <c r="T1012" s="38">
        <f t="shared" ca="1" si="63"/>
        <v>10</v>
      </c>
      <c r="U1012" s="38">
        <f ca="1">SUM($R$9:S1012)</f>
        <v>-28960</v>
      </c>
    </row>
    <row r="1013" spans="16:21" x14ac:dyDescent="0.2">
      <c r="P1013">
        <v>1005</v>
      </c>
      <c r="Q1013" s="37">
        <f t="shared" ca="1" si="64"/>
        <v>0</v>
      </c>
      <c r="R1013" s="38">
        <f t="shared" si="65"/>
        <v>10</v>
      </c>
      <c r="S1013" s="38">
        <f t="shared" ca="1" si="66"/>
        <v>0</v>
      </c>
      <c r="T1013" s="38">
        <f t="shared" ca="1" si="63"/>
        <v>10</v>
      </c>
      <c r="U1013" s="38">
        <f ca="1">SUM($R$9:S1013)</f>
        <v>-28950</v>
      </c>
    </row>
    <row r="1014" spans="16:21" x14ac:dyDescent="0.2">
      <c r="P1014">
        <v>1006</v>
      </c>
      <c r="Q1014" s="37">
        <f t="shared" ca="1" si="64"/>
        <v>0</v>
      </c>
      <c r="R1014" s="38">
        <f t="shared" si="65"/>
        <v>10</v>
      </c>
      <c r="S1014" s="38">
        <f t="shared" ca="1" si="66"/>
        <v>0</v>
      </c>
      <c r="T1014" s="38">
        <f t="shared" ca="1" si="63"/>
        <v>10</v>
      </c>
      <c r="U1014" s="38">
        <f ca="1">SUM($R$9:S1014)</f>
        <v>-28940</v>
      </c>
    </row>
    <row r="1015" spans="16:21" x14ac:dyDescent="0.2">
      <c r="P1015">
        <v>1007</v>
      </c>
      <c r="Q1015" s="37">
        <f t="shared" ca="1" si="64"/>
        <v>0</v>
      </c>
      <c r="R1015" s="38">
        <f t="shared" si="65"/>
        <v>10</v>
      </c>
      <c r="S1015" s="38">
        <f t="shared" ca="1" si="66"/>
        <v>0</v>
      </c>
      <c r="T1015" s="38">
        <f t="shared" ca="1" si="63"/>
        <v>10</v>
      </c>
      <c r="U1015" s="38">
        <f ca="1">SUM($R$9:S1015)</f>
        <v>-28930</v>
      </c>
    </row>
    <row r="1016" spans="16:21" x14ac:dyDescent="0.2">
      <c r="P1016">
        <v>1008</v>
      </c>
      <c r="Q1016" s="37">
        <f t="shared" ca="1" si="64"/>
        <v>0</v>
      </c>
      <c r="R1016" s="38">
        <f t="shared" si="65"/>
        <v>10</v>
      </c>
      <c r="S1016" s="38">
        <f t="shared" ca="1" si="66"/>
        <v>0</v>
      </c>
      <c r="T1016" s="38">
        <f t="shared" ca="1" si="63"/>
        <v>10</v>
      </c>
      <c r="U1016" s="38">
        <f ca="1">SUM($R$9:S1016)</f>
        <v>-28920</v>
      </c>
    </row>
    <row r="1017" spans="16:21" x14ac:dyDescent="0.2">
      <c r="P1017">
        <v>1009</v>
      </c>
      <c r="Q1017" s="37">
        <f t="shared" ca="1" si="64"/>
        <v>0</v>
      </c>
      <c r="R1017" s="38">
        <f t="shared" si="65"/>
        <v>10</v>
      </c>
      <c r="S1017" s="38">
        <f t="shared" ca="1" si="66"/>
        <v>0</v>
      </c>
      <c r="T1017" s="38">
        <f t="shared" ca="1" si="63"/>
        <v>10</v>
      </c>
      <c r="U1017" s="38">
        <f ca="1">SUM($R$9:S1017)</f>
        <v>-28910</v>
      </c>
    </row>
    <row r="1018" spans="16:21" x14ac:dyDescent="0.2">
      <c r="P1018">
        <v>1010</v>
      </c>
      <c r="Q1018" s="37">
        <f t="shared" ca="1" si="64"/>
        <v>0</v>
      </c>
      <c r="R1018" s="38">
        <f t="shared" si="65"/>
        <v>10</v>
      </c>
      <c r="S1018" s="38">
        <f t="shared" ca="1" si="66"/>
        <v>0</v>
      </c>
      <c r="T1018" s="38">
        <f t="shared" ca="1" si="63"/>
        <v>10</v>
      </c>
      <c r="U1018" s="38">
        <f ca="1">SUM($R$9:S1018)</f>
        <v>-28900</v>
      </c>
    </row>
    <row r="1019" spans="16:21" x14ac:dyDescent="0.2">
      <c r="P1019">
        <v>1011</v>
      </c>
      <c r="Q1019" s="37">
        <f t="shared" ca="1" si="64"/>
        <v>0</v>
      </c>
      <c r="R1019" s="38">
        <f t="shared" si="65"/>
        <v>10</v>
      </c>
      <c r="S1019" s="38">
        <f t="shared" ca="1" si="66"/>
        <v>0</v>
      </c>
      <c r="T1019" s="38">
        <f t="shared" ca="1" si="63"/>
        <v>10</v>
      </c>
      <c r="U1019" s="38">
        <f ca="1">SUM($R$9:S1019)</f>
        <v>-28890</v>
      </c>
    </row>
    <row r="1020" spans="16:21" x14ac:dyDescent="0.2">
      <c r="P1020">
        <v>1012</v>
      </c>
      <c r="Q1020" s="37">
        <f t="shared" ca="1" si="64"/>
        <v>0</v>
      </c>
      <c r="R1020" s="38">
        <f t="shared" si="65"/>
        <v>10</v>
      </c>
      <c r="S1020" s="38">
        <f t="shared" ca="1" si="66"/>
        <v>0</v>
      </c>
      <c r="T1020" s="38">
        <f t="shared" ca="1" si="63"/>
        <v>10</v>
      </c>
      <c r="U1020" s="38">
        <f ca="1">SUM($R$9:S1020)</f>
        <v>-28880</v>
      </c>
    </row>
    <row r="1021" spans="16:21" x14ac:dyDescent="0.2">
      <c r="P1021">
        <v>1013</v>
      </c>
      <c r="Q1021" s="37">
        <f t="shared" ca="1" si="64"/>
        <v>0</v>
      </c>
      <c r="R1021" s="38">
        <f t="shared" si="65"/>
        <v>10</v>
      </c>
      <c r="S1021" s="38">
        <f t="shared" ca="1" si="66"/>
        <v>0</v>
      </c>
      <c r="T1021" s="38">
        <f t="shared" ca="1" si="63"/>
        <v>10</v>
      </c>
      <c r="U1021" s="38">
        <f ca="1">SUM($R$9:S1021)</f>
        <v>-28870</v>
      </c>
    </row>
    <row r="1022" spans="16:21" x14ac:dyDescent="0.2">
      <c r="P1022">
        <v>1014</v>
      </c>
      <c r="Q1022" s="37">
        <f t="shared" ca="1" si="64"/>
        <v>0</v>
      </c>
      <c r="R1022" s="38">
        <f t="shared" si="65"/>
        <v>10</v>
      </c>
      <c r="S1022" s="38">
        <f t="shared" ca="1" si="66"/>
        <v>0</v>
      </c>
      <c r="T1022" s="38">
        <f t="shared" ca="1" si="63"/>
        <v>10</v>
      </c>
      <c r="U1022" s="38">
        <f ca="1">SUM($R$9:S1022)</f>
        <v>-28860</v>
      </c>
    </row>
    <row r="1023" spans="16:21" x14ac:dyDescent="0.2">
      <c r="P1023">
        <v>1015</v>
      </c>
      <c r="Q1023" s="37">
        <f t="shared" ca="1" si="64"/>
        <v>0</v>
      </c>
      <c r="R1023" s="38">
        <f t="shared" si="65"/>
        <v>10</v>
      </c>
      <c r="S1023" s="38">
        <f t="shared" ca="1" si="66"/>
        <v>0</v>
      </c>
      <c r="T1023" s="38">
        <f t="shared" ca="1" si="63"/>
        <v>10</v>
      </c>
      <c r="U1023" s="38">
        <f ca="1">SUM($R$9:S1023)</f>
        <v>-28850</v>
      </c>
    </row>
    <row r="1024" spans="16:21" x14ac:dyDescent="0.2">
      <c r="P1024">
        <v>1016</v>
      </c>
      <c r="Q1024" s="37">
        <f t="shared" ca="1" si="64"/>
        <v>0</v>
      </c>
      <c r="R1024" s="38">
        <f t="shared" si="65"/>
        <v>10</v>
      </c>
      <c r="S1024" s="38">
        <f t="shared" ca="1" si="66"/>
        <v>0</v>
      </c>
      <c r="T1024" s="38">
        <f t="shared" ca="1" si="63"/>
        <v>10</v>
      </c>
      <c r="U1024" s="38">
        <f ca="1">SUM($R$9:S1024)</f>
        <v>-28840</v>
      </c>
    </row>
    <row r="1025" spans="16:21" x14ac:dyDescent="0.2">
      <c r="P1025">
        <v>1017</v>
      </c>
      <c r="Q1025" s="37">
        <f t="shared" ca="1" si="64"/>
        <v>0</v>
      </c>
      <c r="R1025" s="38">
        <f t="shared" si="65"/>
        <v>10</v>
      </c>
      <c r="S1025" s="38">
        <f t="shared" ca="1" si="66"/>
        <v>0</v>
      </c>
      <c r="T1025" s="38">
        <f t="shared" ca="1" si="63"/>
        <v>10</v>
      </c>
      <c r="U1025" s="38">
        <f ca="1">SUM($R$9:S1025)</f>
        <v>-28830</v>
      </c>
    </row>
    <row r="1026" spans="16:21" x14ac:dyDescent="0.2">
      <c r="P1026">
        <v>1018</v>
      </c>
      <c r="Q1026" s="37">
        <f t="shared" ca="1" si="64"/>
        <v>0</v>
      </c>
      <c r="R1026" s="38">
        <f t="shared" si="65"/>
        <v>10</v>
      </c>
      <c r="S1026" s="38">
        <f t="shared" ca="1" si="66"/>
        <v>0</v>
      </c>
      <c r="T1026" s="38">
        <f t="shared" ca="1" si="63"/>
        <v>10</v>
      </c>
      <c r="U1026" s="38">
        <f ca="1">SUM($R$9:S1026)</f>
        <v>-28820</v>
      </c>
    </row>
    <row r="1027" spans="16:21" x14ac:dyDescent="0.2">
      <c r="P1027">
        <v>1019</v>
      </c>
      <c r="Q1027" s="37">
        <f t="shared" ca="1" si="64"/>
        <v>0</v>
      </c>
      <c r="R1027" s="38">
        <f t="shared" si="65"/>
        <v>10</v>
      </c>
      <c r="S1027" s="38">
        <f t="shared" ca="1" si="66"/>
        <v>0</v>
      </c>
      <c r="T1027" s="38">
        <f t="shared" ca="1" si="63"/>
        <v>10</v>
      </c>
      <c r="U1027" s="38">
        <f ca="1">SUM($R$9:S1027)</f>
        <v>-28810</v>
      </c>
    </row>
    <row r="1028" spans="16:21" x14ac:dyDescent="0.2">
      <c r="P1028">
        <v>1020</v>
      </c>
      <c r="Q1028" s="37">
        <f t="shared" ca="1" si="64"/>
        <v>0</v>
      </c>
      <c r="R1028" s="38">
        <f t="shared" si="65"/>
        <v>10</v>
      </c>
      <c r="S1028" s="38">
        <f t="shared" ca="1" si="66"/>
        <v>0</v>
      </c>
      <c r="T1028" s="38">
        <f t="shared" ca="1" si="63"/>
        <v>10</v>
      </c>
      <c r="U1028" s="38">
        <f ca="1">SUM($R$9:S1028)</f>
        <v>-28800</v>
      </c>
    </row>
    <row r="1029" spans="16:21" x14ac:dyDescent="0.2">
      <c r="P1029">
        <v>1021</v>
      </c>
      <c r="Q1029" s="37">
        <f t="shared" ca="1" si="64"/>
        <v>0</v>
      </c>
      <c r="R1029" s="38">
        <f t="shared" si="65"/>
        <v>10</v>
      </c>
      <c r="S1029" s="38">
        <f t="shared" ca="1" si="66"/>
        <v>0</v>
      </c>
      <c r="T1029" s="38">
        <f t="shared" ca="1" si="63"/>
        <v>10</v>
      </c>
      <c r="U1029" s="38">
        <f ca="1">SUM($R$9:S1029)</f>
        <v>-28790</v>
      </c>
    </row>
    <row r="1030" spans="16:21" x14ac:dyDescent="0.2">
      <c r="P1030">
        <v>1022</v>
      </c>
      <c r="Q1030" s="37">
        <f t="shared" ca="1" si="64"/>
        <v>0</v>
      </c>
      <c r="R1030" s="38">
        <f t="shared" si="65"/>
        <v>10</v>
      </c>
      <c r="S1030" s="38">
        <f t="shared" ca="1" si="66"/>
        <v>0</v>
      </c>
      <c r="T1030" s="38">
        <f t="shared" ca="1" si="63"/>
        <v>10</v>
      </c>
      <c r="U1030" s="38">
        <f ca="1">SUM($R$9:S1030)</f>
        <v>-28780</v>
      </c>
    </row>
    <row r="1031" spans="16:21" x14ac:dyDescent="0.2">
      <c r="P1031">
        <v>1023</v>
      </c>
      <c r="Q1031" s="37">
        <f t="shared" ca="1" si="64"/>
        <v>0</v>
      </c>
      <c r="R1031" s="38">
        <f t="shared" si="65"/>
        <v>10</v>
      </c>
      <c r="S1031" s="38">
        <f t="shared" ca="1" si="66"/>
        <v>0</v>
      </c>
      <c r="T1031" s="38">
        <f t="shared" ca="1" si="63"/>
        <v>10</v>
      </c>
      <c r="U1031" s="38">
        <f ca="1">SUM($R$9:S1031)</f>
        <v>-28770</v>
      </c>
    </row>
    <row r="1032" spans="16:21" x14ac:dyDescent="0.2">
      <c r="P1032">
        <v>1024</v>
      </c>
      <c r="Q1032" s="37">
        <f t="shared" ca="1" si="64"/>
        <v>0</v>
      </c>
      <c r="R1032" s="38">
        <f t="shared" si="65"/>
        <v>10</v>
      </c>
      <c r="S1032" s="38">
        <f t="shared" ca="1" si="66"/>
        <v>0</v>
      </c>
      <c r="T1032" s="38">
        <f t="shared" ca="1" si="63"/>
        <v>10</v>
      </c>
      <c r="U1032" s="38">
        <f ca="1">SUM($R$9:S1032)</f>
        <v>-28760</v>
      </c>
    </row>
    <row r="1033" spans="16:21" x14ac:dyDescent="0.2">
      <c r="P1033">
        <v>1025</v>
      </c>
      <c r="Q1033" s="37">
        <f t="shared" ca="1" si="64"/>
        <v>0</v>
      </c>
      <c r="R1033" s="38">
        <f t="shared" si="65"/>
        <v>10</v>
      </c>
      <c r="S1033" s="38">
        <f t="shared" ca="1" si="66"/>
        <v>0</v>
      </c>
      <c r="T1033" s="38">
        <f t="shared" ca="1" si="63"/>
        <v>10</v>
      </c>
      <c r="U1033" s="38">
        <f ca="1">SUM($R$9:S1033)</f>
        <v>-28750</v>
      </c>
    </row>
    <row r="1034" spans="16:21" x14ac:dyDescent="0.2">
      <c r="P1034">
        <v>1026</v>
      </c>
      <c r="Q1034" s="37">
        <f t="shared" ca="1" si="64"/>
        <v>0</v>
      </c>
      <c r="R1034" s="38">
        <f t="shared" si="65"/>
        <v>10</v>
      </c>
      <c r="S1034" s="38">
        <f t="shared" ca="1" si="66"/>
        <v>0</v>
      </c>
      <c r="T1034" s="38">
        <f t="shared" ref="T1034:T1097" ca="1" si="67">R1034+S1034</f>
        <v>10</v>
      </c>
      <c r="U1034" s="38">
        <f ca="1">SUM($R$9:S1034)</f>
        <v>-28740</v>
      </c>
    </row>
    <row r="1035" spans="16:21" x14ac:dyDescent="0.2">
      <c r="P1035">
        <v>1027</v>
      </c>
      <c r="Q1035" s="37">
        <f t="shared" ca="1" si="64"/>
        <v>0</v>
      </c>
      <c r="R1035" s="38">
        <f t="shared" si="65"/>
        <v>10</v>
      </c>
      <c r="S1035" s="38">
        <f t="shared" ca="1" si="66"/>
        <v>0</v>
      </c>
      <c r="T1035" s="38">
        <f t="shared" ca="1" si="67"/>
        <v>10</v>
      </c>
      <c r="U1035" s="38">
        <f ca="1">SUM($R$9:S1035)</f>
        <v>-28730</v>
      </c>
    </row>
    <row r="1036" spans="16:21" x14ac:dyDescent="0.2">
      <c r="P1036">
        <v>1028</v>
      </c>
      <c r="Q1036" s="37">
        <f t="shared" ca="1" si="64"/>
        <v>0</v>
      </c>
      <c r="R1036" s="38">
        <f t="shared" si="65"/>
        <v>10</v>
      </c>
      <c r="S1036" s="38">
        <f t="shared" ca="1" si="66"/>
        <v>0</v>
      </c>
      <c r="T1036" s="38">
        <f t="shared" ca="1" si="67"/>
        <v>10</v>
      </c>
      <c r="U1036" s="38">
        <f ca="1">SUM($R$9:S1036)</f>
        <v>-28720</v>
      </c>
    </row>
    <row r="1037" spans="16:21" x14ac:dyDescent="0.2">
      <c r="P1037">
        <v>1029</v>
      </c>
      <c r="Q1037" s="37">
        <f t="shared" ca="1" si="64"/>
        <v>0</v>
      </c>
      <c r="R1037" s="38">
        <f t="shared" si="65"/>
        <v>10</v>
      </c>
      <c r="S1037" s="38">
        <f t="shared" ca="1" si="66"/>
        <v>0</v>
      </c>
      <c r="T1037" s="38">
        <f t="shared" ca="1" si="67"/>
        <v>10</v>
      </c>
      <c r="U1037" s="38">
        <f ca="1">SUM($R$9:S1037)</f>
        <v>-28710</v>
      </c>
    </row>
    <row r="1038" spans="16:21" x14ac:dyDescent="0.2">
      <c r="P1038">
        <v>1030</v>
      </c>
      <c r="Q1038" s="37">
        <f t="shared" ca="1" si="64"/>
        <v>0</v>
      </c>
      <c r="R1038" s="38">
        <f t="shared" si="65"/>
        <v>10</v>
      </c>
      <c r="S1038" s="38">
        <f t="shared" ca="1" si="66"/>
        <v>0</v>
      </c>
      <c r="T1038" s="38">
        <f t="shared" ca="1" si="67"/>
        <v>10</v>
      </c>
      <c r="U1038" s="38">
        <f ca="1">SUM($R$9:S1038)</f>
        <v>-28700</v>
      </c>
    </row>
    <row r="1039" spans="16:21" x14ac:dyDescent="0.2">
      <c r="P1039">
        <v>1031</v>
      </c>
      <c r="Q1039" s="37">
        <f t="shared" ca="1" si="64"/>
        <v>0</v>
      </c>
      <c r="R1039" s="38">
        <f t="shared" si="65"/>
        <v>10</v>
      </c>
      <c r="S1039" s="38">
        <f t="shared" ca="1" si="66"/>
        <v>0</v>
      </c>
      <c r="T1039" s="38">
        <f t="shared" ca="1" si="67"/>
        <v>10</v>
      </c>
      <c r="U1039" s="38">
        <f ca="1">SUM($R$9:S1039)</f>
        <v>-28690</v>
      </c>
    </row>
    <row r="1040" spans="16:21" x14ac:dyDescent="0.2">
      <c r="P1040">
        <v>1032</v>
      </c>
      <c r="Q1040" s="37">
        <f t="shared" ca="1" si="64"/>
        <v>0</v>
      </c>
      <c r="R1040" s="38">
        <f t="shared" si="65"/>
        <v>10</v>
      </c>
      <c r="S1040" s="38">
        <f t="shared" ca="1" si="66"/>
        <v>0</v>
      </c>
      <c r="T1040" s="38">
        <f t="shared" ca="1" si="67"/>
        <v>10</v>
      </c>
      <c r="U1040" s="38">
        <f ca="1">SUM($R$9:S1040)</f>
        <v>-28680</v>
      </c>
    </row>
    <row r="1041" spans="16:21" x14ac:dyDescent="0.2">
      <c r="P1041">
        <v>1033</v>
      </c>
      <c r="Q1041" s="37">
        <f t="shared" ca="1" si="64"/>
        <v>0</v>
      </c>
      <c r="R1041" s="38">
        <f t="shared" si="65"/>
        <v>10</v>
      </c>
      <c r="S1041" s="38">
        <f t="shared" ca="1" si="66"/>
        <v>0</v>
      </c>
      <c r="T1041" s="38">
        <f t="shared" ca="1" si="67"/>
        <v>10</v>
      </c>
      <c r="U1041" s="38">
        <f ca="1">SUM($R$9:S1041)</f>
        <v>-28670</v>
      </c>
    </row>
    <row r="1042" spans="16:21" x14ac:dyDescent="0.2">
      <c r="P1042">
        <v>1034</v>
      </c>
      <c r="Q1042" s="37">
        <f t="shared" ca="1" si="64"/>
        <v>0</v>
      </c>
      <c r="R1042" s="38">
        <f t="shared" si="65"/>
        <v>10</v>
      </c>
      <c r="S1042" s="38">
        <f t="shared" ca="1" si="66"/>
        <v>0</v>
      </c>
      <c r="T1042" s="38">
        <f t="shared" ca="1" si="67"/>
        <v>10</v>
      </c>
      <c r="U1042" s="38">
        <f ca="1">SUM($R$9:S1042)</f>
        <v>-28660</v>
      </c>
    </row>
    <row r="1043" spans="16:21" x14ac:dyDescent="0.2">
      <c r="P1043">
        <v>1035</v>
      </c>
      <c r="Q1043" s="37">
        <f t="shared" ca="1" si="64"/>
        <v>0</v>
      </c>
      <c r="R1043" s="38">
        <f t="shared" si="65"/>
        <v>10</v>
      </c>
      <c r="S1043" s="38">
        <f t="shared" ca="1" si="66"/>
        <v>0</v>
      </c>
      <c r="T1043" s="38">
        <f t="shared" ca="1" si="67"/>
        <v>10</v>
      </c>
      <c r="U1043" s="38">
        <f ca="1">SUM($R$9:S1043)</f>
        <v>-28650</v>
      </c>
    </row>
    <row r="1044" spans="16:21" x14ac:dyDescent="0.2">
      <c r="P1044">
        <v>1036</v>
      </c>
      <c r="Q1044" s="37">
        <f t="shared" ca="1" si="64"/>
        <v>0</v>
      </c>
      <c r="R1044" s="38">
        <f t="shared" si="65"/>
        <v>10</v>
      </c>
      <c r="S1044" s="38">
        <f t="shared" ca="1" si="66"/>
        <v>0</v>
      </c>
      <c r="T1044" s="38">
        <f t="shared" ca="1" si="67"/>
        <v>10</v>
      </c>
      <c r="U1044" s="38">
        <f ca="1">SUM($R$9:S1044)</f>
        <v>-28640</v>
      </c>
    </row>
    <row r="1045" spans="16:21" x14ac:dyDescent="0.2">
      <c r="P1045">
        <v>1037</v>
      </c>
      <c r="Q1045" s="37">
        <f t="shared" ca="1" si="64"/>
        <v>0</v>
      </c>
      <c r="R1045" s="38">
        <f t="shared" si="65"/>
        <v>10</v>
      </c>
      <c r="S1045" s="38">
        <f t="shared" ca="1" si="66"/>
        <v>0</v>
      </c>
      <c r="T1045" s="38">
        <f t="shared" ca="1" si="67"/>
        <v>10</v>
      </c>
      <c r="U1045" s="38">
        <f ca="1">SUM($R$9:S1045)</f>
        <v>-28630</v>
      </c>
    </row>
    <row r="1046" spans="16:21" x14ac:dyDescent="0.2">
      <c r="P1046">
        <v>1038</v>
      </c>
      <c r="Q1046" s="37">
        <f t="shared" ca="1" si="64"/>
        <v>0</v>
      </c>
      <c r="R1046" s="38">
        <f t="shared" si="65"/>
        <v>10</v>
      </c>
      <c r="S1046" s="38">
        <f t="shared" ca="1" si="66"/>
        <v>0</v>
      </c>
      <c r="T1046" s="38">
        <f t="shared" ca="1" si="67"/>
        <v>10</v>
      </c>
      <c r="U1046" s="38">
        <f ca="1">SUM($R$9:S1046)</f>
        <v>-28620</v>
      </c>
    </row>
    <row r="1047" spans="16:21" x14ac:dyDescent="0.2">
      <c r="P1047">
        <v>1039</v>
      </c>
      <c r="Q1047" s="37">
        <f t="shared" ca="1" si="64"/>
        <v>0</v>
      </c>
      <c r="R1047" s="38">
        <f t="shared" si="65"/>
        <v>10</v>
      </c>
      <c r="S1047" s="38">
        <f t="shared" ca="1" si="66"/>
        <v>0</v>
      </c>
      <c r="T1047" s="38">
        <f t="shared" ca="1" si="67"/>
        <v>10</v>
      </c>
      <c r="U1047" s="38">
        <f ca="1">SUM($R$9:S1047)</f>
        <v>-28610</v>
      </c>
    </row>
    <row r="1048" spans="16:21" x14ac:dyDescent="0.2">
      <c r="P1048">
        <v>1040</v>
      </c>
      <c r="Q1048" s="37">
        <f t="shared" ca="1" si="64"/>
        <v>0</v>
      </c>
      <c r="R1048" s="38">
        <f t="shared" si="65"/>
        <v>10</v>
      </c>
      <c r="S1048" s="38">
        <f t="shared" ca="1" si="66"/>
        <v>0</v>
      </c>
      <c r="T1048" s="38">
        <f t="shared" ca="1" si="67"/>
        <v>10</v>
      </c>
      <c r="U1048" s="38">
        <f ca="1">SUM($R$9:S1048)</f>
        <v>-28600</v>
      </c>
    </row>
    <row r="1049" spans="16:21" x14ac:dyDescent="0.2">
      <c r="P1049">
        <v>1041</v>
      </c>
      <c r="Q1049" s="37">
        <f t="shared" ca="1" si="64"/>
        <v>0</v>
      </c>
      <c r="R1049" s="38">
        <f t="shared" si="65"/>
        <v>10</v>
      </c>
      <c r="S1049" s="38">
        <f t="shared" ca="1" si="66"/>
        <v>0</v>
      </c>
      <c r="T1049" s="38">
        <f t="shared" ca="1" si="67"/>
        <v>10</v>
      </c>
      <c r="U1049" s="38">
        <f ca="1">SUM($R$9:S1049)</f>
        <v>-28590</v>
      </c>
    </row>
    <row r="1050" spans="16:21" x14ac:dyDescent="0.2">
      <c r="P1050">
        <v>1042</v>
      </c>
      <c r="Q1050" s="37">
        <f t="shared" ca="1" si="64"/>
        <v>0</v>
      </c>
      <c r="R1050" s="38">
        <f t="shared" si="65"/>
        <v>10</v>
      </c>
      <c r="S1050" s="38">
        <f t="shared" ca="1" si="66"/>
        <v>0</v>
      </c>
      <c r="T1050" s="38">
        <f t="shared" ca="1" si="67"/>
        <v>10</v>
      </c>
      <c r="U1050" s="38">
        <f ca="1">SUM($R$9:S1050)</f>
        <v>-28580</v>
      </c>
    </row>
    <row r="1051" spans="16:21" x14ac:dyDescent="0.2">
      <c r="P1051">
        <v>1043</v>
      </c>
      <c r="Q1051" s="37">
        <f t="shared" ca="1" si="64"/>
        <v>0</v>
      </c>
      <c r="R1051" s="38">
        <f t="shared" si="65"/>
        <v>10</v>
      </c>
      <c r="S1051" s="38">
        <f t="shared" ca="1" si="66"/>
        <v>0</v>
      </c>
      <c r="T1051" s="38">
        <f t="shared" ca="1" si="67"/>
        <v>10</v>
      </c>
      <c r="U1051" s="38">
        <f ca="1">SUM($R$9:S1051)</f>
        <v>-28570</v>
      </c>
    </row>
    <row r="1052" spans="16:21" x14ac:dyDescent="0.2">
      <c r="P1052">
        <v>1044</v>
      </c>
      <c r="Q1052" s="37">
        <f t="shared" ca="1" si="64"/>
        <v>0</v>
      </c>
      <c r="R1052" s="38">
        <f t="shared" si="65"/>
        <v>10</v>
      </c>
      <c r="S1052" s="38">
        <f t="shared" ca="1" si="66"/>
        <v>0</v>
      </c>
      <c r="T1052" s="38">
        <f t="shared" ca="1" si="67"/>
        <v>10</v>
      </c>
      <c r="U1052" s="38">
        <f ca="1">SUM($R$9:S1052)</f>
        <v>-28560</v>
      </c>
    </row>
    <row r="1053" spans="16:21" x14ac:dyDescent="0.2">
      <c r="P1053">
        <v>1045</v>
      </c>
      <c r="Q1053" s="37">
        <f t="shared" ca="1" si="64"/>
        <v>0</v>
      </c>
      <c r="R1053" s="38">
        <f t="shared" si="65"/>
        <v>10</v>
      </c>
      <c r="S1053" s="38">
        <f t="shared" ca="1" si="66"/>
        <v>0</v>
      </c>
      <c r="T1053" s="38">
        <f t="shared" ca="1" si="67"/>
        <v>10</v>
      </c>
      <c r="U1053" s="38">
        <f ca="1">SUM($R$9:S1053)</f>
        <v>-28550</v>
      </c>
    </row>
    <row r="1054" spans="16:21" x14ac:dyDescent="0.2">
      <c r="P1054">
        <v>1046</v>
      </c>
      <c r="Q1054" s="37">
        <f t="shared" ca="1" si="64"/>
        <v>0</v>
      </c>
      <c r="R1054" s="38">
        <f t="shared" si="65"/>
        <v>10</v>
      </c>
      <c r="S1054" s="38">
        <f t="shared" ca="1" si="66"/>
        <v>0</v>
      </c>
      <c r="T1054" s="38">
        <f t="shared" ca="1" si="67"/>
        <v>10</v>
      </c>
      <c r="U1054" s="38">
        <f ca="1">SUM($R$9:S1054)</f>
        <v>-28540</v>
      </c>
    </row>
    <row r="1055" spans="16:21" x14ac:dyDescent="0.2">
      <c r="P1055">
        <v>1047</v>
      </c>
      <c r="Q1055" s="37">
        <f t="shared" ca="1" si="64"/>
        <v>0</v>
      </c>
      <c r="R1055" s="38">
        <f t="shared" si="65"/>
        <v>10</v>
      </c>
      <c r="S1055" s="38">
        <f t="shared" ca="1" si="66"/>
        <v>0</v>
      </c>
      <c r="T1055" s="38">
        <f t="shared" ca="1" si="67"/>
        <v>10</v>
      </c>
      <c r="U1055" s="38">
        <f ca="1">SUM($R$9:S1055)</f>
        <v>-28530</v>
      </c>
    </row>
    <row r="1056" spans="16:21" x14ac:dyDescent="0.2">
      <c r="P1056">
        <v>1048</v>
      </c>
      <c r="Q1056" s="37">
        <f t="shared" ca="1" si="64"/>
        <v>0</v>
      </c>
      <c r="R1056" s="38">
        <f t="shared" si="65"/>
        <v>10</v>
      </c>
      <c r="S1056" s="38">
        <f t="shared" ca="1" si="66"/>
        <v>0</v>
      </c>
      <c r="T1056" s="38">
        <f t="shared" ca="1" si="67"/>
        <v>10</v>
      </c>
      <c r="U1056" s="38">
        <f ca="1">SUM($R$9:S1056)</f>
        <v>-28520</v>
      </c>
    </row>
    <row r="1057" spans="16:21" x14ac:dyDescent="0.2">
      <c r="P1057">
        <v>1049</v>
      </c>
      <c r="Q1057" s="37">
        <f t="shared" ca="1" si="64"/>
        <v>0</v>
      </c>
      <c r="R1057" s="38">
        <f t="shared" si="65"/>
        <v>10</v>
      </c>
      <c r="S1057" s="38">
        <f t="shared" ca="1" si="66"/>
        <v>0</v>
      </c>
      <c r="T1057" s="38">
        <f t="shared" ca="1" si="67"/>
        <v>10</v>
      </c>
      <c r="U1057" s="38">
        <f ca="1">SUM($R$9:S1057)</f>
        <v>-28510</v>
      </c>
    </row>
    <row r="1058" spans="16:21" x14ac:dyDescent="0.2">
      <c r="P1058">
        <v>1050</v>
      </c>
      <c r="Q1058" s="37">
        <f t="shared" ca="1" si="64"/>
        <v>0</v>
      </c>
      <c r="R1058" s="38">
        <f t="shared" si="65"/>
        <v>10</v>
      </c>
      <c r="S1058" s="38">
        <f t="shared" ca="1" si="66"/>
        <v>0</v>
      </c>
      <c r="T1058" s="38">
        <f t="shared" ca="1" si="67"/>
        <v>10</v>
      </c>
      <c r="U1058" s="38">
        <f ca="1">SUM($R$9:S1058)</f>
        <v>-28500</v>
      </c>
    </row>
    <row r="1059" spans="16:21" x14ac:dyDescent="0.2">
      <c r="P1059">
        <v>1051</v>
      </c>
      <c r="Q1059" s="37">
        <f t="shared" ca="1" si="64"/>
        <v>0</v>
      </c>
      <c r="R1059" s="38">
        <f t="shared" si="65"/>
        <v>10</v>
      </c>
      <c r="S1059" s="38">
        <f t="shared" ca="1" si="66"/>
        <v>0</v>
      </c>
      <c r="T1059" s="38">
        <f t="shared" ca="1" si="67"/>
        <v>10</v>
      </c>
      <c r="U1059" s="38">
        <f ca="1">SUM($R$9:S1059)</f>
        <v>-28490</v>
      </c>
    </row>
    <row r="1060" spans="16:21" x14ac:dyDescent="0.2">
      <c r="P1060">
        <v>1052</v>
      </c>
      <c r="Q1060" s="37">
        <f t="shared" ca="1" si="64"/>
        <v>0</v>
      </c>
      <c r="R1060" s="38">
        <f t="shared" si="65"/>
        <v>10</v>
      </c>
      <c r="S1060" s="38">
        <f t="shared" ca="1" si="66"/>
        <v>0</v>
      </c>
      <c r="T1060" s="38">
        <f t="shared" ca="1" si="67"/>
        <v>10</v>
      </c>
      <c r="U1060" s="38">
        <f ca="1">SUM($R$9:S1060)</f>
        <v>-28480</v>
      </c>
    </row>
    <row r="1061" spans="16:21" x14ac:dyDescent="0.2">
      <c r="P1061">
        <v>1053</v>
      </c>
      <c r="Q1061" s="37">
        <f t="shared" ca="1" si="64"/>
        <v>1</v>
      </c>
      <c r="R1061" s="38">
        <f t="shared" si="65"/>
        <v>10</v>
      </c>
      <c r="S1061" s="38">
        <f t="shared" ca="1" si="66"/>
        <v>-1000</v>
      </c>
      <c r="T1061" s="38">
        <f t="shared" ca="1" si="67"/>
        <v>-990</v>
      </c>
      <c r="U1061" s="38">
        <f ca="1">SUM($R$9:S1061)</f>
        <v>-29470</v>
      </c>
    </row>
    <row r="1062" spans="16:21" x14ac:dyDescent="0.2">
      <c r="P1062">
        <v>1054</v>
      </c>
      <c r="Q1062" s="37">
        <f t="shared" ca="1" si="64"/>
        <v>0</v>
      </c>
      <c r="R1062" s="38">
        <f t="shared" si="65"/>
        <v>10</v>
      </c>
      <c r="S1062" s="38">
        <f t="shared" ca="1" si="66"/>
        <v>0</v>
      </c>
      <c r="T1062" s="38">
        <f t="shared" ca="1" si="67"/>
        <v>10</v>
      </c>
      <c r="U1062" s="38">
        <f ca="1">SUM($R$9:S1062)</f>
        <v>-29460</v>
      </c>
    </row>
    <row r="1063" spans="16:21" x14ac:dyDescent="0.2">
      <c r="P1063">
        <v>1055</v>
      </c>
      <c r="Q1063" s="37">
        <f t="shared" ca="1" si="64"/>
        <v>0</v>
      </c>
      <c r="R1063" s="38">
        <f t="shared" si="65"/>
        <v>10</v>
      </c>
      <c r="S1063" s="38">
        <f t="shared" ca="1" si="66"/>
        <v>0</v>
      </c>
      <c r="T1063" s="38">
        <f t="shared" ca="1" si="67"/>
        <v>10</v>
      </c>
      <c r="U1063" s="38">
        <f ca="1">SUM($R$9:S1063)</f>
        <v>-29450</v>
      </c>
    </row>
    <row r="1064" spans="16:21" x14ac:dyDescent="0.2">
      <c r="P1064">
        <v>1056</v>
      </c>
      <c r="Q1064" s="37">
        <f t="shared" ca="1" si="64"/>
        <v>0</v>
      </c>
      <c r="R1064" s="38">
        <f t="shared" si="65"/>
        <v>10</v>
      </c>
      <c r="S1064" s="38">
        <f t="shared" ca="1" si="66"/>
        <v>0</v>
      </c>
      <c r="T1064" s="38">
        <f t="shared" ca="1" si="67"/>
        <v>10</v>
      </c>
      <c r="U1064" s="38">
        <f ca="1">SUM($R$9:S1064)</f>
        <v>-29440</v>
      </c>
    </row>
    <row r="1065" spans="16:21" x14ac:dyDescent="0.2">
      <c r="P1065">
        <v>1057</v>
      </c>
      <c r="Q1065" s="37">
        <f t="shared" ca="1" si="64"/>
        <v>0</v>
      </c>
      <c r="R1065" s="38">
        <f t="shared" si="65"/>
        <v>10</v>
      </c>
      <c r="S1065" s="38">
        <f t="shared" ca="1" si="66"/>
        <v>0</v>
      </c>
      <c r="T1065" s="38">
        <f t="shared" ca="1" si="67"/>
        <v>10</v>
      </c>
      <c r="U1065" s="38">
        <f ca="1">SUM($R$9:S1065)</f>
        <v>-29430</v>
      </c>
    </row>
    <row r="1066" spans="16:21" x14ac:dyDescent="0.2">
      <c r="P1066">
        <v>1058</v>
      </c>
      <c r="Q1066" s="37">
        <f t="shared" ca="1" si="64"/>
        <v>0</v>
      </c>
      <c r="R1066" s="38">
        <f t="shared" si="65"/>
        <v>10</v>
      </c>
      <c r="S1066" s="38">
        <f t="shared" ca="1" si="66"/>
        <v>0</v>
      </c>
      <c r="T1066" s="38">
        <f t="shared" ca="1" si="67"/>
        <v>10</v>
      </c>
      <c r="U1066" s="38">
        <f ca="1">SUM($R$9:S1066)</f>
        <v>-29420</v>
      </c>
    </row>
    <row r="1067" spans="16:21" x14ac:dyDescent="0.2">
      <c r="P1067">
        <v>1059</v>
      </c>
      <c r="Q1067" s="37">
        <f t="shared" ca="1" si="64"/>
        <v>0</v>
      </c>
      <c r="R1067" s="38">
        <f t="shared" si="65"/>
        <v>10</v>
      </c>
      <c r="S1067" s="38">
        <f t="shared" ca="1" si="66"/>
        <v>0</v>
      </c>
      <c r="T1067" s="38">
        <f t="shared" ca="1" si="67"/>
        <v>10</v>
      </c>
      <c r="U1067" s="38">
        <f ca="1">SUM($R$9:S1067)</f>
        <v>-29410</v>
      </c>
    </row>
    <row r="1068" spans="16:21" x14ac:dyDescent="0.2">
      <c r="P1068">
        <v>1060</v>
      </c>
      <c r="Q1068" s="37">
        <f t="shared" ca="1" si="64"/>
        <v>0</v>
      </c>
      <c r="R1068" s="38">
        <f t="shared" si="65"/>
        <v>10</v>
      </c>
      <c r="S1068" s="38">
        <f t="shared" ca="1" si="66"/>
        <v>0</v>
      </c>
      <c r="T1068" s="38">
        <f t="shared" ca="1" si="67"/>
        <v>10</v>
      </c>
      <c r="U1068" s="38">
        <f ca="1">SUM($R$9:S1068)</f>
        <v>-29400</v>
      </c>
    </row>
    <row r="1069" spans="16:21" x14ac:dyDescent="0.2">
      <c r="P1069">
        <v>1061</v>
      </c>
      <c r="Q1069" s="37">
        <f t="shared" ca="1" si="64"/>
        <v>0</v>
      </c>
      <c r="R1069" s="38">
        <f t="shared" si="65"/>
        <v>10</v>
      </c>
      <c r="S1069" s="38">
        <f t="shared" ca="1" si="66"/>
        <v>0</v>
      </c>
      <c r="T1069" s="38">
        <f t="shared" ca="1" si="67"/>
        <v>10</v>
      </c>
      <c r="U1069" s="38">
        <f ca="1">SUM($R$9:S1069)</f>
        <v>-29390</v>
      </c>
    </row>
    <row r="1070" spans="16:21" x14ac:dyDescent="0.2">
      <c r="P1070">
        <v>1062</v>
      </c>
      <c r="Q1070" s="37">
        <f t="shared" ca="1" si="64"/>
        <v>0</v>
      </c>
      <c r="R1070" s="38">
        <f t="shared" si="65"/>
        <v>10</v>
      </c>
      <c r="S1070" s="38">
        <f t="shared" ca="1" si="66"/>
        <v>0</v>
      </c>
      <c r="T1070" s="38">
        <f t="shared" ca="1" si="67"/>
        <v>10</v>
      </c>
      <c r="U1070" s="38">
        <f ca="1">SUM($R$9:S1070)</f>
        <v>-29380</v>
      </c>
    </row>
    <row r="1071" spans="16:21" x14ac:dyDescent="0.2">
      <c r="P1071">
        <v>1063</v>
      </c>
      <c r="Q1071" s="37">
        <f t="shared" ca="1" si="64"/>
        <v>0</v>
      </c>
      <c r="R1071" s="38">
        <f t="shared" si="65"/>
        <v>10</v>
      </c>
      <c r="S1071" s="38">
        <f t="shared" ca="1" si="66"/>
        <v>0</v>
      </c>
      <c r="T1071" s="38">
        <f t="shared" ca="1" si="67"/>
        <v>10</v>
      </c>
      <c r="U1071" s="38">
        <f ca="1">SUM($R$9:S1071)</f>
        <v>-29370</v>
      </c>
    </row>
    <row r="1072" spans="16:21" x14ac:dyDescent="0.2">
      <c r="P1072">
        <v>1064</v>
      </c>
      <c r="Q1072" s="37">
        <f t="shared" ca="1" si="64"/>
        <v>0</v>
      </c>
      <c r="R1072" s="38">
        <f t="shared" si="65"/>
        <v>10</v>
      </c>
      <c r="S1072" s="38">
        <f t="shared" ca="1" si="66"/>
        <v>0</v>
      </c>
      <c r="T1072" s="38">
        <f t="shared" ca="1" si="67"/>
        <v>10</v>
      </c>
      <c r="U1072" s="38">
        <f ca="1">SUM($R$9:S1072)</f>
        <v>-29360</v>
      </c>
    </row>
    <row r="1073" spans="16:21" x14ac:dyDescent="0.2">
      <c r="P1073">
        <v>1065</v>
      </c>
      <c r="Q1073" s="37">
        <f t="shared" ref="Q1073:Q1136" ca="1" si="68">IF(RAND()&lt;$C$2,1,0)</f>
        <v>0</v>
      </c>
      <c r="R1073" s="38">
        <f t="shared" ref="R1073:R1136" si="69">$G$2</f>
        <v>10</v>
      </c>
      <c r="S1073" s="38">
        <f t="shared" ref="S1073:S1136" ca="1" si="70">IF(Q1073=1,$G$3,$G$4)</f>
        <v>0</v>
      </c>
      <c r="T1073" s="38">
        <f t="shared" ca="1" si="67"/>
        <v>10</v>
      </c>
      <c r="U1073" s="38">
        <f ca="1">SUM($R$9:S1073)</f>
        <v>-29350</v>
      </c>
    </row>
    <row r="1074" spans="16:21" x14ac:dyDescent="0.2">
      <c r="P1074">
        <v>1066</v>
      </c>
      <c r="Q1074" s="37">
        <f t="shared" ca="1" si="68"/>
        <v>0</v>
      </c>
      <c r="R1074" s="38">
        <f t="shared" si="69"/>
        <v>10</v>
      </c>
      <c r="S1074" s="38">
        <f t="shared" ca="1" si="70"/>
        <v>0</v>
      </c>
      <c r="T1074" s="38">
        <f t="shared" ca="1" si="67"/>
        <v>10</v>
      </c>
      <c r="U1074" s="38">
        <f ca="1">SUM($R$9:S1074)</f>
        <v>-29340</v>
      </c>
    </row>
    <row r="1075" spans="16:21" x14ac:dyDescent="0.2">
      <c r="P1075">
        <v>1067</v>
      </c>
      <c r="Q1075" s="37">
        <f t="shared" ca="1" si="68"/>
        <v>0</v>
      </c>
      <c r="R1075" s="38">
        <f t="shared" si="69"/>
        <v>10</v>
      </c>
      <c r="S1075" s="38">
        <f t="shared" ca="1" si="70"/>
        <v>0</v>
      </c>
      <c r="T1075" s="38">
        <f t="shared" ca="1" si="67"/>
        <v>10</v>
      </c>
      <c r="U1075" s="38">
        <f ca="1">SUM($R$9:S1075)</f>
        <v>-29330</v>
      </c>
    </row>
    <row r="1076" spans="16:21" x14ac:dyDescent="0.2">
      <c r="P1076">
        <v>1068</v>
      </c>
      <c r="Q1076" s="37">
        <f t="shared" ca="1" si="68"/>
        <v>0</v>
      </c>
      <c r="R1076" s="38">
        <f t="shared" si="69"/>
        <v>10</v>
      </c>
      <c r="S1076" s="38">
        <f t="shared" ca="1" si="70"/>
        <v>0</v>
      </c>
      <c r="T1076" s="38">
        <f t="shared" ca="1" si="67"/>
        <v>10</v>
      </c>
      <c r="U1076" s="38">
        <f ca="1">SUM($R$9:S1076)</f>
        <v>-29320</v>
      </c>
    </row>
    <row r="1077" spans="16:21" x14ac:dyDescent="0.2">
      <c r="P1077">
        <v>1069</v>
      </c>
      <c r="Q1077" s="37">
        <f t="shared" ca="1" si="68"/>
        <v>0</v>
      </c>
      <c r="R1077" s="38">
        <f t="shared" si="69"/>
        <v>10</v>
      </c>
      <c r="S1077" s="38">
        <f t="shared" ca="1" si="70"/>
        <v>0</v>
      </c>
      <c r="T1077" s="38">
        <f t="shared" ca="1" si="67"/>
        <v>10</v>
      </c>
      <c r="U1077" s="38">
        <f ca="1">SUM($R$9:S1077)</f>
        <v>-29310</v>
      </c>
    </row>
    <row r="1078" spans="16:21" x14ac:dyDescent="0.2">
      <c r="P1078">
        <v>1070</v>
      </c>
      <c r="Q1078" s="37">
        <f t="shared" ca="1" si="68"/>
        <v>0</v>
      </c>
      <c r="R1078" s="38">
        <f t="shared" si="69"/>
        <v>10</v>
      </c>
      <c r="S1078" s="38">
        <f t="shared" ca="1" si="70"/>
        <v>0</v>
      </c>
      <c r="T1078" s="38">
        <f t="shared" ca="1" si="67"/>
        <v>10</v>
      </c>
      <c r="U1078" s="38">
        <f ca="1">SUM($R$9:S1078)</f>
        <v>-29300</v>
      </c>
    </row>
    <row r="1079" spans="16:21" x14ac:dyDescent="0.2">
      <c r="P1079">
        <v>1071</v>
      </c>
      <c r="Q1079" s="37">
        <f t="shared" ca="1" si="68"/>
        <v>0</v>
      </c>
      <c r="R1079" s="38">
        <f t="shared" si="69"/>
        <v>10</v>
      </c>
      <c r="S1079" s="38">
        <f t="shared" ca="1" si="70"/>
        <v>0</v>
      </c>
      <c r="T1079" s="38">
        <f t="shared" ca="1" si="67"/>
        <v>10</v>
      </c>
      <c r="U1079" s="38">
        <f ca="1">SUM($R$9:S1079)</f>
        <v>-29290</v>
      </c>
    </row>
    <row r="1080" spans="16:21" x14ac:dyDescent="0.2">
      <c r="P1080">
        <v>1072</v>
      </c>
      <c r="Q1080" s="37">
        <f t="shared" ca="1" si="68"/>
        <v>1</v>
      </c>
      <c r="R1080" s="38">
        <f t="shared" si="69"/>
        <v>10</v>
      </c>
      <c r="S1080" s="38">
        <f t="shared" ca="1" si="70"/>
        <v>-1000</v>
      </c>
      <c r="T1080" s="38">
        <f t="shared" ca="1" si="67"/>
        <v>-990</v>
      </c>
      <c r="U1080" s="38">
        <f ca="1">SUM($R$9:S1080)</f>
        <v>-30280</v>
      </c>
    </row>
    <row r="1081" spans="16:21" x14ac:dyDescent="0.2">
      <c r="P1081">
        <v>1073</v>
      </c>
      <c r="Q1081" s="37">
        <f t="shared" ca="1" si="68"/>
        <v>0</v>
      </c>
      <c r="R1081" s="38">
        <f t="shared" si="69"/>
        <v>10</v>
      </c>
      <c r="S1081" s="38">
        <f t="shared" ca="1" si="70"/>
        <v>0</v>
      </c>
      <c r="T1081" s="38">
        <f t="shared" ca="1" si="67"/>
        <v>10</v>
      </c>
      <c r="U1081" s="38">
        <f ca="1">SUM($R$9:S1081)</f>
        <v>-30270</v>
      </c>
    </row>
    <row r="1082" spans="16:21" x14ac:dyDescent="0.2">
      <c r="P1082">
        <v>1074</v>
      </c>
      <c r="Q1082" s="37">
        <f t="shared" ca="1" si="68"/>
        <v>0</v>
      </c>
      <c r="R1082" s="38">
        <f t="shared" si="69"/>
        <v>10</v>
      </c>
      <c r="S1082" s="38">
        <f t="shared" ca="1" si="70"/>
        <v>0</v>
      </c>
      <c r="T1082" s="38">
        <f t="shared" ca="1" si="67"/>
        <v>10</v>
      </c>
      <c r="U1082" s="38">
        <f ca="1">SUM($R$9:S1082)</f>
        <v>-30260</v>
      </c>
    </row>
    <row r="1083" spans="16:21" x14ac:dyDescent="0.2">
      <c r="P1083">
        <v>1075</v>
      </c>
      <c r="Q1083" s="37">
        <f t="shared" ca="1" si="68"/>
        <v>0</v>
      </c>
      <c r="R1083" s="38">
        <f t="shared" si="69"/>
        <v>10</v>
      </c>
      <c r="S1083" s="38">
        <f t="shared" ca="1" si="70"/>
        <v>0</v>
      </c>
      <c r="T1083" s="38">
        <f t="shared" ca="1" si="67"/>
        <v>10</v>
      </c>
      <c r="U1083" s="38">
        <f ca="1">SUM($R$9:S1083)</f>
        <v>-30250</v>
      </c>
    </row>
    <row r="1084" spans="16:21" x14ac:dyDescent="0.2">
      <c r="P1084">
        <v>1076</v>
      </c>
      <c r="Q1084" s="37">
        <f t="shared" ca="1" si="68"/>
        <v>0</v>
      </c>
      <c r="R1084" s="38">
        <f t="shared" si="69"/>
        <v>10</v>
      </c>
      <c r="S1084" s="38">
        <f t="shared" ca="1" si="70"/>
        <v>0</v>
      </c>
      <c r="T1084" s="38">
        <f t="shared" ca="1" si="67"/>
        <v>10</v>
      </c>
      <c r="U1084" s="38">
        <f ca="1">SUM($R$9:S1084)</f>
        <v>-30240</v>
      </c>
    </row>
    <row r="1085" spans="16:21" x14ac:dyDescent="0.2">
      <c r="P1085">
        <v>1077</v>
      </c>
      <c r="Q1085" s="37">
        <f t="shared" ca="1" si="68"/>
        <v>0</v>
      </c>
      <c r="R1085" s="38">
        <f t="shared" si="69"/>
        <v>10</v>
      </c>
      <c r="S1085" s="38">
        <f t="shared" ca="1" si="70"/>
        <v>0</v>
      </c>
      <c r="T1085" s="38">
        <f t="shared" ca="1" si="67"/>
        <v>10</v>
      </c>
      <c r="U1085" s="38">
        <f ca="1">SUM($R$9:S1085)</f>
        <v>-30230</v>
      </c>
    </row>
    <row r="1086" spans="16:21" x14ac:dyDescent="0.2">
      <c r="P1086">
        <v>1078</v>
      </c>
      <c r="Q1086" s="37">
        <f t="shared" ca="1" si="68"/>
        <v>0</v>
      </c>
      <c r="R1086" s="38">
        <f t="shared" si="69"/>
        <v>10</v>
      </c>
      <c r="S1086" s="38">
        <f t="shared" ca="1" si="70"/>
        <v>0</v>
      </c>
      <c r="T1086" s="38">
        <f t="shared" ca="1" si="67"/>
        <v>10</v>
      </c>
      <c r="U1086" s="38">
        <f ca="1">SUM($R$9:S1086)</f>
        <v>-30220</v>
      </c>
    </row>
    <row r="1087" spans="16:21" x14ac:dyDescent="0.2">
      <c r="P1087">
        <v>1079</v>
      </c>
      <c r="Q1087" s="37">
        <f t="shared" ca="1" si="68"/>
        <v>0</v>
      </c>
      <c r="R1087" s="38">
        <f t="shared" si="69"/>
        <v>10</v>
      </c>
      <c r="S1087" s="38">
        <f t="shared" ca="1" si="70"/>
        <v>0</v>
      </c>
      <c r="T1087" s="38">
        <f t="shared" ca="1" si="67"/>
        <v>10</v>
      </c>
      <c r="U1087" s="38">
        <f ca="1">SUM($R$9:S1087)</f>
        <v>-30210</v>
      </c>
    </row>
    <row r="1088" spans="16:21" x14ac:dyDescent="0.2">
      <c r="P1088">
        <v>1080</v>
      </c>
      <c r="Q1088" s="37">
        <f t="shared" ca="1" si="68"/>
        <v>0</v>
      </c>
      <c r="R1088" s="38">
        <f t="shared" si="69"/>
        <v>10</v>
      </c>
      <c r="S1088" s="38">
        <f t="shared" ca="1" si="70"/>
        <v>0</v>
      </c>
      <c r="T1088" s="38">
        <f t="shared" ca="1" si="67"/>
        <v>10</v>
      </c>
      <c r="U1088" s="38">
        <f ca="1">SUM($R$9:S1088)</f>
        <v>-30200</v>
      </c>
    </row>
    <row r="1089" spans="16:21" x14ac:dyDescent="0.2">
      <c r="P1089">
        <v>1081</v>
      </c>
      <c r="Q1089" s="37">
        <f t="shared" ca="1" si="68"/>
        <v>0</v>
      </c>
      <c r="R1089" s="38">
        <f t="shared" si="69"/>
        <v>10</v>
      </c>
      <c r="S1089" s="38">
        <f t="shared" ca="1" si="70"/>
        <v>0</v>
      </c>
      <c r="T1089" s="38">
        <f t="shared" ca="1" si="67"/>
        <v>10</v>
      </c>
      <c r="U1089" s="38">
        <f ca="1">SUM($R$9:S1089)</f>
        <v>-30190</v>
      </c>
    </row>
    <row r="1090" spans="16:21" x14ac:dyDescent="0.2">
      <c r="P1090">
        <v>1082</v>
      </c>
      <c r="Q1090" s="37">
        <f t="shared" ca="1" si="68"/>
        <v>0</v>
      </c>
      <c r="R1090" s="38">
        <f t="shared" si="69"/>
        <v>10</v>
      </c>
      <c r="S1090" s="38">
        <f t="shared" ca="1" si="70"/>
        <v>0</v>
      </c>
      <c r="T1090" s="38">
        <f t="shared" ca="1" si="67"/>
        <v>10</v>
      </c>
      <c r="U1090" s="38">
        <f ca="1">SUM($R$9:S1090)</f>
        <v>-30180</v>
      </c>
    </row>
    <row r="1091" spans="16:21" x14ac:dyDescent="0.2">
      <c r="P1091">
        <v>1083</v>
      </c>
      <c r="Q1091" s="37">
        <f t="shared" ca="1" si="68"/>
        <v>0</v>
      </c>
      <c r="R1091" s="38">
        <f t="shared" si="69"/>
        <v>10</v>
      </c>
      <c r="S1091" s="38">
        <f t="shared" ca="1" si="70"/>
        <v>0</v>
      </c>
      <c r="T1091" s="38">
        <f t="shared" ca="1" si="67"/>
        <v>10</v>
      </c>
      <c r="U1091" s="38">
        <f ca="1">SUM($R$9:S1091)</f>
        <v>-30170</v>
      </c>
    </row>
    <row r="1092" spans="16:21" x14ac:dyDescent="0.2">
      <c r="P1092">
        <v>1084</v>
      </c>
      <c r="Q1092" s="37">
        <f t="shared" ca="1" si="68"/>
        <v>0</v>
      </c>
      <c r="R1092" s="38">
        <f t="shared" si="69"/>
        <v>10</v>
      </c>
      <c r="S1092" s="38">
        <f t="shared" ca="1" si="70"/>
        <v>0</v>
      </c>
      <c r="T1092" s="38">
        <f t="shared" ca="1" si="67"/>
        <v>10</v>
      </c>
      <c r="U1092" s="38">
        <f ca="1">SUM($R$9:S1092)</f>
        <v>-30160</v>
      </c>
    </row>
    <row r="1093" spans="16:21" x14ac:dyDescent="0.2">
      <c r="P1093">
        <v>1085</v>
      </c>
      <c r="Q1093" s="37">
        <f t="shared" ca="1" si="68"/>
        <v>0</v>
      </c>
      <c r="R1093" s="38">
        <f t="shared" si="69"/>
        <v>10</v>
      </c>
      <c r="S1093" s="38">
        <f t="shared" ca="1" si="70"/>
        <v>0</v>
      </c>
      <c r="T1093" s="38">
        <f t="shared" ca="1" si="67"/>
        <v>10</v>
      </c>
      <c r="U1093" s="38">
        <f ca="1">SUM($R$9:S1093)</f>
        <v>-30150</v>
      </c>
    </row>
    <row r="1094" spans="16:21" x14ac:dyDescent="0.2">
      <c r="P1094">
        <v>1086</v>
      </c>
      <c r="Q1094" s="37">
        <f t="shared" ca="1" si="68"/>
        <v>0</v>
      </c>
      <c r="R1094" s="38">
        <f t="shared" si="69"/>
        <v>10</v>
      </c>
      <c r="S1094" s="38">
        <f t="shared" ca="1" si="70"/>
        <v>0</v>
      </c>
      <c r="T1094" s="38">
        <f t="shared" ca="1" si="67"/>
        <v>10</v>
      </c>
      <c r="U1094" s="38">
        <f ca="1">SUM($R$9:S1094)</f>
        <v>-30140</v>
      </c>
    </row>
    <row r="1095" spans="16:21" x14ac:dyDescent="0.2">
      <c r="P1095">
        <v>1087</v>
      </c>
      <c r="Q1095" s="37">
        <f t="shared" ca="1" si="68"/>
        <v>0</v>
      </c>
      <c r="R1095" s="38">
        <f t="shared" si="69"/>
        <v>10</v>
      </c>
      <c r="S1095" s="38">
        <f t="shared" ca="1" si="70"/>
        <v>0</v>
      </c>
      <c r="T1095" s="38">
        <f t="shared" ca="1" si="67"/>
        <v>10</v>
      </c>
      <c r="U1095" s="38">
        <f ca="1">SUM($R$9:S1095)</f>
        <v>-30130</v>
      </c>
    </row>
    <row r="1096" spans="16:21" x14ac:dyDescent="0.2">
      <c r="P1096">
        <v>1088</v>
      </c>
      <c r="Q1096" s="37">
        <f t="shared" ca="1" si="68"/>
        <v>0</v>
      </c>
      <c r="R1096" s="38">
        <f t="shared" si="69"/>
        <v>10</v>
      </c>
      <c r="S1096" s="38">
        <f t="shared" ca="1" si="70"/>
        <v>0</v>
      </c>
      <c r="T1096" s="38">
        <f t="shared" ca="1" si="67"/>
        <v>10</v>
      </c>
      <c r="U1096" s="38">
        <f ca="1">SUM($R$9:S1096)</f>
        <v>-30120</v>
      </c>
    </row>
    <row r="1097" spans="16:21" x14ac:dyDescent="0.2">
      <c r="P1097">
        <v>1089</v>
      </c>
      <c r="Q1097" s="37">
        <f t="shared" ca="1" si="68"/>
        <v>0</v>
      </c>
      <c r="R1097" s="38">
        <f t="shared" si="69"/>
        <v>10</v>
      </c>
      <c r="S1097" s="38">
        <f t="shared" ca="1" si="70"/>
        <v>0</v>
      </c>
      <c r="T1097" s="38">
        <f t="shared" ca="1" si="67"/>
        <v>10</v>
      </c>
      <c r="U1097" s="38">
        <f ca="1">SUM($R$9:S1097)</f>
        <v>-30110</v>
      </c>
    </row>
    <row r="1098" spans="16:21" x14ac:dyDescent="0.2">
      <c r="P1098">
        <v>1090</v>
      </c>
      <c r="Q1098" s="37">
        <f t="shared" ca="1" si="68"/>
        <v>0</v>
      </c>
      <c r="R1098" s="38">
        <f t="shared" si="69"/>
        <v>10</v>
      </c>
      <c r="S1098" s="38">
        <f t="shared" ca="1" si="70"/>
        <v>0</v>
      </c>
      <c r="T1098" s="38">
        <f t="shared" ref="T1098:T1161" ca="1" si="71">R1098+S1098</f>
        <v>10</v>
      </c>
      <c r="U1098" s="38">
        <f ca="1">SUM($R$9:S1098)</f>
        <v>-30100</v>
      </c>
    </row>
    <row r="1099" spans="16:21" x14ac:dyDescent="0.2">
      <c r="P1099">
        <v>1091</v>
      </c>
      <c r="Q1099" s="37">
        <f t="shared" ca="1" si="68"/>
        <v>0</v>
      </c>
      <c r="R1099" s="38">
        <f t="shared" si="69"/>
        <v>10</v>
      </c>
      <c r="S1099" s="38">
        <f t="shared" ca="1" si="70"/>
        <v>0</v>
      </c>
      <c r="T1099" s="38">
        <f t="shared" ca="1" si="71"/>
        <v>10</v>
      </c>
      <c r="U1099" s="38">
        <f ca="1">SUM($R$9:S1099)</f>
        <v>-30090</v>
      </c>
    </row>
    <row r="1100" spans="16:21" x14ac:dyDescent="0.2">
      <c r="P1100">
        <v>1092</v>
      </c>
      <c r="Q1100" s="37">
        <f t="shared" ca="1" si="68"/>
        <v>0</v>
      </c>
      <c r="R1100" s="38">
        <f t="shared" si="69"/>
        <v>10</v>
      </c>
      <c r="S1100" s="38">
        <f t="shared" ca="1" si="70"/>
        <v>0</v>
      </c>
      <c r="T1100" s="38">
        <f t="shared" ca="1" si="71"/>
        <v>10</v>
      </c>
      <c r="U1100" s="38">
        <f ca="1">SUM($R$9:S1100)</f>
        <v>-30080</v>
      </c>
    </row>
    <row r="1101" spans="16:21" x14ac:dyDescent="0.2">
      <c r="P1101">
        <v>1093</v>
      </c>
      <c r="Q1101" s="37">
        <f t="shared" ca="1" si="68"/>
        <v>0</v>
      </c>
      <c r="R1101" s="38">
        <f t="shared" si="69"/>
        <v>10</v>
      </c>
      <c r="S1101" s="38">
        <f t="shared" ca="1" si="70"/>
        <v>0</v>
      </c>
      <c r="T1101" s="38">
        <f t="shared" ca="1" si="71"/>
        <v>10</v>
      </c>
      <c r="U1101" s="38">
        <f ca="1">SUM($R$9:S1101)</f>
        <v>-30070</v>
      </c>
    </row>
    <row r="1102" spans="16:21" x14ac:dyDescent="0.2">
      <c r="P1102">
        <v>1094</v>
      </c>
      <c r="Q1102" s="37">
        <f t="shared" ca="1" si="68"/>
        <v>0</v>
      </c>
      <c r="R1102" s="38">
        <f t="shared" si="69"/>
        <v>10</v>
      </c>
      <c r="S1102" s="38">
        <f t="shared" ca="1" si="70"/>
        <v>0</v>
      </c>
      <c r="T1102" s="38">
        <f t="shared" ca="1" si="71"/>
        <v>10</v>
      </c>
      <c r="U1102" s="38">
        <f ca="1">SUM($R$9:S1102)</f>
        <v>-30060</v>
      </c>
    </row>
    <row r="1103" spans="16:21" x14ac:dyDescent="0.2">
      <c r="P1103">
        <v>1095</v>
      </c>
      <c r="Q1103" s="37">
        <f t="shared" ca="1" si="68"/>
        <v>0</v>
      </c>
      <c r="R1103" s="38">
        <f t="shared" si="69"/>
        <v>10</v>
      </c>
      <c r="S1103" s="38">
        <f t="shared" ca="1" si="70"/>
        <v>0</v>
      </c>
      <c r="T1103" s="38">
        <f t="shared" ca="1" si="71"/>
        <v>10</v>
      </c>
      <c r="U1103" s="38">
        <f ca="1">SUM($R$9:S1103)</f>
        <v>-30050</v>
      </c>
    </row>
    <row r="1104" spans="16:21" x14ac:dyDescent="0.2">
      <c r="P1104">
        <v>1096</v>
      </c>
      <c r="Q1104" s="37">
        <f t="shared" ca="1" si="68"/>
        <v>0</v>
      </c>
      <c r="R1104" s="38">
        <f t="shared" si="69"/>
        <v>10</v>
      </c>
      <c r="S1104" s="38">
        <f t="shared" ca="1" si="70"/>
        <v>0</v>
      </c>
      <c r="T1104" s="38">
        <f t="shared" ca="1" si="71"/>
        <v>10</v>
      </c>
      <c r="U1104" s="38">
        <f ca="1">SUM($R$9:S1104)</f>
        <v>-30040</v>
      </c>
    </row>
    <row r="1105" spans="16:21" x14ac:dyDescent="0.2">
      <c r="P1105">
        <v>1097</v>
      </c>
      <c r="Q1105" s="37">
        <f t="shared" ca="1" si="68"/>
        <v>1</v>
      </c>
      <c r="R1105" s="38">
        <f t="shared" si="69"/>
        <v>10</v>
      </c>
      <c r="S1105" s="38">
        <f t="shared" ca="1" si="70"/>
        <v>-1000</v>
      </c>
      <c r="T1105" s="38">
        <f t="shared" ca="1" si="71"/>
        <v>-990</v>
      </c>
      <c r="U1105" s="38">
        <f ca="1">SUM($R$9:S1105)</f>
        <v>-31030</v>
      </c>
    </row>
    <row r="1106" spans="16:21" x14ac:dyDescent="0.2">
      <c r="P1106">
        <v>1098</v>
      </c>
      <c r="Q1106" s="37">
        <f t="shared" ca="1" si="68"/>
        <v>0</v>
      </c>
      <c r="R1106" s="38">
        <f t="shared" si="69"/>
        <v>10</v>
      </c>
      <c r="S1106" s="38">
        <f t="shared" ca="1" si="70"/>
        <v>0</v>
      </c>
      <c r="T1106" s="38">
        <f t="shared" ca="1" si="71"/>
        <v>10</v>
      </c>
      <c r="U1106" s="38">
        <f ca="1">SUM($R$9:S1106)</f>
        <v>-31020</v>
      </c>
    </row>
    <row r="1107" spans="16:21" x14ac:dyDescent="0.2">
      <c r="P1107">
        <v>1099</v>
      </c>
      <c r="Q1107" s="37">
        <f t="shared" ca="1" si="68"/>
        <v>0</v>
      </c>
      <c r="R1107" s="38">
        <f t="shared" si="69"/>
        <v>10</v>
      </c>
      <c r="S1107" s="38">
        <f t="shared" ca="1" si="70"/>
        <v>0</v>
      </c>
      <c r="T1107" s="38">
        <f t="shared" ca="1" si="71"/>
        <v>10</v>
      </c>
      <c r="U1107" s="38">
        <f ca="1">SUM($R$9:S1107)</f>
        <v>-31010</v>
      </c>
    </row>
    <row r="1108" spans="16:21" x14ac:dyDescent="0.2">
      <c r="P1108">
        <v>1100</v>
      </c>
      <c r="Q1108" s="37">
        <f t="shared" ca="1" si="68"/>
        <v>0</v>
      </c>
      <c r="R1108" s="38">
        <f t="shared" si="69"/>
        <v>10</v>
      </c>
      <c r="S1108" s="38">
        <f t="shared" ca="1" si="70"/>
        <v>0</v>
      </c>
      <c r="T1108" s="38">
        <f t="shared" ca="1" si="71"/>
        <v>10</v>
      </c>
      <c r="U1108" s="38">
        <f ca="1">SUM($R$9:S1108)</f>
        <v>-31000</v>
      </c>
    </row>
    <row r="1109" spans="16:21" x14ac:dyDescent="0.2">
      <c r="P1109">
        <v>1101</v>
      </c>
      <c r="Q1109" s="37">
        <f t="shared" ca="1" si="68"/>
        <v>0</v>
      </c>
      <c r="R1109" s="38">
        <f t="shared" si="69"/>
        <v>10</v>
      </c>
      <c r="S1109" s="38">
        <f t="shared" ca="1" si="70"/>
        <v>0</v>
      </c>
      <c r="T1109" s="38">
        <f t="shared" ca="1" si="71"/>
        <v>10</v>
      </c>
      <c r="U1109" s="38">
        <f ca="1">SUM($R$9:S1109)</f>
        <v>-30990</v>
      </c>
    </row>
    <row r="1110" spans="16:21" x14ac:dyDescent="0.2">
      <c r="P1110">
        <v>1102</v>
      </c>
      <c r="Q1110" s="37">
        <f t="shared" ca="1" si="68"/>
        <v>0</v>
      </c>
      <c r="R1110" s="38">
        <f t="shared" si="69"/>
        <v>10</v>
      </c>
      <c r="S1110" s="38">
        <f t="shared" ca="1" si="70"/>
        <v>0</v>
      </c>
      <c r="T1110" s="38">
        <f t="shared" ca="1" si="71"/>
        <v>10</v>
      </c>
      <c r="U1110" s="38">
        <f ca="1">SUM($R$9:S1110)</f>
        <v>-30980</v>
      </c>
    </row>
    <row r="1111" spans="16:21" x14ac:dyDescent="0.2">
      <c r="P1111">
        <v>1103</v>
      </c>
      <c r="Q1111" s="37">
        <f t="shared" ca="1" si="68"/>
        <v>0</v>
      </c>
      <c r="R1111" s="38">
        <f t="shared" si="69"/>
        <v>10</v>
      </c>
      <c r="S1111" s="38">
        <f t="shared" ca="1" si="70"/>
        <v>0</v>
      </c>
      <c r="T1111" s="38">
        <f t="shared" ca="1" si="71"/>
        <v>10</v>
      </c>
      <c r="U1111" s="38">
        <f ca="1">SUM($R$9:S1111)</f>
        <v>-30970</v>
      </c>
    </row>
    <row r="1112" spans="16:21" x14ac:dyDescent="0.2">
      <c r="P1112">
        <v>1104</v>
      </c>
      <c r="Q1112" s="37">
        <f t="shared" ca="1" si="68"/>
        <v>0</v>
      </c>
      <c r="R1112" s="38">
        <f t="shared" si="69"/>
        <v>10</v>
      </c>
      <c r="S1112" s="38">
        <f t="shared" ca="1" si="70"/>
        <v>0</v>
      </c>
      <c r="T1112" s="38">
        <f t="shared" ca="1" si="71"/>
        <v>10</v>
      </c>
      <c r="U1112" s="38">
        <f ca="1">SUM($R$9:S1112)</f>
        <v>-30960</v>
      </c>
    </row>
    <row r="1113" spans="16:21" x14ac:dyDescent="0.2">
      <c r="P1113">
        <v>1105</v>
      </c>
      <c r="Q1113" s="37">
        <f t="shared" ca="1" si="68"/>
        <v>0</v>
      </c>
      <c r="R1113" s="38">
        <f t="shared" si="69"/>
        <v>10</v>
      </c>
      <c r="S1113" s="38">
        <f t="shared" ca="1" si="70"/>
        <v>0</v>
      </c>
      <c r="T1113" s="38">
        <f t="shared" ca="1" si="71"/>
        <v>10</v>
      </c>
      <c r="U1113" s="38">
        <f ca="1">SUM($R$9:S1113)</f>
        <v>-30950</v>
      </c>
    </row>
    <row r="1114" spans="16:21" x14ac:dyDescent="0.2">
      <c r="P1114">
        <v>1106</v>
      </c>
      <c r="Q1114" s="37">
        <f t="shared" ca="1" si="68"/>
        <v>0</v>
      </c>
      <c r="R1114" s="38">
        <f t="shared" si="69"/>
        <v>10</v>
      </c>
      <c r="S1114" s="38">
        <f t="shared" ca="1" si="70"/>
        <v>0</v>
      </c>
      <c r="T1114" s="38">
        <f t="shared" ca="1" si="71"/>
        <v>10</v>
      </c>
      <c r="U1114" s="38">
        <f ca="1">SUM($R$9:S1114)</f>
        <v>-30940</v>
      </c>
    </row>
    <row r="1115" spans="16:21" x14ac:dyDescent="0.2">
      <c r="P1115">
        <v>1107</v>
      </c>
      <c r="Q1115" s="37">
        <f t="shared" ca="1" si="68"/>
        <v>0</v>
      </c>
      <c r="R1115" s="38">
        <f t="shared" si="69"/>
        <v>10</v>
      </c>
      <c r="S1115" s="38">
        <f t="shared" ca="1" si="70"/>
        <v>0</v>
      </c>
      <c r="T1115" s="38">
        <f t="shared" ca="1" si="71"/>
        <v>10</v>
      </c>
      <c r="U1115" s="38">
        <f ca="1">SUM($R$9:S1115)</f>
        <v>-30930</v>
      </c>
    </row>
    <row r="1116" spans="16:21" x14ac:dyDescent="0.2">
      <c r="P1116">
        <v>1108</v>
      </c>
      <c r="Q1116" s="37">
        <f t="shared" ca="1" si="68"/>
        <v>0</v>
      </c>
      <c r="R1116" s="38">
        <f t="shared" si="69"/>
        <v>10</v>
      </c>
      <c r="S1116" s="38">
        <f t="shared" ca="1" si="70"/>
        <v>0</v>
      </c>
      <c r="T1116" s="38">
        <f t="shared" ca="1" si="71"/>
        <v>10</v>
      </c>
      <c r="U1116" s="38">
        <f ca="1">SUM($R$9:S1116)</f>
        <v>-30920</v>
      </c>
    </row>
    <row r="1117" spans="16:21" x14ac:dyDescent="0.2">
      <c r="P1117">
        <v>1109</v>
      </c>
      <c r="Q1117" s="37">
        <f t="shared" ca="1" si="68"/>
        <v>1</v>
      </c>
      <c r="R1117" s="38">
        <f t="shared" si="69"/>
        <v>10</v>
      </c>
      <c r="S1117" s="38">
        <f t="shared" ca="1" si="70"/>
        <v>-1000</v>
      </c>
      <c r="T1117" s="38">
        <f t="shared" ca="1" si="71"/>
        <v>-990</v>
      </c>
      <c r="U1117" s="38">
        <f ca="1">SUM($R$9:S1117)</f>
        <v>-31910</v>
      </c>
    </row>
    <row r="1118" spans="16:21" x14ac:dyDescent="0.2">
      <c r="P1118">
        <v>1110</v>
      </c>
      <c r="Q1118" s="37">
        <f t="shared" ca="1" si="68"/>
        <v>0</v>
      </c>
      <c r="R1118" s="38">
        <f t="shared" si="69"/>
        <v>10</v>
      </c>
      <c r="S1118" s="38">
        <f t="shared" ca="1" si="70"/>
        <v>0</v>
      </c>
      <c r="T1118" s="38">
        <f t="shared" ca="1" si="71"/>
        <v>10</v>
      </c>
      <c r="U1118" s="38">
        <f ca="1">SUM($R$9:S1118)</f>
        <v>-31900</v>
      </c>
    </row>
    <row r="1119" spans="16:21" x14ac:dyDescent="0.2">
      <c r="P1119">
        <v>1111</v>
      </c>
      <c r="Q1119" s="37">
        <f t="shared" ca="1" si="68"/>
        <v>0</v>
      </c>
      <c r="R1119" s="38">
        <f t="shared" si="69"/>
        <v>10</v>
      </c>
      <c r="S1119" s="38">
        <f t="shared" ca="1" si="70"/>
        <v>0</v>
      </c>
      <c r="T1119" s="38">
        <f t="shared" ca="1" si="71"/>
        <v>10</v>
      </c>
      <c r="U1119" s="38">
        <f ca="1">SUM($R$9:S1119)</f>
        <v>-31890</v>
      </c>
    </row>
    <row r="1120" spans="16:21" x14ac:dyDescent="0.2">
      <c r="P1120">
        <v>1112</v>
      </c>
      <c r="Q1120" s="37">
        <f t="shared" ca="1" si="68"/>
        <v>0</v>
      </c>
      <c r="R1120" s="38">
        <f t="shared" si="69"/>
        <v>10</v>
      </c>
      <c r="S1120" s="38">
        <f t="shared" ca="1" si="70"/>
        <v>0</v>
      </c>
      <c r="T1120" s="38">
        <f t="shared" ca="1" si="71"/>
        <v>10</v>
      </c>
      <c r="U1120" s="38">
        <f ca="1">SUM($R$9:S1120)</f>
        <v>-31880</v>
      </c>
    </row>
    <row r="1121" spans="16:21" x14ac:dyDescent="0.2">
      <c r="P1121">
        <v>1113</v>
      </c>
      <c r="Q1121" s="37">
        <f t="shared" ca="1" si="68"/>
        <v>0</v>
      </c>
      <c r="R1121" s="38">
        <f t="shared" si="69"/>
        <v>10</v>
      </c>
      <c r="S1121" s="38">
        <f t="shared" ca="1" si="70"/>
        <v>0</v>
      </c>
      <c r="T1121" s="38">
        <f t="shared" ca="1" si="71"/>
        <v>10</v>
      </c>
      <c r="U1121" s="38">
        <f ca="1">SUM($R$9:S1121)</f>
        <v>-31870</v>
      </c>
    </row>
    <row r="1122" spans="16:21" x14ac:dyDescent="0.2">
      <c r="P1122">
        <v>1114</v>
      </c>
      <c r="Q1122" s="37">
        <f t="shared" ca="1" si="68"/>
        <v>0</v>
      </c>
      <c r="R1122" s="38">
        <f t="shared" si="69"/>
        <v>10</v>
      </c>
      <c r="S1122" s="38">
        <f t="shared" ca="1" si="70"/>
        <v>0</v>
      </c>
      <c r="T1122" s="38">
        <f t="shared" ca="1" si="71"/>
        <v>10</v>
      </c>
      <c r="U1122" s="38">
        <f ca="1">SUM($R$9:S1122)</f>
        <v>-31860</v>
      </c>
    </row>
    <row r="1123" spans="16:21" x14ac:dyDescent="0.2">
      <c r="P1123">
        <v>1115</v>
      </c>
      <c r="Q1123" s="37">
        <f t="shared" ca="1" si="68"/>
        <v>0</v>
      </c>
      <c r="R1123" s="38">
        <f t="shared" si="69"/>
        <v>10</v>
      </c>
      <c r="S1123" s="38">
        <f t="shared" ca="1" si="70"/>
        <v>0</v>
      </c>
      <c r="T1123" s="38">
        <f t="shared" ca="1" si="71"/>
        <v>10</v>
      </c>
      <c r="U1123" s="38">
        <f ca="1">SUM($R$9:S1123)</f>
        <v>-31850</v>
      </c>
    </row>
    <row r="1124" spans="16:21" x14ac:dyDescent="0.2">
      <c r="P1124">
        <v>1116</v>
      </c>
      <c r="Q1124" s="37">
        <f t="shared" ca="1" si="68"/>
        <v>0</v>
      </c>
      <c r="R1124" s="38">
        <f t="shared" si="69"/>
        <v>10</v>
      </c>
      <c r="S1124" s="38">
        <f t="shared" ca="1" si="70"/>
        <v>0</v>
      </c>
      <c r="T1124" s="38">
        <f t="shared" ca="1" si="71"/>
        <v>10</v>
      </c>
      <c r="U1124" s="38">
        <f ca="1">SUM($R$9:S1124)</f>
        <v>-31840</v>
      </c>
    </row>
    <row r="1125" spans="16:21" x14ac:dyDescent="0.2">
      <c r="P1125">
        <v>1117</v>
      </c>
      <c r="Q1125" s="37">
        <f t="shared" ca="1" si="68"/>
        <v>0</v>
      </c>
      <c r="R1125" s="38">
        <f t="shared" si="69"/>
        <v>10</v>
      </c>
      <c r="S1125" s="38">
        <f t="shared" ca="1" si="70"/>
        <v>0</v>
      </c>
      <c r="T1125" s="38">
        <f t="shared" ca="1" si="71"/>
        <v>10</v>
      </c>
      <c r="U1125" s="38">
        <f ca="1">SUM($R$9:S1125)</f>
        <v>-31830</v>
      </c>
    </row>
    <row r="1126" spans="16:21" x14ac:dyDescent="0.2">
      <c r="P1126">
        <v>1118</v>
      </c>
      <c r="Q1126" s="37">
        <f t="shared" ca="1" si="68"/>
        <v>0</v>
      </c>
      <c r="R1126" s="38">
        <f t="shared" si="69"/>
        <v>10</v>
      </c>
      <c r="S1126" s="38">
        <f t="shared" ca="1" si="70"/>
        <v>0</v>
      </c>
      <c r="T1126" s="38">
        <f t="shared" ca="1" si="71"/>
        <v>10</v>
      </c>
      <c r="U1126" s="38">
        <f ca="1">SUM($R$9:S1126)</f>
        <v>-31820</v>
      </c>
    </row>
    <row r="1127" spans="16:21" x14ac:dyDescent="0.2">
      <c r="P1127">
        <v>1119</v>
      </c>
      <c r="Q1127" s="37">
        <f t="shared" ca="1" si="68"/>
        <v>0</v>
      </c>
      <c r="R1127" s="38">
        <f t="shared" si="69"/>
        <v>10</v>
      </c>
      <c r="S1127" s="38">
        <f t="shared" ca="1" si="70"/>
        <v>0</v>
      </c>
      <c r="T1127" s="38">
        <f t="shared" ca="1" si="71"/>
        <v>10</v>
      </c>
      <c r="U1127" s="38">
        <f ca="1">SUM($R$9:S1127)</f>
        <v>-31810</v>
      </c>
    </row>
    <row r="1128" spans="16:21" x14ac:dyDescent="0.2">
      <c r="P1128">
        <v>1120</v>
      </c>
      <c r="Q1128" s="37">
        <f t="shared" ca="1" si="68"/>
        <v>0</v>
      </c>
      <c r="R1128" s="38">
        <f t="shared" si="69"/>
        <v>10</v>
      </c>
      <c r="S1128" s="38">
        <f t="shared" ca="1" si="70"/>
        <v>0</v>
      </c>
      <c r="T1128" s="38">
        <f t="shared" ca="1" si="71"/>
        <v>10</v>
      </c>
      <c r="U1128" s="38">
        <f ca="1">SUM($R$9:S1128)</f>
        <v>-31800</v>
      </c>
    </row>
    <row r="1129" spans="16:21" x14ac:dyDescent="0.2">
      <c r="P1129">
        <v>1121</v>
      </c>
      <c r="Q1129" s="37">
        <f t="shared" ca="1" si="68"/>
        <v>0</v>
      </c>
      <c r="R1129" s="38">
        <f t="shared" si="69"/>
        <v>10</v>
      </c>
      <c r="S1129" s="38">
        <f t="shared" ca="1" si="70"/>
        <v>0</v>
      </c>
      <c r="T1129" s="38">
        <f t="shared" ca="1" si="71"/>
        <v>10</v>
      </c>
      <c r="U1129" s="38">
        <f ca="1">SUM($R$9:S1129)</f>
        <v>-31790</v>
      </c>
    </row>
    <row r="1130" spans="16:21" x14ac:dyDescent="0.2">
      <c r="P1130">
        <v>1122</v>
      </c>
      <c r="Q1130" s="37">
        <f t="shared" ca="1" si="68"/>
        <v>0</v>
      </c>
      <c r="R1130" s="38">
        <f t="shared" si="69"/>
        <v>10</v>
      </c>
      <c r="S1130" s="38">
        <f t="shared" ca="1" si="70"/>
        <v>0</v>
      </c>
      <c r="T1130" s="38">
        <f t="shared" ca="1" si="71"/>
        <v>10</v>
      </c>
      <c r="U1130" s="38">
        <f ca="1">SUM($R$9:S1130)</f>
        <v>-31780</v>
      </c>
    </row>
    <row r="1131" spans="16:21" x14ac:dyDescent="0.2">
      <c r="P1131">
        <v>1123</v>
      </c>
      <c r="Q1131" s="37">
        <f t="shared" ca="1" si="68"/>
        <v>0</v>
      </c>
      <c r="R1131" s="38">
        <f t="shared" si="69"/>
        <v>10</v>
      </c>
      <c r="S1131" s="38">
        <f t="shared" ca="1" si="70"/>
        <v>0</v>
      </c>
      <c r="T1131" s="38">
        <f t="shared" ca="1" si="71"/>
        <v>10</v>
      </c>
      <c r="U1131" s="38">
        <f ca="1">SUM($R$9:S1131)</f>
        <v>-31770</v>
      </c>
    </row>
    <row r="1132" spans="16:21" x14ac:dyDescent="0.2">
      <c r="P1132">
        <v>1124</v>
      </c>
      <c r="Q1132" s="37">
        <f t="shared" ca="1" si="68"/>
        <v>0</v>
      </c>
      <c r="R1132" s="38">
        <f t="shared" si="69"/>
        <v>10</v>
      </c>
      <c r="S1132" s="38">
        <f t="shared" ca="1" si="70"/>
        <v>0</v>
      </c>
      <c r="T1132" s="38">
        <f t="shared" ca="1" si="71"/>
        <v>10</v>
      </c>
      <c r="U1132" s="38">
        <f ca="1">SUM($R$9:S1132)</f>
        <v>-31760</v>
      </c>
    </row>
    <row r="1133" spans="16:21" x14ac:dyDescent="0.2">
      <c r="P1133">
        <v>1125</v>
      </c>
      <c r="Q1133" s="37">
        <f t="shared" ca="1" si="68"/>
        <v>0</v>
      </c>
      <c r="R1133" s="38">
        <f t="shared" si="69"/>
        <v>10</v>
      </c>
      <c r="S1133" s="38">
        <f t="shared" ca="1" si="70"/>
        <v>0</v>
      </c>
      <c r="T1133" s="38">
        <f t="shared" ca="1" si="71"/>
        <v>10</v>
      </c>
      <c r="U1133" s="38">
        <f ca="1">SUM($R$9:S1133)</f>
        <v>-31750</v>
      </c>
    </row>
    <row r="1134" spans="16:21" x14ac:dyDescent="0.2">
      <c r="P1134">
        <v>1126</v>
      </c>
      <c r="Q1134" s="37">
        <f t="shared" ca="1" si="68"/>
        <v>0</v>
      </c>
      <c r="R1134" s="38">
        <f t="shared" si="69"/>
        <v>10</v>
      </c>
      <c r="S1134" s="38">
        <f t="shared" ca="1" si="70"/>
        <v>0</v>
      </c>
      <c r="T1134" s="38">
        <f t="shared" ca="1" si="71"/>
        <v>10</v>
      </c>
      <c r="U1134" s="38">
        <f ca="1">SUM($R$9:S1134)</f>
        <v>-31740</v>
      </c>
    </row>
    <row r="1135" spans="16:21" x14ac:dyDescent="0.2">
      <c r="P1135">
        <v>1127</v>
      </c>
      <c r="Q1135" s="37">
        <f t="shared" ca="1" si="68"/>
        <v>0</v>
      </c>
      <c r="R1135" s="38">
        <f t="shared" si="69"/>
        <v>10</v>
      </c>
      <c r="S1135" s="38">
        <f t="shared" ca="1" si="70"/>
        <v>0</v>
      </c>
      <c r="T1135" s="38">
        <f t="shared" ca="1" si="71"/>
        <v>10</v>
      </c>
      <c r="U1135" s="38">
        <f ca="1">SUM($R$9:S1135)</f>
        <v>-31730</v>
      </c>
    </row>
    <row r="1136" spans="16:21" x14ac:dyDescent="0.2">
      <c r="P1136">
        <v>1128</v>
      </c>
      <c r="Q1136" s="37">
        <f t="shared" ca="1" si="68"/>
        <v>0</v>
      </c>
      <c r="R1136" s="38">
        <f t="shared" si="69"/>
        <v>10</v>
      </c>
      <c r="S1136" s="38">
        <f t="shared" ca="1" si="70"/>
        <v>0</v>
      </c>
      <c r="T1136" s="38">
        <f t="shared" ca="1" si="71"/>
        <v>10</v>
      </c>
      <c r="U1136" s="38">
        <f ca="1">SUM($R$9:S1136)</f>
        <v>-31720</v>
      </c>
    </row>
    <row r="1137" spans="16:21" x14ac:dyDescent="0.2">
      <c r="P1137">
        <v>1129</v>
      </c>
      <c r="Q1137" s="37">
        <f t="shared" ref="Q1137:Q1200" ca="1" si="72">IF(RAND()&lt;$C$2,1,0)</f>
        <v>0</v>
      </c>
      <c r="R1137" s="38">
        <f t="shared" ref="R1137:R1200" si="73">$G$2</f>
        <v>10</v>
      </c>
      <c r="S1137" s="38">
        <f t="shared" ref="S1137:S1200" ca="1" si="74">IF(Q1137=1,$G$3,$G$4)</f>
        <v>0</v>
      </c>
      <c r="T1137" s="38">
        <f t="shared" ca="1" si="71"/>
        <v>10</v>
      </c>
      <c r="U1137" s="38">
        <f ca="1">SUM($R$9:S1137)</f>
        <v>-31710</v>
      </c>
    </row>
    <row r="1138" spans="16:21" x14ac:dyDescent="0.2">
      <c r="P1138">
        <v>1130</v>
      </c>
      <c r="Q1138" s="37">
        <f t="shared" ca="1" si="72"/>
        <v>0</v>
      </c>
      <c r="R1138" s="38">
        <f t="shared" si="73"/>
        <v>10</v>
      </c>
      <c r="S1138" s="38">
        <f t="shared" ca="1" si="74"/>
        <v>0</v>
      </c>
      <c r="T1138" s="38">
        <f t="shared" ca="1" si="71"/>
        <v>10</v>
      </c>
      <c r="U1138" s="38">
        <f ca="1">SUM($R$9:S1138)</f>
        <v>-31700</v>
      </c>
    </row>
    <row r="1139" spans="16:21" x14ac:dyDescent="0.2">
      <c r="P1139">
        <v>1131</v>
      </c>
      <c r="Q1139" s="37">
        <f t="shared" ca="1" si="72"/>
        <v>0</v>
      </c>
      <c r="R1139" s="38">
        <f t="shared" si="73"/>
        <v>10</v>
      </c>
      <c r="S1139" s="38">
        <f t="shared" ca="1" si="74"/>
        <v>0</v>
      </c>
      <c r="T1139" s="38">
        <f t="shared" ca="1" si="71"/>
        <v>10</v>
      </c>
      <c r="U1139" s="38">
        <f ca="1">SUM($R$9:S1139)</f>
        <v>-31690</v>
      </c>
    </row>
    <row r="1140" spans="16:21" x14ac:dyDescent="0.2">
      <c r="P1140">
        <v>1132</v>
      </c>
      <c r="Q1140" s="37">
        <f t="shared" ca="1" si="72"/>
        <v>0</v>
      </c>
      <c r="R1140" s="38">
        <f t="shared" si="73"/>
        <v>10</v>
      </c>
      <c r="S1140" s="38">
        <f t="shared" ca="1" si="74"/>
        <v>0</v>
      </c>
      <c r="T1140" s="38">
        <f t="shared" ca="1" si="71"/>
        <v>10</v>
      </c>
      <c r="U1140" s="38">
        <f ca="1">SUM($R$9:S1140)</f>
        <v>-31680</v>
      </c>
    </row>
    <row r="1141" spans="16:21" x14ac:dyDescent="0.2">
      <c r="P1141">
        <v>1133</v>
      </c>
      <c r="Q1141" s="37">
        <f t="shared" ca="1" si="72"/>
        <v>1</v>
      </c>
      <c r="R1141" s="38">
        <f t="shared" si="73"/>
        <v>10</v>
      </c>
      <c r="S1141" s="38">
        <f t="shared" ca="1" si="74"/>
        <v>-1000</v>
      </c>
      <c r="T1141" s="38">
        <f t="shared" ca="1" si="71"/>
        <v>-990</v>
      </c>
      <c r="U1141" s="38">
        <f ca="1">SUM($R$9:S1141)</f>
        <v>-32670</v>
      </c>
    </row>
    <row r="1142" spans="16:21" x14ac:dyDescent="0.2">
      <c r="P1142">
        <v>1134</v>
      </c>
      <c r="Q1142" s="37">
        <f t="shared" ca="1" si="72"/>
        <v>0</v>
      </c>
      <c r="R1142" s="38">
        <f t="shared" si="73"/>
        <v>10</v>
      </c>
      <c r="S1142" s="38">
        <f t="shared" ca="1" si="74"/>
        <v>0</v>
      </c>
      <c r="T1142" s="38">
        <f t="shared" ca="1" si="71"/>
        <v>10</v>
      </c>
      <c r="U1142" s="38">
        <f ca="1">SUM($R$9:S1142)</f>
        <v>-32660</v>
      </c>
    </row>
    <row r="1143" spans="16:21" x14ac:dyDescent="0.2">
      <c r="P1143">
        <v>1135</v>
      </c>
      <c r="Q1143" s="37">
        <f t="shared" ca="1" si="72"/>
        <v>0</v>
      </c>
      <c r="R1143" s="38">
        <f t="shared" si="73"/>
        <v>10</v>
      </c>
      <c r="S1143" s="38">
        <f t="shared" ca="1" si="74"/>
        <v>0</v>
      </c>
      <c r="T1143" s="38">
        <f t="shared" ca="1" si="71"/>
        <v>10</v>
      </c>
      <c r="U1143" s="38">
        <f ca="1">SUM($R$9:S1143)</f>
        <v>-32650</v>
      </c>
    </row>
    <row r="1144" spans="16:21" x14ac:dyDescent="0.2">
      <c r="P1144">
        <v>1136</v>
      </c>
      <c r="Q1144" s="37">
        <f t="shared" ca="1" si="72"/>
        <v>0</v>
      </c>
      <c r="R1144" s="38">
        <f t="shared" si="73"/>
        <v>10</v>
      </c>
      <c r="S1144" s="38">
        <f t="shared" ca="1" si="74"/>
        <v>0</v>
      </c>
      <c r="T1144" s="38">
        <f t="shared" ca="1" si="71"/>
        <v>10</v>
      </c>
      <c r="U1144" s="38">
        <f ca="1">SUM($R$9:S1144)</f>
        <v>-32640</v>
      </c>
    </row>
    <row r="1145" spans="16:21" x14ac:dyDescent="0.2">
      <c r="P1145">
        <v>1137</v>
      </c>
      <c r="Q1145" s="37">
        <f t="shared" ca="1" si="72"/>
        <v>0</v>
      </c>
      <c r="R1145" s="38">
        <f t="shared" si="73"/>
        <v>10</v>
      </c>
      <c r="S1145" s="38">
        <f t="shared" ca="1" si="74"/>
        <v>0</v>
      </c>
      <c r="T1145" s="38">
        <f t="shared" ca="1" si="71"/>
        <v>10</v>
      </c>
      <c r="U1145" s="38">
        <f ca="1">SUM($R$9:S1145)</f>
        <v>-32630</v>
      </c>
    </row>
    <row r="1146" spans="16:21" x14ac:dyDescent="0.2">
      <c r="P1146">
        <v>1138</v>
      </c>
      <c r="Q1146" s="37">
        <f t="shared" ca="1" si="72"/>
        <v>0</v>
      </c>
      <c r="R1146" s="38">
        <f t="shared" si="73"/>
        <v>10</v>
      </c>
      <c r="S1146" s="38">
        <f t="shared" ca="1" si="74"/>
        <v>0</v>
      </c>
      <c r="T1146" s="38">
        <f t="shared" ca="1" si="71"/>
        <v>10</v>
      </c>
      <c r="U1146" s="38">
        <f ca="1">SUM($R$9:S1146)</f>
        <v>-32620</v>
      </c>
    </row>
    <row r="1147" spans="16:21" x14ac:dyDescent="0.2">
      <c r="P1147">
        <v>1139</v>
      </c>
      <c r="Q1147" s="37">
        <f t="shared" ca="1" si="72"/>
        <v>0</v>
      </c>
      <c r="R1147" s="38">
        <f t="shared" si="73"/>
        <v>10</v>
      </c>
      <c r="S1147" s="38">
        <f t="shared" ca="1" si="74"/>
        <v>0</v>
      </c>
      <c r="T1147" s="38">
        <f t="shared" ca="1" si="71"/>
        <v>10</v>
      </c>
      <c r="U1147" s="38">
        <f ca="1">SUM($R$9:S1147)</f>
        <v>-32610</v>
      </c>
    </row>
    <row r="1148" spans="16:21" x14ac:dyDescent="0.2">
      <c r="P1148">
        <v>1140</v>
      </c>
      <c r="Q1148" s="37">
        <f t="shared" ca="1" si="72"/>
        <v>0</v>
      </c>
      <c r="R1148" s="38">
        <f t="shared" si="73"/>
        <v>10</v>
      </c>
      <c r="S1148" s="38">
        <f t="shared" ca="1" si="74"/>
        <v>0</v>
      </c>
      <c r="T1148" s="38">
        <f t="shared" ca="1" si="71"/>
        <v>10</v>
      </c>
      <c r="U1148" s="38">
        <f ca="1">SUM($R$9:S1148)</f>
        <v>-32600</v>
      </c>
    </row>
    <row r="1149" spans="16:21" x14ac:dyDescent="0.2">
      <c r="P1149">
        <v>1141</v>
      </c>
      <c r="Q1149" s="37">
        <f t="shared" ca="1" si="72"/>
        <v>0</v>
      </c>
      <c r="R1149" s="38">
        <f t="shared" si="73"/>
        <v>10</v>
      </c>
      <c r="S1149" s="38">
        <f t="shared" ca="1" si="74"/>
        <v>0</v>
      </c>
      <c r="T1149" s="38">
        <f t="shared" ca="1" si="71"/>
        <v>10</v>
      </c>
      <c r="U1149" s="38">
        <f ca="1">SUM($R$9:S1149)</f>
        <v>-32590</v>
      </c>
    </row>
    <row r="1150" spans="16:21" x14ac:dyDescent="0.2">
      <c r="P1150">
        <v>1142</v>
      </c>
      <c r="Q1150" s="37">
        <f t="shared" ca="1" si="72"/>
        <v>0</v>
      </c>
      <c r="R1150" s="38">
        <f t="shared" si="73"/>
        <v>10</v>
      </c>
      <c r="S1150" s="38">
        <f t="shared" ca="1" si="74"/>
        <v>0</v>
      </c>
      <c r="T1150" s="38">
        <f t="shared" ca="1" si="71"/>
        <v>10</v>
      </c>
      <c r="U1150" s="38">
        <f ca="1">SUM($R$9:S1150)</f>
        <v>-32580</v>
      </c>
    </row>
    <row r="1151" spans="16:21" x14ac:dyDescent="0.2">
      <c r="P1151">
        <v>1143</v>
      </c>
      <c r="Q1151" s="37">
        <f t="shared" ca="1" si="72"/>
        <v>0</v>
      </c>
      <c r="R1151" s="38">
        <f t="shared" si="73"/>
        <v>10</v>
      </c>
      <c r="S1151" s="38">
        <f t="shared" ca="1" si="74"/>
        <v>0</v>
      </c>
      <c r="T1151" s="38">
        <f t="shared" ca="1" si="71"/>
        <v>10</v>
      </c>
      <c r="U1151" s="38">
        <f ca="1">SUM($R$9:S1151)</f>
        <v>-32570</v>
      </c>
    </row>
    <row r="1152" spans="16:21" x14ac:dyDescent="0.2">
      <c r="P1152">
        <v>1144</v>
      </c>
      <c r="Q1152" s="37">
        <f t="shared" ca="1" si="72"/>
        <v>0</v>
      </c>
      <c r="R1152" s="38">
        <f t="shared" si="73"/>
        <v>10</v>
      </c>
      <c r="S1152" s="38">
        <f t="shared" ca="1" si="74"/>
        <v>0</v>
      </c>
      <c r="T1152" s="38">
        <f t="shared" ca="1" si="71"/>
        <v>10</v>
      </c>
      <c r="U1152" s="38">
        <f ca="1">SUM($R$9:S1152)</f>
        <v>-32560</v>
      </c>
    </row>
    <row r="1153" spans="16:21" x14ac:dyDescent="0.2">
      <c r="P1153">
        <v>1145</v>
      </c>
      <c r="Q1153" s="37">
        <f t="shared" ca="1" si="72"/>
        <v>0</v>
      </c>
      <c r="R1153" s="38">
        <f t="shared" si="73"/>
        <v>10</v>
      </c>
      <c r="S1153" s="38">
        <f t="shared" ca="1" si="74"/>
        <v>0</v>
      </c>
      <c r="T1153" s="38">
        <f t="shared" ca="1" si="71"/>
        <v>10</v>
      </c>
      <c r="U1153" s="38">
        <f ca="1">SUM($R$9:S1153)</f>
        <v>-32550</v>
      </c>
    </row>
    <row r="1154" spans="16:21" x14ac:dyDescent="0.2">
      <c r="P1154">
        <v>1146</v>
      </c>
      <c r="Q1154" s="37">
        <f t="shared" ca="1" si="72"/>
        <v>0</v>
      </c>
      <c r="R1154" s="38">
        <f t="shared" si="73"/>
        <v>10</v>
      </c>
      <c r="S1154" s="38">
        <f t="shared" ca="1" si="74"/>
        <v>0</v>
      </c>
      <c r="T1154" s="38">
        <f t="shared" ca="1" si="71"/>
        <v>10</v>
      </c>
      <c r="U1154" s="38">
        <f ca="1">SUM($R$9:S1154)</f>
        <v>-32540</v>
      </c>
    </row>
    <row r="1155" spans="16:21" x14ac:dyDescent="0.2">
      <c r="P1155">
        <v>1147</v>
      </c>
      <c r="Q1155" s="37">
        <f t="shared" ca="1" si="72"/>
        <v>0</v>
      </c>
      <c r="R1155" s="38">
        <f t="shared" si="73"/>
        <v>10</v>
      </c>
      <c r="S1155" s="38">
        <f t="shared" ca="1" si="74"/>
        <v>0</v>
      </c>
      <c r="T1155" s="38">
        <f t="shared" ca="1" si="71"/>
        <v>10</v>
      </c>
      <c r="U1155" s="38">
        <f ca="1">SUM($R$9:S1155)</f>
        <v>-32530</v>
      </c>
    </row>
    <row r="1156" spans="16:21" x14ac:dyDescent="0.2">
      <c r="P1156">
        <v>1148</v>
      </c>
      <c r="Q1156" s="37">
        <f t="shared" ca="1" si="72"/>
        <v>0</v>
      </c>
      <c r="R1156" s="38">
        <f t="shared" si="73"/>
        <v>10</v>
      </c>
      <c r="S1156" s="38">
        <f t="shared" ca="1" si="74"/>
        <v>0</v>
      </c>
      <c r="T1156" s="38">
        <f t="shared" ca="1" si="71"/>
        <v>10</v>
      </c>
      <c r="U1156" s="38">
        <f ca="1">SUM($R$9:S1156)</f>
        <v>-32520</v>
      </c>
    </row>
    <row r="1157" spans="16:21" x14ac:dyDescent="0.2">
      <c r="P1157">
        <v>1149</v>
      </c>
      <c r="Q1157" s="37">
        <f t="shared" ca="1" si="72"/>
        <v>0</v>
      </c>
      <c r="R1157" s="38">
        <f t="shared" si="73"/>
        <v>10</v>
      </c>
      <c r="S1157" s="38">
        <f t="shared" ca="1" si="74"/>
        <v>0</v>
      </c>
      <c r="T1157" s="38">
        <f t="shared" ca="1" si="71"/>
        <v>10</v>
      </c>
      <c r="U1157" s="38">
        <f ca="1">SUM($R$9:S1157)</f>
        <v>-32510</v>
      </c>
    </row>
    <row r="1158" spans="16:21" x14ac:dyDescent="0.2">
      <c r="P1158">
        <v>1150</v>
      </c>
      <c r="Q1158" s="37">
        <f t="shared" ca="1" si="72"/>
        <v>0</v>
      </c>
      <c r="R1158" s="38">
        <f t="shared" si="73"/>
        <v>10</v>
      </c>
      <c r="S1158" s="38">
        <f t="shared" ca="1" si="74"/>
        <v>0</v>
      </c>
      <c r="T1158" s="38">
        <f t="shared" ca="1" si="71"/>
        <v>10</v>
      </c>
      <c r="U1158" s="38">
        <f ca="1">SUM($R$9:S1158)</f>
        <v>-32500</v>
      </c>
    </row>
    <row r="1159" spans="16:21" x14ac:dyDescent="0.2">
      <c r="P1159">
        <v>1151</v>
      </c>
      <c r="Q1159" s="37">
        <f t="shared" ca="1" si="72"/>
        <v>0</v>
      </c>
      <c r="R1159" s="38">
        <f t="shared" si="73"/>
        <v>10</v>
      </c>
      <c r="S1159" s="38">
        <f t="shared" ca="1" si="74"/>
        <v>0</v>
      </c>
      <c r="T1159" s="38">
        <f t="shared" ca="1" si="71"/>
        <v>10</v>
      </c>
      <c r="U1159" s="38">
        <f ca="1">SUM($R$9:S1159)</f>
        <v>-32490</v>
      </c>
    </row>
    <row r="1160" spans="16:21" x14ac:dyDescent="0.2">
      <c r="P1160">
        <v>1152</v>
      </c>
      <c r="Q1160" s="37">
        <f t="shared" ca="1" si="72"/>
        <v>0</v>
      </c>
      <c r="R1160" s="38">
        <f t="shared" si="73"/>
        <v>10</v>
      </c>
      <c r="S1160" s="38">
        <f t="shared" ca="1" si="74"/>
        <v>0</v>
      </c>
      <c r="T1160" s="38">
        <f t="shared" ca="1" si="71"/>
        <v>10</v>
      </c>
      <c r="U1160" s="38">
        <f ca="1">SUM($R$9:S1160)</f>
        <v>-32480</v>
      </c>
    </row>
    <row r="1161" spans="16:21" x14ac:dyDescent="0.2">
      <c r="P1161">
        <v>1153</v>
      </c>
      <c r="Q1161" s="37">
        <f t="shared" ca="1" si="72"/>
        <v>0</v>
      </c>
      <c r="R1161" s="38">
        <f t="shared" si="73"/>
        <v>10</v>
      </c>
      <c r="S1161" s="38">
        <f t="shared" ca="1" si="74"/>
        <v>0</v>
      </c>
      <c r="T1161" s="38">
        <f t="shared" ca="1" si="71"/>
        <v>10</v>
      </c>
      <c r="U1161" s="38">
        <f ca="1">SUM($R$9:S1161)</f>
        <v>-32470</v>
      </c>
    </row>
    <row r="1162" spans="16:21" x14ac:dyDescent="0.2">
      <c r="P1162">
        <v>1154</v>
      </c>
      <c r="Q1162" s="37">
        <f t="shared" ca="1" si="72"/>
        <v>0</v>
      </c>
      <c r="R1162" s="38">
        <f t="shared" si="73"/>
        <v>10</v>
      </c>
      <c r="S1162" s="38">
        <f t="shared" ca="1" si="74"/>
        <v>0</v>
      </c>
      <c r="T1162" s="38">
        <f t="shared" ref="T1162:T1225" ca="1" si="75">R1162+S1162</f>
        <v>10</v>
      </c>
      <c r="U1162" s="38">
        <f ca="1">SUM($R$9:S1162)</f>
        <v>-32460</v>
      </c>
    </row>
    <row r="1163" spans="16:21" x14ac:dyDescent="0.2">
      <c r="P1163">
        <v>1155</v>
      </c>
      <c r="Q1163" s="37">
        <f t="shared" ca="1" si="72"/>
        <v>0</v>
      </c>
      <c r="R1163" s="38">
        <f t="shared" si="73"/>
        <v>10</v>
      </c>
      <c r="S1163" s="38">
        <f t="shared" ca="1" si="74"/>
        <v>0</v>
      </c>
      <c r="T1163" s="38">
        <f t="shared" ca="1" si="75"/>
        <v>10</v>
      </c>
      <c r="U1163" s="38">
        <f ca="1">SUM($R$9:S1163)</f>
        <v>-32450</v>
      </c>
    </row>
    <row r="1164" spans="16:21" x14ac:dyDescent="0.2">
      <c r="P1164">
        <v>1156</v>
      </c>
      <c r="Q1164" s="37">
        <f t="shared" ca="1" si="72"/>
        <v>0</v>
      </c>
      <c r="R1164" s="38">
        <f t="shared" si="73"/>
        <v>10</v>
      </c>
      <c r="S1164" s="38">
        <f t="shared" ca="1" si="74"/>
        <v>0</v>
      </c>
      <c r="T1164" s="38">
        <f t="shared" ca="1" si="75"/>
        <v>10</v>
      </c>
      <c r="U1164" s="38">
        <f ca="1">SUM($R$9:S1164)</f>
        <v>-32440</v>
      </c>
    </row>
    <row r="1165" spans="16:21" x14ac:dyDescent="0.2">
      <c r="P1165">
        <v>1157</v>
      </c>
      <c r="Q1165" s="37">
        <f t="shared" ca="1" si="72"/>
        <v>0</v>
      </c>
      <c r="R1165" s="38">
        <f t="shared" si="73"/>
        <v>10</v>
      </c>
      <c r="S1165" s="38">
        <f t="shared" ca="1" si="74"/>
        <v>0</v>
      </c>
      <c r="T1165" s="38">
        <f t="shared" ca="1" si="75"/>
        <v>10</v>
      </c>
      <c r="U1165" s="38">
        <f ca="1">SUM($R$9:S1165)</f>
        <v>-32430</v>
      </c>
    </row>
    <row r="1166" spans="16:21" x14ac:dyDescent="0.2">
      <c r="P1166">
        <v>1158</v>
      </c>
      <c r="Q1166" s="37">
        <f t="shared" ca="1" si="72"/>
        <v>0</v>
      </c>
      <c r="R1166" s="38">
        <f t="shared" si="73"/>
        <v>10</v>
      </c>
      <c r="S1166" s="38">
        <f t="shared" ca="1" si="74"/>
        <v>0</v>
      </c>
      <c r="T1166" s="38">
        <f t="shared" ca="1" si="75"/>
        <v>10</v>
      </c>
      <c r="U1166" s="38">
        <f ca="1">SUM($R$9:S1166)</f>
        <v>-32420</v>
      </c>
    </row>
    <row r="1167" spans="16:21" x14ac:dyDescent="0.2">
      <c r="P1167">
        <v>1159</v>
      </c>
      <c r="Q1167" s="37">
        <f t="shared" ca="1" si="72"/>
        <v>0</v>
      </c>
      <c r="R1167" s="38">
        <f t="shared" si="73"/>
        <v>10</v>
      </c>
      <c r="S1167" s="38">
        <f t="shared" ca="1" si="74"/>
        <v>0</v>
      </c>
      <c r="T1167" s="38">
        <f t="shared" ca="1" si="75"/>
        <v>10</v>
      </c>
      <c r="U1167" s="38">
        <f ca="1">SUM($R$9:S1167)</f>
        <v>-32410</v>
      </c>
    </row>
    <row r="1168" spans="16:21" x14ac:dyDescent="0.2">
      <c r="P1168">
        <v>1160</v>
      </c>
      <c r="Q1168" s="37">
        <f t="shared" ca="1" si="72"/>
        <v>0</v>
      </c>
      <c r="R1168" s="38">
        <f t="shared" si="73"/>
        <v>10</v>
      </c>
      <c r="S1168" s="38">
        <f t="shared" ca="1" si="74"/>
        <v>0</v>
      </c>
      <c r="T1168" s="38">
        <f t="shared" ca="1" si="75"/>
        <v>10</v>
      </c>
      <c r="U1168" s="38">
        <f ca="1">SUM($R$9:S1168)</f>
        <v>-32400</v>
      </c>
    </row>
    <row r="1169" spans="16:21" x14ac:dyDescent="0.2">
      <c r="P1169">
        <v>1161</v>
      </c>
      <c r="Q1169" s="37">
        <f t="shared" ca="1" si="72"/>
        <v>0</v>
      </c>
      <c r="R1169" s="38">
        <f t="shared" si="73"/>
        <v>10</v>
      </c>
      <c r="S1169" s="38">
        <f t="shared" ca="1" si="74"/>
        <v>0</v>
      </c>
      <c r="T1169" s="38">
        <f t="shared" ca="1" si="75"/>
        <v>10</v>
      </c>
      <c r="U1169" s="38">
        <f ca="1">SUM($R$9:S1169)</f>
        <v>-32390</v>
      </c>
    </row>
    <row r="1170" spans="16:21" x14ac:dyDescent="0.2">
      <c r="P1170">
        <v>1162</v>
      </c>
      <c r="Q1170" s="37">
        <f t="shared" ca="1" si="72"/>
        <v>0</v>
      </c>
      <c r="R1170" s="38">
        <f t="shared" si="73"/>
        <v>10</v>
      </c>
      <c r="S1170" s="38">
        <f t="shared" ca="1" si="74"/>
        <v>0</v>
      </c>
      <c r="T1170" s="38">
        <f t="shared" ca="1" si="75"/>
        <v>10</v>
      </c>
      <c r="U1170" s="38">
        <f ca="1">SUM($R$9:S1170)</f>
        <v>-32380</v>
      </c>
    </row>
    <row r="1171" spans="16:21" x14ac:dyDescent="0.2">
      <c r="P1171">
        <v>1163</v>
      </c>
      <c r="Q1171" s="37">
        <f t="shared" ca="1" si="72"/>
        <v>0</v>
      </c>
      <c r="R1171" s="38">
        <f t="shared" si="73"/>
        <v>10</v>
      </c>
      <c r="S1171" s="38">
        <f t="shared" ca="1" si="74"/>
        <v>0</v>
      </c>
      <c r="T1171" s="38">
        <f t="shared" ca="1" si="75"/>
        <v>10</v>
      </c>
      <c r="U1171" s="38">
        <f ca="1">SUM($R$9:S1171)</f>
        <v>-32370</v>
      </c>
    </row>
    <row r="1172" spans="16:21" x14ac:dyDescent="0.2">
      <c r="P1172">
        <v>1164</v>
      </c>
      <c r="Q1172" s="37">
        <f t="shared" ca="1" si="72"/>
        <v>0</v>
      </c>
      <c r="R1172" s="38">
        <f t="shared" si="73"/>
        <v>10</v>
      </c>
      <c r="S1172" s="38">
        <f t="shared" ca="1" si="74"/>
        <v>0</v>
      </c>
      <c r="T1172" s="38">
        <f t="shared" ca="1" si="75"/>
        <v>10</v>
      </c>
      <c r="U1172" s="38">
        <f ca="1">SUM($R$9:S1172)</f>
        <v>-32360</v>
      </c>
    </row>
    <row r="1173" spans="16:21" x14ac:dyDescent="0.2">
      <c r="P1173">
        <v>1165</v>
      </c>
      <c r="Q1173" s="37">
        <f t="shared" ca="1" si="72"/>
        <v>0</v>
      </c>
      <c r="R1173" s="38">
        <f t="shared" si="73"/>
        <v>10</v>
      </c>
      <c r="S1173" s="38">
        <f t="shared" ca="1" si="74"/>
        <v>0</v>
      </c>
      <c r="T1173" s="38">
        <f t="shared" ca="1" si="75"/>
        <v>10</v>
      </c>
      <c r="U1173" s="38">
        <f ca="1">SUM($R$9:S1173)</f>
        <v>-32350</v>
      </c>
    </row>
    <row r="1174" spans="16:21" x14ac:dyDescent="0.2">
      <c r="P1174">
        <v>1166</v>
      </c>
      <c r="Q1174" s="37">
        <f t="shared" ca="1" si="72"/>
        <v>0</v>
      </c>
      <c r="R1174" s="38">
        <f t="shared" si="73"/>
        <v>10</v>
      </c>
      <c r="S1174" s="38">
        <f t="shared" ca="1" si="74"/>
        <v>0</v>
      </c>
      <c r="T1174" s="38">
        <f t="shared" ca="1" si="75"/>
        <v>10</v>
      </c>
      <c r="U1174" s="38">
        <f ca="1">SUM($R$9:S1174)</f>
        <v>-32340</v>
      </c>
    </row>
    <row r="1175" spans="16:21" x14ac:dyDescent="0.2">
      <c r="P1175">
        <v>1167</v>
      </c>
      <c r="Q1175" s="37">
        <f t="shared" ca="1" si="72"/>
        <v>0</v>
      </c>
      <c r="R1175" s="38">
        <f t="shared" si="73"/>
        <v>10</v>
      </c>
      <c r="S1175" s="38">
        <f t="shared" ca="1" si="74"/>
        <v>0</v>
      </c>
      <c r="T1175" s="38">
        <f t="shared" ca="1" si="75"/>
        <v>10</v>
      </c>
      <c r="U1175" s="38">
        <f ca="1">SUM($R$9:S1175)</f>
        <v>-32330</v>
      </c>
    </row>
    <row r="1176" spans="16:21" x14ac:dyDescent="0.2">
      <c r="P1176">
        <v>1168</v>
      </c>
      <c r="Q1176" s="37">
        <f t="shared" ca="1" si="72"/>
        <v>0</v>
      </c>
      <c r="R1176" s="38">
        <f t="shared" si="73"/>
        <v>10</v>
      </c>
      <c r="S1176" s="38">
        <f t="shared" ca="1" si="74"/>
        <v>0</v>
      </c>
      <c r="T1176" s="38">
        <f t="shared" ca="1" si="75"/>
        <v>10</v>
      </c>
      <c r="U1176" s="38">
        <f ca="1">SUM($R$9:S1176)</f>
        <v>-32320</v>
      </c>
    </row>
    <row r="1177" spans="16:21" x14ac:dyDescent="0.2">
      <c r="P1177">
        <v>1169</v>
      </c>
      <c r="Q1177" s="37">
        <f t="shared" ca="1" si="72"/>
        <v>0</v>
      </c>
      <c r="R1177" s="38">
        <f t="shared" si="73"/>
        <v>10</v>
      </c>
      <c r="S1177" s="38">
        <f t="shared" ca="1" si="74"/>
        <v>0</v>
      </c>
      <c r="T1177" s="38">
        <f t="shared" ca="1" si="75"/>
        <v>10</v>
      </c>
      <c r="U1177" s="38">
        <f ca="1">SUM($R$9:S1177)</f>
        <v>-32310</v>
      </c>
    </row>
    <row r="1178" spans="16:21" x14ac:dyDescent="0.2">
      <c r="P1178">
        <v>1170</v>
      </c>
      <c r="Q1178" s="37">
        <f t="shared" ca="1" si="72"/>
        <v>0</v>
      </c>
      <c r="R1178" s="38">
        <f t="shared" si="73"/>
        <v>10</v>
      </c>
      <c r="S1178" s="38">
        <f t="shared" ca="1" si="74"/>
        <v>0</v>
      </c>
      <c r="T1178" s="38">
        <f t="shared" ca="1" si="75"/>
        <v>10</v>
      </c>
      <c r="U1178" s="38">
        <f ca="1">SUM($R$9:S1178)</f>
        <v>-32300</v>
      </c>
    </row>
    <row r="1179" spans="16:21" x14ac:dyDescent="0.2">
      <c r="P1179">
        <v>1171</v>
      </c>
      <c r="Q1179" s="37">
        <f t="shared" ca="1" si="72"/>
        <v>0</v>
      </c>
      <c r="R1179" s="38">
        <f t="shared" si="73"/>
        <v>10</v>
      </c>
      <c r="S1179" s="38">
        <f t="shared" ca="1" si="74"/>
        <v>0</v>
      </c>
      <c r="T1179" s="38">
        <f t="shared" ca="1" si="75"/>
        <v>10</v>
      </c>
      <c r="U1179" s="38">
        <f ca="1">SUM($R$9:S1179)</f>
        <v>-32290</v>
      </c>
    </row>
    <row r="1180" spans="16:21" x14ac:dyDescent="0.2">
      <c r="P1180">
        <v>1172</v>
      </c>
      <c r="Q1180" s="37">
        <f t="shared" ca="1" si="72"/>
        <v>1</v>
      </c>
      <c r="R1180" s="38">
        <f t="shared" si="73"/>
        <v>10</v>
      </c>
      <c r="S1180" s="38">
        <f t="shared" ca="1" si="74"/>
        <v>-1000</v>
      </c>
      <c r="T1180" s="38">
        <f t="shared" ca="1" si="75"/>
        <v>-990</v>
      </c>
      <c r="U1180" s="38">
        <f ca="1">SUM($R$9:S1180)</f>
        <v>-33280</v>
      </c>
    </row>
    <row r="1181" spans="16:21" x14ac:dyDescent="0.2">
      <c r="P1181">
        <v>1173</v>
      </c>
      <c r="Q1181" s="37">
        <f t="shared" ca="1" si="72"/>
        <v>0</v>
      </c>
      <c r="R1181" s="38">
        <f t="shared" si="73"/>
        <v>10</v>
      </c>
      <c r="S1181" s="38">
        <f t="shared" ca="1" si="74"/>
        <v>0</v>
      </c>
      <c r="T1181" s="38">
        <f t="shared" ca="1" si="75"/>
        <v>10</v>
      </c>
      <c r="U1181" s="38">
        <f ca="1">SUM($R$9:S1181)</f>
        <v>-33270</v>
      </c>
    </row>
    <row r="1182" spans="16:21" x14ac:dyDescent="0.2">
      <c r="P1182">
        <v>1174</v>
      </c>
      <c r="Q1182" s="37">
        <f t="shared" ca="1" si="72"/>
        <v>0</v>
      </c>
      <c r="R1182" s="38">
        <f t="shared" si="73"/>
        <v>10</v>
      </c>
      <c r="S1182" s="38">
        <f t="shared" ca="1" si="74"/>
        <v>0</v>
      </c>
      <c r="T1182" s="38">
        <f t="shared" ca="1" si="75"/>
        <v>10</v>
      </c>
      <c r="U1182" s="38">
        <f ca="1">SUM($R$9:S1182)</f>
        <v>-33260</v>
      </c>
    </row>
    <row r="1183" spans="16:21" x14ac:dyDescent="0.2">
      <c r="P1183">
        <v>1175</v>
      </c>
      <c r="Q1183" s="37">
        <f t="shared" ca="1" si="72"/>
        <v>0</v>
      </c>
      <c r="R1183" s="38">
        <f t="shared" si="73"/>
        <v>10</v>
      </c>
      <c r="S1183" s="38">
        <f t="shared" ca="1" si="74"/>
        <v>0</v>
      </c>
      <c r="T1183" s="38">
        <f t="shared" ca="1" si="75"/>
        <v>10</v>
      </c>
      <c r="U1183" s="38">
        <f ca="1">SUM($R$9:S1183)</f>
        <v>-33250</v>
      </c>
    </row>
    <row r="1184" spans="16:21" x14ac:dyDescent="0.2">
      <c r="P1184">
        <v>1176</v>
      </c>
      <c r="Q1184" s="37">
        <f t="shared" ca="1" si="72"/>
        <v>0</v>
      </c>
      <c r="R1184" s="38">
        <f t="shared" si="73"/>
        <v>10</v>
      </c>
      <c r="S1184" s="38">
        <f t="shared" ca="1" si="74"/>
        <v>0</v>
      </c>
      <c r="T1184" s="38">
        <f t="shared" ca="1" si="75"/>
        <v>10</v>
      </c>
      <c r="U1184" s="38">
        <f ca="1">SUM($R$9:S1184)</f>
        <v>-33240</v>
      </c>
    </row>
    <row r="1185" spans="16:21" x14ac:dyDescent="0.2">
      <c r="P1185">
        <v>1177</v>
      </c>
      <c r="Q1185" s="37">
        <f t="shared" ca="1" si="72"/>
        <v>0</v>
      </c>
      <c r="R1185" s="38">
        <f t="shared" si="73"/>
        <v>10</v>
      </c>
      <c r="S1185" s="38">
        <f t="shared" ca="1" si="74"/>
        <v>0</v>
      </c>
      <c r="T1185" s="38">
        <f t="shared" ca="1" si="75"/>
        <v>10</v>
      </c>
      <c r="U1185" s="38">
        <f ca="1">SUM($R$9:S1185)</f>
        <v>-33230</v>
      </c>
    </row>
    <row r="1186" spans="16:21" x14ac:dyDescent="0.2">
      <c r="P1186">
        <v>1178</v>
      </c>
      <c r="Q1186" s="37">
        <f t="shared" ca="1" si="72"/>
        <v>0</v>
      </c>
      <c r="R1186" s="38">
        <f t="shared" si="73"/>
        <v>10</v>
      </c>
      <c r="S1186" s="38">
        <f t="shared" ca="1" si="74"/>
        <v>0</v>
      </c>
      <c r="T1186" s="38">
        <f t="shared" ca="1" si="75"/>
        <v>10</v>
      </c>
      <c r="U1186" s="38">
        <f ca="1">SUM($R$9:S1186)</f>
        <v>-33220</v>
      </c>
    </row>
    <row r="1187" spans="16:21" x14ac:dyDescent="0.2">
      <c r="P1187">
        <v>1179</v>
      </c>
      <c r="Q1187" s="37">
        <f t="shared" ca="1" si="72"/>
        <v>0</v>
      </c>
      <c r="R1187" s="38">
        <f t="shared" si="73"/>
        <v>10</v>
      </c>
      <c r="S1187" s="38">
        <f t="shared" ca="1" si="74"/>
        <v>0</v>
      </c>
      <c r="T1187" s="38">
        <f t="shared" ca="1" si="75"/>
        <v>10</v>
      </c>
      <c r="U1187" s="38">
        <f ca="1">SUM($R$9:S1187)</f>
        <v>-33210</v>
      </c>
    </row>
    <row r="1188" spans="16:21" x14ac:dyDescent="0.2">
      <c r="P1188">
        <v>1180</v>
      </c>
      <c r="Q1188" s="37">
        <f t="shared" ca="1" si="72"/>
        <v>0</v>
      </c>
      <c r="R1188" s="38">
        <f t="shared" si="73"/>
        <v>10</v>
      </c>
      <c r="S1188" s="38">
        <f t="shared" ca="1" si="74"/>
        <v>0</v>
      </c>
      <c r="T1188" s="38">
        <f t="shared" ca="1" si="75"/>
        <v>10</v>
      </c>
      <c r="U1188" s="38">
        <f ca="1">SUM($R$9:S1188)</f>
        <v>-33200</v>
      </c>
    </row>
    <row r="1189" spans="16:21" x14ac:dyDescent="0.2">
      <c r="P1189">
        <v>1181</v>
      </c>
      <c r="Q1189" s="37">
        <f t="shared" ca="1" si="72"/>
        <v>0</v>
      </c>
      <c r="R1189" s="38">
        <f t="shared" si="73"/>
        <v>10</v>
      </c>
      <c r="S1189" s="38">
        <f t="shared" ca="1" si="74"/>
        <v>0</v>
      </c>
      <c r="T1189" s="38">
        <f t="shared" ca="1" si="75"/>
        <v>10</v>
      </c>
      <c r="U1189" s="38">
        <f ca="1">SUM($R$9:S1189)</f>
        <v>-33190</v>
      </c>
    </row>
    <row r="1190" spans="16:21" x14ac:dyDescent="0.2">
      <c r="P1190">
        <v>1182</v>
      </c>
      <c r="Q1190" s="37">
        <f t="shared" ca="1" si="72"/>
        <v>0</v>
      </c>
      <c r="R1190" s="38">
        <f t="shared" si="73"/>
        <v>10</v>
      </c>
      <c r="S1190" s="38">
        <f t="shared" ca="1" si="74"/>
        <v>0</v>
      </c>
      <c r="T1190" s="38">
        <f t="shared" ca="1" si="75"/>
        <v>10</v>
      </c>
      <c r="U1190" s="38">
        <f ca="1">SUM($R$9:S1190)</f>
        <v>-33180</v>
      </c>
    </row>
    <row r="1191" spans="16:21" x14ac:dyDescent="0.2">
      <c r="P1191">
        <v>1183</v>
      </c>
      <c r="Q1191" s="37">
        <f t="shared" ca="1" si="72"/>
        <v>0</v>
      </c>
      <c r="R1191" s="38">
        <f t="shared" si="73"/>
        <v>10</v>
      </c>
      <c r="S1191" s="38">
        <f t="shared" ca="1" si="74"/>
        <v>0</v>
      </c>
      <c r="T1191" s="38">
        <f t="shared" ca="1" si="75"/>
        <v>10</v>
      </c>
      <c r="U1191" s="38">
        <f ca="1">SUM($R$9:S1191)</f>
        <v>-33170</v>
      </c>
    </row>
    <row r="1192" spans="16:21" x14ac:dyDescent="0.2">
      <c r="P1192">
        <v>1184</v>
      </c>
      <c r="Q1192" s="37">
        <f t="shared" ca="1" si="72"/>
        <v>0</v>
      </c>
      <c r="R1192" s="38">
        <f t="shared" si="73"/>
        <v>10</v>
      </c>
      <c r="S1192" s="38">
        <f t="shared" ca="1" si="74"/>
        <v>0</v>
      </c>
      <c r="T1192" s="38">
        <f t="shared" ca="1" si="75"/>
        <v>10</v>
      </c>
      <c r="U1192" s="38">
        <f ca="1">SUM($R$9:S1192)</f>
        <v>-33160</v>
      </c>
    </row>
    <row r="1193" spans="16:21" x14ac:dyDescent="0.2">
      <c r="P1193">
        <v>1185</v>
      </c>
      <c r="Q1193" s="37">
        <f t="shared" ca="1" si="72"/>
        <v>1</v>
      </c>
      <c r="R1193" s="38">
        <f t="shared" si="73"/>
        <v>10</v>
      </c>
      <c r="S1193" s="38">
        <f t="shared" ca="1" si="74"/>
        <v>-1000</v>
      </c>
      <c r="T1193" s="38">
        <f t="shared" ca="1" si="75"/>
        <v>-990</v>
      </c>
      <c r="U1193" s="38">
        <f ca="1">SUM($R$9:S1193)</f>
        <v>-34150</v>
      </c>
    </row>
    <row r="1194" spans="16:21" x14ac:dyDescent="0.2">
      <c r="P1194">
        <v>1186</v>
      </c>
      <c r="Q1194" s="37">
        <f t="shared" ca="1" si="72"/>
        <v>1</v>
      </c>
      <c r="R1194" s="38">
        <f t="shared" si="73"/>
        <v>10</v>
      </c>
      <c r="S1194" s="38">
        <f t="shared" ca="1" si="74"/>
        <v>-1000</v>
      </c>
      <c r="T1194" s="38">
        <f t="shared" ca="1" si="75"/>
        <v>-990</v>
      </c>
      <c r="U1194" s="38">
        <f ca="1">SUM($R$9:S1194)</f>
        <v>-35140</v>
      </c>
    </row>
    <row r="1195" spans="16:21" x14ac:dyDescent="0.2">
      <c r="P1195">
        <v>1187</v>
      </c>
      <c r="Q1195" s="37">
        <f t="shared" ca="1" si="72"/>
        <v>0</v>
      </c>
      <c r="R1195" s="38">
        <f t="shared" si="73"/>
        <v>10</v>
      </c>
      <c r="S1195" s="38">
        <f t="shared" ca="1" si="74"/>
        <v>0</v>
      </c>
      <c r="T1195" s="38">
        <f t="shared" ca="1" si="75"/>
        <v>10</v>
      </c>
      <c r="U1195" s="38">
        <f ca="1">SUM($R$9:S1195)</f>
        <v>-35130</v>
      </c>
    </row>
    <row r="1196" spans="16:21" x14ac:dyDescent="0.2">
      <c r="P1196">
        <v>1188</v>
      </c>
      <c r="Q1196" s="37">
        <f t="shared" ca="1" si="72"/>
        <v>0</v>
      </c>
      <c r="R1196" s="38">
        <f t="shared" si="73"/>
        <v>10</v>
      </c>
      <c r="S1196" s="38">
        <f t="shared" ca="1" si="74"/>
        <v>0</v>
      </c>
      <c r="T1196" s="38">
        <f t="shared" ca="1" si="75"/>
        <v>10</v>
      </c>
      <c r="U1196" s="38">
        <f ca="1">SUM($R$9:S1196)</f>
        <v>-35120</v>
      </c>
    </row>
    <row r="1197" spans="16:21" x14ac:dyDescent="0.2">
      <c r="P1197">
        <v>1189</v>
      </c>
      <c r="Q1197" s="37">
        <f t="shared" ca="1" si="72"/>
        <v>0</v>
      </c>
      <c r="R1197" s="38">
        <f t="shared" si="73"/>
        <v>10</v>
      </c>
      <c r="S1197" s="38">
        <f t="shared" ca="1" si="74"/>
        <v>0</v>
      </c>
      <c r="T1197" s="38">
        <f t="shared" ca="1" si="75"/>
        <v>10</v>
      </c>
      <c r="U1197" s="38">
        <f ca="1">SUM($R$9:S1197)</f>
        <v>-35110</v>
      </c>
    </row>
    <row r="1198" spans="16:21" x14ac:dyDescent="0.2">
      <c r="P1198">
        <v>1190</v>
      </c>
      <c r="Q1198" s="37">
        <f t="shared" ca="1" si="72"/>
        <v>0</v>
      </c>
      <c r="R1198" s="38">
        <f t="shared" si="73"/>
        <v>10</v>
      </c>
      <c r="S1198" s="38">
        <f t="shared" ca="1" si="74"/>
        <v>0</v>
      </c>
      <c r="T1198" s="38">
        <f t="shared" ca="1" si="75"/>
        <v>10</v>
      </c>
      <c r="U1198" s="38">
        <f ca="1">SUM($R$9:S1198)</f>
        <v>-35100</v>
      </c>
    </row>
    <row r="1199" spans="16:21" x14ac:dyDescent="0.2">
      <c r="P1199">
        <v>1191</v>
      </c>
      <c r="Q1199" s="37">
        <f t="shared" ca="1" si="72"/>
        <v>0</v>
      </c>
      <c r="R1199" s="38">
        <f t="shared" si="73"/>
        <v>10</v>
      </c>
      <c r="S1199" s="38">
        <f t="shared" ca="1" si="74"/>
        <v>0</v>
      </c>
      <c r="T1199" s="38">
        <f t="shared" ca="1" si="75"/>
        <v>10</v>
      </c>
      <c r="U1199" s="38">
        <f ca="1">SUM($R$9:S1199)</f>
        <v>-35090</v>
      </c>
    </row>
    <row r="1200" spans="16:21" x14ac:dyDescent="0.2">
      <c r="P1200">
        <v>1192</v>
      </c>
      <c r="Q1200" s="37">
        <f t="shared" ca="1" si="72"/>
        <v>0</v>
      </c>
      <c r="R1200" s="38">
        <f t="shared" si="73"/>
        <v>10</v>
      </c>
      <c r="S1200" s="38">
        <f t="shared" ca="1" si="74"/>
        <v>0</v>
      </c>
      <c r="T1200" s="38">
        <f t="shared" ca="1" si="75"/>
        <v>10</v>
      </c>
      <c r="U1200" s="38">
        <f ca="1">SUM($R$9:S1200)</f>
        <v>-35080</v>
      </c>
    </row>
    <row r="1201" spans="16:21" x14ac:dyDescent="0.2">
      <c r="P1201">
        <v>1193</v>
      </c>
      <c r="Q1201" s="37">
        <f t="shared" ref="Q1201:Q1264" ca="1" si="76">IF(RAND()&lt;$C$2,1,0)</f>
        <v>0</v>
      </c>
      <c r="R1201" s="38">
        <f t="shared" ref="R1201:R1264" si="77">$G$2</f>
        <v>10</v>
      </c>
      <c r="S1201" s="38">
        <f t="shared" ref="S1201:S1264" ca="1" si="78">IF(Q1201=1,$G$3,$G$4)</f>
        <v>0</v>
      </c>
      <c r="T1201" s="38">
        <f t="shared" ca="1" si="75"/>
        <v>10</v>
      </c>
      <c r="U1201" s="38">
        <f ca="1">SUM($R$9:S1201)</f>
        <v>-35070</v>
      </c>
    </row>
    <row r="1202" spans="16:21" x14ac:dyDescent="0.2">
      <c r="P1202">
        <v>1194</v>
      </c>
      <c r="Q1202" s="37">
        <f t="shared" ca="1" si="76"/>
        <v>0</v>
      </c>
      <c r="R1202" s="38">
        <f t="shared" si="77"/>
        <v>10</v>
      </c>
      <c r="S1202" s="38">
        <f t="shared" ca="1" si="78"/>
        <v>0</v>
      </c>
      <c r="T1202" s="38">
        <f t="shared" ca="1" si="75"/>
        <v>10</v>
      </c>
      <c r="U1202" s="38">
        <f ca="1">SUM($R$9:S1202)</f>
        <v>-35060</v>
      </c>
    </row>
    <row r="1203" spans="16:21" x14ac:dyDescent="0.2">
      <c r="P1203">
        <v>1195</v>
      </c>
      <c r="Q1203" s="37">
        <f t="shared" ca="1" si="76"/>
        <v>0</v>
      </c>
      <c r="R1203" s="38">
        <f t="shared" si="77"/>
        <v>10</v>
      </c>
      <c r="S1203" s="38">
        <f t="shared" ca="1" si="78"/>
        <v>0</v>
      </c>
      <c r="T1203" s="38">
        <f t="shared" ca="1" si="75"/>
        <v>10</v>
      </c>
      <c r="U1203" s="38">
        <f ca="1">SUM($R$9:S1203)</f>
        <v>-35050</v>
      </c>
    </row>
    <row r="1204" spans="16:21" x14ac:dyDescent="0.2">
      <c r="P1204">
        <v>1196</v>
      </c>
      <c r="Q1204" s="37">
        <f t="shared" ca="1" si="76"/>
        <v>0</v>
      </c>
      <c r="R1204" s="38">
        <f t="shared" si="77"/>
        <v>10</v>
      </c>
      <c r="S1204" s="38">
        <f t="shared" ca="1" si="78"/>
        <v>0</v>
      </c>
      <c r="T1204" s="38">
        <f t="shared" ca="1" si="75"/>
        <v>10</v>
      </c>
      <c r="U1204" s="38">
        <f ca="1">SUM($R$9:S1204)</f>
        <v>-35040</v>
      </c>
    </row>
    <row r="1205" spans="16:21" x14ac:dyDescent="0.2">
      <c r="P1205">
        <v>1197</v>
      </c>
      <c r="Q1205" s="37">
        <f t="shared" ca="1" si="76"/>
        <v>0</v>
      </c>
      <c r="R1205" s="38">
        <f t="shared" si="77"/>
        <v>10</v>
      </c>
      <c r="S1205" s="38">
        <f t="shared" ca="1" si="78"/>
        <v>0</v>
      </c>
      <c r="T1205" s="38">
        <f t="shared" ca="1" si="75"/>
        <v>10</v>
      </c>
      <c r="U1205" s="38">
        <f ca="1">SUM($R$9:S1205)</f>
        <v>-35030</v>
      </c>
    </row>
    <row r="1206" spans="16:21" x14ac:dyDescent="0.2">
      <c r="P1206">
        <v>1198</v>
      </c>
      <c r="Q1206" s="37">
        <f t="shared" ca="1" si="76"/>
        <v>0</v>
      </c>
      <c r="R1206" s="38">
        <f t="shared" si="77"/>
        <v>10</v>
      </c>
      <c r="S1206" s="38">
        <f t="shared" ca="1" si="78"/>
        <v>0</v>
      </c>
      <c r="T1206" s="38">
        <f t="shared" ca="1" si="75"/>
        <v>10</v>
      </c>
      <c r="U1206" s="38">
        <f ca="1">SUM($R$9:S1206)</f>
        <v>-35020</v>
      </c>
    </row>
    <row r="1207" spans="16:21" x14ac:dyDescent="0.2">
      <c r="P1207">
        <v>1199</v>
      </c>
      <c r="Q1207" s="37">
        <f t="shared" ca="1" si="76"/>
        <v>0</v>
      </c>
      <c r="R1207" s="38">
        <f t="shared" si="77"/>
        <v>10</v>
      </c>
      <c r="S1207" s="38">
        <f t="shared" ca="1" si="78"/>
        <v>0</v>
      </c>
      <c r="T1207" s="38">
        <f t="shared" ca="1" si="75"/>
        <v>10</v>
      </c>
      <c r="U1207" s="38">
        <f ca="1">SUM($R$9:S1207)</f>
        <v>-35010</v>
      </c>
    </row>
    <row r="1208" spans="16:21" x14ac:dyDescent="0.2">
      <c r="P1208">
        <v>1200</v>
      </c>
      <c r="Q1208" s="37">
        <f t="shared" ca="1" si="76"/>
        <v>0</v>
      </c>
      <c r="R1208" s="38">
        <f t="shared" si="77"/>
        <v>10</v>
      </c>
      <c r="S1208" s="38">
        <f t="shared" ca="1" si="78"/>
        <v>0</v>
      </c>
      <c r="T1208" s="38">
        <f t="shared" ca="1" si="75"/>
        <v>10</v>
      </c>
      <c r="U1208" s="38">
        <f ca="1">SUM($R$9:S1208)</f>
        <v>-35000</v>
      </c>
    </row>
    <row r="1209" spans="16:21" x14ac:dyDescent="0.2">
      <c r="P1209">
        <v>1201</v>
      </c>
      <c r="Q1209" s="37">
        <f t="shared" ca="1" si="76"/>
        <v>0</v>
      </c>
      <c r="R1209" s="38">
        <f t="shared" si="77"/>
        <v>10</v>
      </c>
      <c r="S1209" s="38">
        <f t="shared" ca="1" si="78"/>
        <v>0</v>
      </c>
      <c r="T1209" s="38">
        <f t="shared" ca="1" si="75"/>
        <v>10</v>
      </c>
      <c r="U1209" s="38">
        <f ca="1">SUM($R$9:S1209)</f>
        <v>-34990</v>
      </c>
    </row>
    <row r="1210" spans="16:21" x14ac:dyDescent="0.2">
      <c r="P1210">
        <v>1202</v>
      </c>
      <c r="Q1210" s="37">
        <f t="shared" ca="1" si="76"/>
        <v>0</v>
      </c>
      <c r="R1210" s="38">
        <f t="shared" si="77"/>
        <v>10</v>
      </c>
      <c r="S1210" s="38">
        <f t="shared" ca="1" si="78"/>
        <v>0</v>
      </c>
      <c r="T1210" s="38">
        <f t="shared" ca="1" si="75"/>
        <v>10</v>
      </c>
      <c r="U1210" s="38">
        <f ca="1">SUM($R$9:S1210)</f>
        <v>-34980</v>
      </c>
    </row>
    <row r="1211" spans="16:21" x14ac:dyDescent="0.2">
      <c r="P1211">
        <v>1203</v>
      </c>
      <c r="Q1211" s="37">
        <f t="shared" ca="1" si="76"/>
        <v>0</v>
      </c>
      <c r="R1211" s="38">
        <f t="shared" si="77"/>
        <v>10</v>
      </c>
      <c r="S1211" s="38">
        <f t="shared" ca="1" si="78"/>
        <v>0</v>
      </c>
      <c r="T1211" s="38">
        <f t="shared" ca="1" si="75"/>
        <v>10</v>
      </c>
      <c r="U1211" s="38">
        <f ca="1">SUM($R$9:S1211)</f>
        <v>-34970</v>
      </c>
    </row>
    <row r="1212" spans="16:21" x14ac:dyDescent="0.2">
      <c r="P1212">
        <v>1204</v>
      </c>
      <c r="Q1212" s="37">
        <f t="shared" ca="1" si="76"/>
        <v>0</v>
      </c>
      <c r="R1212" s="38">
        <f t="shared" si="77"/>
        <v>10</v>
      </c>
      <c r="S1212" s="38">
        <f t="shared" ca="1" si="78"/>
        <v>0</v>
      </c>
      <c r="T1212" s="38">
        <f t="shared" ca="1" si="75"/>
        <v>10</v>
      </c>
      <c r="U1212" s="38">
        <f ca="1">SUM($R$9:S1212)</f>
        <v>-34960</v>
      </c>
    </row>
    <row r="1213" spans="16:21" x14ac:dyDescent="0.2">
      <c r="P1213">
        <v>1205</v>
      </c>
      <c r="Q1213" s="37">
        <f t="shared" ca="1" si="76"/>
        <v>0</v>
      </c>
      <c r="R1213" s="38">
        <f t="shared" si="77"/>
        <v>10</v>
      </c>
      <c r="S1213" s="38">
        <f t="shared" ca="1" si="78"/>
        <v>0</v>
      </c>
      <c r="T1213" s="38">
        <f t="shared" ca="1" si="75"/>
        <v>10</v>
      </c>
      <c r="U1213" s="38">
        <f ca="1">SUM($R$9:S1213)</f>
        <v>-34950</v>
      </c>
    </row>
    <row r="1214" spans="16:21" x14ac:dyDescent="0.2">
      <c r="P1214">
        <v>1206</v>
      </c>
      <c r="Q1214" s="37">
        <f t="shared" ca="1" si="76"/>
        <v>0</v>
      </c>
      <c r="R1214" s="38">
        <f t="shared" si="77"/>
        <v>10</v>
      </c>
      <c r="S1214" s="38">
        <f t="shared" ca="1" si="78"/>
        <v>0</v>
      </c>
      <c r="T1214" s="38">
        <f t="shared" ca="1" si="75"/>
        <v>10</v>
      </c>
      <c r="U1214" s="38">
        <f ca="1">SUM($R$9:S1214)</f>
        <v>-34940</v>
      </c>
    </row>
    <row r="1215" spans="16:21" x14ac:dyDescent="0.2">
      <c r="P1215">
        <v>1207</v>
      </c>
      <c r="Q1215" s="37">
        <f t="shared" ca="1" si="76"/>
        <v>0</v>
      </c>
      <c r="R1215" s="38">
        <f t="shared" si="77"/>
        <v>10</v>
      </c>
      <c r="S1215" s="38">
        <f t="shared" ca="1" si="78"/>
        <v>0</v>
      </c>
      <c r="T1215" s="38">
        <f t="shared" ca="1" si="75"/>
        <v>10</v>
      </c>
      <c r="U1215" s="38">
        <f ca="1">SUM($R$9:S1215)</f>
        <v>-34930</v>
      </c>
    </row>
    <row r="1216" spans="16:21" x14ac:dyDescent="0.2">
      <c r="P1216">
        <v>1208</v>
      </c>
      <c r="Q1216" s="37">
        <f t="shared" ca="1" si="76"/>
        <v>0</v>
      </c>
      <c r="R1216" s="38">
        <f t="shared" si="77"/>
        <v>10</v>
      </c>
      <c r="S1216" s="38">
        <f t="shared" ca="1" si="78"/>
        <v>0</v>
      </c>
      <c r="T1216" s="38">
        <f t="shared" ca="1" si="75"/>
        <v>10</v>
      </c>
      <c r="U1216" s="38">
        <f ca="1">SUM($R$9:S1216)</f>
        <v>-34920</v>
      </c>
    </row>
    <row r="1217" spans="16:21" x14ac:dyDescent="0.2">
      <c r="P1217">
        <v>1209</v>
      </c>
      <c r="Q1217" s="37">
        <f t="shared" ca="1" si="76"/>
        <v>0</v>
      </c>
      <c r="R1217" s="38">
        <f t="shared" si="77"/>
        <v>10</v>
      </c>
      <c r="S1217" s="38">
        <f t="shared" ca="1" si="78"/>
        <v>0</v>
      </c>
      <c r="T1217" s="38">
        <f t="shared" ca="1" si="75"/>
        <v>10</v>
      </c>
      <c r="U1217" s="38">
        <f ca="1">SUM($R$9:S1217)</f>
        <v>-34910</v>
      </c>
    </row>
    <row r="1218" spans="16:21" x14ac:dyDescent="0.2">
      <c r="P1218">
        <v>1210</v>
      </c>
      <c r="Q1218" s="37">
        <f t="shared" ca="1" si="76"/>
        <v>0</v>
      </c>
      <c r="R1218" s="38">
        <f t="shared" si="77"/>
        <v>10</v>
      </c>
      <c r="S1218" s="38">
        <f t="shared" ca="1" si="78"/>
        <v>0</v>
      </c>
      <c r="T1218" s="38">
        <f t="shared" ca="1" si="75"/>
        <v>10</v>
      </c>
      <c r="U1218" s="38">
        <f ca="1">SUM($R$9:S1218)</f>
        <v>-34900</v>
      </c>
    </row>
    <row r="1219" spans="16:21" x14ac:dyDescent="0.2">
      <c r="P1219">
        <v>1211</v>
      </c>
      <c r="Q1219" s="37">
        <f t="shared" ca="1" si="76"/>
        <v>0</v>
      </c>
      <c r="R1219" s="38">
        <f t="shared" si="77"/>
        <v>10</v>
      </c>
      <c r="S1219" s="38">
        <f t="shared" ca="1" si="78"/>
        <v>0</v>
      </c>
      <c r="T1219" s="38">
        <f t="shared" ca="1" si="75"/>
        <v>10</v>
      </c>
      <c r="U1219" s="38">
        <f ca="1">SUM($R$9:S1219)</f>
        <v>-34890</v>
      </c>
    </row>
    <row r="1220" spans="16:21" x14ac:dyDescent="0.2">
      <c r="P1220">
        <v>1212</v>
      </c>
      <c r="Q1220" s="37">
        <f t="shared" ca="1" si="76"/>
        <v>0</v>
      </c>
      <c r="R1220" s="38">
        <f t="shared" si="77"/>
        <v>10</v>
      </c>
      <c r="S1220" s="38">
        <f t="shared" ca="1" si="78"/>
        <v>0</v>
      </c>
      <c r="T1220" s="38">
        <f t="shared" ca="1" si="75"/>
        <v>10</v>
      </c>
      <c r="U1220" s="38">
        <f ca="1">SUM($R$9:S1220)</f>
        <v>-34880</v>
      </c>
    </row>
    <row r="1221" spans="16:21" x14ac:dyDescent="0.2">
      <c r="P1221">
        <v>1213</v>
      </c>
      <c r="Q1221" s="37">
        <f t="shared" ca="1" si="76"/>
        <v>0</v>
      </c>
      <c r="R1221" s="38">
        <f t="shared" si="77"/>
        <v>10</v>
      </c>
      <c r="S1221" s="38">
        <f t="shared" ca="1" si="78"/>
        <v>0</v>
      </c>
      <c r="T1221" s="38">
        <f t="shared" ca="1" si="75"/>
        <v>10</v>
      </c>
      <c r="U1221" s="38">
        <f ca="1">SUM($R$9:S1221)</f>
        <v>-34870</v>
      </c>
    </row>
    <row r="1222" spans="16:21" x14ac:dyDescent="0.2">
      <c r="P1222">
        <v>1214</v>
      </c>
      <c r="Q1222" s="37">
        <f t="shared" ca="1" si="76"/>
        <v>0</v>
      </c>
      <c r="R1222" s="38">
        <f t="shared" si="77"/>
        <v>10</v>
      </c>
      <c r="S1222" s="38">
        <f t="shared" ca="1" si="78"/>
        <v>0</v>
      </c>
      <c r="T1222" s="38">
        <f t="shared" ca="1" si="75"/>
        <v>10</v>
      </c>
      <c r="U1222" s="38">
        <f ca="1">SUM($R$9:S1222)</f>
        <v>-34860</v>
      </c>
    </row>
    <row r="1223" spans="16:21" x14ac:dyDescent="0.2">
      <c r="P1223">
        <v>1215</v>
      </c>
      <c r="Q1223" s="37">
        <f t="shared" ca="1" si="76"/>
        <v>0</v>
      </c>
      <c r="R1223" s="38">
        <f t="shared" si="77"/>
        <v>10</v>
      </c>
      <c r="S1223" s="38">
        <f t="shared" ca="1" si="78"/>
        <v>0</v>
      </c>
      <c r="T1223" s="38">
        <f t="shared" ca="1" si="75"/>
        <v>10</v>
      </c>
      <c r="U1223" s="38">
        <f ca="1">SUM($R$9:S1223)</f>
        <v>-34850</v>
      </c>
    </row>
    <row r="1224" spans="16:21" x14ac:dyDescent="0.2">
      <c r="P1224">
        <v>1216</v>
      </c>
      <c r="Q1224" s="37">
        <f t="shared" ca="1" si="76"/>
        <v>0</v>
      </c>
      <c r="R1224" s="38">
        <f t="shared" si="77"/>
        <v>10</v>
      </c>
      <c r="S1224" s="38">
        <f t="shared" ca="1" si="78"/>
        <v>0</v>
      </c>
      <c r="T1224" s="38">
        <f t="shared" ca="1" si="75"/>
        <v>10</v>
      </c>
      <c r="U1224" s="38">
        <f ca="1">SUM($R$9:S1224)</f>
        <v>-34840</v>
      </c>
    </row>
    <row r="1225" spans="16:21" x14ac:dyDescent="0.2">
      <c r="P1225">
        <v>1217</v>
      </c>
      <c r="Q1225" s="37">
        <f t="shared" ca="1" si="76"/>
        <v>0</v>
      </c>
      <c r="R1225" s="38">
        <f t="shared" si="77"/>
        <v>10</v>
      </c>
      <c r="S1225" s="38">
        <f t="shared" ca="1" si="78"/>
        <v>0</v>
      </c>
      <c r="T1225" s="38">
        <f t="shared" ca="1" si="75"/>
        <v>10</v>
      </c>
      <c r="U1225" s="38">
        <f ca="1">SUM($R$9:S1225)</f>
        <v>-34830</v>
      </c>
    </row>
    <row r="1226" spans="16:21" x14ac:dyDescent="0.2">
      <c r="P1226">
        <v>1218</v>
      </c>
      <c r="Q1226" s="37">
        <f t="shared" ca="1" si="76"/>
        <v>0</v>
      </c>
      <c r="R1226" s="38">
        <f t="shared" si="77"/>
        <v>10</v>
      </c>
      <c r="S1226" s="38">
        <f t="shared" ca="1" si="78"/>
        <v>0</v>
      </c>
      <c r="T1226" s="38">
        <f t="shared" ref="T1226:T1289" ca="1" si="79">R1226+S1226</f>
        <v>10</v>
      </c>
      <c r="U1226" s="38">
        <f ca="1">SUM($R$9:S1226)</f>
        <v>-34820</v>
      </c>
    </row>
    <row r="1227" spans="16:21" x14ac:dyDescent="0.2">
      <c r="P1227">
        <v>1219</v>
      </c>
      <c r="Q1227" s="37">
        <f t="shared" ca="1" si="76"/>
        <v>0</v>
      </c>
      <c r="R1227" s="38">
        <f t="shared" si="77"/>
        <v>10</v>
      </c>
      <c r="S1227" s="38">
        <f t="shared" ca="1" si="78"/>
        <v>0</v>
      </c>
      <c r="T1227" s="38">
        <f t="shared" ca="1" si="79"/>
        <v>10</v>
      </c>
      <c r="U1227" s="38">
        <f ca="1">SUM($R$9:S1227)</f>
        <v>-34810</v>
      </c>
    </row>
    <row r="1228" spans="16:21" x14ac:dyDescent="0.2">
      <c r="P1228">
        <v>1220</v>
      </c>
      <c r="Q1228" s="37">
        <f t="shared" ca="1" si="76"/>
        <v>0</v>
      </c>
      <c r="R1228" s="38">
        <f t="shared" si="77"/>
        <v>10</v>
      </c>
      <c r="S1228" s="38">
        <f t="shared" ca="1" si="78"/>
        <v>0</v>
      </c>
      <c r="T1228" s="38">
        <f t="shared" ca="1" si="79"/>
        <v>10</v>
      </c>
      <c r="U1228" s="38">
        <f ca="1">SUM($R$9:S1228)</f>
        <v>-34800</v>
      </c>
    </row>
    <row r="1229" spans="16:21" x14ac:dyDescent="0.2">
      <c r="P1229">
        <v>1221</v>
      </c>
      <c r="Q1229" s="37">
        <f t="shared" ca="1" si="76"/>
        <v>0</v>
      </c>
      <c r="R1229" s="38">
        <f t="shared" si="77"/>
        <v>10</v>
      </c>
      <c r="S1229" s="38">
        <f t="shared" ca="1" si="78"/>
        <v>0</v>
      </c>
      <c r="T1229" s="38">
        <f t="shared" ca="1" si="79"/>
        <v>10</v>
      </c>
      <c r="U1229" s="38">
        <f ca="1">SUM($R$9:S1229)</f>
        <v>-34790</v>
      </c>
    </row>
    <row r="1230" spans="16:21" x14ac:dyDescent="0.2">
      <c r="P1230">
        <v>1222</v>
      </c>
      <c r="Q1230" s="37">
        <f t="shared" ca="1" si="76"/>
        <v>0</v>
      </c>
      <c r="R1230" s="38">
        <f t="shared" si="77"/>
        <v>10</v>
      </c>
      <c r="S1230" s="38">
        <f t="shared" ca="1" si="78"/>
        <v>0</v>
      </c>
      <c r="T1230" s="38">
        <f t="shared" ca="1" si="79"/>
        <v>10</v>
      </c>
      <c r="U1230" s="38">
        <f ca="1">SUM($R$9:S1230)</f>
        <v>-34780</v>
      </c>
    </row>
    <row r="1231" spans="16:21" x14ac:dyDescent="0.2">
      <c r="P1231">
        <v>1223</v>
      </c>
      <c r="Q1231" s="37">
        <f t="shared" ca="1" si="76"/>
        <v>0</v>
      </c>
      <c r="R1231" s="38">
        <f t="shared" si="77"/>
        <v>10</v>
      </c>
      <c r="S1231" s="38">
        <f t="shared" ca="1" si="78"/>
        <v>0</v>
      </c>
      <c r="T1231" s="38">
        <f t="shared" ca="1" si="79"/>
        <v>10</v>
      </c>
      <c r="U1231" s="38">
        <f ca="1">SUM($R$9:S1231)</f>
        <v>-34770</v>
      </c>
    </row>
    <row r="1232" spans="16:21" x14ac:dyDescent="0.2">
      <c r="P1232">
        <v>1224</v>
      </c>
      <c r="Q1232" s="37">
        <f t="shared" ca="1" si="76"/>
        <v>0</v>
      </c>
      <c r="R1232" s="38">
        <f t="shared" si="77"/>
        <v>10</v>
      </c>
      <c r="S1232" s="38">
        <f t="shared" ca="1" si="78"/>
        <v>0</v>
      </c>
      <c r="T1232" s="38">
        <f t="shared" ca="1" si="79"/>
        <v>10</v>
      </c>
      <c r="U1232" s="38">
        <f ca="1">SUM($R$9:S1232)</f>
        <v>-34760</v>
      </c>
    </row>
    <row r="1233" spans="16:21" x14ac:dyDescent="0.2">
      <c r="P1233">
        <v>1225</v>
      </c>
      <c r="Q1233" s="37">
        <f t="shared" ca="1" si="76"/>
        <v>1</v>
      </c>
      <c r="R1233" s="38">
        <f t="shared" si="77"/>
        <v>10</v>
      </c>
      <c r="S1233" s="38">
        <f t="shared" ca="1" si="78"/>
        <v>-1000</v>
      </c>
      <c r="T1233" s="38">
        <f t="shared" ca="1" si="79"/>
        <v>-990</v>
      </c>
      <c r="U1233" s="38">
        <f ca="1">SUM($R$9:S1233)</f>
        <v>-35750</v>
      </c>
    </row>
    <row r="1234" spans="16:21" x14ac:dyDescent="0.2">
      <c r="P1234">
        <v>1226</v>
      </c>
      <c r="Q1234" s="37">
        <f t="shared" ca="1" si="76"/>
        <v>0</v>
      </c>
      <c r="R1234" s="38">
        <f t="shared" si="77"/>
        <v>10</v>
      </c>
      <c r="S1234" s="38">
        <f t="shared" ca="1" si="78"/>
        <v>0</v>
      </c>
      <c r="T1234" s="38">
        <f t="shared" ca="1" si="79"/>
        <v>10</v>
      </c>
      <c r="U1234" s="38">
        <f ca="1">SUM($R$9:S1234)</f>
        <v>-35740</v>
      </c>
    </row>
    <row r="1235" spans="16:21" x14ac:dyDescent="0.2">
      <c r="P1235">
        <v>1227</v>
      </c>
      <c r="Q1235" s="37">
        <f t="shared" ca="1" si="76"/>
        <v>0</v>
      </c>
      <c r="R1235" s="38">
        <f t="shared" si="77"/>
        <v>10</v>
      </c>
      <c r="S1235" s="38">
        <f t="shared" ca="1" si="78"/>
        <v>0</v>
      </c>
      <c r="T1235" s="38">
        <f t="shared" ca="1" si="79"/>
        <v>10</v>
      </c>
      <c r="U1235" s="38">
        <f ca="1">SUM($R$9:S1235)</f>
        <v>-35730</v>
      </c>
    </row>
    <row r="1236" spans="16:21" x14ac:dyDescent="0.2">
      <c r="P1236">
        <v>1228</v>
      </c>
      <c r="Q1236" s="37">
        <f t="shared" ca="1" si="76"/>
        <v>0</v>
      </c>
      <c r="R1236" s="38">
        <f t="shared" si="77"/>
        <v>10</v>
      </c>
      <c r="S1236" s="38">
        <f t="shared" ca="1" si="78"/>
        <v>0</v>
      </c>
      <c r="T1236" s="38">
        <f t="shared" ca="1" si="79"/>
        <v>10</v>
      </c>
      <c r="U1236" s="38">
        <f ca="1">SUM($R$9:S1236)</f>
        <v>-35720</v>
      </c>
    </row>
    <row r="1237" spans="16:21" x14ac:dyDescent="0.2">
      <c r="P1237">
        <v>1229</v>
      </c>
      <c r="Q1237" s="37">
        <f t="shared" ca="1" si="76"/>
        <v>0</v>
      </c>
      <c r="R1237" s="38">
        <f t="shared" si="77"/>
        <v>10</v>
      </c>
      <c r="S1237" s="38">
        <f t="shared" ca="1" si="78"/>
        <v>0</v>
      </c>
      <c r="T1237" s="38">
        <f t="shared" ca="1" si="79"/>
        <v>10</v>
      </c>
      <c r="U1237" s="38">
        <f ca="1">SUM($R$9:S1237)</f>
        <v>-35710</v>
      </c>
    </row>
    <row r="1238" spans="16:21" x14ac:dyDescent="0.2">
      <c r="P1238">
        <v>1230</v>
      </c>
      <c r="Q1238" s="37">
        <f t="shared" ca="1" si="76"/>
        <v>0</v>
      </c>
      <c r="R1238" s="38">
        <f t="shared" si="77"/>
        <v>10</v>
      </c>
      <c r="S1238" s="38">
        <f t="shared" ca="1" si="78"/>
        <v>0</v>
      </c>
      <c r="T1238" s="38">
        <f t="shared" ca="1" si="79"/>
        <v>10</v>
      </c>
      <c r="U1238" s="38">
        <f ca="1">SUM($R$9:S1238)</f>
        <v>-35700</v>
      </c>
    </row>
    <row r="1239" spans="16:21" x14ac:dyDescent="0.2">
      <c r="P1239">
        <v>1231</v>
      </c>
      <c r="Q1239" s="37">
        <f t="shared" ca="1" si="76"/>
        <v>0</v>
      </c>
      <c r="R1239" s="38">
        <f t="shared" si="77"/>
        <v>10</v>
      </c>
      <c r="S1239" s="38">
        <f t="shared" ca="1" si="78"/>
        <v>0</v>
      </c>
      <c r="T1239" s="38">
        <f t="shared" ca="1" si="79"/>
        <v>10</v>
      </c>
      <c r="U1239" s="38">
        <f ca="1">SUM($R$9:S1239)</f>
        <v>-35690</v>
      </c>
    </row>
    <row r="1240" spans="16:21" x14ac:dyDescent="0.2">
      <c r="P1240">
        <v>1232</v>
      </c>
      <c r="Q1240" s="37">
        <f t="shared" ca="1" si="76"/>
        <v>0</v>
      </c>
      <c r="R1240" s="38">
        <f t="shared" si="77"/>
        <v>10</v>
      </c>
      <c r="S1240" s="38">
        <f t="shared" ca="1" si="78"/>
        <v>0</v>
      </c>
      <c r="T1240" s="38">
        <f t="shared" ca="1" si="79"/>
        <v>10</v>
      </c>
      <c r="U1240" s="38">
        <f ca="1">SUM($R$9:S1240)</f>
        <v>-35680</v>
      </c>
    </row>
    <row r="1241" spans="16:21" x14ac:dyDescent="0.2">
      <c r="P1241">
        <v>1233</v>
      </c>
      <c r="Q1241" s="37">
        <f t="shared" ca="1" si="76"/>
        <v>0</v>
      </c>
      <c r="R1241" s="38">
        <f t="shared" si="77"/>
        <v>10</v>
      </c>
      <c r="S1241" s="38">
        <f t="shared" ca="1" si="78"/>
        <v>0</v>
      </c>
      <c r="T1241" s="38">
        <f t="shared" ca="1" si="79"/>
        <v>10</v>
      </c>
      <c r="U1241" s="38">
        <f ca="1">SUM($R$9:S1241)</f>
        <v>-35670</v>
      </c>
    </row>
    <row r="1242" spans="16:21" x14ac:dyDescent="0.2">
      <c r="P1242">
        <v>1234</v>
      </c>
      <c r="Q1242" s="37">
        <f t="shared" ca="1" si="76"/>
        <v>0</v>
      </c>
      <c r="R1242" s="38">
        <f t="shared" si="77"/>
        <v>10</v>
      </c>
      <c r="S1242" s="38">
        <f t="shared" ca="1" si="78"/>
        <v>0</v>
      </c>
      <c r="T1242" s="38">
        <f t="shared" ca="1" si="79"/>
        <v>10</v>
      </c>
      <c r="U1242" s="38">
        <f ca="1">SUM($R$9:S1242)</f>
        <v>-35660</v>
      </c>
    </row>
    <row r="1243" spans="16:21" x14ac:dyDescent="0.2">
      <c r="P1243">
        <v>1235</v>
      </c>
      <c r="Q1243" s="37">
        <f t="shared" ca="1" si="76"/>
        <v>0</v>
      </c>
      <c r="R1243" s="38">
        <f t="shared" si="77"/>
        <v>10</v>
      </c>
      <c r="S1243" s="38">
        <f t="shared" ca="1" si="78"/>
        <v>0</v>
      </c>
      <c r="T1243" s="38">
        <f t="shared" ca="1" si="79"/>
        <v>10</v>
      </c>
      <c r="U1243" s="38">
        <f ca="1">SUM($R$9:S1243)</f>
        <v>-35650</v>
      </c>
    </row>
    <row r="1244" spans="16:21" x14ac:dyDescent="0.2">
      <c r="P1244">
        <v>1236</v>
      </c>
      <c r="Q1244" s="37">
        <f t="shared" ca="1" si="76"/>
        <v>0</v>
      </c>
      <c r="R1244" s="38">
        <f t="shared" si="77"/>
        <v>10</v>
      </c>
      <c r="S1244" s="38">
        <f t="shared" ca="1" si="78"/>
        <v>0</v>
      </c>
      <c r="T1244" s="38">
        <f t="shared" ca="1" si="79"/>
        <v>10</v>
      </c>
      <c r="U1244" s="38">
        <f ca="1">SUM($R$9:S1244)</f>
        <v>-35640</v>
      </c>
    </row>
    <row r="1245" spans="16:21" x14ac:dyDescent="0.2">
      <c r="P1245">
        <v>1237</v>
      </c>
      <c r="Q1245" s="37">
        <f t="shared" ca="1" si="76"/>
        <v>0</v>
      </c>
      <c r="R1245" s="38">
        <f t="shared" si="77"/>
        <v>10</v>
      </c>
      <c r="S1245" s="38">
        <f t="shared" ca="1" si="78"/>
        <v>0</v>
      </c>
      <c r="T1245" s="38">
        <f t="shared" ca="1" si="79"/>
        <v>10</v>
      </c>
      <c r="U1245" s="38">
        <f ca="1">SUM($R$9:S1245)</f>
        <v>-35630</v>
      </c>
    </row>
    <row r="1246" spans="16:21" x14ac:dyDescent="0.2">
      <c r="P1246">
        <v>1238</v>
      </c>
      <c r="Q1246" s="37">
        <f t="shared" ca="1" si="76"/>
        <v>0</v>
      </c>
      <c r="R1246" s="38">
        <f t="shared" si="77"/>
        <v>10</v>
      </c>
      <c r="S1246" s="38">
        <f t="shared" ca="1" si="78"/>
        <v>0</v>
      </c>
      <c r="T1246" s="38">
        <f t="shared" ca="1" si="79"/>
        <v>10</v>
      </c>
      <c r="U1246" s="38">
        <f ca="1">SUM($R$9:S1246)</f>
        <v>-35620</v>
      </c>
    </row>
    <row r="1247" spans="16:21" x14ac:dyDescent="0.2">
      <c r="P1247">
        <v>1239</v>
      </c>
      <c r="Q1247" s="37">
        <f t="shared" ca="1" si="76"/>
        <v>0</v>
      </c>
      <c r="R1247" s="38">
        <f t="shared" si="77"/>
        <v>10</v>
      </c>
      <c r="S1247" s="38">
        <f t="shared" ca="1" si="78"/>
        <v>0</v>
      </c>
      <c r="T1247" s="38">
        <f t="shared" ca="1" si="79"/>
        <v>10</v>
      </c>
      <c r="U1247" s="38">
        <f ca="1">SUM($R$9:S1247)</f>
        <v>-35610</v>
      </c>
    </row>
    <row r="1248" spans="16:21" x14ac:dyDescent="0.2">
      <c r="P1248">
        <v>1240</v>
      </c>
      <c r="Q1248" s="37">
        <f t="shared" ca="1" si="76"/>
        <v>0</v>
      </c>
      <c r="R1248" s="38">
        <f t="shared" si="77"/>
        <v>10</v>
      </c>
      <c r="S1248" s="38">
        <f t="shared" ca="1" si="78"/>
        <v>0</v>
      </c>
      <c r="T1248" s="38">
        <f t="shared" ca="1" si="79"/>
        <v>10</v>
      </c>
      <c r="U1248" s="38">
        <f ca="1">SUM($R$9:S1248)</f>
        <v>-35600</v>
      </c>
    </row>
    <row r="1249" spans="16:21" x14ac:dyDescent="0.2">
      <c r="P1249">
        <v>1241</v>
      </c>
      <c r="Q1249" s="37">
        <f t="shared" ca="1" si="76"/>
        <v>0</v>
      </c>
      <c r="R1249" s="38">
        <f t="shared" si="77"/>
        <v>10</v>
      </c>
      <c r="S1249" s="38">
        <f t="shared" ca="1" si="78"/>
        <v>0</v>
      </c>
      <c r="T1249" s="38">
        <f t="shared" ca="1" si="79"/>
        <v>10</v>
      </c>
      <c r="U1249" s="38">
        <f ca="1">SUM($R$9:S1249)</f>
        <v>-35590</v>
      </c>
    </row>
    <row r="1250" spans="16:21" x14ac:dyDescent="0.2">
      <c r="P1250">
        <v>1242</v>
      </c>
      <c r="Q1250" s="37">
        <f t="shared" ca="1" si="76"/>
        <v>0</v>
      </c>
      <c r="R1250" s="38">
        <f t="shared" si="77"/>
        <v>10</v>
      </c>
      <c r="S1250" s="38">
        <f t="shared" ca="1" si="78"/>
        <v>0</v>
      </c>
      <c r="T1250" s="38">
        <f t="shared" ca="1" si="79"/>
        <v>10</v>
      </c>
      <c r="U1250" s="38">
        <f ca="1">SUM($R$9:S1250)</f>
        <v>-35580</v>
      </c>
    </row>
    <row r="1251" spans="16:21" x14ac:dyDescent="0.2">
      <c r="P1251">
        <v>1243</v>
      </c>
      <c r="Q1251" s="37">
        <f t="shared" ca="1" si="76"/>
        <v>0</v>
      </c>
      <c r="R1251" s="38">
        <f t="shared" si="77"/>
        <v>10</v>
      </c>
      <c r="S1251" s="38">
        <f t="shared" ca="1" si="78"/>
        <v>0</v>
      </c>
      <c r="T1251" s="38">
        <f t="shared" ca="1" si="79"/>
        <v>10</v>
      </c>
      <c r="U1251" s="38">
        <f ca="1">SUM($R$9:S1251)</f>
        <v>-35570</v>
      </c>
    </row>
    <row r="1252" spans="16:21" x14ac:dyDescent="0.2">
      <c r="P1252">
        <v>1244</v>
      </c>
      <c r="Q1252" s="37">
        <f t="shared" ca="1" si="76"/>
        <v>0</v>
      </c>
      <c r="R1252" s="38">
        <f t="shared" si="77"/>
        <v>10</v>
      </c>
      <c r="S1252" s="38">
        <f t="shared" ca="1" si="78"/>
        <v>0</v>
      </c>
      <c r="T1252" s="38">
        <f t="shared" ca="1" si="79"/>
        <v>10</v>
      </c>
      <c r="U1252" s="38">
        <f ca="1">SUM($R$9:S1252)</f>
        <v>-35560</v>
      </c>
    </row>
    <row r="1253" spans="16:21" x14ac:dyDescent="0.2">
      <c r="P1253">
        <v>1245</v>
      </c>
      <c r="Q1253" s="37">
        <f t="shared" ca="1" si="76"/>
        <v>0</v>
      </c>
      <c r="R1253" s="38">
        <f t="shared" si="77"/>
        <v>10</v>
      </c>
      <c r="S1253" s="38">
        <f t="shared" ca="1" si="78"/>
        <v>0</v>
      </c>
      <c r="T1253" s="38">
        <f t="shared" ca="1" si="79"/>
        <v>10</v>
      </c>
      <c r="U1253" s="38">
        <f ca="1">SUM($R$9:S1253)</f>
        <v>-35550</v>
      </c>
    </row>
    <row r="1254" spans="16:21" x14ac:dyDescent="0.2">
      <c r="P1254">
        <v>1246</v>
      </c>
      <c r="Q1254" s="37">
        <f t="shared" ca="1" si="76"/>
        <v>0</v>
      </c>
      <c r="R1254" s="38">
        <f t="shared" si="77"/>
        <v>10</v>
      </c>
      <c r="S1254" s="38">
        <f t="shared" ca="1" si="78"/>
        <v>0</v>
      </c>
      <c r="T1254" s="38">
        <f t="shared" ca="1" si="79"/>
        <v>10</v>
      </c>
      <c r="U1254" s="38">
        <f ca="1">SUM($R$9:S1254)</f>
        <v>-35540</v>
      </c>
    </row>
    <row r="1255" spans="16:21" x14ac:dyDescent="0.2">
      <c r="P1255">
        <v>1247</v>
      </c>
      <c r="Q1255" s="37">
        <f t="shared" ca="1" si="76"/>
        <v>0</v>
      </c>
      <c r="R1255" s="38">
        <f t="shared" si="77"/>
        <v>10</v>
      </c>
      <c r="S1255" s="38">
        <f t="shared" ca="1" si="78"/>
        <v>0</v>
      </c>
      <c r="T1255" s="38">
        <f t="shared" ca="1" si="79"/>
        <v>10</v>
      </c>
      <c r="U1255" s="38">
        <f ca="1">SUM($R$9:S1255)</f>
        <v>-35530</v>
      </c>
    </row>
    <row r="1256" spans="16:21" x14ac:dyDescent="0.2">
      <c r="P1256">
        <v>1248</v>
      </c>
      <c r="Q1256" s="37">
        <f t="shared" ca="1" si="76"/>
        <v>0</v>
      </c>
      <c r="R1256" s="38">
        <f t="shared" si="77"/>
        <v>10</v>
      </c>
      <c r="S1256" s="38">
        <f t="shared" ca="1" si="78"/>
        <v>0</v>
      </c>
      <c r="T1256" s="38">
        <f t="shared" ca="1" si="79"/>
        <v>10</v>
      </c>
      <c r="U1256" s="38">
        <f ca="1">SUM($R$9:S1256)</f>
        <v>-35520</v>
      </c>
    </row>
    <row r="1257" spans="16:21" x14ac:dyDescent="0.2">
      <c r="P1257">
        <v>1249</v>
      </c>
      <c r="Q1257" s="37">
        <f t="shared" ca="1" si="76"/>
        <v>0</v>
      </c>
      <c r="R1257" s="38">
        <f t="shared" si="77"/>
        <v>10</v>
      </c>
      <c r="S1257" s="38">
        <f t="shared" ca="1" si="78"/>
        <v>0</v>
      </c>
      <c r="T1257" s="38">
        <f t="shared" ca="1" si="79"/>
        <v>10</v>
      </c>
      <c r="U1257" s="38">
        <f ca="1">SUM($R$9:S1257)</f>
        <v>-35510</v>
      </c>
    </row>
    <row r="1258" spans="16:21" x14ac:dyDescent="0.2">
      <c r="P1258">
        <v>1250</v>
      </c>
      <c r="Q1258" s="37">
        <f t="shared" ca="1" si="76"/>
        <v>0</v>
      </c>
      <c r="R1258" s="38">
        <f t="shared" si="77"/>
        <v>10</v>
      </c>
      <c r="S1258" s="38">
        <f t="shared" ca="1" si="78"/>
        <v>0</v>
      </c>
      <c r="T1258" s="38">
        <f t="shared" ca="1" si="79"/>
        <v>10</v>
      </c>
      <c r="U1258" s="38">
        <f ca="1">SUM($R$9:S1258)</f>
        <v>-35500</v>
      </c>
    </row>
    <row r="1259" spans="16:21" x14ac:dyDescent="0.2">
      <c r="P1259">
        <v>1251</v>
      </c>
      <c r="Q1259" s="37">
        <f t="shared" ca="1" si="76"/>
        <v>0</v>
      </c>
      <c r="R1259" s="38">
        <f t="shared" si="77"/>
        <v>10</v>
      </c>
      <c r="S1259" s="38">
        <f t="shared" ca="1" si="78"/>
        <v>0</v>
      </c>
      <c r="T1259" s="38">
        <f t="shared" ca="1" si="79"/>
        <v>10</v>
      </c>
      <c r="U1259" s="38">
        <f ca="1">SUM($R$9:S1259)</f>
        <v>-35490</v>
      </c>
    </row>
    <row r="1260" spans="16:21" x14ac:dyDescent="0.2">
      <c r="P1260">
        <v>1252</v>
      </c>
      <c r="Q1260" s="37">
        <f t="shared" ca="1" si="76"/>
        <v>0</v>
      </c>
      <c r="R1260" s="38">
        <f t="shared" si="77"/>
        <v>10</v>
      </c>
      <c r="S1260" s="38">
        <f t="shared" ca="1" si="78"/>
        <v>0</v>
      </c>
      <c r="T1260" s="38">
        <f t="shared" ca="1" si="79"/>
        <v>10</v>
      </c>
      <c r="U1260" s="38">
        <f ca="1">SUM($R$9:S1260)</f>
        <v>-35480</v>
      </c>
    </row>
    <row r="1261" spans="16:21" x14ac:dyDescent="0.2">
      <c r="P1261">
        <v>1253</v>
      </c>
      <c r="Q1261" s="37">
        <f t="shared" ca="1" si="76"/>
        <v>0</v>
      </c>
      <c r="R1261" s="38">
        <f t="shared" si="77"/>
        <v>10</v>
      </c>
      <c r="S1261" s="38">
        <f t="shared" ca="1" si="78"/>
        <v>0</v>
      </c>
      <c r="T1261" s="38">
        <f t="shared" ca="1" si="79"/>
        <v>10</v>
      </c>
      <c r="U1261" s="38">
        <f ca="1">SUM($R$9:S1261)</f>
        <v>-35470</v>
      </c>
    </row>
    <row r="1262" spans="16:21" x14ac:dyDescent="0.2">
      <c r="P1262">
        <v>1254</v>
      </c>
      <c r="Q1262" s="37">
        <f t="shared" ca="1" si="76"/>
        <v>1</v>
      </c>
      <c r="R1262" s="38">
        <f t="shared" si="77"/>
        <v>10</v>
      </c>
      <c r="S1262" s="38">
        <f t="shared" ca="1" si="78"/>
        <v>-1000</v>
      </c>
      <c r="T1262" s="38">
        <f t="shared" ca="1" si="79"/>
        <v>-990</v>
      </c>
      <c r="U1262" s="38">
        <f ca="1">SUM($R$9:S1262)</f>
        <v>-36460</v>
      </c>
    </row>
    <row r="1263" spans="16:21" x14ac:dyDescent="0.2">
      <c r="P1263">
        <v>1255</v>
      </c>
      <c r="Q1263" s="37">
        <f t="shared" ca="1" si="76"/>
        <v>0</v>
      </c>
      <c r="R1263" s="38">
        <f t="shared" si="77"/>
        <v>10</v>
      </c>
      <c r="S1263" s="38">
        <f t="shared" ca="1" si="78"/>
        <v>0</v>
      </c>
      <c r="T1263" s="38">
        <f t="shared" ca="1" si="79"/>
        <v>10</v>
      </c>
      <c r="U1263" s="38">
        <f ca="1">SUM($R$9:S1263)</f>
        <v>-36450</v>
      </c>
    </row>
    <row r="1264" spans="16:21" x14ac:dyDescent="0.2">
      <c r="P1264">
        <v>1256</v>
      </c>
      <c r="Q1264" s="37">
        <f t="shared" ca="1" si="76"/>
        <v>1</v>
      </c>
      <c r="R1264" s="38">
        <f t="shared" si="77"/>
        <v>10</v>
      </c>
      <c r="S1264" s="38">
        <f t="shared" ca="1" si="78"/>
        <v>-1000</v>
      </c>
      <c r="T1264" s="38">
        <f t="shared" ca="1" si="79"/>
        <v>-990</v>
      </c>
      <c r="U1264" s="38">
        <f ca="1">SUM($R$9:S1264)</f>
        <v>-37440</v>
      </c>
    </row>
    <row r="1265" spans="16:21" x14ac:dyDescent="0.2">
      <c r="P1265">
        <v>1257</v>
      </c>
      <c r="Q1265" s="37">
        <f t="shared" ref="Q1265:Q1328" ca="1" si="80">IF(RAND()&lt;$C$2,1,0)</f>
        <v>0</v>
      </c>
      <c r="R1265" s="38">
        <f t="shared" ref="R1265:R1328" si="81">$G$2</f>
        <v>10</v>
      </c>
      <c r="S1265" s="38">
        <f t="shared" ref="S1265:S1328" ca="1" si="82">IF(Q1265=1,$G$3,$G$4)</f>
        <v>0</v>
      </c>
      <c r="T1265" s="38">
        <f t="shared" ca="1" si="79"/>
        <v>10</v>
      </c>
      <c r="U1265" s="38">
        <f ca="1">SUM($R$9:S1265)</f>
        <v>-37430</v>
      </c>
    </row>
    <row r="1266" spans="16:21" x14ac:dyDescent="0.2">
      <c r="P1266">
        <v>1258</v>
      </c>
      <c r="Q1266" s="37">
        <f t="shared" ca="1" si="80"/>
        <v>0</v>
      </c>
      <c r="R1266" s="38">
        <f t="shared" si="81"/>
        <v>10</v>
      </c>
      <c r="S1266" s="38">
        <f t="shared" ca="1" si="82"/>
        <v>0</v>
      </c>
      <c r="T1266" s="38">
        <f t="shared" ca="1" si="79"/>
        <v>10</v>
      </c>
      <c r="U1266" s="38">
        <f ca="1">SUM($R$9:S1266)</f>
        <v>-37420</v>
      </c>
    </row>
    <row r="1267" spans="16:21" x14ac:dyDescent="0.2">
      <c r="P1267">
        <v>1259</v>
      </c>
      <c r="Q1267" s="37">
        <f t="shared" ca="1" si="80"/>
        <v>0</v>
      </c>
      <c r="R1267" s="38">
        <f t="shared" si="81"/>
        <v>10</v>
      </c>
      <c r="S1267" s="38">
        <f t="shared" ca="1" si="82"/>
        <v>0</v>
      </c>
      <c r="T1267" s="38">
        <f t="shared" ca="1" si="79"/>
        <v>10</v>
      </c>
      <c r="U1267" s="38">
        <f ca="1">SUM($R$9:S1267)</f>
        <v>-37410</v>
      </c>
    </row>
    <row r="1268" spans="16:21" x14ac:dyDescent="0.2">
      <c r="P1268">
        <v>1260</v>
      </c>
      <c r="Q1268" s="37">
        <f t="shared" ca="1" si="80"/>
        <v>0</v>
      </c>
      <c r="R1268" s="38">
        <f t="shared" si="81"/>
        <v>10</v>
      </c>
      <c r="S1268" s="38">
        <f t="shared" ca="1" si="82"/>
        <v>0</v>
      </c>
      <c r="T1268" s="38">
        <f t="shared" ca="1" si="79"/>
        <v>10</v>
      </c>
      <c r="U1268" s="38">
        <f ca="1">SUM($R$9:S1268)</f>
        <v>-37400</v>
      </c>
    </row>
    <row r="1269" spans="16:21" x14ac:dyDescent="0.2">
      <c r="P1269">
        <v>1261</v>
      </c>
      <c r="Q1269" s="37">
        <f t="shared" ca="1" si="80"/>
        <v>0</v>
      </c>
      <c r="R1269" s="38">
        <f t="shared" si="81"/>
        <v>10</v>
      </c>
      <c r="S1269" s="38">
        <f t="shared" ca="1" si="82"/>
        <v>0</v>
      </c>
      <c r="T1269" s="38">
        <f t="shared" ca="1" si="79"/>
        <v>10</v>
      </c>
      <c r="U1269" s="38">
        <f ca="1">SUM($R$9:S1269)</f>
        <v>-37390</v>
      </c>
    </row>
    <row r="1270" spans="16:21" x14ac:dyDescent="0.2">
      <c r="P1270">
        <v>1262</v>
      </c>
      <c r="Q1270" s="37">
        <f t="shared" ca="1" si="80"/>
        <v>0</v>
      </c>
      <c r="R1270" s="38">
        <f t="shared" si="81"/>
        <v>10</v>
      </c>
      <c r="S1270" s="38">
        <f t="shared" ca="1" si="82"/>
        <v>0</v>
      </c>
      <c r="T1270" s="38">
        <f t="shared" ca="1" si="79"/>
        <v>10</v>
      </c>
      <c r="U1270" s="38">
        <f ca="1">SUM($R$9:S1270)</f>
        <v>-37380</v>
      </c>
    </row>
    <row r="1271" spans="16:21" x14ac:dyDescent="0.2">
      <c r="P1271">
        <v>1263</v>
      </c>
      <c r="Q1271" s="37">
        <f t="shared" ca="1" si="80"/>
        <v>0</v>
      </c>
      <c r="R1271" s="38">
        <f t="shared" si="81"/>
        <v>10</v>
      </c>
      <c r="S1271" s="38">
        <f t="shared" ca="1" si="82"/>
        <v>0</v>
      </c>
      <c r="T1271" s="38">
        <f t="shared" ca="1" si="79"/>
        <v>10</v>
      </c>
      <c r="U1271" s="38">
        <f ca="1">SUM($R$9:S1271)</f>
        <v>-37370</v>
      </c>
    </row>
    <row r="1272" spans="16:21" x14ac:dyDescent="0.2">
      <c r="P1272">
        <v>1264</v>
      </c>
      <c r="Q1272" s="37">
        <f t="shared" ca="1" si="80"/>
        <v>0</v>
      </c>
      <c r="R1272" s="38">
        <f t="shared" si="81"/>
        <v>10</v>
      </c>
      <c r="S1272" s="38">
        <f t="shared" ca="1" si="82"/>
        <v>0</v>
      </c>
      <c r="T1272" s="38">
        <f t="shared" ca="1" si="79"/>
        <v>10</v>
      </c>
      <c r="U1272" s="38">
        <f ca="1">SUM($R$9:S1272)</f>
        <v>-37360</v>
      </c>
    </row>
    <row r="1273" spans="16:21" x14ac:dyDescent="0.2">
      <c r="P1273">
        <v>1265</v>
      </c>
      <c r="Q1273" s="37">
        <f t="shared" ca="1" si="80"/>
        <v>0</v>
      </c>
      <c r="R1273" s="38">
        <f t="shared" si="81"/>
        <v>10</v>
      </c>
      <c r="S1273" s="38">
        <f t="shared" ca="1" si="82"/>
        <v>0</v>
      </c>
      <c r="T1273" s="38">
        <f t="shared" ca="1" si="79"/>
        <v>10</v>
      </c>
      <c r="U1273" s="38">
        <f ca="1">SUM($R$9:S1273)</f>
        <v>-37350</v>
      </c>
    </row>
    <row r="1274" spans="16:21" x14ac:dyDescent="0.2">
      <c r="P1274">
        <v>1266</v>
      </c>
      <c r="Q1274" s="37">
        <f t="shared" ca="1" si="80"/>
        <v>0</v>
      </c>
      <c r="R1274" s="38">
        <f t="shared" si="81"/>
        <v>10</v>
      </c>
      <c r="S1274" s="38">
        <f t="shared" ca="1" si="82"/>
        <v>0</v>
      </c>
      <c r="T1274" s="38">
        <f t="shared" ca="1" si="79"/>
        <v>10</v>
      </c>
      <c r="U1274" s="38">
        <f ca="1">SUM($R$9:S1274)</f>
        <v>-37340</v>
      </c>
    </row>
    <row r="1275" spans="16:21" x14ac:dyDescent="0.2">
      <c r="P1275">
        <v>1267</v>
      </c>
      <c r="Q1275" s="37">
        <f t="shared" ca="1" si="80"/>
        <v>0</v>
      </c>
      <c r="R1275" s="38">
        <f t="shared" si="81"/>
        <v>10</v>
      </c>
      <c r="S1275" s="38">
        <f t="shared" ca="1" si="82"/>
        <v>0</v>
      </c>
      <c r="T1275" s="38">
        <f t="shared" ca="1" si="79"/>
        <v>10</v>
      </c>
      <c r="U1275" s="38">
        <f ca="1">SUM($R$9:S1275)</f>
        <v>-37330</v>
      </c>
    </row>
    <row r="1276" spans="16:21" x14ac:dyDescent="0.2">
      <c r="P1276">
        <v>1268</v>
      </c>
      <c r="Q1276" s="37">
        <f t="shared" ca="1" si="80"/>
        <v>0</v>
      </c>
      <c r="R1276" s="38">
        <f t="shared" si="81"/>
        <v>10</v>
      </c>
      <c r="S1276" s="38">
        <f t="shared" ca="1" si="82"/>
        <v>0</v>
      </c>
      <c r="T1276" s="38">
        <f t="shared" ca="1" si="79"/>
        <v>10</v>
      </c>
      <c r="U1276" s="38">
        <f ca="1">SUM($R$9:S1276)</f>
        <v>-37320</v>
      </c>
    </row>
    <row r="1277" spans="16:21" x14ac:dyDescent="0.2">
      <c r="P1277">
        <v>1269</v>
      </c>
      <c r="Q1277" s="37">
        <f t="shared" ca="1" si="80"/>
        <v>0</v>
      </c>
      <c r="R1277" s="38">
        <f t="shared" si="81"/>
        <v>10</v>
      </c>
      <c r="S1277" s="38">
        <f t="shared" ca="1" si="82"/>
        <v>0</v>
      </c>
      <c r="T1277" s="38">
        <f t="shared" ca="1" si="79"/>
        <v>10</v>
      </c>
      <c r="U1277" s="38">
        <f ca="1">SUM($R$9:S1277)</f>
        <v>-37310</v>
      </c>
    </row>
    <row r="1278" spans="16:21" x14ac:dyDescent="0.2">
      <c r="P1278">
        <v>1270</v>
      </c>
      <c r="Q1278" s="37">
        <f t="shared" ca="1" si="80"/>
        <v>0</v>
      </c>
      <c r="R1278" s="38">
        <f t="shared" si="81"/>
        <v>10</v>
      </c>
      <c r="S1278" s="38">
        <f t="shared" ca="1" si="82"/>
        <v>0</v>
      </c>
      <c r="T1278" s="38">
        <f t="shared" ca="1" si="79"/>
        <v>10</v>
      </c>
      <c r="U1278" s="38">
        <f ca="1">SUM($R$9:S1278)</f>
        <v>-37300</v>
      </c>
    </row>
    <row r="1279" spans="16:21" x14ac:dyDescent="0.2">
      <c r="P1279">
        <v>1271</v>
      </c>
      <c r="Q1279" s="37">
        <f t="shared" ca="1" si="80"/>
        <v>0</v>
      </c>
      <c r="R1279" s="38">
        <f t="shared" si="81"/>
        <v>10</v>
      </c>
      <c r="S1279" s="38">
        <f t="shared" ca="1" si="82"/>
        <v>0</v>
      </c>
      <c r="T1279" s="38">
        <f t="shared" ca="1" si="79"/>
        <v>10</v>
      </c>
      <c r="U1279" s="38">
        <f ca="1">SUM($R$9:S1279)</f>
        <v>-37290</v>
      </c>
    </row>
    <row r="1280" spans="16:21" x14ac:dyDescent="0.2">
      <c r="P1280">
        <v>1272</v>
      </c>
      <c r="Q1280" s="37">
        <f t="shared" ca="1" si="80"/>
        <v>0</v>
      </c>
      <c r="R1280" s="38">
        <f t="shared" si="81"/>
        <v>10</v>
      </c>
      <c r="S1280" s="38">
        <f t="shared" ca="1" si="82"/>
        <v>0</v>
      </c>
      <c r="T1280" s="38">
        <f t="shared" ca="1" si="79"/>
        <v>10</v>
      </c>
      <c r="U1280" s="38">
        <f ca="1">SUM($R$9:S1280)</f>
        <v>-37280</v>
      </c>
    </row>
    <row r="1281" spans="16:21" x14ac:dyDescent="0.2">
      <c r="P1281">
        <v>1273</v>
      </c>
      <c r="Q1281" s="37">
        <f t="shared" ca="1" si="80"/>
        <v>0</v>
      </c>
      <c r="R1281" s="38">
        <f t="shared" si="81"/>
        <v>10</v>
      </c>
      <c r="S1281" s="38">
        <f t="shared" ca="1" si="82"/>
        <v>0</v>
      </c>
      <c r="T1281" s="38">
        <f t="shared" ca="1" si="79"/>
        <v>10</v>
      </c>
      <c r="U1281" s="38">
        <f ca="1">SUM($R$9:S1281)</f>
        <v>-37270</v>
      </c>
    </row>
    <row r="1282" spans="16:21" x14ac:dyDescent="0.2">
      <c r="P1282">
        <v>1274</v>
      </c>
      <c r="Q1282" s="37">
        <f t="shared" ca="1" si="80"/>
        <v>0</v>
      </c>
      <c r="R1282" s="38">
        <f t="shared" si="81"/>
        <v>10</v>
      </c>
      <c r="S1282" s="38">
        <f t="shared" ca="1" si="82"/>
        <v>0</v>
      </c>
      <c r="T1282" s="38">
        <f t="shared" ca="1" si="79"/>
        <v>10</v>
      </c>
      <c r="U1282" s="38">
        <f ca="1">SUM($R$9:S1282)</f>
        <v>-37260</v>
      </c>
    </row>
    <row r="1283" spans="16:21" x14ac:dyDescent="0.2">
      <c r="P1283">
        <v>1275</v>
      </c>
      <c r="Q1283" s="37">
        <f t="shared" ca="1" si="80"/>
        <v>0</v>
      </c>
      <c r="R1283" s="38">
        <f t="shared" si="81"/>
        <v>10</v>
      </c>
      <c r="S1283" s="38">
        <f t="shared" ca="1" si="82"/>
        <v>0</v>
      </c>
      <c r="T1283" s="38">
        <f t="shared" ca="1" si="79"/>
        <v>10</v>
      </c>
      <c r="U1283" s="38">
        <f ca="1">SUM($R$9:S1283)</f>
        <v>-37250</v>
      </c>
    </row>
    <row r="1284" spans="16:21" x14ac:dyDescent="0.2">
      <c r="P1284">
        <v>1276</v>
      </c>
      <c r="Q1284" s="37">
        <f t="shared" ca="1" si="80"/>
        <v>0</v>
      </c>
      <c r="R1284" s="38">
        <f t="shared" si="81"/>
        <v>10</v>
      </c>
      <c r="S1284" s="38">
        <f t="shared" ca="1" si="82"/>
        <v>0</v>
      </c>
      <c r="T1284" s="38">
        <f t="shared" ca="1" si="79"/>
        <v>10</v>
      </c>
      <c r="U1284" s="38">
        <f ca="1">SUM($R$9:S1284)</f>
        <v>-37240</v>
      </c>
    </row>
    <row r="1285" spans="16:21" x14ac:dyDescent="0.2">
      <c r="P1285">
        <v>1277</v>
      </c>
      <c r="Q1285" s="37">
        <f t="shared" ca="1" si="80"/>
        <v>0</v>
      </c>
      <c r="R1285" s="38">
        <f t="shared" si="81"/>
        <v>10</v>
      </c>
      <c r="S1285" s="38">
        <f t="shared" ca="1" si="82"/>
        <v>0</v>
      </c>
      <c r="T1285" s="38">
        <f t="shared" ca="1" si="79"/>
        <v>10</v>
      </c>
      <c r="U1285" s="38">
        <f ca="1">SUM($R$9:S1285)</f>
        <v>-37230</v>
      </c>
    </row>
    <row r="1286" spans="16:21" x14ac:dyDescent="0.2">
      <c r="P1286">
        <v>1278</v>
      </c>
      <c r="Q1286" s="37">
        <f t="shared" ca="1" si="80"/>
        <v>0</v>
      </c>
      <c r="R1286" s="38">
        <f t="shared" si="81"/>
        <v>10</v>
      </c>
      <c r="S1286" s="38">
        <f t="shared" ca="1" si="82"/>
        <v>0</v>
      </c>
      <c r="T1286" s="38">
        <f t="shared" ca="1" si="79"/>
        <v>10</v>
      </c>
      <c r="U1286" s="38">
        <f ca="1">SUM($R$9:S1286)</f>
        <v>-37220</v>
      </c>
    </row>
    <row r="1287" spans="16:21" x14ac:dyDescent="0.2">
      <c r="P1287">
        <v>1279</v>
      </c>
      <c r="Q1287" s="37">
        <f t="shared" ca="1" si="80"/>
        <v>0</v>
      </c>
      <c r="R1287" s="38">
        <f t="shared" si="81"/>
        <v>10</v>
      </c>
      <c r="S1287" s="38">
        <f t="shared" ca="1" si="82"/>
        <v>0</v>
      </c>
      <c r="T1287" s="38">
        <f t="shared" ca="1" si="79"/>
        <v>10</v>
      </c>
      <c r="U1287" s="38">
        <f ca="1">SUM($R$9:S1287)</f>
        <v>-37210</v>
      </c>
    </row>
    <row r="1288" spans="16:21" x14ac:dyDescent="0.2">
      <c r="P1288">
        <v>1280</v>
      </c>
      <c r="Q1288" s="37">
        <f t="shared" ca="1" si="80"/>
        <v>0</v>
      </c>
      <c r="R1288" s="38">
        <f t="shared" si="81"/>
        <v>10</v>
      </c>
      <c r="S1288" s="38">
        <f t="shared" ca="1" si="82"/>
        <v>0</v>
      </c>
      <c r="T1288" s="38">
        <f t="shared" ca="1" si="79"/>
        <v>10</v>
      </c>
      <c r="U1288" s="38">
        <f ca="1">SUM($R$9:S1288)</f>
        <v>-37200</v>
      </c>
    </row>
    <row r="1289" spans="16:21" x14ac:dyDescent="0.2">
      <c r="P1289">
        <v>1281</v>
      </c>
      <c r="Q1289" s="37">
        <f t="shared" ca="1" si="80"/>
        <v>0</v>
      </c>
      <c r="R1289" s="38">
        <f t="shared" si="81"/>
        <v>10</v>
      </c>
      <c r="S1289" s="38">
        <f t="shared" ca="1" si="82"/>
        <v>0</v>
      </c>
      <c r="T1289" s="38">
        <f t="shared" ca="1" si="79"/>
        <v>10</v>
      </c>
      <c r="U1289" s="38">
        <f ca="1">SUM($R$9:S1289)</f>
        <v>-37190</v>
      </c>
    </row>
    <row r="1290" spans="16:21" x14ac:dyDescent="0.2">
      <c r="P1290">
        <v>1282</v>
      </c>
      <c r="Q1290" s="37">
        <f t="shared" ca="1" si="80"/>
        <v>0</v>
      </c>
      <c r="R1290" s="38">
        <f t="shared" si="81"/>
        <v>10</v>
      </c>
      <c r="S1290" s="38">
        <f t="shared" ca="1" si="82"/>
        <v>0</v>
      </c>
      <c r="T1290" s="38">
        <f t="shared" ref="T1290:T1353" ca="1" si="83">R1290+S1290</f>
        <v>10</v>
      </c>
      <c r="U1290" s="38">
        <f ca="1">SUM($R$9:S1290)</f>
        <v>-37180</v>
      </c>
    </row>
    <row r="1291" spans="16:21" x14ac:dyDescent="0.2">
      <c r="P1291">
        <v>1283</v>
      </c>
      <c r="Q1291" s="37">
        <f t="shared" ca="1" si="80"/>
        <v>0</v>
      </c>
      <c r="R1291" s="38">
        <f t="shared" si="81"/>
        <v>10</v>
      </c>
      <c r="S1291" s="38">
        <f t="shared" ca="1" si="82"/>
        <v>0</v>
      </c>
      <c r="T1291" s="38">
        <f t="shared" ca="1" si="83"/>
        <v>10</v>
      </c>
      <c r="U1291" s="38">
        <f ca="1">SUM($R$9:S1291)</f>
        <v>-37170</v>
      </c>
    </row>
    <row r="1292" spans="16:21" x14ac:dyDescent="0.2">
      <c r="P1292">
        <v>1284</v>
      </c>
      <c r="Q1292" s="37">
        <f t="shared" ca="1" si="80"/>
        <v>1</v>
      </c>
      <c r="R1292" s="38">
        <f t="shared" si="81"/>
        <v>10</v>
      </c>
      <c r="S1292" s="38">
        <f t="shared" ca="1" si="82"/>
        <v>-1000</v>
      </c>
      <c r="T1292" s="38">
        <f t="shared" ca="1" si="83"/>
        <v>-990</v>
      </c>
      <c r="U1292" s="38">
        <f ca="1">SUM($R$9:S1292)</f>
        <v>-38160</v>
      </c>
    </row>
    <row r="1293" spans="16:21" x14ac:dyDescent="0.2">
      <c r="P1293">
        <v>1285</v>
      </c>
      <c r="Q1293" s="37">
        <f t="shared" ca="1" si="80"/>
        <v>0</v>
      </c>
      <c r="R1293" s="38">
        <f t="shared" si="81"/>
        <v>10</v>
      </c>
      <c r="S1293" s="38">
        <f t="shared" ca="1" si="82"/>
        <v>0</v>
      </c>
      <c r="T1293" s="38">
        <f t="shared" ca="1" si="83"/>
        <v>10</v>
      </c>
      <c r="U1293" s="38">
        <f ca="1">SUM($R$9:S1293)</f>
        <v>-38150</v>
      </c>
    </row>
    <row r="1294" spans="16:21" x14ac:dyDescent="0.2">
      <c r="P1294">
        <v>1286</v>
      </c>
      <c r="Q1294" s="37">
        <f t="shared" ca="1" si="80"/>
        <v>0</v>
      </c>
      <c r="R1294" s="38">
        <f t="shared" si="81"/>
        <v>10</v>
      </c>
      <c r="S1294" s="38">
        <f t="shared" ca="1" si="82"/>
        <v>0</v>
      </c>
      <c r="T1294" s="38">
        <f t="shared" ca="1" si="83"/>
        <v>10</v>
      </c>
      <c r="U1294" s="38">
        <f ca="1">SUM($R$9:S1294)</f>
        <v>-38140</v>
      </c>
    </row>
    <row r="1295" spans="16:21" x14ac:dyDescent="0.2">
      <c r="P1295">
        <v>1287</v>
      </c>
      <c r="Q1295" s="37">
        <f t="shared" ca="1" si="80"/>
        <v>0</v>
      </c>
      <c r="R1295" s="38">
        <f t="shared" si="81"/>
        <v>10</v>
      </c>
      <c r="S1295" s="38">
        <f t="shared" ca="1" si="82"/>
        <v>0</v>
      </c>
      <c r="T1295" s="38">
        <f t="shared" ca="1" si="83"/>
        <v>10</v>
      </c>
      <c r="U1295" s="38">
        <f ca="1">SUM($R$9:S1295)</f>
        <v>-38130</v>
      </c>
    </row>
    <row r="1296" spans="16:21" x14ac:dyDescent="0.2">
      <c r="P1296">
        <v>1288</v>
      </c>
      <c r="Q1296" s="37">
        <f t="shared" ca="1" si="80"/>
        <v>0</v>
      </c>
      <c r="R1296" s="38">
        <f t="shared" si="81"/>
        <v>10</v>
      </c>
      <c r="S1296" s="38">
        <f t="shared" ca="1" si="82"/>
        <v>0</v>
      </c>
      <c r="T1296" s="38">
        <f t="shared" ca="1" si="83"/>
        <v>10</v>
      </c>
      <c r="U1296" s="38">
        <f ca="1">SUM($R$9:S1296)</f>
        <v>-38120</v>
      </c>
    </row>
    <row r="1297" spans="16:21" x14ac:dyDescent="0.2">
      <c r="P1297">
        <v>1289</v>
      </c>
      <c r="Q1297" s="37">
        <f t="shared" ca="1" si="80"/>
        <v>0</v>
      </c>
      <c r="R1297" s="38">
        <f t="shared" si="81"/>
        <v>10</v>
      </c>
      <c r="S1297" s="38">
        <f t="shared" ca="1" si="82"/>
        <v>0</v>
      </c>
      <c r="T1297" s="38">
        <f t="shared" ca="1" si="83"/>
        <v>10</v>
      </c>
      <c r="U1297" s="38">
        <f ca="1">SUM($R$9:S1297)</f>
        <v>-38110</v>
      </c>
    </row>
    <row r="1298" spans="16:21" x14ac:dyDescent="0.2">
      <c r="P1298">
        <v>1290</v>
      </c>
      <c r="Q1298" s="37">
        <f t="shared" ca="1" si="80"/>
        <v>0</v>
      </c>
      <c r="R1298" s="38">
        <f t="shared" si="81"/>
        <v>10</v>
      </c>
      <c r="S1298" s="38">
        <f t="shared" ca="1" si="82"/>
        <v>0</v>
      </c>
      <c r="T1298" s="38">
        <f t="shared" ca="1" si="83"/>
        <v>10</v>
      </c>
      <c r="U1298" s="38">
        <f ca="1">SUM($R$9:S1298)</f>
        <v>-38100</v>
      </c>
    </row>
    <row r="1299" spans="16:21" x14ac:dyDescent="0.2">
      <c r="P1299">
        <v>1291</v>
      </c>
      <c r="Q1299" s="37">
        <f t="shared" ca="1" si="80"/>
        <v>0</v>
      </c>
      <c r="R1299" s="38">
        <f t="shared" si="81"/>
        <v>10</v>
      </c>
      <c r="S1299" s="38">
        <f t="shared" ca="1" si="82"/>
        <v>0</v>
      </c>
      <c r="T1299" s="38">
        <f t="shared" ca="1" si="83"/>
        <v>10</v>
      </c>
      <c r="U1299" s="38">
        <f ca="1">SUM($R$9:S1299)</f>
        <v>-38090</v>
      </c>
    </row>
    <row r="1300" spans="16:21" x14ac:dyDescent="0.2">
      <c r="P1300">
        <v>1292</v>
      </c>
      <c r="Q1300" s="37">
        <f t="shared" ca="1" si="80"/>
        <v>0</v>
      </c>
      <c r="R1300" s="38">
        <f t="shared" si="81"/>
        <v>10</v>
      </c>
      <c r="S1300" s="38">
        <f t="shared" ca="1" si="82"/>
        <v>0</v>
      </c>
      <c r="T1300" s="38">
        <f t="shared" ca="1" si="83"/>
        <v>10</v>
      </c>
      <c r="U1300" s="38">
        <f ca="1">SUM($R$9:S1300)</f>
        <v>-38080</v>
      </c>
    </row>
    <row r="1301" spans="16:21" x14ac:dyDescent="0.2">
      <c r="P1301">
        <v>1293</v>
      </c>
      <c r="Q1301" s="37">
        <f t="shared" ca="1" si="80"/>
        <v>0</v>
      </c>
      <c r="R1301" s="38">
        <f t="shared" si="81"/>
        <v>10</v>
      </c>
      <c r="S1301" s="38">
        <f t="shared" ca="1" si="82"/>
        <v>0</v>
      </c>
      <c r="T1301" s="38">
        <f t="shared" ca="1" si="83"/>
        <v>10</v>
      </c>
      <c r="U1301" s="38">
        <f ca="1">SUM($R$9:S1301)</f>
        <v>-38070</v>
      </c>
    </row>
    <row r="1302" spans="16:21" x14ac:dyDescent="0.2">
      <c r="P1302">
        <v>1294</v>
      </c>
      <c r="Q1302" s="37">
        <f t="shared" ca="1" si="80"/>
        <v>0</v>
      </c>
      <c r="R1302" s="38">
        <f t="shared" si="81"/>
        <v>10</v>
      </c>
      <c r="S1302" s="38">
        <f t="shared" ca="1" si="82"/>
        <v>0</v>
      </c>
      <c r="T1302" s="38">
        <f t="shared" ca="1" si="83"/>
        <v>10</v>
      </c>
      <c r="U1302" s="38">
        <f ca="1">SUM($R$9:S1302)</f>
        <v>-38060</v>
      </c>
    </row>
    <row r="1303" spans="16:21" x14ac:dyDescent="0.2">
      <c r="P1303">
        <v>1295</v>
      </c>
      <c r="Q1303" s="37">
        <f t="shared" ca="1" si="80"/>
        <v>0</v>
      </c>
      <c r="R1303" s="38">
        <f t="shared" si="81"/>
        <v>10</v>
      </c>
      <c r="S1303" s="38">
        <f t="shared" ca="1" si="82"/>
        <v>0</v>
      </c>
      <c r="T1303" s="38">
        <f t="shared" ca="1" si="83"/>
        <v>10</v>
      </c>
      <c r="U1303" s="38">
        <f ca="1">SUM($R$9:S1303)</f>
        <v>-38050</v>
      </c>
    </row>
    <row r="1304" spans="16:21" x14ac:dyDescent="0.2">
      <c r="P1304">
        <v>1296</v>
      </c>
      <c r="Q1304" s="37">
        <f t="shared" ca="1" si="80"/>
        <v>0</v>
      </c>
      <c r="R1304" s="38">
        <f t="shared" si="81"/>
        <v>10</v>
      </c>
      <c r="S1304" s="38">
        <f t="shared" ca="1" si="82"/>
        <v>0</v>
      </c>
      <c r="T1304" s="38">
        <f t="shared" ca="1" si="83"/>
        <v>10</v>
      </c>
      <c r="U1304" s="38">
        <f ca="1">SUM($R$9:S1304)</f>
        <v>-38040</v>
      </c>
    </row>
    <row r="1305" spans="16:21" x14ac:dyDescent="0.2">
      <c r="P1305">
        <v>1297</v>
      </c>
      <c r="Q1305" s="37">
        <f t="shared" ca="1" si="80"/>
        <v>1</v>
      </c>
      <c r="R1305" s="38">
        <f t="shared" si="81"/>
        <v>10</v>
      </c>
      <c r="S1305" s="38">
        <f t="shared" ca="1" si="82"/>
        <v>-1000</v>
      </c>
      <c r="T1305" s="38">
        <f t="shared" ca="1" si="83"/>
        <v>-990</v>
      </c>
      <c r="U1305" s="38">
        <f ca="1">SUM($R$9:S1305)</f>
        <v>-39030</v>
      </c>
    </row>
    <row r="1306" spans="16:21" x14ac:dyDescent="0.2">
      <c r="P1306">
        <v>1298</v>
      </c>
      <c r="Q1306" s="37">
        <f t="shared" ca="1" si="80"/>
        <v>0</v>
      </c>
      <c r="R1306" s="38">
        <f t="shared" si="81"/>
        <v>10</v>
      </c>
      <c r="S1306" s="38">
        <f t="shared" ca="1" si="82"/>
        <v>0</v>
      </c>
      <c r="T1306" s="38">
        <f t="shared" ca="1" si="83"/>
        <v>10</v>
      </c>
      <c r="U1306" s="38">
        <f ca="1">SUM($R$9:S1306)</f>
        <v>-39020</v>
      </c>
    </row>
    <row r="1307" spans="16:21" x14ac:dyDescent="0.2">
      <c r="P1307">
        <v>1299</v>
      </c>
      <c r="Q1307" s="37">
        <f t="shared" ca="1" si="80"/>
        <v>0</v>
      </c>
      <c r="R1307" s="38">
        <f t="shared" si="81"/>
        <v>10</v>
      </c>
      <c r="S1307" s="38">
        <f t="shared" ca="1" si="82"/>
        <v>0</v>
      </c>
      <c r="T1307" s="38">
        <f t="shared" ca="1" si="83"/>
        <v>10</v>
      </c>
      <c r="U1307" s="38">
        <f ca="1">SUM($R$9:S1307)</f>
        <v>-39010</v>
      </c>
    </row>
    <row r="1308" spans="16:21" x14ac:dyDescent="0.2">
      <c r="P1308">
        <v>1300</v>
      </c>
      <c r="Q1308" s="37">
        <f t="shared" ca="1" si="80"/>
        <v>0</v>
      </c>
      <c r="R1308" s="38">
        <f t="shared" si="81"/>
        <v>10</v>
      </c>
      <c r="S1308" s="38">
        <f t="shared" ca="1" si="82"/>
        <v>0</v>
      </c>
      <c r="T1308" s="38">
        <f t="shared" ca="1" si="83"/>
        <v>10</v>
      </c>
      <c r="U1308" s="38">
        <f ca="1">SUM($R$9:S1308)</f>
        <v>-39000</v>
      </c>
    </row>
    <row r="1309" spans="16:21" x14ac:dyDescent="0.2">
      <c r="P1309">
        <v>1301</v>
      </c>
      <c r="Q1309" s="37">
        <f t="shared" ca="1" si="80"/>
        <v>0</v>
      </c>
      <c r="R1309" s="38">
        <f t="shared" si="81"/>
        <v>10</v>
      </c>
      <c r="S1309" s="38">
        <f t="shared" ca="1" si="82"/>
        <v>0</v>
      </c>
      <c r="T1309" s="38">
        <f t="shared" ca="1" si="83"/>
        <v>10</v>
      </c>
      <c r="U1309" s="38">
        <f ca="1">SUM($R$9:S1309)</f>
        <v>-38990</v>
      </c>
    </row>
    <row r="1310" spans="16:21" x14ac:dyDescent="0.2">
      <c r="P1310">
        <v>1302</v>
      </c>
      <c r="Q1310" s="37">
        <f t="shared" ca="1" si="80"/>
        <v>0</v>
      </c>
      <c r="R1310" s="38">
        <f t="shared" si="81"/>
        <v>10</v>
      </c>
      <c r="S1310" s="38">
        <f t="shared" ca="1" si="82"/>
        <v>0</v>
      </c>
      <c r="T1310" s="38">
        <f t="shared" ca="1" si="83"/>
        <v>10</v>
      </c>
      <c r="U1310" s="38">
        <f ca="1">SUM($R$9:S1310)</f>
        <v>-38980</v>
      </c>
    </row>
    <row r="1311" spans="16:21" x14ac:dyDescent="0.2">
      <c r="P1311">
        <v>1303</v>
      </c>
      <c r="Q1311" s="37">
        <f t="shared" ca="1" si="80"/>
        <v>0</v>
      </c>
      <c r="R1311" s="38">
        <f t="shared" si="81"/>
        <v>10</v>
      </c>
      <c r="S1311" s="38">
        <f t="shared" ca="1" si="82"/>
        <v>0</v>
      </c>
      <c r="T1311" s="38">
        <f t="shared" ca="1" si="83"/>
        <v>10</v>
      </c>
      <c r="U1311" s="38">
        <f ca="1">SUM($R$9:S1311)</f>
        <v>-38970</v>
      </c>
    </row>
    <row r="1312" spans="16:21" x14ac:dyDescent="0.2">
      <c r="P1312">
        <v>1304</v>
      </c>
      <c r="Q1312" s="37">
        <f t="shared" ca="1" si="80"/>
        <v>0</v>
      </c>
      <c r="R1312" s="38">
        <f t="shared" si="81"/>
        <v>10</v>
      </c>
      <c r="S1312" s="38">
        <f t="shared" ca="1" si="82"/>
        <v>0</v>
      </c>
      <c r="T1312" s="38">
        <f t="shared" ca="1" si="83"/>
        <v>10</v>
      </c>
      <c r="U1312" s="38">
        <f ca="1">SUM($R$9:S1312)</f>
        <v>-38960</v>
      </c>
    </row>
    <row r="1313" spans="16:21" x14ac:dyDescent="0.2">
      <c r="P1313">
        <v>1305</v>
      </c>
      <c r="Q1313" s="37">
        <f t="shared" ca="1" si="80"/>
        <v>0</v>
      </c>
      <c r="R1313" s="38">
        <f t="shared" si="81"/>
        <v>10</v>
      </c>
      <c r="S1313" s="38">
        <f t="shared" ca="1" si="82"/>
        <v>0</v>
      </c>
      <c r="T1313" s="38">
        <f t="shared" ca="1" si="83"/>
        <v>10</v>
      </c>
      <c r="U1313" s="38">
        <f ca="1">SUM($R$9:S1313)</f>
        <v>-38950</v>
      </c>
    </row>
    <row r="1314" spans="16:21" x14ac:dyDescent="0.2">
      <c r="P1314">
        <v>1306</v>
      </c>
      <c r="Q1314" s="37">
        <f t="shared" ca="1" si="80"/>
        <v>0</v>
      </c>
      <c r="R1314" s="38">
        <f t="shared" si="81"/>
        <v>10</v>
      </c>
      <c r="S1314" s="38">
        <f t="shared" ca="1" si="82"/>
        <v>0</v>
      </c>
      <c r="T1314" s="38">
        <f t="shared" ca="1" si="83"/>
        <v>10</v>
      </c>
      <c r="U1314" s="38">
        <f ca="1">SUM($R$9:S1314)</f>
        <v>-38940</v>
      </c>
    </row>
    <row r="1315" spans="16:21" x14ac:dyDescent="0.2">
      <c r="P1315">
        <v>1307</v>
      </c>
      <c r="Q1315" s="37">
        <f t="shared" ca="1" si="80"/>
        <v>0</v>
      </c>
      <c r="R1315" s="38">
        <f t="shared" si="81"/>
        <v>10</v>
      </c>
      <c r="S1315" s="38">
        <f t="shared" ca="1" si="82"/>
        <v>0</v>
      </c>
      <c r="T1315" s="38">
        <f t="shared" ca="1" si="83"/>
        <v>10</v>
      </c>
      <c r="U1315" s="38">
        <f ca="1">SUM($R$9:S1315)</f>
        <v>-38930</v>
      </c>
    </row>
    <row r="1316" spans="16:21" x14ac:dyDescent="0.2">
      <c r="P1316">
        <v>1308</v>
      </c>
      <c r="Q1316" s="37">
        <f t="shared" ca="1" si="80"/>
        <v>0</v>
      </c>
      <c r="R1316" s="38">
        <f t="shared" si="81"/>
        <v>10</v>
      </c>
      <c r="S1316" s="38">
        <f t="shared" ca="1" si="82"/>
        <v>0</v>
      </c>
      <c r="T1316" s="38">
        <f t="shared" ca="1" si="83"/>
        <v>10</v>
      </c>
      <c r="U1316" s="38">
        <f ca="1">SUM($R$9:S1316)</f>
        <v>-38920</v>
      </c>
    </row>
    <row r="1317" spans="16:21" x14ac:dyDescent="0.2">
      <c r="P1317">
        <v>1309</v>
      </c>
      <c r="Q1317" s="37">
        <f t="shared" ca="1" si="80"/>
        <v>0</v>
      </c>
      <c r="R1317" s="38">
        <f t="shared" si="81"/>
        <v>10</v>
      </c>
      <c r="S1317" s="38">
        <f t="shared" ca="1" si="82"/>
        <v>0</v>
      </c>
      <c r="T1317" s="38">
        <f t="shared" ca="1" si="83"/>
        <v>10</v>
      </c>
      <c r="U1317" s="38">
        <f ca="1">SUM($R$9:S1317)</f>
        <v>-38910</v>
      </c>
    </row>
    <row r="1318" spans="16:21" x14ac:dyDescent="0.2">
      <c r="P1318">
        <v>1310</v>
      </c>
      <c r="Q1318" s="37">
        <f t="shared" ca="1" si="80"/>
        <v>0</v>
      </c>
      <c r="R1318" s="38">
        <f t="shared" si="81"/>
        <v>10</v>
      </c>
      <c r="S1318" s="38">
        <f t="shared" ca="1" si="82"/>
        <v>0</v>
      </c>
      <c r="T1318" s="38">
        <f t="shared" ca="1" si="83"/>
        <v>10</v>
      </c>
      <c r="U1318" s="38">
        <f ca="1">SUM($R$9:S1318)</f>
        <v>-38900</v>
      </c>
    </row>
    <row r="1319" spans="16:21" x14ac:dyDescent="0.2">
      <c r="P1319">
        <v>1311</v>
      </c>
      <c r="Q1319" s="37">
        <f t="shared" ca="1" si="80"/>
        <v>0</v>
      </c>
      <c r="R1319" s="38">
        <f t="shared" si="81"/>
        <v>10</v>
      </c>
      <c r="S1319" s="38">
        <f t="shared" ca="1" si="82"/>
        <v>0</v>
      </c>
      <c r="T1319" s="38">
        <f t="shared" ca="1" si="83"/>
        <v>10</v>
      </c>
      <c r="U1319" s="38">
        <f ca="1">SUM($R$9:S1319)</f>
        <v>-38890</v>
      </c>
    </row>
    <row r="1320" spans="16:21" x14ac:dyDescent="0.2">
      <c r="P1320">
        <v>1312</v>
      </c>
      <c r="Q1320" s="37">
        <f t="shared" ca="1" si="80"/>
        <v>0</v>
      </c>
      <c r="R1320" s="38">
        <f t="shared" si="81"/>
        <v>10</v>
      </c>
      <c r="S1320" s="38">
        <f t="shared" ca="1" si="82"/>
        <v>0</v>
      </c>
      <c r="T1320" s="38">
        <f t="shared" ca="1" si="83"/>
        <v>10</v>
      </c>
      <c r="U1320" s="38">
        <f ca="1">SUM($R$9:S1320)</f>
        <v>-38880</v>
      </c>
    </row>
    <row r="1321" spans="16:21" x14ac:dyDescent="0.2">
      <c r="P1321">
        <v>1313</v>
      </c>
      <c r="Q1321" s="37">
        <f t="shared" ca="1" si="80"/>
        <v>0</v>
      </c>
      <c r="R1321" s="38">
        <f t="shared" si="81"/>
        <v>10</v>
      </c>
      <c r="S1321" s="38">
        <f t="shared" ca="1" si="82"/>
        <v>0</v>
      </c>
      <c r="T1321" s="38">
        <f t="shared" ca="1" si="83"/>
        <v>10</v>
      </c>
      <c r="U1321" s="38">
        <f ca="1">SUM($R$9:S1321)</f>
        <v>-38870</v>
      </c>
    </row>
    <row r="1322" spans="16:21" x14ac:dyDescent="0.2">
      <c r="P1322">
        <v>1314</v>
      </c>
      <c r="Q1322" s="37">
        <f t="shared" ca="1" si="80"/>
        <v>0</v>
      </c>
      <c r="R1322" s="38">
        <f t="shared" si="81"/>
        <v>10</v>
      </c>
      <c r="S1322" s="38">
        <f t="shared" ca="1" si="82"/>
        <v>0</v>
      </c>
      <c r="T1322" s="38">
        <f t="shared" ca="1" si="83"/>
        <v>10</v>
      </c>
      <c r="U1322" s="38">
        <f ca="1">SUM($R$9:S1322)</f>
        <v>-38860</v>
      </c>
    </row>
    <row r="1323" spans="16:21" x14ac:dyDescent="0.2">
      <c r="P1323">
        <v>1315</v>
      </c>
      <c r="Q1323" s="37">
        <f t="shared" ca="1" si="80"/>
        <v>0</v>
      </c>
      <c r="R1323" s="38">
        <f t="shared" si="81"/>
        <v>10</v>
      </c>
      <c r="S1323" s="38">
        <f t="shared" ca="1" si="82"/>
        <v>0</v>
      </c>
      <c r="T1323" s="38">
        <f t="shared" ca="1" si="83"/>
        <v>10</v>
      </c>
      <c r="U1323" s="38">
        <f ca="1">SUM($R$9:S1323)</f>
        <v>-38850</v>
      </c>
    </row>
    <row r="1324" spans="16:21" x14ac:dyDescent="0.2">
      <c r="P1324">
        <v>1316</v>
      </c>
      <c r="Q1324" s="37">
        <f t="shared" ca="1" si="80"/>
        <v>0</v>
      </c>
      <c r="R1324" s="38">
        <f t="shared" si="81"/>
        <v>10</v>
      </c>
      <c r="S1324" s="38">
        <f t="shared" ca="1" si="82"/>
        <v>0</v>
      </c>
      <c r="T1324" s="38">
        <f t="shared" ca="1" si="83"/>
        <v>10</v>
      </c>
      <c r="U1324" s="38">
        <f ca="1">SUM($R$9:S1324)</f>
        <v>-38840</v>
      </c>
    </row>
    <row r="1325" spans="16:21" x14ac:dyDescent="0.2">
      <c r="P1325">
        <v>1317</v>
      </c>
      <c r="Q1325" s="37">
        <f t="shared" ca="1" si="80"/>
        <v>0</v>
      </c>
      <c r="R1325" s="38">
        <f t="shared" si="81"/>
        <v>10</v>
      </c>
      <c r="S1325" s="38">
        <f t="shared" ca="1" si="82"/>
        <v>0</v>
      </c>
      <c r="T1325" s="38">
        <f t="shared" ca="1" si="83"/>
        <v>10</v>
      </c>
      <c r="U1325" s="38">
        <f ca="1">SUM($R$9:S1325)</f>
        <v>-38830</v>
      </c>
    </row>
    <row r="1326" spans="16:21" x14ac:dyDescent="0.2">
      <c r="P1326">
        <v>1318</v>
      </c>
      <c r="Q1326" s="37">
        <f t="shared" ca="1" si="80"/>
        <v>0</v>
      </c>
      <c r="R1326" s="38">
        <f t="shared" si="81"/>
        <v>10</v>
      </c>
      <c r="S1326" s="38">
        <f t="shared" ca="1" si="82"/>
        <v>0</v>
      </c>
      <c r="T1326" s="38">
        <f t="shared" ca="1" si="83"/>
        <v>10</v>
      </c>
      <c r="U1326" s="38">
        <f ca="1">SUM($R$9:S1326)</f>
        <v>-38820</v>
      </c>
    </row>
    <row r="1327" spans="16:21" x14ac:dyDescent="0.2">
      <c r="P1327">
        <v>1319</v>
      </c>
      <c r="Q1327" s="37">
        <f t="shared" ca="1" si="80"/>
        <v>0</v>
      </c>
      <c r="R1327" s="38">
        <f t="shared" si="81"/>
        <v>10</v>
      </c>
      <c r="S1327" s="38">
        <f t="shared" ca="1" si="82"/>
        <v>0</v>
      </c>
      <c r="T1327" s="38">
        <f t="shared" ca="1" si="83"/>
        <v>10</v>
      </c>
      <c r="U1327" s="38">
        <f ca="1">SUM($R$9:S1327)</f>
        <v>-38810</v>
      </c>
    </row>
    <row r="1328" spans="16:21" x14ac:dyDescent="0.2">
      <c r="P1328">
        <v>1320</v>
      </c>
      <c r="Q1328" s="37">
        <f t="shared" ca="1" si="80"/>
        <v>0</v>
      </c>
      <c r="R1328" s="38">
        <f t="shared" si="81"/>
        <v>10</v>
      </c>
      <c r="S1328" s="38">
        <f t="shared" ca="1" si="82"/>
        <v>0</v>
      </c>
      <c r="T1328" s="38">
        <f t="shared" ca="1" si="83"/>
        <v>10</v>
      </c>
      <c r="U1328" s="38">
        <f ca="1">SUM($R$9:S1328)</f>
        <v>-38800</v>
      </c>
    </row>
    <row r="1329" spans="16:21" x14ac:dyDescent="0.2">
      <c r="P1329">
        <v>1321</v>
      </c>
      <c r="Q1329" s="37">
        <f t="shared" ref="Q1329:Q1392" ca="1" si="84">IF(RAND()&lt;$C$2,1,0)</f>
        <v>0</v>
      </c>
      <c r="R1329" s="38">
        <f t="shared" ref="R1329:R1392" si="85">$G$2</f>
        <v>10</v>
      </c>
      <c r="S1329" s="38">
        <f t="shared" ref="S1329:S1392" ca="1" si="86">IF(Q1329=1,$G$3,$G$4)</f>
        <v>0</v>
      </c>
      <c r="T1329" s="38">
        <f t="shared" ca="1" si="83"/>
        <v>10</v>
      </c>
      <c r="U1329" s="38">
        <f ca="1">SUM($R$9:S1329)</f>
        <v>-38790</v>
      </c>
    </row>
    <row r="1330" spans="16:21" x14ac:dyDescent="0.2">
      <c r="P1330">
        <v>1322</v>
      </c>
      <c r="Q1330" s="37">
        <f t="shared" ca="1" si="84"/>
        <v>0</v>
      </c>
      <c r="R1330" s="38">
        <f t="shared" si="85"/>
        <v>10</v>
      </c>
      <c r="S1330" s="38">
        <f t="shared" ca="1" si="86"/>
        <v>0</v>
      </c>
      <c r="T1330" s="38">
        <f t="shared" ca="1" si="83"/>
        <v>10</v>
      </c>
      <c r="U1330" s="38">
        <f ca="1">SUM($R$9:S1330)</f>
        <v>-38780</v>
      </c>
    </row>
    <row r="1331" spans="16:21" x14ac:dyDescent="0.2">
      <c r="P1331">
        <v>1323</v>
      </c>
      <c r="Q1331" s="37">
        <f t="shared" ca="1" si="84"/>
        <v>0</v>
      </c>
      <c r="R1331" s="38">
        <f t="shared" si="85"/>
        <v>10</v>
      </c>
      <c r="S1331" s="38">
        <f t="shared" ca="1" si="86"/>
        <v>0</v>
      </c>
      <c r="T1331" s="38">
        <f t="shared" ca="1" si="83"/>
        <v>10</v>
      </c>
      <c r="U1331" s="38">
        <f ca="1">SUM($R$9:S1331)</f>
        <v>-38770</v>
      </c>
    </row>
    <row r="1332" spans="16:21" x14ac:dyDescent="0.2">
      <c r="P1332">
        <v>1324</v>
      </c>
      <c r="Q1332" s="37">
        <f t="shared" ca="1" si="84"/>
        <v>0</v>
      </c>
      <c r="R1332" s="38">
        <f t="shared" si="85"/>
        <v>10</v>
      </c>
      <c r="S1332" s="38">
        <f t="shared" ca="1" si="86"/>
        <v>0</v>
      </c>
      <c r="T1332" s="38">
        <f t="shared" ca="1" si="83"/>
        <v>10</v>
      </c>
      <c r="U1332" s="38">
        <f ca="1">SUM($R$9:S1332)</f>
        <v>-38760</v>
      </c>
    </row>
    <row r="1333" spans="16:21" x14ac:dyDescent="0.2">
      <c r="P1333">
        <v>1325</v>
      </c>
      <c r="Q1333" s="37">
        <f t="shared" ca="1" si="84"/>
        <v>0</v>
      </c>
      <c r="R1333" s="38">
        <f t="shared" si="85"/>
        <v>10</v>
      </c>
      <c r="S1333" s="38">
        <f t="shared" ca="1" si="86"/>
        <v>0</v>
      </c>
      <c r="T1333" s="38">
        <f t="shared" ca="1" si="83"/>
        <v>10</v>
      </c>
      <c r="U1333" s="38">
        <f ca="1">SUM($R$9:S1333)</f>
        <v>-38750</v>
      </c>
    </row>
    <row r="1334" spans="16:21" x14ac:dyDescent="0.2">
      <c r="P1334">
        <v>1326</v>
      </c>
      <c r="Q1334" s="37">
        <f t="shared" ca="1" si="84"/>
        <v>0</v>
      </c>
      <c r="R1334" s="38">
        <f t="shared" si="85"/>
        <v>10</v>
      </c>
      <c r="S1334" s="38">
        <f t="shared" ca="1" si="86"/>
        <v>0</v>
      </c>
      <c r="T1334" s="38">
        <f t="shared" ca="1" si="83"/>
        <v>10</v>
      </c>
      <c r="U1334" s="38">
        <f ca="1">SUM($R$9:S1334)</f>
        <v>-38740</v>
      </c>
    </row>
    <row r="1335" spans="16:21" x14ac:dyDescent="0.2">
      <c r="P1335">
        <v>1327</v>
      </c>
      <c r="Q1335" s="37">
        <f t="shared" ca="1" si="84"/>
        <v>0</v>
      </c>
      <c r="R1335" s="38">
        <f t="shared" si="85"/>
        <v>10</v>
      </c>
      <c r="S1335" s="38">
        <f t="shared" ca="1" si="86"/>
        <v>0</v>
      </c>
      <c r="T1335" s="38">
        <f t="shared" ca="1" si="83"/>
        <v>10</v>
      </c>
      <c r="U1335" s="38">
        <f ca="1">SUM($R$9:S1335)</f>
        <v>-38730</v>
      </c>
    </row>
    <row r="1336" spans="16:21" x14ac:dyDescent="0.2">
      <c r="P1336">
        <v>1328</v>
      </c>
      <c r="Q1336" s="37">
        <f t="shared" ca="1" si="84"/>
        <v>0</v>
      </c>
      <c r="R1336" s="38">
        <f t="shared" si="85"/>
        <v>10</v>
      </c>
      <c r="S1336" s="38">
        <f t="shared" ca="1" si="86"/>
        <v>0</v>
      </c>
      <c r="T1336" s="38">
        <f t="shared" ca="1" si="83"/>
        <v>10</v>
      </c>
      <c r="U1336" s="38">
        <f ca="1">SUM($R$9:S1336)</f>
        <v>-38720</v>
      </c>
    </row>
    <row r="1337" spans="16:21" x14ac:dyDescent="0.2">
      <c r="P1337">
        <v>1329</v>
      </c>
      <c r="Q1337" s="37">
        <f t="shared" ca="1" si="84"/>
        <v>0</v>
      </c>
      <c r="R1337" s="38">
        <f t="shared" si="85"/>
        <v>10</v>
      </c>
      <c r="S1337" s="38">
        <f t="shared" ca="1" si="86"/>
        <v>0</v>
      </c>
      <c r="T1337" s="38">
        <f t="shared" ca="1" si="83"/>
        <v>10</v>
      </c>
      <c r="U1337" s="38">
        <f ca="1">SUM($R$9:S1337)</f>
        <v>-38710</v>
      </c>
    </row>
    <row r="1338" spans="16:21" x14ac:dyDescent="0.2">
      <c r="P1338">
        <v>1330</v>
      </c>
      <c r="Q1338" s="37">
        <f t="shared" ca="1" si="84"/>
        <v>0</v>
      </c>
      <c r="R1338" s="38">
        <f t="shared" si="85"/>
        <v>10</v>
      </c>
      <c r="S1338" s="38">
        <f t="shared" ca="1" si="86"/>
        <v>0</v>
      </c>
      <c r="T1338" s="38">
        <f t="shared" ca="1" si="83"/>
        <v>10</v>
      </c>
      <c r="U1338" s="38">
        <f ca="1">SUM($R$9:S1338)</f>
        <v>-38700</v>
      </c>
    </row>
    <row r="1339" spans="16:21" x14ac:dyDescent="0.2">
      <c r="P1339">
        <v>1331</v>
      </c>
      <c r="Q1339" s="37">
        <f t="shared" ca="1" si="84"/>
        <v>0</v>
      </c>
      <c r="R1339" s="38">
        <f t="shared" si="85"/>
        <v>10</v>
      </c>
      <c r="S1339" s="38">
        <f t="shared" ca="1" si="86"/>
        <v>0</v>
      </c>
      <c r="T1339" s="38">
        <f t="shared" ca="1" si="83"/>
        <v>10</v>
      </c>
      <c r="U1339" s="38">
        <f ca="1">SUM($R$9:S1339)</f>
        <v>-38690</v>
      </c>
    </row>
    <row r="1340" spans="16:21" x14ac:dyDescent="0.2">
      <c r="P1340">
        <v>1332</v>
      </c>
      <c r="Q1340" s="37">
        <f t="shared" ca="1" si="84"/>
        <v>0</v>
      </c>
      <c r="R1340" s="38">
        <f t="shared" si="85"/>
        <v>10</v>
      </c>
      <c r="S1340" s="38">
        <f t="shared" ca="1" si="86"/>
        <v>0</v>
      </c>
      <c r="T1340" s="38">
        <f t="shared" ca="1" si="83"/>
        <v>10</v>
      </c>
      <c r="U1340" s="38">
        <f ca="1">SUM($R$9:S1340)</f>
        <v>-38680</v>
      </c>
    </row>
    <row r="1341" spans="16:21" x14ac:dyDescent="0.2">
      <c r="P1341">
        <v>1333</v>
      </c>
      <c r="Q1341" s="37">
        <f t="shared" ca="1" si="84"/>
        <v>0</v>
      </c>
      <c r="R1341" s="38">
        <f t="shared" si="85"/>
        <v>10</v>
      </c>
      <c r="S1341" s="38">
        <f t="shared" ca="1" si="86"/>
        <v>0</v>
      </c>
      <c r="T1341" s="38">
        <f t="shared" ca="1" si="83"/>
        <v>10</v>
      </c>
      <c r="U1341" s="38">
        <f ca="1">SUM($R$9:S1341)</f>
        <v>-38670</v>
      </c>
    </row>
    <row r="1342" spans="16:21" x14ac:dyDescent="0.2">
      <c r="P1342">
        <v>1334</v>
      </c>
      <c r="Q1342" s="37">
        <f t="shared" ca="1" si="84"/>
        <v>0</v>
      </c>
      <c r="R1342" s="38">
        <f t="shared" si="85"/>
        <v>10</v>
      </c>
      <c r="S1342" s="38">
        <f t="shared" ca="1" si="86"/>
        <v>0</v>
      </c>
      <c r="T1342" s="38">
        <f t="shared" ca="1" si="83"/>
        <v>10</v>
      </c>
      <c r="U1342" s="38">
        <f ca="1">SUM($R$9:S1342)</f>
        <v>-38660</v>
      </c>
    </row>
    <row r="1343" spans="16:21" x14ac:dyDescent="0.2">
      <c r="P1343">
        <v>1335</v>
      </c>
      <c r="Q1343" s="37">
        <f t="shared" ca="1" si="84"/>
        <v>0</v>
      </c>
      <c r="R1343" s="38">
        <f t="shared" si="85"/>
        <v>10</v>
      </c>
      <c r="S1343" s="38">
        <f t="shared" ca="1" si="86"/>
        <v>0</v>
      </c>
      <c r="T1343" s="38">
        <f t="shared" ca="1" si="83"/>
        <v>10</v>
      </c>
      <c r="U1343" s="38">
        <f ca="1">SUM($R$9:S1343)</f>
        <v>-38650</v>
      </c>
    </row>
    <row r="1344" spans="16:21" x14ac:dyDescent="0.2">
      <c r="P1344">
        <v>1336</v>
      </c>
      <c r="Q1344" s="37">
        <f t="shared" ca="1" si="84"/>
        <v>0</v>
      </c>
      <c r="R1344" s="38">
        <f t="shared" si="85"/>
        <v>10</v>
      </c>
      <c r="S1344" s="38">
        <f t="shared" ca="1" si="86"/>
        <v>0</v>
      </c>
      <c r="T1344" s="38">
        <f t="shared" ca="1" si="83"/>
        <v>10</v>
      </c>
      <c r="U1344" s="38">
        <f ca="1">SUM($R$9:S1344)</f>
        <v>-38640</v>
      </c>
    </row>
    <row r="1345" spans="16:21" x14ac:dyDescent="0.2">
      <c r="P1345">
        <v>1337</v>
      </c>
      <c r="Q1345" s="37">
        <f t="shared" ca="1" si="84"/>
        <v>0</v>
      </c>
      <c r="R1345" s="38">
        <f t="shared" si="85"/>
        <v>10</v>
      </c>
      <c r="S1345" s="38">
        <f t="shared" ca="1" si="86"/>
        <v>0</v>
      </c>
      <c r="T1345" s="38">
        <f t="shared" ca="1" si="83"/>
        <v>10</v>
      </c>
      <c r="U1345" s="38">
        <f ca="1">SUM($R$9:S1345)</f>
        <v>-38630</v>
      </c>
    </row>
    <row r="1346" spans="16:21" x14ac:dyDescent="0.2">
      <c r="P1346">
        <v>1338</v>
      </c>
      <c r="Q1346" s="37">
        <f t="shared" ca="1" si="84"/>
        <v>0</v>
      </c>
      <c r="R1346" s="38">
        <f t="shared" si="85"/>
        <v>10</v>
      </c>
      <c r="S1346" s="38">
        <f t="shared" ca="1" si="86"/>
        <v>0</v>
      </c>
      <c r="T1346" s="38">
        <f t="shared" ca="1" si="83"/>
        <v>10</v>
      </c>
      <c r="U1346" s="38">
        <f ca="1">SUM($R$9:S1346)</f>
        <v>-38620</v>
      </c>
    </row>
    <row r="1347" spans="16:21" x14ac:dyDescent="0.2">
      <c r="P1347">
        <v>1339</v>
      </c>
      <c r="Q1347" s="37">
        <f t="shared" ca="1" si="84"/>
        <v>0</v>
      </c>
      <c r="R1347" s="38">
        <f t="shared" si="85"/>
        <v>10</v>
      </c>
      <c r="S1347" s="38">
        <f t="shared" ca="1" si="86"/>
        <v>0</v>
      </c>
      <c r="T1347" s="38">
        <f t="shared" ca="1" si="83"/>
        <v>10</v>
      </c>
      <c r="U1347" s="38">
        <f ca="1">SUM($R$9:S1347)</f>
        <v>-38610</v>
      </c>
    </row>
    <row r="1348" spans="16:21" x14ac:dyDescent="0.2">
      <c r="P1348">
        <v>1340</v>
      </c>
      <c r="Q1348" s="37">
        <f t="shared" ca="1" si="84"/>
        <v>0</v>
      </c>
      <c r="R1348" s="38">
        <f t="shared" si="85"/>
        <v>10</v>
      </c>
      <c r="S1348" s="38">
        <f t="shared" ca="1" si="86"/>
        <v>0</v>
      </c>
      <c r="T1348" s="38">
        <f t="shared" ca="1" si="83"/>
        <v>10</v>
      </c>
      <c r="U1348" s="38">
        <f ca="1">SUM($R$9:S1348)</f>
        <v>-38600</v>
      </c>
    </row>
    <row r="1349" spans="16:21" x14ac:dyDescent="0.2">
      <c r="P1349">
        <v>1341</v>
      </c>
      <c r="Q1349" s="37">
        <f t="shared" ca="1" si="84"/>
        <v>1</v>
      </c>
      <c r="R1349" s="38">
        <f t="shared" si="85"/>
        <v>10</v>
      </c>
      <c r="S1349" s="38">
        <f t="shared" ca="1" si="86"/>
        <v>-1000</v>
      </c>
      <c r="T1349" s="38">
        <f t="shared" ca="1" si="83"/>
        <v>-990</v>
      </c>
      <c r="U1349" s="38">
        <f ca="1">SUM($R$9:S1349)</f>
        <v>-39590</v>
      </c>
    </row>
    <row r="1350" spans="16:21" x14ac:dyDescent="0.2">
      <c r="P1350">
        <v>1342</v>
      </c>
      <c r="Q1350" s="37">
        <f t="shared" ca="1" si="84"/>
        <v>0</v>
      </c>
      <c r="R1350" s="38">
        <f t="shared" si="85"/>
        <v>10</v>
      </c>
      <c r="S1350" s="38">
        <f t="shared" ca="1" si="86"/>
        <v>0</v>
      </c>
      <c r="T1350" s="38">
        <f t="shared" ca="1" si="83"/>
        <v>10</v>
      </c>
      <c r="U1350" s="38">
        <f ca="1">SUM($R$9:S1350)</f>
        <v>-39580</v>
      </c>
    </row>
    <row r="1351" spans="16:21" x14ac:dyDescent="0.2">
      <c r="P1351">
        <v>1343</v>
      </c>
      <c r="Q1351" s="37">
        <f t="shared" ca="1" si="84"/>
        <v>0</v>
      </c>
      <c r="R1351" s="38">
        <f t="shared" si="85"/>
        <v>10</v>
      </c>
      <c r="S1351" s="38">
        <f t="shared" ca="1" si="86"/>
        <v>0</v>
      </c>
      <c r="T1351" s="38">
        <f t="shared" ca="1" si="83"/>
        <v>10</v>
      </c>
      <c r="U1351" s="38">
        <f ca="1">SUM($R$9:S1351)</f>
        <v>-39570</v>
      </c>
    </row>
    <row r="1352" spans="16:21" x14ac:dyDescent="0.2">
      <c r="P1352">
        <v>1344</v>
      </c>
      <c r="Q1352" s="37">
        <f t="shared" ca="1" si="84"/>
        <v>1</v>
      </c>
      <c r="R1352" s="38">
        <f t="shared" si="85"/>
        <v>10</v>
      </c>
      <c r="S1352" s="38">
        <f t="shared" ca="1" si="86"/>
        <v>-1000</v>
      </c>
      <c r="T1352" s="38">
        <f t="shared" ca="1" si="83"/>
        <v>-990</v>
      </c>
      <c r="U1352" s="38">
        <f ca="1">SUM($R$9:S1352)</f>
        <v>-40560</v>
      </c>
    </row>
    <row r="1353" spans="16:21" x14ac:dyDescent="0.2">
      <c r="P1353">
        <v>1345</v>
      </c>
      <c r="Q1353" s="37">
        <f t="shared" ca="1" si="84"/>
        <v>0</v>
      </c>
      <c r="R1353" s="38">
        <f t="shared" si="85"/>
        <v>10</v>
      </c>
      <c r="S1353" s="38">
        <f t="shared" ca="1" si="86"/>
        <v>0</v>
      </c>
      <c r="T1353" s="38">
        <f t="shared" ca="1" si="83"/>
        <v>10</v>
      </c>
      <c r="U1353" s="38">
        <f ca="1">SUM($R$9:S1353)</f>
        <v>-40550</v>
      </c>
    </row>
    <row r="1354" spans="16:21" x14ac:dyDescent="0.2">
      <c r="P1354">
        <v>1346</v>
      </c>
      <c r="Q1354" s="37">
        <f t="shared" ca="1" si="84"/>
        <v>0</v>
      </c>
      <c r="R1354" s="38">
        <f t="shared" si="85"/>
        <v>10</v>
      </c>
      <c r="S1354" s="38">
        <f t="shared" ca="1" si="86"/>
        <v>0</v>
      </c>
      <c r="T1354" s="38">
        <f t="shared" ref="T1354:T1417" ca="1" si="87">R1354+S1354</f>
        <v>10</v>
      </c>
      <c r="U1354" s="38">
        <f ca="1">SUM($R$9:S1354)</f>
        <v>-40540</v>
      </c>
    </row>
    <row r="1355" spans="16:21" x14ac:dyDescent="0.2">
      <c r="P1355">
        <v>1347</v>
      </c>
      <c r="Q1355" s="37">
        <f t="shared" ca="1" si="84"/>
        <v>0</v>
      </c>
      <c r="R1355" s="38">
        <f t="shared" si="85"/>
        <v>10</v>
      </c>
      <c r="S1355" s="38">
        <f t="shared" ca="1" si="86"/>
        <v>0</v>
      </c>
      <c r="T1355" s="38">
        <f t="shared" ca="1" si="87"/>
        <v>10</v>
      </c>
      <c r="U1355" s="38">
        <f ca="1">SUM($R$9:S1355)</f>
        <v>-40530</v>
      </c>
    </row>
    <row r="1356" spans="16:21" x14ac:dyDescent="0.2">
      <c r="P1356">
        <v>1348</v>
      </c>
      <c r="Q1356" s="37">
        <f t="shared" ca="1" si="84"/>
        <v>0</v>
      </c>
      <c r="R1356" s="38">
        <f t="shared" si="85"/>
        <v>10</v>
      </c>
      <c r="S1356" s="38">
        <f t="shared" ca="1" si="86"/>
        <v>0</v>
      </c>
      <c r="T1356" s="38">
        <f t="shared" ca="1" si="87"/>
        <v>10</v>
      </c>
      <c r="U1356" s="38">
        <f ca="1">SUM($R$9:S1356)</f>
        <v>-40520</v>
      </c>
    </row>
    <row r="1357" spans="16:21" x14ac:dyDescent="0.2">
      <c r="P1357">
        <v>1349</v>
      </c>
      <c r="Q1357" s="37">
        <f t="shared" ca="1" si="84"/>
        <v>0</v>
      </c>
      <c r="R1357" s="38">
        <f t="shared" si="85"/>
        <v>10</v>
      </c>
      <c r="S1357" s="38">
        <f t="shared" ca="1" si="86"/>
        <v>0</v>
      </c>
      <c r="T1357" s="38">
        <f t="shared" ca="1" si="87"/>
        <v>10</v>
      </c>
      <c r="U1357" s="38">
        <f ca="1">SUM($R$9:S1357)</f>
        <v>-40510</v>
      </c>
    </row>
    <row r="1358" spans="16:21" x14ac:dyDescent="0.2">
      <c r="P1358">
        <v>1350</v>
      </c>
      <c r="Q1358" s="37">
        <f t="shared" ca="1" si="84"/>
        <v>0</v>
      </c>
      <c r="R1358" s="38">
        <f t="shared" si="85"/>
        <v>10</v>
      </c>
      <c r="S1358" s="38">
        <f t="shared" ca="1" si="86"/>
        <v>0</v>
      </c>
      <c r="T1358" s="38">
        <f t="shared" ca="1" si="87"/>
        <v>10</v>
      </c>
      <c r="U1358" s="38">
        <f ca="1">SUM($R$9:S1358)</f>
        <v>-40500</v>
      </c>
    </row>
    <row r="1359" spans="16:21" x14ac:dyDescent="0.2">
      <c r="P1359">
        <v>1351</v>
      </c>
      <c r="Q1359" s="37">
        <f t="shared" ca="1" si="84"/>
        <v>0</v>
      </c>
      <c r="R1359" s="38">
        <f t="shared" si="85"/>
        <v>10</v>
      </c>
      <c r="S1359" s="38">
        <f t="shared" ca="1" si="86"/>
        <v>0</v>
      </c>
      <c r="T1359" s="38">
        <f t="shared" ca="1" si="87"/>
        <v>10</v>
      </c>
      <c r="U1359" s="38">
        <f ca="1">SUM($R$9:S1359)</f>
        <v>-40490</v>
      </c>
    </row>
    <row r="1360" spans="16:21" x14ac:dyDescent="0.2">
      <c r="P1360">
        <v>1352</v>
      </c>
      <c r="Q1360" s="37">
        <f t="shared" ca="1" si="84"/>
        <v>0</v>
      </c>
      <c r="R1360" s="38">
        <f t="shared" si="85"/>
        <v>10</v>
      </c>
      <c r="S1360" s="38">
        <f t="shared" ca="1" si="86"/>
        <v>0</v>
      </c>
      <c r="T1360" s="38">
        <f t="shared" ca="1" si="87"/>
        <v>10</v>
      </c>
      <c r="U1360" s="38">
        <f ca="1">SUM($R$9:S1360)</f>
        <v>-40480</v>
      </c>
    </row>
    <row r="1361" spans="16:21" x14ac:dyDescent="0.2">
      <c r="P1361">
        <v>1353</v>
      </c>
      <c r="Q1361" s="37">
        <f t="shared" ca="1" si="84"/>
        <v>0</v>
      </c>
      <c r="R1361" s="38">
        <f t="shared" si="85"/>
        <v>10</v>
      </c>
      <c r="S1361" s="38">
        <f t="shared" ca="1" si="86"/>
        <v>0</v>
      </c>
      <c r="T1361" s="38">
        <f t="shared" ca="1" si="87"/>
        <v>10</v>
      </c>
      <c r="U1361" s="38">
        <f ca="1">SUM($R$9:S1361)</f>
        <v>-40470</v>
      </c>
    </row>
    <row r="1362" spans="16:21" x14ac:dyDescent="0.2">
      <c r="P1362">
        <v>1354</v>
      </c>
      <c r="Q1362" s="37">
        <f t="shared" ca="1" si="84"/>
        <v>0</v>
      </c>
      <c r="R1362" s="38">
        <f t="shared" si="85"/>
        <v>10</v>
      </c>
      <c r="S1362" s="38">
        <f t="shared" ca="1" si="86"/>
        <v>0</v>
      </c>
      <c r="T1362" s="38">
        <f t="shared" ca="1" si="87"/>
        <v>10</v>
      </c>
      <c r="U1362" s="38">
        <f ca="1">SUM($R$9:S1362)</f>
        <v>-40460</v>
      </c>
    </row>
    <row r="1363" spans="16:21" x14ac:dyDescent="0.2">
      <c r="P1363">
        <v>1355</v>
      </c>
      <c r="Q1363" s="37">
        <f t="shared" ca="1" si="84"/>
        <v>0</v>
      </c>
      <c r="R1363" s="38">
        <f t="shared" si="85"/>
        <v>10</v>
      </c>
      <c r="S1363" s="38">
        <f t="shared" ca="1" si="86"/>
        <v>0</v>
      </c>
      <c r="T1363" s="38">
        <f t="shared" ca="1" si="87"/>
        <v>10</v>
      </c>
      <c r="U1363" s="38">
        <f ca="1">SUM($R$9:S1363)</f>
        <v>-40450</v>
      </c>
    </row>
    <row r="1364" spans="16:21" x14ac:dyDescent="0.2">
      <c r="P1364">
        <v>1356</v>
      </c>
      <c r="Q1364" s="37">
        <f t="shared" ca="1" si="84"/>
        <v>0</v>
      </c>
      <c r="R1364" s="38">
        <f t="shared" si="85"/>
        <v>10</v>
      </c>
      <c r="S1364" s="38">
        <f t="shared" ca="1" si="86"/>
        <v>0</v>
      </c>
      <c r="T1364" s="38">
        <f t="shared" ca="1" si="87"/>
        <v>10</v>
      </c>
      <c r="U1364" s="38">
        <f ca="1">SUM($R$9:S1364)</f>
        <v>-40440</v>
      </c>
    </row>
    <row r="1365" spans="16:21" x14ac:dyDescent="0.2">
      <c r="P1365">
        <v>1357</v>
      </c>
      <c r="Q1365" s="37">
        <f t="shared" ca="1" si="84"/>
        <v>0</v>
      </c>
      <c r="R1365" s="38">
        <f t="shared" si="85"/>
        <v>10</v>
      </c>
      <c r="S1365" s="38">
        <f t="shared" ca="1" si="86"/>
        <v>0</v>
      </c>
      <c r="T1365" s="38">
        <f t="shared" ca="1" si="87"/>
        <v>10</v>
      </c>
      <c r="U1365" s="38">
        <f ca="1">SUM($R$9:S1365)</f>
        <v>-40430</v>
      </c>
    </row>
    <row r="1366" spans="16:21" x14ac:dyDescent="0.2">
      <c r="P1366">
        <v>1358</v>
      </c>
      <c r="Q1366" s="37">
        <f t="shared" ca="1" si="84"/>
        <v>0</v>
      </c>
      <c r="R1366" s="38">
        <f t="shared" si="85"/>
        <v>10</v>
      </c>
      <c r="S1366" s="38">
        <f t="shared" ca="1" si="86"/>
        <v>0</v>
      </c>
      <c r="T1366" s="38">
        <f t="shared" ca="1" si="87"/>
        <v>10</v>
      </c>
      <c r="U1366" s="38">
        <f ca="1">SUM($R$9:S1366)</f>
        <v>-40420</v>
      </c>
    </row>
    <row r="1367" spans="16:21" x14ac:dyDescent="0.2">
      <c r="P1367">
        <v>1359</v>
      </c>
      <c r="Q1367" s="37">
        <f t="shared" ca="1" si="84"/>
        <v>0</v>
      </c>
      <c r="R1367" s="38">
        <f t="shared" si="85"/>
        <v>10</v>
      </c>
      <c r="S1367" s="38">
        <f t="shared" ca="1" si="86"/>
        <v>0</v>
      </c>
      <c r="T1367" s="38">
        <f t="shared" ca="1" si="87"/>
        <v>10</v>
      </c>
      <c r="U1367" s="38">
        <f ca="1">SUM($R$9:S1367)</f>
        <v>-40410</v>
      </c>
    </row>
    <row r="1368" spans="16:21" x14ac:dyDescent="0.2">
      <c r="P1368">
        <v>1360</v>
      </c>
      <c r="Q1368" s="37">
        <f t="shared" ca="1" si="84"/>
        <v>0</v>
      </c>
      <c r="R1368" s="38">
        <f t="shared" si="85"/>
        <v>10</v>
      </c>
      <c r="S1368" s="38">
        <f t="shared" ca="1" si="86"/>
        <v>0</v>
      </c>
      <c r="T1368" s="38">
        <f t="shared" ca="1" si="87"/>
        <v>10</v>
      </c>
      <c r="U1368" s="38">
        <f ca="1">SUM($R$9:S1368)</f>
        <v>-40400</v>
      </c>
    </row>
    <row r="1369" spans="16:21" x14ac:dyDescent="0.2">
      <c r="P1369">
        <v>1361</v>
      </c>
      <c r="Q1369" s="37">
        <f t="shared" ca="1" si="84"/>
        <v>0</v>
      </c>
      <c r="R1369" s="38">
        <f t="shared" si="85"/>
        <v>10</v>
      </c>
      <c r="S1369" s="38">
        <f t="shared" ca="1" si="86"/>
        <v>0</v>
      </c>
      <c r="T1369" s="38">
        <f t="shared" ca="1" si="87"/>
        <v>10</v>
      </c>
      <c r="U1369" s="38">
        <f ca="1">SUM($R$9:S1369)</f>
        <v>-40390</v>
      </c>
    </row>
    <row r="1370" spans="16:21" x14ac:dyDescent="0.2">
      <c r="P1370">
        <v>1362</v>
      </c>
      <c r="Q1370" s="37">
        <f t="shared" ca="1" si="84"/>
        <v>0</v>
      </c>
      <c r="R1370" s="38">
        <f t="shared" si="85"/>
        <v>10</v>
      </c>
      <c r="S1370" s="38">
        <f t="shared" ca="1" si="86"/>
        <v>0</v>
      </c>
      <c r="T1370" s="38">
        <f t="shared" ca="1" si="87"/>
        <v>10</v>
      </c>
      <c r="U1370" s="38">
        <f ca="1">SUM($R$9:S1370)</f>
        <v>-40380</v>
      </c>
    </row>
    <row r="1371" spans="16:21" x14ac:dyDescent="0.2">
      <c r="P1371">
        <v>1363</v>
      </c>
      <c r="Q1371" s="37">
        <f t="shared" ca="1" si="84"/>
        <v>0</v>
      </c>
      <c r="R1371" s="38">
        <f t="shared" si="85"/>
        <v>10</v>
      </c>
      <c r="S1371" s="38">
        <f t="shared" ca="1" si="86"/>
        <v>0</v>
      </c>
      <c r="T1371" s="38">
        <f t="shared" ca="1" si="87"/>
        <v>10</v>
      </c>
      <c r="U1371" s="38">
        <f ca="1">SUM($R$9:S1371)</f>
        <v>-40370</v>
      </c>
    </row>
    <row r="1372" spans="16:21" x14ac:dyDescent="0.2">
      <c r="P1372">
        <v>1364</v>
      </c>
      <c r="Q1372" s="37">
        <f t="shared" ca="1" si="84"/>
        <v>0</v>
      </c>
      <c r="R1372" s="38">
        <f t="shared" si="85"/>
        <v>10</v>
      </c>
      <c r="S1372" s="38">
        <f t="shared" ca="1" si="86"/>
        <v>0</v>
      </c>
      <c r="T1372" s="38">
        <f t="shared" ca="1" si="87"/>
        <v>10</v>
      </c>
      <c r="U1372" s="38">
        <f ca="1">SUM($R$9:S1372)</f>
        <v>-40360</v>
      </c>
    </row>
    <row r="1373" spans="16:21" x14ac:dyDescent="0.2">
      <c r="P1373">
        <v>1365</v>
      </c>
      <c r="Q1373" s="37">
        <f t="shared" ca="1" si="84"/>
        <v>0</v>
      </c>
      <c r="R1373" s="38">
        <f t="shared" si="85"/>
        <v>10</v>
      </c>
      <c r="S1373" s="38">
        <f t="shared" ca="1" si="86"/>
        <v>0</v>
      </c>
      <c r="T1373" s="38">
        <f t="shared" ca="1" si="87"/>
        <v>10</v>
      </c>
      <c r="U1373" s="38">
        <f ca="1">SUM($R$9:S1373)</f>
        <v>-40350</v>
      </c>
    </row>
    <row r="1374" spans="16:21" x14ac:dyDescent="0.2">
      <c r="P1374">
        <v>1366</v>
      </c>
      <c r="Q1374" s="37">
        <f t="shared" ca="1" si="84"/>
        <v>0</v>
      </c>
      <c r="R1374" s="38">
        <f t="shared" si="85"/>
        <v>10</v>
      </c>
      <c r="S1374" s="38">
        <f t="shared" ca="1" si="86"/>
        <v>0</v>
      </c>
      <c r="T1374" s="38">
        <f t="shared" ca="1" si="87"/>
        <v>10</v>
      </c>
      <c r="U1374" s="38">
        <f ca="1">SUM($R$9:S1374)</f>
        <v>-40340</v>
      </c>
    </row>
    <row r="1375" spans="16:21" x14ac:dyDescent="0.2">
      <c r="P1375">
        <v>1367</v>
      </c>
      <c r="Q1375" s="37">
        <f t="shared" ca="1" si="84"/>
        <v>0</v>
      </c>
      <c r="R1375" s="38">
        <f t="shared" si="85"/>
        <v>10</v>
      </c>
      <c r="S1375" s="38">
        <f t="shared" ca="1" si="86"/>
        <v>0</v>
      </c>
      <c r="T1375" s="38">
        <f t="shared" ca="1" si="87"/>
        <v>10</v>
      </c>
      <c r="U1375" s="38">
        <f ca="1">SUM($R$9:S1375)</f>
        <v>-40330</v>
      </c>
    </row>
    <row r="1376" spans="16:21" x14ac:dyDescent="0.2">
      <c r="P1376">
        <v>1368</v>
      </c>
      <c r="Q1376" s="37">
        <f t="shared" ca="1" si="84"/>
        <v>0</v>
      </c>
      <c r="R1376" s="38">
        <f t="shared" si="85"/>
        <v>10</v>
      </c>
      <c r="S1376" s="38">
        <f t="shared" ca="1" si="86"/>
        <v>0</v>
      </c>
      <c r="T1376" s="38">
        <f t="shared" ca="1" si="87"/>
        <v>10</v>
      </c>
      <c r="U1376" s="38">
        <f ca="1">SUM($R$9:S1376)</f>
        <v>-40320</v>
      </c>
    </row>
    <row r="1377" spans="16:21" x14ac:dyDescent="0.2">
      <c r="P1377">
        <v>1369</v>
      </c>
      <c r="Q1377" s="37">
        <f t="shared" ca="1" si="84"/>
        <v>0</v>
      </c>
      <c r="R1377" s="38">
        <f t="shared" si="85"/>
        <v>10</v>
      </c>
      <c r="S1377" s="38">
        <f t="shared" ca="1" si="86"/>
        <v>0</v>
      </c>
      <c r="T1377" s="38">
        <f t="shared" ca="1" si="87"/>
        <v>10</v>
      </c>
      <c r="U1377" s="38">
        <f ca="1">SUM($R$9:S1377)</f>
        <v>-40310</v>
      </c>
    </row>
    <row r="1378" spans="16:21" x14ac:dyDescent="0.2">
      <c r="P1378">
        <v>1370</v>
      </c>
      <c r="Q1378" s="37">
        <f t="shared" ca="1" si="84"/>
        <v>1</v>
      </c>
      <c r="R1378" s="38">
        <f t="shared" si="85"/>
        <v>10</v>
      </c>
      <c r="S1378" s="38">
        <f t="shared" ca="1" si="86"/>
        <v>-1000</v>
      </c>
      <c r="T1378" s="38">
        <f t="shared" ca="1" si="87"/>
        <v>-990</v>
      </c>
      <c r="U1378" s="38">
        <f ca="1">SUM($R$9:S1378)</f>
        <v>-41300</v>
      </c>
    </row>
    <row r="1379" spans="16:21" x14ac:dyDescent="0.2">
      <c r="P1379">
        <v>1371</v>
      </c>
      <c r="Q1379" s="37">
        <f t="shared" ca="1" si="84"/>
        <v>0</v>
      </c>
      <c r="R1379" s="38">
        <f t="shared" si="85"/>
        <v>10</v>
      </c>
      <c r="S1379" s="38">
        <f t="shared" ca="1" si="86"/>
        <v>0</v>
      </c>
      <c r="T1379" s="38">
        <f t="shared" ca="1" si="87"/>
        <v>10</v>
      </c>
      <c r="U1379" s="38">
        <f ca="1">SUM($R$9:S1379)</f>
        <v>-41290</v>
      </c>
    </row>
    <row r="1380" spans="16:21" x14ac:dyDescent="0.2">
      <c r="P1380">
        <v>1372</v>
      </c>
      <c r="Q1380" s="37">
        <f t="shared" ca="1" si="84"/>
        <v>0</v>
      </c>
      <c r="R1380" s="38">
        <f t="shared" si="85"/>
        <v>10</v>
      </c>
      <c r="S1380" s="38">
        <f t="shared" ca="1" si="86"/>
        <v>0</v>
      </c>
      <c r="T1380" s="38">
        <f t="shared" ca="1" si="87"/>
        <v>10</v>
      </c>
      <c r="U1380" s="38">
        <f ca="1">SUM($R$9:S1380)</f>
        <v>-41280</v>
      </c>
    </row>
    <row r="1381" spans="16:21" x14ac:dyDescent="0.2">
      <c r="P1381">
        <v>1373</v>
      </c>
      <c r="Q1381" s="37">
        <f t="shared" ca="1" si="84"/>
        <v>0</v>
      </c>
      <c r="R1381" s="38">
        <f t="shared" si="85"/>
        <v>10</v>
      </c>
      <c r="S1381" s="38">
        <f t="shared" ca="1" si="86"/>
        <v>0</v>
      </c>
      <c r="T1381" s="38">
        <f t="shared" ca="1" si="87"/>
        <v>10</v>
      </c>
      <c r="U1381" s="38">
        <f ca="1">SUM($R$9:S1381)</f>
        <v>-41270</v>
      </c>
    </row>
    <row r="1382" spans="16:21" x14ac:dyDescent="0.2">
      <c r="P1382">
        <v>1374</v>
      </c>
      <c r="Q1382" s="37">
        <f t="shared" ca="1" si="84"/>
        <v>0</v>
      </c>
      <c r="R1382" s="38">
        <f t="shared" si="85"/>
        <v>10</v>
      </c>
      <c r="S1382" s="38">
        <f t="shared" ca="1" si="86"/>
        <v>0</v>
      </c>
      <c r="T1382" s="38">
        <f t="shared" ca="1" si="87"/>
        <v>10</v>
      </c>
      <c r="U1382" s="38">
        <f ca="1">SUM($R$9:S1382)</f>
        <v>-41260</v>
      </c>
    </row>
    <row r="1383" spans="16:21" x14ac:dyDescent="0.2">
      <c r="P1383">
        <v>1375</v>
      </c>
      <c r="Q1383" s="37">
        <f t="shared" ca="1" si="84"/>
        <v>0</v>
      </c>
      <c r="R1383" s="38">
        <f t="shared" si="85"/>
        <v>10</v>
      </c>
      <c r="S1383" s="38">
        <f t="shared" ca="1" si="86"/>
        <v>0</v>
      </c>
      <c r="T1383" s="38">
        <f t="shared" ca="1" si="87"/>
        <v>10</v>
      </c>
      <c r="U1383" s="38">
        <f ca="1">SUM($R$9:S1383)</f>
        <v>-41250</v>
      </c>
    </row>
    <row r="1384" spans="16:21" x14ac:dyDescent="0.2">
      <c r="P1384">
        <v>1376</v>
      </c>
      <c r="Q1384" s="37">
        <f t="shared" ca="1" si="84"/>
        <v>0</v>
      </c>
      <c r="R1384" s="38">
        <f t="shared" si="85"/>
        <v>10</v>
      </c>
      <c r="S1384" s="38">
        <f t="shared" ca="1" si="86"/>
        <v>0</v>
      </c>
      <c r="T1384" s="38">
        <f t="shared" ca="1" si="87"/>
        <v>10</v>
      </c>
      <c r="U1384" s="38">
        <f ca="1">SUM($R$9:S1384)</f>
        <v>-41240</v>
      </c>
    </row>
    <row r="1385" spans="16:21" x14ac:dyDescent="0.2">
      <c r="P1385">
        <v>1377</v>
      </c>
      <c r="Q1385" s="37">
        <f t="shared" ca="1" si="84"/>
        <v>0</v>
      </c>
      <c r="R1385" s="38">
        <f t="shared" si="85"/>
        <v>10</v>
      </c>
      <c r="S1385" s="38">
        <f t="shared" ca="1" si="86"/>
        <v>0</v>
      </c>
      <c r="T1385" s="38">
        <f t="shared" ca="1" si="87"/>
        <v>10</v>
      </c>
      <c r="U1385" s="38">
        <f ca="1">SUM($R$9:S1385)</f>
        <v>-41230</v>
      </c>
    </row>
    <row r="1386" spans="16:21" x14ac:dyDescent="0.2">
      <c r="P1386">
        <v>1378</v>
      </c>
      <c r="Q1386" s="37">
        <f t="shared" ca="1" si="84"/>
        <v>0</v>
      </c>
      <c r="R1386" s="38">
        <f t="shared" si="85"/>
        <v>10</v>
      </c>
      <c r="S1386" s="38">
        <f t="shared" ca="1" si="86"/>
        <v>0</v>
      </c>
      <c r="T1386" s="38">
        <f t="shared" ca="1" si="87"/>
        <v>10</v>
      </c>
      <c r="U1386" s="38">
        <f ca="1">SUM($R$9:S1386)</f>
        <v>-41220</v>
      </c>
    </row>
    <row r="1387" spans="16:21" x14ac:dyDescent="0.2">
      <c r="P1387">
        <v>1379</v>
      </c>
      <c r="Q1387" s="37">
        <f t="shared" ca="1" si="84"/>
        <v>0</v>
      </c>
      <c r="R1387" s="38">
        <f t="shared" si="85"/>
        <v>10</v>
      </c>
      <c r="S1387" s="38">
        <f t="shared" ca="1" si="86"/>
        <v>0</v>
      </c>
      <c r="T1387" s="38">
        <f t="shared" ca="1" si="87"/>
        <v>10</v>
      </c>
      <c r="U1387" s="38">
        <f ca="1">SUM($R$9:S1387)</f>
        <v>-41210</v>
      </c>
    </row>
    <row r="1388" spans="16:21" x14ac:dyDescent="0.2">
      <c r="P1388">
        <v>1380</v>
      </c>
      <c r="Q1388" s="37">
        <f t="shared" ca="1" si="84"/>
        <v>0</v>
      </c>
      <c r="R1388" s="38">
        <f t="shared" si="85"/>
        <v>10</v>
      </c>
      <c r="S1388" s="38">
        <f t="shared" ca="1" si="86"/>
        <v>0</v>
      </c>
      <c r="T1388" s="38">
        <f t="shared" ca="1" si="87"/>
        <v>10</v>
      </c>
      <c r="U1388" s="38">
        <f ca="1">SUM($R$9:S1388)</f>
        <v>-41200</v>
      </c>
    </row>
    <row r="1389" spans="16:21" x14ac:dyDescent="0.2">
      <c r="P1389">
        <v>1381</v>
      </c>
      <c r="Q1389" s="37">
        <f t="shared" ca="1" si="84"/>
        <v>0</v>
      </c>
      <c r="R1389" s="38">
        <f t="shared" si="85"/>
        <v>10</v>
      </c>
      <c r="S1389" s="38">
        <f t="shared" ca="1" si="86"/>
        <v>0</v>
      </c>
      <c r="T1389" s="38">
        <f t="shared" ca="1" si="87"/>
        <v>10</v>
      </c>
      <c r="U1389" s="38">
        <f ca="1">SUM($R$9:S1389)</f>
        <v>-41190</v>
      </c>
    </row>
    <row r="1390" spans="16:21" x14ac:dyDescent="0.2">
      <c r="P1390">
        <v>1382</v>
      </c>
      <c r="Q1390" s="37">
        <f t="shared" ca="1" si="84"/>
        <v>0</v>
      </c>
      <c r="R1390" s="38">
        <f t="shared" si="85"/>
        <v>10</v>
      </c>
      <c r="S1390" s="38">
        <f t="shared" ca="1" si="86"/>
        <v>0</v>
      </c>
      <c r="T1390" s="38">
        <f t="shared" ca="1" si="87"/>
        <v>10</v>
      </c>
      <c r="U1390" s="38">
        <f ca="1">SUM($R$9:S1390)</f>
        <v>-41180</v>
      </c>
    </row>
    <row r="1391" spans="16:21" x14ac:dyDescent="0.2">
      <c r="P1391">
        <v>1383</v>
      </c>
      <c r="Q1391" s="37">
        <f t="shared" ca="1" si="84"/>
        <v>0</v>
      </c>
      <c r="R1391" s="38">
        <f t="shared" si="85"/>
        <v>10</v>
      </c>
      <c r="S1391" s="38">
        <f t="shared" ca="1" si="86"/>
        <v>0</v>
      </c>
      <c r="T1391" s="38">
        <f t="shared" ca="1" si="87"/>
        <v>10</v>
      </c>
      <c r="U1391" s="38">
        <f ca="1">SUM($R$9:S1391)</f>
        <v>-41170</v>
      </c>
    </row>
    <row r="1392" spans="16:21" x14ac:dyDescent="0.2">
      <c r="P1392">
        <v>1384</v>
      </c>
      <c r="Q1392" s="37">
        <f t="shared" ca="1" si="84"/>
        <v>0</v>
      </c>
      <c r="R1392" s="38">
        <f t="shared" si="85"/>
        <v>10</v>
      </c>
      <c r="S1392" s="38">
        <f t="shared" ca="1" si="86"/>
        <v>0</v>
      </c>
      <c r="T1392" s="38">
        <f t="shared" ca="1" si="87"/>
        <v>10</v>
      </c>
      <c r="U1392" s="38">
        <f ca="1">SUM($R$9:S1392)</f>
        <v>-41160</v>
      </c>
    </row>
    <row r="1393" spans="16:21" x14ac:dyDescent="0.2">
      <c r="P1393">
        <v>1385</v>
      </c>
      <c r="Q1393" s="37">
        <f t="shared" ref="Q1393:Q1456" ca="1" si="88">IF(RAND()&lt;$C$2,1,0)</f>
        <v>0</v>
      </c>
      <c r="R1393" s="38">
        <f t="shared" ref="R1393:R1456" si="89">$G$2</f>
        <v>10</v>
      </c>
      <c r="S1393" s="38">
        <f t="shared" ref="S1393:S1456" ca="1" si="90">IF(Q1393=1,$G$3,$G$4)</f>
        <v>0</v>
      </c>
      <c r="T1393" s="38">
        <f t="shared" ca="1" si="87"/>
        <v>10</v>
      </c>
      <c r="U1393" s="38">
        <f ca="1">SUM($R$9:S1393)</f>
        <v>-41150</v>
      </c>
    </row>
    <row r="1394" spans="16:21" x14ac:dyDescent="0.2">
      <c r="P1394">
        <v>1386</v>
      </c>
      <c r="Q1394" s="37">
        <f t="shared" ca="1" si="88"/>
        <v>0</v>
      </c>
      <c r="R1394" s="38">
        <f t="shared" si="89"/>
        <v>10</v>
      </c>
      <c r="S1394" s="38">
        <f t="shared" ca="1" si="90"/>
        <v>0</v>
      </c>
      <c r="T1394" s="38">
        <f t="shared" ca="1" si="87"/>
        <v>10</v>
      </c>
      <c r="U1394" s="38">
        <f ca="1">SUM($R$9:S1394)</f>
        <v>-41140</v>
      </c>
    </row>
    <row r="1395" spans="16:21" x14ac:dyDescent="0.2">
      <c r="P1395">
        <v>1387</v>
      </c>
      <c r="Q1395" s="37">
        <f t="shared" ca="1" si="88"/>
        <v>0</v>
      </c>
      <c r="R1395" s="38">
        <f t="shared" si="89"/>
        <v>10</v>
      </c>
      <c r="S1395" s="38">
        <f t="shared" ca="1" si="90"/>
        <v>0</v>
      </c>
      <c r="T1395" s="38">
        <f t="shared" ca="1" si="87"/>
        <v>10</v>
      </c>
      <c r="U1395" s="38">
        <f ca="1">SUM($R$9:S1395)</f>
        <v>-41130</v>
      </c>
    </row>
    <row r="1396" spans="16:21" x14ac:dyDescent="0.2">
      <c r="P1396">
        <v>1388</v>
      </c>
      <c r="Q1396" s="37">
        <f t="shared" ca="1" si="88"/>
        <v>1</v>
      </c>
      <c r="R1396" s="38">
        <f t="shared" si="89"/>
        <v>10</v>
      </c>
      <c r="S1396" s="38">
        <f t="shared" ca="1" si="90"/>
        <v>-1000</v>
      </c>
      <c r="T1396" s="38">
        <f t="shared" ca="1" si="87"/>
        <v>-990</v>
      </c>
      <c r="U1396" s="38">
        <f ca="1">SUM($R$9:S1396)</f>
        <v>-42120</v>
      </c>
    </row>
    <row r="1397" spans="16:21" x14ac:dyDescent="0.2">
      <c r="P1397">
        <v>1389</v>
      </c>
      <c r="Q1397" s="37">
        <f t="shared" ca="1" si="88"/>
        <v>0</v>
      </c>
      <c r="R1397" s="38">
        <f t="shared" si="89"/>
        <v>10</v>
      </c>
      <c r="S1397" s="38">
        <f t="shared" ca="1" si="90"/>
        <v>0</v>
      </c>
      <c r="T1397" s="38">
        <f t="shared" ca="1" si="87"/>
        <v>10</v>
      </c>
      <c r="U1397" s="38">
        <f ca="1">SUM($R$9:S1397)</f>
        <v>-42110</v>
      </c>
    </row>
    <row r="1398" spans="16:21" x14ac:dyDescent="0.2">
      <c r="P1398">
        <v>1390</v>
      </c>
      <c r="Q1398" s="37">
        <f t="shared" ca="1" si="88"/>
        <v>0</v>
      </c>
      <c r="R1398" s="38">
        <f t="shared" si="89"/>
        <v>10</v>
      </c>
      <c r="S1398" s="38">
        <f t="shared" ca="1" si="90"/>
        <v>0</v>
      </c>
      <c r="T1398" s="38">
        <f t="shared" ca="1" si="87"/>
        <v>10</v>
      </c>
      <c r="U1398" s="38">
        <f ca="1">SUM($R$9:S1398)</f>
        <v>-42100</v>
      </c>
    </row>
    <row r="1399" spans="16:21" x14ac:dyDescent="0.2">
      <c r="P1399">
        <v>1391</v>
      </c>
      <c r="Q1399" s="37">
        <f t="shared" ca="1" si="88"/>
        <v>0</v>
      </c>
      <c r="R1399" s="38">
        <f t="shared" si="89"/>
        <v>10</v>
      </c>
      <c r="S1399" s="38">
        <f t="shared" ca="1" si="90"/>
        <v>0</v>
      </c>
      <c r="T1399" s="38">
        <f t="shared" ca="1" si="87"/>
        <v>10</v>
      </c>
      <c r="U1399" s="38">
        <f ca="1">SUM($R$9:S1399)</f>
        <v>-42090</v>
      </c>
    </row>
    <row r="1400" spans="16:21" x14ac:dyDescent="0.2">
      <c r="P1400">
        <v>1392</v>
      </c>
      <c r="Q1400" s="37">
        <f t="shared" ca="1" si="88"/>
        <v>0</v>
      </c>
      <c r="R1400" s="38">
        <f t="shared" si="89"/>
        <v>10</v>
      </c>
      <c r="S1400" s="38">
        <f t="shared" ca="1" si="90"/>
        <v>0</v>
      </c>
      <c r="T1400" s="38">
        <f t="shared" ca="1" si="87"/>
        <v>10</v>
      </c>
      <c r="U1400" s="38">
        <f ca="1">SUM($R$9:S1400)</f>
        <v>-42080</v>
      </c>
    </row>
    <row r="1401" spans="16:21" x14ac:dyDescent="0.2">
      <c r="P1401">
        <v>1393</v>
      </c>
      <c r="Q1401" s="37">
        <f t="shared" ca="1" si="88"/>
        <v>0</v>
      </c>
      <c r="R1401" s="38">
        <f t="shared" si="89"/>
        <v>10</v>
      </c>
      <c r="S1401" s="38">
        <f t="shared" ca="1" si="90"/>
        <v>0</v>
      </c>
      <c r="T1401" s="38">
        <f t="shared" ca="1" si="87"/>
        <v>10</v>
      </c>
      <c r="U1401" s="38">
        <f ca="1">SUM($R$9:S1401)</f>
        <v>-42070</v>
      </c>
    </row>
    <row r="1402" spans="16:21" x14ac:dyDescent="0.2">
      <c r="P1402">
        <v>1394</v>
      </c>
      <c r="Q1402" s="37">
        <f t="shared" ca="1" si="88"/>
        <v>0</v>
      </c>
      <c r="R1402" s="38">
        <f t="shared" si="89"/>
        <v>10</v>
      </c>
      <c r="S1402" s="38">
        <f t="shared" ca="1" si="90"/>
        <v>0</v>
      </c>
      <c r="T1402" s="38">
        <f t="shared" ca="1" si="87"/>
        <v>10</v>
      </c>
      <c r="U1402" s="38">
        <f ca="1">SUM($R$9:S1402)</f>
        <v>-42060</v>
      </c>
    </row>
    <row r="1403" spans="16:21" x14ac:dyDescent="0.2">
      <c r="P1403">
        <v>1395</v>
      </c>
      <c r="Q1403" s="37">
        <f t="shared" ca="1" si="88"/>
        <v>0</v>
      </c>
      <c r="R1403" s="38">
        <f t="shared" si="89"/>
        <v>10</v>
      </c>
      <c r="S1403" s="38">
        <f t="shared" ca="1" si="90"/>
        <v>0</v>
      </c>
      <c r="T1403" s="38">
        <f t="shared" ca="1" si="87"/>
        <v>10</v>
      </c>
      <c r="U1403" s="38">
        <f ca="1">SUM($R$9:S1403)</f>
        <v>-42050</v>
      </c>
    </row>
    <row r="1404" spans="16:21" x14ac:dyDescent="0.2">
      <c r="P1404">
        <v>1396</v>
      </c>
      <c r="Q1404" s="37">
        <f t="shared" ca="1" si="88"/>
        <v>1</v>
      </c>
      <c r="R1404" s="38">
        <f t="shared" si="89"/>
        <v>10</v>
      </c>
      <c r="S1404" s="38">
        <f t="shared" ca="1" si="90"/>
        <v>-1000</v>
      </c>
      <c r="T1404" s="38">
        <f t="shared" ca="1" si="87"/>
        <v>-990</v>
      </c>
      <c r="U1404" s="38">
        <f ca="1">SUM($R$9:S1404)</f>
        <v>-43040</v>
      </c>
    </row>
    <row r="1405" spans="16:21" x14ac:dyDescent="0.2">
      <c r="P1405">
        <v>1397</v>
      </c>
      <c r="Q1405" s="37">
        <f t="shared" ca="1" si="88"/>
        <v>0</v>
      </c>
      <c r="R1405" s="38">
        <f t="shared" si="89"/>
        <v>10</v>
      </c>
      <c r="S1405" s="38">
        <f t="shared" ca="1" si="90"/>
        <v>0</v>
      </c>
      <c r="T1405" s="38">
        <f t="shared" ca="1" si="87"/>
        <v>10</v>
      </c>
      <c r="U1405" s="38">
        <f ca="1">SUM($R$9:S1405)</f>
        <v>-43030</v>
      </c>
    </row>
    <row r="1406" spans="16:21" x14ac:dyDescent="0.2">
      <c r="P1406">
        <v>1398</v>
      </c>
      <c r="Q1406" s="37">
        <f t="shared" ca="1" si="88"/>
        <v>0</v>
      </c>
      <c r="R1406" s="38">
        <f t="shared" si="89"/>
        <v>10</v>
      </c>
      <c r="S1406" s="38">
        <f t="shared" ca="1" si="90"/>
        <v>0</v>
      </c>
      <c r="T1406" s="38">
        <f t="shared" ca="1" si="87"/>
        <v>10</v>
      </c>
      <c r="U1406" s="38">
        <f ca="1">SUM($R$9:S1406)</f>
        <v>-43020</v>
      </c>
    </row>
    <row r="1407" spans="16:21" x14ac:dyDescent="0.2">
      <c r="P1407">
        <v>1399</v>
      </c>
      <c r="Q1407" s="37">
        <f t="shared" ca="1" si="88"/>
        <v>0</v>
      </c>
      <c r="R1407" s="38">
        <f t="shared" si="89"/>
        <v>10</v>
      </c>
      <c r="S1407" s="38">
        <f t="shared" ca="1" si="90"/>
        <v>0</v>
      </c>
      <c r="T1407" s="38">
        <f t="shared" ca="1" si="87"/>
        <v>10</v>
      </c>
      <c r="U1407" s="38">
        <f ca="1">SUM($R$9:S1407)</f>
        <v>-43010</v>
      </c>
    </row>
    <row r="1408" spans="16:21" x14ac:dyDescent="0.2">
      <c r="P1408">
        <v>1400</v>
      </c>
      <c r="Q1408" s="37">
        <f t="shared" ca="1" si="88"/>
        <v>0</v>
      </c>
      <c r="R1408" s="38">
        <f t="shared" si="89"/>
        <v>10</v>
      </c>
      <c r="S1408" s="38">
        <f t="shared" ca="1" si="90"/>
        <v>0</v>
      </c>
      <c r="T1408" s="38">
        <f t="shared" ca="1" si="87"/>
        <v>10</v>
      </c>
      <c r="U1408" s="38">
        <f ca="1">SUM($R$9:S1408)</f>
        <v>-43000</v>
      </c>
    </row>
    <row r="1409" spans="16:21" x14ac:dyDescent="0.2">
      <c r="P1409">
        <v>1401</v>
      </c>
      <c r="Q1409" s="37">
        <f t="shared" ca="1" si="88"/>
        <v>0</v>
      </c>
      <c r="R1409" s="38">
        <f t="shared" si="89"/>
        <v>10</v>
      </c>
      <c r="S1409" s="38">
        <f t="shared" ca="1" si="90"/>
        <v>0</v>
      </c>
      <c r="T1409" s="38">
        <f t="shared" ca="1" si="87"/>
        <v>10</v>
      </c>
      <c r="U1409" s="38">
        <f ca="1">SUM($R$9:S1409)</f>
        <v>-42990</v>
      </c>
    </row>
    <row r="1410" spans="16:21" x14ac:dyDescent="0.2">
      <c r="P1410">
        <v>1402</v>
      </c>
      <c r="Q1410" s="37">
        <f t="shared" ca="1" si="88"/>
        <v>0</v>
      </c>
      <c r="R1410" s="38">
        <f t="shared" si="89"/>
        <v>10</v>
      </c>
      <c r="S1410" s="38">
        <f t="shared" ca="1" si="90"/>
        <v>0</v>
      </c>
      <c r="T1410" s="38">
        <f t="shared" ca="1" si="87"/>
        <v>10</v>
      </c>
      <c r="U1410" s="38">
        <f ca="1">SUM($R$9:S1410)</f>
        <v>-42980</v>
      </c>
    </row>
    <row r="1411" spans="16:21" x14ac:dyDescent="0.2">
      <c r="P1411">
        <v>1403</v>
      </c>
      <c r="Q1411" s="37">
        <f t="shared" ca="1" si="88"/>
        <v>0</v>
      </c>
      <c r="R1411" s="38">
        <f t="shared" si="89"/>
        <v>10</v>
      </c>
      <c r="S1411" s="38">
        <f t="shared" ca="1" si="90"/>
        <v>0</v>
      </c>
      <c r="T1411" s="38">
        <f t="shared" ca="1" si="87"/>
        <v>10</v>
      </c>
      <c r="U1411" s="38">
        <f ca="1">SUM($R$9:S1411)</f>
        <v>-42970</v>
      </c>
    </row>
    <row r="1412" spans="16:21" x14ac:dyDescent="0.2">
      <c r="P1412">
        <v>1404</v>
      </c>
      <c r="Q1412" s="37">
        <f t="shared" ca="1" si="88"/>
        <v>0</v>
      </c>
      <c r="R1412" s="38">
        <f t="shared" si="89"/>
        <v>10</v>
      </c>
      <c r="S1412" s="38">
        <f t="shared" ca="1" si="90"/>
        <v>0</v>
      </c>
      <c r="T1412" s="38">
        <f t="shared" ca="1" si="87"/>
        <v>10</v>
      </c>
      <c r="U1412" s="38">
        <f ca="1">SUM($R$9:S1412)</f>
        <v>-42960</v>
      </c>
    </row>
    <row r="1413" spans="16:21" x14ac:dyDescent="0.2">
      <c r="P1413">
        <v>1405</v>
      </c>
      <c r="Q1413" s="37">
        <f t="shared" ca="1" si="88"/>
        <v>0</v>
      </c>
      <c r="R1413" s="38">
        <f t="shared" si="89"/>
        <v>10</v>
      </c>
      <c r="S1413" s="38">
        <f t="shared" ca="1" si="90"/>
        <v>0</v>
      </c>
      <c r="T1413" s="38">
        <f t="shared" ca="1" si="87"/>
        <v>10</v>
      </c>
      <c r="U1413" s="38">
        <f ca="1">SUM($R$9:S1413)</f>
        <v>-42950</v>
      </c>
    </row>
    <row r="1414" spans="16:21" x14ac:dyDescent="0.2">
      <c r="P1414">
        <v>1406</v>
      </c>
      <c r="Q1414" s="37">
        <f t="shared" ca="1" si="88"/>
        <v>0</v>
      </c>
      <c r="R1414" s="38">
        <f t="shared" si="89"/>
        <v>10</v>
      </c>
      <c r="S1414" s="38">
        <f t="shared" ca="1" si="90"/>
        <v>0</v>
      </c>
      <c r="T1414" s="38">
        <f t="shared" ca="1" si="87"/>
        <v>10</v>
      </c>
      <c r="U1414" s="38">
        <f ca="1">SUM($R$9:S1414)</f>
        <v>-42940</v>
      </c>
    </row>
    <row r="1415" spans="16:21" x14ac:dyDescent="0.2">
      <c r="P1415">
        <v>1407</v>
      </c>
      <c r="Q1415" s="37">
        <f t="shared" ca="1" si="88"/>
        <v>0</v>
      </c>
      <c r="R1415" s="38">
        <f t="shared" si="89"/>
        <v>10</v>
      </c>
      <c r="S1415" s="38">
        <f t="shared" ca="1" si="90"/>
        <v>0</v>
      </c>
      <c r="T1415" s="38">
        <f t="shared" ca="1" si="87"/>
        <v>10</v>
      </c>
      <c r="U1415" s="38">
        <f ca="1">SUM($R$9:S1415)</f>
        <v>-42930</v>
      </c>
    </row>
    <row r="1416" spans="16:21" x14ac:dyDescent="0.2">
      <c r="P1416">
        <v>1408</v>
      </c>
      <c r="Q1416" s="37">
        <f t="shared" ca="1" si="88"/>
        <v>0</v>
      </c>
      <c r="R1416" s="38">
        <f t="shared" si="89"/>
        <v>10</v>
      </c>
      <c r="S1416" s="38">
        <f t="shared" ca="1" si="90"/>
        <v>0</v>
      </c>
      <c r="T1416" s="38">
        <f t="shared" ca="1" si="87"/>
        <v>10</v>
      </c>
      <c r="U1416" s="38">
        <f ca="1">SUM($R$9:S1416)</f>
        <v>-42920</v>
      </c>
    </row>
    <row r="1417" spans="16:21" x14ac:dyDescent="0.2">
      <c r="P1417">
        <v>1409</v>
      </c>
      <c r="Q1417" s="37">
        <f t="shared" ca="1" si="88"/>
        <v>0</v>
      </c>
      <c r="R1417" s="38">
        <f t="shared" si="89"/>
        <v>10</v>
      </c>
      <c r="S1417" s="38">
        <f t="shared" ca="1" si="90"/>
        <v>0</v>
      </c>
      <c r="T1417" s="38">
        <f t="shared" ca="1" si="87"/>
        <v>10</v>
      </c>
      <c r="U1417" s="38">
        <f ca="1">SUM($R$9:S1417)</f>
        <v>-42910</v>
      </c>
    </row>
    <row r="1418" spans="16:21" x14ac:dyDescent="0.2">
      <c r="P1418">
        <v>1410</v>
      </c>
      <c r="Q1418" s="37">
        <f t="shared" ca="1" si="88"/>
        <v>0</v>
      </c>
      <c r="R1418" s="38">
        <f t="shared" si="89"/>
        <v>10</v>
      </c>
      <c r="S1418" s="38">
        <f t="shared" ca="1" si="90"/>
        <v>0</v>
      </c>
      <c r="T1418" s="38">
        <f t="shared" ref="T1418:T1481" ca="1" si="91">R1418+S1418</f>
        <v>10</v>
      </c>
      <c r="U1418" s="38">
        <f ca="1">SUM($R$9:S1418)</f>
        <v>-42900</v>
      </c>
    </row>
    <row r="1419" spans="16:21" x14ac:dyDescent="0.2">
      <c r="P1419">
        <v>1411</v>
      </c>
      <c r="Q1419" s="37">
        <f t="shared" ca="1" si="88"/>
        <v>1</v>
      </c>
      <c r="R1419" s="38">
        <f t="shared" si="89"/>
        <v>10</v>
      </c>
      <c r="S1419" s="38">
        <f t="shared" ca="1" si="90"/>
        <v>-1000</v>
      </c>
      <c r="T1419" s="38">
        <f t="shared" ca="1" si="91"/>
        <v>-990</v>
      </c>
      <c r="U1419" s="38">
        <f ca="1">SUM($R$9:S1419)</f>
        <v>-43890</v>
      </c>
    </row>
    <row r="1420" spans="16:21" x14ac:dyDescent="0.2">
      <c r="P1420">
        <v>1412</v>
      </c>
      <c r="Q1420" s="37">
        <f t="shared" ca="1" si="88"/>
        <v>0</v>
      </c>
      <c r="R1420" s="38">
        <f t="shared" si="89"/>
        <v>10</v>
      </c>
      <c r="S1420" s="38">
        <f t="shared" ca="1" si="90"/>
        <v>0</v>
      </c>
      <c r="T1420" s="38">
        <f t="shared" ca="1" si="91"/>
        <v>10</v>
      </c>
      <c r="U1420" s="38">
        <f ca="1">SUM($R$9:S1420)</f>
        <v>-43880</v>
      </c>
    </row>
    <row r="1421" spans="16:21" x14ac:dyDescent="0.2">
      <c r="P1421">
        <v>1413</v>
      </c>
      <c r="Q1421" s="37">
        <f t="shared" ca="1" si="88"/>
        <v>0</v>
      </c>
      <c r="R1421" s="38">
        <f t="shared" si="89"/>
        <v>10</v>
      </c>
      <c r="S1421" s="38">
        <f t="shared" ca="1" si="90"/>
        <v>0</v>
      </c>
      <c r="T1421" s="38">
        <f t="shared" ca="1" si="91"/>
        <v>10</v>
      </c>
      <c r="U1421" s="38">
        <f ca="1">SUM($R$9:S1421)</f>
        <v>-43870</v>
      </c>
    </row>
    <row r="1422" spans="16:21" x14ac:dyDescent="0.2">
      <c r="P1422">
        <v>1414</v>
      </c>
      <c r="Q1422" s="37">
        <f t="shared" ca="1" si="88"/>
        <v>0</v>
      </c>
      <c r="R1422" s="38">
        <f t="shared" si="89"/>
        <v>10</v>
      </c>
      <c r="S1422" s="38">
        <f t="shared" ca="1" si="90"/>
        <v>0</v>
      </c>
      <c r="T1422" s="38">
        <f t="shared" ca="1" si="91"/>
        <v>10</v>
      </c>
      <c r="U1422" s="38">
        <f ca="1">SUM($R$9:S1422)</f>
        <v>-43860</v>
      </c>
    </row>
    <row r="1423" spans="16:21" x14ac:dyDescent="0.2">
      <c r="P1423">
        <v>1415</v>
      </c>
      <c r="Q1423" s="37">
        <f t="shared" ca="1" si="88"/>
        <v>0</v>
      </c>
      <c r="R1423" s="38">
        <f t="shared" si="89"/>
        <v>10</v>
      </c>
      <c r="S1423" s="38">
        <f t="shared" ca="1" si="90"/>
        <v>0</v>
      </c>
      <c r="T1423" s="38">
        <f t="shared" ca="1" si="91"/>
        <v>10</v>
      </c>
      <c r="U1423" s="38">
        <f ca="1">SUM($R$9:S1423)</f>
        <v>-43850</v>
      </c>
    </row>
    <row r="1424" spans="16:21" x14ac:dyDescent="0.2">
      <c r="P1424">
        <v>1416</v>
      </c>
      <c r="Q1424" s="37">
        <f t="shared" ca="1" si="88"/>
        <v>0</v>
      </c>
      <c r="R1424" s="38">
        <f t="shared" si="89"/>
        <v>10</v>
      </c>
      <c r="S1424" s="38">
        <f t="shared" ca="1" si="90"/>
        <v>0</v>
      </c>
      <c r="T1424" s="38">
        <f t="shared" ca="1" si="91"/>
        <v>10</v>
      </c>
      <c r="U1424" s="38">
        <f ca="1">SUM($R$9:S1424)</f>
        <v>-43840</v>
      </c>
    </row>
    <row r="1425" spans="16:21" x14ac:dyDescent="0.2">
      <c r="P1425">
        <v>1417</v>
      </c>
      <c r="Q1425" s="37">
        <f t="shared" ca="1" si="88"/>
        <v>0</v>
      </c>
      <c r="R1425" s="38">
        <f t="shared" si="89"/>
        <v>10</v>
      </c>
      <c r="S1425" s="38">
        <f t="shared" ca="1" si="90"/>
        <v>0</v>
      </c>
      <c r="T1425" s="38">
        <f t="shared" ca="1" si="91"/>
        <v>10</v>
      </c>
      <c r="U1425" s="38">
        <f ca="1">SUM($R$9:S1425)</f>
        <v>-43830</v>
      </c>
    </row>
    <row r="1426" spans="16:21" x14ac:dyDescent="0.2">
      <c r="P1426">
        <v>1418</v>
      </c>
      <c r="Q1426" s="37">
        <f t="shared" ca="1" si="88"/>
        <v>0</v>
      </c>
      <c r="R1426" s="38">
        <f t="shared" si="89"/>
        <v>10</v>
      </c>
      <c r="S1426" s="38">
        <f t="shared" ca="1" si="90"/>
        <v>0</v>
      </c>
      <c r="T1426" s="38">
        <f t="shared" ca="1" si="91"/>
        <v>10</v>
      </c>
      <c r="U1426" s="38">
        <f ca="1">SUM($R$9:S1426)</f>
        <v>-43820</v>
      </c>
    </row>
    <row r="1427" spans="16:21" x14ac:dyDescent="0.2">
      <c r="P1427">
        <v>1419</v>
      </c>
      <c r="Q1427" s="37">
        <f t="shared" ca="1" si="88"/>
        <v>0</v>
      </c>
      <c r="R1427" s="38">
        <f t="shared" si="89"/>
        <v>10</v>
      </c>
      <c r="S1427" s="38">
        <f t="shared" ca="1" si="90"/>
        <v>0</v>
      </c>
      <c r="T1427" s="38">
        <f t="shared" ca="1" si="91"/>
        <v>10</v>
      </c>
      <c r="U1427" s="38">
        <f ca="1">SUM($R$9:S1427)</f>
        <v>-43810</v>
      </c>
    </row>
    <row r="1428" spans="16:21" x14ac:dyDescent="0.2">
      <c r="P1428">
        <v>1420</v>
      </c>
      <c r="Q1428" s="37">
        <f t="shared" ca="1" si="88"/>
        <v>0</v>
      </c>
      <c r="R1428" s="38">
        <f t="shared" si="89"/>
        <v>10</v>
      </c>
      <c r="S1428" s="38">
        <f t="shared" ca="1" si="90"/>
        <v>0</v>
      </c>
      <c r="T1428" s="38">
        <f t="shared" ca="1" si="91"/>
        <v>10</v>
      </c>
      <c r="U1428" s="38">
        <f ca="1">SUM($R$9:S1428)</f>
        <v>-43800</v>
      </c>
    </row>
    <row r="1429" spans="16:21" x14ac:dyDescent="0.2">
      <c r="P1429">
        <v>1421</v>
      </c>
      <c r="Q1429" s="37">
        <f t="shared" ca="1" si="88"/>
        <v>0</v>
      </c>
      <c r="R1429" s="38">
        <f t="shared" si="89"/>
        <v>10</v>
      </c>
      <c r="S1429" s="38">
        <f t="shared" ca="1" si="90"/>
        <v>0</v>
      </c>
      <c r="T1429" s="38">
        <f t="shared" ca="1" si="91"/>
        <v>10</v>
      </c>
      <c r="U1429" s="38">
        <f ca="1">SUM($R$9:S1429)</f>
        <v>-43790</v>
      </c>
    </row>
    <row r="1430" spans="16:21" x14ac:dyDescent="0.2">
      <c r="P1430">
        <v>1422</v>
      </c>
      <c r="Q1430" s="37">
        <f t="shared" ca="1" si="88"/>
        <v>0</v>
      </c>
      <c r="R1430" s="38">
        <f t="shared" si="89"/>
        <v>10</v>
      </c>
      <c r="S1430" s="38">
        <f t="shared" ca="1" si="90"/>
        <v>0</v>
      </c>
      <c r="T1430" s="38">
        <f t="shared" ca="1" si="91"/>
        <v>10</v>
      </c>
      <c r="U1430" s="38">
        <f ca="1">SUM($R$9:S1430)</f>
        <v>-43780</v>
      </c>
    </row>
    <row r="1431" spans="16:21" x14ac:dyDescent="0.2">
      <c r="P1431">
        <v>1423</v>
      </c>
      <c r="Q1431" s="37">
        <f t="shared" ca="1" si="88"/>
        <v>0</v>
      </c>
      <c r="R1431" s="38">
        <f t="shared" si="89"/>
        <v>10</v>
      </c>
      <c r="S1431" s="38">
        <f t="shared" ca="1" si="90"/>
        <v>0</v>
      </c>
      <c r="T1431" s="38">
        <f t="shared" ca="1" si="91"/>
        <v>10</v>
      </c>
      <c r="U1431" s="38">
        <f ca="1">SUM($R$9:S1431)</f>
        <v>-43770</v>
      </c>
    </row>
    <row r="1432" spans="16:21" x14ac:dyDescent="0.2">
      <c r="P1432">
        <v>1424</v>
      </c>
      <c r="Q1432" s="37">
        <f t="shared" ca="1" si="88"/>
        <v>0</v>
      </c>
      <c r="R1432" s="38">
        <f t="shared" si="89"/>
        <v>10</v>
      </c>
      <c r="S1432" s="38">
        <f t="shared" ca="1" si="90"/>
        <v>0</v>
      </c>
      <c r="T1432" s="38">
        <f t="shared" ca="1" si="91"/>
        <v>10</v>
      </c>
      <c r="U1432" s="38">
        <f ca="1">SUM($R$9:S1432)</f>
        <v>-43760</v>
      </c>
    </row>
    <row r="1433" spans="16:21" x14ac:dyDescent="0.2">
      <c r="P1433">
        <v>1425</v>
      </c>
      <c r="Q1433" s="37">
        <f t="shared" ca="1" si="88"/>
        <v>1</v>
      </c>
      <c r="R1433" s="38">
        <f t="shared" si="89"/>
        <v>10</v>
      </c>
      <c r="S1433" s="38">
        <f t="shared" ca="1" si="90"/>
        <v>-1000</v>
      </c>
      <c r="T1433" s="38">
        <f t="shared" ca="1" si="91"/>
        <v>-990</v>
      </c>
      <c r="U1433" s="38">
        <f ca="1">SUM($R$9:S1433)</f>
        <v>-44750</v>
      </c>
    </row>
    <row r="1434" spans="16:21" x14ac:dyDescent="0.2">
      <c r="P1434">
        <v>1426</v>
      </c>
      <c r="Q1434" s="37">
        <f t="shared" ca="1" si="88"/>
        <v>0</v>
      </c>
      <c r="R1434" s="38">
        <f t="shared" si="89"/>
        <v>10</v>
      </c>
      <c r="S1434" s="38">
        <f t="shared" ca="1" si="90"/>
        <v>0</v>
      </c>
      <c r="T1434" s="38">
        <f t="shared" ca="1" si="91"/>
        <v>10</v>
      </c>
      <c r="U1434" s="38">
        <f ca="1">SUM($R$9:S1434)</f>
        <v>-44740</v>
      </c>
    </row>
    <row r="1435" spans="16:21" x14ac:dyDescent="0.2">
      <c r="P1435">
        <v>1427</v>
      </c>
      <c r="Q1435" s="37">
        <f t="shared" ca="1" si="88"/>
        <v>0</v>
      </c>
      <c r="R1435" s="38">
        <f t="shared" si="89"/>
        <v>10</v>
      </c>
      <c r="S1435" s="38">
        <f t="shared" ca="1" si="90"/>
        <v>0</v>
      </c>
      <c r="T1435" s="38">
        <f t="shared" ca="1" si="91"/>
        <v>10</v>
      </c>
      <c r="U1435" s="38">
        <f ca="1">SUM($R$9:S1435)</f>
        <v>-44730</v>
      </c>
    </row>
    <row r="1436" spans="16:21" x14ac:dyDescent="0.2">
      <c r="P1436">
        <v>1428</v>
      </c>
      <c r="Q1436" s="37">
        <f t="shared" ca="1" si="88"/>
        <v>0</v>
      </c>
      <c r="R1436" s="38">
        <f t="shared" si="89"/>
        <v>10</v>
      </c>
      <c r="S1436" s="38">
        <f t="shared" ca="1" si="90"/>
        <v>0</v>
      </c>
      <c r="T1436" s="38">
        <f t="shared" ca="1" si="91"/>
        <v>10</v>
      </c>
      <c r="U1436" s="38">
        <f ca="1">SUM($R$9:S1436)</f>
        <v>-44720</v>
      </c>
    </row>
    <row r="1437" spans="16:21" x14ac:dyDescent="0.2">
      <c r="P1437">
        <v>1429</v>
      </c>
      <c r="Q1437" s="37">
        <f t="shared" ca="1" si="88"/>
        <v>0</v>
      </c>
      <c r="R1437" s="38">
        <f t="shared" si="89"/>
        <v>10</v>
      </c>
      <c r="S1437" s="38">
        <f t="shared" ca="1" si="90"/>
        <v>0</v>
      </c>
      <c r="T1437" s="38">
        <f t="shared" ca="1" si="91"/>
        <v>10</v>
      </c>
      <c r="U1437" s="38">
        <f ca="1">SUM($R$9:S1437)</f>
        <v>-44710</v>
      </c>
    </row>
    <row r="1438" spans="16:21" x14ac:dyDescent="0.2">
      <c r="P1438">
        <v>1430</v>
      </c>
      <c r="Q1438" s="37">
        <f t="shared" ca="1" si="88"/>
        <v>0</v>
      </c>
      <c r="R1438" s="38">
        <f t="shared" si="89"/>
        <v>10</v>
      </c>
      <c r="S1438" s="38">
        <f t="shared" ca="1" si="90"/>
        <v>0</v>
      </c>
      <c r="T1438" s="38">
        <f t="shared" ca="1" si="91"/>
        <v>10</v>
      </c>
      <c r="U1438" s="38">
        <f ca="1">SUM($R$9:S1438)</f>
        <v>-44700</v>
      </c>
    </row>
    <row r="1439" spans="16:21" x14ac:dyDescent="0.2">
      <c r="P1439">
        <v>1431</v>
      </c>
      <c r="Q1439" s="37">
        <f t="shared" ca="1" si="88"/>
        <v>0</v>
      </c>
      <c r="R1439" s="38">
        <f t="shared" si="89"/>
        <v>10</v>
      </c>
      <c r="S1439" s="38">
        <f t="shared" ca="1" si="90"/>
        <v>0</v>
      </c>
      <c r="T1439" s="38">
        <f t="shared" ca="1" si="91"/>
        <v>10</v>
      </c>
      <c r="U1439" s="38">
        <f ca="1">SUM($R$9:S1439)</f>
        <v>-44690</v>
      </c>
    </row>
    <row r="1440" spans="16:21" x14ac:dyDescent="0.2">
      <c r="P1440">
        <v>1432</v>
      </c>
      <c r="Q1440" s="37">
        <f t="shared" ca="1" si="88"/>
        <v>0</v>
      </c>
      <c r="R1440" s="38">
        <f t="shared" si="89"/>
        <v>10</v>
      </c>
      <c r="S1440" s="38">
        <f t="shared" ca="1" si="90"/>
        <v>0</v>
      </c>
      <c r="T1440" s="38">
        <f t="shared" ca="1" si="91"/>
        <v>10</v>
      </c>
      <c r="U1440" s="38">
        <f ca="1">SUM($R$9:S1440)</f>
        <v>-44680</v>
      </c>
    </row>
    <row r="1441" spans="16:21" x14ac:dyDescent="0.2">
      <c r="P1441">
        <v>1433</v>
      </c>
      <c r="Q1441" s="37">
        <f t="shared" ca="1" si="88"/>
        <v>0</v>
      </c>
      <c r="R1441" s="38">
        <f t="shared" si="89"/>
        <v>10</v>
      </c>
      <c r="S1441" s="38">
        <f t="shared" ca="1" si="90"/>
        <v>0</v>
      </c>
      <c r="T1441" s="38">
        <f t="shared" ca="1" si="91"/>
        <v>10</v>
      </c>
      <c r="U1441" s="38">
        <f ca="1">SUM($R$9:S1441)</f>
        <v>-44670</v>
      </c>
    </row>
    <row r="1442" spans="16:21" x14ac:dyDescent="0.2">
      <c r="P1442">
        <v>1434</v>
      </c>
      <c r="Q1442" s="37">
        <f t="shared" ca="1" si="88"/>
        <v>0</v>
      </c>
      <c r="R1442" s="38">
        <f t="shared" si="89"/>
        <v>10</v>
      </c>
      <c r="S1442" s="38">
        <f t="shared" ca="1" si="90"/>
        <v>0</v>
      </c>
      <c r="T1442" s="38">
        <f t="shared" ca="1" si="91"/>
        <v>10</v>
      </c>
      <c r="U1442" s="38">
        <f ca="1">SUM($R$9:S1442)</f>
        <v>-44660</v>
      </c>
    </row>
    <row r="1443" spans="16:21" x14ac:dyDescent="0.2">
      <c r="P1443">
        <v>1435</v>
      </c>
      <c r="Q1443" s="37">
        <f t="shared" ca="1" si="88"/>
        <v>0</v>
      </c>
      <c r="R1443" s="38">
        <f t="shared" si="89"/>
        <v>10</v>
      </c>
      <c r="S1443" s="38">
        <f t="shared" ca="1" si="90"/>
        <v>0</v>
      </c>
      <c r="T1443" s="38">
        <f t="shared" ca="1" si="91"/>
        <v>10</v>
      </c>
      <c r="U1443" s="38">
        <f ca="1">SUM($R$9:S1443)</f>
        <v>-44650</v>
      </c>
    </row>
    <row r="1444" spans="16:21" x14ac:dyDescent="0.2">
      <c r="P1444">
        <v>1436</v>
      </c>
      <c r="Q1444" s="37">
        <f t="shared" ca="1" si="88"/>
        <v>0</v>
      </c>
      <c r="R1444" s="38">
        <f t="shared" si="89"/>
        <v>10</v>
      </c>
      <c r="S1444" s="38">
        <f t="shared" ca="1" si="90"/>
        <v>0</v>
      </c>
      <c r="T1444" s="38">
        <f t="shared" ca="1" si="91"/>
        <v>10</v>
      </c>
      <c r="U1444" s="38">
        <f ca="1">SUM($R$9:S1444)</f>
        <v>-44640</v>
      </c>
    </row>
    <row r="1445" spans="16:21" x14ac:dyDescent="0.2">
      <c r="P1445">
        <v>1437</v>
      </c>
      <c r="Q1445" s="37">
        <f t="shared" ca="1" si="88"/>
        <v>0</v>
      </c>
      <c r="R1445" s="38">
        <f t="shared" si="89"/>
        <v>10</v>
      </c>
      <c r="S1445" s="38">
        <f t="shared" ca="1" si="90"/>
        <v>0</v>
      </c>
      <c r="T1445" s="38">
        <f t="shared" ca="1" si="91"/>
        <v>10</v>
      </c>
      <c r="U1445" s="38">
        <f ca="1">SUM($R$9:S1445)</f>
        <v>-44630</v>
      </c>
    </row>
    <row r="1446" spans="16:21" x14ac:dyDescent="0.2">
      <c r="P1446">
        <v>1438</v>
      </c>
      <c r="Q1446" s="37">
        <f t="shared" ca="1" si="88"/>
        <v>0</v>
      </c>
      <c r="R1446" s="38">
        <f t="shared" si="89"/>
        <v>10</v>
      </c>
      <c r="S1446" s="38">
        <f t="shared" ca="1" si="90"/>
        <v>0</v>
      </c>
      <c r="T1446" s="38">
        <f t="shared" ca="1" si="91"/>
        <v>10</v>
      </c>
      <c r="U1446" s="38">
        <f ca="1">SUM($R$9:S1446)</f>
        <v>-44620</v>
      </c>
    </row>
    <row r="1447" spans="16:21" x14ac:dyDescent="0.2">
      <c r="P1447">
        <v>1439</v>
      </c>
      <c r="Q1447" s="37">
        <f t="shared" ca="1" si="88"/>
        <v>0</v>
      </c>
      <c r="R1447" s="38">
        <f t="shared" si="89"/>
        <v>10</v>
      </c>
      <c r="S1447" s="38">
        <f t="shared" ca="1" si="90"/>
        <v>0</v>
      </c>
      <c r="T1447" s="38">
        <f t="shared" ca="1" si="91"/>
        <v>10</v>
      </c>
      <c r="U1447" s="38">
        <f ca="1">SUM($R$9:S1447)</f>
        <v>-44610</v>
      </c>
    </row>
    <row r="1448" spans="16:21" x14ac:dyDescent="0.2">
      <c r="P1448">
        <v>1440</v>
      </c>
      <c r="Q1448" s="37">
        <f t="shared" ca="1" si="88"/>
        <v>0</v>
      </c>
      <c r="R1448" s="38">
        <f t="shared" si="89"/>
        <v>10</v>
      </c>
      <c r="S1448" s="38">
        <f t="shared" ca="1" si="90"/>
        <v>0</v>
      </c>
      <c r="T1448" s="38">
        <f t="shared" ca="1" si="91"/>
        <v>10</v>
      </c>
      <c r="U1448" s="38">
        <f ca="1">SUM($R$9:S1448)</f>
        <v>-44600</v>
      </c>
    </row>
    <row r="1449" spans="16:21" x14ac:dyDescent="0.2">
      <c r="P1449">
        <v>1441</v>
      </c>
      <c r="Q1449" s="37">
        <f t="shared" ca="1" si="88"/>
        <v>0</v>
      </c>
      <c r="R1449" s="38">
        <f t="shared" si="89"/>
        <v>10</v>
      </c>
      <c r="S1449" s="38">
        <f t="shared" ca="1" si="90"/>
        <v>0</v>
      </c>
      <c r="T1449" s="38">
        <f t="shared" ca="1" si="91"/>
        <v>10</v>
      </c>
      <c r="U1449" s="38">
        <f ca="1">SUM($R$9:S1449)</f>
        <v>-44590</v>
      </c>
    </row>
    <row r="1450" spans="16:21" x14ac:dyDescent="0.2">
      <c r="P1450">
        <v>1442</v>
      </c>
      <c r="Q1450" s="37">
        <f t="shared" ca="1" si="88"/>
        <v>0</v>
      </c>
      <c r="R1450" s="38">
        <f t="shared" si="89"/>
        <v>10</v>
      </c>
      <c r="S1450" s="38">
        <f t="shared" ca="1" si="90"/>
        <v>0</v>
      </c>
      <c r="T1450" s="38">
        <f t="shared" ca="1" si="91"/>
        <v>10</v>
      </c>
      <c r="U1450" s="38">
        <f ca="1">SUM($R$9:S1450)</f>
        <v>-44580</v>
      </c>
    </row>
    <row r="1451" spans="16:21" x14ac:dyDescent="0.2">
      <c r="P1451">
        <v>1443</v>
      </c>
      <c r="Q1451" s="37">
        <f t="shared" ca="1" si="88"/>
        <v>0</v>
      </c>
      <c r="R1451" s="38">
        <f t="shared" si="89"/>
        <v>10</v>
      </c>
      <c r="S1451" s="38">
        <f t="shared" ca="1" si="90"/>
        <v>0</v>
      </c>
      <c r="T1451" s="38">
        <f t="shared" ca="1" si="91"/>
        <v>10</v>
      </c>
      <c r="U1451" s="38">
        <f ca="1">SUM($R$9:S1451)</f>
        <v>-44570</v>
      </c>
    </row>
    <row r="1452" spans="16:21" x14ac:dyDescent="0.2">
      <c r="P1452">
        <v>1444</v>
      </c>
      <c r="Q1452" s="37">
        <f t="shared" ca="1" si="88"/>
        <v>0</v>
      </c>
      <c r="R1452" s="38">
        <f t="shared" si="89"/>
        <v>10</v>
      </c>
      <c r="S1452" s="38">
        <f t="shared" ca="1" si="90"/>
        <v>0</v>
      </c>
      <c r="T1452" s="38">
        <f t="shared" ca="1" si="91"/>
        <v>10</v>
      </c>
      <c r="U1452" s="38">
        <f ca="1">SUM($R$9:S1452)</f>
        <v>-44560</v>
      </c>
    </row>
    <row r="1453" spans="16:21" x14ac:dyDescent="0.2">
      <c r="P1453">
        <v>1445</v>
      </c>
      <c r="Q1453" s="37">
        <f t="shared" ca="1" si="88"/>
        <v>0</v>
      </c>
      <c r="R1453" s="38">
        <f t="shared" si="89"/>
        <v>10</v>
      </c>
      <c r="S1453" s="38">
        <f t="shared" ca="1" si="90"/>
        <v>0</v>
      </c>
      <c r="T1453" s="38">
        <f t="shared" ca="1" si="91"/>
        <v>10</v>
      </c>
      <c r="U1453" s="38">
        <f ca="1">SUM($R$9:S1453)</f>
        <v>-44550</v>
      </c>
    </row>
    <row r="1454" spans="16:21" x14ac:dyDescent="0.2">
      <c r="P1454">
        <v>1446</v>
      </c>
      <c r="Q1454" s="37">
        <f t="shared" ca="1" si="88"/>
        <v>0</v>
      </c>
      <c r="R1454" s="38">
        <f t="shared" si="89"/>
        <v>10</v>
      </c>
      <c r="S1454" s="38">
        <f t="shared" ca="1" si="90"/>
        <v>0</v>
      </c>
      <c r="T1454" s="38">
        <f t="shared" ca="1" si="91"/>
        <v>10</v>
      </c>
      <c r="U1454" s="38">
        <f ca="1">SUM($R$9:S1454)</f>
        <v>-44540</v>
      </c>
    </row>
    <row r="1455" spans="16:21" x14ac:dyDescent="0.2">
      <c r="P1455">
        <v>1447</v>
      </c>
      <c r="Q1455" s="37">
        <f t="shared" ca="1" si="88"/>
        <v>0</v>
      </c>
      <c r="R1455" s="38">
        <f t="shared" si="89"/>
        <v>10</v>
      </c>
      <c r="S1455" s="38">
        <f t="shared" ca="1" si="90"/>
        <v>0</v>
      </c>
      <c r="T1455" s="38">
        <f t="shared" ca="1" si="91"/>
        <v>10</v>
      </c>
      <c r="U1455" s="38">
        <f ca="1">SUM($R$9:S1455)</f>
        <v>-44530</v>
      </c>
    </row>
    <row r="1456" spans="16:21" x14ac:dyDescent="0.2">
      <c r="P1456">
        <v>1448</v>
      </c>
      <c r="Q1456" s="37">
        <f t="shared" ca="1" si="88"/>
        <v>0</v>
      </c>
      <c r="R1456" s="38">
        <f t="shared" si="89"/>
        <v>10</v>
      </c>
      <c r="S1456" s="38">
        <f t="shared" ca="1" si="90"/>
        <v>0</v>
      </c>
      <c r="T1456" s="38">
        <f t="shared" ca="1" si="91"/>
        <v>10</v>
      </c>
      <c r="U1456" s="38">
        <f ca="1">SUM($R$9:S1456)</f>
        <v>-44520</v>
      </c>
    </row>
    <row r="1457" spans="16:21" x14ac:dyDescent="0.2">
      <c r="P1457">
        <v>1449</v>
      </c>
      <c r="Q1457" s="37">
        <f t="shared" ref="Q1457:Q1520" ca="1" si="92">IF(RAND()&lt;$C$2,1,0)</f>
        <v>0</v>
      </c>
      <c r="R1457" s="38">
        <f t="shared" ref="R1457:R1520" si="93">$G$2</f>
        <v>10</v>
      </c>
      <c r="S1457" s="38">
        <f t="shared" ref="S1457:S1520" ca="1" si="94">IF(Q1457=1,$G$3,$G$4)</f>
        <v>0</v>
      </c>
      <c r="T1457" s="38">
        <f t="shared" ca="1" si="91"/>
        <v>10</v>
      </c>
      <c r="U1457" s="38">
        <f ca="1">SUM($R$9:S1457)</f>
        <v>-44510</v>
      </c>
    </row>
    <row r="1458" spans="16:21" x14ac:dyDescent="0.2">
      <c r="P1458">
        <v>1450</v>
      </c>
      <c r="Q1458" s="37">
        <f t="shared" ca="1" si="92"/>
        <v>0</v>
      </c>
      <c r="R1458" s="38">
        <f t="shared" si="93"/>
        <v>10</v>
      </c>
      <c r="S1458" s="38">
        <f t="shared" ca="1" si="94"/>
        <v>0</v>
      </c>
      <c r="T1458" s="38">
        <f t="shared" ca="1" si="91"/>
        <v>10</v>
      </c>
      <c r="U1458" s="38">
        <f ca="1">SUM($R$9:S1458)</f>
        <v>-44500</v>
      </c>
    </row>
    <row r="1459" spans="16:21" x14ac:dyDescent="0.2">
      <c r="P1459">
        <v>1451</v>
      </c>
      <c r="Q1459" s="37">
        <f t="shared" ca="1" si="92"/>
        <v>0</v>
      </c>
      <c r="R1459" s="38">
        <f t="shared" si="93"/>
        <v>10</v>
      </c>
      <c r="S1459" s="38">
        <f t="shared" ca="1" si="94"/>
        <v>0</v>
      </c>
      <c r="T1459" s="38">
        <f t="shared" ca="1" si="91"/>
        <v>10</v>
      </c>
      <c r="U1459" s="38">
        <f ca="1">SUM($R$9:S1459)</f>
        <v>-44490</v>
      </c>
    </row>
    <row r="1460" spans="16:21" x14ac:dyDescent="0.2">
      <c r="P1460">
        <v>1452</v>
      </c>
      <c r="Q1460" s="37">
        <f t="shared" ca="1" si="92"/>
        <v>0</v>
      </c>
      <c r="R1460" s="38">
        <f t="shared" si="93"/>
        <v>10</v>
      </c>
      <c r="S1460" s="38">
        <f t="shared" ca="1" si="94"/>
        <v>0</v>
      </c>
      <c r="T1460" s="38">
        <f t="shared" ca="1" si="91"/>
        <v>10</v>
      </c>
      <c r="U1460" s="38">
        <f ca="1">SUM($R$9:S1460)</f>
        <v>-44480</v>
      </c>
    </row>
    <row r="1461" spans="16:21" x14ac:dyDescent="0.2">
      <c r="P1461">
        <v>1453</v>
      </c>
      <c r="Q1461" s="37">
        <f t="shared" ca="1" si="92"/>
        <v>0</v>
      </c>
      <c r="R1461" s="38">
        <f t="shared" si="93"/>
        <v>10</v>
      </c>
      <c r="S1461" s="38">
        <f t="shared" ca="1" si="94"/>
        <v>0</v>
      </c>
      <c r="T1461" s="38">
        <f t="shared" ca="1" si="91"/>
        <v>10</v>
      </c>
      <c r="U1461" s="38">
        <f ca="1">SUM($R$9:S1461)</f>
        <v>-44470</v>
      </c>
    </row>
    <row r="1462" spans="16:21" x14ac:dyDescent="0.2">
      <c r="P1462">
        <v>1454</v>
      </c>
      <c r="Q1462" s="37">
        <f t="shared" ca="1" si="92"/>
        <v>0</v>
      </c>
      <c r="R1462" s="38">
        <f t="shared" si="93"/>
        <v>10</v>
      </c>
      <c r="S1462" s="38">
        <f t="shared" ca="1" si="94"/>
        <v>0</v>
      </c>
      <c r="T1462" s="38">
        <f t="shared" ca="1" si="91"/>
        <v>10</v>
      </c>
      <c r="U1462" s="38">
        <f ca="1">SUM($R$9:S1462)</f>
        <v>-44460</v>
      </c>
    </row>
    <row r="1463" spans="16:21" x14ac:dyDescent="0.2">
      <c r="P1463">
        <v>1455</v>
      </c>
      <c r="Q1463" s="37">
        <f t="shared" ca="1" si="92"/>
        <v>0</v>
      </c>
      <c r="R1463" s="38">
        <f t="shared" si="93"/>
        <v>10</v>
      </c>
      <c r="S1463" s="38">
        <f t="shared" ca="1" si="94"/>
        <v>0</v>
      </c>
      <c r="T1463" s="38">
        <f t="shared" ca="1" si="91"/>
        <v>10</v>
      </c>
      <c r="U1463" s="38">
        <f ca="1">SUM($R$9:S1463)</f>
        <v>-44450</v>
      </c>
    </row>
    <row r="1464" spans="16:21" x14ac:dyDescent="0.2">
      <c r="P1464">
        <v>1456</v>
      </c>
      <c r="Q1464" s="37">
        <f t="shared" ca="1" si="92"/>
        <v>0</v>
      </c>
      <c r="R1464" s="38">
        <f t="shared" si="93"/>
        <v>10</v>
      </c>
      <c r="S1464" s="38">
        <f t="shared" ca="1" si="94"/>
        <v>0</v>
      </c>
      <c r="T1464" s="38">
        <f t="shared" ca="1" si="91"/>
        <v>10</v>
      </c>
      <c r="U1464" s="38">
        <f ca="1">SUM($R$9:S1464)</f>
        <v>-44440</v>
      </c>
    </row>
    <row r="1465" spans="16:21" x14ac:dyDescent="0.2">
      <c r="P1465">
        <v>1457</v>
      </c>
      <c r="Q1465" s="37">
        <f t="shared" ca="1" si="92"/>
        <v>0</v>
      </c>
      <c r="R1465" s="38">
        <f t="shared" si="93"/>
        <v>10</v>
      </c>
      <c r="S1465" s="38">
        <f t="shared" ca="1" si="94"/>
        <v>0</v>
      </c>
      <c r="T1465" s="38">
        <f t="shared" ca="1" si="91"/>
        <v>10</v>
      </c>
      <c r="U1465" s="38">
        <f ca="1">SUM($R$9:S1465)</f>
        <v>-44430</v>
      </c>
    </row>
    <row r="1466" spans="16:21" x14ac:dyDescent="0.2">
      <c r="P1466">
        <v>1458</v>
      </c>
      <c r="Q1466" s="37">
        <f t="shared" ca="1" si="92"/>
        <v>0</v>
      </c>
      <c r="R1466" s="38">
        <f t="shared" si="93"/>
        <v>10</v>
      </c>
      <c r="S1466" s="38">
        <f t="shared" ca="1" si="94"/>
        <v>0</v>
      </c>
      <c r="T1466" s="38">
        <f t="shared" ca="1" si="91"/>
        <v>10</v>
      </c>
      <c r="U1466" s="38">
        <f ca="1">SUM($R$9:S1466)</f>
        <v>-44420</v>
      </c>
    </row>
    <row r="1467" spans="16:21" x14ac:dyDescent="0.2">
      <c r="P1467">
        <v>1459</v>
      </c>
      <c r="Q1467" s="37">
        <f t="shared" ca="1" si="92"/>
        <v>0</v>
      </c>
      <c r="R1467" s="38">
        <f t="shared" si="93"/>
        <v>10</v>
      </c>
      <c r="S1467" s="38">
        <f t="shared" ca="1" si="94"/>
        <v>0</v>
      </c>
      <c r="T1467" s="38">
        <f t="shared" ca="1" si="91"/>
        <v>10</v>
      </c>
      <c r="U1467" s="38">
        <f ca="1">SUM($R$9:S1467)</f>
        <v>-44410</v>
      </c>
    </row>
    <row r="1468" spans="16:21" x14ac:dyDescent="0.2">
      <c r="P1468">
        <v>1460</v>
      </c>
      <c r="Q1468" s="37">
        <f t="shared" ca="1" si="92"/>
        <v>0</v>
      </c>
      <c r="R1468" s="38">
        <f t="shared" si="93"/>
        <v>10</v>
      </c>
      <c r="S1468" s="38">
        <f t="shared" ca="1" si="94"/>
        <v>0</v>
      </c>
      <c r="T1468" s="38">
        <f t="shared" ca="1" si="91"/>
        <v>10</v>
      </c>
      <c r="U1468" s="38">
        <f ca="1">SUM($R$9:S1468)</f>
        <v>-44400</v>
      </c>
    </row>
    <row r="1469" spans="16:21" x14ac:dyDescent="0.2">
      <c r="P1469">
        <v>1461</v>
      </c>
      <c r="Q1469" s="37">
        <f t="shared" ca="1" si="92"/>
        <v>0</v>
      </c>
      <c r="R1469" s="38">
        <f t="shared" si="93"/>
        <v>10</v>
      </c>
      <c r="S1469" s="38">
        <f t="shared" ca="1" si="94"/>
        <v>0</v>
      </c>
      <c r="T1469" s="38">
        <f t="shared" ca="1" si="91"/>
        <v>10</v>
      </c>
      <c r="U1469" s="38">
        <f ca="1">SUM($R$9:S1469)</f>
        <v>-44390</v>
      </c>
    </row>
    <row r="1470" spans="16:21" x14ac:dyDescent="0.2">
      <c r="P1470">
        <v>1462</v>
      </c>
      <c r="Q1470" s="37">
        <f t="shared" ca="1" si="92"/>
        <v>0</v>
      </c>
      <c r="R1470" s="38">
        <f t="shared" si="93"/>
        <v>10</v>
      </c>
      <c r="S1470" s="38">
        <f t="shared" ca="1" si="94"/>
        <v>0</v>
      </c>
      <c r="T1470" s="38">
        <f t="shared" ca="1" si="91"/>
        <v>10</v>
      </c>
      <c r="U1470" s="38">
        <f ca="1">SUM($R$9:S1470)</f>
        <v>-44380</v>
      </c>
    </row>
    <row r="1471" spans="16:21" x14ac:dyDescent="0.2">
      <c r="P1471">
        <v>1463</v>
      </c>
      <c r="Q1471" s="37">
        <f t="shared" ca="1" si="92"/>
        <v>0</v>
      </c>
      <c r="R1471" s="38">
        <f t="shared" si="93"/>
        <v>10</v>
      </c>
      <c r="S1471" s="38">
        <f t="shared" ca="1" si="94"/>
        <v>0</v>
      </c>
      <c r="T1471" s="38">
        <f t="shared" ca="1" si="91"/>
        <v>10</v>
      </c>
      <c r="U1471" s="38">
        <f ca="1">SUM($R$9:S1471)</f>
        <v>-44370</v>
      </c>
    </row>
    <row r="1472" spans="16:21" x14ac:dyDescent="0.2">
      <c r="P1472">
        <v>1464</v>
      </c>
      <c r="Q1472" s="37">
        <f t="shared" ca="1" si="92"/>
        <v>0</v>
      </c>
      <c r="R1472" s="38">
        <f t="shared" si="93"/>
        <v>10</v>
      </c>
      <c r="S1472" s="38">
        <f t="shared" ca="1" si="94"/>
        <v>0</v>
      </c>
      <c r="T1472" s="38">
        <f t="shared" ca="1" si="91"/>
        <v>10</v>
      </c>
      <c r="U1472" s="38">
        <f ca="1">SUM($R$9:S1472)</f>
        <v>-44360</v>
      </c>
    </row>
    <row r="1473" spans="16:21" x14ac:dyDescent="0.2">
      <c r="P1473">
        <v>1465</v>
      </c>
      <c r="Q1473" s="37">
        <f t="shared" ca="1" si="92"/>
        <v>0</v>
      </c>
      <c r="R1473" s="38">
        <f t="shared" si="93"/>
        <v>10</v>
      </c>
      <c r="S1473" s="38">
        <f t="shared" ca="1" si="94"/>
        <v>0</v>
      </c>
      <c r="T1473" s="38">
        <f t="shared" ca="1" si="91"/>
        <v>10</v>
      </c>
      <c r="U1473" s="38">
        <f ca="1">SUM($R$9:S1473)</f>
        <v>-44350</v>
      </c>
    </row>
    <row r="1474" spans="16:21" x14ac:dyDescent="0.2">
      <c r="P1474">
        <v>1466</v>
      </c>
      <c r="Q1474" s="37">
        <f t="shared" ca="1" si="92"/>
        <v>0</v>
      </c>
      <c r="R1474" s="38">
        <f t="shared" si="93"/>
        <v>10</v>
      </c>
      <c r="S1474" s="38">
        <f t="shared" ca="1" si="94"/>
        <v>0</v>
      </c>
      <c r="T1474" s="38">
        <f t="shared" ca="1" si="91"/>
        <v>10</v>
      </c>
      <c r="U1474" s="38">
        <f ca="1">SUM($R$9:S1474)</f>
        <v>-44340</v>
      </c>
    </row>
    <row r="1475" spans="16:21" x14ac:dyDescent="0.2">
      <c r="P1475">
        <v>1467</v>
      </c>
      <c r="Q1475" s="37">
        <f t="shared" ca="1" si="92"/>
        <v>0</v>
      </c>
      <c r="R1475" s="38">
        <f t="shared" si="93"/>
        <v>10</v>
      </c>
      <c r="S1475" s="38">
        <f t="shared" ca="1" si="94"/>
        <v>0</v>
      </c>
      <c r="T1475" s="38">
        <f t="shared" ca="1" si="91"/>
        <v>10</v>
      </c>
      <c r="U1475" s="38">
        <f ca="1">SUM($R$9:S1475)</f>
        <v>-44330</v>
      </c>
    </row>
    <row r="1476" spans="16:21" x14ac:dyDescent="0.2">
      <c r="P1476">
        <v>1468</v>
      </c>
      <c r="Q1476" s="37">
        <f t="shared" ca="1" si="92"/>
        <v>0</v>
      </c>
      <c r="R1476" s="38">
        <f t="shared" si="93"/>
        <v>10</v>
      </c>
      <c r="S1476" s="38">
        <f t="shared" ca="1" si="94"/>
        <v>0</v>
      </c>
      <c r="T1476" s="38">
        <f t="shared" ca="1" si="91"/>
        <v>10</v>
      </c>
      <c r="U1476" s="38">
        <f ca="1">SUM($R$9:S1476)</f>
        <v>-44320</v>
      </c>
    </row>
    <row r="1477" spans="16:21" x14ac:dyDescent="0.2">
      <c r="P1477">
        <v>1469</v>
      </c>
      <c r="Q1477" s="37">
        <f t="shared" ca="1" si="92"/>
        <v>0</v>
      </c>
      <c r="R1477" s="38">
        <f t="shared" si="93"/>
        <v>10</v>
      </c>
      <c r="S1477" s="38">
        <f t="shared" ca="1" si="94"/>
        <v>0</v>
      </c>
      <c r="T1477" s="38">
        <f t="shared" ca="1" si="91"/>
        <v>10</v>
      </c>
      <c r="U1477" s="38">
        <f ca="1">SUM($R$9:S1477)</f>
        <v>-44310</v>
      </c>
    </row>
    <row r="1478" spans="16:21" x14ac:dyDescent="0.2">
      <c r="P1478">
        <v>1470</v>
      </c>
      <c r="Q1478" s="37">
        <f t="shared" ca="1" si="92"/>
        <v>0</v>
      </c>
      <c r="R1478" s="38">
        <f t="shared" si="93"/>
        <v>10</v>
      </c>
      <c r="S1478" s="38">
        <f t="shared" ca="1" si="94"/>
        <v>0</v>
      </c>
      <c r="T1478" s="38">
        <f t="shared" ca="1" si="91"/>
        <v>10</v>
      </c>
      <c r="U1478" s="38">
        <f ca="1">SUM($R$9:S1478)</f>
        <v>-44300</v>
      </c>
    </row>
    <row r="1479" spans="16:21" x14ac:dyDescent="0.2">
      <c r="P1479">
        <v>1471</v>
      </c>
      <c r="Q1479" s="37">
        <f t="shared" ca="1" si="92"/>
        <v>0</v>
      </c>
      <c r="R1479" s="38">
        <f t="shared" si="93"/>
        <v>10</v>
      </c>
      <c r="S1479" s="38">
        <f t="shared" ca="1" si="94"/>
        <v>0</v>
      </c>
      <c r="T1479" s="38">
        <f t="shared" ca="1" si="91"/>
        <v>10</v>
      </c>
      <c r="U1479" s="38">
        <f ca="1">SUM($R$9:S1479)</f>
        <v>-44290</v>
      </c>
    </row>
    <row r="1480" spans="16:21" x14ac:dyDescent="0.2">
      <c r="P1480">
        <v>1472</v>
      </c>
      <c r="Q1480" s="37">
        <f t="shared" ca="1" si="92"/>
        <v>0</v>
      </c>
      <c r="R1480" s="38">
        <f t="shared" si="93"/>
        <v>10</v>
      </c>
      <c r="S1480" s="38">
        <f t="shared" ca="1" si="94"/>
        <v>0</v>
      </c>
      <c r="T1480" s="38">
        <f t="shared" ca="1" si="91"/>
        <v>10</v>
      </c>
      <c r="U1480" s="38">
        <f ca="1">SUM($R$9:S1480)</f>
        <v>-44280</v>
      </c>
    </row>
    <row r="1481" spans="16:21" x14ac:dyDescent="0.2">
      <c r="P1481">
        <v>1473</v>
      </c>
      <c r="Q1481" s="37">
        <f t="shared" ca="1" si="92"/>
        <v>0</v>
      </c>
      <c r="R1481" s="38">
        <f t="shared" si="93"/>
        <v>10</v>
      </c>
      <c r="S1481" s="38">
        <f t="shared" ca="1" si="94"/>
        <v>0</v>
      </c>
      <c r="T1481" s="38">
        <f t="shared" ca="1" si="91"/>
        <v>10</v>
      </c>
      <c r="U1481" s="38">
        <f ca="1">SUM($R$9:S1481)</f>
        <v>-44270</v>
      </c>
    </row>
    <row r="1482" spans="16:21" x14ac:dyDescent="0.2">
      <c r="P1482">
        <v>1474</v>
      </c>
      <c r="Q1482" s="37">
        <f t="shared" ca="1" si="92"/>
        <v>0</v>
      </c>
      <c r="R1482" s="38">
        <f t="shared" si="93"/>
        <v>10</v>
      </c>
      <c r="S1482" s="38">
        <f t="shared" ca="1" si="94"/>
        <v>0</v>
      </c>
      <c r="T1482" s="38">
        <f t="shared" ref="T1482:T1545" ca="1" si="95">R1482+S1482</f>
        <v>10</v>
      </c>
      <c r="U1482" s="38">
        <f ca="1">SUM($R$9:S1482)</f>
        <v>-44260</v>
      </c>
    </row>
    <row r="1483" spans="16:21" x14ac:dyDescent="0.2">
      <c r="P1483">
        <v>1475</v>
      </c>
      <c r="Q1483" s="37">
        <f t="shared" ca="1" si="92"/>
        <v>0</v>
      </c>
      <c r="R1483" s="38">
        <f t="shared" si="93"/>
        <v>10</v>
      </c>
      <c r="S1483" s="38">
        <f t="shared" ca="1" si="94"/>
        <v>0</v>
      </c>
      <c r="T1483" s="38">
        <f t="shared" ca="1" si="95"/>
        <v>10</v>
      </c>
      <c r="U1483" s="38">
        <f ca="1">SUM($R$9:S1483)</f>
        <v>-44250</v>
      </c>
    </row>
    <row r="1484" spans="16:21" x14ac:dyDescent="0.2">
      <c r="P1484">
        <v>1476</v>
      </c>
      <c r="Q1484" s="37">
        <f t="shared" ca="1" si="92"/>
        <v>0</v>
      </c>
      <c r="R1484" s="38">
        <f t="shared" si="93"/>
        <v>10</v>
      </c>
      <c r="S1484" s="38">
        <f t="shared" ca="1" si="94"/>
        <v>0</v>
      </c>
      <c r="T1484" s="38">
        <f t="shared" ca="1" si="95"/>
        <v>10</v>
      </c>
      <c r="U1484" s="38">
        <f ca="1">SUM($R$9:S1484)</f>
        <v>-44240</v>
      </c>
    </row>
    <row r="1485" spans="16:21" x14ac:dyDescent="0.2">
      <c r="P1485">
        <v>1477</v>
      </c>
      <c r="Q1485" s="37">
        <f t="shared" ca="1" si="92"/>
        <v>0</v>
      </c>
      <c r="R1485" s="38">
        <f t="shared" si="93"/>
        <v>10</v>
      </c>
      <c r="S1485" s="38">
        <f t="shared" ca="1" si="94"/>
        <v>0</v>
      </c>
      <c r="T1485" s="38">
        <f t="shared" ca="1" si="95"/>
        <v>10</v>
      </c>
      <c r="U1485" s="38">
        <f ca="1">SUM($R$9:S1485)</f>
        <v>-44230</v>
      </c>
    </row>
    <row r="1486" spans="16:21" x14ac:dyDescent="0.2">
      <c r="P1486">
        <v>1478</v>
      </c>
      <c r="Q1486" s="37">
        <f t="shared" ca="1" si="92"/>
        <v>0</v>
      </c>
      <c r="R1486" s="38">
        <f t="shared" si="93"/>
        <v>10</v>
      </c>
      <c r="S1486" s="38">
        <f t="shared" ca="1" si="94"/>
        <v>0</v>
      </c>
      <c r="T1486" s="38">
        <f t="shared" ca="1" si="95"/>
        <v>10</v>
      </c>
      <c r="U1486" s="38">
        <f ca="1">SUM($R$9:S1486)</f>
        <v>-44220</v>
      </c>
    </row>
    <row r="1487" spans="16:21" x14ac:dyDescent="0.2">
      <c r="P1487">
        <v>1479</v>
      </c>
      <c r="Q1487" s="37">
        <f t="shared" ca="1" si="92"/>
        <v>0</v>
      </c>
      <c r="R1487" s="38">
        <f t="shared" si="93"/>
        <v>10</v>
      </c>
      <c r="S1487" s="38">
        <f t="shared" ca="1" si="94"/>
        <v>0</v>
      </c>
      <c r="T1487" s="38">
        <f t="shared" ca="1" si="95"/>
        <v>10</v>
      </c>
      <c r="U1487" s="38">
        <f ca="1">SUM($R$9:S1487)</f>
        <v>-44210</v>
      </c>
    </row>
    <row r="1488" spans="16:21" x14ac:dyDescent="0.2">
      <c r="P1488">
        <v>1480</v>
      </c>
      <c r="Q1488" s="37">
        <f t="shared" ca="1" si="92"/>
        <v>0</v>
      </c>
      <c r="R1488" s="38">
        <f t="shared" si="93"/>
        <v>10</v>
      </c>
      <c r="S1488" s="38">
        <f t="shared" ca="1" si="94"/>
        <v>0</v>
      </c>
      <c r="T1488" s="38">
        <f t="shared" ca="1" si="95"/>
        <v>10</v>
      </c>
      <c r="U1488" s="38">
        <f ca="1">SUM($R$9:S1488)</f>
        <v>-44200</v>
      </c>
    </row>
    <row r="1489" spans="16:21" x14ac:dyDescent="0.2">
      <c r="P1489">
        <v>1481</v>
      </c>
      <c r="Q1489" s="37">
        <f t="shared" ca="1" si="92"/>
        <v>0</v>
      </c>
      <c r="R1489" s="38">
        <f t="shared" si="93"/>
        <v>10</v>
      </c>
      <c r="S1489" s="38">
        <f t="shared" ca="1" si="94"/>
        <v>0</v>
      </c>
      <c r="T1489" s="38">
        <f t="shared" ca="1" si="95"/>
        <v>10</v>
      </c>
      <c r="U1489" s="38">
        <f ca="1">SUM($R$9:S1489)</f>
        <v>-44190</v>
      </c>
    </row>
    <row r="1490" spans="16:21" x14ac:dyDescent="0.2">
      <c r="P1490">
        <v>1482</v>
      </c>
      <c r="Q1490" s="37">
        <f t="shared" ca="1" si="92"/>
        <v>0</v>
      </c>
      <c r="R1490" s="38">
        <f t="shared" si="93"/>
        <v>10</v>
      </c>
      <c r="S1490" s="38">
        <f t="shared" ca="1" si="94"/>
        <v>0</v>
      </c>
      <c r="T1490" s="38">
        <f t="shared" ca="1" si="95"/>
        <v>10</v>
      </c>
      <c r="U1490" s="38">
        <f ca="1">SUM($R$9:S1490)</f>
        <v>-44180</v>
      </c>
    </row>
    <row r="1491" spans="16:21" x14ac:dyDescent="0.2">
      <c r="P1491">
        <v>1483</v>
      </c>
      <c r="Q1491" s="37">
        <f t="shared" ca="1" si="92"/>
        <v>0</v>
      </c>
      <c r="R1491" s="38">
        <f t="shared" si="93"/>
        <v>10</v>
      </c>
      <c r="S1491" s="38">
        <f t="shared" ca="1" si="94"/>
        <v>0</v>
      </c>
      <c r="T1491" s="38">
        <f t="shared" ca="1" si="95"/>
        <v>10</v>
      </c>
      <c r="U1491" s="38">
        <f ca="1">SUM($R$9:S1491)</f>
        <v>-44170</v>
      </c>
    </row>
    <row r="1492" spans="16:21" x14ac:dyDescent="0.2">
      <c r="P1492">
        <v>1484</v>
      </c>
      <c r="Q1492" s="37">
        <f t="shared" ca="1" si="92"/>
        <v>0</v>
      </c>
      <c r="R1492" s="38">
        <f t="shared" si="93"/>
        <v>10</v>
      </c>
      <c r="S1492" s="38">
        <f t="shared" ca="1" si="94"/>
        <v>0</v>
      </c>
      <c r="T1492" s="38">
        <f t="shared" ca="1" si="95"/>
        <v>10</v>
      </c>
      <c r="U1492" s="38">
        <f ca="1">SUM($R$9:S1492)</f>
        <v>-44160</v>
      </c>
    </row>
    <row r="1493" spans="16:21" x14ac:dyDescent="0.2">
      <c r="P1493">
        <v>1485</v>
      </c>
      <c r="Q1493" s="37">
        <f t="shared" ca="1" si="92"/>
        <v>0</v>
      </c>
      <c r="R1493" s="38">
        <f t="shared" si="93"/>
        <v>10</v>
      </c>
      <c r="S1493" s="38">
        <f t="shared" ca="1" si="94"/>
        <v>0</v>
      </c>
      <c r="T1493" s="38">
        <f t="shared" ca="1" si="95"/>
        <v>10</v>
      </c>
      <c r="U1493" s="38">
        <f ca="1">SUM($R$9:S1493)</f>
        <v>-44150</v>
      </c>
    </row>
    <row r="1494" spans="16:21" x14ac:dyDescent="0.2">
      <c r="P1494">
        <v>1486</v>
      </c>
      <c r="Q1494" s="37">
        <f t="shared" ca="1" si="92"/>
        <v>0</v>
      </c>
      <c r="R1494" s="38">
        <f t="shared" si="93"/>
        <v>10</v>
      </c>
      <c r="S1494" s="38">
        <f t="shared" ca="1" si="94"/>
        <v>0</v>
      </c>
      <c r="T1494" s="38">
        <f t="shared" ca="1" si="95"/>
        <v>10</v>
      </c>
      <c r="U1494" s="38">
        <f ca="1">SUM($R$9:S1494)</f>
        <v>-44140</v>
      </c>
    </row>
    <row r="1495" spans="16:21" x14ac:dyDescent="0.2">
      <c r="P1495">
        <v>1487</v>
      </c>
      <c r="Q1495" s="37">
        <f t="shared" ca="1" si="92"/>
        <v>0</v>
      </c>
      <c r="R1495" s="38">
        <f t="shared" si="93"/>
        <v>10</v>
      </c>
      <c r="S1495" s="38">
        <f t="shared" ca="1" si="94"/>
        <v>0</v>
      </c>
      <c r="T1495" s="38">
        <f t="shared" ca="1" si="95"/>
        <v>10</v>
      </c>
      <c r="U1495" s="38">
        <f ca="1">SUM($R$9:S1495)</f>
        <v>-44130</v>
      </c>
    </row>
    <row r="1496" spans="16:21" x14ac:dyDescent="0.2">
      <c r="P1496">
        <v>1488</v>
      </c>
      <c r="Q1496" s="37">
        <f t="shared" ca="1" si="92"/>
        <v>0</v>
      </c>
      <c r="R1496" s="38">
        <f t="shared" si="93"/>
        <v>10</v>
      </c>
      <c r="S1496" s="38">
        <f t="shared" ca="1" si="94"/>
        <v>0</v>
      </c>
      <c r="T1496" s="38">
        <f t="shared" ca="1" si="95"/>
        <v>10</v>
      </c>
      <c r="U1496" s="38">
        <f ca="1">SUM($R$9:S1496)</f>
        <v>-44120</v>
      </c>
    </row>
    <row r="1497" spans="16:21" x14ac:dyDescent="0.2">
      <c r="P1497">
        <v>1489</v>
      </c>
      <c r="Q1497" s="37">
        <f t="shared" ca="1" si="92"/>
        <v>0</v>
      </c>
      <c r="R1497" s="38">
        <f t="shared" si="93"/>
        <v>10</v>
      </c>
      <c r="S1497" s="38">
        <f t="shared" ca="1" si="94"/>
        <v>0</v>
      </c>
      <c r="T1497" s="38">
        <f t="shared" ca="1" si="95"/>
        <v>10</v>
      </c>
      <c r="U1497" s="38">
        <f ca="1">SUM($R$9:S1497)</f>
        <v>-44110</v>
      </c>
    </row>
    <row r="1498" spans="16:21" x14ac:dyDescent="0.2">
      <c r="P1498">
        <v>1490</v>
      </c>
      <c r="Q1498" s="37">
        <f t="shared" ca="1" si="92"/>
        <v>0</v>
      </c>
      <c r="R1498" s="38">
        <f t="shared" si="93"/>
        <v>10</v>
      </c>
      <c r="S1498" s="38">
        <f t="shared" ca="1" si="94"/>
        <v>0</v>
      </c>
      <c r="T1498" s="38">
        <f t="shared" ca="1" si="95"/>
        <v>10</v>
      </c>
      <c r="U1498" s="38">
        <f ca="1">SUM($R$9:S1498)</f>
        <v>-44100</v>
      </c>
    </row>
    <row r="1499" spans="16:21" x14ac:dyDescent="0.2">
      <c r="P1499">
        <v>1491</v>
      </c>
      <c r="Q1499" s="37">
        <f t="shared" ca="1" si="92"/>
        <v>0</v>
      </c>
      <c r="R1499" s="38">
        <f t="shared" si="93"/>
        <v>10</v>
      </c>
      <c r="S1499" s="38">
        <f t="shared" ca="1" si="94"/>
        <v>0</v>
      </c>
      <c r="T1499" s="38">
        <f t="shared" ca="1" si="95"/>
        <v>10</v>
      </c>
      <c r="U1499" s="38">
        <f ca="1">SUM($R$9:S1499)</f>
        <v>-44090</v>
      </c>
    </row>
    <row r="1500" spans="16:21" x14ac:dyDescent="0.2">
      <c r="P1500">
        <v>1492</v>
      </c>
      <c r="Q1500" s="37">
        <f t="shared" ca="1" si="92"/>
        <v>0</v>
      </c>
      <c r="R1500" s="38">
        <f t="shared" si="93"/>
        <v>10</v>
      </c>
      <c r="S1500" s="38">
        <f t="shared" ca="1" si="94"/>
        <v>0</v>
      </c>
      <c r="T1500" s="38">
        <f t="shared" ca="1" si="95"/>
        <v>10</v>
      </c>
      <c r="U1500" s="38">
        <f ca="1">SUM($R$9:S1500)</f>
        <v>-44080</v>
      </c>
    </row>
    <row r="1501" spans="16:21" x14ac:dyDescent="0.2">
      <c r="P1501">
        <v>1493</v>
      </c>
      <c r="Q1501" s="37">
        <f t="shared" ca="1" si="92"/>
        <v>0</v>
      </c>
      <c r="R1501" s="38">
        <f t="shared" si="93"/>
        <v>10</v>
      </c>
      <c r="S1501" s="38">
        <f t="shared" ca="1" si="94"/>
        <v>0</v>
      </c>
      <c r="T1501" s="38">
        <f t="shared" ca="1" si="95"/>
        <v>10</v>
      </c>
      <c r="U1501" s="38">
        <f ca="1">SUM($R$9:S1501)</f>
        <v>-44070</v>
      </c>
    </row>
    <row r="1502" spans="16:21" x14ac:dyDescent="0.2">
      <c r="P1502">
        <v>1494</v>
      </c>
      <c r="Q1502" s="37">
        <f t="shared" ca="1" si="92"/>
        <v>0</v>
      </c>
      <c r="R1502" s="38">
        <f t="shared" si="93"/>
        <v>10</v>
      </c>
      <c r="S1502" s="38">
        <f t="shared" ca="1" si="94"/>
        <v>0</v>
      </c>
      <c r="T1502" s="38">
        <f t="shared" ca="1" si="95"/>
        <v>10</v>
      </c>
      <c r="U1502" s="38">
        <f ca="1">SUM($R$9:S1502)</f>
        <v>-44060</v>
      </c>
    </row>
    <row r="1503" spans="16:21" x14ac:dyDescent="0.2">
      <c r="P1503">
        <v>1495</v>
      </c>
      <c r="Q1503" s="37">
        <f t="shared" ca="1" si="92"/>
        <v>0</v>
      </c>
      <c r="R1503" s="38">
        <f t="shared" si="93"/>
        <v>10</v>
      </c>
      <c r="S1503" s="38">
        <f t="shared" ca="1" si="94"/>
        <v>0</v>
      </c>
      <c r="T1503" s="38">
        <f t="shared" ca="1" si="95"/>
        <v>10</v>
      </c>
      <c r="U1503" s="38">
        <f ca="1">SUM($R$9:S1503)</f>
        <v>-44050</v>
      </c>
    </row>
    <row r="1504" spans="16:21" x14ac:dyDescent="0.2">
      <c r="P1504">
        <v>1496</v>
      </c>
      <c r="Q1504" s="37">
        <f t="shared" ca="1" si="92"/>
        <v>0</v>
      </c>
      <c r="R1504" s="38">
        <f t="shared" si="93"/>
        <v>10</v>
      </c>
      <c r="S1504" s="38">
        <f t="shared" ca="1" si="94"/>
        <v>0</v>
      </c>
      <c r="T1504" s="38">
        <f t="shared" ca="1" si="95"/>
        <v>10</v>
      </c>
      <c r="U1504" s="38">
        <f ca="1">SUM($R$9:S1504)</f>
        <v>-44040</v>
      </c>
    </row>
    <row r="1505" spans="16:21" x14ac:dyDescent="0.2">
      <c r="P1505">
        <v>1497</v>
      </c>
      <c r="Q1505" s="37">
        <f t="shared" ca="1" si="92"/>
        <v>0</v>
      </c>
      <c r="R1505" s="38">
        <f t="shared" si="93"/>
        <v>10</v>
      </c>
      <c r="S1505" s="38">
        <f t="shared" ca="1" si="94"/>
        <v>0</v>
      </c>
      <c r="T1505" s="38">
        <f t="shared" ca="1" si="95"/>
        <v>10</v>
      </c>
      <c r="U1505" s="38">
        <f ca="1">SUM($R$9:S1505)</f>
        <v>-44030</v>
      </c>
    </row>
    <row r="1506" spans="16:21" x14ac:dyDescent="0.2">
      <c r="P1506">
        <v>1498</v>
      </c>
      <c r="Q1506" s="37">
        <f t="shared" ca="1" si="92"/>
        <v>0</v>
      </c>
      <c r="R1506" s="38">
        <f t="shared" si="93"/>
        <v>10</v>
      </c>
      <c r="S1506" s="38">
        <f t="shared" ca="1" si="94"/>
        <v>0</v>
      </c>
      <c r="T1506" s="38">
        <f t="shared" ca="1" si="95"/>
        <v>10</v>
      </c>
      <c r="U1506" s="38">
        <f ca="1">SUM($R$9:S1506)</f>
        <v>-44020</v>
      </c>
    </row>
    <row r="1507" spans="16:21" x14ac:dyDescent="0.2">
      <c r="P1507">
        <v>1499</v>
      </c>
      <c r="Q1507" s="37">
        <f t="shared" ca="1" si="92"/>
        <v>0</v>
      </c>
      <c r="R1507" s="38">
        <f t="shared" si="93"/>
        <v>10</v>
      </c>
      <c r="S1507" s="38">
        <f t="shared" ca="1" si="94"/>
        <v>0</v>
      </c>
      <c r="T1507" s="38">
        <f t="shared" ca="1" si="95"/>
        <v>10</v>
      </c>
      <c r="U1507" s="38">
        <f ca="1">SUM($R$9:S1507)</f>
        <v>-44010</v>
      </c>
    </row>
    <row r="1508" spans="16:21" x14ac:dyDescent="0.2">
      <c r="P1508">
        <v>1500</v>
      </c>
      <c r="Q1508" s="37">
        <f t="shared" ca="1" si="92"/>
        <v>0</v>
      </c>
      <c r="R1508" s="38">
        <f t="shared" si="93"/>
        <v>10</v>
      </c>
      <c r="S1508" s="38">
        <f t="shared" ca="1" si="94"/>
        <v>0</v>
      </c>
      <c r="T1508" s="38">
        <f t="shared" ca="1" si="95"/>
        <v>10</v>
      </c>
      <c r="U1508" s="38">
        <f ca="1">SUM($R$9:S1508)</f>
        <v>-44000</v>
      </c>
    </row>
    <row r="1509" spans="16:21" x14ac:dyDescent="0.2">
      <c r="P1509">
        <v>1501</v>
      </c>
      <c r="Q1509" s="37">
        <f t="shared" ca="1" si="92"/>
        <v>0</v>
      </c>
      <c r="R1509" s="38">
        <f t="shared" si="93"/>
        <v>10</v>
      </c>
      <c r="S1509" s="38">
        <f t="shared" ca="1" si="94"/>
        <v>0</v>
      </c>
      <c r="T1509" s="38">
        <f t="shared" ca="1" si="95"/>
        <v>10</v>
      </c>
      <c r="U1509" s="38">
        <f ca="1">SUM($R$9:S1509)</f>
        <v>-43990</v>
      </c>
    </row>
    <row r="1510" spans="16:21" x14ac:dyDescent="0.2">
      <c r="P1510">
        <v>1502</v>
      </c>
      <c r="Q1510" s="37">
        <f t="shared" ca="1" si="92"/>
        <v>1</v>
      </c>
      <c r="R1510" s="38">
        <f t="shared" si="93"/>
        <v>10</v>
      </c>
      <c r="S1510" s="38">
        <f t="shared" ca="1" si="94"/>
        <v>-1000</v>
      </c>
      <c r="T1510" s="38">
        <f t="shared" ca="1" si="95"/>
        <v>-990</v>
      </c>
      <c r="U1510" s="38">
        <f ca="1">SUM($R$9:S1510)</f>
        <v>-44980</v>
      </c>
    </row>
    <row r="1511" spans="16:21" x14ac:dyDescent="0.2">
      <c r="P1511">
        <v>1503</v>
      </c>
      <c r="Q1511" s="37">
        <f t="shared" ca="1" si="92"/>
        <v>0</v>
      </c>
      <c r="R1511" s="38">
        <f t="shared" si="93"/>
        <v>10</v>
      </c>
      <c r="S1511" s="38">
        <f t="shared" ca="1" si="94"/>
        <v>0</v>
      </c>
      <c r="T1511" s="38">
        <f t="shared" ca="1" si="95"/>
        <v>10</v>
      </c>
      <c r="U1511" s="38">
        <f ca="1">SUM($R$9:S1511)</f>
        <v>-44970</v>
      </c>
    </row>
    <row r="1512" spans="16:21" x14ac:dyDescent="0.2">
      <c r="P1512">
        <v>1504</v>
      </c>
      <c r="Q1512" s="37">
        <f t="shared" ca="1" si="92"/>
        <v>0</v>
      </c>
      <c r="R1512" s="38">
        <f t="shared" si="93"/>
        <v>10</v>
      </c>
      <c r="S1512" s="38">
        <f t="shared" ca="1" si="94"/>
        <v>0</v>
      </c>
      <c r="T1512" s="38">
        <f t="shared" ca="1" si="95"/>
        <v>10</v>
      </c>
      <c r="U1512" s="38">
        <f ca="1">SUM($R$9:S1512)</f>
        <v>-44960</v>
      </c>
    </row>
    <row r="1513" spans="16:21" x14ac:dyDescent="0.2">
      <c r="P1513">
        <v>1505</v>
      </c>
      <c r="Q1513" s="37">
        <f t="shared" ca="1" si="92"/>
        <v>0</v>
      </c>
      <c r="R1513" s="38">
        <f t="shared" si="93"/>
        <v>10</v>
      </c>
      <c r="S1513" s="38">
        <f t="shared" ca="1" si="94"/>
        <v>0</v>
      </c>
      <c r="T1513" s="38">
        <f t="shared" ca="1" si="95"/>
        <v>10</v>
      </c>
      <c r="U1513" s="38">
        <f ca="1">SUM($R$9:S1513)</f>
        <v>-44950</v>
      </c>
    </row>
    <row r="1514" spans="16:21" x14ac:dyDescent="0.2">
      <c r="P1514">
        <v>1506</v>
      </c>
      <c r="Q1514" s="37">
        <f t="shared" ca="1" si="92"/>
        <v>0</v>
      </c>
      <c r="R1514" s="38">
        <f t="shared" si="93"/>
        <v>10</v>
      </c>
      <c r="S1514" s="38">
        <f t="shared" ca="1" si="94"/>
        <v>0</v>
      </c>
      <c r="T1514" s="38">
        <f t="shared" ca="1" si="95"/>
        <v>10</v>
      </c>
      <c r="U1514" s="38">
        <f ca="1">SUM($R$9:S1514)</f>
        <v>-44940</v>
      </c>
    </row>
    <row r="1515" spans="16:21" x14ac:dyDescent="0.2">
      <c r="P1515">
        <v>1507</v>
      </c>
      <c r="Q1515" s="37">
        <f t="shared" ca="1" si="92"/>
        <v>0</v>
      </c>
      <c r="R1515" s="38">
        <f t="shared" si="93"/>
        <v>10</v>
      </c>
      <c r="S1515" s="38">
        <f t="shared" ca="1" si="94"/>
        <v>0</v>
      </c>
      <c r="T1515" s="38">
        <f t="shared" ca="1" si="95"/>
        <v>10</v>
      </c>
      <c r="U1515" s="38">
        <f ca="1">SUM($R$9:S1515)</f>
        <v>-44930</v>
      </c>
    </row>
    <row r="1516" spans="16:21" x14ac:dyDescent="0.2">
      <c r="P1516">
        <v>1508</v>
      </c>
      <c r="Q1516" s="37">
        <f t="shared" ca="1" si="92"/>
        <v>0</v>
      </c>
      <c r="R1516" s="38">
        <f t="shared" si="93"/>
        <v>10</v>
      </c>
      <c r="S1516" s="38">
        <f t="shared" ca="1" si="94"/>
        <v>0</v>
      </c>
      <c r="T1516" s="38">
        <f t="shared" ca="1" si="95"/>
        <v>10</v>
      </c>
      <c r="U1516" s="38">
        <f ca="1">SUM($R$9:S1516)</f>
        <v>-44920</v>
      </c>
    </row>
    <row r="1517" spans="16:21" x14ac:dyDescent="0.2">
      <c r="P1517">
        <v>1509</v>
      </c>
      <c r="Q1517" s="37">
        <f t="shared" ca="1" si="92"/>
        <v>0</v>
      </c>
      <c r="R1517" s="38">
        <f t="shared" si="93"/>
        <v>10</v>
      </c>
      <c r="S1517" s="38">
        <f t="shared" ca="1" si="94"/>
        <v>0</v>
      </c>
      <c r="T1517" s="38">
        <f t="shared" ca="1" si="95"/>
        <v>10</v>
      </c>
      <c r="U1517" s="38">
        <f ca="1">SUM($R$9:S1517)</f>
        <v>-44910</v>
      </c>
    </row>
    <row r="1518" spans="16:21" x14ac:dyDescent="0.2">
      <c r="P1518">
        <v>1510</v>
      </c>
      <c r="Q1518" s="37">
        <f t="shared" ca="1" si="92"/>
        <v>0</v>
      </c>
      <c r="R1518" s="38">
        <f t="shared" si="93"/>
        <v>10</v>
      </c>
      <c r="S1518" s="38">
        <f t="shared" ca="1" si="94"/>
        <v>0</v>
      </c>
      <c r="T1518" s="38">
        <f t="shared" ca="1" si="95"/>
        <v>10</v>
      </c>
      <c r="U1518" s="38">
        <f ca="1">SUM($R$9:S1518)</f>
        <v>-44900</v>
      </c>
    </row>
    <row r="1519" spans="16:21" x14ac:dyDescent="0.2">
      <c r="P1519">
        <v>1511</v>
      </c>
      <c r="Q1519" s="37">
        <f t="shared" ca="1" si="92"/>
        <v>0</v>
      </c>
      <c r="R1519" s="38">
        <f t="shared" si="93"/>
        <v>10</v>
      </c>
      <c r="S1519" s="38">
        <f t="shared" ca="1" si="94"/>
        <v>0</v>
      </c>
      <c r="T1519" s="38">
        <f t="shared" ca="1" si="95"/>
        <v>10</v>
      </c>
      <c r="U1519" s="38">
        <f ca="1">SUM($R$9:S1519)</f>
        <v>-44890</v>
      </c>
    </row>
    <row r="1520" spans="16:21" x14ac:dyDescent="0.2">
      <c r="P1520">
        <v>1512</v>
      </c>
      <c r="Q1520" s="37">
        <f t="shared" ca="1" si="92"/>
        <v>0</v>
      </c>
      <c r="R1520" s="38">
        <f t="shared" si="93"/>
        <v>10</v>
      </c>
      <c r="S1520" s="38">
        <f t="shared" ca="1" si="94"/>
        <v>0</v>
      </c>
      <c r="T1520" s="38">
        <f t="shared" ca="1" si="95"/>
        <v>10</v>
      </c>
      <c r="U1520" s="38">
        <f ca="1">SUM($R$9:S1520)</f>
        <v>-44880</v>
      </c>
    </row>
    <row r="1521" spans="16:21" x14ac:dyDescent="0.2">
      <c r="P1521">
        <v>1513</v>
      </c>
      <c r="Q1521" s="37">
        <f t="shared" ref="Q1521:Q1584" ca="1" si="96">IF(RAND()&lt;$C$2,1,0)</f>
        <v>0</v>
      </c>
      <c r="R1521" s="38">
        <f t="shared" ref="R1521:R1584" si="97">$G$2</f>
        <v>10</v>
      </c>
      <c r="S1521" s="38">
        <f t="shared" ref="S1521:S1584" ca="1" si="98">IF(Q1521=1,$G$3,$G$4)</f>
        <v>0</v>
      </c>
      <c r="T1521" s="38">
        <f t="shared" ca="1" si="95"/>
        <v>10</v>
      </c>
      <c r="U1521" s="38">
        <f ca="1">SUM($R$9:S1521)</f>
        <v>-44870</v>
      </c>
    </row>
    <row r="1522" spans="16:21" x14ac:dyDescent="0.2">
      <c r="P1522">
        <v>1514</v>
      </c>
      <c r="Q1522" s="37">
        <f t="shared" ca="1" si="96"/>
        <v>0</v>
      </c>
      <c r="R1522" s="38">
        <f t="shared" si="97"/>
        <v>10</v>
      </c>
      <c r="S1522" s="38">
        <f t="shared" ca="1" si="98"/>
        <v>0</v>
      </c>
      <c r="T1522" s="38">
        <f t="shared" ca="1" si="95"/>
        <v>10</v>
      </c>
      <c r="U1522" s="38">
        <f ca="1">SUM($R$9:S1522)</f>
        <v>-44860</v>
      </c>
    </row>
    <row r="1523" spans="16:21" x14ac:dyDescent="0.2">
      <c r="P1523">
        <v>1515</v>
      </c>
      <c r="Q1523" s="37">
        <f t="shared" ca="1" si="96"/>
        <v>0</v>
      </c>
      <c r="R1523" s="38">
        <f t="shared" si="97"/>
        <v>10</v>
      </c>
      <c r="S1523" s="38">
        <f t="shared" ca="1" si="98"/>
        <v>0</v>
      </c>
      <c r="T1523" s="38">
        <f t="shared" ca="1" si="95"/>
        <v>10</v>
      </c>
      <c r="U1523" s="38">
        <f ca="1">SUM($R$9:S1523)</f>
        <v>-44850</v>
      </c>
    </row>
    <row r="1524" spans="16:21" x14ac:dyDescent="0.2">
      <c r="P1524">
        <v>1516</v>
      </c>
      <c r="Q1524" s="37">
        <f t="shared" ca="1" si="96"/>
        <v>0</v>
      </c>
      <c r="R1524" s="38">
        <f t="shared" si="97"/>
        <v>10</v>
      </c>
      <c r="S1524" s="38">
        <f t="shared" ca="1" si="98"/>
        <v>0</v>
      </c>
      <c r="T1524" s="38">
        <f t="shared" ca="1" si="95"/>
        <v>10</v>
      </c>
      <c r="U1524" s="38">
        <f ca="1">SUM($R$9:S1524)</f>
        <v>-44840</v>
      </c>
    </row>
    <row r="1525" spans="16:21" x14ac:dyDescent="0.2">
      <c r="P1525">
        <v>1517</v>
      </c>
      <c r="Q1525" s="37">
        <f t="shared" ca="1" si="96"/>
        <v>0</v>
      </c>
      <c r="R1525" s="38">
        <f t="shared" si="97"/>
        <v>10</v>
      </c>
      <c r="S1525" s="38">
        <f t="shared" ca="1" si="98"/>
        <v>0</v>
      </c>
      <c r="T1525" s="38">
        <f t="shared" ca="1" si="95"/>
        <v>10</v>
      </c>
      <c r="U1525" s="38">
        <f ca="1">SUM($R$9:S1525)</f>
        <v>-44830</v>
      </c>
    </row>
    <row r="1526" spans="16:21" x14ac:dyDescent="0.2">
      <c r="P1526">
        <v>1518</v>
      </c>
      <c r="Q1526" s="37">
        <f t="shared" ca="1" si="96"/>
        <v>0</v>
      </c>
      <c r="R1526" s="38">
        <f t="shared" si="97"/>
        <v>10</v>
      </c>
      <c r="S1526" s="38">
        <f t="shared" ca="1" si="98"/>
        <v>0</v>
      </c>
      <c r="T1526" s="38">
        <f t="shared" ca="1" si="95"/>
        <v>10</v>
      </c>
      <c r="U1526" s="38">
        <f ca="1">SUM($R$9:S1526)</f>
        <v>-44820</v>
      </c>
    </row>
    <row r="1527" spans="16:21" x14ac:dyDescent="0.2">
      <c r="P1527">
        <v>1519</v>
      </c>
      <c r="Q1527" s="37">
        <f t="shared" ca="1" si="96"/>
        <v>0</v>
      </c>
      <c r="R1527" s="38">
        <f t="shared" si="97"/>
        <v>10</v>
      </c>
      <c r="S1527" s="38">
        <f t="shared" ca="1" si="98"/>
        <v>0</v>
      </c>
      <c r="T1527" s="38">
        <f t="shared" ca="1" si="95"/>
        <v>10</v>
      </c>
      <c r="U1527" s="38">
        <f ca="1">SUM($R$9:S1527)</f>
        <v>-44810</v>
      </c>
    </row>
    <row r="1528" spans="16:21" x14ac:dyDescent="0.2">
      <c r="P1528">
        <v>1520</v>
      </c>
      <c r="Q1528" s="37">
        <f t="shared" ca="1" si="96"/>
        <v>0</v>
      </c>
      <c r="R1528" s="38">
        <f t="shared" si="97"/>
        <v>10</v>
      </c>
      <c r="S1528" s="38">
        <f t="shared" ca="1" si="98"/>
        <v>0</v>
      </c>
      <c r="T1528" s="38">
        <f t="shared" ca="1" si="95"/>
        <v>10</v>
      </c>
      <c r="U1528" s="38">
        <f ca="1">SUM($R$9:S1528)</f>
        <v>-44800</v>
      </c>
    </row>
    <row r="1529" spans="16:21" x14ac:dyDescent="0.2">
      <c r="P1529">
        <v>1521</v>
      </c>
      <c r="Q1529" s="37">
        <f t="shared" ca="1" si="96"/>
        <v>0</v>
      </c>
      <c r="R1529" s="38">
        <f t="shared" si="97"/>
        <v>10</v>
      </c>
      <c r="S1529" s="38">
        <f t="shared" ca="1" si="98"/>
        <v>0</v>
      </c>
      <c r="T1529" s="38">
        <f t="shared" ca="1" si="95"/>
        <v>10</v>
      </c>
      <c r="U1529" s="38">
        <f ca="1">SUM($R$9:S1529)</f>
        <v>-44790</v>
      </c>
    </row>
    <row r="1530" spans="16:21" x14ac:dyDescent="0.2">
      <c r="P1530">
        <v>1522</v>
      </c>
      <c r="Q1530" s="37">
        <f t="shared" ca="1" si="96"/>
        <v>0</v>
      </c>
      <c r="R1530" s="38">
        <f t="shared" si="97"/>
        <v>10</v>
      </c>
      <c r="S1530" s="38">
        <f t="shared" ca="1" si="98"/>
        <v>0</v>
      </c>
      <c r="T1530" s="38">
        <f t="shared" ca="1" si="95"/>
        <v>10</v>
      </c>
      <c r="U1530" s="38">
        <f ca="1">SUM($R$9:S1530)</f>
        <v>-44780</v>
      </c>
    </row>
    <row r="1531" spans="16:21" x14ac:dyDescent="0.2">
      <c r="P1531">
        <v>1523</v>
      </c>
      <c r="Q1531" s="37">
        <f t="shared" ca="1" si="96"/>
        <v>0</v>
      </c>
      <c r="R1531" s="38">
        <f t="shared" si="97"/>
        <v>10</v>
      </c>
      <c r="S1531" s="38">
        <f t="shared" ca="1" si="98"/>
        <v>0</v>
      </c>
      <c r="T1531" s="38">
        <f t="shared" ca="1" si="95"/>
        <v>10</v>
      </c>
      <c r="U1531" s="38">
        <f ca="1">SUM($R$9:S1531)</f>
        <v>-44770</v>
      </c>
    </row>
    <row r="1532" spans="16:21" x14ac:dyDescent="0.2">
      <c r="P1532">
        <v>1524</v>
      </c>
      <c r="Q1532" s="37">
        <f t="shared" ca="1" si="96"/>
        <v>0</v>
      </c>
      <c r="R1532" s="38">
        <f t="shared" si="97"/>
        <v>10</v>
      </c>
      <c r="S1532" s="38">
        <f t="shared" ca="1" si="98"/>
        <v>0</v>
      </c>
      <c r="T1532" s="38">
        <f t="shared" ca="1" si="95"/>
        <v>10</v>
      </c>
      <c r="U1532" s="38">
        <f ca="1">SUM($R$9:S1532)</f>
        <v>-44760</v>
      </c>
    </row>
    <row r="1533" spans="16:21" x14ac:dyDescent="0.2">
      <c r="P1533">
        <v>1525</v>
      </c>
      <c r="Q1533" s="37">
        <f t="shared" ca="1" si="96"/>
        <v>0</v>
      </c>
      <c r="R1533" s="38">
        <f t="shared" si="97"/>
        <v>10</v>
      </c>
      <c r="S1533" s="38">
        <f t="shared" ca="1" si="98"/>
        <v>0</v>
      </c>
      <c r="T1533" s="38">
        <f t="shared" ca="1" si="95"/>
        <v>10</v>
      </c>
      <c r="U1533" s="38">
        <f ca="1">SUM($R$9:S1533)</f>
        <v>-44750</v>
      </c>
    </row>
    <row r="1534" spans="16:21" x14ac:dyDescent="0.2">
      <c r="P1534">
        <v>1526</v>
      </c>
      <c r="Q1534" s="37">
        <f t="shared" ca="1" si="96"/>
        <v>0</v>
      </c>
      <c r="R1534" s="38">
        <f t="shared" si="97"/>
        <v>10</v>
      </c>
      <c r="S1534" s="38">
        <f t="shared" ca="1" si="98"/>
        <v>0</v>
      </c>
      <c r="T1534" s="38">
        <f t="shared" ca="1" si="95"/>
        <v>10</v>
      </c>
      <c r="U1534" s="38">
        <f ca="1">SUM($R$9:S1534)</f>
        <v>-44740</v>
      </c>
    </row>
    <row r="1535" spans="16:21" x14ac:dyDescent="0.2">
      <c r="P1535">
        <v>1527</v>
      </c>
      <c r="Q1535" s="37">
        <f t="shared" ca="1" si="96"/>
        <v>0</v>
      </c>
      <c r="R1535" s="38">
        <f t="shared" si="97"/>
        <v>10</v>
      </c>
      <c r="S1535" s="38">
        <f t="shared" ca="1" si="98"/>
        <v>0</v>
      </c>
      <c r="T1535" s="38">
        <f t="shared" ca="1" si="95"/>
        <v>10</v>
      </c>
      <c r="U1535" s="38">
        <f ca="1">SUM($R$9:S1535)</f>
        <v>-44730</v>
      </c>
    </row>
    <row r="1536" spans="16:21" x14ac:dyDescent="0.2">
      <c r="P1536">
        <v>1528</v>
      </c>
      <c r="Q1536" s="37">
        <f t="shared" ca="1" si="96"/>
        <v>0</v>
      </c>
      <c r="R1536" s="38">
        <f t="shared" si="97"/>
        <v>10</v>
      </c>
      <c r="S1536" s="38">
        <f t="shared" ca="1" si="98"/>
        <v>0</v>
      </c>
      <c r="T1536" s="38">
        <f t="shared" ca="1" si="95"/>
        <v>10</v>
      </c>
      <c r="U1536" s="38">
        <f ca="1">SUM($R$9:S1536)</f>
        <v>-44720</v>
      </c>
    </row>
    <row r="1537" spans="16:21" x14ac:dyDescent="0.2">
      <c r="P1537">
        <v>1529</v>
      </c>
      <c r="Q1537" s="37">
        <f t="shared" ca="1" si="96"/>
        <v>0</v>
      </c>
      <c r="R1537" s="38">
        <f t="shared" si="97"/>
        <v>10</v>
      </c>
      <c r="S1537" s="38">
        <f t="shared" ca="1" si="98"/>
        <v>0</v>
      </c>
      <c r="T1537" s="38">
        <f t="shared" ca="1" si="95"/>
        <v>10</v>
      </c>
      <c r="U1537" s="38">
        <f ca="1">SUM($R$9:S1537)</f>
        <v>-44710</v>
      </c>
    </row>
    <row r="1538" spans="16:21" x14ac:dyDescent="0.2">
      <c r="P1538">
        <v>1530</v>
      </c>
      <c r="Q1538" s="37">
        <f t="shared" ca="1" si="96"/>
        <v>0</v>
      </c>
      <c r="R1538" s="38">
        <f t="shared" si="97"/>
        <v>10</v>
      </c>
      <c r="S1538" s="38">
        <f t="shared" ca="1" si="98"/>
        <v>0</v>
      </c>
      <c r="T1538" s="38">
        <f t="shared" ca="1" si="95"/>
        <v>10</v>
      </c>
      <c r="U1538" s="38">
        <f ca="1">SUM($R$9:S1538)</f>
        <v>-44700</v>
      </c>
    </row>
    <row r="1539" spans="16:21" x14ac:dyDescent="0.2">
      <c r="P1539">
        <v>1531</v>
      </c>
      <c r="Q1539" s="37">
        <f t="shared" ca="1" si="96"/>
        <v>1</v>
      </c>
      <c r="R1539" s="38">
        <f t="shared" si="97"/>
        <v>10</v>
      </c>
      <c r="S1539" s="38">
        <f t="shared" ca="1" si="98"/>
        <v>-1000</v>
      </c>
      <c r="T1539" s="38">
        <f t="shared" ca="1" si="95"/>
        <v>-990</v>
      </c>
      <c r="U1539" s="38">
        <f ca="1">SUM($R$9:S1539)</f>
        <v>-45690</v>
      </c>
    </row>
    <row r="1540" spans="16:21" x14ac:dyDescent="0.2">
      <c r="P1540">
        <v>1532</v>
      </c>
      <c r="Q1540" s="37">
        <f t="shared" ca="1" si="96"/>
        <v>0</v>
      </c>
      <c r="R1540" s="38">
        <f t="shared" si="97"/>
        <v>10</v>
      </c>
      <c r="S1540" s="38">
        <f t="shared" ca="1" si="98"/>
        <v>0</v>
      </c>
      <c r="T1540" s="38">
        <f t="shared" ca="1" si="95"/>
        <v>10</v>
      </c>
      <c r="U1540" s="38">
        <f ca="1">SUM($R$9:S1540)</f>
        <v>-45680</v>
      </c>
    </row>
    <row r="1541" spans="16:21" x14ac:dyDescent="0.2">
      <c r="P1541">
        <v>1533</v>
      </c>
      <c r="Q1541" s="37">
        <f t="shared" ca="1" si="96"/>
        <v>0</v>
      </c>
      <c r="R1541" s="38">
        <f t="shared" si="97"/>
        <v>10</v>
      </c>
      <c r="S1541" s="38">
        <f t="shared" ca="1" si="98"/>
        <v>0</v>
      </c>
      <c r="T1541" s="38">
        <f t="shared" ca="1" si="95"/>
        <v>10</v>
      </c>
      <c r="U1541" s="38">
        <f ca="1">SUM($R$9:S1541)</f>
        <v>-45670</v>
      </c>
    </row>
    <row r="1542" spans="16:21" x14ac:dyDescent="0.2">
      <c r="P1542">
        <v>1534</v>
      </c>
      <c r="Q1542" s="37">
        <f t="shared" ca="1" si="96"/>
        <v>0</v>
      </c>
      <c r="R1542" s="38">
        <f t="shared" si="97"/>
        <v>10</v>
      </c>
      <c r="S1542" s="38">
        <f t="shared" ca="1" si="98"/>
        <v>0</v>
      </c>
      <c r="T1542" s="38">
        <f t="shared" ca="1" si="95"/>
        <v>10</v>
      </c>
      <c r="U1542" s="38">
        <f ca="1">SUM($R$9:S1542)</f>
        <v>-45660</v>
      </c>
    </row>
    <row r="1543" spans="16:21" x14ac:dyDescent="0.2">
      <c r="P1543">
        <v>1535</v>
      </c>
      <c r="Q1543" s="37">
        <f t="shared" ca="1" si="96"/>
        <v>0</v>
      </c>
      <c r="R1543" s="38">
        <f t="shared" si="97"/>
        <v>10</v>
      </c>
      <c r="S1543" s="38">
        <f t="shared" ca="1" si="98"/>
        <v>0</v>
      </c>
      <c r="T1543" s="38">
        <f t="shared" ca="1" si="95"/>
        <v>10</v>
      </c>
      <c r="U1543" s="38">
        <f ca="1">SUM($R$9:S1543)</f>
        <v>-45650</v>
      </c>
    </row>
    <row r="1544" spans="16:21" x14ac:dyDescent="0.2">
      <c r="P1544">
        <v>1536</v>
      </c>
      <c r="Q1544" s="37">
        <f t="shared" ca="1" si="96"/>
        <v>0</v>
      </c>
      <c r="R1544" s="38">
        <f t="shared" si="97"/>
        <v>10</v>
      </c>
      <c r="S1544" s="38">
        <f t="shared" ca="1" si="98"/>
        <v>0</v>
      </c>
      <c r="T1544" s="38">
        <f t="shared" ca="1" si="95"/>
        <v>10</v>
      </c>
      <c r="U1544" s="38">
        <f ca="1">SUM($R$9:S1544)</f>
        <v>-45640</v>
      </c>
    </row>
    <row r="1545" spans="16:21" x14ac:dyDescent="0.2">
      <c r="P1545">
        <v>1537</v>
      </c>
      <c r="Q1545" s="37">
        <f t="shared" ca="1" si="96"/>
        <v>0</v>
      </c>
      <c r="R1545" s="38">
        <f t="shared" si="97"/>
        <v>10</v>
      </c>
      <c r="S1545" s="38">
        <f t="shared" ca="1" si="98"/>
        <v>0</v>
      </c>
      <c r="T1545" s="38">
        <f t="shared" ca="1" si="95"/>
        <v>10</v>
      </c>
      <c r="U1545" s="38">
        <f ca="1">SUM($R$9:S1545)</f>
        <v>-45630</v>
      </c>
    </row>
    <row r="1546" spans="16:21" x14ac:dyDescent="0.2">
      <c r="P1546">
        <v>1538</v>
      </c>
      <c r="Q1546" s="37">
        <f t="shared" ca="1" si="96"/>
        <v>0</v>
      </c>
      <c r="R1546" s="38">
        <f t="shared" si="97"/>
        <v>10</v>
      </c>
      <c r="S1546" s="38">
        <f t="shared" ca="1" si="98"/>
        <v>0</v>
      </c>
      <c r="T1546" s="38">
        <f t="shared" ref="T1546:T1609" ca="1" si="99">R1546+S1546</f>
        <v>10</v>
      </c>
      <c r="U1546" s="38">
        <f ca="1">SUM($R$9:S1546)</f>
        <v>-45620</v>
      </c>
    </row>
    <row r="1547" spans="16:21" x14ac:dyDescent="0.2">
      <c r="P1547">
        <v>1539</v>
      </c>
      <c r="Q1547" s="37">
        <f t="shared" ca="1" si="96"/>
        <v>0</v>
      </c>
      <c r="R1547" s="38">
        <f t="shared" si="97"/>
        <v>10</v>
      </c>
      <c r="S1547" s="38">
        <f t="shared" ca="1" si="98"/>
        <v>0</v>
      </c>
      <c r="T1547" s="38">
        <f t="shared" ca="1" si="99"/>
        <v>10</v>
      </c>
      <c r="U1547" s="38">
        <f ca="1">SUM($R$9:S1547)</f>
        <v>-45610</v>
      </c>
    </row>
    <row r="1548" spans="16:21" x14ac:dyDescent="0.2">
      <c r="P1548">
        <v>1540</v>
      </c>
      <c r="Q1548" s="37">
        <f t="shared" ca="1" si="96"/>
        <v>0</v>
      </c>
      <c r="R1548" s="38">
        <f t="shared" si="97"/>
        <v>10</v>
      </c>
      <c r="S1548" s="38">
        <f t="shared" ca="1" si="98"/>
        <v>0</v>
      </c>
      <c r="T1548" s="38">
        <f t="shared" ca="1" si="99"/>
        <v>10</v>
      </c>
      <c r="U1548" s="38">
        <f ca="1">SUM($R$9:S1548)</f>
        <v>-45600</v>
      </c>
    </row>
    <row r="1549" spans="16:21" x14ac:dyDescent="0.2">
      <c r="P1549">
        <v>1541</v>
      </c>
      <c r="Q1549" s="37">
        <f t="shared" ca="1" si="96"/>
        <v>1</v>
      </c>
      <c r="R1549" s="38">
        <f t="shared" si="97"/>
        <v>10</v>
      </c>
      <c r="S1549" s="38">
        <f t="shared" ca="1" si="98"/>
        <v>-1000</v>
      </c>
      <c r="T1549" s="38">
        <f t="shared" ca="1" si="99"/>
        <v>-990</v>
      </c>
      <c r="U1549" s="38">
        <f ca="1">SUM($R$9:S1549)</f>
        <v>-46590</v>
      </c>
    </row>
    <row r="1550" spans="16:21" x14ac:dyDescent="0.2">
      <c r="P1550">
        <v>1542</v>
      </c>
      <c r="Q1550" s="37">
        <f t="shared" ca="1" si="96"/>
        <v>0</v>
      </c>
      <c r="R1550" s="38">
        <f t="shared" si="97"/>
        <v>10</v>
      </c>
      <c r="S1550" s="38">
        <f t="shared" ca="1" si="98"/>
        <v>0</v>
      </c>
      <c r="T1550" s="38">
        <f t="shared" ca="1" si="99"/>
        <v>10</v>
      </c>
      <c r="U1550" s="38">
        <f ca="1">SUM($R$9:S1550)</f>
        <v>-46580</v>
      </c>
    </row>
    <row r="1551" spans="16:21" x14ac:dyDescent="0.2">
      <c r="P1551">
        <v>1543</v>
      </c>
      <c r="Q1551" s="37">
        <f t="shared" ca="1" si="96"/>
        <v>0</v>
      </c>
      <c r="R1551" s="38">
        <f t="shared" si="97"/>
        <v>10</v>
      </c>
      <c r="S1551" s="38">
        <f t="shared" ca="1" si="98"/>
        <v>0</v>
      </c>
      <c r="T1551" s="38">
        <f t="shared" ca="1" si="99"/>
        <v>10</v>
      </c>
      <c r="U1551" s="38">
        <f ca="1">SUM($R$9:S1551)</f>
        <v>-46570</v>
      </c>
    </row>
    <row r="1552" spans="16:21" x14ac:dyDescent="0.2">
      <c r="P1552">
        <v>1544</v>
      </c>
      <c r="Q1552" s="37">
        <f t="shared" ca="1" si="96"/>
        <v>0</v>
      </c>
      <c r="R1552" s="38">
        <f t="shared" si="97"/>
        <v>10</v>
      </c>
      <c r="S1552" s="38">
        <f t="shared" ca="1" si="98"/>
        <v>0</v>
      </c>
      <c r="T1552" s="38">
        <f t="shared" ca="1" si="99"/>
        <v>10</v>
      </c>
      <c r="U1552" s="38">
        <f ca="1">SUM($R$9:S1552)</f>
        <v>-46560</v>
      </c>
    </row>
    <row r="1553" spans="16:21" x14ac:dyDescent="0.2">
      <c r="P1553">
        <v>1545</v>
      </c>
      <c r="Q1553" s="37">
        <f t="shared" ca="1" si="96"/>
        <v>0</v>
      </c>
      <c r="R1553" s="38">
        <f t="shared" si="97"/>
        <v>10</v>
      </c>
      <c r="S1553" s="38">
        <f t="shared" ca="1" si="98"/>
        <v>0</v>
      </c>
      <c r="T1553" s="38">
        <f t="shared" ca="1" si="99"/>
        <v>10</v>
      </c>
      <c r="U1553" s="38">
        <f ca="1">SUM($R$9:S1553)</f>
        <v>-46550</v>
      </c>
    </row>
    <row r="1554" spans="16:21" x14ac:dyDescent="0.2">
      <c r="P1554">
        <v>1546</v>
      </c>
      <c r="Q1554" s="37">
        <f t="shared" ca="1" si="96"/>
        <v>0</v>
      </c>
      <c r="R1554" s="38">
        <f t="shared" si="97"/>
        <v>10</v>
      </c>
      <c r="S1554" s="38">
        <f t="shared" ca="1" si="98"/>
        <v>0</v>
      </c>
      <c r="T1554" s="38">
        <f t="shared" ca="1" si="99"/>
        <v>10</v>
      </c>
      <c r="U1554" s="38">
        <f ca="1">SUM($R$9:S1554)</f>
        <v>-46540</v>
      </c>
    </row>
    <row r="1555" spans="16:21" x14ac:dyDescent="0.2">
      <c r="P1555">
        <v>1547</v>
      </c>
      <c r="Q1555" s="37">
        <f t="shared" ca="1" si="96"/>
        <v>0</v>
      </c>
      <c r="R1555" s="38">
        <f t="shared" si="97"/>
        <v>10</v>
      </c>
      <c r="S1555" s="38">
        <f t="shared" ca="1" si="98"/>
        <v>0</v>
      </c>
      <c r="T1555" s="38">
        <f t="shared" ca="1" si="99"/>
        <v>10</v>
      </c>
      <c r="U1555" s="38">
        <f ca="1">SUM($R$9:S1555)</f>
        <v>-46530</v>
      </c>
    </row>
    <row r="1556" spans="16:21" x14ac:dyDescent="0.2">
      <c r="P1556">
        <v>1548</v>
      </c>
      <c r="Q1556" s="37">
        <f t="shared" ca="1" si="96"/>
        <v>0</v>
      </c>
      <c r="R1556" s="38">
        <f t="shared" si="97"/>
        <v>10</v>
      </c>
      <c r="S1556" s="38">
        <f t="shared" ca="1" si="98"/>
        <v>0</v>
      </c>
      <c r="T1556" s="38">
        <f t="shared" ca="1" si="99"/>
        <v>10</v>
      </c>
      <c r="U1556" s="38">
        <f ca="1">SUM($R$9:S1556)</f>
        <v>-46520</v>
      </c>
    </row>
    <row r="1557" spans="16:21" x14ac:dyDescent="0.2">
      <c r="P1557">
        <v>1549</v>
      </c>
      <c r="Q1557" s="37">
        <f t="shared" ca="1" si="96"/>
        <v>0</v>
      </c>
      <c r="R1557" s="38">
        <f t="shared" si="97"/>
        <v>10</v>
      </c>
      <c r="S1557" s="38">
        <f t="shared" ca="1" si="98"/>
        <v>0</v>
      </c>
      <c r="T1557" s="38">
        <f t="shared" ca="1" si="99"/>
        <v>10</v>
      </c>
      <c r="U1557" s="38">
        <f ca="1">SUM($R$9:S1557)</f>
        <v>-46510</v>
      </c>
    </row>
    <row r="1558" spans="16:21" x14ac:dyDescent="0.2">
      <c r="P1558">
        <v>1550</v>
      </c>
      <c r="Q1558" s="37">
        <f t="shared" ca="1" si="96"/>
        <v>0</v>
      </c>
      <c r="R1558" s="38">
        <f t="shared" si="97"/>
        <v>10</v>
      </c>
      <c r="S1558" s="38">
        <f t="shared" ca="1" si="98"/>
        <v>0</v>
      </c>
      <c r="T1558" s="38">
        <f t="shared" ca="1" si="99"/>
        <v>10</v>
      </c>
      <c r="U1558" s="38">
        <f ca="1">SUM($R$9:S1558)</f>
        <v>-46500</v>
      </c>
    </row>
    <row r="1559" spans="16:21" x14ac:dyDescent="0.2">
      <c r="P1559">
        <v>1551</v>
      </c>
      <c r="Q1559" s="37">
        <f t="shared" ca="1" si="96"/>
        <v>0</v>
      </c>
      <c r="R1559" s="38">
        <f t="shared" si="97"/>
        <v>10</v>
      </c>
      <c r="S1559" s="38">
        <f t="shared" ca="1" si="98"/>
        <v>0</v>
      </c>
      <c r="T1559" s="38">
        <f t="shared" ca="1" si="99"/>
        <v>10</v>
      </c>
      <c r="U1559" s="38">
        <f ca="1">SUM($R$9:S1559)</f>
        <v>-46490</v>
      </c>
    </row>
    <row r="1560" spans="16:21" x14ac:dyDescent="0.2">
      <c r="P1560">
        <v>1552</v>
      </c>
      <c r="Q1560" s="37">
        <f t="shared" ca="1" si="96"/>
        <v>0</v>
      </c>
      <c r="R1560" s="38">
        <f t="shared" si="97"/>
        <v>10</v>
      </c>
      <c r="S1560" s="38">
        <f t="shared" ca="1" si="98"/>
        <v>0</v>
      </c>
      <c r="T1560" s="38">
        <f t="shared" ca="1" si="99"/>
        <v>10</v>
      </c>
      <c r="U1560" s="38">
        <f ca="1">SUM($R$9:S1560)</f>
        <v>-46480</v>
      </c>
    </row>
    <row r="1561" spans="16:21" x14ac:dyDescent="0.2">
      <c r="P1561">
        <v>1553</v>
      </c>
      <c r="Q1561" s="37">
        <f t="shared" ca="1" si="96"/>
        <v>0</v>
      </c>
      <c r="R1561" s="38">
        <f t="shared" si="97"/>
        <v>10</v>
      </c>
      <c r="S1561" s="38">
        <f t="shared" ca="1" si="98"/>
        <v>0</v>
      </c>
      <c r="T1561" s="38">
        <f t="shared" ca="1" si="99"/>
        <v>10</v>
      </c>
      <c r="U1561" s="38">
        <f ca="1">SUM($R$9:S1561)</f>
        <v>-46470</v>
      </c>
    </row>
    <row r="1562" spans="16:21" x14ac:dyDescent="0.2">
      <c r="P1562">
        <v>1554</v>
      </c>
      <c r="Q1562" s="37">
        <f t="shared" ca="1" si="96"/>
        <v>0</v>
      </c>
      <c r="R1562" s="38">
        <f t="shared" si="97"/>
        <v>10</v>
      </c>
      <c r="S1562" s="38">
        <f t="shared" ca="1" si="98"/>
        <v>0</v>
      </c>
      <c r="T1562" s="38">
        <f t="shared" ca="1" si="99"/>
        <v>10</v>
      </c>
      <c r="U1562" s="38">
        <f ca="1">SUM($R$9:S1562)</f>
        <v>-46460</v>
      </c>
    </row>
    <row r="1563" spans="16:21" x14ac:dyDescent="0.2">
      <c r="P1563">
        <v>1555</v>
      </c>
      <c r="Q1563" s="37">
        <f t="shared" ca="1" si="96"/>
        <v>0</v>
      </c>
      <c r="R1563" s="38">
        <f t="shared" si="97"/>
        <v>10</v>
      </c>
      <c r="S1563" s="38">
        <f t="shared" ca="1" si="98"/>
        <v>0</v>
      </c>
      <c r="T1563" s="38">
        <f t="shared" ca="1" si="99"/>
        <v>10</v>
      </c>
      <c r="U1563" s="38">
        <f ca="1">SUM($R$9:S1563)</f>
        <v>-46450</v>
      </c>
    </row>
    <row r="1564" spans="16:21" x14ac:dyDescent="0.2">
      <c r="P1564">
        <v>1556</v>
      </c>
      <c r="Q1564" s="37">
        <f t="shared" ca="1" si="96"/>
        <v>0</v>
      </c>
      <c r="R1564" s="38">
        <f t="shared" si="97"/>
        <v>10</v>
      </c>
      <c r="S1564" s="38">
        <f t="shared" ca="1" si="98"/>
        <v>0</v>
      </c>
      <c r="T1564" s="38">
        <f t="shared" ca="1" si="99"/>
        <v>10</v>
      </c>
      <c r="U1564" s="38">
        <f ca="1">SUM($R$9:S1564)</f>
        <v>-46440</v>
      </c>
    </row>
    <row r="1565" spans="16:21" x14ac:dyDescent="0.2">
      <c r="P1565">
        <v>1557</v>
      </c>
      <c r="Q1565" s="37">
        <f t="shared" ca="1" si="96"/>
        <v>0</v>
      </c>
      <c r="R1565" s="38">
        <f t="shared" si="97"/>
        <v>10</v>
      </c>
      <c r="S1565" s="38">
        <f t="shared" ca="1" si="98"/>
        <v>0</v>
      </c>
      <c r="T1565" s="38">
        <f t="shared" ca="1" si="99"/>
        <v>10</v>
      </c>
      <c r="U1565" s="38">
        <f ca="1">SUM($R$9:S1565)</f>
        <v>-46430</v>
      </c>
    </row>
    <row r="1566" spans="16:21" x14ac:dyDescent="0.2">
      <c r="P1566">
        <v>1558</v>
      </c>
      <c r="Q1566" s="37">
        <f t="shared" ca="1" si="96"/>
        <v>0</v>
      </c>
      <c r="R1566" s="38">
        <f t="shared" si="97"/>
        <v>10</v>
      </c>
      <c r="S1566" s="38">
        <f t="shared" ca="1" si="98"/>
        <v>0</v>
      </c>
      <c r="T1566" s="38">
        <f t="shared" ca="1" si="99"/>
        <v>10</v>
      </c>
      <c r="U1566" s="38">
        <f ca="1">SUM($R$9:S1566)</f>
        <v>-46420</v>
      </c>
    </row>
    <row r="1567" spans="16:21" x14ac:dyDescent="0.2">
      <c r="P1567">
        <v>1559</v>
      </c>
      <c r="Q1567" s="37">
        <f t="shared" ca="1" si="96"/>
        <v>0</v>
      </c>
      <c r="R1567" s="38">
        <f t="shared" si="97"/>
        <v>10</v>
      </c>
      <c r="S1567" s="38">
        <f t="shared" ca="1" si="98"/>
        <v>0</v>
      </c>
      <c r="T1567" s="38">
        <f t="shared" ca="1" si="99"/>
        <v>10</v>
      </c>
      <c r="U1567" s="38">
        <f ca="1">SUM($R$9:S1567)</f>
        <v>-46410</v>
      </c>
    </row>
    <row r="1568" spans="16:21" x14ac:dyDescent="0.2">
      <c r="P1568">
        <v>1560</v>
      </c>
      <c r="Q1568" s="37">
        <f t="shared" ca="1" si="96"/>
        <v>0</v>
      </c>
      <c r="R1568" s="38">
        <f t="shared" si="97"/>
        <v>10</v>
      </c>
      <c r="S1568" s="38">
        <f t="shared" ca="1" si="98"/>
        <v>0</v>
      </c>
      <c r="T1568" s="38">
        <f t="shared" ca="1" si="99"/>
        <v>10</v>
      </c>
      <c r="U1568" s="38">
        <f ca="1">SUM($R$9:S1568)</f>
        <v>-46400</v>
      </c>
    </row>
    <row r="1569" spans="16:21" x14ac:dyDescent="0.2">
      <c r="P1569">
        <v>1561</v>
      </c>
      <c r="Q1569" s="37">
        <f t="shared" ca="1" si="96"/>
        <v>0</v>
      </c>
      <c r="R1569" s="38">
        <f t="shared" si="97"/>
        <v>10</v>
      </c>
      <c r="S1569" s="38">
        <f t="shared" ca="1" si="98"/>
        <v>0</v>
      </c>
      <c r="T1569" s="38">
        <f t="shared" ca="1" si="99"/>
        <v>10</v>
      </c>
      <c r="U1569" s="38">
        <f ca="1">SUM($R$9:S1569)</f>
        <v>-46390</v>
      </c>
    </row>
    <row r="1570" spans="16:21" x14ac:dyDescent="0.2">
      <c r="P1570">
        <v>1562</v>
      </c>
      <c r="Q1570" s="37">
        <f t="shared" ca="1" si="96"/>
        <v>0</v>
      </c>
      <c r="R1570" s="38">
        <f t="shared" si="97"/>
        <v>10</v>
      </c>
      <c r="S1570" s="38">
        <f t="shared" ca="1" si="98"/>
        <v>0</v>
      </c>
      <c r="T1570" s="38">
        <f t="shared" ca="1" si="99"/>
        <v>10</v>
      </c>
      <c r="U1570" s="38">
        <f ca="1">SUM($R$9:S1570)</f>
        <v>-46380</v>
      </c>
    </row>
    <row r="1571" spans="16:21" x14ac:dyDescent="0.2">
      <c r="P1571">
        <v>1563</v>
      </c>
      <c r="Q1571" s="37">
        <f t="shared" ca="1" si="96"/>
        <v>0</v>
      </c>
      <c r="R1571" s="38">
        <f t="shared" si="97"/>
        <v>10</v>
      </c>
      <c r="S1571" s="38">
        <f t="shared" ca="1" si="98"/>
        <v>0</v>
      </c>
      <c r="T1571" s="38">
        <f t="shared" ca="1" si="99"/>
        <v>10</v>
      </c>
      <c r="U1571" s="38">
        <f ca="1">SUM($R$9:S1571)</f>
        <v>-46370</v>
      </c>
    </row>
    <row r="1572" spans="16:21" x14ac:dyDescent="0.2">
      <c r="P1572">
        <v>1564</v>
      </c>
      <c r="Q1572" s="37">
        <f t="shared" ca="1" si="96"/>
        <v>0</v>
      </c>
      <c r="R1572" s="38">
        <f t="shared" si="97"/>
        <v>10</v>
      </c>
      <c r="S1572" s="38">
        <f t="shared" ca="1" si="98"/>
        <v>0</v>
      </c>
      <c r="T1572" s="38">
        <f t="shared" ca="1" si="99"/>
        <v>10</v>
      </c>
      <c r="U1572" s="38">
        <f ca="1">SUM($R$9:S1572)</f>
        <v>-46360</v>
      </c>
    </row>
    <row r="1573" spans="16:21" x14ac:dyDescent="0.2">
      <c r="P1573">
        <v>1565</v>
      </c>
      <c r="Q1573" s="37">
        <f t="shared" ca="1" si="96"/>
        <v>0</v>
      </c>
      <c r="R1573" s="38">
        <f t="shared" si="97"/>
        <v>10</v>
      </c>
      <c r="S1573" s="38">
        <f t="shared" ca="1" si="98"/>
        <v>0</v>
      </c>
      <c r="T1573" s="38">
        <f t="shared" ca="1" si="99"/>
        <v>10</v>
      </c>
      <c r="U1573" s="38">
        <f ca="1">SUM($R$9:S1573)</f>
        <v>-46350</v>
      </c>
    </row>
    <row r="1574" spans="16:21" x14ac:dyDescent="0.2">
      <c r="P1574">
        <v>1566</v>
      </c>
      <c r="Q1574" s="37">
        <f t="shared" ca="1" si="96"/>
        <v>0</v>
      </c>
      <c r="R1574" s="38">
        <f t="shared" si="97"/>
        <v>10</v>
      </c>
      <c r="S1574" s="38">
        <f t="shared" ca="1" si="98"/>
        <v>0</v>
      </c>
      <c r="T1574" s="38">
        <f t="shared" ca="1" si="99"/>
        <v>10</v>
      </c>
      <c r="U1574" s="38">
        <f ca="1">SUM($R$9:S1574)</f>
        <v>-46340</v>
      </c>
    </row>
    <row r="1575" spans="16:21" x14ac:dyDescent="0.2">
      <c r="P1575">
        <v>1567</v>
      </c>
      <c r="Q1575" s="37">
        <f t="shared" ca="1" si="96"/>
        <v>0</v>
      </c>
      <c r="R1575" s="38">
        <f t="shared" si="97"/>
        <v>10</v>
      </c>
      <c r="S1575" s="38">
        <f t="shared" ca="1" si="98"/>
        <v>0</v>
      </c>
      <c r="T1575" s="38">
        <f t="shared" ca="1" si="99"/>
        <v>10</v>
      </c>
      <c r="U1575" s="38">
        <f ca="1">SUM($R$9:S1575)</f>
        <v>-46330</v>
      </c>
    </row>
    <row r="1576" spans="16:21" x14ac:dyDescent="0.2">
      <c r="P1576">
        <v>1568</v>
      </c>
      <c r="Q1576" s="37">
        <f t="shared" ca="1" si="96"/>
        <v>0</v>
      </c>
      <c r="R1576" s="38">
        <f t="shared" si="97"/>
        <v>10</v>
      </c>
      <c r="S1576" s="38">
        <f t="shared" ca="1" si="98"/>
        <v>0</v>
      </c>
      <c r="T1576" s="38">
        <f t="shared" ca="1" si="99"/>
        <v>10</v>
      </c>
      <c r="U1576" s="38">
        <f ca="1">SUM($R$9:S1576)</f>
        <v>-46320</v>
      </c>
    </row>
    <row r="1577" spans="16:21" x14ac:dyDescent="0.2">
      <c r="P1577">
        <v>1569</v>
      </c>
      <c r="Q1577" s="37">
        <f t="shared" ca="1" si="96"/>
        <v>0</v>
      </c>
      <c r="R1577" s="38">
        <f t="shared" si="97"/>
        <v>10</v>
      </c>
      <c r="S1577" s="38">
        <f t="shared" ca="1" si="98"/>
        <v>0</v>
      </c>
      <c r="T1577" s="38">
        <f t="shared" ca="1" si="99"/>
        <v>10</v>
      </c>
      <c r="U1577" s="38">
        <f ca="1">SUM($R$9:S1577)</f>
        <v>-46310</v>
      </c>
    </row>
    <row r="1578" spans="16:21" x14ac:dyDescent="0.2">
      <c r="P1578">
        <v>1570</v>
      </c>
      <c r="Q1578" s="37">
        <f t="shared" ca="1" si="96"/>
        <v>0</v>
      </c>
      <c r="R1578" s="38">
        <f t="shared" si="97"/>
        <v>10</v>
      </c>
      <c r="S1578" s="38">
        <f t="shared" ca="1" si="98"/>
        <v>0</v>
      </c>
      <c r="T1578" s="38">
        <f t="shared" ca="1" si="99"/>
        <v>10</v>
      </c>
      <c r="U1578" s="38">
        <f ca="1">SUM($R$9:S1578)</f>
        <v>-46300</v>
      </c>
    </row>
    <row r="1579" spans="16:21" x14ac:dyDescent="0.2">
      <c r="P1579">
        <v>1571</v>
      </c>
      <c r="Q1579" s="37">
        <f t="shared" ca="1" si="96"/>
        <v>0</v>
      </c>
      <c r="R1579" s="38">
        <f t="shared" si="97"/>
        <v>10</v>
      </c>
      <c r="S1579" s="38">
        <f t="shared" ca="1" si="98"/>
        <v>0</v>
      </c>
      <c r="T1579" s="38">
        <f t="shared" ca="1" si="99"/>
        <v>10</v>
      </c>
      <c r="U1579" s="38">
        <f ca="1">SUM($R$9:S1579)</f>
        <v>-46290</v>
      </c>
    </row>
    <row r="1580" spans="16:21" x14ac:dyDescent="0.2">
      <c r="P1580">
        <v>1572</v>
      </c>
      <c r="Q1580" s="37">
        <f t="shared" ca="1" si="96"/>
        <v>0</v>
      </c>
      <c r="R1580" s="38">
        <f t="shared" si="97"/>
        <v>10</v>
      </c>
      <c r="S1580" s="38">
        <f t="shared" ca="1" si="98"/>
        <v>0</v>
      </c>
      <c r="T1580" s="38">
        <f t="shared" ca="1" si="99"/>
        <v>10</v>
      </c>
      <c r="U1580" s="38">
        <f ca="1">SUM($R$9:S1580)</f>
        <v>-46280</v>
      </c>
    </row>
    <row r="1581" spans="16:21" x14ac:dyDescent="0.2">
      <c r="P1581">
        <v>1573</v>
      </c>
      <c r="Q1581" s="37">
        <f t="shared" ca="1" si="96"/>
        <v>0</v>
      </c>
      <c r="R1581" s="38">
        <f t="shared" si="97"/>
        <v>10</v>
      </c>
      <c r="S1581" s="38">
        <f t="shared" ca="1" si="98"/>
        <v>0</v>
      </c>
      <c r="T1581" s="38">
        <f t="shared" ca="1" si="99"/>
        <v>10</v>
      </c>
      <c r="U1581" s="38">
        <f ca="1">SUM($R$9:S1581)</f>
        <v>-46270</v>
      </c>
    </row>
    <row r="1582" spans="16:21" x14ac:dyDescent="0.2">
      <c r="P1582">
        <v>1574</v>
      </c>
      <c r="Q1582" s="37">
        <f t="shared" ca="1" si="96"/>
        <v>0</v>
      </c>
      <c r="R1582" s="38">
        <f t="shared" si="97"/>
        <v>10</v>
      </c>
      <c r="S1582" s="38">
        <f t="shared" ca="1" si="98"/>
        <v>0</v>
      </c>
      <c r="T1582" s="38">
        <f t="shared" ca="1" si="99"/>
        <v>10</v>
      </c>
      <c r="U1582" s="38">
        <f ca="1">SUM($R$9:S1582)</f>
        <v>-46260</v>
      </c>
    </row>
    <row r="1583" spans="16:21" x14ac:dyDescent="0.2">
      <c r="P1583">
        <v>1575</v>
      </c>
      <c r="Q1583" s="37">
        <f t="shared" ca="1" si="96"/>
        <v>0</v>
      </c>
      <c r="R1583" s="38">
        <f t="shared" si="97"/>
        <v>10</v>
      </c>
      <c r="S1583" s="38">
        <f t="shared" ca="1" si="98"/>
        <v>0</v>
      </c>
      <c r="T1583" s="38">
        <f t="shared" ca="1" si="99"/>
        <v>10</v>
      </c>
      <c r="U1583" s="38">
        <f ca="1">SUM($R$9:S1583)</f>
        <v>-46250</v>
      </c>
    </row>
    <row r="1584" spans="16:21" x14ac:dyDescent="0.2">
      <c r="P1584">
        <v>1576</v>
      </c>
      <c r="Q1584" s="37">
        <f t="shared" ca="1" si="96"/>
        <v>0</v>
      </c>
      <c r="R1584" s="38">
        <f t="shared" si="97"/>
        <v>10</v>
      </c>
      <c r="S1584" s="38">
        <f t="shared" ca="1" si="98"/>
        <v>0</v>
      </c>
      <c r="T1584" s="38">
        <f t="shared" ca="1" si="99"/>
        <v>10</v>
      </c>
      <c r="U1584" s="38">
        <f ca="1">SUM($R$9:S1584)</f>
        <v>-46240</v>
      </c>
    </row>
    <row r="1585" spans="16:21" x14ac:dyDescent="0.2">
      <c r="P1585">
        <v>1577</v>
      </c>
      <c r="Q1585" s="37">
        <f t="shared" ref="Q1585:Q1648" ca="1" si="100">IF(RAND()&lt;$C$2,1,0)</f>
        <v>0</v>
      </c>
      <c r="R1585" s="38">
        <f t="shared" ref="R1585:R1648" si="101">$G$2</f>
        <v>10</v>
      </c>
      <c r="S1585" s="38">
        <f t="shared" ref="S1585:S1648" ca="1" si="102">IF(Q1585=1,$G$3,$G$4)</f>
        <v>0</v>
      </c>
      <c r="T1585" s="38">
        <f t="shared" ca="1" si="99"/>
        <v>10</v>
      </c>
      <c r="U1585" s="38">
        <f ca="1">SUM($R$9:S1585)</f>
        <v>-46230</v>
      </c>
    </row>
    <row r="1586" spans="16:21" x14ac:dyDescent="0.2">
      <c r="P1586">
        <v>1578</v>
      </c>
      <c r="Q1586" s="37">
        <f t="shared" ca="1" si="100"/>
        <v>0</v>
      </c>
      <c r="R1586" s="38">
        <f t="shared" si="101"/>
        <v>10</v>
      </c>
      <c r="S1586" s="38">
        <f t="shared" ca="1" si="102"/>
        <v>0</v>
      </c>
      <c r="T1586" s="38">
        <f t="shared" ca="1" si="99"/>
        <v>10</v>
      </c>
      <c r="U1586" s="38">
        <f ca="1">SUM($R$9:S1586)</f>
        <v>-46220</v>
      </c>
    </row>
    <row r="1587" spans="16:21" x14ac:dyDescent="0.2">
      <c r="P1587">
        <v>1579</v>
      </c>
      <c r="Q1587" s="37">
        <f t="shared" ca="1" si="100"/>
        <v>0</v>
      </c>
      <c r="R1587" s="38">
        <f t="shared" si="101"/>
        <v>10</v>
      </c>
      <c r="S1587" s="38">
        <f t="shared" ca="1" si="102"/>
        <v>0</v>
      </c>
      <c r="T1587" s="38">
        <f t="shared" ca="1" si="99"/>
        <v>10</v>
      </c>
      <c r="U1587" s="38">
        <f ca="1">SUM($R$9:S1587)</f>
        <v>-46210</v>
      </c>
    </row>
    <row r="1588" spans="16:21" x14ac:dyDescent="0.2">
      <c r="P1588">
        <v>1580</v>
      </c>
      <c r="Q1588" s="37">
        <f t="shared" ca="1" si="100"/>
        <v>0</v>
      </c>
      <c r="R1588" s="38">
        <f t="shared" si="101"/>
        <v>10</v>
      </c>
      <c r="S1588" s="38">
        <f t="shared" ca="1" si="102"/>
        <v>0</v>
      </c>
      <c r="T1588" s="38">
        <f t="shared" ca="1" si="99"/>
        <v>10</v>
      </c>
      <c r="U1588" s="38">
        <f ca="1">SUM($R$9:S1588)</f>
        <v>-46200</v>
      </c>
    </row>
    <row r="1589" spans="16:21" x14ac:dyDescent="0.2">
      <c r="P1589">
        <v>1581</v>
      </c>
      <c r="Q1589" s="37">
        <f t="shared" ca="1" si="100"/>
        <v>0</v>
      </c>
      <c r="R1589" s="38">
        <f t="shared" si="101"/>
        <v>10</v>
      </c>
      <c r="S1589" s="38">
        <f t="shared" ca="1" si="102"/>
        <v>0</v>
      </c>
      <c r="T1589" s="38">
        <f t="shared" ca="1" si="99"/>
        <v>10</v>
      </c>
      <c r="U1589" s="38">
        <f ca="1">SUM($R$9:S1589)</f>
        <v>-46190</v>
      </c>
    </row>
    <row r="1590" spans="16:21" x14ac:dyDescent="0.2">
      <c r="P1590">
        <v>1582</v>
      </c>
      <c r="Q1590" s="37">
        <f t="shared" ca="1" si="100"/>
        <v>0</v>
      </c>
      <c r="R1590" s="38">
        <f t="shared" si="101"/>
        <v>10</v>
      </c>
      <c r="S1590" s="38">
        <f t="shared" ca="1" si="102"/>
        <v>0</v>
      </c>
      <c r="T1590" s="38">
        <f t="shared" ca="1" si="99"/>
        <v>10</v>
      </c>
      <c r="U1590" s="38">
        <f ca="1">SUM($R$9:S1590)</f>
        <v>-46180</v>
      </c>
    </row>
    <row r="1591" spans="16:21" x14ac:dyDescent="0.2">
      <c r="P1591">
        <v>1583</v>
      </c>
      <c r="Q1591" s="37">
        <f t="shared" ca="1" si="100"/>
        <v>0</v>
      </c>
      <c r="R1591" s="38">
        <f t="shared" si="101"/>
        <v>10</v>
      </c>
      <c r="S1591" s="38">
        <f t="shared" ca="1" si="102"/>
        <v>0</v>
      </c>
      <c r="T1591" s="38">
        <f t="shared" ca="1" si="99"/>
        <v>10</v>
      </c>
      <c r="U1591" s="38">
        <f ca="1">SUM($R$9:S1591)</f>
        <v>-46170</v>
      </c>
    </row>
    <row r="1592" spans="16:21" x14ac:dyDescent="0.2">
      <c r="P1592">
        <v>1584</v>
      </c>
      <c r="Q1592" s="37">
        <f t="shared" ca="1" si="100"/>
        <v>0</v>
      </c>
      <c r="R1592" s="38">
        <f t="shared" si="101"/>
        <v>10</v>
      </c>
      <c r="S1592" s="38">
        <f t="shared" ca="1" si="102"/>
        <v>0</v>
      </c>
      <c r="T1592" s="38">
        <f t="shared" ca="1" si="99"/>
        <v>10</v>
      </c>
      <c r="U1592" s="38">
        <f ca="1">SUM($R$9:S1592)</f>
        <v>-46160</v>
      </c>
    </row>
    <row r="1593" spans="16:21" x14ac:dyDescent="0.2">
      <c r="P1593">
        <v>1585</v>
      </c>
      <c r="Q1593" s="37">
        <f t="shared" ca="1" si="100"/>
        <v>1</v>
      </c>
      <c r="R1593" s="38">
        <f t="shared" si="101"/>
        <v>10</v>
      </c>
      <c r="S1593" s="38">
        <f t="shared" ca="1" si="102"/>
        <v>-1000</v>
      </c>
      <c r="T1593" s="38">
        <f t="shared" ca="1" si="99"/>
        <v>-990</v>
      </c>
      <c r="U1593" s="38">
        <f ca="1">SUM($R$9:S1593)</f>
        <v>-47150</v>
      </c>
    </row>
    <row r="1594" spans="16:21" x14ac:dyDescent="0.2">
      <c r="P1594">
        <v>1586</v>
      </c>
      <c r="Q1594" s="37">
        <f t="shared" ca="1" si="100"/>
        <v>0</v>
      </c>
      <c r="R1594" s="38">
        <f t="shared" si="101"/>
        <v>10</v>
      </c>
      <c r="S1594" s="38">
        <f t="shared" ca="1" si="102"/>
        <v>0</v>
      </c>
      <c r="T1594" s="38">
        <f t="shared" ca="1" si="99"/>
        <v>10</v>
      </c>
      <c r="U1594" s="38">
        <f ca="1">SUM($R$9:S1594)</f>
        <v>-47140</v>
      </c>
    </row>
    <row r="1595" spans="16:21" x14ac:dyDescent="0.2">
      <c r="P1595">
        <v>1587</v>
      </c>
      <c r="Q1595" s="37">
        <f t="shared" ca="1" si="100"/>
        <v>0</v>
      </c>
      <c r="R1595" s="38">
        <f t="shared" si="101"/>
        <v>10</v>
      </c>
      <c r="S1595" s="38">
        <f t="shared" ca="1" si="102"/>
        <v>0</v>
      </c>
      <c r="T1595" s="38">
        <f t="shared" ca="1" si="99"/>
        <v>10</v>
      </c>
      <c r="U1595" s="38">
        <f ca="1">SUM($R$9:S1595)</f>
        <v>-47130</v>
      </c>
    </row>
    <row r="1596" spans="16:21" x14ac:dyDescent="0.2">
      <c r="P1596">
        <v>1588</v>
      </c>
      <c r="Q1596" s="37">
        <f t="shared" ca="1" si="100"/>
        <v>0</v>
      </c>
      <c r="R1596" s="38">
        <f t="shared" si="101"/>
        <v>10</v>
      </c>
      <c r="S1596" s="38">
        <f t="shared" ca="1" si="102"/>
        <v>0</v>
      </c>
      <c r="T1596" s="38">
        <f t="shared" ca="1" si="99"/>
        <v>10</v>
      </c>
      <c r="U1596" s="38">
        <f ca="1">SUM($R$9:S1596)</f>
        <v>-47120</v>
      </c>
    </row>
    <row r="1597" spans="16:21" x14ac:dyDescent="0.2">
      <c r="P1597">
        <v>1589</v>
      </c>
      <c r="Q1597" s="37">
        <f t="shared" ca="1" si="100"/>
        <v>0</v>
      </c>
      <c r="R1597" s="38">
        <f t="shared" si="101"/>
        <v>10</v>
      </c>
      <c r="S1597" s="38">
        <f t="shared" ca="1" si="102"/>
        <v>0</v>
      </c>
      <c r="T1597" s="38">
        <f t="shared" ca="1" si="99"/>
        <v>10</v>
      </c>
      <c r="U1597" s="38">
        <f ca="1">SUM($R$9:S1597)</f>
        <v>-47110</v>
      </c>
    </row>
    <row r="1598" spans="16:21" x14ac:dyDescent="0.2">
      <c r="P1598">
        <v>1590</v>
      </c>
      <c r="Q1598" s="37">
        <f t="shared" ca="1" si="100"/>
        <v>0</v>
      </c>
      <c r="R1598" s="38">
        <f t="shared" si="101"/>
        <v>10</v>
      </c>
      <c r="S1598" s="38">
        <f t="shared" ca="1" si="102"/>
        <v>0</v>
      </c>
      <c r="T1598" s="38">
        <f t="shared" ca="1" si="99"/>
        <v>10</v>
      </c>
      <c r="U1598" s="38">
        <f ca="1">SUM($R$9:S1598)</f>
        <v>-47100</v>
      </c>
    </row>
    <row r="1599" spans="16:21" x14ac:dyDescent="0.2">
      <c r="P1599">
        <v>1591</v>
      </c>
      <c r="Q1599" s="37">
        <f t="shared" ca="1" si="100"/>
        <v>0</v>
      </c>
      <c r="R1599" s="38">
        <f t="shared" si="101"/>
        <v>10</v>
      </c>
      <c r="S1599" s="38">
        <f t="shared" ca="1" si="102"/>
        <v>0</v>
      </c>
      <c r="T1599" s="38">
        <f t="shared" ca="1" si="99"/>
        <v>10</v>
      </c>
      <c r="U1599" s="38">
        <f ca="1">SUM($R$9:S1599)</f>
        <v>-47090</v>
      </c>
    </row>
    <row r="1600" spans="16:21" x14ac:dyDescent="0.2">
      <c r="P1600">
        <v>1592</v>
      </c>
      <c r="Q1600" s="37">
        <f t="shared" ca="1" si="100"/>
        <v>0</v>
      </c>
      <c r="R1600" s="38">
        <f t="shared" si="101"/>
        <v>10</v>
      </c>
      <c r="S1600" s="38">
        <f t="shared" ca="1" si="102"/>
        <v>0</v>
      </c>
      <c r="T1600" s="38">
        <f t="shared" ca="1" si="99"/>
        <v>10</v>
      </c>
      <c r="U1600" s="38">
        <f ca="1">SUM($R$9:S1600)</f>
        <v>-47080</v>
      </c>
    </row>
    <row r="1601" spans="16:21" x14ac:dyDescent="0.2">
      <c r="P1601">
        <v>1593</v>
      </c>
      <c r="Q1601" s="37">
        <f t="shared" ca="1" si="100"/>
        <v>0</v>
      </c>
      <c r="R1601" s="38">
        <f t="shared" si="101"/>
        <v>10</v>
      </c>
      <c r="S1601" s="38">
        <f t="shared" ca="1" si="102"/>
        <v>0</v>
      </c>
      <c r="T1601" s="38">
        <f t="shared" ca="1" si="99"/>
        <v>10</v>
      </c>
      <c r="U1601" s="38">
        <f ca="1">SUM($R$9:S1601)</f>
        <v>-47070</v>
      </c>
    </row>
    <row r="1602" spans="16:21" x14ac:dyDescent="0.2">
      <c r="P1602">
        <v>1594</v>
      </c>
      <c r="Q1602" s="37">
        <f t="shared" ca="1" si="100"/>
        <v>0</v>
      </c>
      <c r="R1602" s="38">
        <f t="shared" si="101"/>
        <v>10</v>
      </c>
      <c r="S1602" s="38">
        <f t="shared" ca="1" si="102"/>
        <v>0</v>
      </c>
      <c r="T1602" s="38">
        <f t="shared" ca="1" si="99"/>
        <v>10</v>
      </c>
      <c r="U1602" s="38">
        <f ca="1">SUM($R$9:S1602)</f>
        <v>-47060</v>
      </c>
    </row>
    <row r="1603" spans="16:21" x14ac:dyDescent="0.2">
      <c r="P1603">
        <v>1595</v>
      </c>
      <c r="Q1603" s="37">
        <f t="shared" ca="1" si="100"/>
        <v>0</v>
      </c>
      <c r="R1603" s="38">
        <f t="shared" si="101"/>
        <v>10</v>
      </c>
      <c r="S1603" s="38">
        <f t="shared" ca="1" si="102"/>
        <v>0</v>
      </c>
      <c r="T1603" s="38">
        <f t="shared" ca="1" si="99"/>
        <v>10</v>
      </c>
      <c r="U1603" s="38">
        <f ca="1">SUM($R$9:S1603)</f>
        <v>-47050</v>
      </c>
    </row>
    <row r="1604" spans="16:21" x14ac:dyDescent="0.2">
      <c r="P1604">
        <v>1596</v>
      </c>
      <c r="Q1604" s="37">
        <f t="shared" ca="1" si="100"/>
        <v>0</v>
      </c>
      <c r="R1604" s="38">
        <f t="shared" si="101"/>
        <v>10</v>
      </c>
      <c r="S1604" s="38">
        <f t="shared" ca="1" si="102"/>
        <v>0</v>
      </c>
      <c r="T1604" s="38">
        <f t="shared" ca="1" si="99"/>
        <v>10</v>
      </c>
      <c r="U1604" s="38">
        <f ca="1">SUM($R$9:S1604)</f>
        <v>-47040</v>
      </c>
    </row>
    <row r="1605" spans="16:21" x14ac:dyDescent="0.2">
      <c r="P1605">
        <v>1597</v>
      </c>
      <c r="Q1605" s="37">
        <f t="shared" ca="1" si="100"/>
        <v>0</v>
      </c>
      <c r="R1605" s="38">
        <f t="shared" si="101"/>
        <v>10</v>
      </c>
      <c r="S1605" s="38">
        <f t="shared" ca="1" si="102"/>
        <v>0</v>
      </c>
      <c r="T1605" s="38">
        <f t="shared" ca="1" si="99"/>
        <v>10</v>
      </c>
      <c r="U1605" s="38">
        <f ca="1">SUM($R$9:S1605)</f>
        <v>-47030</v>
      </c>
    </row>
    <row r="1606" spans="16:21" x14ac:dyDescent="0.2">
      <c r="P1606">
        <v>1598</v>
      </c>
      <c r="Q1606" s="37">
        <f t="shared" ca="1" si="100"/>
        <v>0</v>
      </c>
      <c r="R1606" s="38">
        <f t="shared" si="101"/>
        <v>10</v>
      </c>
      <c r="S1606" s="38">
        <f t="shared" ca="1" si="102"/>
        <v>0</v>
      </c>
      <c r="T1606" s="38">
        <f t="shared" ca="1" si="99"/>
        <v>10</v>
      </c>
      <c r="U1606" s="38">
        <f ca="1">SUM($R$9:S1606)</f>
        <v>-47020</v>
      </c>
    </row>
    <row r="1607" spans="16:21" x14ac:dyDescent="0.2">
      <c r="P1607">
        <v>1599</v>
      </c>
      <c r="Q1607" s="37">
        <f t="shared" ca="1" si="100"/>
        <v>0</v>
      </c>
      <c r="R1607" s="38">
        <f t="shared" si="101"/>
        <v>10</v>
      </c>
      <c r="S1607" s="38">
        <f t="shared" ca="1" si="102"/>
        <v>0</v>
      </c>
      <c r="T1607" s="38">
        <f t="shared" ca="1" si="99"/>
        <v>10</v>
      </c>
      <c r="U1607" s="38">
        <f ca="1">SUM($R$9:S1607)</f>
        <v>-47010</v>
      </c>
    </row>
    <row r="1608" spans="16:21" x14ac:dyDescent="0.2">
      <c r="P1608">
        <v>1600</v>
      </c>
      <c r="Q1608" s="37">
        <f t="shared" ca="1" si="100"/>
        <v>0</v>
      </c>
      <c r="R1608" s="38">
        <f t="shared" si="101"/>
        <v>10</v>
      </c>
      <c r="S1608" s="38">
        <f t="shared" ca="1" si="102"/>
        <v>0</v>
      </c>
      <c r="T1608" s="38">
        <f t="shared" ca="1" si="99"/>
        <v>10</v>
      </c>
      <c r="U1608" s="38">
        <f ca="1">SUM($R$9:S1608)</f>
        <v>-47000</v>
      </c>
    </row>
    <row r="1609" spans="16:21" x14ac:dyDescent="0.2">
      <c r="P1609">
        <v>1601</v>
      </c>
      <c r="Q1609" s="37">
        <f t="shared" ca="1" si="100"/>
        <v>0</v>
      </c>
      <c r="R1609" s="38">
        <f t="shared" si="101"/>
        <v>10</v>
      </c>
      <c r="S1609" s="38">
        <f t="shared" ca="1" si="102"/>
        <v>0</v>
      </c>
      <c r="T1609" s="38">
        <f t="shared" ca="1" si="99"/>
        <v>10</v>
      </c>
      <c r="U1609" s="38">
        <f ca="1">SUM($R$9:S1609)</f>
        <v>-46990</v>
      </c>
    </row>
    <row r="1610" spans="16:21" x14ac:dyDescent="0.2">
      <c r="P1610">
        <v>1602</v>
      </c>
      <c r="Q1610" s="37">
        <f t="shared" ca="1" si="100"/>
        <v>0</v>
      </c>
      <c r="R1610" s="38">
        <f t="shared" si="101"/>
        <v>10</v>
      </c>
      <c r="S1610" s="38">
        <f t="shared" ca="1" si="102"/>
        <v>0</v>
      </c>
      <c r="T1610" s="38">
        <f t="shared" ref="T1610:T1673" ca="1" si="103">R1610+S1610</f>
        <v>10</v>
      </c>
      <c r="U1610" s="38">
        <f ca="1">SUM($R$9:S1610)</f>
        <v>-46980</v>
      </c>
    </row>
    <row r="1611" spans="16:21" x14ac:dyDescent="0.2">
      <c r="P1611">
        <v>1603</v>
      </c>
      <c r="Q1611" s="37">
        <f t="shared" ca="1" si="100"/>
        <v>0</v>
      </c>
      <c r="R1611" s="38">
        <f t="shared" si="101"/>
        <v>10</v>
      </c>
      <c r="S1611" s="38">
        <f t="shared" ca="1" si="102"/>
        <v>0</v>
      </c>
      <c r="T1611" s="38">
        <f t="shared" ca="1" si="103"/>
        <v>10</v>
      </c>
      <c r="U1611" s="38">
        <f ca="1">SUM($R$9:S1611)</f>
        <v>-46970</v>
      </c>
    </row>
    <row r="1612" spans="16:21" x14ac:dyDescent="0.2">
      <c r="P1612">
        <v>1604</v>
      </c>
      <c r="Q1612" s="37">
        <f t="shared" ca="1" si="100"/>
        <v>0</v>
      </c>
      <c r="R1612" s="38">
        <f t="shared" si="101"/>
        <v>10</v>
      </c>
      <c r="S1612" s="38">
        <f t="shared" ca="1" si="102"/>
        <v>0</v>
      </c>
      <c r="T1612" s="38">
        <f t="shared" ca="1" si="103"/>
        <v>10</v>
      </c>
      <c r="U1612" s="38">
        <f ca="1">SUM($R$9:S1612)</f>
        <v>-46960</v>
      </c>
    </row>
    <row r="1613" spans="16:21" x14ac:dyDescent="0.2">
      <c r="P1613">
        <v>1605</v>
      </c>
      <c r="Q1613" s="37">
        <f t="shared" ca="1" si="100"/>
        <v>0</v>
      </c>
      <c r="R1613" s="38">
        <f t="shared" si="101"/>
        <v>10</v>
      </c>
      <c r="S1613" s="38">
        <f t="shared" ca="1" si="102"/>
        <v>0</v>
      </c>
      <c r="T1613" s="38">
        <f t="shared" ca="1" si="103"/>
        <v>10</v>
      </c>
      <c r="U1613" s="38">
        <f ca="1">SUM($R$9:S1613)</f>
        <v>-46950</v>
      </c>
    </row>
    <row r="1614" spans="16:21" x14ac:dyDescent="0.2">
      <c r="P1614">
        <v>1606</v>
      </c>
      <c r="Q1614" s="37">
        <f t="shared" ca="1" si="100"/>
        <v>0</v>
      </c>
      <c r="R1614" s="38">
        <f t="shared" si="101"/>
        <v>10</v>
      </c>
      <c r="S1614" s="38">
        <f t="shared" ca="1" si="102"/>
        <v>0</v>
      </c>
      <c r="T1614" s="38">
        <f t="shared" ca="1" si="103"/>
        <v>10</v>
      </c>
      <c r="U1614" s="38">
        <f ca="1">SUM($R$9:S1614)</f>
        <v>-46940</v>
      </c>
    </row>
    <row r="1615" spans="16:21" x14ac:dyDescent="0.2">
      <c r="P1615">
        <v>1607</v>
      </c>
      <c r="Q1615" s="37">
        <f t="shared" ca="1" si="100"/>
        <v>0</v>
      </c>
      <c r="R1615" s="38">
        <f t="shared" si="101"/>
        <v>10</v>
      </c>
      <c r="S1615" s="38">
        <f t="shared" ca="1" si="102"/>
        <v>0</v>
      </c>
      <c r="T1615" s="38">
        <f t="shared" ca="1" si="103"/>
        <v>10</v>
      </c>
      <c r="U1615" s="38">
        <f ca="1">SUM($R$9:S1615)</f>
        <v>-46930</v>
      </c>
    </row>
    <row r="1616" spans="16:21" x14ac:dyDescent="0.2">
      <c r="P1616">
        <v>1608</v>
      </c>
      <c r="Q1616" s="37">
        <f t="shared" ca="1" si="100"/>
        <v>0</v>
      </c>
      <c r="R1616" s="38">
        <f t="shared" si="101"/>
        <v>10</v>
      </c>
      <c r="S1616" s="38">
        <f t="shared" ca="1" si="102"/>
        <v>0</v>
      </c>
      <c r="T1616" s="38">
        <f t="shared" ca="1" si="103"/>
        <v>10</v>
      </c>
      <c r="U1616" s="38">
        <f ca="1">SUM($R$9:S1616)</f>
        <v>-46920</v>
      </c>
    </row>
    <row r="1617" spans="16:21" x14ac:dyDescent="0.2">
      <c r="P1617">
        <v>1609</v>
      </c>
      <c r="Q1617" s="37">
        <f t="shared" ca="1" si="100"/>
        <v>0</v>
      </c>
      <c r="R1617" s="38">
        <f t="shared" si="101"/>
        <v>10</v>
      </c>
      <c r="S1617" s="38">
        <f t="shared" ca="1" si="102"/>
        <v>0</v>
      </c>
      <c r="T1617" s="38">
        <f t="shared" ca="1" si="103"/>
        <v>10</v>
      </c>
      <c r="U1617" s="38">
        <f ca="1">SUM($R$9:S1617)</f>
        <v>-46910</v>
      </c>
    </row>
    <row r="1618" spans="16:21" x14ac:dyDescent="0.2">
      <c r="P1618">
        <v>1610</v>
      </c>
      <c r="Q1618" s="37">
        <f t="shared" ca="1" si="100"/>
        <v>0</v>
      </c>
      <c r="R1618" s="38">
        <f t="shared" si="101"/>
        <v>10</v>
      </c>
      <c r="S1618" s="38">
        <f t="shared" ca="1" si="102"/>
        <v>0</v>
      </c>
      <c r="T1618" s="38">
        <f t="shared" ca="1" si="103"/>
        <v>10</v>
      </c>
      <c r="U1618" s="38">
        <f ca="1">SUM($R$9:S1618)</f>
        <v>-46900</v>
      </c>
    </row>
    <row r="1619" spans="16:21" x14ac:dyDescent="0.2">
      <c r="P1619">
        <v>1611</v>
      </c>
      <c r="Q1619" s="37">
        <f t="shared" ca="1" si="100"/>
        <v>0</v>
      </c>
      <c r="R1619" s="38">
        <f t="shared" si="101"/>
        <v>10</v>
      </c>
      <c r="S1619" s="38">
        <f t="shared" ca="1" si="102"/>
        <v>0</v>
      </c>
      <c r="T1619" s="38">
        <f t="shared" ca="1" si="103"/>
        <v>10</v>
      </c>
      <c r="U1619" s="38">
        <f ca="1">SUM($R$9:S1619)</f>
        <v>-46890</v>
      </c>
    </row>
    <row r="1620" spans="16:21" x14ac:dyDescent="0.2">
      <c r="P1620">
        <v>1612</v>
      </c>
      <c r="Q1620" s="37">
        <f t="shared" ca="1" si="100"/>
        <v>0</v>
      </c>
      <c r="R1620" s="38">
        <f t="shared" si="101"/>
        <v>10</v>
      </c>
      <c r="S1620" s="38">
        <f t="shared" ca="1" si="102"/>
        <v>0</v>
      </c>
      <c r="T1620" s="38">
        <f t="shared" ca="1" si="103"/>
        <v>10</v>
      </c>
      <c r="U1620" s="38">
        <f ca="1">SUM($R$9:S1620)</f>
        <v>-46880</v>
      </c>
    </row>
    <row r="1621" spans="16:21" x14ac:dyDescent="0.2">
      <c r="P1621">
        <v>1613</v>
      </c>
      <c r="Q1621" s="37">
        <f t="shared" ca="1" si="100"/>
        <v>0</v>
      </c>
      <c r="R1621" s="38">
        <f t="shared" si="101"/>
        <v>10</v>
      </c>
      <c r="S1621" s="38">
        <f t="shared" ca="1" si="102"/>
        <v>0</v>
      </c>
      <c r="T1621" s="38">
        <f t="shared" ca="1" si="103"/>
        <v>10</v>
      </c>
      <c r="U1621" s="38">
        <f ca="1">SUM($R$9:S1621)</f>
        <v>-46870</v>
      </c>
    </row>
    <row r="1622" spans="16:21" x14ac:dyDescent="0.2">
      <c r="P1622">
        <v>1614</v>
      </c>
      <c r="Q1622" s="37">
        <f t="shared" ca="1" si="100"/>
        <v>0</v>
      </c>
      <c r="R1622" s="38">
        <f t="shared" si="101"/>
        <v>10</v>
      </c>
      <c r="S1622" s="38">
        <f t="shared" ca="1" si="102"/>
        <v>0</v>
      </c>
      <c r="T1622" s="38">
        <f t="shared" ca="1" si="103"/>
        <v>10</v>
      </c>
      <c r="U1622" s="38">
        <f ca="1">SUM($R$9:S1622)</f>
        <v>-46860</v>
      </c>
    </row>
    <row r="1623" spans="16:21" x14ac:dyDescent="0.2">
      <c r="P1623">
        <v>1615</v>
      </c>
      <c r="Q1623" s="37">
        <f t="shared" ca="1" si="100"/>
        <v>0</v>
      </c>
      <c r="R1623" s="38">
        <f t="shared" si="101"/>
        <v>10</v>
      </c>
      <c r="S1623" s="38">
        <f t="shared" ca="1" si="102"/>
        <v>0</v>
      </c>
      <c r="T1623" s="38">
        <f t="shared" ca="1" si="103"/>
        <v>10</v>
      </c>
      <c r="U1623" s="38">
        <f ca="1">SUM($R$9:S1623)</f>
        <v>-46850</v>
      </c>
    </row>
    <row r="1624" spans="16:21" x14ac:dyDescent="0.2">
      <c r="P1624">
        <v>1616</v>
      </c>
      <c r="Q1624" s="37">
        <f t="shared" ca="1" si="100"/>
        <v>0</v>
      </c>
      <c r="R1624" s="38">
        <f t="shared" si="101"/>
        <v>10</v>
      </c>
      <c r="S1624" s="38">
        <f t="shared" ca="1" si="102"/>
        <v>0</v>
      </c>
      <c r="T1624" s="38">
        <f t="shared" ca="1" si="103"/>
        <v>10</v>
      </c>
      <c r="U1624" s="38">
        <f ca="1">SUM($R$9:S1624)</f>
        <v>-46840</v>
      </c>
    </row>
    <row r="1625" spans="16:21" x14ac:dyDescent="0.2">
      <c r="P1625">
        <v>1617</v>
      </c>
      <c r="Q1625" s="37">
        <f t="shared" ca="1" si="100"/>
        <v>0</v>
      </c>
      <c r="R1625" s="38">
        <f t="shared" si="101"/>
        <v>10</v>
      </c>
      <c r="S1625" s="38">
        <f t="shared" ca="1" si="102"/>
        <v>0</v>
      </c>
      <c r="T1625" s="38">
        <f t="shared" ca="1" si="103"/>
        <v>10</v>
      </c>
      <c r="U1625" s="38">
        <f ca="1">SUM($R$9:S1625)</f>
        <v>-46830</v>
      </c>
    </row>
    <row r="1626" spans="16:21" x14ac:dyDescent="0.2">
      <c r="P1626">
        <v>1618</v>
      </c>
      <c r="Q1626" s="37">
        <f t="shared" ca="1" si="100"/>
        <v>0</v>
      </c>
      <c r="R1626" s="38">
        <f t="shared" si="101"/>
        <v>10</v>
      </c>
      <c r="S1626" s="38">
        <f t="shared" ca="1" si="102"/>
        <v>0</v>
      </c>
      <c r="T1626" s="38">
        <f t="shared" ca="1" si="103"/>
        <v>10</v>
      </c>
      <c r="U1626" s="38">
        <f ca="1">SUM($R$9:S1626)</f>
        <v>-46820</v>
      </c>
    </row>
    <row r="1627" spans="16:21" x14ac:dyDescent="0.2">
      <c r="P1627">
        <v>1619</v>
      </c>
      <c r="Q1627" s="37">
        <f t="shared" ca="1" si="100"/>
        <v>0</v>
      </c>
      <c r="R1627" s="38">
        <f t="shared" si="101"/>
        <v>10</v>
      </c>
      <c r="S1627" s="38">
        <f t="shared" ca="1" si="102"/>
        <v>0</v>
      </c>
      <c r="T1627" s="38">
        <f t="shared" ca="1" si="103"/>
        <v>10</v>
      </c>
      <c r="U1627" s="38">
        <f ca="1">SUM($R$9:S1627)</f>
        <v>-46810</v>
      </c>
    </row>
    <row r="1628" spans="16:21" x14ac:dyDescent="0.2">
      <c r="P1628">
        <v>1620</v>
      </c>
      <c r="Q1628" s="37">
        <f t="shared" ca="1" si="100"/>
        <v>0</v>
      </c>
      <c r="R1628" s="38">
        <f t="shared" si="101"/>
        <v>10</v>
      </c>
      <c r="S1628" s="38">
        <f t="shared" ca="1" si="102"/>
        <v>0</v>
      </c>
      <c r="T1628" s="38">
        <f t="shared" ca="1" si="103"/>
        <v>10</v>
      </c>
      <c r="U1628" s="38">
        <f ca="1">SUM($R$9:S1628)</f>
        <v>-46800</v>
      </c>
    </row>
    <row r="1629" spans="16:21" x14ac:dyDescent="0.2">
      <c r="P1629">
        <v>1621</v>
      </c>
      <c r="Q1629" s="37">
        <f t="shared" ca="1" si="100"/>
        <v>0</v>
      </c>
      <c r="R1629" s="38">
        <f t="shared" si="101"/>
        <v>10</v>
      </c>
      <c r="S1629" s="38">
        <f t="shared" ca="1" si="102"/>
        <v>0</v>
      </c>
      <c r="T1629" s="38">
        <f t="shared" ca="1" si="103"/>
        <v>10</v>
      </c>
      <c r="U1629" s="38">
        <f ca="1">SUM($R$9:S1629)</f>
        <v>-46790</v>
      </c>
    </row>
    <row r="1630" spans="16:21" x14ac:dyDescent="0.2">
      <c r="P1630">
        <v>1622</v>
      </c>
      <c r="Q1630" s="37">
        <f t="shared" ca="1" si="100"/>
        <v>0</v>
      </c>
      <c r="R1630" s="38">
        <f t="shared" si="101"/>
        <v>10</v>
      </c>
      <c r="S1630" s="38">
        <f t="shared" ca="1" si="102"/>
        <v>0</v>
      </c>
      <c r="T1630" s="38">
        <f t="shared" ca="1" si="103"/>
        <v>10</v>
      </c>
      <c r="U1630" s="38">
        <f ca="1">SUM($R$9:S1630)</f>
        <v>-46780</v>
      </c>
    </row>
    <row r="1631" spans="16:21" x14ac:dyDescent="0.2">
      <c r="P1631">
        <v>1623</v>
      </c>
      <c r="Q1631" s="37">
        <f t="shared" ca="1" si="100"/>
        <v>0</v>
      </c>
      <c r="R1631" s="38">
        <f t="shared" si="101"/>
        <v>10</v>
      </c>
      <c r="S1631" s="38">
        <f t="shared" ca="1" si="102"/>
        <v>0</v>
      </c>
      <c r="T1631" s="38">
        <f t="shared" ca="1" si="103"/>
        <v>10</v>
      </c>
      <c r="U1631" s="38">
        <f ca="1">SUM($R$9:S1631)</f>
        <v>-46770</v>
      </c>
    </row>
    <row r="1632" spans="16:21" x14ac:dyDescent="0.2">
      <c r="P1632">
        <v>1624</v>
      </c>
      <c r="Q1632" s="37">
        <f t="shared" ca="1" si="100"/>
        <v>0</v>
      </c>
      <c r="R1632" s="38">
        <f t="shared" si="101"/>
        <v>10</v>
      </c>
      <c r="S1632" s="38">
        <f t="shared" ca="1" si="102"/>
        <v>0</v>
      </c>
      <c r="T1632" s="38">
        <f t="shared" ca="1" si="103"/>
        <v>10</v>
      </c>
      <c r="U1632" s="38">
        <f ca="1">SUM($R$9:S1632)</f>
        <v>-46760</v>
      </c>
    </row>
    <row r="1633" spans="16:21" x14ac:dyDescent="0.2">
      <c r="P1633">
        <v>1625</v>
      </c>
      <c r="Q1633" s="37">
        <f t="shared" ca="1" si="100"/>
        <v>0</v>
      </c>
      <c r="R1633" s="38">
        <f t="shared" si="101"/>
        <v>10</v>
      </c>
      <c r="S1633" s="38">
        <f t="shared" ca="1" si="102"/>
        <v>0</v>
      </c>
      <c r="T1633" s="38">
        <f t="shared" ca="1" si="103"/>
        <v>10</v>
      </c>
      <c r="U1633" s="38">
        <f ca="1">SUM($R$9:S1633)</f>
        <v>-46750</v>
      </c>
    </row>
    <row r="1634" spans="16:21" x14ac:dyDescent="0.2">
      <c r="P1634">
        <v>1626</v>
      </c>
      <c r="Q1634" s="37">
        <f t="shared" ca="1" si="100"/>
        <v>0</v>
      </c>
      <c r="R1634" s="38">
        <f t="shared" si="101"/>
        <v>10</v>
      </c>
      <c r="S1634" s="38">
        <f t="shared" ca="1" si="102"/>
        <v>0</v>
      </c>
      <c r="T1634" s="38">
        <f t="shared" ca="1" si="103"/>
        <v>10</v>
      </c>
      <c r="U1634" s="38">
        <f ca="1">SUM($R$9:S1634)</f>
        <v>-46740</v>
      </c>
    </row>
    <row r="1635" spans="16:21" x14ac:dyDescent="0.2">
      <c r="P1635">
        <v>1627</v>
      </c>
      <c r="Q1635" s="37">
        <f t="shared" ca="1" si="100"/>
        <v>0</v>
      </c>
      <c r="R1635" s="38">
        <f t="shared" si="101"/>
        <v>10</v>
      </c>
      <c r="S1635" s="38">
        <f t="shared" ca="1" si="102"/>
        <v>0</v>
      </c>
      <c r="T1635" s="38">
        <f t="shared" ca="1" si="103"/>
        <v>10</v>
      </c>
      <c r="U1635" s="38">
        <f ca="1">SUM($R$9:S1635)</f>
        <v>-46730</v>
      </c>
    </row>
    <row r="1636" spans="16:21" x14ac:dyDescent="0.2">
      <c r="P1636">
        <v>1628</v>
      </c>
      <c r="Q1636" s="37">
        <f t="shared" ca="1" si="100"/>
        <v>0</v>
      </c>
      <c r="R1636" s="38">
        <f t="shared" si="101"/>
        <v>10</v>
      </c>
      <c r="S1636" s="38">
        <f t="shared" ca="1" si="102"/>
        <v>0</v>
      </c>
      <c r="T1636" s="38">
        <f t="shared" ca="1" si="103"/>
        <v>10</v>
      </c>
      <c r="U1636" s="38">
        <f ca="1">SUM($R$9:S1636)</f>
        <v>-46720</v>
      </c>
    </row>
    <row r="1637" spans="16:21" x14ac:dyDescent="0.2">
      <c r="P1637">
        <v>1629</v>
      </c>
      <c r="Q1637" s="37">
        <f t="shared" ca="1" si="100"/>
        <v>0</v>
      </c>
      <c r="R1637" s="38">
        <f t="shared" si="101"/>
        <v>10</v>
      </c>
      <c r="S1637" s="38">
        <f t="shared" ca="1" si="102"/>
        <v>0</v>
      </c>
      <c r="T1637" s="38">
        <f t="shared" ca="1" si="103"/>
        <v>10</v>
      </c>
      <c r="U1637" s="38">
        <f ca="1">SUM($R$9:S1637)</f>
        <v>-46710</v>
      </c>
    </row>
    <row r="1638" spans="16:21" x14ac:dyDescent="0.2">
      <c r="P1638">
        <v>1630</v>
      </c>
      <c r="Q1638" s="37">
        <f t="shared" ca="1" si="100"/>
        <v>0</v>
      </c>
      <c r="R1638" s="38">
        <f t="shared" si="101"/>
        <v>10</v>
      </c>
      <c r="S1638" s="38">
        <f t="shared" ca="1" si="102"/>
        <v>0</v>
      </c>
      <c r="T1638" s="38">
        <f t="shared" ca="1" si="103"/>
        <v>10</v>
      </c>
      <c r="U1638" s="38">
        <f ca="1">SUM($R$9:S1638)</f>
        <v>-46700</v>
      </c>
    </row>
    <row r="1639" spans="16:21" x14ac:dyDescent="0.2">
      <c r="P1639">
        <v>1631</v>
      </c>
      <c r="Q1639" s="37">
        <f t="shared" ca="1" si="100"/>
        <v>0</v>
      </c>
      <c r="R1639" s="38">
        <f t="shared" si="101"/>
        <v>10</v>
      </c>
      <c r="S1639" s="38">
        <f t="shared" ca="1" si="102"/>
        <v>0</v>
      </c>
      <c r="T1639" s="38">
        <f t="shared" ca="1" si="103"/>
        <v>10</v>
      </c>
      <c r="U1639" s="38">
        <f ca="1">SUM($R$9:S1639)</f>
        <v>-46690</v>
      </c>
    </row>
    <row r="1640" spans="16:21" x14ac:dyDescent="0.2">
      <c r="P1640">
        <v>1632</v>
      </c>
      <c r="Q1640" s="37">
        <f t="shared" ca="1" si="100"/>
        <v>0</v>
      </c>
      <c r="R1640" s="38">
        <f t="shared" si="101"/>
        <v>10</v>
      </c>
      <c r="S1640" s="38">
        <f t="shared" ca="1" si="102"/>
        <v>0</v>
      </c>
      <c r="T1640" s="38">
        <f t="shared" ca="1" si="103"/>
        <v>10</v>
      </c>
      <c r="U1640" s="38">
        <f ca="1">SUM($R$9:S1640)</f>
        <v>-46680</v>
      </c>
    </row>
    <row r="1641" spans="16:21" x14ac:dyDescent="0.2">
      <c r="P1641">
        <v>1633</v>
      </c>
      <c r="Q1641" s="37">
        <f t="shared" ca="1" si="100"/>
        <v>0</v>
      </c>
      <c r="R1641" s="38">
        <f t="shared" si="101"/>
        <v>10</v>
      </c>
      <c r="S1641" s="38">
        <f t="shared" ca="1" si="102"/>
        <v>0</v>
      </c>
      <c r="T1641" s="38">
        <f t="shared" ca="1" si="103"/>
        <v>10</v>
      </c>
      <c r="U1641" s="38">
        <f ca="1">SUM($R$9:S1641)</f>
        <v>-46670</v>
      </c>
    </row>
    <row r="1642" spans="16:21" x14ac:dyDescent="0.2">
      <c r="P1642">
        <v>1634</v>
      </c>
      <c r="Q1642" s="37">
        <f t="shared" ca="1" si="100"/>
        <v>0</v>
      </c>
      <c r="R1642" s="38">
        <f t="shared" si="101"/>
        <v>10</v>
      </c>
      <c r="S1642" s="38">
        <f t="shared" ca="1" si="102"/>
        <v>0</v>
      </c>
      <c r="T1642" s="38">
        <f t="shared" ca="1" si="103"/>
        <v>10</v>
      </c>
      <c r="U1642" s="38">
        <f ca="1">SUM($R$9:S1642)</f>
        <v>-46660</v>
      </c>
    </row>
    <row r="1643" spans="16:21" x14ac:dyDescent="0.2">
      <c r="P1643">
        <v>1635</v>
      </c>
      <c r="Q1643" s="37">
        <f t="shared" ca="1" si="100"/>
        <v>0</v>
      </c>
      <c r="R1643" s="38">
        <f t="shared" si="101"/>
        <v>10</v>
      </c>
      <c r="S1643" s="38">
        <f t="shared" ca="1" si="102"/>
        <v>0</v>
      </c>
      <c r="T1643" s="38">
        <f t="shared" ca="1" si="103"/>
        <v>10</v>
      </c>
      <c r="U1643" s="38">
        <f ca="1">SUM($R$9:S1643)</f>
        <v>-46650</v>
      </c>
    </row>
    <row r="1644" spans="16:21" x14ac:dyDescent="0.2">
      <c r="P1644">
        <v>1636</v>
      </c>
      <c r="Q1644" s="37">
        <f t="shared" ca="1" si="100"/>
        <v>0</v>
      </c>
      <c r="R1644" s="38">
        <f t="shared" si="101"/>
        <v>10</v>
      </c>
      <c r="S1644" s="38">
        <f t="shared" ca="1" si="102"/>
        <v>0</v>
      </c>
      <c r="T1644" s="38">
        <f t="shared" ca="1" si="103"/>
        <v>10</v>
      </c>
      <c r="U1644" s="38">
        <f ca="1">SUM($R$9:S1644)</f>
        <v>-46640</v>
      </c>
    </row>
    <row r="1645" spans="16:21" x14ac:dyDescent="0.2">
      <c r="P1645">
        <v>1637</v>
      </c>
      <c r="Q1645" s="37">
        <f t="shared" ca="1" si="100"/>
        <v>0</v>
      </c>
      <c r="R1645" s="38">
        <f t="shared" si="101"/>
        <v>10</v>
      </c>
      <c r="S1645" s="38">
        <f t="shared" ca="1" si="102"/>
        <v>0</v>
      </c>
      <c r="T1645" s="38">
        <f t="shared" ca="1" si="103"/>
        <v>10</v>
      </c>
      <c r="U1645" s="38">
        <f ca="1">SUM($R$9:S1645)</f>
        <v>-46630</v>
      </c>
    </row>
    <row r="1646" spans="16:21" x14ac:dyDescent="0.2">
      <c r="P1646">
        <v>1638</v>
      </c>
      <c r="Q1646" s="37">
        <f t="shared" ca="1" si="100"/>
        <v>0</v>
      </c>
      <c r="R1646" s="38">
        <f t="shared" si="101"/>
        <v>10</v>
      </c>
      <c r="S1646" s="38">
        <f t="shared" ca="1" si="102"/>
        <v>0</v>
      </c>
      <c r="T1646" s="38">
        <f t="shared" ca="1" si="103"/>
        <v>10</v>
      </c>
      <c r="U1646" s="38">
        <f ca="1">SUM($R$9:S1646)</f>
        <v>-46620</v>
      </c>
    </row>
    <row r="1647" spans="16:21" x14ac:dyDescent="0.2">
      <c r="P1647">
        <v>1639</v>
      </c>
      <c r="Q1647" s="37">
        <f t="shared" ca="1" si="100"/>
        <v>0</v>
      </c>
      <c r="R1647" s="38">
        <f t="shared" si="101"/>
        <v>10</v>
      </c>
      <c r="S1647" s="38">
        <f t="shared" ca="1" si="102"/>
        <v>0</v>
      </c>
      <c r="T1647" s="38">
        <f t="shared" ca="1" si="103"/>
        <v>10</v>
      </c>
      <c r="U1647" s="38">
        <f ca="1">SUM($R$9:S1647)</f>
        <v>-46610</v>
      </c>
    </row>
    <row r="1648" spans="16:21" x14ac:dyDescent="0.2">
      <c r="P1648">
        <v>1640</v>
      </c>
      <c r="Q1648" s="37">
        <f t="shared" ca="1" si="100"/>
        <v>0</v>
      </c>
      <c r="R1648" s="38">
        <f t="shared" si="101"/>
        <v>10</v>
      </c>
      <c r="S1648" s="38">
        <f t="shared" ca="1" si="102"/>
        <v>0</v>
      </c>
      <c r="T1648" s="38">
        <f t="shared" ca="1" si="103"/>
        <v>10</v>
      </c>
      <c r="U1648" s="38">
        <f ca="1">SUM($R$9:S1648)</f>
        <v>-46600</v>
      </c>
    </row>
    <row r="1649" spans="16:21" x14ac:dyDescent="0.2">
      <c r="P1649">
        <v>1641</v>
      </c>
      <c r="Q1649" s="37">
        <f t="shared" ref="Q1649:Q1712" ca="1" si="104">IF(RAND()&lt;$C$2,1,0)</f>
        <v>0</v>
      </c>
      <c r="R1649" s="38">
        <f t="shared" ref="R1649:R1712" si="105">$G$2</f>
        <v>10</v>
      </c>
      <c r="S1649" s="38">
        <f t="shared" ref="S1649:S1712" ca="1" si="106">IF(Q1649=1,$G$3,$G$4)</f>
        <v>0</v>
      </c>
      <c r="T1649" s="38">
        <f t="shared" ca="1" si="103"/>
        <v>10</v>
      </c>
      <c r="U1649" s="38">
        <f ca="1">SUM($R$9:S1649)</f>
        <v>-46590</v>
      </c>
    </row>
    <row r="1650" spans="16:21" x14ac:dyDescent="0.2">
      <c r="P1650">
        <v>1642</v>
      </c>
      <c r="Q1650" s="37">
        <f t="shared" ca="1" si="104"/>
        <v>0</v>
      </c>
      <c r="R1650" s="38">
        <f t="shared" si="105"/>
        <v>10</v>
      </c>
      <c r="S1650" s="38">
        <f t="shared" ca="1" si="106"/>
        <v>0</v>
      </c>
      <c r="T1650" s="38">
        <f t="shared" ca="1" si="103"/>
        <v>10</v>
      </c>
      <c r="U1650" s="38">
        <f ca="1">SUM($R$9:S1650)</f>
        <v>-46580</v>
      </c>
    </row>
    <row r="1651" spans="16:21" x14ac:dyDescent="0.2">
      <c r="P1651">
        <v>1643</v>
      </c>
      <c r="Q1651" s="37">
        <f t="shared" ca="1" si="104"/>
        <v>0</v>
      </c>
      <c r="R1651" s="38">
        <f t="shared" si="105"/>
        <v>10</v>
      </c>
      <c r="S1651" s="38">
        <f t="shared" ca="1" si="106"/>
        <v>0</v>
      </c>
      <c r="T1651" s="38">
        <f t="shared" ca="1" si="103"/>
        <v>10</v>
      </c>
      <c r="U1651" s="38">
        <f ca="1">SUM($R$9:S1651)</f>
        <v>-46570</v>
      </c>
    </row>
    <row r="1652" spans="16:21" x14ac:dyDescent="0.2">
      <c r="P1652">
        <v>1644</v>
      </c>
      <c r="Q1652" s="37">
        <f t="shared" ca="1" si="104"/>
        <v>0</v>
      </c>
      <c r="R1652" s="38">
        <f t="shared" si="105"/>
        <v>10</v>
      </c>
      <c r="S1652" s="38">
        <f t="shared" ca="1" si="106"/>
        <v>0</v>
      </c>
      <c r="T1652" s="38">
        <f t="shared" ca="1" si="103"/>
        <v>10</v>
      </c>
      <c r="U1652" s="38">
        <f ca="1">SUM($R$9:S1652)</f>
        <v>-46560</v>
      </c>
    </row>
    <row r="1653" spans="16:21" x14ac:dyDescent="0.2">
      <c r="P1653">
        <v>1645</v>
      </c>
      <c r="Q1653" s="37">
        <f t="shared" ca="1" si="104"/>
        <v>0</v>
      </c>
      <c r="R1653" s="38">
        <f t="shared" si="105"/>
        <v>10</v>
      </c>
      <c r="S1653" s="38">
        <f t="shared" ca="1" si="106"/>
        <v>0</v>
      </c>
      <c r="T1653" s="38">
        <f t="shared" ca="1" si="103"/>
        <v>10</v>
      </c>
      <c r="U1653" s="38">
        <f ca="1">SUM($R$9:S1653)</f>
        <v>-46550</v>
      </c>
    </row>
    <row r="1654" spans="16:21" x14ac:dyDescent="0.2">
      <c r="P1654">
        <v>1646</v>
      </c>
      <c r="Q1654" s="37">
        <f t="shared" ca="1" si="104"/>
        <v>0</v>
      </c>
      <c r="R1654" s="38">
        <f t="shared" si="105"/>
        <v>10</v>
      </c>
      <c r="S1654" s="38">
        <f t="shared" ca="1" si="106"/>
        <v>0</v>
      </c>
      <c r="T1654" s="38">
        <f t="shared" ca="1" si="103"/>
        <v>10</v>
      </c>
      <c r="U1654" s="38">
        <f ca="1">SUM($R$9:S1654)</f>
        <v>-46540</v>
      </c>
    </row>
    <row r="1655" spans="16:21" x14ac:dyDescent="0.2">
      <c r="P1655">
        <v>1647</v>
      </c>
      <c r="Q1655" s="37">
        <f t="shared" ca="1" si="104"/>
        <v>0</v>
      </c>
      <c r="R1655" s="38">
        <f t="shared" si="105"/>
        <v>10</v>
      </c>
      <c r="S1655" s="38">
        <f t="shared" ca="1" si="106"/>
        <v>0</v>
      </c>
      <c r="T1655" s="38">
        <f t="shared" ca="1" si="103"/>
        <v>10</v>
      </c>
      <c r="U1655" s="38">
        <f ca="1">SUM($R$9:S1655)</f>
        <v>-46530</v>
      </c>
    </row>
    <row r="1656" spans="16:21" x14ac:dyDescent="0.2">
      <c r="P1656">
        <v>1648</v>
      </c>
      <c r="Q1656" s="37">
        <f t="shared" ca="1" si="104"/>
        <v>0</v>
      </c>
      <c r="R1656" s="38">
        <f t="shared" si="105"/>
        <v>10</v>
      </c>
      <c r="S1656" s="38">
        <f t="shared" ca="1" si="106"/>
        <v>0</v>
      </c>
      <c r="T1656" s="38">
        <f t="shared" ca="1" si="103"/>
        <v>10</v>
      </c>
      <c r="U1656" s="38">
        <f ca="1">SUM($R$9:S1656)</f>
        <v>-46520</v>
      </c>
    </row>
    <row r="1657" spans="16:21" x14ac:dyDescent="0.2">
      <c r="P1657">
        <v>1649</v>
      </c>
      <c r="Q1657" s="37">
        <f t="shared" ca="1" si="104"/>
        <v>0</v>
      </c>
      <c r="R1657" s="38">
        <f t="shared" si="105"/>
        <v>10</v>
      </c>
      <c r="S1657" s="38">
        <f t="shared" ca="1" si="106"/>
        <v>0</v>
      </c>
      <c r="T1657" s="38">
        <f t="shared" ca="1" si="103"/>
        <v>10</v>
      </c>
      <c r="U1657" s="38">
        <f ca="1">SUM($R$9:S1657)</f>
        <v>-46510</v>
      </c>
    </row>
    <row r="1658" spans="16:21" x14ac:dyDescent="0.2">
      <c r="P1658">
        <v>1650</v>
      </c>
      <c r="Q1658" s="37">
        <f t="shared" ca="1" si="104"/>
        <v>0</v>
      </c>
      <c r="R1658" s="38">
        <f t="shared" si="105"/>
        <v>10</v>
      </c>
      <c r="S1658" s="38">
        <f t="shared" ca="1" si="106"/>
        <v>0</v>
      </c>
      <c r="T1658" s="38">
        <f t="shared" ca="1" si="103"/>
        <v>10</v>
      </c>
      <c r="U1658" s="38">
        <f ca="1">SUM($R$9:S1658)</f>
        <v>-46500</v>
      </c>
    </row>
    <row r="1659" spans="16:21" x14ac:dyDescent="0.2">
      <c r="P1659">
        <v>1651</v>
      </c>
      <c r="Q1659" s="37">
        <f t="shared" ca="1" si="104"/>
        <v>0</v>
      </c>
      <c r="R1659" s="38">
        <f t="shared" si="105"/>
        <v>10</v>
      </c>
      <c r="S1659" s="38">
        <f t="shared" ca="1" si="106"/>
        <v>0</v>
      </c>
      <c r="T1659" s="38">
        <f t="shared" ca="1" si="103"/>
        <v>10</v>
      </c>
      <c r="U1659" s="38">
        <f ca="1">SUM($R$9:S1659)</f>
        <v>-46490</v>
      </c>
    </row>
    <row r="1660" spans="16:21" x14ac:dyDescent="0.2">
      <c r="P1660">
        <v>1652</v>
      </c>
      <c r="Q1660" s="37">
        <f t="shared" ca="1" si="104"/>
        <v>0</v>
      </c>
      <c r="R1660" s="38">
        <f t="shared" si="105"/>
        <v>10</v>
      </c>
      <c r="S1660" s="38">
        <f t="shared" ca="1" si="106"/>
        <v>0</v>
      </c>
      <c r="T1660" s="38">
        <f t="shared" ca="1" si="103"/>
        <v>10</v>
      </c>
      <c r="U1660" s="38">
        <f ca="1">SUM($R$9:S1660)</f>
        <v>-46480</v>
      </c>
    </row>
    <row r="1661" spans="16:21" x14ac:dyDescent="0.2">
      <c r="P1661">
        <v>1653</v>
      </c>
      <c r="Q1661" s="37">
        <f t="shared" ca="1" si="104"/>
        <v>0</v>
      </c>
      <c r="R1661" s="38">
        <f t="shared" si="105"/>
        <v>10</v>
      </c>
      <c r="S1661" s="38">
        <f t="shared" ca="1" si="106"/>
        <v>0</v>
      </c>
      <c r="T1661" s="38">
        <f t="shared" ca="1" si="103"/>
        <v>10</v>
      </c>
      <c r="U1661" s="38">
        <f ca="1">SUM($R$9:S1661)</f>
        <v>-46470</v>
      </c>
    </row>
    <row r="1662" spans="16:21" x14ac:dyDescent="0.2">
      <c r="P1662">
        <v>1654</v>
      </c>
      <c r="Q1662" s="37">
        <f t="shared" ca="1" si="104"/>
        <v>0</v>
      </c>
      <c r="R1662" s="38">
        <f t="shared" si="105"/>
        <v>10</v>
      </c>
      <c r="S1662" s="38">
        <f t="shared" ca="1" si="106"/>
        <v>0</v>
      </c>
      <c r="T1662" s="38">
        <f t="shared" ca="1" si="103"/>
        <v>10</v>
      </c>
      <c r="U1662" s="38">
        <f ca="1">SUM($R$9:S1662)</f>
        <v>-46460</v>
      </c>
    </row>
    <row r="1663" spans="16:21" x14ac:dyDescent="0.2">
      <c r="P1663">
        <v>1655</v>
      </c>
      <c r="Q1663" s="37">
        <f t="shared" ca="1" si="104"/>
        <v>0</v>
      </c>
      <c r="R1663" s="38">
        <f t="shared" si="105"/>
        <v>10</v>
      </c>
      <c r="S1663" s="38">
        <f t="shared" ca="1" si="106"/>
        <v>0</v>
      </c>
      <c r="T1663" s="38">
        <f t="shared" ca="1" si="103"/>
        <v>10</v>
      </c>
      <c r="U1663" s="38">
        <f ca="1">SUM($R$9:S1663)</f>
        <v>-46450</v>
      </c>
    </row>
    <row r="1664" spans="16:21" x14ac:dyDescent="0.2">
      <c r="P1664">
        <v>1656</v>
      </c>
      <c r="Q1664" s="37">
        <f t="shared" ca="1" si="104"/>
        <v>0</v>
      </c>
      <c r="R1664" s="38">
        <f t="shared" si="105"/>
        <v>10</v>
      </c>
      <c r="S1664" s="38">
        <f t="shared" ca="1" si="106"/>
        <v>0</v>
      </c>
      <c r="T1664" s="38">
        <f t="shared" ca="1" si="103"/>
        <v>10</v>
      </c>
      <c r="U1664" s="38">
        <f ca="1">SUM($R$9:S1664)</f>
        <v>-46440</v>
      </c>
    </row>
    <row r="1665" spans="16:21" x14ac:dyDescent="0.2">
      <c r="P1665">
        <v>1657</v>
      </c>
      <c r="Q1665" s="37">
        <f t="shared" ca="1" si="104"/>
        <v>0</v>
      </c>
      <c r="R1665" s="38">
        <f t="shared" si="105"/>
        <v>10</v>
      </c>
      <c r="S1665" s="38">
        <f t="shared" ca="1" si="106"/>
        <v>0</v>
      </c>
      <c r="T1665" s="38">
        <f t="shared" ca="1" si="103"/>
        <v>10</v>
      </c>
      <c r="U1665" s="38">
        <f ca="1">SUM($R$9:S1665)</f>
        <v>-46430</v>
      </c>
    </row>
    <row r="1666" spans="16:21" x14ac:dyDescent="0.2">
      <c r="P1666">
        <v>1658</v>
      </c>
      <c r="Q1666" s="37">
        <f t="shared" ca="1" si="104"/>
        <v>0</v>
      </c>
      <c r="R1666" s="38">
        <f t="shared" si="105"/>
        <v>10</v>
      </c>
      <c r="S1666" s="38">
        <f t="shared" ca="1" si="106"/>
        <v>0</v>
      </c>
      <c r="T1666" s="38">
        <f t="shared" ca="1" si="103"/>
        <v>10</v>
      </c>
      <c r="U1666" s="38">
        <f ca="1">SUM($R$9:S1666)</f>
        <v>-46420</v>
      </c>
    </row>
    <row r="1667" spans="16:21" x14ac:dyDescent="0.2">
      <c r="P1667">
        <v>1659</v>
      </c>
      <c r="Q1667" s="37">
        <f t="shared" ca="1" si="104"/>
        <v>0</v>
      </c>
      <c r="R1667" s="38">
        <f t="shared" si="105"/>
        <v>10</v>
      </c>
      <c r="S1667" s="38">
        <f t="shared" ca="1" si="106"/>
        <v>0</v>
      </c>
      <c r="T1667" s="38">
        <f t="shared" ca="1" si="103"/>
        <v>10</v>
      </c>
      <c r="U1667" s="38">
        <f ca="1">SUM($R$9:S1667)</f>
        <v>-46410</v>
      </c>
    </row>
    <row r="1668" spans="16:21" x14ac:dyDescent="0.2">
      <c r="P1668">
        <v>1660</v>
      </c>
      <c r="Q1668" s="37">
        <f t="shared" ca="1" si="104"/>
        <v>0</v>
      </c>
      <c r="R1668" s="38">
        <f t="shared" si="105"/>
        <v>10</v>
      </c>
      <c r="S1668" s="38">
        <f t="shared" ca="1" si="106"/>
        <v>0</v>
      </c>
      <c r="T1668" s="38">
        <f t="shared" ca="1" si="103"/>
        <v>10</v>
      </c>
      <c r="U1668" s="38">
        <f ca="1">SUM($R$9:S1668)</f>
        <v>-46400</v>
      </c>
    </row>
    <row r="1669" spans="16:21" x14ac:dyDescent="0.2">
      <c r="P1669">
        <v>1661</v>
      </c>
      <c r="Q1669" s="37">
        <f t="shared" ca="1" si="104"/>
        <v>1</v>
      </c>
      <c r="R1669" s="38">
        <f t="shared" si="105"/>
        <v>10</v>
      </c>
      <c r="S1669" s="38">
        <f t="shared" ca="1" si="106"/>
        <v>-1000</v>
      </c>
      <c r="T1669" s="38">
        <f t="shared" ca="1" si="103"/>
        <v>-990</v>
      </c>
      <c r="U1669" s="38">
        <f ca="1">SUM($R$9:S1669)</f>
        <v>-47390</v>
      </c>
    </row>
    <row r="1670" spans="16:21" x14ac:dyDescent="0.2">
      <c r="P1670">
        <v>1662</v>
      </c>
      <c r="Q1670" s="37">
        <f t="shared" ca="1" si="104"/>
        <v>0</v>
      </c>
      <c r="R1670" s="38">
        <f t="shared" si="105"/>
        <v>10</v>
      </c>
      <c r="S1670" s="38">
        <f t="shared" ca="1" si="106"/>
        <v>0</v>
      </c>
      <c r="T1670" s="38">
        <f t="shared" ca="1" si="103"/>
        <v>10</v>
      </c>
      <c r="U1670" s="38">
        <f ca="1">SUM($R$9:S1670)</f>
        <v>-47380</v>
      </c>
    </row>
    <row r="1671" spans="16:21" x14ac:dyDescent="0.2">
      <c r="P1671">
        <v>1663</v>
      </c>
      <c r="Q1671" s="37">
        <f t="shared" ca="1" si="104"/>
        <v>0</v>
      </c>
      <c r="R1671" s="38">
        <f t="shared" si="105"/>
        <v>10</v>
      </c>
      <c r="S1671" s="38">
        <f t="shared" ca="1" si="106"/>
        <v>0</v>
      </c>
      <c r="T1671" s="38">
        <f t="shared" ca="1" si="103"/>
        <v>10</v>
      </c>
      <c r="U1671" s="38">
        <f ca="1">SUM($R$9:S1671)</f>
        <v>-47370</v>
      </c>
    </row>
    <row r="1672" spans="16:21" x14ac:dyDescent="0.2">
      <c r="P1672">
        <v>1664</v>
      </c>
      <c r="Q1672" s="37">
        <f t="shared" ca="1" si="104"/>
        <v>0</v>
      </c>
      <c r="R1672" s="38">
        <f t="shared" si="105"/>
        <v>10</v>
      </c>
      <c r="S1672" s="38">
        <f t="shared" ca="1" si="106"/>
        <v>0</v>
      </c>
      <c r="T1672" s="38">
        <f t="shared" ca="1" si="103"/>
        <v>10</v>
      </c>
      <c r="U1672" s="38">
        <f ca="1">SUM($R$9:S1672)</f>
        <v>-47360</v>
      </c>
    </row>
    <row r="1673" spans="16:21" x14ac:dyDescent="0.2">
      <c r="P1673">
        <v>1665</v>
      </c>
      <c r="Q1673" s="37">
        <f t="shared" ca="1" si="104"/>
        <v>0</v>
      </c>
      <c r="R1673" s="38">
        <f t="shared" si="105"/>
        <v>10</v>
      </c>
      <c r="S1673" s="38">
        <f t="shared" ca="1" si="106"/>
        <v>0</v>
      </c>
      <c r="T1673" s="38">
        <f t="shared" ca="1" si="103"/>
        <v>10</v>
      </c>
      <c r="U1673" s="38">
        <f ca="1">SUM($R$9:S1673)</f>
        <v>-47350</v>
      </c>
    </row>
    <row r="1674" spans="16:21" x14ac:dyDescent="0.2">
      <c r="P1674">
        <v>1666</v>
      </c>
      <c r="Q1674" s="37">
        <f t="shared" ca="1" si="104"/>
        <v>0</v>
      </c>
      <c r="R1674" s="38">
        <f t="shared" si="105"/>
        <v>10</v>
      </c>
      <c r="S1674" s="38">
        <f t="shared" ca="1" si="106"/>
        <v>0</v>
      </c>
      <c r="T1674" s="38">
        <f t="shared" ref="T1674:T1737" ca="1" si="107">R1674+S1674</f>
        <v>10</v>
      </c>
      <c r="U1674" s="38">
        <f ca="1">SUM($R$9:S1674)</f>
        <v>-47340</v>
      </c>
    </row>
    <row r="1675" spans="16:21" x14ac:dyDescent="0.2">
      <c r="P1675">
        <v>1667</v>
      </c>
      <c r="Q1675" s="37">
        <f t="shared" ca="1" si="104"/>
        <v>0</v>
      </c>
      <c r="R1675" s="38">
        <f t="shared" si="105"/>
        <v>10</v>
      </c>
      <c r="S1675" s="38">
        <f t="shared" ca="1" si="106"/>
        <v>0</v>
      </c>
      <c r="T1675" s="38">
        <f t="shared" ca="1" si="107"/>
        <v>10</v>
      </c>
      <c r="U1675" s="38">
        <f ca="1">SUM($R$9:S1675)</f>
        <v>-47330</v>
      </c>
    </row>
    <row r="1676" spans="16:21" x14ac:dyDescent="0.2">
      <c r="P1676">
        <v>1668</v>
      </c>
      <c r="Q1676" s="37">
        <f t="shared" ca="1" si="104"/>
        <v>0</v>
      </c>
      <c r="R1676" s="38">
        <f t="shared" si="105"/>
        <v>10</v>
      </c>
      <c r="S1676" s="38">
        <f t="shared" ca="1" si="106"/>
        <v>0</v>
      </c>
      <c r="T1676" s="38">
        <f t="shared" ca="1" si="107"/>
        <v>10</v>
      </c>
      <c r="U1676" s="38">
        <f ca="1">SUM($R$9:S1676)</f>
        <v>-47320</v>
      </c>
    </row>
    <row r="1677" spans="16:21" x14ac:dyDescent="0.2">
      <c r="P1677">
        <v>1669</v>
      </c>
      <c r="Q1677" s="37">
        <f t="shared" ca="1" si="104"/>
        <v>1</v>
      </c>
      <c r="R1677" s="38">
        <f t="shared" si="105"/>
        <v>10</v>
      </c>
      <c r="S1677" s="38">
        <f t="shared" ca="1" si="106"/>
        <v>-1000</v>
      </c>
      <c r="T1677" s="38">
        <f t="shared" ca="1" si="107"/>
        <v>-990</v>
      </c>
      <c r="U1677" s="38">
        <f ca="1">SUM($R$9:S1677)</f>
        <v>-48310</v>
      </c>
    </row>
    <row r="1678" spans="16:21" x14ac:dyDescent="0.2">
      <c r="P1678">
        <v>1670</v>
      </c>
      <c r="Q1678" s="37">
        <f t="shared" ca="1" si="104"/>
        <v>0</v>
      </c>
      <c r="R1678" s="38">
        <f t="shared" si="105"/>
        <v>10</v>
      </c>
      <c r="S1678" s="38">
        <f t="shared" ca="1" si="106"/>
        <v>0</v>
      </c>
      <c r="T1678" s="38">
        <f t="shared" ca="1" si="107"/>
        <v>10</v>
      </c>
      <c r="U1678" s="38">
        <f ca="1">SUM($R$9:S1678)</f>
        <v>-48300</v>
      </c>
    </row>
    <row r="1679" spans="16:21" x14ac:dyDescent="0.2">
      <c r="P1679">
        <v>1671</v>
      </c>
      <c r="Q1679" s="37">
        <f t="shared" ca="1" si="104"/>
        <v>0</v>
      </c>
      <c r="R1679" s="38">
        <f t="shared" si="105"/>
        <v>10</v>
      </c>
      <c r="S1679" s="38">
        <f t="shared" ca="1" si="106"/>
        <v>0</v>
      </c>
      <c r="T1679" s="38">
        <f t="shared" ca="1" si="107"/>
        <v>10</v>
      </c>
      <c r="U1679" s="38">
        <f ca="1">SUM($R$9:S1679)</f>
        <v>-48290</v>
      </c>
    </row>
    <row r="1680" spans="16:21" x14ac:dyDescent="0.2">
      <c r="P1680">
        <v>1672</v>
      </c>
      <c r="Q1680" s="37">
        <f t="shared" ca="1" si="104"/>
        <v>0</v>
      </c>
      <c r="R1680" s="38">
        <f t="shared" si="105"/>
        <v>10</v>
      </c>
      <c r="S1680" s="38">
        <f t="shared" ca="1" si="106"/>
        <v>0</v>
      </c>
      <c r="T1680" s="38">
        <f t="shared" ca="1" si="107"/>
        <v>10</v>
      </c>
      <c r="U1680" s="38">
        <f ca="1">SUM($R$9:S1680)</f>
        <v>-48280</v>
      </c>
    </row>
    <row r="1681" spans="16:21" x14ac:dyDescent="0.2">
      <c r="P1681">
        <v>1673</v>
      </c>
      <c r="Q1681" s="37">
        <f t="shared" ca="1" si="104"/>
        <v>0</v>
      </c>
      <c r="R1681" s="38">
        <f t="shared" si="105"/>
        <v>10</v>
      </c>
      <c r="S1681" s="38">
        <f t="shared" ca="1" si="106"/>
        <v>0</v>
      </c>
      <c r="T1681" s="38">
        <f t="shared" ca="1" si="107"/>
        <v>10</v>
      </c>
      <c r="U1681" s="38">
        <f ca="1">SUM($R$9:S1681)</f>
        <v>-48270</v>
      </c>
    </row>
    <row r="1682" spans="16:21" x14ac:dyDescent="0.2">
      <c r="P1682">
        <v>1674</v>
      </c>
      <c r="Q1682" s="37">
        <f t="shared" ca="1" si="104"/>
        <v>0</v>
      </c>
      <c r="R1682" s="38">
        <f t="shared" si="105"/>
        <v>10</v>
      </c>
      <c r="S1682" s="38">
        <f t="shared" ca="1" si="106"/>
        <v>0</v>
      </c>
      <c r="T1682" s="38">
        <f t="shared" ca="1" si="107"/>
        <v>10</v>
      </c>
      <c r="U1682" s="38">
        <f ca="1">SUM($R$9:S1682)</f>
        <v>-48260</v>
      </c>
    </row>
    <row r="1683" spans="16:21" x14ac:dyDescent="0.2">
      <c r="P1683">
        <v>1675</v>
      </c>
      <c r="Q1683" s="37">
        <f t="shared" ca="1" si="104"/>
        <v>0</v>
      </c>
      <c r="R1683" s="38">
        <f t="shared" si="105"/>
        <v>10</v>
      </c>
      <c r="S1683" s="38">
        <f t="shared" ca="1" si="106"/>
        <v>0</v>
      </c>
      <c r="T1683" s="38">
        <f t="shared" ca="1" si="107"/>
        <v>10</v>
      </c>
      <c r="U1683" s="38">
        <f ca="1">SUM($R$9:S1683)</f>
        <v>-48250</v>
      </c>
    </row>
    <row r="1684" spans="16:21" x14ac:dyDescent="0.2">
      <c r="P1684">
        <v>1676</v>
      </c>
      <c r="Q1684" s="37">
        <f t="shared" ca="1" si="104"/>
        <v>0</v>
      </c>
      <c r="R1684" s="38">
        <f t="shared" si="105"/>
        <v>10</v>
      </c>
      <c r="S1684" s="38">
        <f t="shared" ca="1" si="106"/>
        <v>0</v>
      </c>
      <c r="T1684" s="38">
        <f t="shared" ca="1" si="107"/>
        <v>10</v>
      </c>
      <c r="U1684" s="38">
        <f ca="1">SUM($R$9:S1684)</f>
        <v>-48240</v>
      </c>
    </row>
    <row r="1685" spans="16:21" x14ac:dyDescent="0.2">
      <c r="P1685">
        <v>1677</v>
      </c>
      <c r="Q1685" s="37">
        <f t="shared" ca="1" si="104"/>
        <v>0</v>
      </c>
      <c r="R1685" s="38">
        <f t="shared" si="105"/>
        <v>10</v>
      </c>
      <c r="S1685" s="38">
        <f t="shared" ca="1" si="106"/>
        <v>0</v>
      </c>
      <c r="T1685" s="38">
        <f t="shared" ca="1" si="107"/>
        <v>10</v>
      </c>
      <c r="U1685" s="38">
        <f ca="1">SUM($R$9:S1685)</f>
        <v>-48230</v>
      </c>
    </row>
    <row r="1686" spans="16:21" x14ac:dyDescent="0.2">
      <c r="P1686">
        <v>1678</v>
      </c>
      <c r="Q1686" s="37">
        <f t="shared" ca="1" si="104"/>
        <v>1</v>
      </c>
      <c r="R1686" s="38">
        <f t="shared" si="105"/>
        <v>10</v>
      </c>
      <c r="S1686" s="38">
        <f t="shared" ca="1" si="106"/>
        <v>-1000</v>
      </c>
      <c r="T1686" s="38">
        <f t="shared" ca="1" si="107"/>
        <v>-990</v>
      </c>
      <c r="U1686" s="38">
        <f ca="1">SUM($R$9:S1686)</f>
        <v>-49220</v>
      </c>
    </row>
    <row r="1687" spans="16:21" x14ac:dyDescent="0.2">
      <c r="P1687">
        <v>1679</v>
      </c>
      <c r="Q1687" s="37">
        <f t="shared" ca="1" si="104"/>
        <v>0</v>
      </c>
      <c r="R1687" s="38">
        <f t="shared" si="105"/>
        <v>10</v>
      </c>
      <c r="S1687" s="38">
        <f t="shared" ca="1" si="106"/>
        <v>0</v>
      </c>
      <c r="T1687" s="38">
        <f t="shared" ca="1" si="107"/>
        <v>10</v>
      </c>
      <c r="U1687" s="38">
        <f ca="1">SUM($R$9:S1687)</f>
        <v>-49210</v>
      </c>
    </row>
    <row r="1688" spans="16:21" x14ac:dyDescent="0.2">
      <c r="P1688">
        <v>1680</v>
      </c>
      <c r="Q1688" s="37">
        <f t="shared" ca="1" si="104"/>
        <v>0</v>
      </c>
      <c r="R1688" s="38">
        <f t="shared" si="105"/>
        <v>10</v>
      </c>
      <c r="S1688" s="38">
        <f t="shared" ca="1" si="106"/>
        <v>0</v>
      </c>
      <c r="T1688" s="38">
        <f t="shared" ca="1" si="107"/>
        <v>10</v>
      </c>
      <c r="U1688" s="38">
        <f ca="1">SUM($R$9:S1688)</f>
        <v>-49200</v>
      </c>
    </row>
    <row r="1689" spans="16:21" x14ac:dyDescent="0.2">
      <c r="P1689">
        <v>1681</v>
      </c>
      <c r="Q1689" s="37">
        <f t="shared" ca="1" si="104"/>
        <v>0</v>
      </c>
      <c r="R1689" s="38">
        <f t="shared" si="105"/>
        <v>10</v>
      </c>
      <c r="S1689" s="38">
        <f t="shared" ca="1" si="106"/>
        <v>0</v>
      </c>
      <c r="T1689" s="38">
        <f t="shared" ca="1" si="107"/>
        <v>10</v>
      </c>
      <c r="U1689" s="38">
        <f ca="1">SUM($R$9:S1689)</f>
        <v>-49190</v>
      </c>
    </row>
    <row r="1690" spans="16:21" x14ac:dyDescent="0.2">
      <c r="P1690">
        <v>1682</v>
      </c>
      <c r="Q1690" s="37">
        <f t="shared" ca="1" si="104"/>
        <v>0</v>
      </c>
      <c r="R1690" s="38">
        <f t="shared" si="105"/>
        <v>10</v>
      </c>
      <c r="S1690" s="38">
        <f t="shared" ca="1" si="106"/>
        <v>0</v>
      </c>
      <c r="T1690" s="38">
        <f t="shared" ca="1" si="107"/>
        <v>10</v>
      </c>
      <c r="U1690" s="38">
        <f ca="1">SUM($R$9:S1690)</f>
        <v>-49180</v>
      </c>
    </row>
    <row r="1691" spans="16:21" x14ac:dyDescent="0.2">
      <c r="P1691">
        <v>1683</v>
      </c>
      <c r="Q1691" s="37">
        <f t="shared" ca="1" si="104"/>
        <v>0</v>
      </c>
      <c r="R1691" s="38">
        <f t="shared" si="105"/>
        <v>10</v>
      </c>
      <c r="S1691" s="38">
        <f t="shared" ca="1" si="106"/>
        <v>0</v>
      </c>
      <c r="T1691" s="38">
        <f t="shared" ca="1" si="107"/>
        <v>10</v>
      </c>
      <c r="U1691" s="38">
        <f ca="1">SUM($R$9:S1691)</f>
        <v>-49170</v>
      </c>
    </row>
    <row r="1692" spans="16:21" x14ac:dyDescent="0.2">
      <c r="P1692">
        <v>1684</v>
      </c>
      <c r="Q1692" s="37">
        <f t="shared" ca="1" si="104"/>
        <v>0</v>
      </c>
      <c r="R1692" s="38">
        <f t="shared" si="105"/>
        <v>10</v>
      </c>
      <c r="S1692" s="38">
        <f t="shared" ca="1" si="106"/>
        <v>0</v>
      </c>
      <c r="T1692" s="38">
        <f t="shared" ca="1" si="107"/>
        <v>10</v>
      </c>
      <c r="U1692" s="38">
        <f ca="1">SUM($R$9:S1692)</f>
        <v>-49160</v>
      </c>
    </row>
    <row r="1693" spans="16:21" x14ac:dyDescent="0.2">
      <c r="P1693">
        <v>1685</v>
      </c>
      <c r="Q1693" s="37">
        <f t="shared" ca="1" si="104"/>
        <v>0</v>
      </c>
      <c r="R1693" s="38">
        <f t="shared" si="105"/>
        <v>10</v>
      </c>
      <c r="S1693" s="38">
        <f t="shared" ca="1" si="106"/>
        <v>0</v>
      </c>
      <c r="T1693" s="38">
        <f t="shared" ca="1" si="107"/>
        <v>10</v>
      </c>
      <c r="U1693" s="38">
        <f ca="1">SUM($R$9:S1693)</f>
        <v>-49150</v>
      </c>
    </row>
    <row r="1694" spans="16:21" x14ac:dyDescent="0.2">
      <c r="P1694">
        <v>1686</v>
      </c>
      <c r="Q1694" s="37">
        <f t="shared" ca="1" si="104"/>
        <v>0</v>
      </c>
      <c r="R1694" s="38">
        <f t="shared" si="105"/>
        <v>10</v>
      </c>
      <c r="S1694" s="38">
        <f t="shared" ca="1" si="106"/>
        <v>0</v>
      </c>
      <c r="T1694" s="38">
        <f t="shared" ca="1" si="107"/>
        <v>10</v>
      </c>
      <c r="U1694" s="38">
        <f ca="1">SUM($R$9:S1694)</f>
        <v>-49140</v>
      </c>
    </row>
    <row r="1695" spans="16:21" x14ac:dyDescent="0.2">
      <c r="P1695">
        <v>1687</v>
      </c>
      <c r="Q1695" s="37">
        <f t="shared" ca="1" si="104"/>
        <v>0</v>
      </c>
      <c r="R1695" s="38">
        <f t="shared" si="105"/>
        <v>10</v>
      </c>
      <c r="S1695" s="38">
        <f t="shared" ca="1" si="106"/>
        <v>0</v>
      </c>
      <c r="T1695" s="38">
        <f t="shared" ca="1" si="107"/>
        <v>10</v>
      </c>
      <c r="U1695" s="38">
        <f ca="1">SUM($R$9:S1695)</f>
        <v>-49130</v>
      </c>
    </row>
    <row r="1696" spans="16:21" x14ac:dyDescent="0.2">
      <c r="P1696">
        <v>1688</v>
      </c>
      <c r="Q1696" s="37">
        <f t="shared" ca="1" si="104"/>
        <v>0</v>
      </c>
      <c r="R1696" s="38">
        <f t="shared" si="105"/>
        <v>10</v>
      </c>
      <c r="S1696" s="38">
        <f t="shared" ca="1" si="106"/>
        <v>0</v>
      </c>
      <c r="T1696" s="38">
        <f t="shared" ca="1" si="107"/>
        <v>10</v>
      </c>
      <c r="U1696" s="38">
        <f ca="1">SUM($R$9:S1696)</f>
        <v>-49120</v>
      </c>
    </row>
    <row r="1697" spans="16:21" x14ac:dyDescent="0.2">
      <c r="P1697">
        <v>1689</v>
      </c>
      <c r="Q1697" s="37">
        <f t="shared" ca="1" si="104"/>
        <v>0</v>
      </c>
      <c r="R1697" s="38">
        <f t="shared" si="105"/>
        <v>10</v>
      </c>
      <c r="S1697" s="38">
        <f t="shared" ca="1" si="106"/>
        <v>0</v>
      </c>
      <c r="T1697" s="38">
        <f t="shared" ca="1" si="107"/>
        <v>10</v>
      </c>
      <c r="U1697" s="38">
        <f ca="1">SUM($R$9:S1697)</f>
        <v>-49110</v>
      </c>
    </row>
    <row r="1698" spans="16:21" x14ac:dyDescent="0.2">
      <c r="P1698">
        <v>1690</v>
      </c>
      <c r="Q1698" s="37">
        <f t="shared" ca="1" si="104"/>
        <v>0</v>
      </c>
      <c r="R1698" s="38">
        <f t="shared" si="105"/>
        <v>10</v>
      </c>
      <c r="S1698" s="38">
        <f t="shared" ca="1" si="106"/>
        <v>0</v>
      </c>
      <c r="T1698" s="38">
        <f t="shared" ca="1" si="107"/>
        <v>10</v>
      </c>
      <c r="U1698" s="38">
        <f ca="1">SUM($R$9:S1698)</f>
        <v>-49100</v>
      </c>
    </row>
    <row r="1699" spans="16:21" x14ac:dyDescent="0.2">
      <c r="P1699">
        <v>1691</v>
      </c>
      <c r="Q1699" s="37">
        <f t="shared" ca="1" si="104"/>
        <v>0</v>
      </c>
      <c r="R1699" s="38">
        <f t="shared" si="105"/>
        <v>10</v>
      </c>
      <c r="S1699" s="38">
        <f t="shared" ca="1" si="106"/>
        <v>0</v>
      </c>
      <c r="T1699" s="38">
        <f t="shared" ca="1" si="107"/>
        <v>10</v>
      </c>
      <c r="U1699" s="38">
        <f ca="1">SUM($R$9:S1699)</f>
        <v>-49090</v>
      </c>
    </row>
    <row r="1700" spans="16:21" x14ac:dyDescent="0.2">
      <c r="P1700">
        <v>1692</v>
      </c>
      <c r="Q1700" s="37">
        <f t="shared" ca="1" si="104"/>
        <v>0</v>
      </c>
      <c r="R1700" s="38">
        <f t="shared" si="105"/>
        <v>10</v>
      </c>
      <c r="S1700" s="38">
        <f t="shared" ca="1" si="106"/>
        <v>0</v>
      </c>
      <c r="T1700" s="38">
        <f t="shared" ca="1" si="107"/>
        <v>10</v>
      </c>
      <c r="U1700" s="38">
        <f ca="1">SUM($R$9:S1700)</f>
        <v>-49080</v>
      </c>
    </row>
    <row r="1701" spans="16:21" x14ac:dyDescent="0.2">
      <c r="P1701">
        <v>1693</v>
      </c>
      <c r="Q1701" s="37">
        <f t="shared" ca="1" si="104"/>
        <v>0</v>
      </c>
      <c r="R1701" s="38">
        <f t="shared" si="105"/>
        <v>10</v>
      </c>
      <c r="S1701" s="38">
        <f t="shared" ca="1" si="106"/>
        <v>0</v>
      </c>
      <c r="T1701" s="38">
        <f t="shared" ca="1" si="107"/>
        <v>10</v>
      </c>
      <c r="U1701" s="38">
        <f ca="1">SUM($R$9:S1701)</f>
        <v>-49070</v>
      </c>
    </row>
    <row r="1702" spans="16:21" x14ac:dyDescent="0.2">
      <c r="P1702">
        <v>1694</v>
      </c>
      <c r="Q1702" s="37">
        <f t="shared" ca="1" si="104"/>
        <v>0</v>
      </c>
      <c r="R1702" s="38">
        <f t="shared" si="105"/>
        <v>10</v>
      </c>
      <c r="S1702" s="38">
        <f t="shared" ca="1" si="106"/>
        <v>0</v>
      </c>
      <c r="T1702" s="38">
        <f t="shared" ca="1" si="107"/>
        <v>10</v>
      </c>
      <c r="U1702" s="38">
        <f ca="1">SUM($R$9:S1702)</f>
        <v>-49060</v>
      </c>
    </row>
    <row r="1703" spans="16:21" x14ac:dyDescent="0.2">
      <c r="P1703">
        <v>1695</v>
      </c>
      <c r="Q1703" s="37">
        <f t="shared" ca="1" si="104"/>
        <v>0</v>
      </c>
      <c r="R1703" s="38">
        <f t="shared" si="105"/>
        <v>10</v>
      </c>
      <c r="S1703" s="38">
        <f t="shared" ca="1" si="106"/>
        <v>0</v>
      </c>
      <c r="T1703" s="38">
        <f t="shared" ca="1" si="107"/>
        <v>10</v>
      </c>
      <c r="U1703" s="38">
        <f ca="1">SUM($R$9:S1703)</f>
        <v>-49050</v>
      </c>
    </row>
    <row r="1704" spans="16:21" x14ac:dyDescent="0.2">
      <c r="P1704">
        <v>1696</v>
      </c>
      <c r="Q1704" s="37">
        <f t="shared" ca="1" si="104"/>
        <v>0</v>
      </c>
      <c r="R1704" s="38">
        <f t="shared" si="105"/>
        <v>10</v>
      </c>
      <c r="S1704" s="38">
        <f t="shared" ca="1" si="106"/>
        <v>0</v>
      </c>
      <c r="T1704" s="38">
        <f t="shared" ca="1" si="107"/>
        <v>10</v>
      </c>
      <c r="U1704" s="38">
        <f ca="1">SUM($R$9:S1704)</f>
        <v>-49040</v>
      </c>
    </row>
    <row r="1705" spans="16:21" x14ac:dyDescent="0.2">
      <c r="P1705">
        <v>1697</v>
      </c>
      <c r="Q1705" s="37">
        <f t="shared" ca="1" si="104"/>
        <v>0</v>
      </c>
      <c r="R1705" s="38">
        <f t="shared" si="105"/>
        <v>10</v>
      </c>
      <c r="S1705" s="38">
        <f t="shared" ca="1" si="106"/>
        <v>0</v>
      </c>
      <c r="T1705" s="38">
        <f t="shared" ca="1" si="107"/>
        <v>10</v>
      </c>
      <c r="U1705" s="38">
        <f ca="1">SUM($R$9:S1705)</f>
        <v>-49030</v>
      </c>
    </row>
    <row r="1706" spans="16:21" x14ac:dyDescent="0.2">
      <c r="P1706">
        <v>1698</v>
      </c>
      <c r="Q1706" s="37">
        <f t="shared" ca="1" si="104"/>
        <v>0</v>
      </c>
      <c r="R1706" s="38">
        <f t="shared" si="105"/>
        <v>10</v>
      </c>
      <c r="S1706" s="38">
        <f t="shared" ca="1" si="106"/>
        <v>0</v>
      </c>
      <c r="T1706" s="38">
        <f t="shared" ca="1" si="107"/>
        <v>10</v>
      </c>
      <c r="U1706" s="38">
        <f ca="1">SUM($R$9:S1706)</f>
        <v>-49020</v>
      </c>
    </row>
    <row r="1707" spans="16:21" x14ac:dyDescent="0.2">
      <c r="P1707">
        <v>1699</v>
      </c>
      <c r="Q1707" s="37">
        <f t="shared" ca="1" si="104"/>
        <v>0</v>
      </c>
      <c r="R1707" s="38">
        <f t="shared" si="105"/>
        <v>10</v>
      </c>
      <c r="S1707" s="38">
        <f t="shared" ca="1" si="106"/>
        <v>0</v>
      </c>
      <c r="T1707" s="38">
        <f t="shared" ca="1" si="107"/>
        <v>10</v>
      </c>
      <c r="U1707" s="38">
        <f ca="1">SUM($R$9:S1707)</f>
        <v>-49010</v>
      </c>
    </row>
    <row r="1708" spans="16:21" x14ac:dyDescent="0.2">
      <c r="P1708">
        <v>1700</v>
      </c>
      <c r="Q1708" s="37">
        <f t="shared" ca="1" si="104"/>
        <v>0</v>
      </c>
      <c r="R1708" s="38">
        <f t="shared" si="105"/>
        <v>10</v>
      </c>
      <c r="S1708" s="38">
        <f t="shared" ca="1" si="106"/>
        <v>0</v>
      </c>
      <c r="T1708" s="38">
        <f t="shared" ca="1" si="107"/>
        <v>10</v>
      </c>
      <c r="U1708" s="38">
        <f ca="1">SUM($R$9:S1708)</f>
        <v>-49000</v>
      </c>
    </row>
    <row r="1709" spans="16:21" x14ac:dyDescent="0.2">
      <c r="P1709">
        <v>1701</v>
      </c>
      <c r="Q1709" s="37">
        <f t="shared" ca="1" si="104"/>
        <v>0</v>
      </c>
      <c r="R1709" s="38">
        <f t="shared" si="105"/>
        <v>10</v>
      </c>
      <c r="S1709" s="38">
        <f t="shared" ca="1" si="106"/>
        <v>0</v>
      </c>
      <c r="T1709" s="38">
        <f t="shared" ca="1" si="107"/>
        <v>10</v>
      </c>
      <c r="U1709" s="38">
        <f ca="1">SUM($R$9:S1709)</f>
        <v>-48990</v>
      </c>
    </row>
    <row r="1710" spans="16:21" x14ac:dyDescent="0.2">
      <c r="P1710">
        <v>1702</v>
      </c>
      <c r="Q1710" s="37">
        <f t="shared" ca="1" si="104"/>
        <v>0</v>
      </c>
      <c r="R1710" s="38">
        <f t="shared" si="105"/>
        <v>10</v>
      </c>
      <c r="S1710" s="38">
        <f t="shared" ca="1" si="106"/>
        <v>0</v>
      </c>
      <c r="T1710" s="38">
        <f t="shared" ca="1" si="107"/>
        <v>10</v>
      </c>
      <c r="U1710" s="38">
        <f ca="1">SUM($R$9:S1710)</f>
        <v>-48980</v>
      </c>
    </row>
    <row r="1711" spans="16:21" x14ac:dyDescent="0.2">
      <c r="P1711">
        <v>1703</v>
      </c>
      <c r="Q1711" s="37">
        <f t="shared" ca="1" si="104"/>
        <v>0</v>
      </c>
      <c r="R1711" s="38">
        <f t="shared" si="105"/>
        <v>10</v>
      </c>
      <c r="S1711" s="38">
        <f t="shared" ca="1" si="106"/>
        <v>0</v>
      </c>
      <c r="T1711" s="38">
        <f t="shared" ca="1" si="107"/>
        <v>10</v>
      </c>
      <c r="U1711" s="38">
        <f ca="1">SUM($R$9:S1711)</f>
        <v>-48970</v>
      </c>
    </row>
    <row r="1712" spans="16:21" x14ac:dyDescent="0.2">
      <c r="P1712">
        <v>1704</v>
      </c>
      <c r="Q1712" s="37">
        <f t="shared" ca="1" si="104"/>
        <v>0</v>
      </c>
      <c r="R1712" s="38">
        <f t="shared" si="105"/>
        <v>10</v>
      </c>
      <c r="S1712" s="38">
        <f t="shared" ca="1" si="106"/>
        <v>0</v>
      </c>
      <c r="T1712" s="38">
        <f t="shared" ca="1" si="107"/>
        <v>10</v>
      </c>
      <c r="U1712" s="38">
        <f ca="1">SUM($R$9:S1712)</f>
        <v>-48960</v>
      </c>
    </row>
    <row r="1713" spans="16:21" x14ac:dyDescent="0.2">
      <c r="P1713">
        <v>1705</v>
      </c>
      <c r="Q1713" s="37">
        <f t="shared" ref="Q1713:Q1776" ca="1" si="108">IF(RAND()&lt;$C$2,1,0)</f>
        <v>0</v>
      </c>
      <c r="R1713" s="38">
        <f t="shared" ref="R1713:R1776" si="109">$G$2</f>
        <v>10</v>
      </c>
      <c r="S1713" s="38">
        <f t="shared" ref="S1713:S1776" ca="1" si="110">IF(Q1713=1,$G$3,$G$4)</f>
        <v>0</v>
      </c>
      <c r="T1713" s="38">
        <f t="shared" ca="1" si="107"/>
        <v>10</v>
      </c>
      <c r="U1713" s="38">
        <f ca="1">SUM($R$9:S1713)</f>
        <v>-48950</v>
      </c>
    </row>
    <row r="1714" spans="16:21" x14ac:dyDescent="0.2">
      <c r="P1714">
        <v>1706</v>
      </c>
      <c r="Q1714" s="37">
        <f t="shared" ca="1" si="108"/>
        <v>0</v>
      </c>
      <c r="R1714" s="38">
        <f t="shared" si="109"/>
        <v>10</v>
      </c>
      <c r="S1714" s="38">
        <f t="shared" ca="1" si="110"/>
        <v>0</v>
      </c>
      <c r="T1714" s="38">
        <f t="shared" ca="1" si="107"/>
        <v>10</v>
      </c>
      <c r="U1714" s="38">
        <f ca="1">SUM($R$9:S1714)</f>
        <v>-48940</v>
      </c>
    </row>
    <row r="1715" spans="16:21" x14ac:dyDescent="0.2">
      <c r="P1715">
        <v>1707</v>
      </c>
      <c r="Q1715" s="37">
        <f t="shared" ca="1" si="108"/>
        <v>0</v>
      </c>
      <c r="R1715" s="38">
        <f t="shared" si="109"/>
        <v>10</v>
      </c>
      <c r="S1715" s="38">
        <f t="shared" ca="1" si="110"/>
        <v>0</v>
      </c>
      <c r="T1715" s="38">
        <f t="shared" ca="1" si="107"/>
        <v>10</v>
      </c>
      <c r="U1715" s="38">
        <f ca="1">SUM($R$9:S1715)</f>
        <v>-48930</v>
      </c>
    </row>
    <row r="1716" spans="16:21" x14ac:dyDescent="0.2">
      <c r="P1716">
        <v>1708</v>
      </c>
      <c r="Q1716" s="37">
        <f t="shared" ca="1" si="108"/>
        <v>0</v>
      </c>
      <c r="R1716" s="38">
        <f t="shared" si="109"/>
        <v>10</v>
      </c>
      <c r="S1716" s="38">
        <f t="shared" ca="1" si="110"/>
        <v>0</v>
      </c>
      <c r="T1716" s="38">
        <f t="shared" ca="1" si="107"/>
        <v>10</v>
      </c>
      <c r="U1716" s="38">
        <f ca="1">SUM($R$9:S1716)</f>
        <v>-48920</v>
      </c>
    </row>
    <row r="1717" spans="16:21" x14ac:dyDescent="0.2">
      <c r="P1717">
        <v>1709</v>
      </c>
      <c r="Q1717" s="37">
        <f t="shared" ca="1" si="108"/>
        <v>0</v>
      </c>
      <c r="R1717" s="38">
        <f t="shared" si="109"/>
        <v>10</v>
      </c>
      <c r="S1717" s="38">
        <f t="shared" ca="1" si="110"/>
        <v>0</v>
      </c>
      <c r="T1717" s="38">
        <f t="shared" ca="1" si="107"/>
        <v>10</v>
      </c>
      <c r="U1717" s="38">
        <f ca="1">SUM($R$9:S1717)</f>
        <v>-48910</v>
      </c>
    </row>
    <row r="1718" spans="16:21" x14ac:dyDescent="0.2">
      <c r="P1718">
        <v>1710</v>
      </c>
      <c r="Q1718" s="37">
        <f t="shared" ca="1" si="108"/>
        <v>0</v>
      </c>
      <c r="R1718" s="38">
        <f t="shared" si="109"/>
        <v>10</v>
      </c>
      <c r="S1718" s="38">
        <f t="shared" ca="1" si="110"/>
        <v>0</v>
      </c>
      <c r="T1718" s="38">
        <f t="shared" ca="1" si="107"/>
        <v>10</v>
      </c>
      <c r="U1718" s="38">
        <f ca="1">SUM($R$9:S1718)</f>
        <v>-48900</v>
      </c>
    </row>
    <row r="1719" spans="16:21" x14ac:dyDescent="0.2">
      <c r="P1719">
        <v>1711</v>
      </c>
      <c r="Q1719" s="37">
        <f t="shared" ca="1" si="108"/>
        <v>0</v>
      </c>
      <c r="R1719" s="38">
        <f t="shared" si="109"/>
        <v>10</v>
      </c>
      <c r="S1719" s="38">
        <f t="shared" ca="1" si="110"/>
        <v>0</v>
      </c>
      <c r="T1719" s="38">
        <f t="shared" ca="1" si="107"/>
        <v>10</v>
      </c>
      <c r="U1719" s="38">
        <f ca="1">SUM($R$9:S1719)</f>
        <v>-48890</v>
      </c>
    </row>
    <row r="1720" spans="16:21" x14ac:dyDescent="0.2">
      <c r="P1720">
        <v>1712</v>
      </c>
      <c r="Q1720" s="37">
        <f t="shared" ca="1" si="108"/>
        <v>0</v>
      </c>
      <c r="R1720" s="38">
        <f t="shared" si="109"/>
        <v>10</v>
      </c>
      <c r="S1720" s="38">
        <f t="shared" ca="1" si="110"/>
        <v>0</v>
      </c>
      <c r="T1720" s="38">
        <f t="shared" ca="1" si="107"/>
        <v>10</v>
      </c>
      <c r="U1720" s="38">
        <f ca="1">SUM($R$9:S1720)</f>
        <v>-48880</v>
      </c>
    </row>
    <row r="1721" spans="16:21" x14ac:dyDescent="0.2">
      <c r="P1721">
        <v>1713</v>
      </c>
      <c r="Q1721" s="37">
        <f t="shared" ca="1" si="108"/>
        <v>0</v>
      </c>
      <c r="R1721" s="38">
        <f t="shared" si="109"/>
        <v>10</v>
      </c>
      <c r="S1721" s="38">
        <f t="shared" ca="1" si="110"/>
        <v>0</v>
      </c>
      <c r="T1721" s="38">
        <f t="shared" ca="1" si="107"/>
        <v>10</v>
      </c>
      <c r="U1721" s="38">
        <f ca="1">SUM($R$9:S1721)</f>
        <v>-48870</v>
      </c>
    </row>
    <row r="1722" spans="16:21" x14ac:dyDescent="0.2">
      <c r="P1722">
        <v>1714</v>
      </c>
      <c r="Q1722" s="37">
        <f t="shared" ca="1" si="108"/>
        <v>0</v>
      </c>
      <c r="R1722" s="38">
        <f t="shared" si="109"/>
        <v>10</v>
      </c>
      <c r="S1722" s="38">
        <f t="shared" ca="1" si="110"/>
        <v>0</v>
      </c>
      <c r="T1722" s="38">
        <f t="shared" ca="1" si="107"/>
        <v>10</v>
      </c>
      <c r="U1722" s="38">
        <f ca="1">SUM($R$9:S1722)</f>
        <v>-48860</v>
      </c>
    </row>
    <row r="1723" spans="16:21" x14ac:dyDescent="0.2">
      <c r="P1723">
        <v>1715</v>
      </c>
      <c r="Q1723" s="37">
        <f t="shared" ca="1" si="108"/>
        <v>0</v>
      </c>
      <c r="R1723" s="38">
        <f t="shared" si="109"/>
        <v>10</v>
      </c>
      <c r="S1723" s="38">
        <f t="shared" ca="1" si="110"/>
        <v>0</v>
      </c>
      <c r="T1723" s="38">
        <f t="shared" ca="1" si="107"/>
        <v>10</v>
      </c>
      <c r="U1723" s="38">
        <f ca="1">SUM($R$9:S1723)</f>
        <v>-48850</v>
      </c>
    </row>
    <row r="1724" spans="16:21" x14ac:dyDescent="0.2">
      <c r="P1724">
        <v>1716</v>
      </c>
      <c r="Q1724" s="37">
        <f t="shared" ca="1" si="108"/>
        <v>0</v>
      </c>
      <c r="R1724" s="38">
        <f t="shared" si="109"/>
        <v>10</v>
      </c>
      <c r="S1724" s="38">
        <f t="shared" ca="1" si="110"/>
        <v>0</v>
      </c>
      <c r="T1724" s="38">
        <f t="shared" ca="1" si="107"/>
        <v>10</v>
      </c>
      <c r="U1724" s="38">
        <f ca="1">SUM($R$9:S1724)</f>
        <v>-48840</v>
      </c>
    </row>
    <row r="1725" spans="16:21" x14ac:dyDescent="0.2">
      <c r="P1725">
        <v>1717</v>
      </c>
      <c r="Q1725" s="37">
        <f t="shared" ca="1" si="108"/>
        <v>0</v>
      </c>
      <c r="R1725" s="38">
        <f t="shared" si="109"/>
        <v>10</v>
      </c>
      <c r="S1725" s="38">
        <f t="shared" ca="1" si="110"/>
        <v>0</v>
      </c>
      <c r="T1725" s="38">
        <f t="shared" ca="1" si="107"/>
        <v>10</v>
      </c>
      <c r="U1725" s="38">
        <f ca="1">SUM($R$9:S1725)</f>
        <v>-48830</v>
      </c>
    </row>
    <row r="1726" spans="16:21" x14ac:dyDescent="0.2">
      <c r="P1726">
        <v>1718</v>
      </c>
      <c r="Q1726" s="37">
        <f t="shared" ca="1" si="108"/>
        <v>0</v>
      </c>
      <c r="R1726" s="38">
        <f t="shared" si="109"/>
        <v>10</v>
      </c>
      <c r="S1726" s="38">
        <f t="shared" ca="1" si="110"/>
        <v>0</v>
      </c>
      <c r="T1726" s="38">
        <f t="shared" ca="1" si="107"/>
        <v>10</v>
      </c>
      <c r="U1726" s="38">
        <f ca="1">SUM($R$9:S1726)</f>
        <v>-48820</v>
      </c>
    </row>
    <row r="1727" spans="16:21" x14ac:dyDescent="0.2">
      <c r="P1727">
        <v>1719</v>
      </c>
      <c r="Q1727" s="37">
        <f t="shared" ca="1" si="108"/>
        <v>0</v>
      </c>
      <c r="R1727" s="38">
        <f t="shared" si="109"/>
        <v>10</v>
      </c>
      <c r="S1727" s="38">
        <f t="shared" ca="1" si="110"/>
        <v>0</v>
      </c>
      <c r="T1727" s="38">
        <f t="shared" ca="1" si="107"/>
        <v>10</v>
      </c>
      <c r="U1727" s="38">
        <f ca="1">SUM($R$9:S1727)</f>
        <v>-48810</v>
      </c>
    </row>
    <row r="1728" spans="16:21" x14ac:dyDescent="0.2">
      <c r="P1728">
        <v>1720</v>
      </c>
      <c r="Q1728" s="37">
        <f t="shared" ca="1" si="108"/>
        <v>0</v>
      </c>
      <c r="R1728" s="38">
        <f t="shared" si="109"/>
        <v>10</v>
      </c>
      <c r="S1728" s="38">
        <f t="shared" ca="1" si="110"/>
        <v>0</v>
      </c>
      <c r="T1728" s="38">
        <f t="shared" ca="1" si="107"/>
        <v>10</v>
      </c>
      <c r="U1728" s="38">
        <f ca="1">SUM($R$9:S1728)</f>
        <v>-48800</v>
      </c>
    </row>
    <row r="1729" spans="16:21" x14ac:dyDescent="0.2">
      <c r="P1729">
        <v>1721</v>
      </c>
      <c r="Q1729" s="37">
        <f t="shared" ca="1" si="108"/>
        <v>0</v>
      </c>
      <c r="R1729" s="38">
        <f t="shared" si="109"/>
        <v>10</v>
      </c>
      <c r="S1729" s="38">
        <f t="shared" ca="1" si="110"/>
        <v>0</v>
      </c>
      <c r="T1729" s="38">
        <f t="shared" ca="1" si="107"/>
        <v>10</v>
      </c>
      <c r="U1729" s="38">
        <f ca="1">SUM($R$9:S1729)</f>
        <v>-48790</v>
      </c>
    </row>
    <row r="1730" spans="16:21" x14ac:dyDescent="0.2">
      <c r="P1730">
        <v>1722</v>
      </c>
      <c r="Q1730" s="37">
        <f t="shared" ca="1" si="108"/>
        <v>0</v>
      </c>
      <c r="R1730" s="38">
        <f t="shared" si="109"/>
        <v>10</v>
      </c>
      <c r="S1730" s="38">
        <f t="shared" ca="1" si="110"/>
        <v>0</v>
      </c>
      <c r="T1730" s="38">
        <f t="shared" ca="1" si="107"/>
        <v>10</v>
      </c>
      <c r="U1730" s="38">
        <f ca="1">SUM($R$9:S1730)</f>
        <v>-48780</v>
      </c>
    </row>
    <row r="1731" spans="16:21" x14ac:dyDescent="0.2">
      <c r="P1731">
        <v>1723</v>
      </c>
      <c r="Q1731" s="37">
        <f t="shared" ca="1" si="108"/>
        <v>0</v>
      </c>
      <c r="R1731" s="38">
        <f t="shared" si="109"/>
        <v>10</v>
      </c>
      <c r="S1731" s="38">
        <f t="shared" ca="1" si="110"/>
        <v>0</v>
      </c>
      <c r="T1731" s="38">
        <f t="shared" ca="1" si="107"/>
        <v>10</v>
      </c>
      <c r="U1731" s="38">
        <f ca="1">SUM($R$9:S1731)</f>
        <v>-48770</v>
      </c>
    </row>
    <row r="1732" spans="16:21" x14ac:dyDescent="0.2">
      <c r="P1732">
        <v>1724</v>
      </c>
      <c r="Q1732" s="37">
        <f t="shared" ca="1" si="108"/>
        <v>0</v>
      </c>
      <c r="R1732" s="38">
        <f t="shared" si="109"/>
        <v>10</v>
      </c>
      <c r="S1732" s="38">
        <f t="shared" ca="1" si="110"/>
        <v>0</v>
      </c>
      <c r="T1732" s="38">
        <f t="shared" ca="1" si="107"/>
        <v>10</v>
      </c>
      <c r="U1732" s="38">
        <f ca="1">SUM($R$9:S1732)</f>
        <v>-48760</v>
      </c>
    </row>
    <row r="1733" spans="16:21" x14ac:dyDescent="0.2">
      <c r="P1733">
        <v>1725</v>
      </c>
      <c r="Q1733" s="37">
        <f t="shared" ca="1" si="108"/>
        <v>0</v>
      </c>
      <c r="R1733" s="38">
        <f t="shared" si="109"/>
        <v>10</v>
      </c>
      <c r="S1733" s="38">
        <f t="shared" ca="1" si="110"/>
        <v>0</v>
      </c>
      <c r="T1733" s="38">
        <f t="shared" ca="1" si="107"/>
        <v>10</v>
      </c>
      <c r="U1733" s="38">
        <f ca="1">SUM($R$9:S1733)</f>
        <v>-48750</v>
      </c>
    </row>
    <row r="1734" spans="16:21" x14ac:dyDescent="0.2">
      <c r="P1734">
        <v>1726</v>
      </c>
      <c r="Q1734" s="37">
        <f t="shared" ca="1" si="108"/>
        <v>0</v>
      </c>
      <c r="R1734" s="38">
        <f t="shared" si="109"/>
        <v>10</v>
      </c>
      <c r="S1734" s="38">
        <f t="shared" ca="1" si="110"/>
        <v>0</v>
      </c>
      <c r="T1734" s="38">
        <f t="shared" ca="1" si="107"/>
        <v>10</v>
      </c>
      <c r="U1734" s="38">
        <f ca="1">SUM($R$9:S1734)</f>
        <v>-48740</v>
      </c>
    </row>
    <row r="1735" spans="16:21" x14ac:dyDescent="0.2">
      <c r="P1735">
        <v>1727</v>
      </c>
      <c r="Q1735" s="37">
        <f t="shared" ca="1" si="108"/>
        <v>0</v>
      </c>
      <c r="R1735" s="38">
        <f t="shared" si="109"/>
        <v>10</v>
      </c>
      <c r="S1735" s="38">
        <f t="shared" ca="1" si="110"/>
        <v>0</v>
      </c>
      <c r="T1735" s="38">
        <f t="shared" ca="1" si="107"/>
        <v>10</v>
      </c>
      <c r="U1735" s="38">
        <f ca="1">SUM($R$9:S1735)</f>
        <v>-48730</v>
      </c>
    </row>
    <row r="1736" spans="16:21" x14ac:dyDescent="0.2">
      <c r="P1736">
        <v>1728</v>
      </c>
      <c r="Q1736" s="37">
        <f t="shared" ca="1" si="108"/>
        <v>0</v>
      </c>
      <c r="R1736" s="38">
        <f t="shared" si="109"/>
        <v>10</v>
      </c>
      <c r="S1736" s="38">
        <f t="shared" ca="1" si="110"/>
        <v>0</v>
      </c>
      <c r="T1736" s="38">
        <f t="shared" ca="1" si="107"/>
        <v>10</v>
      </c>
      <c r="U1736" s="38">
        <f ca="1">SUM($R$9:S1736)</f>
        <v>-48720</v>
      </c>
    </row>
    <row r="1737" spans="16:21" x14ac:dyDescent="0.2">
      <c r="P1737">
        <v>1729</v>
      </c>
      <c r="Q1737" s="37">
        <f t="shared" ca="1" si="108"/>
        <v>0</v>
      </c>
      <c r="R1737" s="38">
        <f t="shared" si="109"/>
        <v>10</v>
      </c>
      <c r="S1737" s="38">
        <f t="shared" ca="1" si="110"/>
        <v>0</v>
      </c>
      <c r="T1737" s="38">
        <f t="shared" ca="1" si="107"/>
        <v>10</v>
      </c>
      <c r="U1737" s="38">
        <f ca="1">SUM($R$9:S1737)</f>
        <v>-48710</v>
      </c>
    </row>
    <row r="1738" spans="16:21" x14ac:dyDescent="0.2">
      <c r="P1738">
        <v>1730</v>
      </c>
      <c r="Q1738" s="37">
        <f t="shared" ca="1" si="108"/>
        <v>0</v>
      </c>
      <c r="R1738" s="38">
        <f t="shared" si="109"/>
        <v>10</v>
      </c>
      <c r="S1738" s="38">
        <f t="shared" ca="1" si="110"/>
        <v>0</v>
      </c>
      <c r="T1738" s="38">
        <f t="shared" ref="T1738:T1801" ca="1" si="111">R1738+S1738</f>
        <v>10</v>
      </c>
      <c r="U1738" s="38">
        <f ca="1">SUM($R$9:S1738)</f>
        <v>-48700</v>
      </c>
    </row>
    <row r="1739" spans="16:21" x14ac:dyDescent="0.2">
      <c r="P1739">
        <v>1731</v>
      </c>
      <c r="Q1739" s="37">
        <f t="shared" ca="1" si="108"/>
        <v>1</v>
      </c>
      <c r="R1739" s="38">
        <f t="shared" si="109"/>
        <v>10</v>
      </c>
      <c r="S1739" s="38">
        <f t="shared" ca="1" si="110"/>
        <v>-1000</v>
      </c>
      <c r="T1739" s="38">
        <f t="shared" ca="1" si="111"/>
        <v>-990</v>
      </c>
      <c r="U1739" s="38">
        <f ca="1">SUM($R$9:S1739)</f>
        <v>-49690</v>
      </c>
    </row>
    <row r="1740" spans="16:21" x14ac:dyDescent="0.2">
      <c r="P1740">
        <v>1732</v>
      </c>
      <c r="Q1740" s="37">
        <f t="shared" ca="1" si="108"/>
        <v>1</v>
      </c>
      <c r="R1740" s="38">
        <f t="shared" si="109"/>
        <v>10</v>
      </c>
      <c r="S1740" s="38">
        <f t="shared" ca="1" si="110"/>
        <v>-1000</v>
      </c>
      <c r="T1740" s="38">
        <f t="shared" ca="1" si="111"/>
        <v>-990</v>
      </c>
      <c r="U1740" s="38">
        <f ca="1">SUM($R$9:S1740)</f>
        <v>-50680</v>
      </c>
    </row>
    <row r="1741" spans="16:21" x14ac:dyDescent="0.2">
      <c r="P1741">
        <v>1733</v>
      </c>
      <c r="Q1741" s="37">
        <f t="shared" ca="1" si="108"/>
        <v>0</v>
      </c>
      <c r="R1741" s="38">
        <f t="shared" si="109"/>
        <v>10</v>
      </c>
      <c r="S1741" s="38">
        <f t="shared" ca="1" si="110"/>
        <v>0</v>
      </c>
      <c r="T1741" s="38">
        <f t="shared" ca="1" si="111"/>
        <v>10</v>
      </c>
      <c r="U1741" s="38">
        <f ca="1">SUM($R$9:S1741)</f>
        <v>-50670</v>
      </c>
    </row>
    <row r="1742" spans="16:21" x14ac:dyDescent="0.2">
      <c r="P1742">
        <v>1734</v>
      </c>
      <c r="Q1742" s="37">
        <f t="shared" ca="1" si="108"/>
        <v>0</v>
      </c>
      <c r="R1742" s="38">
        <f t="shared" si="109"/>
        <v>10</v>
      </c>
      <c r="S1742" s="38">
        <f t="shared" ca="1" si="110"/>
        <v>0</v>
      </c>
      <c r="T1742" s="38">
        <f t="shared" ca="1" si="111"/>
        <v>10</v>
      </c>
      <c r="U1742" s="38">
        <f ca="1">SUM($R$9:S1742)</f>
        <v>-50660</v>
      </c>
    </row>
    <row r="1743" spans="16:21" x14ac:dyDescent="0.2">
      <c r="P1743">
        <v>1735</v>
      </c>
      <c r="Q1743" s="37">
        <f t="shared" ca="1" si="108"/>
        <v>0</v>
      </c>
      <c r="R1743" s="38">
        <f t="shared" si="109"/>
        <v>10</v>
      </c>
      <c r="S1743" s="38">
        <f t="shared" ca="1" si="110"/>
        <v>0</v>
      </c>
      <c r="T1743" s="38">
        <f t="shared" ca="1" si="111"/>
        <v>10</v>
      </c>
      <c r="U1743" s="38">
        <f ca="1">SUM($R$9:S1743)</f>
        <v>-50650</v>
      </c>
    </row>
    <row r="1744" spans="16:21" x14ac:dyDescent="0.2">
      <c r="P1744">
        <v>1736</v>
      </c>
      <c r="Q1744" s="37">
        <f t="shared" ca="1" si="108"/>
        <v>0</v>
      </c>
      <c r="R1744" s="38">
        <f t="shared" si="109"/>
        <v>10</v>
      </c>
      <c r="S1744" s="38">
        <f t="shared" ca="1" si="110"/>
        <v>0</v>
      </c>
      <c r="T1744" s="38">
        <f t="shared" ca="1" si="111"/>
        <v>10</v>
      </c>
      <c r="U1744" s="38">
        <f ca="1">SUM($R$9:S1744)</f>
        <v>-50640</v>
      </c>
    </row>
    <row r="1745" spans="16:21" x14ac:dyDescent="0.2">
      <c r="P1745">
        <v>1737</v>
      </c>
      <c r="Q1745" s="37">
        <f t="shared" ca="1" si="108"/>
        <v>0</v>
      </c>
      <c r="R1745" s="38">
        <f t="shared" si="109"/>
        <v>10</v>
      </c>
      <c r="S1745" s="38">
        <f t="shared" ca="1" si="110"/>
        <v>0</v>
      </c>
      <c r="T1745" s="38">
        <f t="shared" ca="1" si="111"/>
        <v>10</v>
      </c>
      <c r="U1745" s="38">
        <f ca="1">SUM($R$9:S1745)</f>
        <v>-50630</v>
      </c>
    </row>
    <row r="1746" spans="16:21" x14ac:dyDescent="0.2">
      <c r="P1746">
        <v>1738</v>
      </c>
      <c r="Q1746" s="37">
        <f t="shared" ca="1" si="108"/>
        <v>0</v>
      </c>
      <c r="R1746" s="38">
        <f t="shared" si="109"/>
        <v>10</v>
      </c>
      <c r="S1746" s="38">
        <f t="shared" ca="1" si="110"/>
        <v>0</v>
      </c>
      <c r="T1746" s="38">
        <f t="shared" ca="1" si="111"/>
        <v>10</v>
      </c>
      <c r="U1746" s="38">
        <f ca="1">SUM($R$9:S1746)</f>
        <v>-50620</v>
      </c>
    </row>
    <row r="1747" spans="16:21" x14ac:dyDescent="0.2">
      <c r="P1747">
        <v>1739</v>
      </c>
      <c r="Q1747" s="37">
        <f t="shared" ca="1" si="108"/>
        <v>0</v>
      </c>
      <c r="R1747" s="38">
        <f t="shared" si="109"/>
        <v>10</v>
      </c>
      <c r="S1747" s="38">
        <f t="shared" ca="1" si="110"/>
        <v>0</v>
      </c>
      <c r="T1747" s="38">
        <f t="shared" ca="1" si="111"/>
        <v>10</v>
      </c>
      <c r="U1747" s="38">
        <f ca="1">SUM($R$9:S1747)</f>
        <v>-50610</v>
      </c>
    </row>
    <row r="1748" spans="16:21" x14ac:dyDescent="0.2">
      <c r="P1748">
        <v>1740</v>
      </c>
      <c r="Q1748" s="37">
        <f t="shared" ca="1" si="108"/>
        <v>0</v>
      </c>
      <c r="R1748" s="38">
        <f t="shared" si="109"/>
        <v>10</v>
      </c>
      <c r="S1748" s="38">
        <f t="shared" ca="1" si="110"/>
        <v>0</v>
      </c>
      <c r="T1748" s="38">
        <f t="shared" ca="1" si="111"/>
        <v>10</v>
      </c>
      <c r="U1748" s="38">
        <f ca="1">SUM($R$9:S1748)</f>
        <v>-50600</v>
      </c>
    </row>
    <row r="1749" spans="16:21" x14ac:dyDescent="0.2">
      <c r="P1749">
        <v>1741</v>
      </c>
      <c r="Q1749" s="37">
        <f t="shared" ca="1" si="108"/>
        <v>0</v>
      </c>
      <c r="R1749" s="38">
        <f t="shared" si="109"/>
        <v>10</v>
      </c>
      <c r="S1749" s="38">
        <f t="shared" ca="1" si="110"/>
        <v>0</v>
      </c>
      <c r="T1749" s="38">
        <f t="shared" ca="1" si="111"/>
        <v>10</v>
      </c>
      <c r="U1749" s="38">
        <f ca="1">SUM($R$9:S1749)</f>
        <v>-50590</v>
      </c>
    </row>
    <row r="1750" spans="16:21" x14ac:dyDescent="0.2">
      <c r="P1750">
        <v>1742</v>
      </c>
      <c r="Q1750" s="37">
        <f t="shared" ca="1" si="108"/>
        <v>0</v>
      </c>
      <c r="R1750" s="38">
        <f t="shared" si="109"/>
        <v>10</v>
      </c>
      <c r="S1750" s="38">
        <f t="shared" ca="1" si="110"/>
        <v>0</v>
      </c>
      <c r="T1750" s="38">
        <f t="shared" ca="1" si="111"/>
        <v>10</v>
      </c>
      <c r="U1750" s="38">
        <f ca="1">SUM($R$9:S1750)</f>
        <v>-50580</v>
      </c>
    </row>
    <row r="1751" spans="16:21" x14ac:dyDescent="0.2">
      <c r="P1751">
        <v>1743</v>
      </c>
      <c r="Q1751" s="37">
        <f t="shared" ca="1" si="108"/>
        <v>0</v>
      </c>
      <c r="R1751" s="38">
        <f t="shared" si="109"/>
        <v>10</v>
      </c>
      <c r="S1751" s="38">
        <f t="shared" ca="1" si="110"/>
        <v>0</v>
      </c>
      <c r="T1751" s="38">
        <f t="shared" ca="1" si="111"/>
        <v>10</v>
      </c>
      <c r="U1751" s="38">
        <f ca="1">SUM($R$9:S1751)</f>
        <v>-50570</v>
      </c>
    </row>
    <row r="1752" spans="16:21" x14ac:dyDescent="0.2">
      <c r="P1752">
        <v>1744</v>
      </c>
      <c r="Q1752" s="37">
        <f t="shared" ca="1" si="108"/>
        <v>0</v>
      </c>
      <c r="R1752" s="38">
        <f t="shared" si="109"/>
        <v>10</v>
      </c>
      <c r="S1752" s="38">
        <f t="shared" ca="1" si="110"/>
        <v>0</v>
      </c>
      <c r="T1752" s="38">
        <f t="shared" ca="1" si="111"/>
        <v>10</v>
      </c>
      <c r="U1752" s="38">
        <f ca="1">SUM($R$9:S1752)</f>
        <v>-50560</v>
      </c>
    </row>
    <row r="1753" spans="16:21" x14ac:dyDescent="0.2">
      <c r="P1753">
        <v>1745</v>
      </c>
      <c r="Q1753" s="37">
        <f t="shared" ca="1" si="108"/>
        <v>0</v>
      </c>
      <c r="R1753" s="38">
        <f t="shared" si="109"/>
        <v>10</v>
      </c>
      <c r="S1753" s="38">
        <f t="shared" ca="1" si="110"/>
        <v>0</v>
      </c>
      <c r="T1753" s="38">
        <f t="shared" ca="1" si="111"/>
        <v>10</v>
      </c>
      <c r="U1753" s="38">
        <f ca="1">SUM($R$9:S1753)</f>
        <v>-50550</v>
      </c>
    </row>
    <row r="1754" spans="16:21" x14ac:dyDescent="0.2">
      <c r="P1754">
        <v>1746</v>
      </c>
      <c r="Q1754" s="37">
        <f t="shared" ca="1" si="108"/>
        <v>0</v>
      </c>
      <c r="R1754" s="38">
        <f t="shared" si="109"/>
        <v>10</v>
      </c>
      <c r="S1754" s="38">
        <f t="shared" ca="1" si="110"/>
        <v>0</v>
      </c>
      <c r="T1754" s="38">
        <f t="shared" ca="1" si="111"/>
        <v>10</v>
      </c>
      <c r="U1754" s="38">
        <f ca="1">SUM($R$9:S1754)</f>
        <v>-50540</v>
      </c>
    </row>
    <row r="1755" spans="16:21" x14ac:dyDescent="0.2">
      <c r="P1755">
        <v>1747</v>
      </c>
      <c r="Q1755" s="37">
        <f t="shared" ca="1" si="108"/>
        <v>0</v>
      </c>
      <c r="R1755" s="38">
        <f t="shared" si="109"/>
        <v>10</v>
      </c>
      <c r="S1755" s="38">
        <f t="shared" ca="1" si="110"/>
        <v>0</v>
      </c>
      <c r="T1755" s="38">
        <f t="shared" ca="1" si="111"/>
        <v>10</v>
      </c>
      <c r="U1755" s="38">
        <f ca="1">SUM($R$9:S1755)</f>
        <v>-50530</v>
      </c>
    </row>
    <row r="1756" spans="16:21" x14ac:dyDescent="0.2">
      <c r="P1756">
        <v>1748</v>
      </c>
      <c r="Q1756" s="37">
        <f t="shared" ca="1" si="108"/>
        <v>0</v>
      </c>
      <c r="R1756" s="38">
        <f t="shared" si="109"/>
        <v>10</v>
      </c>
      <c r="S1756" s="38">
        <f t="shared" ca="1" si="110"/>
        <v>0</v>
      </c>
      <c r="T1756" s="38">
        <f t="shared" ca="1" si="111"/>
        <v>10</v>
      </c>
      <c r="U1756" s="38">
        <f ca="1">SUM($R$9:S1756)</f>
        <v>-50520</v>
      </c>
    </row>
    <row r="1757" spans="16:21" x14ac:dyDescent="0.2">
      <c r="P1757">
        <v>1749</v>
      </c>
      <c r="Q1757" s="37">
        <f t="shared" ca="1" si="108"/>
        <v>0</v>
      </c>
      <c r="R1757" s="38">
        <f t="shared" si="109"/>
        <v>10</v>
      </c>
      <c r="S1757" s="38">
        <f t="shared" ca="1" si="110"/>
        <v>0</v>
      </c>
      <c r="T1757" s="38">
        <f t="shared" ca="1" si="111"/>
        <v>10</v>
      </c>
      <c r="U1757" s="38">
        <f ca="1">SUM($R$9:S1757)</f>
        <v>-50510</v>
      </c>
    </row>
    <row r="1758" spans="16:21" x14ac:dyDescent="0.2">
      <c r="P1758">
        <v>1750</v>
      </c>
      <c r="Q1758" s="37">
        <f t="shared" ca="1" si="108"/>
        <v>0</v>
      </c>
      <c r="R1758" s="38">
        <f t="shared" si="109"/>
        <v>10</v>
      </c>
      <c r="S1758" s="38">
        <f t="shared" ca="1" si="110"/>
        <v>0</v>
      </c>
      <c r="T1758" s="38">
        <f t="shared" ca="1" si="111"/>
        <v>10</v>
      </c>
      <c r="U1758" s="38">
        <f ca="1">SUM($R$9:S1758)</f>
        <v>-50500</v>
      </c>
    </row>
    <row r="1759" spans="16:21" x14ac:dyDescent="0.2">
      <c r="P1759">
        <v>1751</v>
      </c>
      <c r="Q1759" s="37">
        <f t="shared" ca="1" si="108"/>
        <v>0</v>
      </c>
      <c r="R1759" s="38">
        <f t="shared" si="109"/>
        <v>10</v>
      </c>
      <c r="S1759" s="38">
        <f t="shared" ca="1" si="110"/>
        <v>0</v>
      </c>
      <c r="T1759" s="38">
        <f t="shared" ca="1" si="111"/>
        <v>10</v>
      </c>
      <c r="U1759" s="38">
        <f ca="1">SUM($R$9:S1759)</f>
        <v>-50490</v>
      </c>
    </row>
    <row r="1760" spans="16:21" x14ac:dyDescent="0.2">
      <c r="P1760">
        <v>1752</v>
      </c>
      <c r="Q1760" s="37">
        <f t="shared" ca="1" si="108"/>
        <v>0</v>
      </c>
      <c r="R1760" s="38">
        <f t="shared" si="109"/>
        <v>10</v>
      </c>
      <c r="S1760" s="38">
        <f t="shared" ca="1" si="110"/>
        <v>0</v>
      </c>
      <c r="T1760" s="38">
        <f t="shared" ca="1" si="111"/>
        <v>10</v>
      </c>
      <c r="U1760" s="38">
        <f ca="1">SUM($R$9:S1760)</f>
        <v>-50480</v>
      </c>
    </row>
    <row r="1761" spans="16:21" x14ac:dyDescent="0.2">
      <c r="P1761">
        <v>1753</v>
      </c>
      <c r="Q1761" s="37">
        <f t="shared" ca="1" si="108"/>
        <v>0</v>
      </c>
      <c r="R1761" s="38">
        <f t="shared" si="109"/>
        <v>10</v>
      </c>
      <c r="S1761" s="38">
        <f t="shared" ca="1" si="110"/>
        <v>0</v>
      </c>
      <c r="T1761" s="38">
        <f t="shared" ca="1" si="111"/>
        <v>10</v>
      </c>
      <c r="U1761" s="38">
        <f ca="1">SUM($R$9:S1761)</f>
        <v>-50470</v>
      </c>
    </row>
    <row r="1762" spans="16:21" x14ac:dyDescent="0.2">
      <c r="P1762">
        <v>1754</v>
      </c>
      <c r="Q1762" s="37">
        <f t="shared" ca="1" si="108"/>
        <v>0</v>
      </c>
      <c r="R1762" s="38">
        <f t="shared" si="109"/>
        <v>10</v>
      </c>
      <c r="S1762" s="38">
        <f t="shared" ca="1" si="110"/>
        <v>0</v>
      </c>
      <c r="T1762" s="38">
        <f t="shared" ca="1" si="111"/>
        <v>10</v>
      </c>
      <c r="U1762" s="38">
        <f ca="1">SUM($R$9:S1762)</f>
        <v>-50460</v>
      </c>
    </row>
    <row r="1763" spans="16:21" x14ac:dyDescent="0.2">
      <c r="P1763">
        <v>1755</v>
      </c>
      <c r="Q1763" s="37">
        <f t="shared" ca="1" si="108"/>
        <v>0</v>
      </c>
      <c r="R1763" s="38">
        <f t="shared" si="109"/>
        <v>10</v>
      </c>
      <c r="S1763" s="38">
        <f t="shared" ca="1" si="110"/>
        <v>0</v>
      </c>
      <c r="T1763" s="38">
        <f t="shared" ca="1" si="111"/>
        <v>10</v>
      </c>
      <c r="U1763" s="38">
        <f ca="1">SUM($R$9:S1763)</f>
        <v>-50450</v>
      </c>
    </row>
    <row r="1764" spans="16:21" x14ac:dyDescent="0.2">
      <c r="P1764">
        <v>1756</v>
      </c>
      <c r="Q1764" s="37">
        <f t="shared" ca="1" si="108"/>
        <v>0</v>
      </c>
      <c r="R1764" s="38">
        <f t="shared" si="109"/>
        <v>10</v>
      </c>
      <c r="S1764" s="38">
        <f t="shared" ca="1" si="110"/>
        <v>0</v>
      </c>
      <c r="T1764" s="38">
        <f t="shared" ca="1" si="111"/>
        <v>10</v>
      </c>
      <c r="U1764" s="38">
        <f ca="1">SUM($R$9:S1764)</f>
        <v>-50440</v>
      </c>
    </row>
    <row r="1765" spans="16:21" x14ac:dyDescent="0.2">
      <c r="P1765">
        <v>1757</v>
      </c>
      <c r="Q1765" s="37">
        <f t="shared" ca="1" si="108"/>
        <v>0</v>
      </c>
      <c r="R1765" s="38">
        <f t="shared" si="109"/>
        <v>10</v>
      </c>
      <c r="S1765" s="38">
        <f t="shared" ca="1" si="110"/>
        <v>0</v>
      </c>
      <c r="T1765" s="38">
        <f t="shared" ca="1" si="111"/>
        <v>10</v>
      </c>
      <c r="U1765" s="38">
        <f ca="1">SUM($R$9:S1765)</f>
        <v>-50430</v>
      </c>
    </row>
    <row r="1766" spans="16:21" x14ac:dyDescent="0.2">
      <c r="P1766">
        <v>1758</v>
      </c>
      <c r="Q1766" s="37">
        <f t="shared" ca="1" si="108"/>
        <v>0</v>
      </c>
      <c r="R1766" s="38">
        <f t="shared" si="109"/>
        <v>10</v>
      </c>
      <c r="S1766" s="38">
        <f t="shared" ca="1" si="110"/>
        <v>0</v>
      </c>
      <c r="T1766" s="38">
        <f t="shared" ca="1" si="111"/>
        <v>10</v>
      </c>
      <c r="U1766" s="38">
        <f ca="1">SUM($R$9:S1766)</f>
        <v>-50420</v>
      </c>
    </row>
    <row r="1767" spans="16:21" x14ac:dyDescent="0.2">
      <c r="P1767">
        <v>1759</v>
      </c>
      <c r="Q1767" s="37">
        <f t="shared" ca="1" si="108"/>
        <v>0</v>
      </c>
      <c r="R1767" s="38">
        <f t="shared" si="109"/>
        <v>10</v>
      </c>
      <c r="S1767" s="38">
        <f t="shared" ca="1" si="110"/>
        <v>0</v>
      </c>
      <c r="T1767" s="38">
        <f t="shared" ca="1" si="111"/>
        <v>10</v>
      </c>
      <c r="U1767" s="38">
        <f ca="1">SUM($R$9:S1767)</f>
        <v>-50410</v>
      </c>
    </row>
    <row r="1768" spans="16:21" x14ac:dyDescent="0.2">
      <c r="P1768">
        <v>1760</v>
      </c>
      <c r="Q1768" s="37">
        <f t="shared" ca="1" si="108"/>
        <v>0</v>
      </c>
      <c r="R1768" s="38">
        <f t="shared" si="109"/>
        <v>10</v>
      </c>
      <c r="S1768" s="38">
        <f t="shared" ca="1" si="110"/>
        <v>0</v>
      </c>
      <c r="T1768" s="38">
        <f t="shared" ca="1" si="111"/>
        <v>10</v>
      </c>
      <c r="U1768" s="38">
        <f ca="1">SUM($R$9:S1768)</f>
        <v>-50400</v>
      </c>
    </row>
    <row r="1769" spans="16:21" x14ac:dyDescent="0.2">
      <c r="P1769">
        <v>1761</v>
      </c>
      <c r="Q1769" s="37">
        <f t="shared" ca="1" si="108"/>
        <v>0</v>
      </c>
      <c r="R1769" s="38">
        <f t="shared" si="109"/>
        <v>10</v>
      </c>
      <c r="S1769" s="38">
        <f t="shared" ca="1" si="110"/>
        <v>0</v>
      </c>
      <c r="T1769" s="38">
        <f t="shared" ca="1" si="111"/>
        <v>10</v>
      </c>
      <c r="U1769" s="38">
        <f ca="1">SUM($R$9:S1769)</f>
        <v>-50390</v>
      </c>
    </row>
    <row r="1770" spans="16:21" x14ac:dyDescent="0.2">
      <c r="P1770">
        <v>1762</v>
      </c>
      <c r="Q1770" s="37">
        <f t="shared" ca="1" si="108"/>
        <v>0</v>
      </c>
      <c r="R1770" s="38">
        <f t="shared" si="109"/>
        <v>10</v>
      </c>
      <c r="S1770" s="38">
        <f t="shared" ca="1" si="110"/>
        <v>0</v>
      </c>
      <c r="T1770" s="38">
        <f t="shared" ca="1" si="111"/>
        <v>10</v>
      </c>
      <c r="U1770" s="38">
        <f ca="1">SUM($R$9:S1770)</f>
        <v>-50380</v>
      </c>
    </row>
    <row r="1771" spans="16:21" x14ac:dyDescent="0.2">
      <c r="P1771">
        <v>1763</v>
      </c>
      <c r="Q1771" s="37">
        <f t="shared" ca="1" si="108"/>
        <v>0</v>
      </c>
      <c r="R1771" s="38">
        <f t="shared" si="109"/>
        <v>10</v>
      </c>
      <c r="S1771" s="38">
        <f t="shared" ca="1" si="110"/>
        <v>0</v>
      </c>
      <c r="T1771" s="38">
        <f t="shared" ca="1" si="111"/>
        <v>10</v>
      </c>
      <c r="U1771" s="38">
        <f ca="1">SUM($R$9:S1771)</f>
        <v>-50370</v>
      </c>
    </row>
    <row r="1772" spans="16:21" x14ac:dyDescent="0.2">
      <c r="P1772">
        <v>1764</v>
      </c>
      <c r="Q1772" s="37">
        <f t="shared" ca="1" si="108"/>
        <v>0</v>
      </c>
      <c r="R1772" s="38">
        <f t="shared" si="109"/>
        <v>10</v>
      </c>
      <c r="S1772" s="38">
        <f t="shared" ca="1" si="110"/>
        <v>0</v>
      </c>
      <c r="T1772" s="38">
        <f t="shared" ca="1" si="111"/>
        <v>10</v>
      </c>
      <c r="U1772" s="38">
        <f ca="1">SUM($R$9:S1772)</f>
        <v>-50360</v>
      </c>
    </row>
    <row r="1773" spans="16:21" x14ac:dyDescent="0.2">
      <c r="P1773">
        <v>1765</v>
      </c>
      <c r="Q1773" s="37">
        <f t="shared" ca="1" si="108"/>
        <v>0</v>
      </c>
      <c r="R1773" s="38">
        <f t="shared" si="109"/>
        <v>10</v>
      </c>
      <c r="S1773" s="38">
        <f t="shared" ca="1" si="110"/>
        <v>0</v>
      </c>
      <c r="T1773" s="38">
        <f t="shared" ca="1" si="111"/>
        <v>10</v>
      </c>
      <c r="U1773" s="38">
        <f ca="1">SUM($R$9:S1773)</f>
        <v>-50350</v>
      </c>
    </row>
    <row r="1774" spans="16:21" x14ac:dyDescent="0.2">
      <c r="P1774">
        <v>1766</v>
      </c>
      <c r="Q1774" s="37">
        <f t="shared" ca="1" si="108"/>
        <v>0</v>
      </c>
      <c r="R1774" s="38">
        <f t="shared" si="109"/>
        <v>10</v>
      </c>
      <c r="S1774" s="38">
        <f t="shared" ca="1" si="110"/>
        <v>0</v>
      </c>
      <c r="T1774" s="38">
        <f t="shared" ca="1" si="111"/>
        <v>10</v>
      </c>
      <c r="U1774" s="38">
        <f ca="1">SUM($R$9:S1774)</f>
        <v>-50340</v>
      </c>
    </row>
    <row r="1775" spans="16:21" x14ac:dyDescent="0.2">
      <c r="P1775">
        <v>1767</v>
      </c>
      <c r="Q1775" s="37">
        <f t="shared" ca="1" si="108"/>
        <v>0</v>
      </c>
      <c r="R1775" s="38">
        <f t="shared" si="109"/>
        <v>10</v>
      </c>
      <c r="S1775" s="38">
        <f t="shared" ca="1" si="110"/>
        <v>0</v>
      </c>
      <c r="T1775" s="38">
        <f t="shared" ca="1" si="111"/>
        <v>10</v>
      </c>
      <c r="U1775" s="38">
        <f ca="1">SUM($R$9:S1775)</f>
        <v>-50330</v>
      </c>
    </row>
    <row r="1776" spans="16:21" x14ac:dyDescent="0.2">
      <c r="P1776">
        <v>1768</v>
      </c>
      <c r="Q1776" s="37">
        <f t="shared" ca="1" si="108"/>
        <v>0</v>
      </c>
      <c r="R1776" s="38">
        <f t="shared" si="109"/>
        <v>10</v>
      </c>
      <c r="S1776" s="38">
        <f t="shared" ca="1" si="110"/>
        <v>0</v>
      </c>
      <c r="T1776" s="38">
        <f t="shared" ca="1" si="111"/>
        <v>10</v>
      </c>
      <c r="U1776" s="38">
        <f ca="1">SUM($R$9:S1776)</f>
        <v>-50320</v>
      </c>
    </row>
    <row r="1777" spans="16:21" x14ac:dyDescent="0.2">
      <c r="P1777">
        <v>1769</v>
      </c>
      <c r="Q1777" s="37">
        <f t="shared" ref="Q1777:Q1840" ca="1" si="112">IF(RAND()&lt;$C$2,1,0)</f>
        <v>0</v>
      </c>
      <c r="R1777" s="38">
        <f t="shared" ref="R1777:R1840" si="113">$G$2</f>
        <v>10</v>
      </c>
      <c r="S1777" s="38">
        <f t="shared" ref="S1777:S1840" ca="1" si="114">IF(Q1777=1,$G$3,$G$4)</f>
        <v>0</v>
      </c>
      <c r="T1777" s="38">
        <f t="shared" ca="1" si="111"/>
        <v>10</v>
      </c>
      <c r="U1777" s="38">
        <f ca="1">SUM($R$9:S1777)</f>
        <v>-50310</v>
      </c>
    </row>
    <row r="1778" spans="16:21" x14ac:dyDescent="0.2">
      <c r="P1778">
        <v>1770</v>
      </c>
      <c r="Q1778" s="37">
        <f t="shared" ca="1" si="112"/>
        <v>0</v>
      </c>
      <c r="R1778" s="38">
        <f t="shared" si="113"/>
        <v>10</v>
      </c>
      <c r="S1778" s="38">
        <f t="shared" ca="1" si="114"/>
        <v>0</v>
      </c>
      <c r="T1778" s="38">
        <f t="shared" ca="1" si="111"/>
        <v>10</v>
      </c>
      <c r="U1778" s="38">
        <f ca="1">SUM($R$9:S1778)</f>
        <v>-50300</v>
      </c>
    </row>
    <row r="1779" spans="16:21" x14ac:dyDescent="0.2">
      <c r="P1779">
        <v>1771</v>
      </c>
      <c r="Q1779" s="37">
        <f t="shared" ca="1" si="112"/>
        <v>0</v>
      </c>
      <c r="R1779" s="38">
        <f t="shared" si="113"/>
        <v>10</v>
      </c>
      <c r="S1779" s="38">
        <f t="shared" ca="1" si="114"/>
        <v>0</v>
      </c>
      <c r="T1779" s="38">
        <f t="shared" ca="1" si="111"/>
        <v>10</v>
      </c>
      <c r="U1779" s="38">
        <f ca="1">SUM($R$9:S1779)</f>
        <v>-50290</v>
      </c>
    </row>
    <row r="1780" spans="16:21" x14ac:dyDescent="0.2">
      <c r="P1780">
        <v>1772</v>
      </c>
      <c r="Q1780" s="37">
        <f t="shared" ca="1" si="112"/>
        <v>0</v>
      </c>
      <c r="R1780" s="38">
        <f t="shared" si="113"/>
        <v>10</v>
      </c>
      <c r="S1780" s="38">
        <f t="shared" ca="1" si="114"/>
        <v>0</v>
      </c>
      <c r="T1780" s="38">
        <f t="shared" ca="1" si="111"/>
        <v>10</v>
      </c>
      <c r="U1780" s="38">
        <f ca="1">SUM($R$9:S1780)</f>
        <v>-50280</v>
      </c>
    </row>
    <row r="1781" spans="16:21" x14ac:dyDescent="0.2">
      <c r="P1781">
        <v>1773</v>
      </c>
      <c r="Q1781" s="37">
        <f t="shared" ca="1" si="112"/>
        <v>0</v>
      </c>
      <c r="R1781" s="38">
        <f t="shared" si="113"/>
        <v>10</v>
      </c>
      <c r="S1781" s="38">
        <f t="shared" ca="1" si="114"/>
        <v>0</v>
      </c>
      <c r="T1781" s="38">
        <f t="shared" ca="1" si="111"/>
        <v>10</v>
      </c>
      <c r="U1781" s="38">
        <f ca="1">SUM($R$9:S1781)</f>
        <v>-50270</v>
      </c>
    </row>
    <row r="1782" spans="16:21" x14ac:dyDescent="0.2">
      <c r="P1782">
        <v>1774</v>
      </c>
      <c r="Q1782" s="37">
        <f t="shared" ca="1" si="112"/>
        <v>0</v>
      </c>
      <c r="R1782" s="38">
        <f t="shared" si="113"/>
        <v>10</v>
      </c>
      <c r="S1782" s="38">
        <f t="shared" ca="1" si="114"/>
        <v>0</v>
      </c>
      <c r="T1782" s="38">
        <f t="shared" ca="1" si="111"/>
        <v>10</v>
      </c>
      <c r="U1782" s="38">
        <f ca="1">SUM($R$9:S1782)</f>
        <v>-50260</v>
      </c>
    </row>
    <row r="1783" spans="16:21" x14ac:dyDescent="0.2">
      <c r="P1783">
        <v>1775</v>
      </c>
      <c r="Q1783" s="37">
        <f t="shared" ca="1" si="112"/>
        <v>1</v>
      </c>
      <c r="R1783" s="38">
        <f t="shared" si="113"/>
        <v>10</v>
      </c>
      <c r="S1783" s="38">
        <f t="shared" ca="1" si="114"/>
        <v>-1000</v>
      </c>
      <c r="T1783" s="38">
        <f t="shared" ca="1" si="111"/>
        <v>-990</v>
      </c>
      <c r="U1783" s="38">
        <f ca="1">SUM($R$9:S1783)</f>
        <v>-51250</v>
      </c>
    </row>
    <row r="1784" spans="16:21" x14ac:dyDescent="0.2">
      <c r="P1784">
        <v>1776</v>
      </c>
      <c r="Q1784" s="37">
        <f t="shared" ca="1" si="112"/>
        <v>0</v>
      </c>
      <c r="R1784" s="38">
        <f t="shared" si="113"/>
        <v>10</v>
      </c>
      <c r="S1784" s="38">
        <f t="shared" ca="1" si="114"/>
        <v>0</v>
      </c>
      <c r="T1784" s="38">
        <f t="shared" ca="1" si="111"/>
        <v>10</v>
      </c>
      <c r="U1784" s="38">
        <f ca="1">SUM($R$9:S1784)</f>
        <v>-51240</v>
      </c>
    </row>
    <row r="1785" spans="16:21" x14ac:dyDescent="0.2">
      <c r="P1785">
        <v>1777</v>
      </c>
      <c r="Q1785" s="37">
        <f t="shared" ca="1" si="112"/>
        <v>0</v>
      </c>
      <c r="R1785" s="38">
        <f t="shared" si="113"/>
        <v>10</v>
      </c>
      <c r="S1785" s="38">
        <f t="shared" ca="1" si="114"/>
        <v>0</v>
      </c>
      <c r="T1785" s="38">
        <f t="shared" ca="1" si="111"/>
        <v>10</v>
      </c>
      <c r="U1785" s="38">
        <f ca="1">SUM($R$9:S1785)</f>
        <v>-51230</v>
      </c>
    </row>
    <row r="1786" spans="16:21" x14ac:dyDescent="0.2">
      <c r="P1786">
        <v>1778</v>
      </c>
      <c r="Q1786" s="37">
        <f t="shared" ca="1" si="112"/>
        <v>0</v>
      </c>
      <c r="R1786" s="38">
        <f t="shared" si="113"/>
        <v>10</v>
      </c>
      <c r="S1786" s="38">
        <f t="shared" ca="1" si="114"/>
        <v>0</v>
      </c>
      <c r="T1786" s="38">
        <f t="shared" ca="1" si="111"/>
        <v>10</v>
      </c>
      <c r="U1786" s="38">
        <f ca="1">SUM($R$9:S1786)</f>
        <v>-51220</v>
      </c>
    </row>
    <row r="1787" spans="16:21" x14ac:dyDescent="0.2">
      <c r="P1787">
        <v>1779</v>
      </c>
      <c r="Q1787" s="37">
        <f t="shared" ca="1" si="112"/>
        <v>0</v>
      </c>
      <c r="R1787" s="38">
        <f t="shared" si="113"/>
        <v>10</v>
      </c>
      <c r="S1787" s="38">
        <f t="shared" ca="1" si="114"/>
        <v>0</v>
      </c>
      <c r="T1787" s="38">
        <f t="shared" ca="1" si="111"/>
        <v>10</v>
      </c>
      <c r="U1787" s="38">
        <f ca="1">SUM($R$9:S1787)</f>
        <v>-51210</v>
      </c>
    </row>
    <row r="1788" spans="16:21" x14ac:dyDescent="0.2">
      <c r="P1788">
        <v>1780</v>
      </c>
      <c r="Q1788" s="37">
        <f t="shared" ca="1" si="112"/>
        <v>1</v>
      </c>
      <c r="R1788" s="38">
        <f t="shared" si="113"/>
        <v>10</v>
      </c>
      <c r="S1788" s="38">
        <f t="shared" ca="1" si="114"/>
        <v>-1000</v>
      </c>
      <c r="T1788" s="38">
        <f t="shared" ca="1" si="111"/>
        <v>-990</v>
      </c>
      <c r="U1788" s="38">
        <f ca="1">SUM($R$9:S1788)</f>
        <v>-52200</v>
      </c>
    </row>
    <row r="1789" spans="16:21" x14ac:dyDescent="0.2">
      <c r="P1789">
        <v>1781</v>
      </c>
      <c r="Q1789" s="37">
        <f t="shared" ca="1" si="112"/>
        <v>0</v>
      </c>
      <c r="R1789" s="38">
        <f t="shared" si="113"/>
        <v>10</v>
      </c>
      <c r="S1789" s="38">
        <f t="shared" ca="1" si="114"/>
        <v>0</v>
      </c>
      <c r="T1789" s="38">
        <f t="shared" ca="1" si="111"/>
        <v>10</v>
      </c>
      <c r="U1789" s="38">
        <f ca="1">SUM($R$9:S1789)</f>
        <v>-52190</v>
      </c>
    </row>
    <row r="1790" spans="16:21" x14ac:dyDescent="0.2">
      <c r="P1790">
        <v>1782</v>
      </c>
      <c r="Q1790" s="37">
        <f t="shared" ca="1" si="112"/>
        <v>0</v>
      </c>
      <c r="R1790" s="38">
        <f t="shared" si="113"/>
        <v>10</v>
      </c>
      <c r="S1790" s="38">
        <f t="shared" ca="1" si="114"/>
        <v>0</v>
      </c>
      <c r="T1790" s="38">
        <f t="shared" ca="1" si="111"/>
        <v>10</v>
      </c>
      <c r="U1790" s="38">
        <f ca="1">SUM($R$9:S1790)</f>
        <v>-52180</v>
      </c>
    </row>
    <row r="1791" spans="16:21" x14ac:dyDescent="0.2">
      <c r="P1791">
        <v>1783</v>
      </c>
      <c r="Q1791" s="37">
        <f t="shared" ca="1" si="112"/>
        <v>0</v>
      </c>
      <c r="R1791" s="38">
        <f t="shared" si="113"/>
        <v>10</v>
      </c>
      <c r="S1791" s="38">
        <f t="shared" ca="1" si="114"/>
        <v>0</v>
      </c>
      <c r="T1791" s="38">
        <f t="shared" ca="1" si="111"/>
        <v>10</v>
      </c>
      <c r="U1791" s="38">
        <f ca="1">SUM($R$9:S1791)</f>
        <v>-52170</v>
      </c>
    </row>
    <row r="1792" spans="16:21" x14ac:dyDescent="0.2">
      <c r="P1792">
        <v>1784</v>
      </c>
      <c r="Q1792" s="37">
        <f t="shared" ca="1" si="112"/>
        <v>0</v>
      </c>
      <c r="R1792" s="38">
        <f t="shared" si="113"/>
        <v>10</v>
      </c>
      <c r="S1792" s="38">
        <f t="shared" ca="1" si="114"/>
        <v>0</v>
      </c>
      <c r="T1792" s="38">
        <f t="shared" ca="1" si="111"/>
        <v>10</v>
      </c>
      <c r="U1792" s="38">
        <f ca="1">SUM($R$9:S1792)</f>
        <v>-52160</v>
      </c>
    </row>
    <row r="1793" spans="16:21" x14ac:dyDescent="0.2">
      <c r="P1793">
        <v>1785</v>
      </c>
      <c r="Q1793" s="37">
        <f t="shared" ca="1" si="112"/>
        <v>0</v>
      </c>
      <c r="R1793" s="38">
        <f t="shared" si="113"/>
        <v>10</v>
      </c>
      <c r="S1793" s="38">
        <f t="shared" ca="1" si="114"/>
        <v>0</v>
      </c>
      <c r="T1793" s="38">
        <f t="shared" ca="1" si="111"/>
        <v>10</v>
      </c>
      <c r="U1793" s="38">
        <f ca="1">SUM($R$9:S1793)</f>
        <v>-52150</v>
      </c>
    </row>
    <row r="1794" spans="16:21" x14ac:dyDescent="0.2">
      <c r="P1794">
        <v>1786</v>
      </c>
      <c r="Q1794" s="37">
        <f t="shared" ca="1" si="112"/>
        <v>0</v>
      </c>
      <c r="R1794" s="38">
        <f t="shared" si="113"/>
        <v>10</v>
      </c>
      <c r="S1794" s="38">
        <f t="shared" ca="1" si="114"/>
        <v>0</v>
      </c>
      <c r="T1794" s="38">
        <f t="shared" ca="1" si="111"/>
        <v>10</v>
      </c>
      <c r="U1794" s="38">
        <f ca="1">SUM($R$9:S1794)</f>
        <v>-52140</v>
      </c>
    </row>
    <row r="1795" spans="16:21" x14ac:dyDescent="0.2">
      <c r="P1795">
        <v>1787</v>
      </c>
      <c r="Q1795" s="37">
        <f t="shared" ca="1" si="112"/>
        <v>0</v>
      </c>
      <c r="R1795" s="38">
        <f t="shared" si="113"/>
        <v>10</v>
      </c>
      <c r="S1795" s="38">
        <f t="shared" ca="1" si="114"/>
        <v>0</v>
      </c>
      <c r="T1795" s="38">
        <f t="shared" ca="1" si="111"/>
        <v>10</v>
      </c>
      <c r="U1795" s="38">
        <f ca="1">SUM($R$9:S1795)</f>
        <v>-52130</v>
      </c>
    </row>
    <row r="1796" spans="16:21" x14ac:dyDescent="0.2">
      <c r="P1796">
        <v>1788</v>
      </c>
      <c r="Q1796" s="37">
        <f t="shared" ca="1" si="112"/>
        <v>0</v>
      </c>
      <c r="R1796" s="38">
        <f t="shared" si="113"/>
        <v>10</v>
      </c>
      <c r="S1796" s="38">
        <f t="shared" ca="1" si="114"/>
        <v>0</v>
      </c>
      <c r="T1796" s="38">
        <f t="shared" ca="1" si="111"/>
        <v>10</v>
      </c>
      <c r="U1796" s="38">
        <f ca="1">SUM($R$9:S1796)</f>
        <v>-52120</v>
      </c>
    </row>
    <row r="1797" spans="16:21" x14ac:dyDescent="0.2">
      <c r="P1797">
        <v>1789</v>
      </c>
      <c r="Q1797" s="37">
        <f t="shared" ca="1" si="112"/>
        <v>0</v>
      </c>
      <c r="R1797" s="38">
        <f t="shared" si="113"/>
        <v>10</v>
      </c>
      <c r="S1797" s="38">
        <f t="shared" ca="1" si="114"/>
        <v>0</v>
      </c>
      <c r="T1797" s="38">
        <f t="shared" ca="1" si="111"/>
        <v>10</v>
      </c>
      <c r="U1797" s="38">
        <f ca="1">SUM($R$9:S1797)</f>
        <v>-52110</v>
      </c>
    </row>
    <row r="1798" spans="16:21" x14ac:dyDescent="0.2">
      <c r="P1798">
        <v>1790</v>
      </c>
      <c r="Q1798" s="37">
        <f t="shared" ca="1" si="112"/>
        <v>0</v>
      </c>
      <c r="R1798" s="38">
        <f t="shared" si="113"/>
        <v>10</v>
      </c>
      <c r="S1798" s="38">
        <f t="shared" ca="1" si="114"/>
        <v>0</v>
      </c>
      <c r="T1798" s="38">
        <f t="shared" ca="1" si="111"/>
        <v>10</v>
      </c>
      <c r="U1798" s="38">
        <f ca="1">SUM($R$9:S1798)</f>
        <v>-52100</v>
      </c>
    </row>
    <row r="1799" spans="16:21" x14ac:dyDescent="0.2">
      <c r="P1799">
        <v>1791</v>
      </c>
      <c r="Q1799" s="37">
        <f t="shared" ca="1" si="112"/>
        <v>0</v>
      </c>
      <c r="R1799" s="38">
        <f t="shared" si="113"/>
        <v>10</v>
      </c>
      <c r="S1799" s="38">
        <f t="shared" ca="1" si="114"/>
        <v>0</v>
      </c>
      <c r="T1799" s="38">
        <f t="shared" ca="1" si="111"/>
        <v>10</v>
      </c>
      <c r="U1799" s="38">
        <f ca="1">SUM($R$9:S1799)</f>
        <v>-52090</v>
      </c>
    </row>
    <row r="1800" spans="16:21" x14ac:dyDescent="0.2">
      <c r="P1800">
        <v>1792</v>
      </c>
      <c r="Q1800" s="37">
        <f t="shared" ca="1" si="112"/>
        <v>0</v>
      </c>
      <c r="R1800" s="38">
        <f t="shared" si="113"/>
        <v>10</v>
      </c>
      <c r="S1800" s="38">
        <f t="shared" ca="1" si="114"/>
        <v>0</v>
      </c>
      <c r="T1800" s="38">
        <f t="shared" ca="1" si="111"/>
        <v>10</v>
      </c>
      <c r="U1800" s="38">
        <f ca="1">SUM($R$9:S1800)</f>
        <v>-52080</v>
      </c>
    </row>
    <row r="1801" spans="16:21" x14ac:dyDescent="0.2">
      <c r="P1801">
        <v>1793</v>
      </c>
      <c r="Q1801" s="37">
        <f t="shared" ca="1" si="112"/>
        <v>0</v>
      </c>
      <c r="R1801" s="38">
        <f t="shared" si="113"/>
        <v>10</v>
      </c>
      <c r="S1801" s="38">
        <f t="shared" ca="1" si="114"/>
        <v>0</v>
      </c>
      <c r="T1801" s="38">
        <f t="shared" ca="1" si="111"/>
        <v>10</v>
      </c>
      <c r="U1801" s="38">
        <f ca="1">SUM($R$9:S1801)</f>
        <v>-52070</v>
      </c>
    </row>
    <row r="1802" spans="16:21" x14ac:dyDescent="0.2">
      <c r="P1802">
        <v>1794</v>
      </c>
      <c r="Q1802" s="37">
        <f t="shared" ca="1" si="112"/>
        <v>0</v>
      </c>
      <c r="R1802" s="38">
        <f t="shared" si="113"/>
        <v>10</v>
      </c>
      <c r="S1802" s="38">
        <f t="shared" ca="1" si="114"/>
        <v>0</v>
      </c>
      <c r="T1802" s="38">
        <f t="shared" ref="T1802:T1865" ca="1" si="115">R1802+S1802</f>
        <v>10</v>
      </c>
      <c r="U1802" s="38">
        <f ca="1">SUM($R$9:S1802)</f>
        <v>-52060</v>
      </c>
    </row>
    <row r="1803" spans="16:21" x14ac:dyDescent="0.2">
      <c r="P1803">
        <v>1795</v>
      </c>
      <c r="Q1803" s="37">
        <f t="shared" ca="1" si="112"/>
        <v>0</v>
      </c>
      <c r="R1803" s="38">
        <f t="shared" si="113"/>
        <v>10</v>
      </c>
      <c r="S1803" s="38">
        <f t="shared" ca="1" si="114"/>
        <v>0</v>
      </c>
      <c r="T1803" s="38">
        <f t="shared" ca="1" si="115"/>
        <v>10</v>
      </c>
      <c r="U1803" s="38">
        <f ca="1">SUM($R$9:S1803)</f>
        <v>-52050</v>
      </c>
    </row>
    <row r="1804" spans="16:21" x14ac:dyDescent="0.2">
      <c r="P1804">
        <v>1796</v>
      </c>
      <c r="Q1804" s="37">
        <f t="shared" ca="1" si="112"/>
        <v>0</v>
      </c>
      <c r="R1804" s="38">
        <f t="shared" si="113"/>
        <v>10</v>
      </c>
      <c r="S1804" s="38">
        <f t="shared" ca="1" si="114"/>
        <v>0</v>
      </c>
      <c r="T1804" s="38">
        <f t="shared" ca="1" si="115"/>
        <v>10</v>
      </c>
      <c r="U1804" s="38">
        <f ca="1">SUM($R$9:S1804)</f>
        <v>-52040</v>
      </c>
    </row>
    <row r="1805" spans="16:21" x14ac:dyDescent="0.2">
      <c r="P1805">
        <v>1797</v>
      </c>
      <c r="Q1805" s="37">
        <f t="shared" ca="1" si="112"/>
        <v>0</v>
      </c>
      <c r="R1805" s="38">
        <f t="shared" si="113"/>
        <v>10</v>
      </c>
      <c r="S1805" s="38">
        <f t="shared" ca="1" si="114"/>
        <v>0</v>
      </c>
      <c r="T1805" s="38">
        <f t="shared" ca="1" si="115"/>
        <v>10</v>
      </c>
      <c r="U1805" s="38">
        <f ca="1">SUM($R$9:S1805)</f>
        <v>-52030</v>
      </c>
    </row>
    <row r="1806" spans="16:21" x14ac:dyDescent="0.2">
      <c r="P1806">
        <v>1798</v>
      </c>
      <c r="Q1806" s="37">
        <f t="shared" ca="1" si="112"/>
        <v>0</v>
      </c>
      <c r="R1806" s="38">
        <f t="shared" si="113"/>
        <v>10</v>
      </c>
      <c r="S1806" s="38">
        <f t="shared" ca="1" si="114"/>
        <v>0</v>
      </c>
      <c r="T1806" s="38">
        <f t="shared" ca="1" si="115"/>
        <v>10</v>
      </c>
      <c r="U1806" s="38">
        <f ca="1">SUM($R$9:S1806)</f>
        <v>-52020</v>
      </c>
    </row>
    <row r="1807" spans="16:21" x14ac:dyDescent="0.2">
      <c r="P1807">
        <v>1799</v>
      </c>
      <c r="Q1807" s="37">
        <f t="shared" ca="1" si="112"/>
        <v>0</v>
      </c>
      <c r="R1807" s="38">
        <f t="shared" si="113"/>
        <v>10</v>
      </c>
      <c r="S1807" s="38">
        <f t="shared" ca="1" si="114"/>
        <v>0</v>
      </c>
      <c r="T1807" s="38">
        <f t="shared" ca="1" si="115"/>
        <v>10</v>
      </c>
      <c r="U1807" s="38">
        <f ca="1">SUM($R$9:S1807)</f>
        <v>-52010</v>
      </c>
    </row>
    <row r="1808" spans="16:21" x14ac:dyDescent="0.2">
      <c r="P1808">
        <v>1800</v>
      </c>
      <c r="Q1808" s="37">
        <f t="shared" ca="1" si="112"/>
        <v>0</v>
      </c>
      <c r="R1808" s="38">
        <f t="shared" si="113"/>
        <v>10</v>
      </c>
      <c r="S1808" s="38">
        <f t="shared" ca="1" si="114"/>
        <v>0</v>
      </c>
      <c r="T1808" s="38">
        <f t="shared" ca="1" si="115"/>
        <v>10</v>
      </c>
      <c r="U1808" s="38">
        <f ca="1">SUM($R$9:S1808)</f>
        <v>-52000</v>
      </c>
    </row>
    <row r="1809" spans="16:21" x14ac:dyDescent="0.2">
      <c r="P1809">
        <v>1801</v>
      </c>
      <c r="Q1809" s="37">
        <f t="shared" ca="1" si="112"/>
        <v>0</v>
      </c>
      <c r="R1809" s="38">
        <f t="shared" si="113"/>
        <v>10</v>
      </c>
      <c r="S1809" s="38">
        <f t="shared" ca="1" si="114"/>
        <v>0</v>
      </c>
      <c r="T1809" s="38">
        <f t="shared" ca="1" si="115"/>
        <v>10</v>
      </c>
      <c r="U1809" s="38">
        <f ca="1">SUM($R$9:S1809)</f>
        <v>-51990</v>
      </c>
    </row>
    <row r="1810" spans="16:21" x14ac:dyDescent="0.2">
      <c r="P1810">
        <v>1802</v>
      </c>
      <c r="Q1810" s="37">
        <f t="shared" ca="1" si="112"/>
        <v>0</v>
      </c>
      <c r="R1810" s="38">
        <f t="shared" si="113"/>
        <v>10</v>
      </c>
      <c r="S1810" s="38">
        <f t="shared" ca="1" si="114"/>
        <v>0</v>
      </c>
      <c r="T1810" s="38">
        <f t="shared" ca="1" si="115"/>
        <v>10</v>
      </c>
      <c r="U1810" s="38">
        <f ca="1">SUM($R$9:S1810)</f>
        <v>-51980</v>
      </c>
    </row>
    <row r="1811" spans="16:21" x14ac:dyDescent="0.2">
      <c r="P1811">
        <v>1803</v>
      </c>
      <c r="Q1811" s="37">
        <f t="shared" ca="1" si="112"/>
        <v>0</v>
      </c>
      <c r="R1811" s="38">
        <f t="shared" si="113"/>
        <v>10</v>
      </c>
      <c r="S1811" s="38">
        <f t="shared" ca="1" si="114"/>
        <v>0</v>
      </c>
      <c r="T1811" s="38">
        <f t="shared" ca="1" si="115"/>
        <v>10</v>
      </c>
      <c r="U1811" s="38">
        <f ca="1">SUM($R$9:S1811)</f>
        <v>-51970</v>
      </c>
    </row>
    <row r="1812" spans="16:21" x14ac:dyDescent="0.2">
      <c r="P1812">
        <v>1804</v>
      </c>
      <c r="Q1812" s="37">
        <f t="shared" ca="1" si="112"/>
        <v>0</v>
      </c>
      <c r="R1812" s="38">
        <f t="shared" si="113"/>
        <v>10</v>
      </c>
      <c r="S1812" s="38">
        <f t="shared" ca="1" si="114"/>
        <v>0</v>
      </c>
      <c r="T1812" s="38">
        <f t="shared" ca="1" si="115"/>
        <v>10</v>
      </c>
      <c r="U1812" s="38">
        <f ca="1">SUM($R$9:S1812)</f>
        <v>-51960</v>
      </c>
    </row>
    <row r="1813" spans="16:21" x14ac:dyDescent="0.2">
      <c r="P1813">
        <v>1805</v>
      </c>
      <c r="Q1813" s="37">
        <f t="shared" ca="1" si="112"/>
        <v>0</v>
      </c>
      <c r="R1813" s="38">
        <f t="shared" si="113"/>
        <v>10</v>
      </c>
      <c r="S1813" s="38">
        <f t="shared" ca="1" si="114"/>
        <v>0</v>
      </c>
      <c r="T1813" s="38">
        <f t="shared" ca="1" si="115"/>
        <v>10</v>
      </c>
      <c r="U1813" s="38">
        <f ca="1">SUM($R$9:S1813)</f>
        <v>-51950</v>
      </c>
    </row>
    <row r="1814" spans="16:21" x14ac:dyDescent="0.2">
      <c r="P1814">
        <v>1806</v>
      </c>
      <c r="Q1814" s="37">
        <f t="shared" ca="1" si="112"/>
        <v>0</v>
      </c>
      <c r="R1814" s="38">
        <f t="shared" si="113"/>
        <v>10</v>
      </c>
      <c r="S1814" s="38">
        <f t="shared" ca="1" si="114"/>
        <v>0</v>
      </c>
      <c r="T1814" s="38">
        <f t="shared" ca="1" si="115"/>
        <v>10</v>
      </c>
      <c r="U1814" s="38">
        <f ca="1">SUM($R$9:S1814)</f>
        <v>-51940</v>
      </c>
    </row>
    <row r="1815" spans="16:21" x14ac:dyDescent="0.2">
      <c r="P1815">
        <v>1807</v>
      </c>
      <c r="Q1815" s="37">
        <f t="shared" ca="1" si="112"/>
        <v>0</v>
      </c>
      <c r="R1815" s="38">
        <f t="shared" si="113"/>
        <v>10</v>
      </c>
      <c r="S1815" s="38">
        <f t="shared" ca="1" si="114"/>
        <v>0</v>
      </c>
      <c r="T1815" s="38">
        <f t="shared" ca="1" si="115"/>
        <v>10</v>
      </c>
      <c r="U1815" s="38">
        <f ca="1">SUM($R$9:S1815)</f>
        <v>-51930</v>
      </c>
    </row>
    <row r="1816" spans="16:21" x14ac:dyDescent="0.2">
      <c r="P1816">
        <v>1808</v>
      </c>
      <c r="Q1816" s="37">
        <f t="shared" ca="1" si="112"/>
        <v>0</v>
      </c>
      <c r="R1816" s="38">
        <f t="shared" si="113"/>
        <v>10</v>
      </c>
      <c r="S1816" s="38">
        <f t="shared" ca="1" si="114"/>
        <v>0</v>
      </c>
      <c r="T1816" s="38">
        <f t="shared" ca="1" si="115"/>
        <v>10</v>
      </c>
      <c r="U1816" s="38">
        <f ca="1">SUM($R$9:S1816)</f>
        <v>-51920</v>
      </c>
    </row>
    <row r="1817" spans="16:21" x14ac:dyDescent="0.2">
      <c r="P1817">
        <v>1809</v>
      </c>
      <c r="Q1817" s="37">
        <f t="shared" ca="1" si="112"/>
        <v>0</v>
      </c>
      <c r="R1817" s="38">
        <f t="shared" si="113"/>
        <v>10</v>
      </c>
      <c r="S1817" s="38">
        <f t="shared" ca="1" si="114"/>
        <v>0</v>
      </c>
      <c r="T1817" s="38">
        <f t="shared" ca="1" si="115"/>
        <v>10</v>
      </c>
      <c r="U1817" s="38">
        <f ca="1">SUM($R$9:S1817)</f>
        <v>-51910</v>
      </c>
    </row>
    <row r="1818" spans="16:21" x14ac:dyDescent="0.2">
      <c r="P1818">
        <v>1810</v>
      </c>
      <c r="Q1818" s="37">
        <f t="shared" ca="1" si="112"/>
        <v>0</v>
      </c>
      <c r="R1818" s="38">
        <f t="shared" si="113"/>
        <v>10</v>
      </c>
      <c r="S1818" s="38">
        <f t="shared" ca="1" si="114"/>
        <v>0</v>
      </c>
      <c r="T1818" s="38">
        <f t="shared" ca="1" si="115"/>
        <v>10</v>
      </c>
      <c r="U1818" s="38">
        <f ca="1">SUM($R$9:S1818)</f>
        <v>-51900</v>
      </c>
    </row>
    <row r="1819" spans="16:21" x14ac:dyDescent="0.2">
      <c r="P1819">
        <v>1811</v>
      </c>
      <c r="Q1819" s="37">
        <f t="shared" ca="1" si="112"/>
        <v>0</v>
      </c>
      <c r="R1819" s="38">
        <f t="shared" si="113"/>
        <v>10</v>
      </c>
      <c r="S1819" s="38">
        <f t="shared" ca="1" si="114"/>
        <v>0</v>
      </c>
      <c r="T1819" s="38">
        <f t="shared" ca="1" si="115"/>
        <v>10</v>
      </c>
      <c r="U1819" s="38">
        <f ca="1">SUM($R$9:S1819)</f>
        <v>-51890</v>
      </c>
    </row>
    <row r="1820" spans="16:21" x14ac:dyDescent="0.2">
      <c r="P1820">
        <v>1812</v>
      </c>
      <c r="Q1820" s="37">
        <f t="shared" ca="1" si="112"/>
        <v>0</v>
      </c>
      <c r="R1820" s="38">
        <f t="shared" si="113"/>
        <v>10</v>
      </c>
      <c r="S1820" s="38">
        <f t="shared" ca="1" si="114"/>
        <v>0</v>
      </c>
      <c r="T1820" s="38">
        <f t="shared" ca="1" si="115"/>
        <v>10</v>
      </c>
      <c r="U1820" s="38">
        <f ca="1">SUM($R$9:S1820)</f>
        <v>-51880</v>
      </c>
    </row>
    <row r="1821" spans="16:21" x14ac:dyDescent="0.2">
      <c r="P1821">
        <v>1813</v>
      </c>
      <c r="Q1821" s="37">
        <f t="shared" ca="1" si="112"/>
        <v>0</v>
      </c>
      <c r="R1821" s="38">
        <f t="shared" si="113"/>
        <v>10</v>
      </c>
      <c r="S1821" s="38">
        <f t="shared" ca="1" si="114"/>
        <v>0</v>
      </c>
      <c r="T1821" s="38">
        <f t="shared" ca="1" si="115"/>
        <v>10</v>
      </c>
      <c r="U1821" s="38">
        <f ca="1">SUM($R$9:S1821)</f>
        <v>-51870</v>
      </c>
    </row>
    <row r="1822" spans="16:21" x14ac:dyDescent="0.2">
      <c r="P1822">
        <v>1814</v>
      </c>
      <c r="Q1822" s="37">
        <f t="shared" ca="1" si="112"/>
        <v>0</v>
      </c>
      <c r="R1822" s="38">
        <f t="shared" si="113"/>
        <v>10</v>
      </c>
      <c r="S1822" s="38">
        <f t="shared" ca="1" si="114"/>
        <v>0</v>
      </c>
      <c r="T1822" s="38">
        <f t="shared" ca="1" si="115"/>
        <v>10</v>
      </c>
      <c r="U1822" s="38">
        <f ca="1">SUM($R$9:S1822)</f>
        <v>-51860</v>
      </c>
    </row>
    <row r="1823" spans="16:21" x14ac:dyDescent="0.2">
      <c r="P1823">
        <v>1815</v>
      </c>
      <c r="Q1823" s="37">
        <f t="shared" ca="1" si="112"/>
        <v>0</v>
      </c>
      <c r="R1823" s="38">
        <f t="shared" si="113"/>
        <v>10</v>
      </c>
      <c r="S1823" s="38">
        <f t="shared" ca="1" si="114"/>
        <v>0</v>
      </c>
      <c r="T1823" s="38">
        <f t="shared" ca="1" si="115"/>
        <v>10</v>
      </c>
      <c r="U1823" s="38">
        <f ca="1">SUM($R$9:S1823)</f>
        <v>-51850</v>
      </c>
    </row>
    <row r="1824" spans="16:21" x14ac:dyDescent="0.2">
      <c r="P1824">
        <v>1816</v>
      </c>
      <c r="Q1824" s="37">
        <f t="shared" ca="1" si="112"/>
        <v>0</v>
      </c>
      <c r="R1824" s="38">
        <f t="shared" si="113"/>
        <v>10</v>
      </c>
      <c r="S1824" s="38">
        <f t="shared" ca="1" si="114"/>
        <v>0</v>
      </c>
      <c r="T1824" s="38">
        <f t="shared" ca="1" si="115"/>
        <v>10</v>
      </c>
      <c r="U1824" s="38">
        <f ca="1">SUM($R$9:S1824)</f>
        <v>-51840</v>
      </c>
    </row>
    <row r="1825" spans="16:21" x14ac:dyDescent="0.2">
      <c r="P1825">
        <v>1817</v>
      </c>
      <c r="Q1825" s="37">
        <f t="shared" ca="1" si="112"/>
        <v>0</v>
      </c>
      <c r="R1825" s="38">
        <f t="shared" si="113"/>
        <v>10</v>
      </c>
      <c r="S1825" s="38">
        <f t="shared" ca="1" si="114"/>
        <v>0</v>
      </c>
      <c r="T1825" s="38">
        <f t="shared" ca="1" si="115"/>
        <v>10</v>
      </c>
      <c r="U1825" s="38">
        <f ca="1">SUM($R$9:S1825)</f>
        <v>-51830</v>
      </c>
    </row>
    <row r="1826" spans="16:21" x14ac:dyDescent="0.2">
      <c r="P1826">
        <v>1818</v>
      </c>
      <c r="Q1826" s="37">
        <f t="shared" ca="1" si="112"/>
        <v>0</v>
      </c>
      <c r="R1826" s="38">
        <f t="shared" si="113"/>
        <v>10</v>
      </c>
      <c r="S1826" s="38">
        <f t="shared" ca="1" si="114"/>
        <v>0</v>
      </c>
      <c r="T1826" s="38">
        <f t="shared" ca="1" si="115"/>
        <v>10</v>
      </c>
      <c r="U1826" s="38">
        <f ca="1">SUM($R$9:S1826)</f>
        <v>-51820</v>
      </c>
    </row>
    <row r="1827" spans="16:21" x14ac:dyDescent="0.2">
      <c r="P1827">
        <v>1819</v>
      </c>
      <c r="Q1827" s="37">
        <f t="shared" ca="1" si="112"/>
        <v>0</v>
      </c>
      <c r="R1827" s="38">
        <f t="shared" si="113"/>
        <v>10</v>
      </c>
      <c r="S1827" s="38">
        <f t="shared" ca="1" si="114"/>
        <v>0</v>
      </c>
      <c r="T1827" s="38">
        <f t="shared" ca="1" si="115"/>
        <v>10</v>
      </c>
      <c r="U1827" s="38">
        <f ca="1">SUM($R$9:S1827)</f>
        <v>-51810</v>
      </c>
    </row>
    <row r="1828" spans="16:21" x14ac:dyDescent="0.2">
      <c r="P1828">
        <v>1820</v>
      </c>
      <c r="Q1828" s="37">
        <f t="shared" ca="1" si="112"/>
        <v>0</v>
      </c>
      <c r="R1828" s="38">
        <f t="shared" si="113"/>
        <v>10</v>
      </c>
      <c r="S1828" s="38">
        <f t="shared" ca="1" si="114"/>
        <v>0</v>
      </c>
      <c r="T1828" s="38">
        <f t="shared" ca="1" si="115"/>
        <v>10</v>
      </c>
      <c r="U1828" s="38">
        <f ca="1">SUM($R$9:S1828)</f>
        <v>-51800</v>
      </c>
    </row>
    <row r="1829" spans="16:21" x14ac:dyDescent="0.2">
      <c r="P1829">
        <v>1821</v>
      </c>
      <c r="Q1829" s="37">
        <f t="shared" ca="1" si="112"/>
        <v>0</v>
      </c>
      <c r="R1829" s="38">
        <f t="shared" si="113"/>
        <v>10</v>
      </c>
      <c r="S1829" s="38">
        <f t="shared" ca="1" si="114"/>
        <v>0</v>
      </c>
      <c r="T1829" s="38">
        <f t="shared" ca="1" si="115"/>
        <v>10</v>
      </c>
      <c r="U1829" s="38">
        <f ca="1">SUM($R$9:S1829)</f>
        <v>-51790</v>
      </c>
    </row>
    <row r="1830" spans="16:21" x14ac:dyDescent="0.2">
      <c r="P1830">
        <v>1822</v>
      </c>
      <c r="Q1830" s="37">
        <f t="shared" ca="1" si="112"/>
        <v>0</v>
      </c>
      <c r="R1830" s="38">
        <f t="shared" si="113"/>
        <v>10</v>
      </c>
      <c r="S1830" s="38">
        <f t="shared" ca="1" si="114"/>
        <v>0</v>
      </c>
      <c r="T1830" s="38">
        <f t="shared" ca="1" si="115"/>
        <v>10</v>
      </c>
      <c r="U1830" s="38">
        <f ca="1">SUM($R$9:S1830)</f>
        <v>-51780</v>
      </c>
    </row>
    <row r="1831" spans="16:21" x14ac:dyDescent="0.2">
      <c r="P1831">
        <v>1823</v>
      </c>
      <c r="Q1831" s="37">
        <f t="shared" ca="1" si="112"/>
        <v>1</v>
      </c>
      <c r="R1831" s="38">
        <f t="shared" si="113"/>
        <v>10</v>
      </c>
      <c r="S1831" s="38">
        <f t="shared" ca="1" si="114"/>
        <v>-1000</v>
      </c>
      <c r="T1831" s="38">
        <f t="shared" ca="1" si="115"/>
        <v>-990</v>
      </c>
      <c r="U1831" s="38">
        <f ca="1">SUM($R$9:S1831)</f>
        <v>-52770</v>
      </c>
    </row>
    <row r="1832" spans="16:21" x14ac:dyDescent="0.2">
      <c r="P1832">
        <v>1824</v>
      </c>
      <c r="Q1832" s="37">
        <f t="shared" ca="1" si="112"/>
        <v>0</v>
      </c>
      <c r="R1832" s="38">
        <f t="shared" si="113"/>
        <v>10</v>
      </c>
      <c r="S1832" s="38">
        <f t="shared" ca="1" si="114"/>
        <v>0</v>
      </c>
      <c r="T1832" s="38">
        <f t="shared" ca="1" si="115"/>
        <v>10</v>
      </c>
      <c r="U1832" s="38">
        <f ca="1">SUM($R$9:S1832)</f>
        <v>-52760</v>
      </c>
    </row>
    <row r="1833" spans="16:21" x14ac:dyDescent="0.2">
      <c r="P1833">
        <v>1825</v>
      </c>
      <c r="Q1833" s="37">
        <f t="shared" ca="1" si="112"/>
        <v>0</v>
      </c>
      <c r="R1833" s="38">
        <f t="shared" si="113"/>
        <v>10</v>
      </c>
      <c r="S1833" s="38">
        <f t="shared" ca="1" si="114"/>
        <v>0</v>
      </c>
      <c r="T1833" s="38">
        <f t="shared" ca="1" si="115"/>
        <v>10</v>
      </c>
      <c r="U1833" s="38">
        <f ca="1">SUM($R$9:S1833)</f>
        <v>-52750</v>
      </c>
    </row>
    <row r="1834" spans="16:21" x14ac:dyDescent="0.2">
      <c r="P1834">
        <v>1826</v>
      </c>
      <c r="Q1834" s="37">
        <f t="shared" ca="1" si="112"/>
        <v>0</v>
      </c>
      <c r="R1834" s="38">
        <f t="shared" si="113"/>
        <v>10</v>
      </c>
      <c r="S1834" s="38">
        <f t="shared" ca="1" si="114"/>
        <v>0</v>
      </c>
      <c r="T1834" s="38">
        <f t="shared" ca="1" si="115"/>
        <v>10</v>
      </c>
      <c r="U1834" s="38">
        <f ca="1">SUM($R$9:S1834)</f>
        <v>-52740</v>
      </c>
    </row>
    <row r="1835" spans="16:21" x14ac:dyDescent="0.2">
      <c r="P1835">
        <v>1827</v>
      </c>
      <c r="Q1835" s="37">
        <f t="shared" ca="1" si="112"/>
        <v>0</v>
      </c>
      <c r="R1835" s="38">
        <f t="shared" si="113"/>
        <v>10</v>
      </c>
      <c r="S1835" s="38">
        <f t="shared" ca="1" si="114"/>
        <v>0</v>
      </c>
      <c r="T1835" s="38">
        <f t="shared" ca="1" si="115"/>
        <v>10</v>
      </c>
      <c r="U1835" s="38">
        <f ca="1">SUM($R$9:S1835)</f>
        <v>-52730</v>
      </c>
    </row>
    <row r="1836" spans="16:21" x14ac:dyDescent="0.2">
      <c r="P1836">
        <v>1828</v>
      </c>
      <c r="Q1836" s="37">
        <f t="shared" ca="1" si="112"/>
        <v>0</v>
      </c>
      <c r="R1836" s="38">
        <f t="shared" si="113"/>
        <v>10</v>
      </c>
      <c r="S1836" s="38">
        <f t="shared" ca="1" si="114"/>
        <v>0</v>
      </c>
      <c r="T1836" s="38">
        <f t="shared" ca="1" si="115"/>
        <v>10</v>
      </c>
      <c r="U1836" s="38">
        <f ca="1">SUM($R$9:S1836)</f>
        <v>-52720</v>
      </c>
    </row>
    <row r="1837" spans="16:21" x14ac:dyDescent="0.2">
      <c r="P1837">
        <v>1829</v>
      </c>
      <c r="Q1837" s="37">
        <f t="shared" ca="1" si="112"/>
        <v>0</v>
      </c>
      <c r="R1837" s="38">
        <f t="shared" si="113"/>
        <v>10</v>
      </c>
      <c r="S1837" s="38">
        <f t="shared" ca="1" si="114"/>
        <v>0</v>
      </c>
      <c r="T1837" s="38">
        <f t="shared" ca="1" si="115"/>
        <v>10</v>
      </c>
      <c r="U1837" s="38">
        <f ca="1">SUM($R$9:S1837)</f>
        <v>-52710</v>
      </c>
    </row>
    <row r="1838" spans="16:21" x14ac:dyDescent="0.2">
      <c r="P1838">
        <v>1830</v>
      </c>
      <c r="Q1838" s="37">
        <f t="shared" ca="1" si="112"/>
        <v>0</v>
      </c>
      <c r="R1838" s="38">
        <f t="shared" si="113"/>
        <v>10</v>
      </c>
      <c r="S1838" s="38">
        <f t="shared" ca="1" si="114"/>
        <v>0</v>
      </c>
      <c r="T1838" s="38">
        <f t="shared" ca="1" si="115"/>
        <v>10</v>
      </c>
      <c r="U1838" s="38">
        <f ca="1">SUM($R$9:S1838)</f>
        <v>-52700</v>
      </c>
    </row>
    <row r="1839" spans="16:21" x14ac:dyDescent="0.2">
      <c r="P1839">
        <v>1831</v>
      </c>
      <c r="Q1839" s="37">
        <f t="shared" ca="1" si="112"/>
        <v>0</v>
      </c>
      <c r="R1839" s="38">
        <f t="shared" si="113"/>
        <v>10</v>
      </c>
      <c r="S1839" s="38">
        <f t="shared" ca="1" si="114"/>
        <v>0</v>
      </c>
      <c r="T1839" s="38">
        <f t="shared" ca="1" si="115"/>
        <v>10</v>
      </c>
      <c r="U1839" s="38">
        <f ca="1">SUM($R$9:S1839)</f>
        <v>-52690</v>
      </c>
    </row>
    <row r="1840" spans="16:21" x14ac:dyDescent="0.2">
      <c r="P1840">
        <v>1832</v>
      </c>
      <c r="Q1840" s="37">
        <f t="shared" ca="1" si="112"/>
        <v>0</v>
      </c>
      <c r="R1840" s="38">
        <f t="shared" si="113"/>
        <v>10</v>
      </c>
      <c r="S1840" s="38">
        <f t="shared" ca="1" si="114"/>
        <v>0</v>
      </c>
      <c r="T1840" s="38">
        <f t="shared" ca="1" si="115"/>
        <v>10</v>
      </c>
      <c r="U1840" s="38">
        <f ca="1">SUM($R$9:S1840)</f>
        <v>-52680</v>
      </c>
    </row>
    <row r="1841" spans="16:21" x14ac:dyDescent="0.2">
      <c r="P1841">
        <v>1833</v>
      </c>
      <c r="Q1841" s="37">
        <f t="shared" ref="Q1841:Q1904" ca="1" si="116">IF(RAND()&lt;$C$2,1,0)</f>
        <v>0</v>
      </c>
      <c r="R1841" s="38">
        <f t="shared" ref="R1841:R1904" si="117">$G$2</f>
        <v>10</v>
      </c>
      <c r="S1841" s="38">
        <f t="shared" ref="S1841:S1904" ca="1" si="118">IF(Q1841=1,$G$3,$G$4)</f>
        <v>0</v>
      </c>
      <c r="T1841" s="38">
        <f t="shared" ca="1" si="115"/>
        <v>10</v>
      </c>
      <c r="U1841" s="38">
        <f ca="1">SUM($R$9:S1841)</f>
        <v>-52670</v>
      </c>
    </row>
    <row r="1842" spans="16:21" x14ac:dyDescent="0.2">
      <c r="P1842">
        <v>1834</v>
      </c>
      <c r="Q1842" s="37">
        <f t="shared" ca="1" si="116"/>
        <v>0</v>
      </c>
      <c r="R1842" s="38">
        <f t="shared" si="117"/>
        <v>10</v>
      </c>
      <c r="S1842" s="38">
        <f t="shared" ca="1" si="118"/>
        <v>0</v>
      </c>
      <c r="T1842" s="38">
        <f t="shared" ca="1" si="115"/>
        <v>10</v>
      </c>
      <c r="U1842" s="38">
        <f ca="1">SUM($R$9:S1842)</f>
        <v>-52660</v>
      </c>
    </row>
    <row r="1843" spans="16:21" x14ac:dyDescent="0.2">
      <c r="P1843">
        <v>1835</v>
      </c>
      <c r="Q1843" s="37">
        <f t="shared" ca="1" si="116"/>
        <v>0</v>
      </c>
      <c r="R1843" s="38">
        <f t="shared" si="117"/>
        <v>10</v>
      </c>
      <c r="S1843" s="38">
        <f t="shared" ca="1" si="118"/>
        <v>0</v>
      </c>
      <c r="T1843" s="38">
        <f t="shared" ca="1" si="115"/>
        <v>10</v>
      </c>
      <c r="U1843" s="38">
        <f ca="1">SUM($R$9:S1843)</f>
        <v>-52650</v>
      </c>
    </row>
    <row r="1844" spans="16:21" x14ac:dyDescent="0.2">
      <c r="P1844">
        <v>1836</v>
      </c>
      <c r="Q1844" s="37">
        <f t="shared" ca="1" si="116"/>
        <v>0</v>
      </c>
      <c r="R1844" s="38">
        <f t="shared" si="117"/>
        <v>10</v>
      </c>
      <c r="S1844" s="38">
        <f t="shared" ca="1" si="118"/>
        <v>0</v>
      </c>
      <c r="T1844" s="38">
        <f t="shared" ca="1" si="115"/>
        <v>10</v>
      </c>
      <c r="U1844" s="38">
        <f ca="1">SUM($R$9:S1844)</f>
        <v>-52640</v>
      </c>
    </row>
    <row r="1845" spans="16:21" x14ac:dyDescent="0.2">
      <c r="P1845">
        <v>1837</v>
      </c>
      <c r="Q1845" s="37">
        <f t="shared" ca="1" si="116"/>
        <v>0</v>
      </c>
      <c r="R1845" s="38">
        <f t="shared" si="117"/>
        <v>10</v>
      </c>
      <c r="S1845" s="38">
        <f t="shared" ca="1" si="118"/>
        <v>0</v>
      </c>
      <c r="T1845" s="38">
        <f t="shared" ca="1" si="115"/>
        <v>10</v>
      </c>
      <c r="U1845" s="38">
        <f ca="1">SUM($R$9:S1845)</f>
        <v>-52630</v>
      </c>
    </row>
    <row r="1846" spans="16:21" x14ac:dyDescent="0.2">
      <c r="P1846">
        <v>1838</v>
      </c>
      <c r="Q1846" s="37">
        <f t="shared" ca="1" si="116"/>
        <v>0</v>
      </c>
      <c r="R1846" s="38">
        <f t="shared" si="117"/>
        <v>10</v>
      </c>
      <c r="S1846" s="38">
        <f t="shared" ca="1" si="118"/>
        <v>0</v>
      </c>
      <c r="T1846" s="38">
        <f t="shared" ca="1" si="115"/>
        <v>10</v>
      </c>
      <c r="U1846" s="38">
        <f ca="1">SUM($R$9:S1846)</f>
        <v>-52620</v>
      </c>
    </row>
    <row r="1847" spans="16:21" x14ac:dyDescent="0.2">
      <c r="P1847">
        <v>1839</v>
      </c>
      <c r="Q1847" s="37">
        <f t="shared" ca="1" si="116"/>
        <v>0</v>
      </c>
      <c r="R1847" s="38">
        <f t="shared" si="117"/>
        <v>10</v>
      </c>
      <c r="S1847" s="38">
        <f t="shared" ca="1" si="118"/>
        <v>0</v>
      </c>
      <c r="T1847" s="38">
        <f t="shared" ca="1" si="115"/>
        <v>10</v>
      </c>
      <c r="U1847" s="38">
        <f ca="1">SUM($R$9:S1847)</f>
        <v>-52610</v>
      </c>
    </row>
    <row r="1848" spans="16:21" x14ac:dyDescent="0.2">
      <c r="P1848">
        <v>1840</v>
      </c>
      <c r="Q1848" s="37">
        <f t="shared" ca="1" si="116"/>
        <v>0</v>
      </c>
      <c r="R1848" s="38">
        <f t="shared" si="117"/>
        <v>10</v>
      </c>
      <c r="S1848" s="38">
        <f t="shared" ca="1" si="118"/>
        <v>0</v>
      </c>
      <c r="T1848" s="38">
        <f t="shared" ca="1" si="115"/>
        <v>10</v>
      </c>
      <c r="U1848" s="38">
        <f ca="1">SUM($R$9:S1848)</f>
        <v>-52600</v>
      </c>
    </row>
    <row r="1849" spans="16:21" x14ac:dyDescent="0.2">
      <c r="P1849">
        <v>1841</v>
      </c>
      <c r="Q1849" s="37">
        <f t="shared" ca="1" si="116"/>
        <v>1</v>
      </c>
      <c r="R1849" s="38">
        <f t="shared" si="117"/>
        <v>10</v>
      </c>
      <c r="S1849" s="38">
        <f t="shared" ca="1" si="118"/>
        <v>-1000</v>
      </c>
      <c r="T1849" s="38">
        <f t="shared" ca="1" si="115"/>
        <v>-990</v>
      </c>
      <c r="U1849" s="38">
        <f ca="1">SUM($R$9:S1849)</f>
        <v>-53590</v>
      </c>
    </row>
    <row r="1850" spans="16:21" x14ac:dyDescent="0.2">
      <c r="P1850">
        <v>1842</v>
      </c>
      <c r="Q1850" s="37">
        <f t="shared" ca="1" si="116"/>
        <v>0</v>
      </c>
      <c r="R1850" s="38">
        <f t="shared" si="117"/>
        <v>10</v>
      </c>
      <c r="S1850" s="38">
        <f t="shared" ca="1" si="118"/>
        <v>0</v>
      </c>
      <c r="T1850" s="38">
        <f t="shared" ca="1" si="115"/>
        <v>10</v>
      </c>
      <c r="U1850" s="38">
        <f ca="1">SUM($R$9:S1850)</f>
        <v>-53580</v>
      </c>
    </row>
    <row r="1851" spans="16:21" x14ac:dyDescent="0.2">
      <c r="P1851">
        <v>1843</v>
      </c>
      <c r="Q1851" s="37">
        <f t="shared" ca="1" si="116"/>
        <v>0</v>
      </c>
      <c r="R1851" s="38">
        <f t="shared" si="117"/>
        <v>10</v>
      </c>
      <c r="S1851" s="38">
        <f t="shared" ca="1" si="118"/>
        <v>0</v>
      </c>
      <c r="T1851" s="38">
        <f t="shared" ca="1" si="115"/>
        <v>10</v>
      </c>
      <c r="U1851" s="38">
        <f ca="1">SUM($R$9:S1851)</f>
        <v>-53570</v>
      </c>
    </row>
    <row r="1852" spans="16:21" x14ac:dyDescent="0.2">
      <c r="P1852">
        <v>1844</v>
      </c>
      <c r="Q1852" s="37">
        <f t="shared" ca="1" si="116"/>
        <v>0</v>
      </c>
      <c r="R1852" s="38">
        <f t="shared" si="117"/>
        <v>10</v>
      </c>
      <c r="S1852" s="38">
        <f t="shared" ca="1" si="118"/>
        <v>0</v>
      </c>
      <c r="T1852" s="38">
        <f t="shared" ca="1" si="115"/>
        <v>10</v>
      </c>
      <c r="U1852" s="38">
        <f ca="1">SUM($R$9:S1852)</f>
        <v>-53560</v>
      </c>
    </row>
    <row r="1853" spans="16:21" x14ac:dyDescent="0.2">
      <c r="P1853">
        <v>1845</v>
      </c>
      <c r="Q1853" s="37">
        <f t="shared" ca="1" si="116"/>
        <v>0</v>
      </c>
      <c r="R1853" s="38">
        <f t="shared" si="117"/>
        <v>10</v>
      </c>
      <c r="S1853" s="38">
        <f t="shared" ca="1" si="118"/>
        <v>0</v>
      </c>
      <c r="T1853" s="38">
        <f t="shared" ca="1" si="115"/>
        <v>10</v>
      </c>
      <c r="U1853" s="38">
        <f ca="1">SUM($R$9:S1853)</f>
        <v>-53550</v>
      </c>
    </row>
    <row r="1854" spans="16:21" x14ac:dyDescent="0.2">
      <c r="P1854">
        <v>1846</v>
      </c>
      <c r="Q1854" s="37">
        <f t="shared" ca="1" si="116"/>
        <v>0</v>
      </c>
      <c r="R1854" s="38">
        <f t="shared" si="117"/>
        <v>10</v>
      </c>
      <c r="S1854" s="38">
        <f t="shared" ca="1" si="118"/>
        <v>0</v>
      </c>
      <c r="T1854" s="38">
        <f t="shared" ca="1" si="115"/>
        <v>10</v>
      </c>
      <c r="U1854" s="38">
        <f ca="1">SUM($R$9:S1854)</f>
        <v>-53540</v>
      </c>
    </row>
    <row r="1855" spans="16:21" x14ac:dyDescent="0.2">
      <c r="P1855">
        <v>1847</v>
      </c>
      <c r="Q1855" s="37">
        <f t="shared" ca="1" si="116"/>
        <v>0</v>
      </c>
      <c r="R1855" s="38">
        <f t="shared" si="117"/>
        <v>10</v>
      </c>
      <c r="S1855" s="38">
        <f t="shared" ca="1" si="118"/>
        <v>0</v>
      </c>
      <c r="T1855" s="38">
        <f t="shared" ca="1" si="115"/>
        <v>10</v>
      </c>
      <c r="U1855" s="38">
        <f ca="1">SUM($R$9:S1855)</f>
        <v>-53530</v>
      </c>
    </row>
    <row r="1856" spans="16:21" x14ac:dyDescent="0.2">
      <c r="P1856">
        <v>1848</v>
      </c>
      <c r="Q1856" s="37">
        <f t="shared" ca="1" si="116"/>
        <v>0</v>
      </c>
      <c r="R1856" s="38">
        <f t="shared" si="117"/>
        <v>10</v>
      </c>
      <c r="S1856" s="38">
        <f t="shared" ca="1" si="118"/>
        <v>0</v>
      </c>
      <c r="T1856" s="38">
        <f t="shared" ca="1" si="115"/>
        <v>10</v>
      </c>
      <c r="U1856" s="38">
        <f ca="1">SUM($R$9:S1856)</f>
        <v>-53520</v>
      </c>
    </row>
    <row r="1857" spans="16:21" x14ac:dyDescent="0.2">
      <c r="P1857">
        <v>1849</v>
      </c>
      <c r="Q1857" s="37">
        <f t="shared" ca="1" si="116"/>
        <v>0</v>
      </c>
      <c r="R1857" s="38">
        <f t="shared" si="117"/>
        <v>10</v>
      </c>
      <c r="S1857" s="38">
        <f t="shared" ca="1" si="118"/>
        <v>0</v>
      </c>
      <c r="T1857" s="38">
        <f t="shared" ca="1" si="115"/>
        <v>10</v>
      </c>
      <c r="U1857" s="38">
        <f ca="1">SUM($R$9:S1857)</f>
        <v>-53510</v>
      </c>
    </row>
    <row r="1858" spans="16:21" x14ac:dyDescent="0.2">
      <c r="P1858">
        <v>1850</v>
      </c>
      <c r="Q1858" s="37">
        <f t="shared" ca="1" si="116"/>
        <v>0</v>
      </c>
      <c r="R1858" s="38">
        <f t="shared" si="117"/>
        <v>10</v>
      </c>
      <c r="S1858" s="38">
        <f t="shared" ca="1" si="118"/>
        <v>0</v>
      </c>
      <c r="T1858" s="38">
        <f t="shared" ca="1" si="115"/>
        <v>10</v>
      </c>
      <c r="U1858" s="38">
        <f ca="1">SUM($R$9:S1858)</f>
        <v>-53500</v>
      </c>
    </row>
    <row r="1859" spans="16:21" x14ac:dyDescent="0.2">
      <c r="P1859">
        <v>1851</v>
      </c>
      <c r="Q1859" s="37">
        <f t="shared" ca="1" si="116"/>
        <v>0</v>
      </c>
      <c r="R1859" s="38">
        <f t="shared" si="117"/>
        <v>10</v>
      </c>
      <c r="S1859" s="38">
        <f t="shared" ca="1" si="118"/>
        <v>0</v>
      </c>
      <c r="T1859" s="38">
        <f t="shared" ca="1" si="115"/>
        <v>10</v>
      </c>
      <c r="U1859" s="38">
        <f ca="1">SUM($R$9:S1859)</f>
        <v>-53490</v>
      </c>
    </row>
    <row r="1860" spans="16:21" x14ac:dyDescent="0.2">
      <c r="P1860">
        <v>1852</v>
      </c>
      <c r="Q1860" s="37">
        <f t="shared" ca="1" si="116"/>
        <v>0</v>
      </c>
      <c r="R1860" s="38">
        <f t="shared" si="117"/>
        <v>10</v>
      </c>
      <c r="S1860" s="38">
        <f t="shared" ca="1" si="118"/>
        <v>0</v>
      </c>
      <c r="T1860" s="38">
        <f t="shared" ca="1" si="115"/>
        <v>10</v>
      </c>
      <c r="U1860" s="38">
        <f ca="1">SUM($R$9:S1860)</f>
        <v>-53480</v>
      </c>
    </row>
    <row r="1861" spans="16:21" x14ac:dyDescent="0.2">
      <c r="P1861">
        <v>1853</v>
      </c>
      <c r="Q1861" s="37">
        <f t="shared" ca="1" si="116"/>
        <v>0</v>
      </c>
      <c r="R1861" s="38">
        <f t="shared" si="117"/>
        <v>10</v>
      </c>
      <c r="S1861" s="38">
        <f t="shared" ca="1" si="118"/>
        <v>0</v>
      </c>
      <c r="T1861" s="38">
        <f t="shared" ca="1" si="115"/>
        <v>10</v>
      </c>
      <c r="U1861" s="38">
        <f ca="1">SUM($R$9:S1861)</f>
        <v>-53470</v>
      </c>
    </row>
    <row r="1862" spans="16:21" x14ac:dyDescent="0.2">
      <c r="P1862">
        <v>1854</v>
      </c>
      <c r="Q1862" s="37">
        <f t="shared" ca="1" si="116"/>
        <v>0</v>
      </c>
      <c r="R1862" s="38">
        <f t="shared" si="117"/>
        <v>10</v>
      </c>
      <c r="S1862" s="38">
        <f t="shared" ca="1" si="118"/>
        <v>0</v>
      </c>
      <c r="T1862" s="38">
        <f t="shared" ca="1" si="115"/>
        <v>10</v>
      </c>
      <c r="U1862" s="38">
        <f ca="1">SUM($R$9:S1862)</f>
        <v>-53460</v>
      </c>
    </row>
    <row r="1863" spans="16:21" x14ac:dyDescent="0.2">
      <c r="P1863">
        <v>1855</v>
      </c>
      <c r="Q1863" s="37">
        <f t="shared" ca="1" si="116"/>
        <v>0</v>
      </c>
      <c r="R1863" s="38">
        <f t="shared" si="117"/>
        <v>10</v>
      </c>
      <c r="S1863" s="38">
        <f t="shared" ca="1" si="118"/>
        <v>0</v>
      </c>
      <c r="T1863" s="38">
        <f t="shared" ca="1" si="115"/>
        <v>10</v>
      </c>
      <c r="U1863" s="38">
        <f ca="1">SUM($R$9:S1863)</f>
        <v>-53450</v>
      </c>
    </row>
    <row r="1864" spans="16:21" x14ac:dyDescent="0.2">
      <c r="P1864">
        <v>1856</v>
      </c>
      <c r="Q1864" s="37">
        <f t="shared" ca="1" si="116"/>
        <v>0</v>
      </c>
      <c r="R1864" s="38">
        <f t="shared" si="117"/>
        <v>10</v>
      </c>
      <c r="S1864" s="38">
        <f t="shared" ca="1" si="118"/>
        <v>0</v>
      </c>
      <c r="T1864" s="38">
        <f t="shared" ca="1" si="115"/>
        <v>10</v>
      </c>
      <c r="U1864" s="38">
        <f ca="1">SUM($R$9:S1864)</f>
        <v>-53440</v>
      </c>
    </row>
    <row r="1865" spans="16:21" x14ac:dyDescent="0.2">
      <c r="P1865">
        <v>1857</v>
      </c>
      <c r="Q1865" s="37">
        <f t="shared" ca="1" si="116"/>
        <v>0</v>
      </c>
      <c r="R1865" s="38">
        <f t="shared" si="117"/>
        <v>10</v>
      </c>
      <c r="S1865" s="38">
        <f t="shared" ca="1" si="118"/>
        <v>0</v>
      </c>
      <c r="T1865" s="38">
        <f t="shared" ca="1" si="115"/>
        <v>10</v>
      </c>
      <c r="U1865" s="38">
        <f ca="1">SUM($R$9:S1865)</f>
        <v>-53430</v>
      </c>
    </row>
    <row r="1866" spans="16:21" x14ac:dyDescent="0.2">
      <c r="P1866">
        <v>1858</v>
      </c>
      <c r="Q1866" s="37">
        <f t="shared" ca="1" si="116"/>
        <v>0</v>
      </c>
      <c r="R1866" s="38">
        <f t="shared" si="117"/>
        <v>10</v>
      </c>
      <c r="S1866" s="38">
        <f t="shared" ca="1" si="118"/>
        <v>0</v>
      </c>
      <c r="T1866" s="38">
        <f t="shared" ref="T1866:T1929" ca="1" si="119">R1866+S1866</f>
        <v>10</v>
      </c>
      <c r="U1866" s="38">
        <f ca="1">SUM($R$9:S1866)</f>
        <v>-53420</v>
      </c>
    </row>
    <row r="1867" spans="16:21" x14ac:dyDescent="0.2">
      <c r="P1867">
        <v>1859</v>
      </c>
      <c r="Q1867" s="37">
        <f t="shared" ca="1" si="116"/>
        <v>0</v>
      </c>
      <c r="R1867" s="38">
        <f t="shared" si="117"/>
        <v>10</v>
      </c>
      <c r="S1867" s="38">
        <f t="shared" ca="1" si="118"/>
        <v>0</v>
      </c>
      <c r="T1867" s="38">
        <f t="shared" ca="1" si="119"/>
        <v>10</v>
      </c>
      <c r="U1867" s="38">
        <f ca="1">SUM($R$9:S1867)</f>
        <v>-53410</v>
      </c>
    </row>
    <row r="1868" spans="16:21" x14ac:dyDescent="0.2">
      <c r="P1868">
        <v>1860</v>
      </c>
      <c r="Q1868" s="37">
        <f t="shared" ca="1" si="116"/>
        <v>0</v>
      </c>
      <c r="R1868" s="38">
        <f t="shared" si="117"/>
        <v>10</v>
      </c>
      <c r="S1868" s="38">
        <f t="shared" ca="1" si="118"/>
        <v>0</v>
      </c>
      <c r="T1868" s="38">
        <f t="shared" ca="1" si="119"/>
        <v>10</v>
      </c>
      <c r="U1868" s="38">
        <f ca="1">SUM($R$9:S1868)</f>
        <v>-53400</v>
      </c>
    </row>
    <row r="1869" spans="16:21" x14ac:dyDescent="0.2">
      <c r="P1869">
        <v>1861</v>
      </c>
      <c r="Q1869" s="37">
        <f t="shared" ca="1" si="116"/>
        <v>1</v>
      </c>
      <c r="R1869" s="38">
        <f t="shared" si="117"/>
        <v>10</v>
      </c>
      <c r="S1869" s="38">
        <f t="shared" ca="1" si="118"/>
        <v>-1000</v>
      </c>
      <c r="T1869" s="38">
        <f t="shared" ca="1" si="119"/>
        <v>-990</v>
      </c>
      <c r="U1869" s="38">
        <f ca="1">SUM($R$9:S1869)</f>
        <v>-54390</v>
      </c>
    </row>
    <row r="1870" spans="16:21" x14ac:dyDescent="0.2">
      <c r="P1870">
        <v>1862</v>
      </c>
      <c r="Q1870" s="37">
        <f t="shared" ca="1" si="116"/>
        <v>0</v>
      </c>
      <c r="R1870" s="38">
        <f t="shared" si="117"/>
        <v>10</v>
      </c>
      <c r="S1870" s="38">
        <f t="shared" ca="1" si="118"/>
        <v>0</v>
      </c>
      <c r="T1870" s="38">
        <f t="shared" ca="1" si="119"/>
        <v>10</v>
      </c>
      <c r="U1870" s="38">
        <f ca="1">SUM($R$9:S1870)</f>
        <v>-54380</v>
      </c>
    </row>
    <row r="1871" spans="16:21" x14ac:dyDescent="0.2">
      <c r="P1871">
        <v>1863</v>
      </c>
      <c r="Q1871" s="37">
        <f t="shared" ca="1" si="116"/>
        <v>0</v>
      </c>
      <c r="R1871" s="38">
        <f t="shared" si="117"/>
        <v>10</v>
      </c>
      <c r="S1871" s="38">
        <f t="shared" ca="1" si="118"/>
        <v>0</v>
      </c>
      <c r="T1871" s="38">
        <f t="shared" ca="1" si="119"/>
        <v>10</v>
      </c>
      <c r="U1871" s="38">
        <f ca="1">SUM($R$9:S1871)</f>
        <v>-54370</v>
      </c>
    </row>
    <row r="1872" spans="16:21" x14ac:dyDescent="0.2">
      <c r="P1872">
        <v>1864</v>
      </c>
      <c r="Q1872" s="37">
        <f t="shared" ca="1" si="116"/>
        <v>0</v>
      </c>
      <c r="R1872" s="38">
        <f t="shared" si="117"/>
        <v>10</v>
      </c>
      <c r="S1872" s="38">
        <f t="shared" ca="1" si="118"/>
        <v>0</v>
      </c>
      <c r="T1872" s="38">
        <f t="shared" ca="1" si="119"/>
        <v>10</v>
      </c>
      <c r="U1872" s="38">
        <f ca="1">SUM($R$9:S1872)</f>
        <v>-54360</v>
      </c>
    </row>
    <row r="1873" spans="16:21" x14ac:dyDescent="0.2">
      <c r="P1873">
        <v>1865</v>
      </c>
      <c r="Q1873" s="37">
        <f t="shared" ca="1" si="116"/>
        <v>0</v>
      </c>
      <c r="R1873" s="38">
        <f t="shared" si="117"/>
        <v>10</v>
      </c>
      <c r="S1873" s="38">
        <f t="shared" ca="1" si="118"/>
        <v>0</v>
      </c>
      <c r="T1873" s="38">
        <f t="shared" ca="1" si="119"/>
        <v>10</v>
      </c>
      <c r="U1873" s="38">
        <f ca="1">SUM($R$9:S1873)</f>
        <v>-54350</v>
      </c>
    </row>
    <row r="1874" spans="16:21" x14ac:dyDescent="0.2">
      <c r="P1874">
        <v>1866</v>
      </c>
      <c r="Q1874" s="37">
        <f t="shared" ca="1" si="116"/>
        <v>0</v>
      </c>
      <c r="R1874" s="38">
        <f t="shared" si="117"/>
        <v>10</v>
      </c>
      <c r="S1874" s="38">
        <f t="shared" ca="1" si="118"/>
        <v>0</v>
      </c>
      <c r="T1874" s="38">
        <f t="shared" ca="1" si="119"/>
        <v>10</v>
      </c>
      <c r="U1874" s="38">
        <f ca="1">SUM($R$9:S1874)</f>
        <v>-54340</v>
      </c>
    </row>
    <row r="1875" spans="16:21" x14ac:dyDescent="0.2">
      <c r="P1875">
        <v>1867</v>
      </c>
      <c r="Q1875" s="37">
        <f t="shared" ca="1" si="116"/>
        <v>0</v>
      </c>
      <c r="R1875" s="38">
        <f t="shared" si="117"/>
        <v>10</v>
      </c>
      <c r="S1875" s="38">
        <f t="shared" ca="1" si="118"/>
        <v>0</v>
      </c>
      <c r="T1875" s="38">
        <f t="shared" ca="1" si="119"/>
        <v>10</v>
      </c>
      <c r="U1875" s="38">
        <f ca="1">SUM($R$9:S1875)</f>
        <v>-54330</v>
      </c>
    </row>
    <row r="1876" spans="16:21" x14ac:dyDescent="0.2">
      <c r="P1876">
        <v>1868</v>
      </c>
      <c r="Q1876" s="37">
        <f t="shared" ca="1" si="116"/>
        <v>0</v>
      </c>
      <c r="R1876" s="38">
        <f t="shared" si="117"/>
        <v>10</v>
      </c>
      <c r="S1876" s="38">
        <f t="shared" ca="1" si="118"/>
        <v>0</v>
      </c>
      <c r="T1876" s="38">
        <f t="shared" ca="1" si="119"/>
        <v>10</v>
      </c>
      <c r="U1876" s="38">
        <f ca="1">SUM($R$9:S1876)</f>
        <v>-54320</v>
      </c>
    </row>
    <row r="1877" spans="16:21" x14ac:dyDescent="0.2">
      <c r="P1877">
        <v>1869</v>
      </c>
      <c r="Q1877" s="37">
        <f t="shared" ca="1" si="116"/>
        <v>0</v>
      </c>
      <c r="R1877" s="38">
        <f t="shared" si="117"/>
        <v>10</v>
      </c>
      <c r="S1877" s="38">
        <f t="shared" ca="1" si="118"/>
        <v>0</v>
      </c>
      <c r="T1877" s="38">
        <f t="shared" ca="1" si="119"/>
        <v>10</v>
      </c>
      <c r="U1877" s="38">
        <f ca="1">SUM($R$9:S1877)</f>
        <v>-54310</v>
      </c>
    </row>
    <row r="1878" spans="16:21" x14ac:dyDescent="0.2">
      <c r="P1878">
        <v>1870</v>
      </c>
      <c r="Q1878" s="37">
        <f t="shared" ca="1" si="116"/>
        <v>1</v>
      </c>
      <c r="R1878" s="38">
        <f t="shared" si="117"/>
        <v>10</v>
      </c>
      <c r="S1878" s="38">
        <f t="shared" ca="1" si="118"/>
        <v>-1000</v>
      </c>
      <c r="T1878" s="38">
        <f t="shared" ca="1" si="119"/>
        <v>-990</v>
      </c>
      <c r="U1878" s="38">
        <f ca="1">SUM($R$9:S1878)</f>
        <v>-55300</v>
      </c>
    </row>
    <row r="1879" spans="16:21" x14ac:dyDescent="0.2">
      <c r="P1879">
        <v>1871</v>
      </c>
      <c r="Q1879" s="37">
        <f t="shared" ca="1" si="116"/>
        <v>0</v>
      </c>
      <c r="R1879" s="38">
        <f t="shared" si="117"/>
        <v>10</v>
      </c>
      <c r="S1879" s="38">
        <f t="shared" ca="1" si="118"/>
        <v>0</v>
      </c>
      <c r="T1879" s="38">
        <f t="shared" ca="1" si="119"/>
        <v>10</v>
      </c>
      <c r="U1879" s="38">
        <f ca="1">SUM($R$9:S1879)</f>
        <v>-55290</v>
      </c>
    </row>
    <row r="1880" spans="16:21" x14ac:dyDescent="0.2">
      <c r="P1880">
        <v>1872</v>
      </c>
      <c r="Q1880" s="37">
        <f t="shared" ca="1" si="116"/>
        <v>0</v>
      </c>
      <c r="R1880" s="38">
        <f t="shared" si="117"/>
        <v>10</v>
      </c>
      <c r="S1880" s="38">
        <f t="shared" ca="1" si="118"/>
        <v>0</v>
      </c>
      <c r="T1880" s="38">
        <f t="shared" ca="1" si="119"/>
        <v>10</v>
      </c>
      <c r="U1880" s="38">
        <f ca="1">SUM($R$9:S1880)</f>
        <v>-55280</v>
      </c>
    </row>
    <row r="1881" spans="16:21" x14ac:dyDescent="0.2">
      <c r="P1881">
        <v>1873</v>
      </c>
      <c r="Q1881" s="37">
        <f t="shared" ca="1" si="116"/>
        <v>0</v>
      </c>
      <c r="R1881" s="38">
        <f t="shared" si="117"/>
        <v>10</v>
      </c>
      <c r="S1881" s="38">
        <f t="shared" ca="1" si="118"/>
        <v>0</v>
      </c>
      <c r="T1881" s="38">
        <f t="shared" ca="1" si="119"/>
        <v>10</v>
      </c>
      <c r="U1881" s="38">
        <f ca="1">SUM($R$9:S1881)</f>
        <v>-55270</v>
      </c>
    </row>
    <row r="1882" spans="16:21" x14ac:dyDescent="0.2">
      <c r="P1882">
        <v>1874</v>
      </c>
      <c r="Q1882" s="37">
        <f t="shared" ca="1" si="116"/>
        <v>0</v>
      </c>
      <c r="R1882" s="38">
        <f t="shared" si="117"/>
        <v>10</v>
      </c>
      <c r="S1882" s="38">
        <f t="shared" ca="1" si="118"/>
        <v>0</v>
      </c>
      <c r="T1882" s="38">
        <f t="shared" ca="1" si="119"/>
        <v>10</v>
      </c>
      <c r="U1882" s="38">
        <f ca="1">SUM($R$9:S1882)</f>
        <v>-55260</v>
      </c>
    </row>
    <row r="1883" spans="16:21" x14ac:dyDescent="0.2">
      <c r="P1883">
        <v>1875</v>
      </c>
      <c r="Q1883" s="37">
        <f t="shared" ca="1" si="116"/>
        <v>0</v>
      </c>
      <c r="R1883" s="38">
        <f t="shared" si="117"/>
        <v>10</v>
      </c>
      <c r="S1883" s="38">
        <f t="shared" ca="1" si="118"/>
        <v>0</v>
      </c>
      <c r="T1883" s="38">
        <f t="shared" ca="1" si="119"/>
        <v>10</v>
      </c>
      <c r="U1883" s="38">
        <f ca="1">SUM($R$9:S1883)</f>
        <v>-55250</v>
      </c>
    </row>
    <row r="1884" spans="16:21" x14ac:dyDescent="0.2">
      <c r="P1884">
        <v>1876</v>
      </c>
      <c r="Q1884" s="37">
        <f t="shared" ca="1" si="116"/>
        <v>0</v>
      </c>
      <c r="R1884" s="38">
        <f t="shared" si="117"/>
        <v>10</v>
      </c>
      <c r="S1884" s="38">
        <f t="shared" ca="1" si="118"/>
        <v>0</v>
      </c>
      <c r="T1884" s="38">
        <f t="shared" ca="1" si="119"/>
        <v>10</v>
      </c>
      <c r="U1884" s="38">
        <f ca="1">SUM($R$9:S1884)</f>
        <v>-55240</v>
      </c>
    </row>
    <row r="1885" spans="16:21" x14ac:dyDescent="0.2">
      <c r="P1885">
        <v>1877</v>
      </c>
      <c r="Q1885" s="37">
        <f t="shared" ca="1" si="116"/>
        <v>0</v>
      </c>
      <c r="R1885" s="38">
        <f t="shared" si="117"/>
        <v>10</v>
      </c>
      <c r="S1885" s="38">
        <f t="shared" ca="1" si="118"/>
        <v>0</v>
      </c>
      <c r="T1885" s="38">
        <f t="shared" ca="1" si="119"/>
        <v>10</v>
      </c>
      <c r="U1885" s="38">
        <f ca="1">SUM($R$9:S1885)</f>
        <v>-55230</v>
      </c>
    </row>
    <row r="1886" spans="16:21" x14ac:dyDescent="0.2">
      <c r="P1886">
        <v>1878</v>
      </c>
      <c r="Q1886" s="37">
        <f t="shared" ca="1" si="116"/>
        <v>0</v>
      </c>
      <c r="R1886" s="38">
        <f t="shared" si="117"/>
        <v>10</v>
      </c>
      <c r="S1886" s="38">
        <f t="shared" ca="1" si="118"/>
        <v>0</v>
      </c>
      <c r="T1886" s="38">
        <f t="shared" ca="1" si="119"/>
        <v>10</v>
      </c>
      <c r="U1886" s="38">
        <f ca="1">SUM($R$9:S1886)</f>
        <v>-55220</v>
      </c>
    </row>
    <row r="1887" spans="16:21" x14ac:dyDescent="0.2">
      <c r="P1887">
        <v>1879</v>
      </c>
      <c r="Q1887" s="37">
        <f t="shared" ca="1" si="116"/>
        <v>0</v>
      </c>
      <c r="R1887" s="38">
        <f t="shared" si="117"/>
        <v>10</v>
      </c>
      <c r="S1887" s="38">
        <f t="shared" ca="1" si="118"/>
        <v>0</v>
      </c>
      <c r="T1887" s="38">
        <f t="shared" ca="1" si="119"/>
        <v>10</v>
      </c>
      <c r="U1887" s="38">
        <f ca="1">SUM($R$9:S1887)</f>
        <v>-55210</v>
      </c>
    </row>
    <row r="1888" spans="16:21" x14ac:dyDescent="0.2">
      <c r="P1888">
        <v>1880</v>
      </c>
      <c r="Q1888" s="37">
        <f t="shared" ca="1" si="116"/>
        <v>0</v>
      </c>
      <c r="R1888" s="38">
        <f t="shared" si="117"/>
        <v>10</v>
      </c>
      <c r="S1888" s="38">
        <f t="shared" ca="1" si="118"/>
        <v>0</v>
      </c>
      <c r="T1888" s="38">
        <f t="shared" ca="1" si="119"/>
        <v>10</v>
      </c>
      <c r="U1888" s="38">
        <f ca="1">SUM($R$9:S1888)</f>
        <v>-55200</v>
      </c>
    </row>
    <row r="1889" spans="16:21" x14ac:dyDescent="0.2">
      <c r="P1889">
        <v>1881</v>
      </c>
      <c r="Q1889" s="37">
        <f t="shared" ca="1" si="116"/>
        <v>0</v>
      </c>
      <c r="R1889" s="38">
        <f t="shared" si="117"/>
        <v>10</v>
      </c>
      <c r="S1889" s="38">
        <f t="shared" ca="1" si="118"/>
        <v>0</v>
      </c>
      <c r="T1889" s="38">
        <f t="shared" ca="1" si="119"/>
        <v>10</v>
      </c>
      <c r="U1889" s="38">
        <f ca="1">SUM($R$9:S1889)</f>
        <v>-55190</v>
      </c>
    </row>
    <row r="1890" spans="16:21" x14ac:dyDescent="0.2">
      <c r="P1890">
        <v>1882</v>
      </c>
      <c r="Q1890" s="37">
        <f t="shared" ca="1" si="116"/>
        <v>0</v>
      </c>
      <c r="R1890" s="38">
        <f t="shared" si="117"/>
        <v>10</v>
      </c>
      <c r="S1890" s="38">
        <f t="shared" ca="1" si="118"/>
        <v>0</v>
      </c>
      <c r="T1890" s="38">
        <f t="shared" ca="1" si="119"/>
        <v>10</v>
      </c>
      <c r="U1890" s="38">
        <f ca="1">SUM($R$9:S1890)</f>
        <v>-55180</v>
      </c>
    </row>
    <row r="1891" spans="16:21" x14ac:dyDescent="0.2">
      <c r="P1891">
        <v>1883</v>
      </c>
      <c r="Q1891" s="37">
        <f t="shared" ca="1" si="116"/>
        <v>0</v>
      </c>
      <c r="R1891" s="38">
        <f t="shared" si="117"/>
        <v>10</v>
      </c>
      <c r="S1891" s="38">
        <f t="shared" ca="1" si="118"/>
        <v>0</v>
      </c>
      <c r="T1891" s="38">
        <f t="shared" ca="1" si="119"/>
        <v>10</v>
      </c>
      <c r="U1891" s="38">
        <f ca="1">SUM($R$9:S1891)</f>
        <v>-55170</v>
      </c>
    </row>
    <row r="1892" spans="16:21" x14ac:dyDescent="0.2">
      <c r="P1892">
        <v>1884</v>
      </c>
      <c r="Q1892" s="37">
        <f t="shared" ca="1" si="116"/>
        <v>0</v>
      </c>
      <c r="R1892" s="38">
        <f t="shared" si="117"/>
        <v>10</v>
      </c>
      <c r="S1892" s="38">
        <f t="shared" ca="1" si="118"/>
        <v>0</v>
      </c>
      <c r="T1892" s="38">
        <f t="shared" ca="1" si="119"/>
        <v>10</v>
      </c>
      <c r="U1892" s="38">
        <f ca="1">SUM($R$9:S1892)</f>
        <v>-55160</v>
      </c>
    </row>
    <row r="1893" spans="16:21" x14ac:dyDescent="0.2">
      <c r="P1893">
        <v>1885</v>
      </c>
      <c r="Q1893" s="37">
        <f t="shared" ca="1" si="116"/>
        <v>0</v>
      </c>
      <c r="R1893" s="38">
        <f t="shared" si="117"/>
        <v>10</v>
      </c>
      <c r="S1893" s="38">
        <f t="shared" ca="1" si="118"/>
        <v>0</v>
      </c>
      <c r="T1893" s="38">
        <f t="shared" ca="1" si="119"/>
        <v>10</v>
      </c>
      <c r="U1893" s="38">
        <f ca="1">SUM($R$9:S1893)</f>
        <v>-55150</v>
      </c>
    </row>
    <row r="1894" spans="16:21" x14ac:dyDescent="0.2">
      <c r="P1894">
        <v>1886</v>
      </c>
      <c r="Q1894" s="37">
        <f t="shared" ca="1" si="116"/>
        <v>0</v>
      </c>
      <c r="R1894" s="38">
        <f t="shared" si="117"/>
        <v>10</v>
      </c>
      <c r="S1894" s="38">
        <f t="shared" ca="1" si="118"/>
        <v>0</v>
      </c>
      <c r="T1894" s="38">
        <f t="shared" ca="1" si="119"/>
        <v>10</v>
      </c>
      <c r="U1894" s="38">
        <f ca="1">SUM($R$9:S1894)</f>
        <v>-55140</v>
      </c>
    </row>
    <row r="1895" spans="16:21" x14ac:dyDescent="0.2">
      <c r="P1895">
        <v>1887</v>
      </c>
      <c r="Q1895" s="37">
        <f t="shared" ca="1" si="116"/>
        <v>0</v>
      </c>
      <c r="R1895" s="38">
        <f t="shared" si="117"/>
        <v>10</v>
      </c>
      <c r="S1895" s="38">
        <f t="shared" ca="1" si="118"/>
        <v>0</v>
      </c>
      <c r="T1895" s="38">
        <f t="shared" ca="1" si="119"/>
        <v>10</v>
      </c>
      <c r="U1895" s="38">
        <f ca="1">SUM($R$9:S1895)</f>
        <v>-55130</v>
      </c>
    </row>
    <row r="1896" spans="16:21" x14ac:dyDescent="0.2">
      <c r="P1896">
        <v>1888</v>
      </c>
      <c r="Q1896" s="37">
        <f t="shared" ca="1" si="116"/>
        <v>0</v>
      </c>
      <c r="R1896" s="38">
        <f t="shared" si="117"/>
        <v>10</v>
      </c>
      <c r="S1896" s="38">
        <f t="shared" ca="1" si="118"/>
        <v>0</v>
      </c>
      <c r="T1896" s="38">
        <f t="shared" ca="1" si="119"/>
        <v>10</v>
      </c>
      <c r="U1896" s="38">
        <f ca="1">SUM($R$9:S1896)</f>
        <v>-55120</v>
      </c>
    </row>
    <row r="1897" spans="16:21" x14ac:dyDescent="0.2">
      <c r="P1897">
        <v>1889</v>
      </c>
      <c r="Q1897" s="37">
        <f t="shared" ca="1" si="116"/>
        <v>1</v>
      </c>
      <c r="R1897" s="38">
        <f t="shared" si="117"/>
        <v>10</v>
      </c>
      <c r="S1897" s="38">
        <f t="shared" ca="1" si="118"/>
        <v>-1000</v>
      </c>
      <c r="T1897" s="38">
        <f t="shared" ca="1" si="119"/>
        <v>-990</v>
      </c>
      <c r="U1897" s="38">
        <f ca="1">SUM($R$9:S1897)</f>
        <v>-56110</v>
      </c>
    </row>
    <row r="1898" spans="16:21" x14ac:dyDescent="0.2">
      <c r="P1898">
        <v>1890</v>
      </c>
      <c r="Q1898" s="37">
        <f t="shared" ca="1" si="116"/>
        <v>0</v>
      </c>
      <c r="R1898" s="38">
        <f t="shared" si="117"/>
        <v>10</v>
      </c>
      <c r="S1898" s="38">
        <f t="shared" ca="1" si="118"/>
        <v>0</v>
      </c>
      <c r="T1898" s="38">
        <f t="shared" ca="1" si="119"/>
        <v>10</v>
      </c>
      <c r="U1898" s="38">
        <f ca="1">SUM($R$9:S1898)</f>
        <v>-56100</v>
      </c>
    </row>
    <row r="1899" spans="16:21" x14ac:dyDescent="0.2">
      <c r="P1899">
        <v>1891</v>
      </c>
      <c r="Q1899" s="37">
        <f t="shared" ca="1" si="116"/>
        <v>0</v>
      </c>
      <c r="R1899" s="38">
        <f t="shared" si="117"/>
        <v>10</v>
      </c>
      <c r="S1899" s="38">
        <f t="shared" ca="1" si="118"/>
        <v>0</v>
      </c>
      <c r="T1899" s="38">
        <f t="shared" ca="1" si="119"/>
        <v>10</v>
      </c>
      <c r="U1899" s="38">
        <f ca="1">SUM($R$9:S1899)</f>
        <v>-56090</v>
      </c>
    </row>
    <row r="1900" spans="16:21" x14ac:dyDescent="0.2">
      <c r="P1900">
        <v>1892</v>
      </c>
      <c r="Q1900" s="37">
        <f t="shared" ca="1" si="116"/>
        <v>0</v>
      </c>
      <c r="R1900" s="38">
        <f t="shared" si="117"/>
        <v>10</v>
      </c>
      <c r="S1900" s="38">
        <f t="shared" ca="1" si="118"/>
        <v>0</v>
      </c>
      <c r="T1900" s="38">
        <f t="shared" ca="1" si="119"/>
        <v>10</v>
      </c>
      <c r="U1900" s="38">
        <f ca="1">SUM($R$9:S1900)</f>
        <v>-56080</v>
      </c>
    </row>
    <row r="1901" spans="16:21" x14ac:dyDescent="0.2">
      <c r="P1901">
        <v>1893</v>
      </c>
      <c r="Q1901" s="37">
        <f t="shared" ca="1" si="116"/>
        <v>0</v>
      </c>
      <c r="R1901" s="38">
        <f t="shared" si="117"/>
        <v>10</v>
      </c>
      <c r="S1901" s="38">
        <f t="shared" ca="1" si="118"/>
        <v>0</v>
      </c>
      <c r="T1901" s="38">
        <f t="shared" ca="1" si="119"/>
        <v>10</v>
      </c>
      <c r="U1901" s="38">
        <f ca="1">SUM($R$9:S1901)</f>
        <v>-56070</v>
      </c>
    </row>
    <row r="1902" spans="16:21" x14ac:dyDescent="0.2">
      <c r="P1902">
        <v>1894</v>
      </c>
      <c r="Q1902" s="37">
        <f t="shared" ca="1" si="116"/>
        <v>0</v>
      </c>
      <c r="R1902" s="38">
        <f t="shared" si="117"/>
        <v>10</v>
      </c>
      <c r="S1902" s="38">
        <f t="shared" ca="1" si="118"/>
        <v>0</v>
      </c>
      <c r="T1902" s="38">
        <f t="shared" ca="1" si="119"/>
        <v>10</v>
      </c>
      <c r="U1902" s="38">
        <f ca="1">SUM($R$9:S1902)</f>
        <v>-56060</v>
      </c>
    </row>
    <row r="1903" spans="16:21" x14ac:dyDescent="0.2">
      <c r="P1903">
        <v>1895</v>
      </c>
      <c r="Q1903" s="37">
        <f t="shared" ca="1" si="116"/>
        <v>0</v>
      </c>
      <c r="R1903" s="38">
        <f t="shared" si="117"/>
        <v>10</v>
      </c>
      <c r="S1903" s="38">
        <f t="shared" ca="1" si="118"/>
        <v>0</v>
      </c>
      <c r="T1903" s="38">
        <f t="shared" ca="1" si="119"/>
        <v>10</v>
      </c>
      <c r="U1903" s="38">
        <f ca="1">SUM($R$9:S1903)</f>
        <v>-56050</v>
      </c>
    </row>
    <row r="1904" spans="16:21" x14ac:dyDescent="0.2">
      <c r="P1904">
        <v>1896</v>
      </c>
      <c r="Q1904" s="37">
        <f t="shared" ca="1" si="116"/>
        <v>0</v>
      </c>
      <c r="R1904" s="38">
        <f t="shared" si="117"/>
        <v>10</v>
      </c>
      <c r="S1904" s="38">
        <f t="shared" ca="1" si="118"/>
        <v>0</v>
      </c>
      <c r="T1904" s="38">
        <f t="shared" ca="1" si="119"/>
        <v>10</v>
      </c>
      <c r="U1904" s="38">
        <f ca="1">SUM($R$9:S1904)</f>
        <v>-56040</v>
      </c>
    </row>
    <row r="1905" spans="16:21" x14ac:dyDescent="0.2">
      <c r="P1905">
        <v>1897</v>
      </c>
      <c r="Q1905" s="37">
        <f t="shared" ref="Q1905:Q1968" ca="1" si="120">IF(RAND()&lt;$C$2,1,0)</f>
        <v>0</v>
      </c>
      <c r="R1905" s="38">
        <f t="shared" ref="R1905:R1968" si="121">$G$2</f>
        <v>10</v>
      </c>
      <c r="S1905" s="38">
        <f t="shared" ref="S1905:S1968" ca="1" si="122">IF(Q1905=1,$G$3,$G$4)</f>
        <v>0</v>
      </c>
      <c r="T1905" s="38">
        <f t="shared" ca="1" si="119"/>
        <v>10</v>
      </c>
      <c r="U1905" s="38">
        <f ca="1">SUM($R$9:S1905)</f>
        <v>-56030</v>
      </c>
    </row>
    <row r="1906" spans="16:21" x14ac:dyDescent="0.2">
      <c r="P1906">
        <v>1898</v>
      </c>
      <c r="Q1906" s="37">
        <f t="shared" ca="1" si="120"/>
        <v>0</v>
      </c>
      <c r="R1906" s="38">
        <f t="shared" si="121"/>
        <v>10</v>
      </c>
      <c r="S1906" s="38">
        <f t="shared" ca="1" si="122"/>
        <v>0</v>
      </c>
      <c r="T1906" s="38">
        <f t="shared" ca="1" si="119"/>
        <v>10</v>
      </c>
      <c r="U1906" s="38">
        <f ca="1">SUM($R$9:S1906)</f>
        <v>-56020</v>
      </c>
    </row>
    <row r="1907" spans="16:21" x14ac:dyDescent="0.2">
      <c r="P1907">
        <v>1899</v>
      </c>
      <c r="Q1907" s="37">
        <f t="shared" ca="1" si="120"/>
        <v>0</v>
      </c>
      <c r="R1907" s="38">
        <f t="shared" si="121"/>
        <v>10</v>
      </c>
      <c r="S1907" s="38">
        <f t="shared" ca="1" si="122"/>
        <v>0</v>
      </c>
      <c r="T1907" s="38">
        <f t="shared" ca="1" si="119"/>
        <v>10</v>
      </c>
      <c r="U1907" s="38">
        <f ca="1">SUM($R$9:S1907)</f>
        <v>-56010</v>
      </c>
    </row>
    <row r="1908" spans="16:21" x14ac:dyDescent="0.2">
      <c r="P1908">
        <v>1900</v>
      </c>
      <c r="Q1908" s="37">
        <f t="shared" ca="1" si="120"/>
        <v>0</v>
      </c>
      <c r="R1908" s="38">
        <f t="shared" si="121"/>
        <v>10</v>
      </c>
      <c r="S1908" s="38">
        <f t="shared" ca="1" si="122"/>
        <v>0</v>
      </c>
      <c r="T1908" s="38">
        <f t="shared" ca="1" si="119"/>
        <v>10</v>
      </c>
      <c r="U1908" s="38">
        <f ca="1">SUM($R$9:S1908)</f>
        <v>-56000</v>
      </c>
    </row>
    <row r="1909" spans="16:21" x14ac:dyDescent="0.2">
      <c r="P1909">
        <v>1901</v>
      </c>
      <c r="Q1909" s="37">
        <f t="shared" ca="1" si="120"/>
        <v>0</v>
      </c>
      <c r="R1909" s="38">
        <f t="shared" si="121"/>
        <v>10</v>
      </c>
      <c r="S1909" s="38">
        <f t="shared" ca="1" si="122"/>
        <v>0</v>
      </c>
      <c r="T1909" s="38">
        <f t="shared" ca="1" si="119"/>
        <v>10</v>
      </c>
      <c r="U1909" s="38">
        <f ca="1">SUM($R$9:S1909)</f>
        <v>-55990</v>
      </c>
    </row>
    <row r="1910" spans="16:21" x14ac:dyDescent="0.2">
      <c r="P1910">
        <v>1902</v>
      </c>
      <c r="Q1910" s="37">
        <f t="shared" ca="1" si="120"/>
        <v>0</v>
      </c>
      <c r="R1910" s="38">
        <f t="shared" si="121"/>
        <v>10</v>
      </c>
      <c r="S1910" s="38">
        <f t="shared" ca="1" si="122"/>
        <v>0</v>
      </c>
      <c r="T1910" s="38">
        <f t="shared" ca="1" si="119"/>
        <v>10</v>
      </c>
      <c r="U1910" s="38">
        <f ca="1">SUM($R$9:S1910)</f>
        <v>-55980</v>
      </c>
    </row>
    <row r="1911" spans="16:21" x14ac:dyDescent="0.2">
      <c r="P1911">
        <v>1903</v>
      </c>
      <c r="Q1911" s="37">
        <f t="shared" ca="1" si="120"/>
        <v>0</v>
      </c>
      <c r="R1911" s="38">
        <f t="shared" si="121"/>
        <v>10</v>
      </c>
      <c r="S1911" s="38">
        <f t="shared" ca="1" si="122"/>
        <v>0</v>
      </c>
      <c r="T1911" s="38">
        <f t="shared" ca="1" si="119"/>
        <v>10</v>
      </c>
      <c r="U1911" s="38">
        <f ca="1">SUM($R$9:S1911)</f>
        <v>-55970</v>
      </c>
    </row>
    <row r="1912" spans="16:21" x14ac:dyDescent="0.2">
      <c r="P1912">
        <v>1904</v>
      </c>
      <c r="Q1912" s="37">
        <f t="shared" ca="1" si="120"/>
        <v>0</v>
      </c>
      <c r="R1912" s="38">
        <f t="shared" si="121"/>
        <v>10</v>
      </c>
      <c r="S1912" s="38">
        <f t="shared" ca="1" si="122"/>
        <v>0</v>
      </c>
      <c r="T1912" s="38">
        <f t="shared" ca="1" si="119"/>
        <v>10</v>
      </c>
      <c r="U1912" s="38">
        <f ca="1">SUM($R$9:S1912)</f>
        <v>-55960</v>
      </c>
    </row>
    <row r="1913" spans="16:21" x14ac:dyDescent="0.2">
      <c r="P1913">
        <v>1905</v>
      </c>
      <c r="Q1913" s="37">
        <f t="shared" ca="1" si="120"/>
        <v>0</v>
      </c>
      <c r="R1913" s="38">
        <f t="shared" si="121"/>
        <v>10</v>
      </c>
      <c r="S1913" s="38">
        <f t="shared" ca="1" si="122"/>
        <v>0</v>
      </c>
      <c r="T1913" s="38">
        <f t="shared" ca="1" si="119"/>
        <v>10</v>
      </c>
      <c r="U1913" s="38">
        <f ca="1">SUM($R$9:S1913)</f>
        <v>-55950</v>
      </c>
    </row>
    <row r="1914" spans="16:21" x14ac:dyDescent="0.2">
      <c r="P1914">
        <v>1906</v>
      </c>
      <c r="Q1914" s="37">
        <f t="shared" ca="1" si="120"/>
        <v>0</v>
      </c>
      <c r="R1914" s="38">
        <f t="shared" si="121"/>
        <v>10</v>
      </c>
      <c r="S1914" s="38">
        <f t="shared" ca="1" si="122"/>
        <v>0</v>
      </c>
      <c r="T1914" s="38">
        <f t="shared" ca="1" si="119"/>
        <v>10</v>
      </c>
      <c r="U1914" s="38">
        <f ca="1">SUM($R$9:S1914)</f>
        <v>-55940</v>
      </c>
    </row>
    <row r="1915" spans="16:21" x14ac:dyDescent="0.2">
      <c r="P1915">
        <v>1907</v>
      </c>
      <c r="Q1915" s="37">
        <f t="shared" ca="1" si="120"/>
        <v>0</v>
      </c>
      <c r="R1915" s="38">
        <f t="shared" si="121"/>
        <v>10</v>
      </c>
      <c r="S1915" s="38">
        <f t="shared" ca="1" si="122"/>
        <v>0</v>
      </c>
      <c r="T1915" s="38">
        <f t="shared" ca="1" si="119"/>
        <v>10</v>
      </c>
      <c r="U1915" s="38">
        <f ca="1">SUM($R$9:S1915)</f>
        <v>-55930</v>
      </c>
    </row>
    <row r="1916" spans="16:21" x14ac:dyDescent="0.2">
      <c r="P1916">
        <v>1908</v>
      </c>
      <c r="Q1916" s="37">
        <f t="shared" ca="1" si="120"/>
        <v>0</v>
      </c>
      <c r="R1916" s="38">
        <f t="shared" si="121"/>
        <v>10</v>
      </c>
      <c r="S1916" s="38">
        <f t="shared" ca="1" si="122"/>
        <v>0</v>
      </c>
      <c r="T1916" s="38">
        <f t="shared" ca="1" si="119"/>
        <v>10</v>
      </c>
      <c r="U1916" s="38">
        <f ca="1">SUM($R$9:S1916)</f>
        <v>-55920</v>
      </c>
    </row>
    <row r="1917" spans="16:21" x14ac:dyDescent="0.2">
      <c r="P1917">
        <v>1909</v>
      </c>
      <c r="Q1917" s="37">
        <f t="shared" ca="1" si="120"/>
        <v>0</v>
      </c>
      <c r="R1917" s="38">
        <f t="shared" si="121"/>
        <v>10</v>
      </c>
      <c r="S1917" s="38">
        <f t="shared" ca="1" si="122"/>
        <v>0</v>
      </c>
      <c r="T1917" s="38">
        <f t="shared" ca="1" si="119"/>
        <v>10</v>
      </c>
      <c r="U1917" s="38">
        <f ca="1">SUM($R$9:S1917)</f>
        <v>-55910</v>
      </c>
    </row>
    <row r="1918" spans="16:21" x14ac:dyDescent="0.2">
      <c r="P1918">
        <v>1910</v>
      </c>
      <c r="Q1918" s="37">
        <f t="shared" ca="1" si="120"/>
        <v>0</v>
      </c>
      <c r="R1918" s="38">
        <f t="shared" si="121"/>
        <v>10</v>
      </c>
      <c r="S1918" s="38">
        <f t="shared" ca="1" si="122"/>
        <v>0</v>
      </c>
      <c r="T1918" s="38">
        <f t="shared" ca="1" si="119"/>
        <v>10</v>
      </c>
      <c r="U1918" s="38">
        <f ca="1">SUM($R$9:S1918)</f>
        <v>-55900</v>
      </c>
    </row>
    <row r="1919" spans="16:21" x14ac:dyDescent="0.2">
      <c r="P1919">
        <v>1911</v>
      </c>
      <c r="Q1919" s="37">
        <f t="shared" ca="1" si="120"/>
        <v>0</v>
      </c>
      <c r="R1919" s="38">
        <f t="shared" si="121"/>
        <v>10</v>
      </c>
      <c r="S1919" s="38">
        <f t="shared" ca="1" si="122"/>
        <v>0</v>
      </c>
      <c r="T1919" s="38">
        <f t="shared" ca="1" si="119"/>
        <v>10</v>
      </c>
      <c r="U1919" s="38">
        <f ca="1">SUM($R$9:S1919)</f>
        <v>-55890</v>
      </c>
    </row>
    <row r="1920" spans="16:21" x14ac:dyDescent="0.2">
      <c r="P1920">
        <v>1912</v>
      </c>
      <c r="Q1920" s="37">
        <f t="shared" ca="1" si="120"/>
        <v>0</v>
      </c>
      <c r="R1920" s="38">
        <f t="shared" si="121"/>
        <v>10</v>
      </c>
      <c r="S1920" s="38">
        <f t="shared" ca="1" si="122"/>
        <v>0</v>
      </c>
      <c r="T1920" s="38">
        <f t="shared" ca="1" si="119"/>
        <v>10</v>
      </c>
      <c r="U1920" s="38">
        <f ca="1">SUM($R$9:S1920)</f>
        <v>-55880</v>
      </c>
    </row>
    <row r="1921" spans="16:21" x14ac:dyDescent="0.2">
      <c r="P1921">
        <v>1913</v>
      </c>
      <c r="Q1921" s="37">
        <f t="shared" ca="1" si="120"/>
        <v>0</v>
      </c>
      <c r="R1921" s="38">
        <f t="shared" si="121"/>
        <v>10</v>
      </c>
      <c r="S1921" s="38">
        <f t="shared" ca="1" si="122"/>
        <v>0</v>
      </c>
      <c r="T1921" s="38">
        <f t="shared" ca="1" si="119"/>
        <v>10</v>
      </c>
      <c r="U1921" s="38">
        <f ca="1">SUM($R$9:S1921)</f>
        <v>-55870</v>
      </c>
    </row>
    <row r="1922" spans="16:21" x14ac:dyDescent="0.2">
      <c r="P1922">
        <v>1914</v>
      </c>
      <c r="Q1922" s="37">
        <f t="shared" ca="1" si="120"/>
        <v>0</v>
      </c>
      <c r="R1922" s="38">
        <f t="shared" si="121"/>
        <v>10</v>
      </c>
      <c r="S1922" s="38">
        <f t="shared" ca="1" si="122"/>
        <v>0</v>
      </c>
      <c r="T1922" s="38">
        <f t="shared" ca="1" si="119"/>
        <v>10</v>
      </c>
      <c r="U1922" s="38">
        <f ca="1">SUM($R$9:S1922)</f>
        <v>-55860</v>
      </c>
    </row>
    <row r="1923" spans="16:21" x14ac:dyDescent="0.2">
      <c r="P1923">
        <v>1915</v>
      </c>
      <c r="Q1923" s="37">
        <f t="shared" ca="1" si="120"/>
        <v>0</v>
      </c>
      <c r="R1923" s="38">
        <f t="shared" si="121"/>
        <v>10</v>
      </c>
      <c r="S1923" s="38">
        <f t="shared" ca="1" si="122"/>
        <v>0</v>
      </c>
      <c r="T1923" s="38">
        <f t="shared" ca="1" si="119"/>
        <v>10</v>
      </c>
      <c r="U1923" s="38">
        <f ca="1">SUM($R$9:S1923)</f>
        <v>-55850</v>
      </c>
    </row>
    <row r="1924" spans="16:21" x14ac:dyDescent="0.2">
      <c r="P1924">
        <v>1916</v>
      </c>
      <c r="Q1924" s="37">
        <f t="shared" ca="1" si="120"/>
        <v>0</v>
      </c>
      <c r="R1924" s="38">
        <f t="shared" si="121"/>
        <v>10</v>
      </c>
      <c r="S1924" s="38">
        <f t="shared" ca="1" si="122"/>
        <v>0</v>
      </c>
      <c r="T1924" s="38">
        <f t="shared" ca="1" si="119"/>
        <v>10</v>
      </c>
      <c r="U1924" s="38">
        <f ca="1">SUM($R$9:S1924)</f>
        <v>-55840</v>
      </c>
    </row>
    <row r="1925" spans="16:21" x14ac:dyDescent="0.2">
      <c r="P1925">
        <v>1917</v>
      </c>
      <c r="Q1925" s="37">
        <f t="shared" ca="1" si="120"/>
        <v>0</v>
      </c>
      <c r="R1925" s="38">
        <f t="shared" si="121"/>
        <v>10</v>
      </c>
      <c r="S1925" s="38">
        <f t="shared" ca="1" si="122"/>
        <v>0</v>
      </c>
      <c r="T1925" s="38">
        <f t="shared" ca="1" si="119"/>
        <v>10</v>
      </c>
      <c r="U1925" s="38">
        <f ca="1">SUM($R$9:S1925)</f>
        <v>-55830</v>
      </c>
    </row>
    <row r="1926" spans="16:21" x14ac:dyDescent="0.2">
      <c r="P1926">
        <v>1918</v>
      </c>
      <c r="Q1926" s="37">
        <f t="shared" ca="1" si="120"/>
        <v>0</v>
      </c>
      <c r="R1926" s="38">
        <f t="shared" si="121"/>
        <v>10</v>
      </c>
      <c r="S1926" s="38">
        <f t="shared" ca="1" si="122"/>
        <v>0</v>
      </c>
      <c r="T1926" s="38">
        <f t="shared" ca="1" si="119"/>
        <v>10</v>
      </c>
      <c r="U1926" s="38">
        <f ca="1">SUM($R$9:S1926)</f>
        <v>-55820</v>
      </c>
    </row>
    <row r="1927" spans="16:21" x14ac:dyDescent="0.2">
      <c r="P1927">
        <v>1919</v>
      </c>
      <c r="Q1927" s="37">
        <f t="shared" ca="1" si="120"/>
        <v>0</v>
      </c>
      <c r="R1927" s="38">
        <f t="shared" si="121"/>
        <v>10</v>
      </c>
      <c r="S1927" s="38">
        <f t="shared" ca="1" si="122"/>
        <v>0</v>
      </c>
      <c r="T1927" s="38">
        <f t="shared" ca="1" si="119"/>
        <v>10</v>
      </c>
      <c r="U1927" s="38">
        <f ca="1">SUM($R$9:S1927)</f>
        <v>-55810</v>
      </c>
    </row>
    <row r="1928" spans="16:21" x14ac:dyDescent="0.2">
      <c r="P1928">
        <v>1920</v>
      </c>
      <c r="Q1928" s="37">
        <f t="shared" ca="1" si="120"/>
        <v>0</v>
      </c>
      <c r="R1928" s="38">
        <f t="shared" si="121"/>
        <v>10</v>
      </c>
      <c r="S1928" s="38">
        <f t="shared" ca="1" si="122"/>
        <v>0</v>
      </c>
      <c r="T1928" s="38">
        <f t="shared" ca="1" si="119"/>
        <v>10</v>
      </c>
      <c r="U1928" s="38">
        <f ca="1">SUM($R$9:S1928)</f>
        <v>-55800</v>
      </c>
    </row>
    <row r="1929" spans="16:21" x14ac:dyDescent="0.2">
      <c r="P1929">
        <v>1921</v>
      </c>
      <c r="Q1929" s="37">
        <f t="shared" ca="1" si="120"/>
        <v>0</v>
      </c>
      <c r="R1929" s="38">
        <f t="shared" si="121"/>
        <v>10</v>
      </c>
      <c r="S1929" s="38">
        <f t="shared" ca="1" si="122"/>
        <v>0</v>
      </c>
      <c r="T1929" s="38">
        <f t="shared" ca="1" si="119"/>
        <v>10</v>
      </c>
      <c r="U1929" s="38">
        <f ca="1">SUM($R$9:S1929)</f>
        <v>-55790</v>
      </c>
    </row>
    <row r="1930" spans="16:21" x14ac:dyDescent="0.2">
      <c r="P1930">
        <v>1922</v>
      </c>
      <c r="Q1930" s="37">
        <f t="shared" ca="1" si="120"/>
        <v>0</v>
      </c>
      <c r="R1930" s="38">
        <f t="shared" si="121"/>
        <v>10</v>
      </c>
      <c r="S1930" s="38">
        <f t="shared" ca="1" si="122"/>
        <v>0</v>
      </c>
      <c r="T1930" s="38">
        <f t="shared" ref="T1930:T1993" ca="1" si="123">R1930+S1930</f>
        <v>10</v>
      </c>
      <c r="U1930" s="38">
        <f ca="1">SUM($R$9:S1930)</f>
        <v>-55780</v>
      </c>
    </row>
    <row r="1931" spans="16:21" x14ac:dyDescent="0.2">
      <c r="P1931">
        <v>1923</v>
      </c>
      <c r="Q1931" s="37">
        <f t="shared" ca="1" si="120"/>
        <v>0</v>
      </c>
      <c r="R1931" s="38">
        <f t="shared" si="121"/>
        <v>10</v>
      </c>
      <c r="S1931" s="38">
        <f t="shared" ca="1" si="122"/>
        <v>0</v>
      </c>
      <c r="T1931" s="38">
        <f t="shared" ca="1" si="123"/>
        <v>10</v>
      </c>
      <c r="U1931" s="38">
        <f ca="1">SUM($R$9:S1931)</f>
        <v>-55770</v>
      </c>
    </row>
    <row r="1932" spans="16:21" x14ac:dyDescent="0.2">
      <c r="P1932">
        <v>1924</v>
      </c>
      <c r="Q1932" s="37">
        <f t="shared" ca="1" si="120"/>
        <v>0</v>
      </c>
      <c r="R1932" s="38">
        <f t="shared" si="121"/>
        <v>10</v>
      </c>
      <c r="S1932" s="38">
        <f t="shared" ca="1" si="122"/>
        <v>0</v>
      </c>
      <c r="T1932" s="38">
        <f t="shared" ca="1" si="123"/>
        <v>10</v>
      </c>
      <c r="U1932" s="38">
        <f ca="1">SUM($R$9:S1932)</f>
        <v>-55760</v>
      </c>
    </row>
    <row r="1933" spans="16:21" x14ac:dyDescent="0.2">
      <c r="P1933">
        <v>1925</v>
      </c>
      <c r="Q1933" s="37">
        <f t="shared" ca="1" si="120"/>
        <v>0</v>
      </c>
      <c r="R1933" s="38">
        <f t="shared" si="121"/>
        <v>10</v>
      </c>
      <c r="S1933" s="38">
        <f t="shared" ca="1" si="122"/>
        <v>0</v>
      </c>
      <c r="T1933" s="38">
        <f t="shared" ca="1" si="123"/>
        <v>10</v>
      </c>
      <c r="U1933" s="38">
        <f ca="1">SUM($R$9:S1933)</f>
        <v>-55750</v>
      </c>
    </row>
    <row r="1934" spans="16:21" x14ac:dyDescent="0.2">
      <c r="P1934">
        <v>1926</v>
      </c>
      <c r="Q1934" s="37">
        <f t="shared" ca="1" si="120"/>
        <v>0</v>
      </c>
      <c r="R1934" s="38">
        <f t="shared" si="121"/>
        <v>10</v>
      </c>
      <c r="S1934" s="38">
        <f t="shared" ca="1" si="122"/>
        <v>0</v>
      </c>
      <c r="T1934" s="38">
        <f t="shared" ca="1" si="123"/>
        <v>10</v>
      </c>
      <c r="U1934" s="38">
        <f ca="1">SUM($R$9:S1934)</f>
        <v>-55740</v>
      </c>
    </row>
    <row r="1935" spans="16:21" x14ac:dyDescent="0.2">
      <c r="P1935">
        <v>1927</v>
      </c>
      <c r="Q1935" s="37">
        <f t="shared" ca="1" si="120"/>
        <v>0</v>
      </c>
      <c r="R1935" s="38">
        <f t="shared" si="121"/>
        <v>10</v>
      </c>
      <c r="S1935" s="38">
        <f t="shared" ca="1" si="122"/>
        <v>0</v>
      </c>
      <c r="T1935" s="38">
        <f t="shared" ca="1" si="123"/>
        <v>10</v>
      </c>
      <c r="U1935" s="38">
        <f ca="1">SUM($R$9:S1935)</f>
        <v>-55730</v>
      </c>
    </row>
    <row r="1936" spans="16:21" x14ac:dyDescent="0.2">
      <c r="P1936">
        <v>1928</v>
      </c>
      <c r="Q1936" s="37">
        <f t="shared" ca="1" si="120"/>
        <v>0</v>
      </c>
      <c r="R1936" s="38">
        <f t="shared" si="121"/>
        <v>10</v>
      </c>
      <c r="S1936" s="38">
        <f t="shared" ca="1" si="122"/>
        <v>0</v>
      </c>
      <c r="T1936" s="38">
        <f t="shared" ca="1" si="123"/>
        <v>10</v>
      </c>
      <c r="U1936" s="38">
        <f ca="1">SUM($R$9:S1936)</f>
        <v>-55720</v>
      </c>
    </row>
    <row r="1937" spans="16:21" x14ac:dyDescent="0.2">
      <c r="P1937">
        <v>1929</v>
      </c>
      <c r="Q1937" s="37">
        <f t="shared" ca="1" si="120"/>
        <v>0</v>
      </c>
      <c r="R1937" s="38">
        <f t="shared" si="121"/>
        <v>10</v>
      </c>
      <c r="S1937" s="38">
        <f t="shared" ca="1" si="122"/>
        <v>0</v>
      </c>
      <c r="T1937" s="38">
        <f t="shared" ca="1" si="123"/>
        <v>10</v>
      </c>
      <c r="U1937" s="38">
        <f ca="1">SUM($R$9:S1937)</f>
        <v>-55710</v>
      </c>
    </row>
    <row r="1938" spans="16:21" x14ac:dyDescent="0.2">
      <c r="P1938">
        <v>1930</v>
      </c>
      <c r="Q1938" s="37">
        <f t="shared" ca="1" si="120"/>
        <v>0</v>
      </c>
      <c r="R1938" s="38">
        <f t="shared" si="121"/>
        <v>10</v>
      </c>
      <c r="S1938" s="38">
        <f t="shared" ca="1" si="122"/>
        <v>0</v>
      </c>
      <c r="T1938" s="38">
        <f t="shared" ca="1" si="123"/>
        <v>10</v>
      </c>
      <c r="U1938" s="38">
        <f ca="1">SUM($R$9:S1938)</f>
        <v>-55700</v>
      </c>
    </row>
    <row r="1939" spans="16:21" x14ac:dyDescent="0.2">
      <c r="P1939">
        <v>1931</v>
      </c>
      <c r="Q1939" s="37">
        <f t="shared" ca="1" si="120"/>
        <v>0</v>
      </c>
      <c r="R1939" s="38">
        <f t="shared" si="121"/>
        <v>10</v>
      </c>
      <c r="S1939" s="38">
        <f t="shared" ca="1" si="122"/>
        <v>0</v>
      </c>
      <c r="T1939" s="38">
        <f t="shared" ca="1" si="123"/>
        <v>10</v>
      </c>
      <c r="U1939" s="38">
        <f ca="1">SUM($R$9:S1939)</f>
        <v>-55690</v>
      </c>
    </row>
    <row r="1940" spans="16:21" x14ac:dyDescent="0.2">
      <c r="P1940">
        <v>1932</v>
      </c>
      <c r="Q1940" s="37">
        <f t="shared" ca="1" si="120"/>
        <v>0</v>
      </c>
      <c r="R1940" s="38">
        <f t="shared" si="121"/>
        <v>10</v>
      </c>
      <c r="S1940" s="38">
        <f t="shared" ca="1" si="122"/>
        <v>0</v>
      </c>
      <c r="T1940" s="38">
        <f t="shared" ca="1" si="123"/>
        <v>10</v>
      </c>
      <c r="U1940" s="38">
        <f ca="1">SUM($R$9:S1940)</f>
        <v>-55680</v>
      </c>
    </row>
    <row r="1941" spans="16:21" x14ac:dyDescent="0.2">
      <c r="P1941">
        <v>1933</v>
      </c>
      <c r="Q1941" s="37">
        <f t="shared" ca="1" si="120"/>
        <v>0</v>
      </c>
      <c r="R1941" s="38">
        <f t="shared" si="121"/>
        <v>10</v>
      </c>
      <c r="S1941" s="38">
        <f t="shared" ca="1" si="122"/>
        <v>0</v>
      </c>
      <c r="T1941" s="38">
        <f t="shared" ca="1" si="123"/>
        <v>10</v>
      </c>
      <c r="U1941" s="38">
        <f ca="1">SUM($R$9:S1941)</f>
        <v>-55670</v>
      </c>
    </row>
    <row r="1942" spans="16:21" x14ac:dyDescent="0.2">
      <c r="P1942">
        <v>1934</v>
      </c>
      <c r="Q1942" s="37">
        <f t="shared" ca="1" si="120"/>
        <v>0</v>
      </c>
      <c r="R1942" s="38">
        <f t="shared" si="121"/>
        <v>10</v>
      </c>
      <c r="S1942" s="38">
        <f t="shared" ca="1" si="122"/>
        <v>0</v>
      </c>
      <c r="T1942" s="38">
        <f t="shared" ca="1" si="123"/>
        <v>10</v>
      </c>
      <c r="U1942" s="38">
        <f ca="1">SUM($R$9:S1942)</f>
        <v>-55660</v>
      </c>
    </row>
    <row r="1943" spans="16:21" x14ac:dyDescent="0.2">
      <c r="P1943">
        <v>1935</v>
      </c>
      <c r="Q1943" s="37">
        <f t="shared" ca="1" si="120"/>
        <v>0</v>
      </c>
      <c r="R1943" s="38">
        <f t="shared" si="121"/>
        <v>10</v>
      </c>
      <c r="S1943" s="38">
        <f t="shared" ca="1" si="122"/>
        <v>0</v>
      </c>
      <c r="T1943" s="38">
        <f t="shared" ca="1" si="123"/>
        <v>10</v>
      </c>
      <c r="U1943" s="38">
        <f ca="1">SUM($R$9:S1943)</f>
        <v>-55650</v>
      </c>
    </row>
    <row r="1944" spans="16:21" x14ac:dyDescent="0.2">
      <c r="P1944">
        <v>1936</v>
      </c>
      <c r="Q1944" s="37">
        <f t="shared" ca="1" si="120"/>
        <v>1</v>
      </c>
      <c r="R1944" s="38">
        <f t="shared" si="121"/>
        <v>10</v>
      </c>
      <c r="S1944" s="38">
        <f t="shared" ca="1" si="122"/>
        <v>-1000</v>
      </c>
      <c r="T1944" s="38">
        <f t="shared" ca="1" si="123"/>
        <v>-990</v>
      </c>
      <c r="U1944" s="38">
        <f ca="1">SUM($R$9:S1944)</f>
        <v>-56640</v>
      </c>
    </row>
    <row r="1945" spans="16:21" x14ac:dyDescent="0.2">
      <c r="P1945">
        <v>1937</v>
      </c>
      <c r="Q1945" s="37">
        <f t="shared" ca="1" si="120"/>
        <v>0</v>
      </c>
      <c r="R1945" s="38">
        <f t="shared" si="121"/>
        <v>10</v>
      </c>
      <c r="S1945" s="38">
        <f t="shared" ca="1" si="122"/>
        <v>0</v>
      </c>
      <c r="T1945" s="38">
        <f t="shared" ca="1" si="123"/>
        <v>10</v>
      </c>
      <c r="U1945" s="38">
        <f ca="1">SUM($R$9:S1945)</f>
        <v>-56630</v>
      </c>
    </row>
    <row r="1946" spans="16:21" x14ac:dyDescent="0.2">
      <c r="P1946">
        <v>1938</v>
      </c>
      <c r="Q1946" s="37">
        <f t="shared" ca="1" si="120"/>
        <v>0</v>
      </c>
      <c r="R1946" s="38">
        <f t="shared" si="121"/>
        <v>10</v>
      </c>
      <c r="S1946" s="38">
        <f t="shared" ca="1" si="122"/>
        <v>0</v>
      </c>
      <c r="T1946" s="38">
        <f t="shared" ca="1" si="123"/>
        <v>10</v>
      </c>
      <c r="U1946" s="38">
        <f ca="1">SUM($R$9:S1946)</f>
        <v>-56620</v>
      </c>
    </row>
    <row r="1947" spans="16:21" x14ac:dyDescent="0.2">
      <c r="P1947">
        <v>1939</v>
      </c>
      <c r="Q1947" s="37">
        <f t="shared" ca="1" si="120"/>
        <v>0</v>
      </c>
      <c r="R1947" s="38">
        <f t="shared" si="121"/>
        <v>10</v>
      </c>
      <c r="S1947" s="38">
        <f t="shared" ca="1" si="122"/>
        <v>0</v>
      </c>
      <c r="T1947" s="38">
        <f t="shared" ca="1" si="123"/>
        <v>10</v>
      </c>
      <c r="U1947" s="38">
        <f ca="1">SUM($R$9:S1947)</f>
        <v>-56610</v>
      </c>
    </row>
    <row r="1948" spans="16:21" x14ac:dyDescent="0.2">
      <c r="P1948">
        <v>1940</v>
      </c>
      <c r="Q1948" s="37">
        <f t="shared" ca="1" si="120"/>
        <v>0</v>
      </c>
      <c r="R1948" s="38">
        <f t="shared" si="121"/>
        <v>10</v>
      </c>
      <c r="S1948" s="38">
        <f t="shared" ca="1" si="122"/>
        <v>0</v>
      </c>
      <c r="T1948" s="38">
        <f t="shared" ca="1" si="123"/>
        <v>10</v>
      </c>
      <c r="U1948" s="38">
        <f ca="1">SUM($R$9:S1948)</f>
        <v>-56600</v>
      </c>
    </row>
    <row r="1949" spans="16:21" x14ac:dyDescent="0.2">
      <c r="P1949">
        <v>1941</v>
      </c>
      <c r="Q1949" s="37">
        <f t="shared" ca="1" si="120"/>
        <v>0</v>
      </c>
      <c r="R1949" s="38">
        <f t="shared" si="121"/>
        <v>10</v>
      </c>
      <c r="S1949" s="38">
        <f t="shared" ca="1" si="122"/>
        <v>0</v>
      </c>
      <c r="T1949" s="38">
        <f t="shared" ca="1" si="123"/>
        <v>10</v>
      </c>
      <c r="U1949" s="38">
        <f ca="1">SUM($R$9:S1949)</f>
        <v>-56590</v>
      </c>
    </row>
    <row r="1950" spans="16:21" x14ac:dyDescent="0.2">
      <c r="P1950">
        <v>1942</v>
      </c>
      <c r="Q1950" s="37">
        <f t="shared" ca="1" si="120"/>
        <v>0</v>
      </c>
      <c r="R1950" s="38">
        <f t="shared" si="121"/>
        <v>10</v>
      </c>
      <c r="S1950" s="38">
        <f t="shared" ca="1" si="122"/>
        <v>0</v>
      </c>
      <c r="T1950" s="38">
        <f t="shared" ca="1" si="123"/>
        <v>10</v>
      </c>
      <c r="U1950" s="38">
        <f ca="1">SUM($R$9:S1950)</f>
        <v>-56580</v>
      </c>
    </row>
    <row r="1951" spans="16:21" x14ac:dyDescent="0.2">
      <c r="P1951">
        <v>1943</v>
      </c>
      <c r="Q1951" s="37">
        <f t="shared" ca="1" si="120"/>
        <v>0</v>
      </c>
      <c r="R1951" s="38">
        <f t="shared" si="121"/>
        <v>10</v>
      </c>
      <c r="S1951" s="38">
        <f t="shared" ca="1" si="122"/>
        <v>0</v>
      </c>
      <c r="T1951" s="38">
        <f t="shared" ca="1" si="123"/>
        <v>10</v>
      </c>
      <c r="U1951" s="38">
        <f ca="1">SUM($R$9:S1951)</f>
        <v>-56570</v>
      </c>
    </row>
    <row r="1952" spans="16:21" x14ac:dyDescent="0.2">
      <c r="P1952">
        <v>1944</v>
      </c>
      <c r="Q1952" s="37">
        <f t="shared" ca="1" si="120"/>
        <v>0</v>
      </c>
      <c r="R1952" s="38">
        <f t="shared" si="121"/>
        <v>10</v>
      </c>
      <c r="S1952" s="38">
        <f t="shared" ca="1" si="122"/>
        <v>0</v>
      </c>
      <c r="T1952" s="38">
        <f t="shared" ca="1" si="123"/>
        <v>10</v>
      </c>
      <c r="U1952" s="38">
        <f ca="1">SUM($R$9:S1952)</f>
        <v>-56560</v>
      </c>
    </row>
    <row r="1953" spans="16:21" x14ac:dyDescent="0.2">
      <c r="P1953">
        <v>1945</v>
      </c>
      <c r="Q1953" s="37">
        <f t="shared" ca="1" si="120"/>
        <v>0</v>
      </c>
      <c r="R1953" s="38">
        <f t="shared" si="121"/>
        <v>10</v>
      </c>
      <c r="S1953" s="38">
        <f t="shared" ca="1" si="122"/>
        <v>0</v>
      </c>
      <c r="T1953" s="38">
        <f t="shared" ca="1" si="123"/>
        <v>10</v>
      </c>
      <c r="U1953" s="38">
        <f ca="1">SUM($R$9:S1953)</f>
        <v>-56550</v>
      </c>
    </row>
    <row r="1954" spans="16:21" x14ac:dyDescent="0.2">
      <c r="P1954">
        <v>1946</v>
      </c>
      <c r="Q1954" s="37">
        <f t="shared" ca="1" si="120"/>
        <v>0</v>
      </c>
      <c r="R1954" s="38">
        <f t="shared" si="121"/>
        <v>10</v>
      </c>
      <c r="S1954" s="38">
        <f t="shared" ca="1" si="122"/>
        <v>0</v>
      </c>
      <c r="T1954" s="38">
        <f t="shared" ca="1" si="123"/>
        <v>10</v>
      </c>
      <c r="U1954" s="38">
        <f ca="1">SUM($R$9:S1954)</f>
        <v>-56540</v>
      </c>
    </row>
    <row r="1955" spans="16:21" x14ac:dyDescent="0.2">
      <c r="P1955">
        <v>1947</v>
      </c>
      <c r="Q1955" s="37">
        <f t="shared" ca="1" si="120"/>
        <v>0</v>
      </c>
      <c r="R1955" s="38">
        <f t="shared" si="121"/>
        <v>10</v>
      </c>
      <c r="S1955" s="38">
        <f t="shared" ca="1" si="122"/>
        <v>0</v>
      </c>
      <c r="T1955" s="38">
        <f t="shared" ca="1" si="123"/>
        <v>10</v>
      </c>
      <c r="U1955" s="38">
        <f ca="1">SUM($R$9:S1955)</f>
        <v>-56530</v>
      </c>
    </row>
    <row r="1956" spans="16:21" x14ac:dyDescent="0.2">
      <c r="P1956">
        <v>1948</v>
      </c>
      <c r="Q1956" s="37">
        <f t="shared" ca="1" si="120"/>
        <v>0</v>
      </c>
      <c r="R1956" s="38">
        <f t="shared" si="121"/>
        <v>10</v>
      </c>
      <c r="S1956" s="38">
        <f t="shared" ca="1" si="122"/>
        <v>0</v>
      </c>
      <c r="T1956" s="38">
        <f t="shared" ca="1" si="123"/>
        <v>10</v>
      </c>
      <c r="U1956" s="38">
        <f ca="1">SUM($R$9:S1956)</f>
        <v>-56520</v>
      </c>
    </row>
    <row r="1957" spans="16:21" x14ac:dyDescent="0.2">
      <c r="P1957">
        <v>1949</v>
      </c>
      <c r="Q1957" s="37">
        <f t="shared" ca="1" si="120"/>
        <v>0</v>
      </c>
      <c r="R1957" s="38">
        <f t="shared" si="121"/>
        <v>10</v>
      </c>
      <c r="S1957" s="38">
        <f t="shared" ca="1" si="122"/>
        <v>0</v>
      </c>
      <c r="T1957" s="38">
        <f t="shared" ca="1" si="123"/>
        <v>10</v>
      </c>
      <c r="U1957" s="38">
        <f ca="1">SUM($R$9:S1957)</f>
        <v>-56510</v>
      </c>
    </row>
    <row r="1958" spans="16:21" x14ac:dyDescent="0.2">
      <c r="P1958">
        <v>1950</v>
      </c>
      <c r="Q1958" s="37">
        <f t="shared" ca="1" si="120"/>
        <v>0</v>
      </c>
      <c r="R1958" s="38">
        <f t="shared" si="121"/>
        <v>10</v>
      </c>
      <c r="S1958" s="38">
        <f t="shared" ca="1" si="122"/>
        <v>0</v>
      </c>
      <c r="T1958" s="38">
        <f t="shared" ca="1" si="123"/>
        <v>10</v>
      </c>
      <c r="U1958" s="38">
        <f ca="1">SUM($R$9:S1958)</f>
        <v>-56500</v>
      </c>
    </row>
    <row r="1959" spans="16:21" x14ac:dyDescent="0.2">
      <c r="P1959">
        <v>1951</v>
      </c>
      <c r="Q1959" s="37">
        <f t="shared" ca="1" si="120"/>
        <v>0</v>
      </c>
      <c r="R1959" s="38">
        <f t="shared" si="121"/>
        <v>10</v>
      </c>
      <c r="S1959" s="38">
        <f t="shared" ca="1" si="122"/>
        <v>0</v>
      </c>
      <c r="T1959" s="38">
        <f t="shared" ca="1" si="123"/>
        <v>10</v>
      </c>
      <c r="U1959" s="38">
        <f ca="1">SUM($R$9:S1959)</f>
        <v>-56490</v>
      </c>
    </row>
    <row r="1960" spans="16:21" x14ac:dyDescent="0.2">
      <c r="P1960">
        <v>1952</v>
      </c>
      <c r="Q1960" s="37">
        <f t="shared" ca="1" si="120"/>
        <v>0</v>
      </c>
      <c r="R1960" s="38">
        <f t="shared" si="121"/>
        <v>10</v>
      </c>
      <c r="S1960" s="38">
        <f t="shared" ca="1" si="122"/>
        <v>0</v>
      </c>
      <c r="T1960" s="38">
        <f t="shared" ca="1" si="123"/>
        <v>10</v>
      </c>
      <c r="U1960" s="38">
        <f ca="1">SUM($R$9:S1960)</f>
        <v>-56480</v>
      </c>
    </row>
    <row r="1961" spans="16:21" x14ac:dyDescent="0.2">
      <c r="P1961">
        <v>1953</v>
      </c>
      <c r="Q1961" s="37">
        <f t="shared" ca="1" si="120"/>
        <v>0</v>
      </c>
      <c r="R1961" s="38">
        <f t="shared" si="121"/>
        <v>10</v>
      </c>
      <c r="S1961" s="38">
        <f t="shared" ca="1" si="122"/>
        <v>0</v>
      </c>
      <c r="T1961" s="38">
        <f t="shared" ca="1" si="123"/>
        <v>10</v>
      </c>
      <c r="U1961" s="38">
        <f ca="1">SUM($R$9:S1961)</f>
        <v>-56470</v>
      </c>
    </row>
    <row r="1962" spans="16:21" x14ac:dyDescent="0.2">
      <c r="P1962">
        <v>1954</v>
      </c>
      <c r="Q1962" s="37">
        <f t="shared" ca="1" si="120"/>
        <v>0</v>
      </c>
      <c r="R1962" s="38">
        <f t="shared" si="121"/>
        <v>10</v>
      </c>
      <c r="S1962" s="38">
        <f t="shared" ca="1" si="122"/>
        <v>0</v>
      </c>
      <c r="T1962" s="38">
        <f t="shared" ca="1" si="123"/>
        <v>10</v>
      </c>
      <c r="U1962" s="38">
        <f ca="1">SUM($R$9:S1962)</f>
        <v>-56460</v>
      </c>
    </row>
    <row r="1963" spans="16:21" x14ac:dyDescent="0.2">
      <c r="P1963">
        <v>1955</v>
      </c>
      <c r="Q1963" s="37">
        <f t="shared" ca="1" si="120"/>
        <v>0</v>
      </c>
      <c r="R1963" s="38">
        <f t="shared" si="121"/>
        <v>10</v>
      </c>
      <c r="S1963" s="38">
        <f t="shared" ca="1" si="122"/>
        <v>0</v>
      </c>
      <c r="T1963" s="38">
        <f t="shared" ca="1" si="123"/>
        <v>10</v>
      </c>
      <c r="U1963" s="38">
        <f ca="1">SUM($R$9:S1963)</f>
        <v>-56450</v>
      </c>
    </row>
    <row r="1964" spans="16:21" x14ac:dyDescent="0.2">
      <c r="P1964">
        <v>1956</v>
      </c>
      <c r="Q1964" s="37">
        <f t="shared" ca="1" si="120"/>
        <v>0</v>
      </c>
      <c r="R1964" s="38">
        <f t="shared" si="121"/>
        <v>10</v>
      </c>
      <c r="S1964" s="38">
        <f t="shared" ca="1" si="122"/>
        <v>0</v>
      </c>
      <c r="T1964" s="38">
        <f t="shared" ca="1" si="123"/>
        <v>10</v>
      </c>
      <c r="U1964" s="38">
        <f ca="1">SUM($R$9:S1964)</f>
        <v>-56440</v>
      </c>
    </row>
    <row r="1965" spans="16:21" x14ac:dyDescent="0.2">
      <c r="P1965">
        <v>1957</v>
      </c>
      <c r="Q1965" s="37">
        <f t="shared" ca="1" si="120"/>
        <v>0</v>
      </c>
      <c r="R1965" s="38">
        <f t="shared" si="121"/>
        <v>10</v>
      </c>
      <c r="S1965" s="38">
        <f t="shared" ca="1" si="122"/>
        <v>0</v>
      </c>
      <c r="T1965" s="38">
        <f t="shared" ca="1" si="123"/>
        <v>10</v>
      </c>
      <c r="U1965" s="38">
        <f ca="1">SUM($R$9:S1965)</f>
        <v>-56430</v>
      </c>
    </row>
    <row r="1966" spans="16:21" x14ac:dyDescent="0.2">
      <c r="P1966">
        <v>1958</v>
      </c>
      <c r="Q1966" s="37">
        <f t="shared" ca="1" si="120"/>
        <v>0</v>
      </c>
      <c r="R1966" s="38">
        <f t="shared" si="121"/>
        <v>10</v>
      </c>
      <c r="S1966" s="38">
        <f t="shared" ca="1" si="122"/>
        <v>0</v>
      </c>
      <c r="T1966" s="38">
        <f t="shared" ca="1" si="123"/>
        <v>10</v>
      </c>
      <c r="U1966" s="38">
        <f ca="1">SUM($R$9:S1966)</f>
        <v>-56420</v>
      </c>
    </row>
    <row r="1967" spans="16:21" x14ac:dyDescent="0.2">
      <c r="P1967">
        <v>1959</v>
      </c>
      <c r="Q1967" s="37">
        <f t="shared" ca="1" si="120"/>
        <v>0</v>
      </c>
      <c r="R1967" s="38">
        <f t="shared" si="121"/>
        <v>10</v>
      </c>
      <c r="S1967" s="38">
        <f t="shared" ca="1" si="122"/>
        <v>0</v>
      </c>
      <c r="T1967" s="38">
        <f t="shared" ca="1" si="123"/>
        <v>10</v>
      </c>
      <c r="U1967" s="38">
        <f ca="1">SUM($R$9:S1967)</f>
        <v>-56410</v>
      </c>
    </row>
    <row r="1968" spans="16:21" x14ac:dyDescent="0.2">
      <c r="P1968">
        <v>1960</v>
      </c>
      <c r="Q1968" s="37">
        <f t="shared" ca="1" si="120"/>
        <v>0</v>
      </c>
      <c r="R1968" s="38">
        <f t="shared" si="121"/>
        <v>10</v>
      </c>
      <c r="S1968" s="38">
        <f t="shared" ca="1" si="122"/>
        <v>0</v>
      </c>
      <c r="T1968" s="38">
        <f t="shared" ca="1" si="123"/>
        <v>10</v>
      </c>
      <c r="U1968" s="38">
        <f ca="1">SUM($R$9:S1968)</f>
        <v>-56400</v>
      </c>
    </row>
    <row r="1969" spans="16:21" x14ac:dyDescent="0.2">
      <c r="P1969">
        <v>1961</v>
      </c>
      <c r="Q1969" s="37">
        <f t="shared" ref="Q1969:Q2032" ca="1" si="124">IF(RAND()&lt;$C$2,1,0)</f>
        <v>0</v>
      </c>
      <c r="R1969" s="38">
        <f t="shared" ref="R1969:R2032" si="125">$G$2</f>
        <v>10</v>
      </c>
      <c r="S1969" s="38">
        <f t="shared" ref="S1969:S2032" ca="1" si="126">IF(Q1969=1,$G$3,$G$4)</f>
        <v>0</v>
      </c>
      <c r="T1969" s="38">
        <f t="shared" ca="1" si="123"/>
        <v>10</v>
      </c>
      <c r="U1969" s="38">
        <f ca="1">SUM($R$9:S1969)</f>
        <v>-56390</v>
      </c>
    </row>
    <row r="1970" spans="16:21" x14ac:dyDescent="0.2">
      <c r="P1970">
        <v>1962</v>
      </c>
      <c r="Q1970" s="37">
        <f t="shared" ca="1" si="124"/>
        <v>0</v>
      </c>
      <c r="R1970" s="38">
        <f t="shared" si="125"/>
        <v>10</v>
      </c>
      <c r="S1970" s="38">
        <f t="shared" ca="1" si="126"/>
        <v>0</v>
      </c>
      <c r="T1970" s="38">
        <f t="shared" ca="1" si="123"/>
        <v>10</v>
      </c>
      <c r="U1970" s="38">
        <f ca="1">SUM($R$9:S1970)</f>
        <v>-56380</v>
      </c>
    </row>
    <row r="1971" spans="16:21" x14ac:dyDescent="0.2">
      <c r="P1971">
        <v>1963</v>
      </c>
      <c r="Q1971" s="37">
        <f t="shared" ca="1" si="124"/>
        <v>0</v>
      </c>
      <c r="R1971" s="38">
        <f t="shared" si="125"/>
        <v>10</v>
      </c>
      <c r="S1971" s="38">
        <f t="shared" ca="1" si="126"/>
        <v>0</v>
      </c>
      <c r="T1971" s="38">
        <f t="shared" ca="1" si="123"/>
        <v>10</v>
      </c>
      <c r="U1971" s="38">
        <f ca="1">SUM($R$9:S1971)</f>
        <v>-56370</v>
      </c>
    </row>
    <row r="1972" spans="16:21" x14ac:dyDescent="0.2">
      <c r="P1972">
        <v>1964</v>
      </c>
      <c r="Q1972" s="37">
        <f t="shared" ca="1" si="124"/>
        <v>0</v>
      </c>
      <c r="R1972" s="38">
        <f t="shared" si="125"/>
        <v>10</v>
      </c>
      <c r="S1972" s="38">
        <f t="shared" ca="1" si="126"/>
        <v>0</v>
      </c>
      <c r="T1972" s="38">
        <f t="shared" ca="1" si="123"/>
        <v>10</v>
      </c>
      <c r="U1972" s="38">
        <f ca="1">SUM($R$9:S1972)</f>
        <v>-56360</v>
      </c>
    </row>
    <row r="1973" spans="16:21" x14ac:dyDescent="0.2">
      <c r="P1973">
        <v>1965</v>
      </c>
      <c r="Q1973" s="37">
        <f t="shared" ca="1" si="124"/>
        <v>0</v>
      </c>
      <c r="R1973" s="38">
        <f t="shared" si="125"/>
        <v>10</v>
      </c>
      <c r="S1973" s="38">
        <f t="shared" ca="1" si="126"/>
        <v>0</v>
      </c>
      <c r="T1973" s="38">
        <f t="shared" ca="1" si="123"/>
        <v>10</v>
      </c>
      <c r="U1973" s="38">
        <f ca="1">SUM($R$9:S1973)</f>
        <v>-56350</v>
      </c>
    </row>
    <row r="1974" spans="16:21" x14ac:dyDescent="0.2">
      <c r="P1974">
        <v>1966</v>
      </c>
      <c r="Q1974" s="37">
        <f t="shared" ca="1" si="124"/>
        <v>0</v>
      </c>
      <c r="R1974" s="38">
        <f t="shared" si="125"/>
        <v>10</v>
      </c>
      <c r="S1974" s="38">
        <f t="shared" ca="1" si="126"/>
        <v>0</v>
      </c>
      <c r="T1974" s="38">
        <f t="shared" ca="1" si="123"/>
        <v>10</v>
      </c>
      <c r="U1974" s="38">
        <f ca="1">SUM($R$9:S1974)</f>
        <v>-56340</v>
      </c>
    </row>
    <row r="1975" spans="16:21" x14ac:dyDescent="0.2">
      <c r="P1975">
        <v>1967</v>
      </c>
      <c r="Q1975" s="37">
        <f t="shared" ca="1" si="124"/>
        <v>0</v>
      </c>
      <c r="R1975" s="38">
        <f t="shared" si="125"/>
        <v>10</v>
      </c>
      <c r="S1975" s="38">
        <f t="shared" ca="1" si="126"/>
        <v>0</v>
      </c>
      <c r="T1975" s="38">
        <f t="shared" ca="1" si="123"/>
        <v>10</v>
      </c>
      <c r="U1975" s="38">
        <f ca="1">SUM($R$9:S1975)</f>
        <v>-56330</v>
      </c>
    </row>
    <row r="1976" spans="16:21" x14ac:dyDescent="0.2">
      <c r="P1976">
        <v>1968</v>
      </c>
      <c r="Q1976" s="37">
        <f t="shared" ca="1" si="124"/>
        <v>0</v>
      </c>
      <c r="R1976" s="38">
        <f t="shared" si="125"/>
        <v>10</v>
      </c>
      <c r="S1976" s="38">
        <f t="shared" ca="1" si="126"/>
        <v>0</v>
      </c>
      <c r="T1976" s="38">
        <f t="shared" ca="1" si="123"/>
        <v>10</v>
      </c>
      <c r="U1976" s="38">
        <f ca="1">SUM($R$9:S1976)</f>
        <v>-56320</v>
      </c>
    </row>
    <row r="1977" spans="16:21" x14ac:dyDescent="0.2">
      <c r="P1977">
        <v>1969</v>
      </c>
      <c r="Q1977" s="37">
        <f t="shared" ca="1" si="124"/>
        <v>0</v>
      </c>
      <c r="R1977" s="38">
        <f t="shared" si="125"/>
        <v>10</v>
      </c>
      <c r="S1977" s="38">
        <f t="shared" ca="1" si="126"/>
        <v>0</v>
      </c>
      <c r="T1977" s="38">
        <f t="shared" ca="1" si="123"/>
        <v>10</v>
      </c>
      <c r="U1977" s="38">
        <f ca="1">SUM($R$9:S1977)</f>
        <v>-56310</v>
      </c>
    </row>
    <row r="1978" spans="16:21" x14ac:dyDescent="0.2">
      <c r="P1978">
        <v>1970</v>
      </c>
      <c r="Q1978" s="37">
        <f t="shared" ca="1" si="124"/>
        <v>0</v>
      </c>
      <c r="R1978" s="38">
        <f t="shared" si="125"/>
        <v>10</v>
      </c>
      <c r="S1978" s="38">
        <f t="shared" ca="1" si="126"/>
        <v>0</v>
      </c>
      <c r="T1978" s="38">
        <f t="shared" ca="1" si="123"/>
        <v>10</v>
      </c>
      <c r="U1978" s="38">
        <f ca="1">SUM($R$9:S1978)</f>
        <v>-56300</v>
      </c>
    </row>
    <row r="1979" spans="16:21" x14ac:dyDescent="0.2">
      <c r="P1979">
        <v>1971</v>
      </c>
      <c r="Q1979" s="37">
        <f t="shared" ca="1" si="124"/>
        <v>0</v>
      </c>
      <c r="R1979" s="38">
        <f t="shared" si="125"/>
        <v>10</v>
      </c>
      <c r="S1979" s="38">
        <f t="shared" ca="1" si="126"/>
        <v>0</v>
      </c>
      <c r="T1979" s="38">
        <f t="shared" ca="1" si="123"/>
        <v>10</v>
      </c>
      <c r="U1979" s="38">
        <f ca="1">SUM($R$9:S1979)</f>
        <v>-56290</v>
      </c>
    </row>
    <row r="1980" spans="16:21" x14ac:dyDescent="0.2">
      <c r="P1980">
        <v>1972</v>
      </c>
      <c r="Q1980" s="37">
        <f t="shared" ca="1" si="124"/>
        <v>0</v>
      </c>
      <c r="R1980" s="38">
        <f t="shared" si="125"/>
        <v>10</v>
      </c>
      <c r="S1980" s="38">
        <f t="shared" ca="1" si="126"/>
        <v>0</v>
      </c>
      <c r="T1980" s="38">
        <f t="shared" ca="1" si="123"/>
        <v>10</v>
      </c>
      <c r="U1980" s="38">
        <f ca="1">SUM($R$9:S1980)</f>
        <v>-56280</v>
      </c>
    </row>
    <row r="1981" spans="16:21" x14ac:dyDescent="0.2">
      <c r="P1981">
        <v>1973</v>
      </c>
      <c r="Q1981" s="37">
        <f t="shared" ca="1" si="124"/>
        <v>0</v>
      </c>
      <c r="R1981" s="38">
        <f t="shared" si="125"/>
        <v>10</v>
      </c>
      <c r="S1981" s="38">
        <f t="shared" ca="1" si="126"/>
        <v>0</v>
      </c>
      <c r="T1981" s="38">
        <f t="shared" ca="1" si="123"/>
        <v>10</v>
      </c>
      <c r="U1981" s="38">
        <f ca="1">SUM($R$9:S1981)</f>
        <v>-56270</v>
      </c>
    </row>
    <row r="1982" spans="16:21" x14ac:dyDescent="0.2">
      <c r="P1982">
        <v>1974</v>
      </c>
      <c r="Q1982" s="37">
        <f t="shared" ca="1" si="124"/>
        <v>0</v>
      </c>
      <c r="R1982" s="38">
        <f t="shared" si="125"/>
        <v>10</v>
      </c>
      <c r="S1982" s="38">
        <f t="shared" ca="1" si="126"/>
        <v>0</v>
      </c>
      <c r="T1982" s="38">
        <f t="shared" ca="1" si="123"/>
        <v>10</v>
      </c>
      <c r="U1982" s="38">
        <f ca="1">SUM($R$9:S1982)</f>
        <v>-56260</v>
      </c>
    </row>
    <row r="1983" spans="16:21" x14ac:dyDescent="0.2">
      <c r="P1983">
        <v>1975</v>
      </c>
      <c r="Q1983" s="37">
        <f t="shared" ca="1" si="124"/>
        <v>0</v>
      </c>
      <c r="R1983" s="38">
        <f t="shared" si="125"/>
        <v>10</v>
      </c>
      <c r="S1983" s="38">
        <f t="shared" ca="1" si="126"/>
        <v>0</v>
      </c>
      <c r="T1983" s="38">
        <f t="shared" ca="1" si="123"/>
        <v>10</v>
      </c>
      <c r="U1983" s="38">
        <f ca="1">SUM($R$9:S1983)</f>
        <v>-56250</v>
      </c>
    </row>
    <row r="1984" spans="16:21" x14ac:dyDescent="0.2">
      <c r="P1984">
        <v>1976</v>
      </c>
      <c r="Q1984" s="37">
        <f t="shared" ca="1" si="124"/>
        <v>0</v>
      </c>
      <c r="R1984" s="38">
        <f t="shared" si="125"/>
        <v>10</v>
      </c>
      <c r="S1984" s="38">
        <f t="shared" ca="1" si="126"/>
        <v>0</v>
      </c>
      <c r="T1984" s="38">
        <f t="shared" ca="1" si="123"/>
        <v>10</v>
      </c>
      <c r="U1984" s="38">
        <f ca="1">SUM($R$9:S1984)</f>
        <v>-56240</v>
      </c>
    </row>
    <row r="1985" spans="16:21" x14ac:dyDescent="0.2">
      <c r="P1985">
        <v>1977</v>
      </c>
      <c r="Q1985" s="37">
        <f t="shared" ca="1" si="124"/>
        <v>0</v>
      </c>
      <c r="R1985" s="38">
        <f t="shared" si="125"/>
        <v>10</v>
      </c>
      <c r="S1985" s="38">
        <f t="shared" ca="1" si="126"/>
        <v>0</v>
      </c>
      <c r="T1985" s="38">
        <f t="shared" ca="1" si="123"/>
        <v>10</v>
      </c>
      <c r="U1985" s="38">
        <f ca="1">SUM($R$9:S1985)</f>
        <v>-56230</v>
      </c>
    </row>
    <row r="1986" spans="16:21" x14ac:dyDescent="0.2">
      <c r="P1986">
        <v>1978</v>
      </c>
      <c r="Q1986" s="37">
        <f t="shared" ca="1" si="124"/>
        <v>0</v>
      </c>
      <c r="R1986" s="38">
        <f t="shared" si="125"/>
        <v>10</v>
      </c>
      <c r="S1986" s="38">
        <f t="shared" ca="1" si="126"/>
        <v>0</v>
      </c>
      <c r="T1986" s="38">
        <f t="shared" ca="1" si="123"/>
        <v>10</v>
      </c>
      <c r="U1986" s="38">
        <f ca="1">SUM($R$9:S1986)</f>
        <v>-56220</v>
      </c>
    </row>
    <row r="1987" spans="16:21" x14ac:dyDescent="0.2">
      <c r="P1987">
        <v>1979</v>
      </c>
      <c r="Q1987" s="37">
        <f t="shared" ca="1" si="124"/>
        <v>0</v>
      </c>
      <c r="R1987" s="38">
        <f t="shared" si="125"/>
        <v>10</v>
      </c>
      <c r="S1987" s="38">
        <f t="shared" ca="1" si="126"/>
        <v>0</v>
      </c>
      <c r="T1987" s="38">
        <f t="shared" ca="1" si="123"/>
        <v>10</v>
      </c>
      <c r="U1987" s="38">
        <f ca="1">SUM($R$9:S1987)</f>
        <v>-56210</v>
      </c>
    </row>
    <row r="1988" spans="16:21" x14ac:dyDescent="0.2">
      <c r="P1988">
        <v>1980</v>
      </c>
      <c r="Q1988" s="37">
        <f t="shared" ca="1" si="124"/>
        <v>0</v>
      </c>
      <c r="R1988" s="38">
        <f t="shared" si="125"/>
        <v>10</v>
      </c>
      <c r="S1988" s="38">
        <f t="shared" ca="1" si="126"/>
        <v>0</v>
      </c>
      <c r="T1988" s="38">
        <f t="shared" ca="1" si="123"/>
        <v>10</v>
      </c>
      <c r="U1988" s="38">
        <f ca="1">SUM($R$9:S1988)</f>
        <v>-56200</v>
      </c>
    </row>
    <row r="1989" spans="16:21" x14ac:dyDescent="0.2">
      <c r="P1989">
        <v>1981</v>
      </c>
      <c r="Q1989" s="37">
        <f t="shared" ca="1" si="124"/>
        <v>0</v>
      </c>
      <c r="R1989" s="38">
        <f t="shared" si="125"/>
        <v>10</v>
      </c>
      <c r="S1989" s="38">
        <f t="shared" ca="1" si="126"/>
        <v>0</v>
      </c>
      <c r="T1989" s="38">
        <f t="shared" ca="1" si="123"/>
        <v>10</v>
      </c>
      <c r="U1989" s="38">
        <f ca="1">SUM($R$9:S1989)</f>
        <v>-56190</v>
      </c>
    </row>
    <row r="1990" spans="16:21" x14ac:dyDescent="0.2">
      <c r="P1990">
        <v>1982</v>
      </c>
      <c r="Q1990" s="37">
        <f t="shared" ca="1" si="124"/>
        <v>0</v>
      </c>
      <c r="R1990" s="38">
        <f t="shared" si="125"/>
        <v>10</v>
      </c>
      <c r="S1990" s="38">
        <f t="shared" ca="1" si="126"/>
        <v>0</v>
      </c>
      <c r="T1990" s="38">
        <f t="shared" ca="1" si="123"/>
        <v>10</v>
      </c>
      <c r="U1990" s="38">
        <f ca="1">SUM($R$9:S1990)</f>
        <v>-56180</v>
      </c>
    </row>
    <row r="1991" spans="16:21" x14ac:dyDescent="0.2">
      <c r="P1991">
        <v>1983</v>
      </c>
      <c r="Q1991" s="37">
        <f t="shared" ca="1" si="124"/>
        <v>0</v>
      </c>
      <c r="R1991" s="38">
        <f t="shared" si="125"/>
        <v>10</v>
      </c>
      <c r="S1991" s="38">
        <f t="shared" ca="1" si="126"/>
        <v>0</v>
      </c>
      <c r="T1991" s="38">
        <f t="shared" ca="1" si="123"/>
        <v>10</v>
      </c>
      <c r="U1991" s="38">
        <f ca="1">SUM($R$9:S1991)</f>
        <v>-56170</v>
      </c>
    </row>
    <row r="1992" spans="16:21" x14ac:dyDescent="0.2">
      <c r="P1992">
        <v>1984</v>
      </c>
      <c r="Q1992" s="37">
        <f t="shared" ca="1" si="124"/>
        <v>0</v>
      </c>
      <c r="R1992" s="38">
        <f t="shared" si="125"/>
        <v>10</v>
      </c>
      <c r="S1992" s="38">
        <f t="shared" ca="1" si="126"/>
        <v>0</v>
      </c>
      <c r="T1992" s="38">
        <f t="shared" ca="1" si="123"/>
        <v>10</v>
      </c>
      <c r="U1992" s="38">
        <f ca="1">SUM($R$9:S1992)</f>
        <v>-56160</v>
      </c>
    </row>
    <row r="1993" spans="16:21" x14ac:dyDescent="0.2">
      <c r="P1993">
        <v>1985</v>
      </c>
      <c r="Q1993" s="37">
        <f t="shared" ca="1" si="124"/>
        <v>0</v>
      </c>
      <c r="R1993" s="38">
        <f t="shared" si="125"/>
        <v>10</v>
      </c>
      <c r="S1993" s="38">
        <f t="shared" ca="1" si="126"/>
        <v>0</v>
      </c>
      <c r="T1993" s="38">
        <f t="shared" ca="1" si="123"/>
        <v>10</v>
      </c>
      <c r="U1993" s="38">
        <f ca="1">SUM($R$9:S1993)</f>
        <v>-56150</v>
      </c>
    </row>
    <row r="1994" spans="16:21" x14ac:dyDescent="0.2">
      <c r="P1994">
        <v>1986</v>
      </c>
      <c r="Q1994" s="37">
        <f t="shared" ca="1" si="124"/>
        <v>0</v>
      </c>
      <c r="R1994" s="38">
        <f t="shared" si="125"/>
        <v>10</v>
      </c>
      <c r="S1994" s="38">
        <f t="shared" ca="1" si="126"/>
        <v>0</v>
      </c>
      <c r="T1994" s="38">
        <f t="shared" ref="T1994:T2057" ca="1" si="127">R1994+S1994</f>
        <v>10</v>
      </c>
      <c r="U1994" s="38">
        <f ca="1">SUM($R$9:S1994)</f>
        <v>-56140</v>
      </c>
    </row>
    <row r="1995" spans="16:21" x14ac:dyDescent="0.2">
      <c r="P1995">
        <v>1987</v>
      </c>
      <c r="Q1995" s="37">
        <f t="shared" ca="1" si="124"/>
        <v>0</v>
      </c>
      <c r="R1995" s="38">
        <f t="shared" si="125"/>
        <v>10</v>
      </c>
      <c r="S1995" s="38">
        <f t="shared" ca="1" si="126"/>
        <v>0</v>
      </c>
      <c r="T1995" s="38">
        <f t="shared" ca="1" si="127"/>
        <v>10</v>
      </c>
      <c r="U1995" s="38">
        <f ca="1">SUM($R$9:S1995)</f>
        <v>-56130</v>
      </c>
    </row>
    <row r="1996" spans="16:21" x14ac:dyDescent="0.2">
      <c r="P1996">
        <v>1988</v>
      </c>
      <c r="Q1996" s="37">
        <f t="shared" ca="1" si="124"/>
        <v>0</v>
      </c>
      <c r="R1996" s="38">
        <f t="shared" si="125"/>
        <v>10</v>
      </c>
      <c r="S1996" s="38">
        <f t="shared" ca="1" si="126"/>
        <v>0</v>
      </c>
      <c r="T1996" s="38">
        <f t="shared" ca="1" si="127"/>
        <v>10</v>
      </c>
      <c r="U1996" s="38">
        <f ca="1">SUM($R$9:S1996)</f>
        <v>-56120</v>
      </c>
    </row>
    <row r="1997" spans="16:21" x14ac:dyDescent="0.2">
      <c r="P1997">
        <v>1989</v>
      </c>
      <c r="Q1997" s="37">
        <f t="shared" ca="1" si="124"/>
        <v>0</v>
      </c>
      <c r="R1997" s="38">
        <f t="shared" si="125"/>
        <v>10</v>
      </c>
      <c r="S1997" s="38">
        <f t="shared" ca="1" si="126"/>
        <v>0</v>
      </c>
      <c r="T1997" s="38">
        <f t="shared" ca="1" si="127"/>
        <v>10</v>
      </c>
      <c r="U1997" s="38">
        <f ca="1">SUM($R$9:S1997)</f>
        <v>-56110</v>
      </c>
    </row>
    <row r="1998" spans="16:21" x14ac:dyDescent="0.2">
      <c r="P1998">
        <v>1990</v>
      </c>
      <c r="Q1998" s="37">
        <f t="shared" ca="1" si="124"/>
        <v>0</v>
      </c>
      <c r="R1998" s="38">
        <f t="shared" si="125"/>
        <v>10</v>
      </c>
      <c r="S1998" s="38">
        <f t="shared" ca="1" si="126"/>
        <v>0</v>
      </c>
      <c r="T1998" s="38">
        <f t="shared" ca="1" si="127"/>
        <v>10</v>
      </c>
      <c r="U1998" s="38">
        <f ca="1">SUM($R$9:S1998)</f>
        <v>-56100</v>
      </c>
    </row>
    <row r="1999" spans="16:21" x14ac:dyDescent="0.2">
      <c r="P1999">
        <v>1991</v>
      </c>
      <c r="Q1999" s="37">
        <f t="shared" ca="1" si="124"/>
        <v>0</v>
      </c>
      <c r="R1999" s="38">
        <f t="shared" si="125"/>
        <v>10</v>
      </c>
      <c r="S1999" s="38">
        <f t="shared" ca="1" si="126"/>
        <v>0</v>
      </c>
      <c r="T1999" s="38">
        <f t="shared" ca="1" si="127"/>
        <v>10</v>
      </c>
      <c r="U1999" s="38">
        <f ca="1">SUM($R$9:S1999)</f>
        <v>-56090</v>
      </c>
    </row>
    <row r="2000" spans="16:21" x14ac:dyDescent="0.2">
      <c r="P2000">
        <v>1992</v>
      </c>
      <c r="Q2000" s="37">
        <f t="shared" ca="1" si="124"/>
        <v>0</v>
      </c>
      <c r="R2000" s="38">
        <f t="shared" si="125"/>
        <v>10</v>
      </c>
      <c r="S2000" s="38">
        <f t="shared" ca="1" si="126"/>
        <v>0</v>
      </c>
      <c r="T2000" s="38">
        <f t="shared" ca="1" si="127"/>
        <v>10</v>
      </c>
      <c r="U2000" s="38">
        <f ca="1">SUM($R$9:S2000)</f>
        <v>-56080</v>
      </c>
    </row>
    <row r="2001" spans="16:21" x14ac:dyDescent="0.2">
      <c r="P2001">
        <v>1993</v>
      </c>
      <c r="Q2001" s="37">
        <f t="shared" ca="1" si="124"/>
        <v>0</v>
      </c>
      <c r="R2001" s="38">
        <f t="shared" si="125"/>
        <v>10</v>
      </c>
      <c r="S2001" s="38">
        <f t="shared" ca="1" si="126"/>
        <v>0</v>
      </c>
      <c r="T2001" s="38">
        <f t="shared" ca="1" si="127"/>
        <v>10</v>
      </c>
      <c r="U2001" s="38">
        <f ca="1">SUM($R$9:S2001)</f>
        <v>-56070</v>
      </c>
    </row>
    <row r="2002" spans="16:21" x14ac:dyDescent="0.2">
      <c r="P2002">
        <v>1994</v>
      </c>
      <c r="Q2002" s="37">
        <f t="shared" ca="1" si="124"/>
        <v>0</v>
      </c>
      <c r="R2002" s="38">
        <f t="shared" si="125"/>
        <v>10</v>
      </c>
      <c r="S2002" s="38">
        <f t="shared" ca="1" si="126"/>
        <v>0</v>
      </c>
      <c r="T2002" s="38">
        <f t="shared" ca="1" si="127"/>
        <v>10</v>
      </c>
      <c r="U2002" s="38">
        <f ca="1">SUM($R$9:S2002)</f>
        <v>-56060</v>
      </c>
    </row>
    <row r="2003" spans="16:21" x14ac:dyDescent="0.2">
      <c r="P2003">
        <v>1995</v>
      </c>
      <c r="Q2003" s="37">
        <f t="shared" ca="1" si="124"/>
        <v>0</v>
      </c>
      <c r="R2003" s="38">
        <f t="shared" si="125"/>
        <v>10</v>
      </c>
      <c r="S2003" s="38">
        <f t="shared" ca="1" si="126"/>
        <v>0</v>
      </c>
      <c r="T2003" s="38">
        <f t="shared" ca="1" si="127"/>
        <v>10</v>
      </c>
      <c r="U2003" s="38">
        <f ca="1">SUM($R$9:S2003)</f>
        <v>-56050</v>
      </c>
    </row>
    <row r="2004" spans="16:21" x14ac:dyDescent="0.2">
      <c r="P2004">
        <v>1996</v>
      </c>
      <c r="Q2004" s="37">
        <f t="shared" ca="1" si="124"/>
        <v>0</v>
      </c>
      <c r="R2004" s="38">
        <f t="shared" si="125"/>
        <v>10</v>
      </c>
      <c r="S2004" s="38">
        <f t="shared" ca="1" si="126"/>
        <v>0</v>
      </c>
      <c r="T2004" s="38">
        <f t="shared" ca="1" si="127"/>
        <v>10</v>
      </c>
      <c r="U2004" s="38">
        <f ca="1">SUM($R$9:S2004)</f>
        <v>-56040</v>
      </c>
    </row>
    <row r="2005" spans="16:21" x14ac:dyDescent="0.2">
      <c r="P2005">
        <v>1997</v>
      </c>
      <c r="Q2005" s="37">
        <f t="shared" ca="1" si="124"/>
        <v>0</v>
      </c>
      <c r="R2005" s="38">
        <f t="shared" si="125"/>
        <v>10</v>
      </c>
      <c r="S2005" s="38">
        <f t="shared" ca="1" si="126"/>
        <v>0</v>
      </c>
      <c r="T2005" s="38">
        <f t="shared" ca="1" si="127"/>
        <v>10</v>
      </c>
      <c r="U2005" s="38">
        <f ca="1">SUM($R$9:S2005)</f>
        <v>-56030</v>
      </c>
    </row>
    <row r="2006" spans="16:21" x14ac:dyDescent="0.2">
      <c r="P2006">
        <v>1998</v>
      </c>
      <c r="Q2006" s="37">
        <f t="shared" ca="1" si="124"/>
        <v>0</v>
      </c>
      <c r="R2006" s="38">
        <f t="shared" si="125"/>
        <v>10</v>
      </c>
      <c r="S2006" s="38">
        <f t="shared" ca="1" si="126"/>
        <v>0</v>
      </c>
      <c r="T2006" s="38">
        <f t="shared" ca="1" si="127"/>
        <v>10</v>
      </c>
      <c r="U2006" s="38">
        <f ca="1">SUM($R$9:S2006)</f>
        <v>-56020</v>
      </c>
    </row>
    <row r="2007" spans="16:21" x14ac:dyDescent="0.2">
      <c r="P2007">
        <v>1999</v>
      </c>
      <c r="Q2007" s="37">
        <f t="shared" ca="1" si="124"/>
        <v>0</v>
      </c>
      <c r="R2007" s="38">
        <f t="shared" si="125"/>
        <v>10</v>
      </c>
      <c r="S2007" s="38">
        <f t="shared" ca="1" si="126"/>
        <v>0</v>
      </c>
      <c r="T2007" s="38">
        <f t="shared" ca="1" si="127"/>
        <v>10</v>
      </c>
      <c r="U2007" s="38">
        <f ca="1">SUM($R$9:S2007)</f>
        <v>-56010</v>
      </c>
    </row>
    <row r="2008" spans="16:21" x14ac:dyDescent="0.2">
      <c r="P2008">
        <v>2000</v>
      </c>
      <c r="Q2008" s="37">
        <f t="shared" ca="1" si="124"/>
        <v>0</v>
      </c>
      <c r="R2008" s="38">
        <f t="shared" si="125"/>
        <v>10</v>
      </c>
      <c r="S2008" s="38">
        <f t="shared" ca="1" si="126"/>
        <v>0</v>
      </c>
      <c r="T2008" s="38">
        <f t="shared" ca="1" si="127"/>
        <v>10</v>
      </c>
      <c r="U2008" s="38">
        <f ca="1">SUM($R$9:S2008)</f>
        <v>-56000</v>
      </c>
    </row>
    <row r="2009" spans="16:21" x14ac:dyDescent="0.2">
      <c r="P2009">
        <v>2001</v>
      </c>
      <c r="Q2009" s="37">
        <f t="shared" ca="1" si="124"/>
        <v>0</v>
      </c>
      <c r="R2009" s="38">
        <f t="shared" si="125"/>
        <v>10</v>
      </c>
      <c r="S2009" s="38">
        <f t="shared" ca="1" si="126"/>
        <v>0</v>
      </c>
      <c r="T2009" s="38">
        <f t="shared" ca="1" si="127"/>
        <v>10</v>
      </c>
      <c r="U2009" s="38">
        <f ca="1">SUM($R$9:S2009)</f>
        <v>-55990</v>
      </c>
    </row>
    <row r="2010" spans="16:21" x14ac:dyDescent="0.2">
      <c r="P2010">
        <v>2002</v>
      </c>
      <c r="Q2010" s="37">
        <f t="shared" ca="1" si="124"/>
        <v>0</v>
      </c>
      <c r="R2010" s="38">
        <f t="shared" si="125"/>
        <v>10</v>
      </c>
      <c r="S2010" s="38">
        <f t="shared" ca="1" si="126"/>
        <v>0</v>
      </c>
      <c r="T2010" s="38">
        <f t="shared" ca="1" si="127"/>
        <v>10</v>
      </c>
      <c r="U2010" s="38">
        <f ca="1">SUM($R$9:S2010)</f>
        <v>-55980</v>
      </c>
    </row>
    <row r="2011" spans="16:21" x14ac:dyDescent="0.2">
      <c r="P2011">
        <v>2003</v>
      </c>
      <c r="Q2011" s="37">
        <f t="shared" ca="1" si="124"/>
        <v>0</v>
      </c>
      <c r="R2011" s="38">
        <f t="shared" si="125"/>
        <v>10</v>
      </c>
      <c r="S2011" s="38">
        <f t="shared" ca="1" si="126"/>
        <v>0</v>
      </c>
      <c r="T2011" s="38">
        <f t="shared" ca="1" si="127"/>
        <v>10</v>
      </c>
      <c r="U2011" s="38">
        <f ca="1">SUM($R$9:S2011)</f>
        <v>-55970</v>
      </c>
    </row>
    <row r="2012" spans="16:21" x14ac:dyDescent="0.2">
      <c r="P2012">
        <v>2004</v>
      </c>
      <c r="Q2012" s="37">
        <f t="shared" ca="1" si="124"/>
        <v>0</v>
      </c>
      <c r="R2012" s="38">
        <f t="shared" si="125"/>
        <v>10</v>
      </c>
      <c r="S2012" s="38">
        <f t="shared" ca="1" si="126"/>
        <v>0</v>
      </c>
      <c r="T2012" s="38">
        <f t="shared" ca="1" si="127"/>
        <v>10</v>
      </c>
      <c r="U2012" s="38">
        <f ca="1">SUM($R$9:S2012)</f>
        <v>-55960</v>
      </c>
    </row>
    <row r="2013" spans="16:21" x14ac:dyDescent="0.2">
      <c r="P2013">
        <v>2005</v>
      </c>
      <c r="Q2013" s="37">
        <f t="shared" ca="1" si="124"/>
        <v>0</v>
      </c>
      <c r="R2013" s="38">
        <f t="shared" si="125"/>
        <v>10</v>
      </c>
      <c r="S2013" s="38">
        <f t="shared" ca="1" si="126"/>
        <v>0</v>
      </c>
      <c r="T2013" s="38">
        <f t="shared" ca="1" si="127"/>
        <v>10</v>
      </c>
      <c r="U2013" s="38">
        <f ca="1">SUM($R$9:S2013)</f>
        <v>-55950</v>
      </c>
    </row>
    <row r="2014" spans="16:21" x14ac:dyDescent="0.2">
      <c r="P2014">
        <v>2006</v>
      </c>
      <c r="Q2014" s="37">
        <f t="shared" ca="1" si="124"/>
        <v>0</v>
      </c>
      <c r="R2014" s="38">
        <f t="shared" si="125"/>
        <v>10</v>
      </c>
      <c r="S2014" s="38">
        <f t="shared" ca="1" si="126"/>
        <v>0</v>
      </c>
      <c r="T2014" s="38">
        <f t="shared" ca="1" si="127"/>
        <v>10</v>
      </c>
      <c r="U2014" s="38">
        <f ca="1">SUM($R$9:S2014)</f>
        <v>-55940</v>
      </c>
    </row>
    <row r="2015" spans="16:21" x14ac:dyDescent="0.2">
      <c r="P2015">
        <v>2007</v>
      </c>
      <c r="Q2015" s="37">
        <f t="shared" ca="1" si="124"/>
        <v>0</v>
      </c>
      <c r="R2015" s="38">
        <f t="shared" si="125"/>
        <v>10</v>
      </c>
      <c r="S2015" s="38">
        <f t="shared" ca="1" si="126"/>
        <v>0</v>
      </c>
      <c r="T2015" s="38">
        <f t="shared" ca="1" si="127"/>
        <v>10</v>
      </c>
      <c r="U2015" s="38">
        <f ca="1">SUM($R$9:S2015)</f>
        <v>-55930</v>
      </c>
    </row>
    <row r="2016" spans="16:21" x14ac:dyDescent="0.2">
      <c r="P2016">
        <v>2008</v>
      </c>
      <c r="Q2016" s="37">
        <f t="shared" ca="1" si="124"/>
        <v>0</v>
      </c>
      <c r="R2016" s="38">
        <f t="shared" si="125"/>
        <v>10</v>
      </c>
      <c r="S2016" s="38">
        <f t="shared" ca="1" si="126"/>
        <v>0</v>
      </c>
      <c r="T2016" s="38">
        <f t="shared" ca="1" si="127"/>
        <v>10</v>
      </c>
      <c r="U2016" s="38">
        <f ca="1">SUM($R$9:S2016)</f>
        <v>-55920</v>
      </c>
    </row>
    <row r="2017" spans="16:21" x14ac:dyDescent="0.2">
      <c r="P2017">
        <v>2009</v>
      </c>
      <c r="Q2017" s="37">
        <f t="shared" ca="1" si="124"/>
        <v>0</v>
      </c>
      <c r="R2017" s="38">
        <f t="shared" si="125"/>
        <v>10</v>
      </c>
      <c r="S2017" s="38">
        <f t="shared" ca="1" si="126"/>
        <v>0</v>
      </c>
      <c r="T2017" s="38">
        <f t="shared" ca="1" si="127"/>
        <v>10</v>
      </c>
      <c r="U2017" s="38">
        <f ca="1">SUM($R$9:S2017)</f>
        <v>-55910</v>
      </c>
    </row>
    <row r="2018" spans="16:21" x14ac:dyDescent="0.2">
      <c r="P2018">
        <v>2010</v>
      </c>
      <c r="Q2018" s="37">
        <f t="shared" ca="1" si="124"/>
        <v>0</v>
      </c>
      <c r="R2018" s="38">
        <f t="shared" si="125"/>
        <v>10</v>
      </c>
      <c r="S2018" s="38">
        <f t="shared" ca="1" si="126"/>
        <v>0</v>
      </c>
      <c r="T2018" s="38">
        <f t="shared" ca="1" si="127"/>
        <v>10</v>
      </c>
      <c r="U2018" s="38">
        <f ca="1">SUM($R$9:S2018)</f>
        <v>-55900</v>
      </c>
    </row>
    <row r="2019" spans="16:21" x14ac:dyDescent="0.2">
      <c r="P2019">
        <v>2011</v>
      </c>
      <c r="Q2019" s="37">
        <f t="shared" ca="1" si="124"/>
        <v>0</v>
      </c>
      <c r="R2019" s="38">
        <f t="shared" si="125"/>
        <v>10</v>
      </c>
      <c r="S2019" s="38">
        <f t="shared" ca="1" si="126"/>
        <v>0</v>
      </c>
      <c r="T2019" s="38">
        <f t="shared" ca="1" si="127"/>
        <v>10</v>
      </c>
      <c r="U2019" s="38">
        <f ca="1">SUM($R$9:S2019)</f>
        <v>-55890</v>
      </c>
    </row>
    <row r="2020" spans="16:21" x14ac:dyDescent="0.2">
      <c r="P2020">
        <v>2012</v>
      </c>
      <c r="Q2020" s="37">
        <f t="shared" ca="1" si="124"/>
        <v>0</v>
      </c>
      <c r="R2020" s="38">
        <f t="shared" si="125"/>
        <v>10</v>
      </c>
      <c r="S2020" s="38">
        <f t="shared" ca="1" si="126"/>
        <v>0</v>
      </c>
      <c r="T2020" s="38">
        <f t="shared" ca="1" si="127"/>
        <v>10</v>
      </c>
      <c r="U2020" s="38">
        <f ca="1">SUM($R$9:S2020)</f>
        <v>-55880</v>
      </c>
    </row>
    <row r="2021" spans="16:21" x14ac:dyDescent="0.2">
      <c r="P2021">
        <v>2013</v>
      </c>
      <c r="Q2021" s="37">
        <f t="shared" ca="1" si="124"/>
        <v>0</v>
      </c>
      <c r="R2021" s="38">
        <f t="shared" si="125"/>
        <v>10</v>
      </c>
      <c r="S2021" s="38">
        <f t="shared" ca="1" si="126"/>
        <v>0</v>
      </c>
      <c r="T2021" s="38">
        <f t="shared" ca="1" si="127"/>
        <v>10</v>
      </c>
      <c r="U2021" s="38">
        <f ca="1">SUM($R$9:S2021)</f>
        <v>-55870</v>
      </c>
    </row>
    <row r="2022" spans="16:21" x14ac:dyDescent="0.2">
      <c r="P2022">
        <v>2014</v>
      </c>
      <c r="Q2022" s="37">
        <f t="shared" ca="1" si="124"/>
        <v>0</v>
      </c>
      <c r="R2022" s="38">
        <f t="shared" si="125"/>
        <v>10</v>
      </c>
      <c r="S2022" s="38">
        <f t="shared" ca="1" si="126"/>
        <v>0</v>
      </c>
      <c r="T2022" s="38">
        <f t="shared" ca="1" si="127"/>
        <v>10</v>
      </c>
      <c r="U2022" s="38">
        <f ca="1">SUM($R$9:S2022)</f>
        <v>-55860</v>
      </c>
    </row>
    <row r="2023" spans="16:21" x14ac:dyDescent="0.2">
      <c r="P2023">
        <v>2015</v>
      </c>
      <c r="Q2023" s="37">
        <f t="shared" ca="1" si="124"/>
        <v>0</v>
      </c>
      <c r="R2023" s="38">
        <f t="shared" si="125"/>
        <v>10</v>
      </c>
      <c r="S2023" s="38">
        <f t="shared" ca="1" si="126"/>
        <v>0</v>
      </c>
      <c r="T2023" s="38">
        <f t="shared" ca="1" si="127"/>
        <v>10</v>
      </c>
      <c r="U2023" s="38">
        <f ca="1">SUM($R$9:S2023)</f>
        <v>-55850</v>
      </c>
    </row>
    <row r="2024" spans="16:21" x14ac:dyDescent="0.2">
      <c r="P2024">
        <v>2016</v>
      </c>
      <c r="Q2024" s="37">
        <f t="shared" ca="1" si="124"/>
        <v>0</v>
      </c>
      <c r="R2024" s="38">
        <f t="shared" si="125"/>
        <v>10</v>
      </c>
      <c r="S2024" s="38">
        <f t="shared" ca="1" si="126"/>
        <v>0</v>
      </c>
      <c r="T2024" s="38">
        <f t="shared" ca="1" si="127"/>
        <v>10</v>
      </c>
      <c r="U2024" s="38">
        <f ca="1">SUM($R$9:S2024)</f>
        <v>-55840</v>
      </c>
    </row>
    <row r="2025" spans="16:21" x14ac:dyDescent="0.2">
      <c r="P2025">
        <v>2017</v>
      </c>
      <c r="Q2025" s="37">
        <f t="shared" ca="1" si="124"/>
        <v>1</v>
      </c>
      <c r="R2025" s="38">
        <f t="shared" si="125"/>
        <v>10</v>
      </c>
      <c r="S2025" s="38">
        <f t="shared" ca="1" si="126"/>
        <v>-1000</v>
      </c>
      <c r="T2025" s="38">
        <f t="shared" ca="1" si="127"/>
        <v>-990</v>
      </c>
      <c r="U2025" s="38">
        <f ca="1">SUM($R$9:S2025)</f>
        <v>-56830</v>
      </c>
    </row>
    <row r="2026" spans="16:21" x14ac:dyDescent="0.2">
      <c r="P2026">
        <v>2018</v>
      </c>
      <c r="Q2026" s="37">
        <f t="shared" ca="1" si="124"/>
        <v>0</v>
      </c>
      <c r="R2026" s="38">
        <f t="shared" si="125"/>
        <v>10</v>
      </c>
      <c r="S2026" s="38">
        <f t="shared" ca="1" si="126"/>
        <v>0</v>
      </c>
      <c r="T2026" s="38">
        <f t="shared" ca="1" si="127"/>
        <v>10</v>
      </c>
      <c r="U2026" s="38">
        <f ca="1">SUM($R$9:S2026)</f>
        <v>-56820</v>
      </c>
    </row>
    <row r="2027" spans="16:21" x14ac:dyDescent="0.2">
      <c r="P2027">
        <v>2019</v>
      </c>
      <c r="Q2027" s="37">
        <f t="shared" ca="1" si="124"/>
        <v>0</v>
      </c>
      <c r="R2027" s="38">
        <f t="shared" si="125"/>
        <v>10</v>
      </c>
      <c r="S2027" s="38">
        <f t="shared" ca="1" si="126"/>
        <v>0</v>
      </c>
      <c r="T2027" s="38">
        <f t="shared" ca="1" si="127"/>
        <v>10</v>
      </c>
      <c r="U2027" s="38">
        <f ca="1">SUM($R$9:S2027)</f>
        <v>-56810</v>
      </c>
    </row>
    <row r="2028" spans="16:21" x14ac:dyDescent="0.2">
      <c r="P2028">
        <v>2020</v>
      </c>
      <c r="Q2028" s="37">
        <f t="shared" ca="1" si="124"/>
        <v>0</v>
      </c>
      <c r="R2028" s="38">
        <f t="shared" si="125"/>
        <v>10</v>
      </c>
      <c r="S2028" s="38">
        <f t="shared" ca="1" si="126"/>
        <v>0</v>
      </c>
      <c r="T2028" s="38">
        <f t="shared" ca="1" si="127"/>
        <v>10</v>
      </c>
      <c r="U2028" s="38">
        <f ca="1">SUM($R$9:S2028)</f>
        <v>-56800</v>
      </c>
    </row>
    <row r="2029" spans="16:21" x14ac:dyDescent="0.2">
      <c r="P2029">
        <v>2021</v>
      </c>
      <c r="Q2029" s="37">
        <f t="shared" ca="1" si="124"/>
        <v>0</v>
      </c>
      <c r="R2029" s="38">
        <f t="shared" si="125"/>
        <v>10</v>
      </c>
      <c r="S2029" s="38">
        <f t="shared" ca="1" si="126"/>
        <v>0</v>
      </c>
      <c r="T2029" s="38">
        <f t="shared" ca="1" si="127"/>
        <v>10</v>
      </c>
      <c r="U2029" s="38">
        <f ca="1">SUM($R$9:S2029)</f>
        <v>-56790</v>
      </c>
    </row>
    <row r="2030" spans="16:21" x14ac:dyDescent="0.2">
      <c r="P2030">
        <v>2022</v>
      </c>
      <c r="Q2030" s="37">
        <f t="shared" ca="1" si="124"/>
        <v>0</v>
      </c>
      <c r="R2030" s="38">
        <f t="shared" si="125"/>
        <v>10</v>
      </c>
      <c r="S2030" s="38">
        <f t="shared" ca="1" si="126"/>
        <v>0</v>
      </c>
      <c r="T2030" s="38">
        <f t="shared" ca="1" si="127"/>
        <v>10</v>
      </c>
      <c r="U2030" s="38">
        <f ca="1">SUM($R$9:S2030)</f>
        <v>-56780</v>
      </c>
    </row>
    <row r="2031" spans="16:21" x14ac:dyDescent="0.2">
      <c r="P2031">
        <v>2023</v>
      </c>
      <c r="Q2031" s="37">
        <f t="shared" ca="1" si="124"/>
        <v>0</v>
      </c>
      <c r="R2031" s="38">
        <f t="shared" si="125"/>
        <v>10</v>
      </c>
      <c r="S2031" s="38">
        <f t="shared" ca="1" si="126"/>
        <v>0</v>
      </c>
      <c r="T2031" s="38">
        <f t="shared" ca="1" si="127"/>
        <v>10</v>
      </c>
      <c r="U2031" s="38">
        <f ca="1">SUM($R$9:S2031)</f>
        <v>-56770</v>
      </c>
    </row>
    <row r="2032" spans="16:21" x14ac:dyDescent="0.2">
      <c r="P2032">
        <v>2024</v>
      </c>
      <c r="Q2032" s="37">
        <f t="shared" ca="1" si="124"/>
        <v>0</v>
      </c>
      <c r="R2032" s="38">
        <f t="shared" si="125"/>
        <v>10</v>
      </c>
      <c r="S2032" s="38">
        <f t="shared" ca="1" si="126"/>
        <v>0</v>
      </c>
      <c r="T2032" s="38">
        <f t="shared" ca="1" si="127"/>
        <v>10</v>
      </c>
      <c r="U2032" s="38">
        <f ca="1">SUM($R$9:S2032)</f>
        <v>-56760</v>
      </c>
    </row>
    <row r="2033" spans="16:21" x14ac:dyDescent="0.2">
      <c r="P2033">
        <v>2025</v>
      </c>
      <c r="Q2033" s="37">
        <f t="shared" ref="Q2033:Q2096" ca="1" si="128">IF(RAND()&lt;$C$2,1,0)</f>
        <v>0</v>
      </c>
      <c r="R2033" s="38">
        <f t="shared" ref="R2033:R2096" si="129">$G$2</f>
        <v>10</v>
      </c>
      <c r="S2033" s="38">
        <f t="shared" ref="S2033:S2096" ca="1" si="130">IF(Q2033=1,$G$3,$G$4)</f>
        <v>0</v>
      </c>
      <c r="T2033" s="38">
        <f t="shared" ca="1" si="127"/>
        <v>10</v>
      </c>
      <c r="U2033" s="38">
        <f ca="1">SUM($R$9:S2033)</f>
        <v>-56750</v>
      </c>
    </row>
    <row r="2034" spans="16:21" x14ac:dyDescent="0.2">
      <c r="P2034">
        <v>2026</v>
      </c>
      <c r="Q2034" s="37">
        <f t="shared" ca="1" si="128"/>
        <v>0</v>
      </c>
      <c r="R2034" s="38">
        <f t="shared" si="129"/>
        <v>10</v>
      </c>
      <c r="S2034" s="38">
        <f t="shared" ca="1" si="130"/>
        <v>0</v>
      </c>
      <c r="T2034" s="38">
        <f t="shared" ca="1" si="127"/>
        <v>10</v>
      </c>
      <c r="U2034" s="38">
        <f ca="1">SUM($R$9:S2034)</f>
        <v>-56740</v>
      </c>
    </row>
    <row r="2035" spans="16:21" x14ac:dyDescent="0.2">
      <c r="P2035">
        <v>2027</v>
      </c>
      <c r="Q2035" s="37">
        <f t="shared" ca="1" si="128"/>
        <v>0</v>
      </c>
      <c r="R2035" s="38">
        <f t="shared" si="129"/>
        <v>10</v>
      </c>
      <c r="S2035" s="38">
        <f t="shared" ca="1" si="130"/>
        <v>0</v>
      </c>
      <c r="T2035" s="38">
        <f t="shared" ca="1" si="127"/>
        <v>10</v>
      </c>
      <c r="U2035" s="38">
        <f ca="1">SUM($R$9:S2035)</f>
        <v>-56730</v>
      </c>
    </row>
    <row r="2036" spans="16:21" x14ac:dyDescent="0.2">
      <c r="P2036">
        <v>2028</v>
      </c>
      <c r="Q2036" s="37">
        <f t="shared" ca="1" si="128"/>
        <v>0</v>
      </c>
      <c r="R2036" s="38">
        <f t="shared" si="129"/>
        <v>10</v>
      </c>
      <c r="S2036" s="38">
        <f t="shared" ca="1" si="130"/>
        <v>0</v>
      </c>
      <c r="T2036" s="38">
        <f t="shared" ca="1" si="127"/>
        <v>10</v>
      </c>
      <c r="U2036" s="38">
        <f ca="1">SUM($R$9:S2036)</f>
        <v>-56720</v>
      </c>
    </row>
    <row r="2037" spans="16:21" x14ac:dyDescent="0.2">
      <c r="P2037">
        <v>2029</v>
      </c>
      <c r="Q2037" s="37">
        <f t="shared" ca="1" si="128"/>
        <v>0</v>
      </c>
      <c r="R2037" s="38">
        <f t="shared" si="129"/>
        <v>10</v>
      </c>
      <c r="S2037" s="38">
        <f t="shared" ca="1" si="130"/>
        <v>0</v>
      </c>
      <c r="T2037" s="38">
        <f t="shared" ca="1" si="127"/>
        <v>10</v>
      </c>
      <c r="U2037" s="38">
        <f ca="1">SUM($R$9:S2037)</f>
        <v>-56710</v>
      </c>
    </row>
    <row r="2038" spans="16:21" x14ac:dyDescent="0.2">
      <c r="P2038">
        <v>2030</v>
      </c>
      <c r="Q2038" s="37">
        <f t="shared" ca="1" si="128"/>
        <v>0</v>
      </c>
      <c r="R2038" s="38">
        <f t="shared" si="129"/>
        <v>10</v>
      </c>
      <c r="S2038" s="38">
        <f t="shared" ca="1" si="130"/>
        <v>0</v>
      </c>
      <c r="T2038" s="38">
        <f t="shared" ca="1" si="127"/>
        <v>10</v>
      </c>
      <c r="U2038" s="38">
        <f ca="1">SUM($R$9:S2038)</f>
        <v>-56700</v>
      </c>
    </row>
    <row r="2039" spans="16:21" x14ac:dyDescent="0.2">
      <c r="P2039">
        <v>2031</v>
      </c>
      <c r="Q2039" s="37">
        <f t="shared" ca="1" si="128"/>
        <v>0</v>
      </c>
      <c r="R2039" s="38">
        <f t="shared" si="129"/>
        <v>10</v>
      </c>
      <c r="S2039" s="38">
        <f t="shared" ca="1" si="130"/>
        <v>0</v>
      </c>
      <c r="T2039" s="38">
        <f t="shared" ca="1" si="127"/>
        <v>10</v>
      </c>
      <c r="U2039" s="38">
        <f ca="1">SUM($R$9:S2039)</f>
        <v>-56690</v>
      </c>
    </row>
    <row r="2040" spans="16:21" x14ac:dyDescent="0.2">
      <c r="P2040">
        <v>2032</v>
      </c>
      <c r="Q2040" s="37">
        <f t="shared" ca="1" si="128"/>
        <v>0</v>
      </c>
      <c r="R2040" s="38">
        <f t="shared" si="129"/>
        <v>10</v>
      </c>
      <c r="S2040" s="38">
        <f t="shared" ca="1" si="130"/>
        <v>0</v>
      </c>
      <c r="T2040" s="38">
        <f t="shared" ca="1" si="127"/>
        <v>10</v>
      </c>
      <c r="U2040" s="38">
        <f ca="1">SUM($R$9:S2040)</f>
        <v>-56680</v>
      </c>
    </row>
    <row r="2041" spans="16:21" x14ac:dyDescent="0.2">
      <c r="P2041">
        <v>2033</v>
      </c>
      <c r="Q2041" s="37">
        <f t="shared" ca="1" si="128"/>
        <v>0</v>
      </c>
      <c r="R2041" s="38">
        <f t="shared" si="129"/>
        <v>10</v>
      </c>
      <c r="S2041" s="38">
        <f t="shared" ca="1" si="130"/>
        <v>0</v>
      </c>
      <c r="T2041" s="38">
        <f t="shared" ca="1" si="127"/>
        <v>10</v>
      </c>
      <c r="U2041" s="38">
        <f ca="1">SUM($R$9:S2041)</f>
        <v>-56670</v>
      </c>
    </row>
    <row r="2042" spans="16:21" x14ac:dyDescent="0.2">
      <c r="P2042">
        <v>2034</v>
      </c>
      <c r="Q2042" s="37">
        <f t="shared" ca="1" si="128"/>
        <v>0</v>
      </c>
      <c r="R2042" s="38">
        <f t="shared" si="129"/>
        <v>10</v>
      </c>
      <c r="S2042" s="38">
        <f t="shared" ca="1" si="130"/>
        <v>0</v>
      </c>
      <c r="T2042" s="38">
        <f t="shared" ca="1" si="127"/>
        <v>10</v>
      </c>
      <c r="U2042" s="38">
        <f ca="1">SUM($R$9:S2042)</f>
        <v>-56660</v>
      </c>
    </row>
    <row r="2043" spans="16:21" x14ac:dyDescent="0.2">
      <c r="P2043">
        <v>2035</v>
      </c>
      <c r="Q2043" s="37">
        <f t="shared" ca="1" si="128"/>
        <v>0</v>
      </c>
      <c r="R2043" s="38">
        <f t="shared" si="129"/>
        <v>10</v>
      </c>
      <c r="S2043" s="38">
        <f t="shared" ca="1" si="130"/>
        <v>0</v>
      </c>
      <c r="T2043" s="38">
        <f t="shared" ca="1" si="127"/>
        <v>10</v>
      </c>
      <c r="U2043" s="38">
        <f ca="1">SUM($R$9:S2043)</f>
        <v>-56650</v>
      </c>
    </row>
    <row r="2044" spans="16:21" x14ac:dyDescent="0.2">
      <c r="P2044">
        <v>2036</v>
      </c>
      <c r="Q2044" s="37">
        <f t="shared" ca="1" si="128"/>
        <v>0</v>
      </c>
      <c r="R2044" s="38">
        <f t="shared" si="129"/>
        <v>10</v>
      </c>
      <c r="S2044" s="38">
        <f t="shared" ca="1" si="130"/>
        <v>0</v>
      </c>
      <c r="T2044" s="38">
        <f t="shared" ca="1" si="127"/>
        <v>10</v>
      </c>
      <c r="U2044" s="38">
        <f ca="1">SUM($R$9:S2044)</f>
        <v>-56640</v>
      </c>
    </row>
    <row r="2045" spans="16:21" x14ac:dyDescent="0.2">
      <c r="P2045">
        <v>2037</v>
      </c>
      <c r="Q2045" s="37">
        <f t="shared" ca="1" si="128"/>
        <v>0</v>
      </c>
      <c r="R2045" s="38">
        <f t="shared" si="129"/>
        <v>10</v>
      </c>
      <c r="S2045" s="38">
        <f t="shared" ca="1" si="130"/>
        <v>0</v>
      </c>
      <c r="T2045" s="38">
        <f t="shared" ca="1" si="127"/>
        <v>10</v>
      </c>
      <c r="U2045" s="38">
        <f ca="1">SUM($R$9:S2045)</f>
        <v>-56630</v>
      </c>
    </row>
    <row r="2046" spans="16:21" x14ac:dyDescent="0.2">
      <c r="P2046">
        <v>2038</v>
      </c>
      <c r="Q2046" s="37">
        <f t="shared" ca="1" si="128"/>
        <v>0</v>
      </c>
      <c r="R2046" s="38">
        <f t="shared" si="129"/>
        <v>10</v>
      </c>
      <c r="S2046" s="38">
        <f t="shared" ca="1" si="130"/>
        <v>0</v>
      </c>
      <c r="T2046" s="38">
        <f t="shared" ca="1" si="127"/>
        <v>10</v>
      </c>
      <c r="U2046" s="38">
        <f ca="1">SUM($R$9:S2046)</f>
        <v>-56620</v>
      </c>
    </row>
    <row r="2047" spans="16:21" x14ac:dyDescent="0.2">
      <c r="P2047">
        <v>2039</v>
      </c>
      <c r="Q2047" s="37">
        <f t="shared" ca="1" si="128"/>
        <v>0</v>
      </c>
      <c r="R2047" s="38">
        <f t="shared" si="129"/>
        <v>10</v>
      </c>
      <c r="S2047" s="38">
        <f t="shared" ca="1" si="130"/>
        <v>0</v>
      </c>
      <c r="T2047" s="38">
        <f t="shared" ca="1" si="127"/>
        <v>10</v>
      </c>
      <c r="U2047" s="38">
        <f ca="1">SUM($R$9:S2047)</f>
        <v>-56610</v>
      </c>
    </row>
    <row r="2048" spans="16:21" x14ac:dyDescent="0.2">
      <c r="P2048">
        <v>2040</v>
      </c>
      <c r="Q2048" s="37">
        <f t="shared" ca="1" si="128"/>
        <v>1</v>
      </c>
      <c r="R2048" s="38">
        <f t="shared" si="129"/>
        <v>10</v>
      </c>
      <c r="S2048" s="38">
        <f t="shared" ca="1" si="130"/>
        <v>-1000</v>
      </c>
      <c r="T2048" s="38">
        <f t="shared" ca="1" si="127"/>
        <v>-990</v>
      </c>
      <c r="U2048" s="38">
        <f ca="1">SUM($R$9:S2048)</f>
        <v>-57600</v>
      </c>
    </row>
    <row r="2049" spans="16:21" x14ac:dyDescent="0.2">
      <c r="P2049">
        <v>2041</v>
      </c>
      <c r="Q2049" s="37">
        <f t="shared" ca="1" si="128"/>
        <v>0</v>
      </c>
      <c r="R2049" s="38">
        <f t="shared" si="129"/>
        <v>10</v>
      </c>
      <c r="S2049" s="38">
        <f t="shared" ca="1" si="130"/>
        <v>0</v>
      </c>
      <c r="T2049" s="38">
        <f t="shared" ca="1" si="127"/>
        <v>10</v>
      </c>
      <c r="U2049" s="38">
        <f ca="1">SUM($R$9:S2049)</f>
        <v>-57590</v>
      </c>
    </row>
    <row r="2050" spans="16:21" x14ac:dyDescent="0.2">
      <c r="P2050">
        <v>2042</v>
      </c>
      <c r="Q2050" s="37">
        <f t="shared" ca="1" si="128"/>
        <v>0</v>
      </c>
      <c r="R2050" s="38">
        <f t="shared" si="129"/>
        <v>10</v>
      </c>
      <c r="S2050" s="38">
        <f t="shared" ca="1" si="130"/>
        <v>0</v>
      </c>
      <c r="T2050" s="38">
        <f t="shared" ca="1" si="127"/>
        <v>10</v>
      </c>
      <c r="U2050" s="38">
        <f ca="1">SUM($R$9:S2050)</f>
        <v>-57580</v>
      </c>
    </row>
    <row r="2051" spans="16:21" x14ac:dyDescent="0.2">
      <c r="P2051">
        <v>2043</v>
      </c>
      <c r="Q2051" s="37">
        <f t="shared" ca="1" si="128"/>
        <v>0</v>
      </c>
      <c r="R2051" s="38">
        <f t="shared" si="129"/>
        <v>10</v>
      </c>
      <c r="S2051" s="38">
        <f t="shared" ca="1" si="130"/>
        <v>0</v>
      </c>
      <c r="T2051" s="38">
        <f t="shared" ca="1" si="127"/>
        <v>10</v>
      </c>
      <c r="U2051" s="38">
        <f ca="1">SUM($R$9:S2051)</f>
        <v>-57570</v>
      </c>
    </row>
    <row r="2052" spans="16:21" x14ac:dyDescent="0.2">
      <c r="P2052">
        <v>2044</v>
      </c>
      <c r="Q2052" s="37">
        <f t="shared" ca="1" si="128"/>
        <v>0</v>
      </c>
      <c r="R2052" s="38">
        <f t="shared" si="129"/>
        <v>10</v>
      </c>
      <c r="S2052" s="38">
        <f t="shared" ca="1" si="130"/>
        <v>0</v>
      </c>
      <c r="T2052" s="38">
        <f t="shared" ca="1" si="127"/>
        <v>10</v>
      </c>
      <c r="U2052" s="38">
        <f ca="1">SUM($R$9:S2052)</f>
        <v>-57560</v>
      </c>
    </row>
    <row r="2053" spans="16:21" x14ac:dyDescent="0.2">
      <c r="P2053">
        <v>2045</v>
      </c>
      <c r="Q2053" s="37">
        <f t="shared" ca="1" si="128"/>
        <v>0</v>
      </c>
      <c r="R2053" s="38">
        <f t="shared" si="129"/>
        <v>10</v>
      </c>
      <c r="S2053" s="38">
        <f t="shared" ca="1" si="130"/>
        <v>0</v>
      </c>
      <c r="T2053" s="38">
        <f t="shared" ca="1" si="127"/>
        <v>10</v>
      </c>
      <c r="U2053" s="38">
        <f ca="1">SUM($R$9:S2053)</f>
        <v>-57550</v>
      </c>
    </row>
    <row r="2054" spans="16:21" x14ac:dyDescent="0.2">
      <c r="P2054">
        <v>2046</v>
      </c>
      <c r="Q2054" s="37">
        <f t="shared" ca="1" si="128"/>
        <v>0</v>
      </c>
      <c r="R2054" s="38">
        <f t="shared" si="129"/>
        <v>10</v>
      </c>
      <c r="S2054" s="38">
        <f t="shared" ca="1" si="130"/>
        <v>0</v>
      </c>
      <c r="T2054" s="38">
        <f t="shared" ca="1" si="127"/>
        <v>10</v>
      </c>
      <c r="U2054" s="38">
        <f ca="1">SUM($R$9:S2054)</f>
        <v>-57540</v>
      </c>
    </row>
    <row r="2055" spans="16:21" x14ac:dyDescent="0.2">
      <c r="P2055">
        <v>2047</v>
      </c>
      <c r="Q2055" s="37">
        <f t="shared" ca="1" si="128"/>
        <v>0</v>
      </c>
      <c r="R2055" s="38">
        <f t="shared" si="129"/>
        <v>10</v>
      </c>
      <c r="S2055" s="38">
        <f t="shared" ca="1" si="130"/>
        <v>0</v>
      </c>
      <c r="T2055" s="38">
        <f t="shared" ca="1" si="127"/>
        <v>10</v>
      </c>
      <c r="U2055" s="38">
        <f ca="1">SUM($R$9:S2055)</f>
        <v>-57530</v>
      </c>
    </row>
    <row r="2056" spans="16:21" x14ac:dyDescent="0.2">
      <c r="P2056">
        <v>2048</v>
      </c>
      <c r="Q2056" s="37">
        <f t="shared" ca="1" si="128"/>
        <v>0</v>
      </c>
      <c r="R2056" s="38">
        <f t="shared" si="129"/>
        <v>10</v>
      </c>
      <c r="S2056" s="38">
        <f t="shared" ca="1" si="130"/>
        <v>0</v>
      </c>
      <c r="T2056" s="38">
        <f t="shared" ca="1" si="127"/>
        <v>10</v>
      </c>
      <c r="U2056" s="38">
        <f ca="1">SUM($R$9:S2056)</f>
        <v>-57520</v>
      </c>
    </row>
    <row r="2057" spans="16:21" x14ac:dyDescent="0.2">
      <c r="P2057">
        <v>2049</v>
      </c>
      <c r="Q2057" s="37">
        <f t="shared" ca="1" si="128"/>
        <v>0</v>
      </c>
      <c r="R2057" s="38">
        <f t="shared" si="129"/>
        <v>10</v>
      </c>
      <c r="S2057" s="38">
        <f t="shared" ca="1" si="130"/>
        <v>0</v>
      </c>
      <c r="T2057" s="38">
        <f t="shared" ca="1" si="127"/>
        <v>10</v>
      </c>
      <c r="U2057" s="38">
        <f ca="1">SUM($R$9:S2057)</f>
        <v>-57510</v>
      </c>
    </row>
    <row r="2058" spans="16:21" x14ac:dyDescent="0.2">
      <c r="P2058">
        <v>2050</v>
      </c>
      <c r="Q2058" s="37">
        <f t="shared" ca="1" si="128"/>
        <v>0</v>
      </c>
      <c r="R2058" s="38">
        <f t="shared" si="129"/>
        <v>10</v>
      </c>
      <c r="S2058" s="38">
        <f t="shared" ca="1" si="130"/>
        <v>0</v>
      </c>
      <c r="T2058" s="38">
        <f t="shared" ref="T2058:T2121" ca="1" si="131">R2058+S2058</f>
        <v>10</v>
      </c>
      <c r="U2058" s="38">
        <f ca="1">SUM($R$9:S2058)</f>
        <v>-57500</v>
      </c>
    </row>
    <row r="2059" spans="16:21" x14ac:dyDescent="0.2">
      <c r="P2059">
        <v>2051</v>
      </c>
      <c r="Q2059" s="37">
        <f t="shared" ca="1" si="128"/>
        <v>0</v>
      </c>
      <c r="R2059" s="38">
        <f t="shared" si="129"/>
        <v>10</v>
      </c>
      <c r="S2059" s="38">
        <f t="shared" ca="1" si="130"/>
        <v>0</v>
      </c>
      <c r="T2059" s="38">
        <f t="shared" ca="1" si="131"/>
        <v>10</v>
      </c>
      <c r="U2059" s="38">
        <f ca="1">SUM($R$9:S2059)</f>
        <v>-57490</v>
      </c>
    </row>
    <row r="2060" spans="16:21" x14ac:dyDescent="0.2">
      <c r="P2060">
        <v>2052</v>
      </c>
      <c r="Q2060" s="37">
        <f t="shared" ca="1" si="128"/>
        <v>0</v>
      </c>
      <c r="R2060" s="38">
        <f t="shared" si="129"/>
        <v>10</v>
      </c>
      <c r="S2060" s="38">
        <f t="shared" ca="1" si="130"/>
        <v>0</v>
      </c>
      <c r="T2060" s="38">
        <f t="shared" ca="1" si="131"/>
        <v>10</v>
      </c>
      <c r="U2060" s="38">
        <f ca="1">SUM($R$9:S2060)</f>
        <v>-57480</v>
      </c>
    </row>
    <row r="2061" spans="16:21" x14ac:dyDescent="0.2">
      <c r="P2061">
        <v>2053</v>
      </c>
      <c r="Q2061" s="37">
        <f t="shared" ca="1" si="128"/>
        <v>0</v>
      </c>
      <c r="R2061" s="38">
        <f t="shared" si="129"/>
        <v>10</v>
      </c>
      <c r="S2061" s="38">
        <f t="shared" ca="1" si="130"/>
        <v>0</v>
      </c>
      <c r="T2061" s="38">
        <f t="shared" ca="1" si="131"/>
        <v>10</v>
      </c>
      <c r="U2061" s="38">
        <f ca="1">SUM($R$9:S2061)</f>
        <v>-57470</v>
      </c>
    </row>
    <row r="2062" spans="16:21" x14ac:dyDescent="0.2">
      <c r="P2062">
        <v>2054</v>
      </c>
      <c r="Q2062" s="37">
        <f t="shared" ca="1" si="128"/>
        <v>0</v>
      </c>
      <c r="R2062" s="38">
        <f t="shared" si="129"/>
        <v>10</v>
      </c>
      <c r="S2062" s="38">
        <f t="shared" ca="1" si="130"/>
        <v>0</v>
      </c>
      <c r="T2062" s="38">
        <f t="shared" ca="1" si="131"/>
        <v>10</v>
      </c>
      <c r="U2062" s="38">
        <f ca="1">SUM($R$9:S2062)</f>
        <v>-57460</v>
      </c>
    </row>
    <row r="2063" spans="16:21" x14ac:dyDescent="0.2">
      <c r="P2063">
        <v>2055</v>
      </c>
      <c r="Q2063" s="37">
        <f t="shared" ca="1" si="128"/>
        <v>0</v>
      </c>
      <c r="R2063" s="38">
        <f t="shared" si="129"/>
        <v>10</v>
      </c>
      <c r="S2063" s="38">
        <f t="shared" ca="1" si="130"/>
        <v>0</v>
      </c>
      <c r="T2063" s="38">
        <f t="shared" ca="1" si="131"/>
        <v>10</v>
      </c>
      <c r="U2063" s="38">
        <f ca="1">SUM($R$9:S2063)</f>
        <v>-57450</v>
      </c>
    </row>
    <row r="2064" spans="16:21" x14ac:dyDescent="0.2">
      <c r="P2064">
        <v>2056</v>
      </c>
      <c r="Q2064" s="37">
        <f t="shared" ca="1" si="128"/>
        <v>0</v>
      </c>
      <c r="R2064" s="38">
        <f t="shared" si="129"/>
        <v>10</v>
      </c>
      <c r="S2064" s="38">
        <f t="shared" ca="1" si="130"/>
        <v>0</v>
      </c>
      <c r="T2064" s="38">
        <f t="shared" ca="1" si="131"/>
        <v>10</v>
      </c>
      <c r="U2064" s="38">
        <f ca="1">SUM($R$9:S2064)</f>
        <v>-57440</v>
      </c>
    </row>
    <row r="2065" spans="16:21" x14ac:dyDescent="0.2">
      <c r="P2065">
        <v>2057</v>
      </c>
      <c r="Q2065" s="37">
        <f t="shared" ca="1" si="128"/>
        <v>0</v>
      </c>
      <c r="R2065" s="38">
        <f t="shared" si="129"/>
        <v>10</v>
      </c>
      <c r="S2065" s="38">
        <f t="shared" ca="1" si="130"/>
        <v>0</v>
      </c>
      <c r="T2065" s="38">
        <f t="shared" ca="1" si="131"/>
        <v>10</v>
      </c>
      <c r="U2065" s="38">
        <f ca="1">SUM($R$9:S2065)</f>
        <v>-57430</v>
      </c>
    </row>
    <row r="2066" spans="16:21" x14ac:dyDescent="0.2">
      <c r="P2066">
        <v>2058</v>
      </c>
      <c r="Q2066" s="37">
        <f t="shared" ca="1" si="128"/>
        <v>0</v>
      </c>
      <c r="R2066" s="38">
        <f t="shared" si="129"/>
        <v>10</v>
      </c>
      <c r="S2066" s="38">
        <f t="shared" ca="1" si="130"/>
        <v>0</v>
      </c>
      <c r="T2066" s="38">
        <f t="shared" ca="1" si="131"/>
        <v>10</v>
      </c>
      <c r="U2066" s="38">
        <f ca="1">SUM($R$9:S2066)</f>
        <v>-57420</v>
      </c>
    </row>
    <row r="2067" spans="16:21" x14ac:dyDescent="0.2">
      <c r="P2067">
        <v>2059</v>
      </c>
      <c r="Q2067" s="37">
        <f t="shared" ca="1" si="128"/>
        <v>0</v>
      </c>
      <c r="R2067" s="38">
        <f t="shared" si="129"/>
        <v>10</v>
      </c>
      <c r="S2067" s="38">
        <f t="shared" ca="1" si="130"/>
        <v>0</v>
      </c>
      <c r="T2067" s="38">
        <f t="shared" ca="1" si="131"/>
        <v>10</v>
      </c>
      <c r="U2067" s="38">
        <f ca="1">SUM($R$9:S2067)</f>
        <v>-57410</v>
      </c>
    </row>
    <row r="2068" spans="16:21" x14ac:dyDescent="0.2">
      <c r="P2068">
        <v>2060</v>
      </c>
      <c r="Q2068" s="37">
        <f t="shared" ca="1" si="128"/>
        <v>0</v>
      </c>
      <c r="R2068" s="38">
        <f t="shared" si="129"/>
        <v>10</v>
      </c>
      <c r="S2068" s="38">
        <f t="shared" ca="1" si="130"/>
        <v>0</v>
      </c>
      <c r="T2068" s="38">
        <f t="shared" ca="1" si="131"/>
        <v>10</v>
      </c>
      <c r="U2068" s="38">
        <f ca="1">SUM($R$9:S2068)</f>
        <v>-57400</v>
      </c>
    </row>
    <row r="2069" spans="16:21" x14ac:dyDescent="0.2">
      <c r="P2069">
        <v>2061</v>
      </c>
      <c r="Q2069" s="37">
        <f t="shared" ca="1" si="128"/>
        <v>0</v>
      </c>
      <c r="R2069" s="38">
        <f t="shared" si="129"/>
        <v>10</v>
      </c>
      <c r="S2069" s="38">
        <f t="shared" ca="1" si="130"/>
        <v>0</v>
      </c>
      <c r="T2069" s="38">
        <f t="shared" ca="1" si="131"/>
        <v>10</v>
      </c>
      <c r="U2069" s="38">
        <f ca="1">SUM($R$9:S2069)</f>
        <v>-57390</v>
      </c>
    </row>
    <row r="2070" spans="16:21" x14ac:dyDescent="0.2">
      <c r="P2070">
        <v>2062</v>
      </c>
      <c r="Q2070" s="37">
        <f t="shared" ca="1" si="128"/>
        <v>0</v>
      </c>
      <c r="R2070" s="38">
        <f t="shared" si="129"/>
        <v>10</v>
      </c>
      <c r="S2070" s="38">
        <f t="shared" ca="1" si="130"/>
        <v>0</v>
      </c>
      <c r="T2070" s="38">
        <f t="shared" ca="1" si="131"/>
        <v>10</v>
      </c>
      <c r="U2070" s="38">
        <f ca="1">SUM($R$9:S2070)</f>
        <v>-57380</v>
      </c>
    </row>
    <row r="2071" spans="16:21" x14ac:dyDescent="0.2">
      <c r="P2071">
        <v>2063</v>
      </c>
      <c r="Q2071" s="37">
        <f t="shared" ca="1" si="128"/>
        <v>0</v>
      </c>
      <c r="R2071" s="38">
        <f t="shared" si="129"/>
        <v>10</v>
      </c>
      <c r="S2071" s="38">
        <f t="shared" ca="1" si="130"/>
        <v>0</v>
      </c>
      <c r="T2071" s="38">
        <f t="shared" ca="1" si="131"/>
        <v>10</v>
      </c>
      <c r="U2071" s="38">
        <f ca="1">SUM($R$9:S2071)</f>
        <v>-57370</v>
      </c>
    </row>
    <row r="2072" spans="16:21" x14ac:dyDescent="0.2">
      <c r="P2072">
        <v>2064</v>
      </c>
      <c r="Q2072" s="37">
        <f t="shared" ca="1" si="128"/>
        <v>0</v>
      </c>
      <c r="R2072" s="38">
        <f t="shared" si="129"/>
        <v>10</v>
      </c>
      <c r="S2072" s="38">
        <f t="shared" ca="1" si="130"/>
        <v>0</v>
      </c>
      <c r="T2072" s="38">
        <f t="shared" ca="1" si="131"/>
        <v>10</v>
      </c>
      <c r="U2072" s="38">
        <f ca="1">SUM($R$9:S2072)</f>
        <v>-57360</v>
      </c>
    </row>
    <row r="2073" spans="16:21" x14ac:dyDescent="0.2">
      <c r="P2073">
        <v>2065</v>
      </c>
      <c r="Q2073" s="37">
        <f t="shared" ca="1" si="128"/>
        <v>0</v>
      </c>
      <c r="R2073" s="38">
        <f t="shared" si="129"/>
        <v>10</v>
      </c>
      <c r="S2073" s="38">
        <f t="shared" ca="1" si="130"/>
        <v>0</v>
      </c>
      <c r="T2073" s="38">
        <f t="shared" ca="1" si="131"/>
        <v>10</v>
      </c>
      <c r="U2073" s="38">
        <f ca="1">SUM($R$9:S2073)</f>
        <v>-57350</v>
      </c>
    </row>
    <row r="2074" spans="16:21" x14ac:dyDescent="0.2">
      <c r="P2074">
        <v>2066</v>
      </c>
      <c r="Q2074" s="37">
        <f t="shared" ca="1" si="128"/>
        <v>0</v>
      </c>
      <c r="R2074" s="38">
        <f t="shared" si="129"/>
        <v>10</v>
      </c>
      <c r="S2074" s="38">
        <f t="shared" ca="1" si="130"/>
        <v>0</v>
      </c>
      <c r="T2074" s="38">
        <f t="shared" ca="1" si="131"/>
        <v>10</v>
      </c>
      <c r="U2074" s="38">
        <f ca="1">SUM($R$9:S2074)</f>
        <v>-57340</v>
      </c>
    </row>
    <row r="2075" spans="16:21" x14ac:dyDescent="0.2">
      <c r="P2075">
        <v>2067</v>
      </c>
      <c r="Q2075" s="37">
        <f t="shared" ca="1" si="128"/>
        <v>0</v>
      </c>
      <c r="R2075" s="38">
        <f t="shared" si="129"/>
        <v>10</v>
      </c>
      <c r="S2075" s="38">
        <f t="shared" ca="1" si="130"/>
        <v>0</v>
      </c>
      <c r="T2075" s="38">
        <f t="shared" ca="1" si="131"/>
        <v>10</v>
      </c>
      <c r="U2075" s="38">
        <f ca="1">SUM($R$9:S2075)</f>
        <v>-57330</v>
      </c>
    </row>
    <row r="2076" spans="16:21" x14ac:dyDescent="0.2">
      <c r="P2076">
        <v>2068</v>
      </c>
      <c r="Q2076" s="37">
        <f t="shared" ca="1" si="128"/>
        <v>0</v>
      </c>
      <c r="R2076" s="38">
        <f t="shared" si="129"/>
        <v>10</v>
      </c>
      <c r="S2076" s="38">
        <f t="shared" ca="1" si="130"/>
        <v>0</v>
      </c>
      <c r="T2076" s="38">
        <f t="shared" ca="1" si="131"/>
        <v>10</v>
      </c>
      <c r="U2076" s="38">
        <f ca="1">SUM($R$9:S2076)</f>
        <v>-57320</v>
      </c>
    </row>
    <row r="2077" spans="16:21" x14ac:dyDescent="0.2">
      <c r="P2077">
        <v>2069</v>
      </c>
      <c r="Q2077" s="37">
        <f t="shared" ca="1" si="128"/>
        <v>0</v>
      </c>
      <c r="R2077" s="38">
        <f t="shared" si="129"/>
        <v>10</v>
      </c>
      <c r="S2077" s="38">
        <f t="shared" ca="1" si="130"/>
        <v>0</v>
      </c>
      <c r="T2077" s="38">
        <f t="shared" ca="1" si="131"/>
        <v>10</v>
      </c>
      <c r="U2077" s="38">
        <f ca="1">SUM($R$9:S2077)</f>
        <v>-57310</v>
      </c>
    </row>
    <row r="2078" spans="16:21" x14ac:dyDescent="0.2">
      <c r="P2078">
        <v>2070</v>
      </c>
      <c r="Q2078" s="37">
        <f t="shared" ca="1" si="128"/>
        <v>0</v>
      </c>
      <c r="R2078" s="38">
        <f t="shared" si="129"/>
        <v>10</v>
      </c>
      <c r="S2078" s="38">
        <f t="shared" ca="1" si="130"/>
        <v>0</v>
      </c>
      <c r="T2078" s="38">
        <f t="shared" ca="1" si="131"/>
        <v>10</v>
      </c>
      <c r="U2078" s="38">
        <f ca="1">SUM($R$9:S2078)</f>
        <v>-57300</v>
      </c>
    </row>
    <row r="2079" spans="16:21" x14ac:dyDescent="0.2">
      <c r="P2079">
        <v>2071</v>
      </c>
      <c r="Q2079" s="37">
        <f t="shared" ca="1" si="128"/>
        <v>0</v>
      </c>
      <c r="R2079" s="38">
        <f t="shared" si="129"/>
        <v>10</v>
      </c>
      <c r="S2079" s="38">
        <f t="shared" ca="1" si="130"/>
        <v>0</v>
      </c>
      <c r="T2079" s="38">
        <f t="shared" ca="1" si="131"/>
        <v>10</v>
      </c>
      <c r="U2079" s="38">
        <f ca="1">SUM($R$9:S2079)</f>
        <v>-57290</v>
      </c>
    </row>
    <row r="2080" spans="16:21" x14ac:dyDescent="0.2">
      <c r="P2080">
        <v>2072</v>
      </c>
      <c r="Q2080" s="37">
        <f t="shared" ca="1" si="128"/>
        <v>0</v>
      </c>
      <c r="R2080" s="38">
        <f t="shared" si="129"/>
        <v>10</v>
      </c>
      <c r="S2080" s="38">
        <f t="shared" ca="1" si="130"/>
        <v>0</v>
      </c>
      <c r="T2080" s="38">
        <f t="shared" ca="1" si="131"/>
        <v>10</v>
      </c>
      <c r="U2080" s="38">
        <f ca="1">SUM($R$9:S2080)</f>
        <v>-57280</v>
      </c>
    </row>
    <row r="2081" spans="16:21" x14ac:dyDescent="0.2">
      <c r="P2081">
        <v>2073</v>
      </c>
      <c r="Q2081" s="37">
        <f t="shared" ca="1" si="128"/>
        <v>0</v>
      </c>
      <c r="R2081" s="38">
        <f t="shared" si="129"/>
        <v>10</v>
      </c>
      <c r="S2081" s="38">
        <f t="shared" ca="1" si="130"/>
        <v>0</v>
      </c>
      <c r="T2081" s="38">
        <f t="shared" ca="1" si="131"/>
        <v>10</v>
      </c>
      <c r="U2081" s="38">
        <f ca="1">SUM($R$9:S2081)</f>
        <v>-57270</v>
      </c>
    </row>
    <row r="2082" spans="16:21" x14ac:dyDescent="0.2">
      <c r="P2082">
        <v>2074</v>
      </c>
      <c r="Q2082" s="37">
        <f t="shared" ca="1" si="128"/>
        <v>0</v>
      </c>
      <c r="R2082" s="38">
        <f t="shared" si="129"/>
        <v>10</v>
      </c>
      <c r="S2082" s="38">
        <f t="shared" ca="1" si="130"/>
        <v>0</v>
      </c>
      <c r="T2082" s="38">
        <f t="shared" ca="1" si="131"/>
        <v>10</v>
      </c>
      <c r="U2082" s="38">
        <f ca="1">SUM($R$9:S2082)</f>
        <v>-57260</v>
      </c>
    </row>
    <row r="2083" spans="16:21" x14ac:dyDescent="0.2">
      <c r="P2083">
        <v>2075</v>
      </c>
      <c r="Q2083" s="37">
        <f t="shared" ca="1" si="128"/>
        <v>0</v>
      </c>
      <c r="R2083" s="38">
        <f t="shared" si="129"/>
        <v>10</v>
      </c>
      <c r="S2083" s="38">
        <f t="shared" ca="1" si="130"/>
        <v>0</v>
      </c>
      <c r="T2083" s="38">
        <f t="shared" ca="1" si="131"/>
        <v>10</v>
      </c>
      <c r="U2083" s="38">
        <f ca="1">SUM($R$9:S2083)</f>
        <v>-57250</v>
      </c>
    </row>
    <row r="2084" spans="16:21" x14ac:dyDescent="0.2">
      <c r="P2084">
        <v>2076</v>
      </c>
      <c r="Q2084" s="37">
        <f t="shared" ca="1" si="128"/>
        <v>0</v>
      </c>
      <c r="R2084" s="38">
        <f t="shared" si="129"/>
        <v>10</v>
      </c>
      <c r="S2084" s="38">
        <f t="shared" ca="1" si="130"/>
        <v>0</v>
      </c>
      <c r="T2084" s="38">
        <f t="shared" ca="1" si="131"/>
        <v>10</v>
      </c>
      <c r="U2084" s="38">
        <f ca="1">SUM($R$9:S2084)</f>
        <v>-57240</v>
      </c>
    </row>
    <row r="2085" spans="16:21" x14ac:dyDescent="0.2">
      <c r="P2085">
        <v>2077</v>
      </c>
      <c r="Q2085" s="37">
        <f t="shared" ca="1" si="128"/>
        <v>0</v>
      </c>
      <c r="R2085" s="38">
        <f t="shared" si="129"/>
        <v>10</v>
      </c>
      <c r="S2085" s="38">
        <f t="shared" ca="1" si="130"/>
        <v>0</v>
      </c>
      <c r="T2085" s="38">
        <f t="shared" ca="1" si="131"/>
        <v>10</v>
      </c>
      <c r="U2085" s="38">
        <f ca="1">SUM($R$9:S2085)</f>
        <v>-57230</v>
      </c>
    </row>
    <row r="2086" spans="16:21" x14ac:dyDescent="0.2">
      <c r="P2086">
        <v>2078</v>
      </c>
      <c r="Q2086" s="37">
        <f t="shared" ca="1" si="128"/>
        <v>0</v>
      </c>
      <c r="R2086" s="38">
        <f t="shared" si="129"/>
        <v>10</v>
      </c>
      <c r="S2086" s="38">
        <f t="shared" ca="1" si="130"/>
        <v>0</v>
      </c>
      <c r="T2086" s="38">
        <f t="shared" ca="1" si="131"/>
        <v>10</v>
      </c>
      <c r="U2086" s="38">
        <f ca="1">SUM($R$9:S2086)</f>
        <v>-57220</v>
      </c>
    </row>
    <row r="2087" spans="16:21" x14ac:dyDescent="0.2">
      <c r="P2087">
        <v>2079</v>
      </c>
      <c r="Q2087" s="37">
        <f t="shared" ca="1" si="128"/>
        <v>0</v>
      </c>
      <c r="R2087" s="38">
        <f t="shared" si="129"/>
        <v>10</v>
      </c>
      <c r="S2087" s="38">
        <f t="shared" ca="1" si="130"/>
        <v>0</v>
      </c>
      <c r="T2087" s="38">
        <f t="shared" ca="1" si="131"/>
        <v>10</v>
      </c>
      <c r="U2087" s="38">
        <f ca="1">SUM($R$9:S2087)</f>
        <v>-57210</v>
      </c>
    </row>
    <row r="2088" spans="16:21" x14ac:dyDescent="0.2">
      <c r="P2088">
        <v>2080</v>
      </c>
      <c r="Q2088" s="37">
        <f t="shared" ca="1" si="128"/>
        <v>0</v>
      </c>
      <c r="R2088" s="38">
        <f t="shared" si="129"/>
        <v>10</v>
      </c>
      <c r="S2088" s="38">
        <f t="shared" ca="1" si="130"/>
        <v>0</v>
      </c>
      <c r="T2088" s="38">
        <f t="shared" ca="1" si="131"/>
        <v>10</v>
      </c>
      <c r="U2088" s="38">
        <f ca="1">SUM($R$9:S2088)</f>
        <v>-57200</v>
      </c>
    </row>
    <row r="2089" spans="16:21" x14ac:dyDescent="0.2">
      <c r="P2089">
        <v>2081</v>
      </c>
      <c r="Q2089" s="37">
        <f t="shared" ca="1" si="128"/>
        <v>0</v>
      </c>
      <c r="R2089" s="38">
        <f t="shared" si="129"/>
        <v>10</v>
      </c>
      <c r="S2089" s="38">
        <f t="shared" ca="1" si="130"/>
        <v>0</v>
      </c>
      <c r="T2089" s="38">
        <f t="shared" ca="1" si="131"/>
        <v>10</v>
      </c>
      <c r="U2089" s="38">
        <f ca="1">SUM($R$9:S2089)</f>
        <v>-57190</v>
      </c>
    </row>
    <row r="2090" spans="16:21" x14ac:dyDescent="0.2">
      <c r="P2090">
        <v>2082</v>
      </c>
      <c r="Q2090" s="37">
        <f t="shared" ca="1" si="128"/>
        <v>0</v>
      </c>
      <c r="R2090" s="38">
        <f t="shared" si="129"/>
        <v>10</v>
      </c>
      <c r="S2090" s="38">
        <f t="shared" ca="1" si="130"/>
        <v>0</v>
      </c>
      <c r="T2090" s="38">
        <f t="shared" ca="1" si="131"/>
        <v>10</v>
      </c>
      <c r="U2090" s="38">
        <f ca="1">SUM($R$9:S2090)</f>
        <v>-57180</v>
      </c>
    </row>
    <row r="2091" spans="16:21" x14ac:dyDescent="0.2">
      <c r="P2091">
        <v>2083</v>
      </c>
      <c r="Q2091" s="37">
        <f t="shared" ca="1" si="128"/>
        <v>0</v>
      </c>
      <c r="R2091" s="38">
        <f t="shared" si="129"/>
        <v>10</v>
      </c>
      <c r="S2091" s="38">
        <f t="shared" ca="1" si="130"/>
        <v>0</v>
      </c>
      <c r="T2091" s="38">
        <f t="shared" ca="1" si="131"/>
        <v>10</v>
      </c>
      <c r="U2091" s="38">
        <f ca="1">SUM($R$9:S2091)</f>
        <v>-57170</v>
      </c>
    </row>
    <row r="2092" spans="16:21" x14ac:dyDescent="0.2">
      <c r="P2092">
        <v>2084</v>
      </c>
      <c r="Q2092" s="37">
        <f t="shared" ca="1" si="128"/>
        <v>0</v>
      </c>
      <c r="R2092" s="38">
        <f t="shared" si="129"/>
        <v>10</v>
      </c>
      <c r="S2092" s="38">
        <f t="shared" ca="1" si="130"/>
        <v>0</v>
      </c>
      <c r="T2092" s="38">
        <f t="shared" ca="1" si="131"/>
        <v>10</v>
      </c>
      <c r="U2092" s="38">
        <f ca="1">SUM($R$9:S2092)</f>
        <v>-57160</v>
      </c>
    </row>
    <row r="2093" spans="16:21" x14ac:dyDescent="0.2">
      <c r="P2093">
        <v>2085</v>
      </c>
      <c r="Q2093" s="37">
        <f t="shared" ca="1" si="128"/>
        <v>0</v>
      </c>
      <c r="R2093" s="38">
        <f t="shared" si="129"/>
        <v>10</v>
      </c>
      <c r="S2093" s="38">
        <f t="shared" ca="1" si="130"/>
        <v>0</v>
      </c>
      <c r="T2093" s="38">
        <f t="shared" ca="1" si="131"/>
        <v>10</v>
      </c>
      <c r="U2093" s="38">
        <f ca="1">SUM($R$9:S2093)</f>
        <v>-57150</v>
      </c>
    </row>
    <row r="2094" spans="16:21" x14ac:dyDescent="0.2">
      <c r="P2094">
        <v>2086</v>
      </c>
      <c r="Q2094" s="37">
        <f t="shared" ca="1" si="128"/>
        <v>0</v>
      </c>
      <c r="R2094" s="38">
        <f t="shared" si="129"/>
        <v>10</v>
      </c>
      <c r="S2094" s="38">
        <f t="shared" ca="1" si="130"/>
        <v>0</v>
      </c>
      <c r="T2094" s="38">
        <f t="shared" ca="1" si="131"/>
        <v>10</v>
      </c>
      <c r="U2094" s="38">
        <f ca="1">SUM($R$9:S2094)</f>
        <v>-57140</v>
      </c>
    </row>
    <row r="2095" spans="16:21" x14ac:dyDescent="0.2">
      <c r="P2095">
        <v>2087</v>
      </c>
      <c r="Q2095" s="37">
        <f t="shared" ca="1" si="128"/>
        <v>0</v>
      </c>
      <c r="R2095" s="38">
        <f t="shared" si="129"/>
        <v>10</v>
      </c>
      <c r="S2095" s="38">
        <f t="shared" ca="1" si="130"/>
        <v>0</v>
      </c>
      <c r="T2095" s="38">
        <f t="shared" ca="1" si="131"/>
        <v>10</v>
      </c>
      <c r="U2095" s="38">
        <f ca="1">SUM($R$9:S2095)</f>
        <v>-57130</v>
      </c>
    </row>
    <row r="2096" spans="16:21" x14ac:dyDescent="0.2">
      <c r="P2096">
        <v>2088</v>
      </c>
      <c r="Q2096" s="37">
        <f t="shared" ca="1" si="128"/>
        <v>0</v>
      </c>
      <c r="R2096" s="38">
        <f t="shared" si="129"/>
        <v>10</v>
      </c>
      <c r="S2096" s="38">
        <f t="shared" ca="1" si="130"/>
        <v>0</v>
      </c>
      <c r="T2096" s="38">
        <f t="shared" ca="1" si="131"/>
        <v>10</v>
      </c>
      <c r="U2096" s="38">
        <f ca="1">SUM($R$9:S2096)</f>
        <v>-57120</v>
      </c>
    </row>
    <row r="2097" spans="16:21" x14ac:dyDescent="0.2">
      <c r="P2097">
        <v>2089</v>
      </c>
      <c r="Q2097" s="37">
        <f t="shared" ref="Q2097:Q2160" ca="1" si="132">IF(RAND()&lt;$C$2,1,0)</f>
        <v>0</v>
      </c>
      <c r="R2097" s="38">
        <f t="shared" ref="R2097:R2160" si="133">$G$2</f>
        <v>10</v>
      </c>
      <c r="S2097" s="38">
        <f t="shared" ref="S2097:S2160" ca="1" si="134">IF(Q2097=1,$G$3,$G$4)</f>
        <v>0</v>
      </c>
      <c r="T2097" s="38">
        <f t="shared" ca="1" si="131"/>
        <v>10</v>
      </c>
      <c r="U2097" s="38">
        <f ca="1">SUM($R$9:S2097)</f>
        <v>-57110</v>
      </c>
    </row>
    <row r="2098" spans="16:21" x14ac:dyDescent="0.2">
      <c r="P2098">
        <v>2090</v>
      </c>
      <c r="Q2098" s="37">
        <f t="shared" ca="1" si="132"/>
        <v>0</v>
      </c>
      <c r="R2098" s="38">
        <f t="shared" si="133"/>
        <v>10</v>
      </c>
      <c r="S2098" s="38">
        <f t="shared" ca="1" si="134"/>
        <v>0</v>
      </c>
      <c r="T2098" s="38">
        <f t="shared" ca="1" si="131"/>
        <v>10</v>
      </c>
      <c r="U2098" s="38">
        <f ca="1">SUM($R$9:S2098)</f>
        <v>-57100</v>
      </c>
    </row>
    <row r="2099" spans="16:21" x14ac:dyDescent="0.2">
      <c r="P2099">
        <v>2091</v>
      </c>
      <c r="Q2099" s="37">
        <f t="shared" ca="1" si="132"/>
        <v>0</v>
      </c>
      <c r="R2099" s="38">
        <f t="shared" si="133"/>
        <v>10</v>
      </c>
      <c r="S2099" s="38">
        <f t="shared" ca="1" si="134"/>
        <v>0</v>
      </c>
      <c r="T2099" s="38">
        <f t="shared" ca="1" si="131"/>
        <v>10</v>
      </c>
      <c r="U2099" s="38">
        <f ca="1">SUM($R$9:S2099)</f>
        <v>-57090</v>
      </c>
    </row>
    <row r="2100" spans="16:21" x14ac:dyDescent="0.2">
      <c r="P2100">
        <v>2092</v>
      </c>
      <c r="Q2100" s="37">
        <f t="shared" ca="1" si="132"/>
        <v>0</v>
      </c>
      <c r="R2100" s="38">
        <f t="shared" si="133"/>
        <v>10</v>
      </c>
      <c r="S2100" s="38">
        <f t="shared" ca="1" si="134"/>
        <v>0</v>
      </c>
      <c r="T2100" s="38">
        <f t="shared" ca="1" si="131"/>
        <v>10</v>
      </c>
      <c r="U2100" s="38">
        <f ca="1">SUM($R$9:S2100)</f>
        <v>-57080</v>
      </c>
    </row>
    <row r="2101" spans="16:21" x14ac:dyDescent="0.2">
      <c r="P2101">
        <v>2093</v>
      </c>
      <c r="Q2101" s="37">
        <f t="shared" ca="1" si="132"/>
        <v>0</v>
      </c>
      <c r="R2101" s="38">
        <f t="shared" si="133"/>
        <v>10</v>
      </c>
      <c r="S2101" s="38">
        <f t="shared" ca="1" si="134"/>
        <v>0</v>
      </c>
      <c r="T2101" s="38">
        <f t="shared" ca="1" si="131"/>
        <v>10</v>
      </c>
      <c r="U2101" s="38">
        <f ca="1">SUM($R$9:S2101)</f>
        <v>-57070</v>
      </c>
    </row>
    <row r="2102" spans="16:21" x14ac:dyDescent="0.2">
      <c r="P2102">
        <v>2094</v>
      </c>
      <c r="Q2102" s="37">
        <f t="shared" ca="1" si="132"/>
        <v>0</v>
      </c>
      <c r="R2102" s="38">
        <f t="shared" si="133"/>
        <v>10</v>
      </c>
      <c r="S2102" s="38">
        <f t="shared" ca="1" si="134"/>
        <v>0</v>
      </c>
      <c r="T2102" s="38">
        <f t="shared" ca="1" si="131"/>
        <v>10</v>
      </c>
      <c r="U2102" s="38">
        <f ca="1">SUM($R$9:S2102)</f>
        <v>-57060</v>
      </c>
    </row>
    <row r="2103" spans="16:21" x14ac:dyDescent="0.2">
      <c r="P2103">
        <v>2095</v>
      </c>
      <c r="Q2103" s="37">
        <f t="shared" ca="1" si="132"/>
        <v>0</v>
      </c>
      <c r="R2103" s="38">
        <f t="shared" si="133"/>
        <v>10</v>
      </c>
      <c r="S2103" s="38">
        <f t="shared" ca="1" si="134"/>
        <v>0</v>
      </c>
      <c r="T2103" s="38">
        <f t="shared" ca="1" si="131"/>
        <v>10</v>
      </c>
      <c r="U2103" s="38">
        <f ca="1">SUM($R$9:S2103)</f>
        <v>-57050</v>
      </c>
    </row>
    <row r="2104" spans="16:21" x14ac:dyDescent="0.2">
      <c r="P2104">
        <v>2096</v>
      </c>
      <c r="Q2104" s="37">
        <f t="shared" ca="1" si="132"/>
        <v>0</v>
      </c>
      <c r="R2104" s="38">
        <f t="shared" si="133"/>
        <v>10</v>
      </c>
      <c r="S2104" s="38">
        <f t="shared" ca="1" si="134"/>
        <v>0</v>
      </c>
      <c r="T2104" s="38">
        <f t="shared" ca="1" si="131"/>
        <v>10</v>
      </c>
      <c r="U2104" s="38">
        <f ca="1">SUM($R$9:S2104)</f>
        <v>-57040</v>
      </c>
    </row>
    <row r="2105" spans="16:21" x14ac:dyDescent="0.2">
      <c r="P2105">
        <v>2097</v>
      </c>
      <c r="Q2105" s="37">
        <f t="shared" ca="1" si="132"/>
        <v>0</v>
      </c>
      <c r="R2105" s="38">
        <f t="shared" si="133"/>
        <v>10</v>
      </c>
      <c r="S2105" s="38">
        <f t="shared" ca="1" si="134"/>
        <v>0</v>
      </c>
      <c r="T2105" s="38">
        <f t="shared" ca="1" si="131"/>
        <v>10</v>
      </c>
      <c r="U2105" s="38">
        <f ca="1">SUM($R$9:S2105)</f>
        <v>-57030</v>
      </c>
    </row>
    <row r="2106" spans="16:21" x14ac:dyDescent="0.2">
      <c r="P2106">
        <v>2098</v>
      </c>
      <c r="Q2106" s="37">
        <f t="shared" ca="1" si="132"/>
        <v>0</v>
      </c>
      <c r="R2106" s="38">
        <f t="shared" si="133"/>
        <v>10</v>
      </c>
      <c r="S2106" s="38">
        <f t="shared" ca="1" si="134"/>
        <v>0</v>
      </c>
      <c r="T2106" s="38">
        <f t="shared" ca="1" si="131"/>
        <v>10</v>
      </c>
      <c r="U2106" s="38">
        <f ca="1">SUM($R$9:S2106)</f>
        <v>-57020</v>
      </c>
    </row>
    <row r="2107" spans="16:21" x14ac:dyDescent="0.2">
      <c r="P2107">
        <v>2099</v>
      </c>
      <c r="Q2107" s="37">
        <f t="shared" ca="1" si="132"/>
        <v>0</v>
      </c>
      <c r="R2107" s="38">
        <f t="shared" si="133"/>
        <v>10</v>
      </c>
      <c r="S2107" s="38">
        <f t="shared" ca="1" si="134"/>
        <v>0</v>
      </c>
      <c r="T2107" s="38">
        <f t="shared" ca="1" si="131"/>
        <v>10</v>
      </c>
      <c r="U2107" s="38">
        <f ca="1">SUM($R$9:S2107)</f>
        <v>-57010</v>
      </c>
    </row>
    <row r="2108" spans="16:21" x14ac:dyDescent="0.2">
      <c r="P2108">
        <v>2100</v>
      </c>
      <c r="Q2108" s="37">
        <f t="shared" ca="1" si="132"/>
        <v>0</v>
      </c>
      <c r="R2108" s="38">
        <f t="shared" si="133"/>
        <v>10</v>
      </c>
      <c r="S2108" s="38">
        <f t="shared" ca="1" si="134"/>
        <v>0</v>
      </c>
      <c r="T2108" s="38">
        <f t="shared" ca="1" si="131"/>
        <v>10</v>
      </c>
      <c r="U2108" s="38">
        <f ca="1">SUM($R$9:S2108)</f>
        <v>-57000</v>
      </c>
    </row>
    <row r="2109" spans="16:21" x14ac:dyDescent="0.2">
      <c r="P2109">
        <v>2101</v>
      </c>
      <c r="Q2109" s="37">
        <f t="shared" ca="1" si="132"/>
        <v>0</v>
      </c>
      <c r="R2109" s="38">
        <f t="shared" si="133"/>
        <v>10</v>
      </c>
      <c r="S2109" s="38">
        <f t="shared" ca="1" si="134"/>
        <v>0</v>
      </c>
      <c r="T2109" s="38">
        <f t="shared" ca="1" si="131"/>
        <v>10</v>
      </c>
      <c r="U2109" s="38">
        <f ca="1">SUM($R$9:S2109)</f>
        <v>-56990</v>
      </c>
    </row>
    <row r="2110" spans="16:21" x14ac:dyDescent="0.2">
      <c r="P2110">
        <v>2102</v>
      </c>
      <c r="Q2110" s="37">
        <f t="shared" ca="1" si="132"/>
        <v>0</v>
      </c>
      <c r="R2110" s="38">
        <f t="shared" si="133"/>
        <v>10</v>
      </c>
      <c r="S2110" s="38">
        <f t="shared" ca="1" si="134"/>
        <v>0</v>
      </c>
      <c r="T2110" s="38">
        <f t="shared" ca="1" si="131"/>
        <v>10</v>
      </c>
      <c r="U2110" s="38">
        <f ca="1">SUM($R$9:S2110)</f>
        <v>-56980</v>
      </c>
    </row>
    <row r="2111" spans="16:21" x14ac:dyDescent="0.2">
      <c r="P2111">
        <v>2103</v>
      </c>
      <c r="Q2111" s="37">
        <f t="shared" ca="1" si="132"/>
        <v>0</v>
      </c>
      <c r="R2111" s="38">
        <f t="shared" si="133"/>
        <v>10</v>
      </c>
      <c r="S2111" s="38">
        <f t="shared" ca="1" si="134"/>
        <v>0</v>
      </c>
      <c r="T2111" s="38">
        <f t="shared" ca="1" si="131"/>
        <v>10</v>
      </c>
      <c r="U2111" s="38">
        <f ca="1">SUM($R$9:S2111)</f>
        <v>-56970</v>
      </c>
    </row>
    <row r="2112" spans="16:21" x14ac:dyDescent="0.2">
      <c r="P2112">
        <v>2104</v>
      </c>
      <c r="Q2112" s="37">
        <f t="shared" ca="1" si="132"/>
        <v>0</v>
      </c>
      <c r="R2112" s="38">
        <f t="shared" si="133"/>
        <v>10</v>
      </c>
      <c r="S2112" s="38">
        <f t="shared" ca="1" si="134"/>
        <v>0</v>
      </c>
      <c r="T2112" s="38">
        <f t="shared" ca="1" si="131"/>
        <v>10</v>
      </c>
      <c r="U2112" s="38">
        <f ca="1">SUM($R$9:S2112)</f>
        <v>-56960</v>
      </c>
    </row>
    <row r="2113" spans="16:21" x14ac:dyDescent="0.2">
      <c r="P2113">
        <v>2105</v>
      </c>
      <c r="Q2113" s="37">
        <f t="shared" ca="1" si="132"/>
        <v>0</v>
      </c>
      <c r="R2113" s="38">
        <f t="shared" si="133"/>
        <v>10</v>
      </c>
      <c r="S2113" s="38">
        <f t="shared" ca="1" si="134"/>
        <v>0</v>
      </c>
      <c r="T2113" s="38">
        <f t="shared" ca="1" si="131"/>
        <v>10</v>
      </c>
      <c r="U2113" s="38">
        <f ca="1">SUM($R$9:S2113)</f>
        <v>-56950</v>
      </c>
    </row>
    <row r="2114" spans="16:21" x14ac:dyDescent="0.2">
      <c r="P2114">
        <v>2106</v>
      </c>
      <c r="Q2114" s="37">
        <f t="shared" ca="1" si="132"/>
        <v>0</v>
      </c>
      <c r="R2114" s="38">
        <f t="shared" si="133"/>
        <v>10</v>
      </c>
      <c r="S2114" s="38">
        <f t="shared" ca="1" si="134"/>
        <v>0</v>
      </c>
      <c r="T2114" s="38">
        <f t="shared" ca="1" si="131"/>
        <v>10</v>
      </c>
      <c r="U2114" s="38">
        <f ca="1">SUM($R$9:S2114)</f>
        <v>-56940</v>
      </c>
    </row>
    <row r="2115" spans="16:21" x14ac:dyDescent="0.2">
      <c r="P2115">
        <v>2107</v>
      </c>
      <c r="Q2115" s="37">
        <f t="shared" ca="1" si="132"/>
        <v>1</v>
      </c>
      <c r="R2115" s="38">
        <f t="shared" si="133"/>
        <v>10</v>
      </c>
      <c r="S2115" s="38">
        <f t="shared" ca="1" si="134"/>
        <v>-1000</v>
      </c>
      <c r="T2115" s="38">
        <f t="shared" ca="1" si="131"/>
        <v>-990</v>
      </c>
      <c r="U2115" s="38">
        <f ca="1">SUM($R$9:S2115)</f>
        <v>-57930</v>
      </c>
    </row>
    <row r="2116" spans="16:21" x14ac:dyDescent="0.2">
      <c r="P2116">
        <v>2108</v>
      </c>
      <c r="Q2116" s="37">
        <f t="shared" ca="1" si="132"/>
        <v>0</v>
      </c>
      <c r="R2116" s="38">
        <f t="shared" si="133"/>
        <v>10</v>
      </c>
      <c r="S2116" s="38">
        <f t="shared" ca="1" si="134"/>
        <v>0</v>
      </c>
      <c r="T2116" s="38">
        <f t="shared" ca="1" si="131"/>
        <v>10</v>
      </c>
      <c r="U2116" s="38">
        <f ca="1">SUM($R$9:S2116)</f>
        <v>-57920</v>
      </c>
    </row>
    <row r="2117" spans="16:21" x14ac:dyDescent="0.2">
      <c r="P2117">
        <v>2109</v>
      </c>
      <c r="Q2117" s="37">
        <f t="shared" ca="1" si="132"/>
        <v>0</v>
      </c>
      <c r="R2117" s="38">
        <f t="shared" si="133"/>
        <v>10</v>
      </c>
      <c r="S2117" s="38">
        <f t="shared" ca="1" si="134"/>
        <v>0</v>
      </c>
      <c r="T2117" s="38">
        <f t="shared" ca="1" si="131"/>
        <v>10</v>
      </c>
      <c r="U2117" s="38">
        <f ca="1">SUM($R$9:S2117)</f>
        <v>-57910</v>
      </c>
    </row>
    <row r="2118" spans="16:21" x14ac:dyDescent="0.2">
      <c r="P2118">
        <v>2110</v>
      </c>
      <c r="Q2118" s="37">
        <f t="shared" ca="1" si="132"/>
        <v>0</v>
      </c>
      <c r="R2118" s="38">
        <f t="shared" si="133"/>
        <v>10</v>
      </c>
      <c r="S2118" s="38">
        <f t="shared" ca="1" si="134"/>
        <v>0</v>
      </c>
      <c r="T2118" s="38">
        <f t="shared" ca="1" si="131"/>
        <v>10</v>
      </c>
      <c r="U2118" s="38">
        <f ca="1">SUM($R$9:S2118)</f>
        <v>-57900</v>
      </c>
    </row>
    <row r="2119" spans="16:21" x14ac:dyDescent="0.2">
      <c r="P2119">
        <v>2111</v>
      </c>
      <c r="Q2119" s="37">
        <f t="shared" ca="1" si="132"/>
        <v>0</v>
      </c>
      <c r="R2119" s="38">
        <f t="shared" si="133"/>
        <v>10</v>
      </c>
      <c r="S2119" s="38">
        <f t="shared" ca="1" si="134"/>
        <v>0</v>
      </c>
      <c r="T2119" s="38">
        <f t="shared" ca="1" si="131"/>
        <v>10</v>
      </c>
      <c r="U2119" s="38">
        <f ca="1">SUM($R$9:S2119)</f>
        <v>-57890</v>
      </c>
    </row>
    <row r="2120" spans="16:21" x14ac:dyDescent="0.2">
      <c r="P2120">
        <v>2112</v>
      </c>
      <c r="Q2120" s="37">
        <f t="shared" ca="1" si="132"/>
        <v>0</v>
      </c>
      <c r="R2120" s="38">
        <f t="shared" si="133"/>
        <v>10</v>
      </c>
      <c r="S2120" s="38">
        <f t="shared" ca="1" si="134"/>
        <v>0</v>
      </c>
      <c r="T2120" s="38">
        <f t="shared" ca="1" si="131"/>
        <v>10</v>
      </c>
      <c r="U2120" s="38">
        <f ca="1">SUM($R$9:S2120)</f>
        <v>-57880</v>
      </c>
    </row>
    <row r="2121" spans="16:21" x14ac:dyDescent="0.2">
      <c r="P2121">
        <v>2113</v>
      </c>
      <c r="Q2121" s="37">
        <f t="shared" ca="1" si="132"/>
        <v>0</v>
      </c>
      <c r="R2121" s="38">
        <f t="shared" si="133"/>
        <v>10</v>
      </c>
      <c r="S2121" s="38">
        <f t="shared" ca="1" si="134"/>
        <v>0</v>
      </c>
      <c r="T2121" s="38">
        <f t="shared" ca="1" si="131"/>
        <v>10</v>
      </c>
      <c r="U2121" s="38">
        <f ca="1">SUM($R$9:S2121)</f>
        <v>-57870</v>
      </c>
    </row>
    <row r="2122" spans="16:21" x14ac:dyDescent="0.2">
      <c r="P2122">
        <v>2114</v>
      </c>
      <c r="Q2122" s="37">
        <f t="shared" ca="1" si="132"/>
        <v>0</v>
      </c>
      <c r="R2122" s="38">
        <f t="shared" si="133"/>
        <v>10</v>
      </c>
      <c r="S2122" s="38">
        <f t="shared" ca="1" si="134"/>
        <v>0</v>
      </c>
      <c r="T2122" s="38">
        <f t="shared" ref="T2122:T2185" ca="1" si="135">R2122+S2122</f>
        <v>10</v>
      </c>
      <c r="U2122" s="38">
        <f ca="1">SUM($R$9:S2122)</f>
        <v>-57860</v>
      </c>
    </row>
    <row r="2123" spans="16:21" x14ac:dyDescent="0.2">
      <c r="P2123">
        <v>2115</v>
      </c>
      <c r="Q2123" s="37">
        <f t="shared" ca="1" si="132"/>
        <v>0</v>
      </c>
      <c r="R2123" s="38">
        <f t="shared" si="133"/>
        <v>10</v>
      </c>
      <c r="S2123" s="38">
        <f t="shared" ca="1" si="134"/>
        <v>0</v>
      </c>
      <c r="T2123" s="38">
        <f t="shared" ca="1" si="135"/>
        <v>10</v>
      </c>
      <c r="U2123" s="38">
        <f ca="1">SUM($R$9:S2123)</f>
        <v>-57850</v>
      </c>
    </row>
    <row r="2124" spans="16:21" x14ac:dyDescent="0.2">
      <c r="P2124">
        <v>2116</v>
      </c>
      <c r="Q2124" s="37">
        <f t="shared" ca="1" si="132"/>
        <v>0</v>
      </c>
      <c r="R2124" s="38">
        <f t="shared" si="133"/>
        <v>10</v>
      </c>
      <c r="S2124" s="38">
        <f t="shared" ca="1" si="134"/>
        <v>0</v>
      </c>
      <c r="T2124" s="38">
        <f t="shared" ca="1" si="135"/>
        <v>10</v>
      </c>
      <c r="U2124" s="38">
        <f ca="1">SUM($R$9:S2124)</f>
        <v>-57840</v>
      </c>
    </row>
    <row r="2125" spans="16:21" x14ac:dyDescent="0.2">
      <c r="P2125">
        <v>2117</v>
      </c>
      <c r="Q2125" s="37">
        <f t="shared" ca="1" si="132"/>
        <v>0</v>
      </c>
      <c r="R2125" s="38">
        <f t="shared" si="133"/>
        <v>10</v>
      </c>
      <c r="S2125" s="38">
        <f t="shared" ca="1" si="134"/>
        <v>0</v>
      </c>
      <c r="T2125" s="38">
        <f t="shared" ca="1" si="135"/>
        <v>10</v>
      </c>
      <c r="U2125" s="38">
        <f ca="1">SUM($R$9:S2125)</f>
        <v>-57830</v>
      </c>
    </row>
    <row r="2126" spans="16:21" x14ac:dyDescent="0.2">
      <c r="P2126">
        <v>2118</v>
      </c>
      <c r="Q2126" s="37">
        <f t="shared" ca="1" si="132"/>
        <v>0</v>
      </c>
      <c r="R2126" s="38">
        <f t="shared" si="133"/>
        <v>10</v>
      </c>
      <c r="S2126" s="38">
        <f t="shared" ca="1" si="134"/>
        <v>0</v>
      </c>
      <c r="T2126" s="38">
        <f t="shared" ca="1" si="135"/>
        <v>10</v>
      </c>
      <c r="U2126" s="38">
        <f ca="1">SUM($R$9:S2126)</f>
        <v>-57820</v>
      </c>
    </row>
    <row r="2127" spans="16:21" x14ac:dyDescent="0.2">
      <c r="P2127">
        <v>2119</v>
      </c>
      <c r="Q2127" s="37">
        <f t="shared" ca="1" si="132"/>
        <v>0</v>
      </c>
      <c r="R2127" s="38">
        <f t="shared" si="133"/>
        <v>10</v>
      </c>
      <c r="S2127" s="38">
        <f t="shared" ca="1" si="134"/>
        <v>0</v>
      </c>
      <c r="T2127" s="38">
        <f t="shared" ca="1" si="135"/>
        <v>10</v>
      </c>
      <c r="U2127" s="38">
        <f ca="1">SUM($R$9:S2127)</f>
        <v>-57810</v>
      </c>
    </row>
    <row r="2128" spans="16:21" x14ac:dyDescent="0.2">
      <c r="P2128">
        <v>2120</v>
      </c>
      <c r="Q2128" s="37">
        <f t="shared" ca="1" si="132"/>
        <v>0</v>
      </c>
      <c r="R2128" s="38">
        <f t="shared" si="133"/>
        <v>10</v>
      </c>
      <c r="S2128" s="38">
        <f t="shared" ca="1" si="134"/>
        <v>0</v>
      </c>
      <c r="T2128" s="38">
        <f t="shared" ca="1" si="135"/>
        <v>10</v>
      </c>
      <c r="U2128" s="38">
        <f ca="1">SUM($R$9:S2128)</f>
        <v>-57800</v>
      </c>
    </row>
    <row r="2129" spans="16:21" x14ac:dyDescent="0.2">
      <c r="P2129">
        <v>2121</v>
      </c>
      <c r="Q2129" s="37">
        <f t="shared" ca="1" si="132"/>
        <v>0</v>
      </c>
      <c r="R2129" s="38">
        <f t="shared" si="133"/>
        <v>10</v>
      </c>
      <c r="S2129" s="38">
        <f t="shared" ca="1" si="134"/>
        <v>0</v>
      </c>
      <c r="T2129" s="38">
        <f t="shared" ca="1" si="135"/>
        <v>10</v>
      </c>
      <c r="U2129" s="38">
        <f ca="1">SUM($R$9:S2129)</f>
        <v>-57790</v>
      </c>
    </row>
    <row r="2130" spans="16:21" x14ac:dyDescent="0.2">
      <c r="P2130">
        <v>2122</v>
      </c>
      <c r="Q2130" s="37">
        <f t="shared" ca="1" si="132"/>
        <v>0</v>
      </c>
      <c r="R2130" s="38">
        <f t="shared" si="133"/>
        <v>10</v>
      </c>
      <c r="S2130" s="38">
        <f t="shared" ca="1" si="134"/>
        <v>0</v>
      </c>
      <c r="T2130" s="38">
        <f t="shared" ca="1" si="135"/>
        <v>10</v>
      </c>
      <c r="U2130" s="38">
        <f ca="1">SUM($R$9:S2130)</f>
        <v>-57780</v>
      </c>
    </row>
    <row r="2131" spans="16:21" x14ac:dyDescent="0.2">
      <c r="P2131">
        <v>2123</v>
      </c>
      <c r="Q2131" s="37">
        <f t="shared" ca="1" si="132"/>
        <v>0</v>
      </c>
      <c r="R2131" s="38">
        <f t="shared" si="133"/>
        <v>10</v>
      </c>
      <c r="S2131" s="38">
        <f t="shared" ca="1" si="134"/>
        <v>0</v>
      </c>
      <c r="T2131" s="38">
        <f t="shared" ca="1" si="135"/>
        <v>10</v>
      </c>
      <c r="U2131" s="38">
        <f ca="1">SUM($R$9:S2131)</f>
        <v>-57770</v>
      </c>
    </row>
    <row r="2132" spans="16:21" x14ac:dyDescent="0.2">
      <c r="P2132">
        <v>2124</v>
      </c>
      <c r="Q2132" s="37">
        <f t="shared" ca="1" si="132"/>
        <v>0</v>
      </c>
      <c r="R2132" s="38">
        <f t="shared" si="133"/>
        <v>10</v>
      </c>
      <c r="S2132" s="38">
        <f t="shared" ca="1" si="134"/>
        <v>0</v>
      </c>
      <c r="T2132" s="38">
        <f t="shared" ca="1" si="135"/>
        <v>10</v>
      </c>
      <c r="U2132" s="38">
        <f ca="1">SUM($R$9:S2132)</f>
        <v>-57760</v>
      </c>
    </row>
    <row r="2133" spans="16:21" x14ac:dyDescent="0.2">
      <c r="P2133">
        <v>2125</v>
      </c>
      <c r="Q2133" s="37">
        <f t="shared" ca="1" si="132"/>
        <v>0</v>
      </c>
      <c r="R2133" s="38">
        <f t="shared" si="133"/>
        <v>10</v>
      </c>
      <c r="S2133" s="38">
        <f t="shared" ca="1" si="134"/>
        <v>0</v>
      </c>
      <c r="T2133" s="38">
        <f t="shared" ca="1" si="135"/>
        <v>10</v>
      </c>
      <c r="U2133" s="38">
        <f ca="1">SUM($R$9:S2133)</f>
        <v>-57750</v>
      </c>
    </row>
    <row r="2134" spans="16:21" x14ac:dyDescent="0.2">
      <c r="P2134">
        <v>2126</v>
      </c>
      <c r="Q2134" s="37">
        <f t="shared" ca="1" si="132"/>
        <v>0</v>
      </c>
      <c r="R2134" s="38">
        <f t="shared" si="133"/>
        <v>10</v>
      </c>
      <c r="S2134" s="38">
        <f t="shared" ca="1" si="134"/>
        <v>0</v>
      </c>
      <c r="T2134" s="38">
        <f t="shared" ca="1" si="135"/>
        <v>10</v>
      </c>
      <c r="U2134" s="38">
        <f ca="1">SUM($R$9:S2134)</f>
        <v>-57740</v>
      </c>
    </row>
    <row r="2135" spans="16:21" x14ac:dyDescent="0.2">
      <c r="P2135">
        <v>2127</v>
      </c>
      <c r="Q2135" s="37">
        <f t="shared" ca="1" si="132"/>
        <v>0</v>
      </c>
      <c r="R2135" s="38">
        <f t="shared" si="133"/>
        <v>10</v>
      </c>
      <c r="S2135" s="38">
        <f t="shared" ca="1" si="134"/>
        <v>0</v>
      </c>
      <c r="T2135" s="38">
        <f t="shared" ca="1" si="135"/>
        <v>10</v>
      </c>
      <c r="U2135" s="38">
        <f ca="1">SUM($R$9:S2135)</f>
        <v>-57730</v>
      </c>
    </row>
    <row r="2136" spans="16:21" x14ac:dyDescent="0.2">
      <c r="P2136">
        <v>2128</v>
      </c>
      <c r="Q2136" s="37">
        <f t="shared" ca="1" si="132"/>
        <v>0</v>
      </c>
      <c r="R2136" s="38">
        <f t="shared" si="133"/>
        <v>10</v>
      </c>
      <c r="S2136" s="38">
        <f t="shared" ca="1" si="134"/>
        <v>0</v>
      </c>
      <c r="T2136" s="38">
        <f t="shared" ca="1" si="135"/>
        <v>10</v>
      </c>
      <c r="U2136" s="38">
        <f ca="1">SUM($R$9:S2136)</f>
        <v>-57720</v>
      </c>
    </row>
    <row r="2137" spans="16:21" x14ac:dyDescent="0.2">
      <c r="P2137">
        <v>2129</v>
      </c>
      <c r="Q2137" s="37">
        <f t="shared" ca="1" si="132"/>
        <v>0</v>
      </c>
      <c r="R2137" s="38">
        <f t="shared" si="133"/>
        <v>10</v>
      </c>
      <c r="S2137" s="38">
        <f t="shared" ca="1" si="134"/>
        <v>0</v>
      </c>
      <c r="T2137" s="38">
        <f t="shared" ca="1" si="135"/>
        <v>10</v>
      </c>
      <c r="U2137" s="38">
        <f ca="1">SUM($R$9:S2137)</f>
        <v>-57710</v>
      </c>
    </row>
    <row r="2138" spans="16:21" x14ac:dyDescent="0.2">
      <c r="P2138">
        <v>2130</v>
      </c>
      <c r="Q2138" s="37">
        <f t="shared" ca="1" si="132"/>
        <v>0</v>
      </c>
      <c r="R2138" s="38">
        <f t="shared" si="133"/>
        <v>10</v>
      </c>
      <c r="S2138" s="38">
        <f t="shared" ca="1" si="134"/>
        <v>0</v>
      </c>
      <c r="T2138" s="38">
        <f t="shared" ca="1" si="135"/>
        <v>10</v>
      </c>
      <c r="U2138" s="38">
        <f ca="1">SUM($R$9:S2138)</f>
        <v>-57700</v>
      </c>
    </row>
    <row r="2139" spans="16:21" x14ac:dyDescent="0.2">
      <c r="P2139">
        <v>2131</v>
      </c>
      <c r="Q2139" s="37">
        <f t="shared" ca="1" si="132"/>
        <v>0</v>
      </c>
      <c r="R2139" s="38">
        <f t="shared" si="133"/>
        <v>10</v>
      </c>
      <c r="S2139" s="38">
        <f t="shared" ca="1" si="134"/>
        <v>0</v>
      </c>
      <c r="T2139" s="38">
        <f t="shared" ca="1" si="135"/>
        <v>10</v>
      </c>
      <c r="U2139" s="38">
        <f ca="1">SUM($R$9:S2139)</f>
        <v>-57690</v>
      </c>
    </row>
    <row r="2140" spans="16:21" x14ac:dyDescent="0.2">
      <c r="P2140">
        <v>2132</v>
      </c>
      <c r="Q2140" s="37">
        <f t="shared" ca="1" si="132"/>
        <v>0</v>
      </c>
      <c r="R2140" s="38">
        <f t="shared" si="133"/>
        <v>10</v>
      </c>
      <c r="S2140" s="38">
        <f t="shared" ca="1" si="134"/>
        <v>0</v>
      </c>
      <c r="T2140" s="38">
        <f t="shared" ca="1" si="135"/>
        <v>10</v>
      </c>
      <c r="U2140" s="38">
        <f ca="1">SUM($R$9:S2140)</f>
        <v>-57680</v>
      </c>
    </row>
    <row r="2141" spans="16:21" x14ac:dyDescent="0.2">
      <c r="P2141">
        <v>2133</v>
      </c>
      <c r="Q2141" s="37">
        <f t="shared" ca="1" si="132"/>
        <v>0</v>
      </c>
      <c r="R2141" s="38">
        <f t="shared" si="133"/>
        <v>10</v>
      </c>
      <c r="S2141" s="38">
        <f t="shared" ca="1" si="134"/>
        <v>0</v>
      </c>
      <c r="T2141" s="38">
        <f t="shared" ca="1" si="135"/>
        <v>10</v>
      </c>
      <c r="U2141" s="38">
        <f ca="1">SUM($R$9:S2141)</f>
        <v>-57670</v>
      </c>
    </row>
    <row r="2142" spans="16:21" x14ac:dyDescent="0.2">
      <c r="P2142">
        <v>2134</v>
      </c>
      <c r="Q2142" s="37">
        <f t="shared" ca="1" si="132"/>
        <v>0</v>
      </c>
      <c r="R2142" s="38">
        <f t="shared" si="133"/>
        <v>10</v>
      </c>
      <c r="S2142" s="38">
        <f t="shared" ca="1" si="134"/>
        <v>0</v>
      </c>
      <c r="T2142" s="38">
        <f t="shared" ca="1" si="135"/>
        <v>10</v>
      </c>
      <c r="U2142" s="38">
        <f ca="1">SUM($R$9:S2142)</f>
        <v>-57660</v>
      </c>
    </row>
    <row r="2143" spans="16:21" x14ac:dyDescent="0.2">
      <c r="P2143">
        <v>2135</v>
      </c>
      <c r="Q2143" s="37">
        <f t="shared" ca="1" si="132"/>
        <v>0</v>
      </c>
      <c r="R2143" s="38">
        <f t="shared" si="133"/>
        <v>10</v>
      </c>
      <c r="S2143" s="38">
        <f t="shared" ca="1" si="134"/>
        <v>0</v>
      </c>
      <c r="T2143" s="38">
        <f t="shared" ca="1" si="135"/>
        <v>10</v>
      </c>
      <c r="U2143" s="38">
        <f ca="1">SUM($R$9:S2143)</f>
        <v>-57650</v>
      </c>
    </row>
    <row r="2144" spans="16:21" x14ac:dyDescent="0.2">
      <c r="P2144">
        <v>2136</v>
      </c>
      <c r="Q2144" s="37">
        <f t="shared" ca="1" si="132"/>
        <v>0</v>
      </c>
      <c r="R2144" s="38">
        <f t="shared" si="133"/>
        <v>10</v>
      </c>
      <c r="S2144" s="38">
        <f t="shared" ca="1" si="134"/>
        <v>0</v>
      </c>
      <c r="T2144" s="38">
        <f t="shared" ca="1" si="135"/>
        <v>10</v>
      </c>
      <c r="U2144" s="38">
        <f ca="1">SUM($R$9:S2144)</f>
        <v>-57640</v>
      </c>
    </row>
    <row r="2145" spans="16:21" x14ac:dyDescent="0.2">
      <c r="P2145">
        <v>2137</v>
      </c>
      <c r="Q2145" s="37">
        <f t="shared" ca="1" si="132"/>
        <v>0</v>
      </c>
      <c r="R2145" s="38">
        <f t="shared" si="133"/>
        <v>10</v>
      </c>
      <c r="S2145" s="38">
        <f t="shared" ca="1" si="134"/>
        <v>0</v>
      </c>
      <c r="T2145" s="38">
        <f t="shared" ca="1" si="135"/>
        <v>10</v>
      </c>
      <c r="U2145" s="38">
        <f ca="1">SUM($R$9:S2145)</f>
        <v>-57630</v>
      </c>
    </row>
    <row r="2146" spans="16:21" x14ac:dyDescent="0.2">
      <c r="P2146">
        <v>2138</v>
      </c>
      <c r="Q2146" s="37">
        <f t="shared" ca="1" si="132"/>
        <v>0</v>
      </c>
      <c r="R2146" s="38">
        <f t="shared" si="133"/>
        <v>10</v>
      </c>
      <c r="S2146" s="38">
        <f t="shared" ca="1" si="134"/>
        <v>0</v>
      </c>
      <c r="T2146" s="38">
        <f t="shared" ca="1" si="135"/>
        <v>10</v>
      </c>
      <c r="U2146" s="38">
        <f ca="1">SUM($R$9:S2146)</f>
        <v>-57620</v>
      </c>
    </row>
    <row r="2147" spans="16:21" x14ac:dyDescent="0.2">
      <c r="P2147">
        <v>2139</v>
      </c>
      <c r="Q2147" s="37">
        <f t="shared" ca="1" si="132"/>
        <v>0</v>
      </c>
      <c r="R2147" s="38">
        <f t="shared" si="133"/>
        <v>10</v>
      </c>
      <c r="S2147" s="38">
        <f t="shared" ca="1" si="134"/>
        <v>0</v>
      </c>
      <c r="T2147" s="38">
        <f t="shared" ca="1" si="135"/>
        <v>10</v>
      </c>
      <c r="U2147" s="38">
        <f ca="1">SUM($R$9:S2147)</f>
        <v>-57610</v>
      </c>
    </row>
    <row r="2148" spans="16:21" x14ac:dyDescent="0.2">
      <c r="P2148">
        <v>2140</v>
      </c>
      <c r="Q2148" s="37">
        <f t="shared" ca="1" si="132"/>
        <v>0</v>
      </c>
      <c r="R2148" s="38">
        <f t="shared" si="133"/>
        <v>10</v>
      </c>
      <c r="S2148" s="38">
        <f t="shared" ca="1" si="134"/>
        <v>0</v>
      </c>
      <c r="T2148" s="38">
        <f t="shared" ca="1" si="135"/>
        <v>10</v>
      </c>
      <c r="U2148" s="38">
        <f ca="1">SUM($R$9:S2148)</f>
        <v>-57600</v>
      </c>
    </row>
    <row r="2149" spans="16:21" x14ac:dyDescent="0.2">
      <c r="P2149">
        <v>2141</v>
      </c>
      <c r="Q2149" s="37">
        <f t="shared" ca="1" si="132"/>
        <v>0</v>
      </c>
      <c r="R2149" s="38">
        <f t="shared" si="133"/>
        <v>10</v>
      </c>
      <c r="S2149" s="38">
        <f t="shared" ca="1" si="134"/>
        <v>0</v>
      </c>
      <c r="T2149" s="38">
        <f t="shared" ca="1" si="135"/>
        <v>10</v>
      </c>
      <c r="U2149" s="38">
        <f ca="1">SUM($R$9:S2149)</f>
        <v>-57590</v>
      </c>
    </row>
    <row r="2150" spans="16:21" x14ac:dyDescent="0.2">
      <c r="P2150">
        <v>2142</v>
      </c>
      <c r="Q2150" s="37">
        <f t="shared" ca="1" si="132"/>
        <v>0</v>
      </c>
      <c r="R2150" s="38">
        <f t="shared" si="133"/>
        <v>10</v>
      </c>
      <c r="S2150" s="38">
        <f t="shared" ca="1" si="134"/>
        <v>0</v>
      </c>
      <c r="T2150" s="38">
        <f t="shared" ca="1" si="135"/>
        <v>10</v>
      </c>
      <c r="U2150" s="38">
        <f ca="1">SUM($R$9:S2150)</f>
        <v>-57580</v>
      </c>
    </row>
    <row r="2151" spans="16:21" x14ac:dyDescent="0.2">
      <c r="P2151">
        <v>2143</v>
      </c>
      <c r="Q2151" s="37">
        <f t="shared" ca="1" si="132"/>
        <v>0</v>
      </c>
      <c r="R2151" s="38">
        <f t="shared" si="133"/>
        <v>10</v>
      </c>
      <c r="S2151" s="38">
        <f t="shared" ca="1" si="134"/>
        <v>0</v>
      </c>
      <c r="T2151" s="38">
        <f t="shared" ca="1" si="135"/>
        <v>10</v>
      </c>
      <c r="U2151" s="38">
        <f ca="1">SUM($R$9:S2151)</f>
        <v>-57570</v>
      </c>
    </row>
    <row r="2152" spans="16:21" x14ac:dyDescent="0.2">
      <c r="P2152">
        <v>2144</v>
      </c>
      <c r="Q2152" s="37">
        <f t="shared" ca="1" si="132"/>
        <v>0</v>
      </c>
      <c r="R2152" s="38">
        <f t="shared" si="133"/>
        <v>10</v>
      </c>
      <c r="S2152" s="38">
        <f t="shared" ca="1" si="134"/>
        <v>0</v>
      </c>
      <c r="T2152" s="38">
        <f t="shared" ca="1" si="135"/>
        <v>10</v>
      </c>
      <c r="U2152" s="38">
        <f ca="1">SUM($R$9:S2152)</f>
        <v>-57560</v>
      </c>
    </row>
    <row r="2153" spans="16:21" x14ac:dyDescent="0.2">
      <c r="P2153">
        <v>2145</v>
      </c>
      <c r="Q2153" s="37">
        <f t="shared" ca="1" si="132"/>
        <v>0</v>
      </c>
      <c r="R2153" s="38">
        <f t="shared" si="133"/>
        <v>10</v>
      </c>
      <c r="S2153" s="38">
        <f t="shared" ca="1" si="134"/>
        <v>0</v>
      </c>
      <c r="T2153" s="38">
        <f t="shared" ca="1" si="135"/>
        <v>10</v>
      </c>
      <c r="U2153" s="38">
        <f ca="1">SUM($R$9:S2153)</f>
        <v>-57550</v>
      </c>
    </row>
    <row r="2154" spans="16:21" x14ac:dyDescent="0.2">
      <c r="P2154">
        <v>2146</v>
      </c>
      <c r="Q2154" s="37">
        <f t="shared" ca="1" si="132"/>
        <v>0</v>
      </c>
      <c r="R2154" s="38">
        <f t="shared" si="133"/>
        <v>10</v>
      </c>
      <c r="S2154" s="38">
        <f t="shared" ca="1" si="134"/>
        <v>0</v>
      </c>
      <c r="T2154" s="38">
        <f t="shared" ca="1" si="135"/>
        <v>10</v>
      </c>
      <c r="U2154" s="38">
        <f ca="1">SUM($R$9:S2154)</f>
        <v>-57540</v>
      </c>
    </row>
    <row r="2155" spans="16:21" x14ac:dyDescent="0.2">
      <c r="P2155">
        <v>2147</v>
      </c>
      <c r="Q2155" s="37">
        <f t="shared" ca="1" si="132"/>
        <v>0</v>
      </c>
      <c r="R2155" s="38">
        <f t="shared" si="133"/>
        <v>10</v>
      </c>
      <c r="S2155" s="38">
        <f t="shared" ca="1" si="134"/>
        <v>0</v>
      </c>
      <c r="T2155" s="38">
        <f t="shared" ca="1" si="135"/>
        <v>10</v>
      </c>
      <c r="U2155" s="38">
        <f ca="1">SUM($R$9:S2155)</f>
        <v>-57530</v>
      </c>
    </row>
    <row r="2156" spans="16:21" x14ac:dyDescent="0.2">
      <c r="P2156">
        <v>2148</v>
      </c>
      <c r="Q2156" s="37">
        <f t="shared" ca="1" si="132"/>
        <v>0</v>
      </c>
      <c r="R2156" s="38">
        <f t="shared" si="133"/>
        <v>10</v>
      </c>
      <c r="S2156" s="38">
        <f t="shared" ca="1" si="134"/>
        <v>0</v>
      </c>
      <c r="T2156" s="38">
        <f t="shared" ca="1" si="135"/>
        <v>10</v>
      </c>
      <c r="U2156" s="38">
        <f ca="1">SUM($R$9:S2156)</f>
        <v>-57520</v>
      </c>
    </row>
    <row r="2157" spans="16:21" x14ac:dyDescent="0.2">
      <c r="P2157">
        <v>2149</v>
      </c>
      <c r="Q2157" s="37">
        <f t="shared" ca="1" si="132"/>
        <v>0</v>
      </c>
      <c r="R2157" s="38">
        <f t="shared" si="133"/>
        <v>10</v>
      </c>
      <c r="S2157" s="38">
        <f t="shared" ca="1" si="134"/>
        <v>0</v>
      </c>
      <c r="T2157" s="38">
        <f t="shared" ca="1" si="135"/>
        <v>10</v>
      </c>
      <c r="U2157" s="38">
        <f ca="1">SUM($R$9:S2157)</f>
        <v>-57510</v>
      </c>
    </row>
    <row r="2158" spans="16:21" x14ac:dyDescent="0.2">
      <c r="P2158">
        <v>2150</v>
      </c>
      <c r="Q2158" s="37">
        <f t="shared" ca="1" si="132"/>
        <v>0</v>
      </c>
      <c r="R2158" s="38">
        <f t="shared" si="133"/>
        <v>10</v>
      </c>
      <c r="S2158" s="38">
        <f t="shared" ca="1" si="134"/>
        <v>0</v>
      </c>
      <c r="T2158" s="38">
        <f t="shared" ca="1" si="135"/>
        <v>10</v>
      </c>
      <c r="U2158" s="38">
        <f ca="1">SUM($R$9:S2158)</f>
        <v>-57500</v>
      </c>
    </row>
    <row r="2159" spans="16:21" x14ac:dyDescent="0.2">
      <c r="P2159">
        <v>2151</v>
      </c>
      <c r="Q2159" s="37">
        <f t="shared" ca="1" si="132"/>
        <v>0</v>
      </c>
      <c r="R2159" s="38">
        <f t="shared" si="133"/>
        <v>10</v>
      </c>
      <c r="S2159" s="38">
        <f t="shared" ca="1" si="134"/>
        <v>0</v>
      </c>
      <c r="T2159" s="38">
        <f t="shared" ca="1" si="135"/>
        <v>10</v>
      </c>
      <c r="U2159" s="38">
        <f ca="1">SUM($R$9:S2159)</f>
        <v>-57490</v>
      </c>
    </row>
    <row r="2160" spans="16:21" x14ac:dyDescent="0.2">
      <c r="P2160">
        <v>2152</v>
      </c>
      <c r="Q2160" s="37">
        <f t="shared" ca="1" si="132"/>
        <v>0</v>
      </c>
      <c r="R2160" s="38">
        <f t="shared" si="133"/>
        <v>10</v>
      </c>
      <c r="S2160" s="38">
        <f t="shared" ca="1" si="134"/>
        <v>0</v>
      </c>
      <c r="T2160" s="38">
        <f t="shared" ca="1" si="135"/>
        <v>10</v>
      </c>
      <c r="U2160" s="38">
        <f ca="1">SUM($R$9:S2160)</f>
        <v>-57480</v>
      </c>
    </row>
    <row r="2161" spans="16:21" x14ac:dyDescent="0.2">
      <c r="P2161">
        <v>2153</v>
      </c>
      <c r="Q2161" s="37">
        <f t="shared" ref="Q2161:Q2224" ca="1" si="136">IF(RAND()&lt;$C$2,1,0)</f>
        <v>0</v>
      </c>
      <c r="R2161" s="38">
        <f t="shared" ref="R2161:R2224" si="137">$G$2</f>
        <v>10</v>
      </c>
      <c r="S2161" s="38">
        <f t="shared" ref="S2161:S2224" ca="1" si="138">IF(Q2161=1,$G$3,$G$4)</f>
        <v>0</v>
      </c>
      <c r="T2161" s="38">
        <f t="shared" ca="1" si="135"/>
        <v>10</v>
      </c>
      <c r="U2161" s="38">
        <f ca="1">SUM($R$9:S2161)</f>
        <v>-57470</v>
      </c>
    </row>
    <row r="2162" spans="16:21" x14ac:dyDescent="0.2">
      <c r="P2162">
        <v>2154</v>
      </c>
      <c r="Q2162" s="37">
        <f t="shared" ca="1" si="136"/>
        <v>0</v>
      </c>
      <c r="R2162" s="38">
        <f t="shared" si="137"/>
        <v>10</v>
      </c>
      <c r="S2162" s="38">
        <f t="shared" ca="1" si="138"/>
        <v>0</v>
      </c>
      <c r="T2162" s="38">
        <f t="shared" ca="1" si="135"/>
        <v>10</v>
      </c>
      <c r="U2162" s="38">
        <f ca="1">SUM($R$9:S2162)</f>
        <v>-57460</v>
      </c>
    </row>
    <row r="2163" spans="16:21" x14ac:dyDescent="0.2">
      <c r="P2163">
        <v>2155</v>
      </c>
      <c r="Q2163" s="37">
        <f t="shared" ca="1" si="136"/>
        <v>0</v>
      </c>
      <c r="R2163" s="38">
        <f t="shared" si="137"/>
        <v>10</v>
      </c>
      <c r="S2163" s="38">
        <f t="shared" ca="1" si="138"/>
        <v>0</v>
      </c>
      <c r="T2163" s="38">
        <f t="shared" ca="1" si="135"/>
        <v>10</v>
      </c>
      <c r="U2163" s="38">
        <f ca="1">SUM($R$9:S2163)</f>
        <v>-57450</v>
      </c>
    </row>
    <row r="2164" spans="16:21" x14ac:dyDescent="0.2">
      <c r="P2164">
        <v>2156</v>
      </c>
      <c r="Q2164" s="37">
        <f t="shared" ca="1" si="136"/>
        <v>0</v>
      </c>
      <c r="R2164" s="38">
        <f t="shared" si="137"/>
        <v>10</v>
      </c>
      <c r="S2164" s="38">
        <f t="shared" ca="1" si="138"/>
        <v>0</v>
      </c>
      <c r="T2164" s="38">
        <f t="shared" ca="1" si="135"/>
        <v>10</v>
      </c>
      <c r="U2164" s="38">
        <f ca="1">SUM($R$9:S2164)</f>
        <v>-57440</v>
      </c>
    </row>
    <row r="2165" spans="16:21" x14ac:dyDescent="0.2">
      <c r="P2165">
        <v>2157</v>
      </c>
      <c r="Q2165" s="37">
        <f t="shared" ca="1" si="136"/>
        <v>0</v>
      </c>
      <c r="R2165" s="38">
        <f t="shared" si="137"/>
        <v>10</v>
      </c>
      <c r="S2165" s="38">
        <f t="shared" ca="1" si="138"/>
        <v>0</v>
      </c>
      <c r="T2165" s="38">
        <f t="shared" ca="1" si="135"/>
        <v>10</v>
      </c>
      <c r="U2165" s="38">
        <f ca="1">SUM($R$9:S2165)</f>
        <v>-57430</v>
      </c>
    </row>
    <row r="2166" spans="16:21" x14ac:dyDescent="0.2">
      <c r="P2166">
        <v>2158</v>
      </c>
      <c r="Q2166" s="37">
        <f t="shared" ca="1" si="136"/>
        <v>0</v>
      </c>
      <c r="R2166" s="38">
        <f t="shared" si="137"/>
        <v>10</v>
      </c>
      <c r="S2166" s="38">
        <f t="shared" ca="1" si="138"/>
        <v>0</v>
      </c>
      <c r="T2166" s="38">
        <f t="shared" ca="1" si="135"/>
        <v>10</v>
      </c>
      <c r="U2166" s="38">
        <f ca="1">SUM($R$9:S2166)</f>
        <v>-57420</v>
      </c>
    </row>
    <row r="2167" spans="16:21" x14ac:dyDescent="0.2">
      <c r="P2167">
        <v>2159</v>
      </c>
      <c r="Q2167" s="37">
        <f t="shared" ca="1" si="136"/>
        <v>0</v>
      </c>
      <c r="R2167" s="38">
        <f t="shared" si="137"/>
        <v>10</v>
      </c>
      <c r="S2167" s="38">
        <f t="shared" ca="1" si="138"/>
        <v>0</v>
      </c>
      <c r="T2167" s="38">
        <f t="shared" ca="1" si="135"/>
        <v>10</v>
      </c>
      <c r="U2167" s="38">
        <f ca="1">SUM($R$9:S2167)</f>
        <v>-57410</v>
      </c>
    </row>
    <row r="2168" spans="16:21" x14ac:dyDescent="0.2">
      <c r="P2168">
        <v>2160</v>
      </c>
      <c r="Q2168" s="37">
        <f t="shared" ca="1" si="136"/>
        <v>0</v>
      </c>
      <c r="R2168" s="38">
        <f t="shared" si="137"/>
        <v>10</v>
      </c>
      <c r="S2168" s="38">
        <f t="shared" ca="1" si="138"/>
        <v>0</v>
      </c>
      <c r="T2168" s="38">
        <f t="shared" ca="1" si="135"/>
        <v>10</v>
      </c>
      <c r="U2168" s="38">
        <f ca="1">SUM($R$9:S2168)</f>
        <v>-57400</v>
      </c>
    </row>
    <row r="2169" spans="16:21" x14ac:dyDescent="0.2">
      <c r="P2169">
        <v>2161</v>
      </c>
      <c r="Q2169" s="37">
        <f t="shared" ca="1" si="136"/>
        <v>0</v>
      </c>
      <c r="R2169" s="38">
        <f t="shared" si="137"/>
        <v>10</v>
      </c>
      <c r="S2169" s="38">
        <f t="shared" ca="1" si="138"/>
        <v>0</v>
      </c>
      <c r="T2169" s="38">
        <f t="shared" ca="1" si="135"/>
        <v>10</v>
      </c>
      <c r="U2169" s="38">
        <f ca="1">SUM($R$9:S2169)</f>
        <v>-57390</v>
      </c>
    </row>
    <row r="2170" spans="16:21" x14ac:dyDescent="0.2">
      <c r="P2170">
        <v>2162</v>
      </c>
      <c r="Q2170" s="37">
        <f t="shared" ca="1" si="136"/>
        <v>0</v>
      </c>
      <c r="R2170" s="38">
        <f t="shared" si="137"/>
        <v>10</v>
      </c>
      <c r="S2170" s="38">
        <f t="shared" ca="1" si="138"/>
        <v>0</v>
      </c>
      <c r="T2170" s="38">
        <f t="shared" ca="1" si="135"/>
        <v>10</v>
      </c>
      <c r="U2170" s="38">
        <f ca="1">SUM($R$9:S2170)</f>
        <v>-57380</v>
      </c>
    </row>
    <row r="2171" spans="16:21" x14ac:dyDescent="0.2">
      <c r="P2171">
        <v>2163</v>
      </c>
      <c r="Q2171" s="37">
        <f t="shared" ca="1" si="136"/>
        <v>0</v>
      </c>
      <c r="R2171" s="38">
        <f t="shared" si="137"/>
        <v>10</v>
      </c>
      <c r="S2171" s="38">
        <f t="shared" ca="1" si="138"/>
        <v>0</v>
      </c>
      <c r="T2171" s="38">
        <f t="shared" ca="1" si="135"/>
        <v>10</v>
      </c>
      <c r="U2171" s="38">
        <f ca="1">SUM($R$9:S2171)</f>
        <v>-57370</v>
      </c>
    </row>
    <row r="2172" spans="16:21" x14ac:dyDescent="0.2">
      <c r="P2172">
        <v>2164</v>
      </c>
      <c r="Q2172" s="37">
        <f t="shared" ca="1" si="136"/>
        <v>0</v>
      </c>
      <c r="R2172" s="38">
        <f t="shared" si="137"/>
        <v>10</v>
      </c>
      <c r="S2172" s="38">
        <f t="shared" ca="1" si="138"/>
        <v>0</v>
      </c>
      <c r="T2172" s="38">
        <f t="shared" ca="1" si="135"/>
        <v>10</v>
      </c>
      <c r="U2172" s="38">
        <f ca="1">SUM($R$9:S2172)</f>
        <v>-57360</v>
      </c>
    </row>
    <row r="2173" spans="16:21" x14ac:dyDescent="0.2">
      <c r="P2173">
        <v>2165</v>
      </c>
      <c r="Q2173" s="37">
        <f t="shared" ca="1" si="136"/>
        <v>0</v>
      </c>
      <c r="R2173" s="38">
        <f t="shared" si="137"/>
        <v>10</v>
      </c>
      <c r="S2173" s="38">
        <f t="shared" ca="1" si="138"/>
        <v>0</v>
      </c>
      <c r="T2173" s="38">
        <f t="shared" ca="1" si="135"/>
        <v>10</v>
      </c>
      <c r="U2173" s="38">
        <f ca="1">SUM($R$9:S2173)</f>
        <v>-57350</v>
      </c>
    </row>
    <row r="2174" spans="16:21" x14ac:dyDescent="0.2">
      <c r="P2174">
        <v>2166</v>
      </c>
      <c r="Q2174" s="37">
        <f t="shared" ca="1" si="136"/>
        <v>0</v>
      </c>
      <c r="R2174" s="38">
        <f t="shared" si="137"/>
        <v>10</v>
      </c>
      <c r="S2174" s="38">
        <f t="shared" ca="1" si="138"/>
        <v>0</v>
      </c>
      <c r="T2174" s="38">
        <f t="shared" ca="1" si="135"/>
        <v>10</v>
      </c>
      <c r="U2174" s="38">
        <f ca="1">SUM($R$9:S2174)</f>
        <v>-57340</v>
      </c>
    </row>
    <row r="2175" spans="16:21" x14ac:dyDescent="0.2">
      <c r="P2175">
        <v>2167</v>
      </c>
      <c r="Q2175" s="37">
        <f t="shared" ca="1" si="136"/>
        <v>0</v>
      </c>
      <c r="R2175" s="38">
        <f t="shared" si="137"/>
        <v>10</v>
      </c>
      <c r="S2175" s="38">
        <f t="shared" ca="1" si="138"/>
        <v>0</v>
      </c>
      <c r="T2175" s="38">
        <f t="shared" ca="1" si="135"/>
        <v>10</v>
      </c>
      <c r="U2175" s="38">
        <f ca="1">SUM($R$9:S2175)</f>
        <v>-57330</v>
      </c>
    </row>
    <row r="2176" spans="16:21" x14ac:dyDescent="0.2">
      <c r="P2176">
        <v>2168</v>
      </c>
      <c r="Q2176" s="37">
        <f t="shared" ca="1" si="136"/>
        <v>0</v>
      </c>
      <c r="R2176" s="38">
        <f t="shared" si="137"/>
        <v>10</v>
      </c>
      <c r="S2176" s="38">
        <f t="shared" ca="1" si="138"/>
        <v>0</v>
      </c>
      <c r="T2176" s="38">
        <f t="shared" ca="1" si="135"/>
        <v>10</v>
      </c>
      <c r="U2176" s="38">
        <f ca="1">SUM($R$9:S2176)</f>
        <v>-57320</v>
      </c>
    </row>
    <row r="2177" spans="16:21" x14ac:dyDescent="0.2">
      <c r="P2177">
        <v>2169</v>
      </c>
      <c r="Q2177" s="37">
        <f t="shared" ca="1" si="136"/>
        <v>0</v>
      </c>
      <c r="R2177" s="38">
        <f t="shared" si="137"/>
        <v>10</v>
      </c>
      <c r="S2177" s="38">
        <f t="shared" ca="1" si="138"/>
        <v>0</v>
      </c>
      <c r="T2177" s="38">
        <f t="shared" ca="1" si="135"/>
        <v>10</v>
      </c>
      <c r="U2177" s="38">
        <f ca="1">SUM($R$9:S2177)</f>
        <v>-57310</v>
      </c>
    </row>
    <row r="2178" spans="16:21" x14ac:dyDescent="0.2">
      <c r="P2178">
        <v>2170</v>
      </c>
      <c r="Q2178" s="37">
        <f t="shared" ca="1" si="136"/>
        <v>0</v>
      </c>
      <c r="R2178" s="38">
        <f t="shared" si="137"/>
        <v>10</v>
      </c>
      <c r="S2178" s="38">
        <f t="shared" ca="1" si="138"/>
        <v>0</v>
      </c>
      <c r="T2178" s="38">
        <f t="shared" ca="1" si="135"/>
        <v>10</v>
      </c>
      <c r="U2178" s="38">
        <f ca="1">SUM($R$9:S2178)</f>
        <v>-57300</v>
      </c>
    </row>
    <row r="2179" spans="16:21" x14ac:dyDescent="0.2">
      <c r="P2179">
        <v>2171</v>
      </c>
      <c r="Q2179" s="37">
        <f t="shared" ca="1" si="136"/>
        <v>0</v>
      </c>
      <c r="R2179" s="38">
        <f t="shared" si="137"/>
        <v>10</v>
      </c>
      <c r="S2179" s="38">
        <f t="shared" ca="1" si="138"/>
        <v>0</v>
      </c>
      <c r="T2179" s="38">
        <f t="shared" ca="1" si="135"/>
        <v>10</v>
      </c>
      <c r="U2179" s="38">
        <f ca="1">SUM($R$9:S2179)</f>
        <v>-57290</v>
      </c>
    </row>
    <row r="2180" spans="16:21" x14ac:dyDescent="0.2">
      <c r="P2180">
        <v>2172</v>
      </c>
      <c r="Q2180" s="37">
        <f t="shared" ca="1" si="136"/>
        <v>0</v>
      </c>
      <c r="R2180" s="38">
        <f t="shared" si="137"/>
        <v>10</v>
      </c>
      <c r="S2180" s="38">
        <f t="shared" ca="1" si="138"/>
        <v>0</v>
      </c>
      <c r="T2180" s="38">
        <f t="shared" ca="1" si="135"/>
        <v>10</v>
      </c>
      <c r="U2180" s="38">
        <f ca="1">SUM($R$9:S2180)</f>
        <v>-57280</v>
      </c>
    </row>
    <row r="2181" spans="16:21" x14ac:dyDescent="0.2">
      <c r="P2181">
        <v>2173</v>
      </c>
      <c r="Q2181" s="37">
        <f t="shared" ca="1" si="136"/>
        <v>0</v>
      </c>
      <c r="R2181" s="38">
        <f t="shared" si="137"/>
        <v>10</v>
      </c>
      <c r="S2181" s="38">
        <f t="shared" ca="1" si="138"/>
        <v>0</v>
      </c>
      <c r="T2181" s="38">
        <f t="shared" ca="1" si="135"/>
        <v>10</v>
      </c>
      <c r="U2181" s="38">
        <f ca="1">SUM($R$9:S2181)</f>
        <v>-57270</v>
      </c>
    </row>
    <row r="2182" spans="16:21" x14ac:dyDescent="0.2">
      <c r="P2182">
        <v>2174</v>
      </c>
      <c r="Q2182" s="37">
        <f t="shared" ca="1" si="136"/>
        <v>0</v>
      </c>
      <c r="R2182" s="38">
        <f t="shared" si="137"/>
        <v>10</v>
      </c>
      <c r="S2182" s="38">
        <f t="shared" ca="1" si="138"/>
        <v>0</v>
      </c>
      <c r="T2182" s="38">
        <f t="shared" ca="1" si="135"/>
        <v>10</v>
      </c>
      <c r="U2182" s="38">
        <f ca="1">SUM($R$9:S2182)</f>
        <v>-57260</v>
      </c>
    </row>
    <row r="2183" spans="16:21" x14ac:dyDescent="0.2">
      <c r="P2183">
        <v>2175</v>
      </c>
      <c r="Q2183" s="37">
        <f t="shared" ca="1" si="136"/>
        <v>0</v>
      </c>
      <c r="R2183" s="38">
        <f t="shared" si="137"/>
        <v>10</v>
      </c>
      <c r="S2183" s="38">
        <f t="shared" ca="1" si="138"/>
        <v>0</v>
      </c>
      <c r="T2183" s="38">
        <f t="shared" ca="1" si="135"/>
        <v>10</v>
      </c>
      <c r="U2183" s="38">
        <f ca="1">SUM($R$9:S2183)</f>
        <v>-57250</v>
      </c>
    </row>
    <row r="2184" spans="16:21" x14ac:dyDescent="0.2">
      <c r="P2184">
        <v>2176</v>
      </c>
      <c r="Q2184" s="37">
        <f t="shared" ca="1" si="136"/>
        <v>0</v>
      </c>
      <c r="R2184" s="38">
        <f t="shared" si="137"/>
        <v>10</v>
      </c>
      <c r="S2184" s="38">
        <f t="shared" ca="1" si="138"/>
        <v>0</v>
      </c>
      <c r="T2184" s="38">
        <f t="shared" ca="1" si="135"/>
        <v>10</v>
      </c>
      <c r="U2184" s="38">
        <f ca="1">SUM($R$9:S2184)</f>
        <v>-57240</v>
      </c>
    </row>
    <row r="2185" spans="16:21" x14ac:dyDescent="0.2">
      <c r="P2185">
        <v>2177</v>
      </c>
      <c r="Q2185" s="37">
        <f t="shared" ca="1" si="136"/>
        <v>0</v>
      </c>
      <c r="R2185" s="38">
        <f t="shared" si="137"/>
        <v>10</v>
      </c>
      <c r="S2185" s="38">
        <f t="shared" ca="1" si="138"/>
        <v>0</v>
      </c>
      <c r="T2185" s="38">
        <f t="shared" ca="1" si="135"/>
        <v>10</v>
      </c>
      <c r="U2185" s="38">
        <f ca="1">SUM($R$9:S2185)</f>
        <v>-57230</v>
      </c>
    </row>
    <row r="2186" spans="16:21" x14ac:dyDescent="0.2">
      <c r="P2186">
        <v>2178</v>
      </c>
      <c r="Q2186" s="37">
        <f t="shared" ca="1" si="136"/>
        <v>0</v>
      </c>
      <c r="R2186" s="38">
        <f t="shared" si="137"/>
        <v>10</v>
      </c>
      <c r="S2186" s="38">
        <f t="shared" ca="1" si="138"/>
        <v>0</v>
      </c>
      <c r="T2186" s="38">
        <f t="shared" ref="T2186:T2249" ca="1" si="139">R2186+S2186</f>
        <v>10</v>
      </c>
      <c r="U2186" s="38">
        <f ca="1">SUM($R$9:S2186)</f>
        <v>-57220</v>
      </c>
    </row>
    <row r="2187" spans="16:21" x14ac:dyDescent="0.2">
      <c r="P2187">
        <v>2179</v>
      </c>
      <c r="Q2187" s="37">
        <f t="shared" ca="1" si="136"/>
        <v>0</v>
      </c>
      <c r="R2187" s="38">
        <f t="shared" si="137"/>
        <v>10</v>
      </c>
      <c r="S2187" s="38">
        <f t="shared" ca="1" si="138"/>
        <v>0</v>
      </c>
      <c r="T2187" s="38">
        <f t="shared" ca="1" si="139"/>
        <v>10</v>
      </c>
      <c r="U2187" s="38">
        <f ca="1">SUM($R$9:S2187)</f>
        <v>-57210</v>
      </c>
    </row>
    <row r="2188" spans="16:21" x14ac:dyDescent="0.2">
      <c r="P2188">
        <v>2180</v>
      </c>
      <c r="Q2188" s="37">
        <f t="shared" ca="1" si="136"/>
        <v>0</v>
      </c>
      <c r="R2188" s="38">
        <f t="shared" si="137"/>
        <v>10</v>
      </c>
      <c r="S2188" s="38">
        <f t="shared" ca="1" si="138"/>
        <v>0</v>
      </c>
      <c r="T2188" s="38">
        <f t="shared" ca="1" si="139"/>
        <v>10</v>
      </c>
      <c r="U2188" s="38">
        <f ca="1">SUM($R$9:S2188)</f>
        <v>-57200</v>
      </c>
    </row>
    <row r="2189" spans="16:21" x14ac:dyDescent="0.2">
      <c r="P2189">
        <v>2181</v>
      </c>
      <c r="Q2189" s="37">
        <f t="shared" ca="1" si="136"/>
        <v>0</v>
      </c>
      <c r="R2189" s="38">
        <f t="shared" si="137"/>
        <v>10</v>
      </c>
      <c r="S2189" s="38">
        <f t="shared" ca="1" si="138"/>
        <v>0</v>
      </c>
      <c r="T2189" s="38">
        <f t="shared" ca="1" si="139"/>
        <v>10</v>
      </c>
      <c r="U2189" s="38">
        <f ca="1">SUM($R$9:S2189)</f>
        <v>-57190</v>
      </c>
    </row>
    <row r="2190" spans="16:21" x14ac:dyDescent="0.2">
      <c r="P2190">
        <v>2182</v>
      </c>
      <c r="Q2190" s="37">
        <f t="shared" ca="1" si="136"/>
        <v>0</v>
      </c>
      <c r="R2190" s="38">
        <f t="shared" si="137"/>
        <v>10</v>
      </c>
      <c r="S2190" s="38">
        <f t="shared" ca="1" si="138"/>
        <v>0</v>
      </c>
      <c r="T2190" s="38">
        <f t="shared" ca="1" si="139"/>
        <v>10</v>
      </c>
      <c r="U2190" s="38">
        <f ca="1">SUM($R$9:S2190)</f>
        <v>-57180</v>
      </c>
    </row>
    <row r="2191" spans="16:21" x14ac:dyDescent="0.2">
      <c r="P2191">
        <v>2183</v>
      </c>
      <c r="Q2191" s="37">
        <f t="shared" ca="1" si="136"/>
        <v>0</v>
      </c>
      <c r="R2191" s="38">
        <f t="shared" si="137"/>
        <v>10</v>
      </c>
      <c r="S2191" s="38">
        <f t="shared" ca="1" si="138"/>
        <v>0</v>
      </c>
      <c r="T2191" s="38">
        <f t="shared" ca="1" si="139"/>
        <v>10</v>
      </c>
      <c r="U2191" s="38">
        <f ca="1">SUM($R$9:S2191)</f>
        <v>-57170</v>
      </c>
    </row>
    <row r="2192" spans="16:21" x14ac:dyDescent="0.2">
      <c r="P2192">
        <v>2184</v>
      </c>
      <c r="Q2192" s="37">
        <f t="shared" ca="1" si="136"/>
        <v>0</v>
      </c>
      <c r="R2192" s="38">
        <f t="shared" si="137"/>
        <v>10</v>
      </c>
      <c r="S2192" s="38">
        <f t="shared" ca="1" si="138"/>
        <v>0</v>
      </c>
      <c r="T2192" s="38">
        <f t="shared" ca="1" si="139"/>
        <v>10</v>
      </c>
      <c r="U2192" s="38">
        <f ca="1">SUM($R$9:S2192)</f>
        <v>-57160</v>
      </c>
    </row>
    <row r="2193" spans="16:21" x14ac:dyDescent="0.2">
      <c r="P2193">
        <v>2185</v>
      </c>
      <c r="Q2193" s="37">
        <f t="shared" ca="1" si="136"/>
        <v>0</v>
      </c>
      <c r="R2193" s="38">
        <f t="shared" si="137"/>
        <v>10</v>
      </c>
      <c r="S2193" s="38">
        <f t="shared" ca="1" si="138"/>
        <v>0</v>
      </c>
      <c r="T2193" s="38">
        <f t="shared" ca="1" si="139"/>
        <v>10</v>
      </c>
      <c r="U2193" s="38">
        <f ca="1">SUM($R$9:S2193)</f>
        <v>-57150</v>
      </c>
    </row>
    <row r="2194" spans="16:21" x14ac:dyDescent="0.2">
      <c r="P2194">
        <v>2186</v>
      </c>
      <c r="Q2194" s="37">
        <f t="shared" ca="1" si="136"/>
        <v>0</v>
      </c>
      <c r="R2194" s="38">
        <f t="shared" si="137"/>
        <v>10</v>
      </c>
      <c r="S2194" s="38">
        <f t="shared" ca="1" si="138"/>
        <v>0</v>
      </c>
      <c r="T2194" s="38">
        <f t="shared" ca="1" si="139"/>
        <v>10</v>
      </c>
      <c r="U2194" s="38">
        <f ca="1">SUM($R$9:S2194)</f>
        <v>-57140</v>
      </c>
    </row>
    <row r="2195" spans="16:21" x14ac:dyDescent="0.2">
      <c r="P2195">
        <v>2187</v>
      </c>
      <c r="Q2195" s="37">
        <f t="shared" ca="1" si="136"/>
        <v>0</v>
      </c>
      <c r="R2195" s="38">
        <f t="shared" si="137"/>
        <v>10</v>
      </c>
      <c r="S2195" s="38">
        <f t="shared" ca="1" si="138"/>
        <v>0</v>
      </c>
      <c r="T2195" s="38">
        <f t="shared" ca="1" si="139"/>
        <v>10</v>
      </c>
      <c r="U2195" s="38">
        <f ca="1">SUM($R$9:S2195)</f>
        <v>-57130</v>
      </c>
    </row>
    <row r="2196" spans="16:21" x14ac:dyDescent="0.2">
      <c r="P2196">
        <v>2188</v>
      </c>
      <c r="Q2196" s="37">
        <f t="shared" ca="1" si="136"/>
        <v>0</v>
      </c>
      <c r="R2196" s="38">
        <f t="shared" si="137"/>
        <v>10</v>
      </c>
      <c r="S2196" s="38">
        <f t="shared" ca="1" si="138"/>
        <v>0</v>
      </c>
      <c r="T2196" s="38">
        <f t="shared" ca="1" si="139"/>
        <v>10</v>
      </c>
      <c r="U2196" s="38">
        <f ca="1">SUM($R$9:S2196)</f>
        <v>-57120</v>
      </c>
    </row>
    <row r="2197" spans="16:21" x14ac:dyDescent="0.2">
      <c r="P2197">
        <v>2189</v>
      </c>
      <c r="Q2197" s="37">
        <f t="shared" ca="1" si="136"/>
        <v>0</v>
      </c>
      <c r="R2197" s="38">
        <f t="shared" si="137"/>
        <v>10</v>
      </c>
      <c r="S2197" s="38">
        <f t="shared" ca="1" si="138"/>
        <v>0</v>
      </c>
      <c r="T2197" s="38">
        <f t="shared" ca="1" si="139"/>
        <v>10</v>
      </c>
      <c r="U2197" s="38">
        <f ca="1">SUM($R$9:S2197)</f>
        <v>-57110</v>
      </c>
    </row>
    <row r="2198" spans="16:21" x14ac:dyDescent="0.2">
      <c r="P2198">
        <v>2190</v>
      </c>
      <c r="Q2198" s="37">
        <f t="shared" ca="1" si="136"/>
        <v>0</v>
      </c>
      <c r="R2198" s="38">
        <f t="shared" si="137"/>
        <v>10</v>
      </c>
      <c r="S2198" s="38">
        <f t="shared" ca="1" si="138"/>
        <v>0</v>
      </c>
      <c r="T2198" s="38">
        <f t="shared" ca="1" si="139"/>
        <v>10</v>
      </c>
      <c r="U2198" s="38">
        <f ca="1">SUM($R$9:S2198)</f>
        <v>-57100</v>
      </c>
    </row>
    <row r="2199" spans="16:21" x14ac:dyDescent="0.2">
      <c r="P2199">
        <v>2191</v>
      </c>
      <c r="Q2199" s="37">
        <f t="shared" ca="1" si="136"/>
        <v>0</v>
      </c>
      <c r="R2199" s="38">
        <f t="shared" si="137"/>
        <v>10</v>
      </c>
      <c r="S2199" s="38">
        <f t="shared" ca="1" si="138"/>
        <v>0</v>
      </c>
      <c r="T2199" s="38">
        <f t="shared" ca="1" si="139"/>
        <v>10</v>
      </c>
      <c r="U2199" s="38">
        <f ca="1">SUM($R$9:S2199)</f>
        <v>-57090</v>
      </c>
    </row>
    <row r="2200" spans="16:21" x14ac:dyDescent="0.2">
      <c r="P2200">
        <v>2192</v>
      </c>
      <c r="Q2200" s="37">
        <f t="shared" ca="1" si="136"/>
        <v>0</v>
      </c>
      <c r="R2200" s="38">
        <f t="shared" si="137"/>
        <v>10</v>
      </c>
      <c r="S2200" s="38">
        <f t="shared" ca="1" si="138"/>
        <v>0</v>
      </c>
      <c r="T2200" s="38">
        <f t="shared" ca="1" si="139"/>
        <v>10</v>
      </c>
      <c r="U2200" s="38">
        <f ca="1">SUM($R$9:S2200)</f>
        <v>-57080</v>
      </c>
    </row>
    <row r="2201" spans="16:21" x14ac:dyDescent="0.2">
      <c r="P2201">
        <v>2193</v>
      </c>
      <c r="Q2201" s="37">
        <f t="shared" ca="1" si="136"/>
        <v>0</v>
      </c>
      <c r="R2201" s="38">
        <f t="shared" si="137"/>
        <v>10</v>
      </c>
      <c r="S2201" s="38">
        <f t="shared" ca="1" si="138"/>
        <v>0</v>
      </c>
      <c r="T2201" s="38">
        <f t="shared" ca="1" si="139"/>
        <v>10</v>
      </c>
      <c r="U2201" s="38">
        <f ca="1">SUM($R$9:S2201)</f>
        <v>-57070</v>
      </c>
    </row>
    <row r="2202" spans="16:21" x14ac:dyDescent="0.2">
      <c r="P2202">
        <v>2194</v>
      </c>
      <c r="Q2202" s="37">
        <f t="shared" ca="1" si="136"/>
        <v>0</v>
      </c>
      <c r="R2202" s="38">
        <f t="shared" si="137"/>
        <v>10</v>
      </c>
      <c r="S2202" s="38">
        <f t="shared" ca="1" si="138"/>
        <v>0</v>
      </c>
      <c r="T2202" s="38">
        <f t="shared" ca="1" si="139"/>
        <v>10</v>
      </c>
      <c r="U2202" s="38">
        <f ca="1">SUM($R$9:S2202)</f>
        <v>-57060</v>
      </c>
    </row>
    <row r="2203" spans="16:21" x14ac:dyDescent="0.2">
      <c r="P2203">
        <v>2195</v>
      </c>
      <c r="Q2203" s="37">
        <f t="shared" ca="1" si="136"/>
        <v>0</v>
      </c>
      <c r="R2203" s="38">
        <f t="shared" si="137"/>
        <v>10</v>
      </c>
      <c r="S2203" s="38">
        <f t="shared" ca="1" si="138"/>
        <v>0</v>
      </c>
      <c r="T2203" s="38">
        <f t="shared" ca="1" si="139"/>
        <v>10</v>
      </c>
      <c r="U2203" s="38">
        <f ca="1">SUM($R$9:S2203)</f>
        <v>-57050</v>
      </c>
    </row>
    <row r="2204" spans="16:21" x14ac:dyDescent="0.2">
      <c r="P2204">
        <v>2196</v>
      </c>
      <c r="Q2204" s="37">
        <f t="shared" ca="1" si="136"/>
        <v>0</v>
      </c>
      <c r="R2204" s="38">
        <f t="shared" si="137"/>
        <v>10</v>
      </c>
      <c r="S2204" s="38">
        <f t="shared" ca="1" si="138"/>
        <v>0</v>
      </c>
      <c r="T2204" s="38">
        <f t="shared" ca="1" si="139"/>
        <v>10</v>
      </c>
      <c r="U2204" s="38">
        <f ca="1">SUM($R$9:S2204)</f>
        <v>-57040</v>
      </c>
    </row>
    <row r="2205" spans="16:21" x14ac:dyDescent="0.2">
      <c r="P2205">
        <v>2197</v>
      </c>
      <c r="Q2205" s="37">
        <f t="shared" ca="1" si="136"/>
        <v>0</v>
      </c>
      <c r="R2205" s="38">
        <f t="shared" si="137"/>
        <v>10</v>
      </c>
      <c r="S2205" s="38">
        <f t="shared" ca="1" si="138"/>
        <v>0</v>
      </c>
      <c r="T2205" s="38">
        <f t="shared" ca="1" si="139"/>
        <v>10</v>
      </c>
      <c r="U2205" s="38">
        <f ca="1">SUM($R$9:S2205)</f>
        <v>-57030</v>
      </c>
    </row>
    <row r="2206" spans="16:21" x14ac:dyDescent="0.2">
      <c r="P2206">
        <v>2198</v>
      </c>
      <c r="Q2206" s="37">
        <f t="shared" ca="1" si="136"/>
        <v>0</v>
      </c>
      <c r="R2206" s="38">
        <f t="shared" si="137"/>
        <v>10</v>
      </c>
      <c r="S2206" s="38">
        <f t="shared" ca="1" si="138"/>
        <v>0</v>
      </c>
      <c r="T2206" s="38">
        <f t="shared" ca="1" si="139"/>
        <v>10</v>
      </c>
      <c r="U2206" s="38">
        <f ca="1">SUM($R$9:S2206)</f>
        <v>-57020</v>
      </c>
    </row>
    <row r="2207" spans="16:21" x14ac:dyDescent="0.2">
      <c r="P2207">
        <v>2199</v>
      </c>
      <c r="Q2207" s="37">
        <f t="shared" ca="1" si="136"/>
        <v>0</v>
      </c>
      <c r="R2207" s="38">
        <f t="shared" si="137"/>
        <v>10</v>
      </c>
      <c r="S2207" s="38">
        <f t="shared" ca="1" si="138"/>
        <v>0</v>
      </c>
      <c r="T2207" s="38">
        <f t="shared" ca="1" si="139"/>
        <v>10</v>
      </c>
      <c r="U2207" s="38">
        <f ca="1">SUM($R$9:S2207)</f>
        <v>-57010</v>
      </c>
    </row>
    <row r="2208" spans="16:21" x14ac:dyDescent="0.2">
      <c r="P2208">
        <v>2200</v>
      </c>
      <c r="Q2208" s="37">
        <f t="shared" ca="1" si="136"/>
        <v>0</v>
      </c>
      <c r="R2208" s="38">
        <f t="shared" si="137"/>
        <v>10</v>
      </c>
      <c r="S2208" s="38">
        <f t="shared" ca="1" si="138"/>
        <v>0</v>
      </c>
      <c r="T2208" s="38">
        <f t="shared" ca="1" si="139"/>
        <v>10</v>
      </c>
      <c r="U2208" s="38">
        <f ca="1">SUM($R$9:S2208)</f>
        <v>-57000</v>
      </c>
    </row>
    <row r="2209" spans="16:21" x14ac:dyDescent="0.2">
      <c r="P2209">
        <v>2201</v>
      </c>
      <c r="Q2209" s="37">
        <f t="shared" ca="1" si="136"/>
        <v>0</v>
      </c>
      <c r="R2209" s="38">
        <f t="shared" si="137"/>
        <v>10</v>
      </c>
      <c r="S2209" s="38">
        <f t="shared" ca="1" si="138"/>
        <v>0</v>
      </c>
      <c r="T2209" s="38">
        <f t="shared" ca="1" si="139"/>
        <v>10</v>
      </c>
      <c r="U2209" s="38">
        <f ca="1">SUM($R$9:S2209)</f>
        <v>-56990</v>
      </c>
    </row>
    <row r="2210" spans="16:21" x14ac:dyDescent="0.2">
      <c r="P2210">
        <v>2202</v>
      </c>
      <c r="Q2210" s="37">
        <f t="shared" ca="1" si="136"/>
        <v>0</v>
      </c>
      <c r="R2210" s="38">
        <f t="shared" si="137"/>
        <v>10</v>
      </c>
      <c r="S2210" s="38">
        <f t="shared" ca="1" si="138"/>
        <v>0</v>
      </c>
      <c r="T2210" s="38">
        <f t="shared" ca="1" si="139"/>
        <v>10</v>
      </c>
      <c r="U2210" s="38">
        <f ca="1">SUM($R$9:S2210)</f>
        <v>-56980</v>
      </c>
    </row>
    <row r="2211" spans="16:21" x14ac:dyDescent="0.2">
      <c r="P2211">
        <v>2203</v>
      </c>
      <c r="Q2211" s="37">
        <f t="shared" ca="1" si="136"/>
        <v>1</v>
      </c>
      <c r="R2211" s="38">
        <f t="shared" si="137"/>
        <v>10</v>
      </c>
      <c r="S2211" s="38">
        <f t="shared" ca="1" si="138"/>
        <v>-1000</v>
      </c>
      <c r="T2211" s="38">
        <f t="shared" ca="1" si="139"/>
        <v>-990</v>
      </c>
      <c r="U2211" s="38">
        <f ca="1">SUM($R$9:S2211)</f>
        <v>-57970</v>
      </c>
    </row>
    <row r="2212" spans="16:21" x14ac:dyDescent="0.2">
      <c r="P2212">
        <v>2204</v>
      </c>
      <c r="Q2212" s="37">
        <f t="shared" ca="1" si="136"/>
        <v>0</v>
      </c>
      <c r="R2212" s="38">
        <f t="shared" si="137"/>
        <v>10</v>
      </c>
      <c r="S2212" s="38">
        <f t="shared" ca="1" si="138"/>
        <v>0</v>
      </c>
      <c r="T2212" s="38">
        <f t="shared" ca="1" si="139"/>
        <v>10</v>
      </c>
      <c r="U2212" s="38">
        <f ca="1">SUM($R$9:S2212)</f>
        <v>-57960</v>
      </c>
    </row>
    <row r="2213" spans="16:21" x14ac:dyDescent="0.2">
      <c r="P2213">
        <v>2205</v>
      </c>
      <c r="Q2213" s="37">
        <f t="shared" ca="1" si="136"/>
        <v>0</v>
      </c>
      <c r="R2213" s="38">
        <f t="shared" si="137"/>
        <v>10</v>
      </c>
      <c r="S2213" s="38">
        <f t="shared" ca="1" si="138"/>
        <v>0</v>
      </c>
      <c r="T2213" s="38">
        <f t="shared" ca="1" si="139"/>
        <v>10</v>
      </c>
      <c r="U2213" s="38">
        <f ca="1">SUM($R$9:S2213)</f>
        <v>-57950</v>
      </c>
    </row>
    <row r="2214" spans="16:21" x14ac:dyDescent="0.2">
      <c r="P2214">
        <v>2206</v>
      </c>
      <c r="Q2214" s="37">
        <f t="shared" ca="1" si="136"/>
        <v>0</v>
      </c>
      <c r="R2214" s="38">
        <f t="shared" si="137"/>
        <v>10</v>
      </c>
      <c r="S2214" s="38">
        <f t="shared" ca="1" si="138"/>
        <v>0</v>
      </c>
      <c r="T2214" s="38">
        <f t="shared" ca="1" si="139"/>
        <v>10</v>
      </c>
      <c r="U2214" s="38">
        <f ca="1">SUM($R$9:S2214)</f>
        <v>-57940</v>
      </c>
    </row>
    <row r="2215" spans="16:21" x14ac:dyDescent="0.2">
      <c r="P2215">
        <v>2207</v>
      </c>
      <c r="Q2215" s="37">
        <f t="shared" ca="1" si="136"/>
        <v>0</v>
      </c>
      <c r="R2215" s="38">
        <f t="shared" si="137"/>
        <v>10</v>
      </c>
      <c r="S2215" s="38">
        <f t="shared" ca="1" si="138"/>
        <v>0</v>
      </c>
      <c r="T2215" s="38">
        <f t="shared" ca="1" si="139"/>
        <v>10</v>
      </c>
      <c r="U2215" s="38">
        <f ca="1">SUM($R$9:S2215)</f>
        <v>-57930</v>
      </c>
    </row>
    <row r="2216" spans="16:21" x14ac:dyDescent="0.2">
      <c r="P2216">
        <v>2208</v>
      </c>
      <c r="Q2216" s="37">
        <f t="shared" ca="1" si="136"/>
        <v>0</v>
      </c>
      <c r="R2216" s="38">
        <f t="shared" si="137"/>
        <v>10</v>
      </c>
      <c r="S2216" s="38">
        <f t="shared" ca="1" si="138"/>
        <v>0</v>
      </c>
      <c r="T2216" s="38">
        <f t="shared" ca="1" si="139"/>
        <v>10</v>
      </c>
      <c r="U2216" s="38">
        <f ca="1">SUM($R$9:S2216)</f>
        <v>-57920</v>
      </c>
    </row>
    <row r="2217" spans="16:21" x14ac:dyDescent="0.2">
      <c r="P2217">
        <v>2209</v>
      </c>
      <c r="Q2217" s="37">
        <f t="shared" ca="1" si="136"/>
        <v>0</v>
      </c>
      <c r="R2217" s="38">
        <f t="shared" si="137"/>
        <v>10</v>
      </c>
      <c r="S2217" s="38">
        <f t="shared" ca="1" si="138"/>
        <v>0</v>
      </c>
      <c r="T2217" s="38">
        <f t="shared" ca="1" si="139"/>
        <v>10</v>
      </c>
      <c r="U2217" s="38">
        <f ca="1">SUM($R$9:S2217)</f>
        <v>-57910</v>
      </c>
    </row>
    <row r="2218" spans="16:21" x14ac:dyDescent="0.2">
      <c r="P2218">
        <v>2210</v>
      </c>
      <c r="Q2218" s="37">
        <f t="shared" ca="1" si="136"/>
        <v>0</v>
      </c>
      <c r="R2218" s="38">
        <f t="shared" si="137"/>
        <v>10</v>
      </c>
      <c r="S2218" s="38">
        <f t="shared" ca="1" si="138"/>
        <v>0</v>
      </c>
      <c r="T2218" s="38">
        <f t="shared" ca="1" si="139"/>
        <v>10</v>
      </c>
      <c r="U2218" s="38">
        <f ca="1">SUM($R$9:S2218)</f>
        <v>-57900</v>
      </c>
    </row>
    <row r="2219" spans="16:21" x14ac:dyDescent="0.2">
      <c r="P2219">
        <v>2211</v>
      </c>
      <c r="Q2219" s="37">
        <f t="shared" ca="1" si="136"/>
        <v>0</v>
      </c>
      <c r="R2219" s="38">
        <f t="shared" si="137"/>
        <v>10</v>
      </c>
      <c r="S2219" s="38">
        <f t="shared" ca="1" si="138"/>
        <v>0</v>
      </c>
      <c r="T2219" s="38">
        <f t="shared" ca="1" si="139"/>
        <v>10</v>
      </c>
      <c r="U2219" s="38">
        <f ca="1">SUM($R$9:S2219)</f>
        <v>-57890</v>
      </c>
    </row>
    <row r="2220" spans="16:21" x14ac:dyDescent="0.2">
      <c r="P2220">
        <v>2212</v>
      </c>
      <c r="Q2220" s="37">
        <f t="shared" ca="1" si="136"/>
        <v>0</v>
      </c>
      <c r="R2220" s="38">
        <f t="shared" si="137"/>
        <v>10</v>
      </c>
      <c r="S2220" s="38">
        <f t="shared" ca="1" si="138"/>
        <v>0</v>
      </c>
      <c r="T2220" s="38">
        <f t="shared" ca="1" si="139"/>
        <v>10</v>
      </c>
      <c r="U2220" s="38">
        <f ca="1">SUM($R$9:S2220)</f>
        <v>-57880</v>
      </c>
    </row>
    <row r="2221" spans="16:21" x14ac:dyDescent="0.2">
      <c r="P2221">
        <v>2213</v>
      </c>
      <c r="Q2221" s="37">
        <f t="shared" ca="1" si="136"/>
        <v>0</v>
      </c>
      <c r="R2221" s="38">
        <f t="shared" si="137"/>
        <v>10</v>
      </c>
      <c r="S2221" s="38">
        <f t="shared" ca="1" si="138"/>
        <v>0</v>
      </c>
      <c r="T2221" s="38">
        <f t="shared" ca="1" si="139"/>
        <v>10</v>
      </c>
      <c r="U2221" s="38">
        <f ca="1">SUM($R$9:S2221)</f>
        <v>-57870</v>
      </c>
    </row>
    <row r="2222" spans="16:21" x14ac:dyDescent="0.2">
      <c r="P2222">
        <v>2214</v>
      </c>
      <c r="Q2222" s="37">
        <f t="shared" ca="1" si="136"/>
        <v>0</v>
      </c>
      <c r="R2222" s="38">
        <f t="shared" si="137"/>
        <v>10</v>
      </c>
      <c r="S2222" s="38">
        <f t="shared" ca="1" si="138"/>
        <v>0</v>
      </c>
      <c r="T2222" s="38">
        <f t="shared" ca="1" si="139"/>
        <v>10</v>
      </c>
      <c r="U2222" s="38">
        <f ca="1">SUM($R$9:S2222)</f>
        <v>-57860</v>
      </c>
    </row>
    <row r="2223" spans="16:21" x14ac:dyDescent="0.2">
      <c r="P2223">
        <v>2215</v>
      </c>
      <c r="Q2223" s="37">
        <f t="shared" ca="1" si="136"/>
        <v>0</v>
      </c>
      <c r="R2223" s="38">
        <f t="shared" si="137"/>
        <v>10</v>
      </c>
      <c r="S2223" s="38">
        <f t="shared" ca="1" si="138"/>
        <v>0</v>
      </c>
      <c r="T2223" s="38">
        <f t="shared" ca="1" si="139"/>
        <v>10</v>
      </c>
      <c r="U2223" s="38">
        <f ca="1">SUM($R$9:S2223)</f>
        <v>-57850</v>
      </c>
    </row>
    <row r="2224" spans="16:21" x14ac:dyDescent="0.2">
      <c r="P2224">
        <v>2216</v>
      </c>
      <c r="Q2224" s="37">
        <f t="shared" ca="1" si="136"/>
        <v>0</v>
      </c>
      <c r="R2224" s="38">
        <f t="shared" si="137"/>
        <v>10</v>
      </c>
      <c r="S2224" s="38">
        <f t="shared" ca="1" si="138"/>
        <v>0</v>
      </c>
      <c r="T2224" s="38">
        <f t="shared" ca="1" si="139"/>
        <v>10</v>
      </c>
      <c r="U2224" s="38">
        <f ca="1">SUM($R$9:S2224)</f>
        <v>-57840</v>
      </c>
    </row>
    <row r="2225" spans="16:21" x14ac:dyDescent="0.2">
      <c r="P2225">
        <v>2217</v>
      </c>
      <c r="Q2225" s="37">
        <f t="shared" ref="Q2225:Q2288" ca="1" si="140">IF(RAND()&lt;$C$2,1,0)</f>
        <v>0</v>
      </c>
      <c r="R2225" s="38">
        <f t="shared" ref="R2225:R2288" si="141">$G$2</f>
        <v>10</v>
      </c>
      <c r="S2225" s="38">
        <f t="shared" ref="S2225:S2288" ca="1" si="142">IF(Q2225=1,$G$3,$G$4)</f>
        <v>0</v>
      </c>
      <c r="T2225" s="38">
        <f t="shared" ca="1" si="139"/>
        <v>10</v>
      </c>
      <c r="U2225" s="38">
        <f ca="1">SUM($R$9:S2225)</f>
        <v>-57830</v>
      </c>
    </row>
    <row r="2226" spans="16:21" x14ac:dyDescent="0.2">
      <c r="P2226">
        <v>2218</v>
      </c>
      <c r="Q2226" s="37">
        <f t="shared" ca="1" si="140"/>
        <v>0</v>
      </c>
      <c r="R2226" s="38">
        <f t="shared" si="141"/>
        <v>10</v>
      </c>
      <c r="S2226" s="38">
        <f t="shared" ca="1" si="142"/>
        <v>0</v>
      </c>
      <c r="T2226" s="38">
        <f t="shared" ca="1" si="139"/>
        <v>10</v>
      </c>
      <c r="U2226" s="38">
        <f ca="1">SUM($R$9:S2226)</f>
        <v>-57820</v>
      </c>
    </row>
    <row r="2227" spans="16:21" x14ac:dyDescent="0.2">
      <c r="P2227">
        <v>2219</v>
      </c>
      <c r="Q2227" s="37">
        <f t="shared" ca="1" si="140"/>
        <v>0</v>
      </c>
      <c r="R2227" s="38">
        <f t="shared" si="141"/>
        <v>10</v>
      </c>
      <c r="S2227" s="38">
        <f t="shared" ca="1" si="142"/>
        <v>0</v>
      </c>
      <c r="T2227" s="38">
        <f t="shared" ca="1" si="139"/>
        <v>10</v>
      </c>
      <c r="U2227" s="38">
        <f ca="1">SUM($R$9:S2227)</f>
        <v>-57810</v>
      </c>
    </row>
    <row r="2228" spans="16:21" x14ac:dyDescent="0.2">
      <c r="P2228">
        <v>2220</v>
      </c>
      <c r="Q2228" s="37">
        <f t="shared" ca="1" si="140"/>
        <v>0</v>
      </c>
      <c r="R2228" s="38">
        <f t="shared" si="141"/>
        <v>10</v>
      </c>
      <c r="S2228" s="38">
        <f t="shared" ca="1" si="142"/>
        <v>0</v>
      </c>
      <c r="T2228" s="38">
        <f t="shared" ca="1" si="139"/>
        <v>10</v>
      </c>
      <c r="U2228" s="38">
        <f ca="1">SUM($R$9:S2228)</f>
        <v>-57800</v>
      </c>
    </row>
    <row r="2229" spans="16:21" x14ac:dyDescent="0.2">
      <c r="P2229">
        <v>2221</v>
      </c>
      <c r="Q2229" s="37">
        <f t="shared" ca="1" si="140"/>
        <v>0</v>
      </c>
      <c r="R2229" s="38">
        <f t="shared" si="141"/>
        <v>10</v>
      </c>
      <c r="S2229" s="38">
        <f t="shared" ca="1" si="142"/>
        <v>0</v>
      </c>
      <c r="T2229" s="38">
        <f t="shared" ca="1" si="139"/>
        <v>10</v>
      </c>
      <c r="U2229" s="38">
        <f ca="1">SUM($R$9:S2229)</f>
        <v>-57790</v>
      </c>
    </row>
    <row r="2230" spans="16:21" x14ac:dyDescent="0.2">
      <c r="P2230">
        <v>2222</v>
      </c>
      <c r="Q2230" s="37">
        <f t="shared" ca="1" si="140"/>
        <v>0</v>
      </c>
      <c r="R2230" s="38">
        <f t="shared" si="141"/>
        <v>10</v>
      </c>
      <c r="S2230" s="38">
        <f t="shared" ca="1" si="142"/>
        <v>0</v>
      </c>
      <c r="T2230" s="38">
        <f t="shared" ca="1" si="139"/>
        <v>10</v>
      </c>
      <c r="U2230" s="38">
        <f ca="1">SUM($R$9:S2230)</f>
        <v>-57780</v>
      </c>
    </row>
    <row r="2231" spans="16:21" x14ac:dyDescent="0.2">
      <c r="P2231">
        <v>2223</v>
      </c>
      <c r="Q2231" s="37">
        <f t="shared" ca="1" si="140"/>
        <v>0</v>
      </c>
      <c r="R2231" s="38">
        <f t="shared" si="141"/>
        <v>10</v>
      </c>
      <c r="S2231" s="38">
        <f t="shared" ca="1" si="142"/>
        <v>0</v>
      </c>
      <c r="T2231" s="38">
        <f t="shared" ca="1" si="139"/>
        <v>10</v>
      </c>
      <c r="U2231" s="38">
        <f ca="1">SUM($R$9:S2231)</f>
        <v>-57770</v>
      </c>
    </row>
    <row r="2232" spans="16:21" x14ac:dyDescent="0.2">
      <c r="P2232">
        <v>2224</v>
      </c>
      <c r="Q2232" s="37">
        <f t="shared" ca="1" si="140"/>
        <v>0</v>
      </c>
      <c r="R2232" s="38">
        <f t="shared" si="141"/>
        <v>10</v>
      </c>
      <c r="S2232" s="38">
        <f t="shared" ca="1" si="142"/>
        <v>0</v>
      </c>
      <c r="T2232" s="38">
        <f t="shared" ca="1" si="139"/>
        <v>10</v>
      </c>
      <c r="U2232" s="38">
        <f ca="1">SUM($R$9:S2232)</f>
        <v>-57760</v>
      </c>
    </row>
    <row r="2233" spans="16:21" x14ac:dyDescent="0.2">
      <c r="P2233">
        <v>2225</v>
      </c>
      <c r="Q2233" s="37">
        <f t="shared" ca="1" si="140"/>
        <v>0</v>
      </c>
      <c r="R2233" s="38">
        <f t="shared" si="141"/>
        <v>10</v>
      </c>
      <c r="S2233" s="38">
        <f t="shared" ca="1" si="142"/>
        <v>0</v>
      </c>
      <c r="T2233" s="38">
        <f t="shared" ca="1" si="139"/>
        <v>10</v>
      </c>
      <c r="U2233" s="38">
        <f ca="1">SUM($R$9:S2233)</f>
        <v>-57750</v>
      </c>
    </row>
    <row r="2234" spans="16:21" x14ac:dyDescent="0.2">
      <c r="P2234">
        <v>2226</v>
      </c>
      <c r="Q2234" s="37">
        <f t="shared" ca="1" si="140"/>
        <v>0</v>
      </c>
      <c r="R2234" s="38">
        <f t="shared" si="141"/>
        <v>10</v>
      </c>
      <c r="S2234" s="38">
        <f t="shared" ca="1" si="142"/>
        <v>0</v>
      </c>
      <c r="T2234" s="38">
        <f t="shared" ca="1" si="139"/>
        <v>10</v>
      </c>
      <c r="U2234" s="38">
        <f ca="1">SUM($R$9:S2234)</f>
        <v>-57740</v>
      </c>
    </row>
    <row r="2235" spans="16:21" x14ac:dyDescent="0.2">
      <c r="P2235">
        <v>2227</v>
      </c>
      <c r="Q2235" s="37">
        <f t="shared" ca="1" si="140"/>
        <v>0</v>
      </c>
      <c r="R2235" s="38">
        <f t="shared" si="141"/>
        <v>10</v>
      </c>
      <c r="S2235" s="38">
        <f t="shared" ca="1" si="142"/>
        <v>0</v>
      </c>
      <c r="T2235" s="38">
        <f t="shared" ca="1" si="139"/>
        <v>10</v>
      </c>
      <c r="U2235" s="38">
        <f ca="1">SUM($R$9:S2235)</f>
        <v>-57730</v>
      </c>
    </row>
    <row r="2236" spans="16:21" x14ac:dyDescent="0.2">
      <c r="P2236">
        <v>2228</v>
      </c>
      <c r="Q2236" s="37">
        <f t="shared" ca="1" si="140"/>
        <v>0</v>
      </c>
      <c r="R2236" s="38">
        <f t="shared" si="141"/>
        <v>10</v>
      </c>
      <c r="S2236" s="38">
        <f t="shared" ca="1" si="142"/>
        <v>0</v>
      </c>
      <c r="T2236" s="38">
        <f t="shared" ca="1" si="139"/>
        <v>10</v>
      </c>
      <c r="U2236" s="38">
        <f ca="1">SUM($R$9:S2236)</f>
        <v>-57720</v>
      </c>
    </row>
    <row r="2237" spans="16:21" x14ac:dyDescent="0.2">
      <c r="P2237">
        <v>2229</v>
      </c>
      <c r="Q2237" s="37">
        <f t="shared" ca="1" si="140"/>
        <v>0</v>
      </c>
      <c r="R2237" s="38">
        <f t="shared" si="141"/>
        <v>10</v>
      </c>
      <c r="S2237" s="38">
        <f t="shared" ca="1" si="142"/>
        <v>0</v>
      </c>
      <c r="T2237" s="38">
        <f t="shared" ca="1" si="139"/>
        <v>10</v>
      </c>
      <c r="U2237" s="38">
        <f ca="1">SUM($R$9:S2237)</f>
        <v>-57710</v>
      </c>
    </row>
    <row r="2238" spans="16:21" x14ac:dyDescent="0.2">
      <c r="P2238">
        <v>2230</v>
      </c>
      <c r="Q2238" s="37">
        <f t="shared" ca="1" si="140"/>
        <v>0</v>
      </c>
      <c r="R2238" s="38">
        <f t="shared" si="141"/>
        <v>10</v>
      </c>
      <c r="S2238" s="38">
        <f t="shared" ca="1" si="142"/>
        <v>0</v>
      </c>
      <c r="T2238" s="38">
        <f t="shared" ca="1" si="139"/>
        <v>10</v>
      </c>
      <c r="U2238" s="38">
        <f ca="1">SUM($R$9:S2238)</f>
        <v>-57700</v>
      </c>
    </row>
    <row r="2239" spans="16:21" x14ac:dyDescent="0.2">
      <c r="P2239">
        <v>2231</v>
      </c>
      <c r="Q2239" s="37">
        <f t="shared" ca="1" si="140"/>
        <v>0</v>
      </c>
      <c r="R2239" s="38">
        <f t="shared" si="141"/>
        <v>10</v>
      </c>
      <c r="S2239" s="38">
        <f t="shared" ca="1" si="142"/>
        <v>0</v>
      </c>
      <c r="T2239" s="38">
        <f t="shared" ca="1" si="139"/>
        <v>10</v>
      </c>
      <c r="U2239" s="38">
        <f ca="1">SUM($R$9:S2239)</f>
        <v>-57690</v>
      </c>
    </row>
    <row r="2240" spans="16:21" x14ac:dyDescent="0.2">
      <c r="P2240">
        <v>2232</v>
      </c>
      <c r="Q2240" s="37">
        <f t="shared" ca="1" si="140"/>
        <v>0</v>
      </c>
      <c r="R2240" s="38">
        <f t="shared" si="141"/>
        <v>10</v>
      </c>
      <c r="S2240" s="38">
        <f t="shared" ca="1" si="142"/>
        <v>0</v>
      </c>
      <c r="T2240" s="38">
        <f t="shared" ca="1" si="139"/>
        <v>10</v>
      </c>
      <c r="U2240" s="38">
        <f ca="1">SUM($R$9:S2240)</f>
        <v>-57680</v>
      </c>
    </row>
    <row r="2241" spans="16:21" x14ac:dyDescent="0.2">
      <c r="P2241">
        <v>2233</v>
      </c>
      <c r="Q2241" s="37">
        <f t="shared" ca="1" si="140"/>
        <v>0</v>
      </c>
      <c r="R2241" s="38">
        <f t="shared" si="141"/>
        <v>10</v>
      </c>
      <c r="S2241" s="38">
        <f t="shared" ca="1" si="142"/>
        <v>0</v>
      </c>
      <c r="T2241" s="38">
        <f t="shared" ca="1" si="139"/>
        <v>10</v>
      </c>
      <c r="U2241" s="38">
        <f ca="1">SUM($R$9:S2241)</f>
        <v>-57670</v>
      </c>
    </row>
    <row r="2242" spans="16:21" x14ac:dyDescent="0.2">
      <c r="P2242">
        <v>2234</v>
      </c>
      <c r="Q2242" s="37">
        <f t="shared" ca="1" si="140"/>
        <v>0</v>
      </c>
      <c r="R2242" s="38">
        <f t="shared" si="141"/>
        <v>10</v>
      </c>
      <c r="S2242" s="38">
        <f t="shared" ca="1" si="142"/>
        <v>0</v>
      </c>
      <c r="T2242" s="38">
        <f t="shared" ca="1" si="139"/>
        <v>10</v>
      </c>
      <c r="U2242" s="38">
        <f ca="1">SUM($R$9:S2242)</f>
        <v>-57660</v>
      </c>
    </row>
    <row r="2243" spans="16:21" x14ac:dyDescent="0.2">
      <c r="P2243">
        <v>2235</v>
      </c>
      <c r="Q2243" s="37">
        <f t="shared" ca="1" si="140"/>
        <v>0</v>
      </c>
      <c r="R2243" s="38">
        <f t="shared" si="141"/>
        <v>10</v>
      </c>
      <c r="S2243" s="38">
        <f t="shared" ca="1" si="142"/>
        <v>0</v>
      </c>
      <c r="T2243" s="38">
        <f t="shared" ca="1" si="139"/>
        <v>10</v>
      </c>
      <c r="U2243" s="38">
        <f ca="1">SUM($R$9:S2243)</f>
        <v>-57650</v>
      </c>
    </row>
    <row r="2244" spans="16:21" x14ac:dyDescent="0.2">
      <c r="P2244">
        <v>2236</v>
      </c>
      <c r="Q2244" s="37">
        <f t="shared" ca="1" si="140"/>
        <v>0</v>
      </c>
      <c r="R2244" s="38">
        <f t="shared" si="141"/>
        <v>10</v>
      </c>
      <c r="S2244" s="38">
        <f t="shared" ca="1" si="142"/>
        <v>0</v>
      </c>
      <c r="T2244" s="38">
        <f t="shared" ca="1" si="139"/>
        <v>10</v>
      </c>
      <c r="U2244" s="38">
        <f ca="1">SUM($R$9:S2244)</f>
        <v>-57640</v>
      </c>
    </row>
    <row r="2245" spans="16:21" x14ac:dyDescent="0.2">
      <c r="P2245">
        <v>2237</v>
      </c>
      <c r="Q2245" s="37">
        <f t="shared" ca="1" si="140"/>
        <v>0</v>
      </c>
      <c r="R2245" s="38">
        <f t="shared" si="141"/>
        <v>10</v>
      </c>
      <c r="S2245" s="38">
        <f t="shared" ca="1" si="142"/>
        <v>0</v>
      </c>
      <c r="T2245" s="38">
        <f t="shared" ca="1" si="139"/>
        <v>10</v>
      </c>
      <c r="U2245" s="38">
        <f ca="1">SUM($R$9:S2245)</f>
        <v>-57630</v>
      </c>
    </row>
    <row r="2246" spans="16:21" x14ac:dyDescent="0.2">
      <c r="P2246">
        <v>2238</v>
      </c>
      <c r="Q2246" s="37">
        <f t="shared" ca="1" si="140"/>
        <v>0</v>
      </c>
      <c r="R2246" s="38">
        <f t="shared" si="141"/>
        <v>10</v>
      </c>
      <c r="S2246" s="38">
        <f t="shared" ca="1" si="142"/>
        <v>0</v>
      </c>
      <c r="T2246" s="38">
        <f t="shared" ca="1" si="139"/>
        <v>10</v>
      </c>
      <c r="U2246" s="38">
        <f ca="1">SUM($R$9:S2246)</f>
        <v>-57620</v>
      </c>
    </row>
    <row r="2247" spans="16:21" x14ac:dyDescent="0.2">
      <c r="P2247">
        <v>2239</v>
      </c>
      <c r="Q2247" s="37">
        <f t="shared" ca="1" si="140"/>
        <v>0</v>
      </c>
      <c r="R2247" s="38">
        <f t="shared" si="141"/>
        <v>10</v>
      </c>
      <c r="S2247" s="38">
        <f t="shared" ca="1" si="142"/>
        <v>0</v>
      </c>
      <c r="T2247" s="38">
        <f t="shared" ca="1" si="139"/>
        <v>10</v>
      </c>
      <c r="U2247" s="38">
        <f ca="1">SUM($R$9:S2247)</f>
        <v>-57610</v>
      </c>
    </row>
    <row r="2248" spans="16:21" x14ac:dyDescent="0.2">
      <c r="P2248">
        <v>2240</v>
      </c>
      <c r="Q2248" s="37">
        <f t="shared" ca="1" si="140"/>
        <v>0</v>
      </c>
      <c r="R2248" s="38">
        <f t="shared" si="141"/>
        <v>10</v>
      </c>
      <c r="S2248" s="38">
        <f t="shared" ca="1" si="142"/>
        <v>0</v>
      </c>
      <c r="T2248" s="38">
        <f t="shared" ca="1" si="139"/>
        <v>10</v>
      </c>
      <c r="U2248" s="38">
        <f ca="1">SUM($R$9:S2248)</f>
        <v>-57600</v>
      </c>
    </row>
    <row r="2249" spans="16:21" x14ac:dyDescent="0.2">
      <c r="P2249">
        <v>2241</v>
      </c>
      <c r="Q2249" s="37">
        <f t="shared" ca="1" si="140"/>
        <v>0</v>
      </c>
      <c r="R2249" s="38">
        <f t="shared" si="141"/>
        <v>10</v>
      </c>
      <c r="S2249" s="38">
        <f t="shared" ca="1" si="142"/>
        <v>0</v>
      </c>
      <c r="T2249" s="38">
        <f t="shared" ca="1" si="139"/>
        <v>10</v>
      </c>
      <c r="U2249" s="38">
        <f ca="1">SUM($R$9:S2249)</f>
        <v>-57590</v>
      </c>
    </row>
    <row r="2250" spans="16:21" x14ac:dyDescent="0.2">
      <c r="P2250">
        <v>2242</v>
      </c>
      <c r="Q2250" s="37">
        <f t="shared" ca="1" si="140"/>
        <v>0</v>
      </c>
      <c r="R2250" s="38">
        <f t="shared" si="141"/>
        <v>10</v>
      </c>
      <c r="S2250" s="38">
        <f t="shared" ca="1" si="142"/>
        <v>0</v>
      </c>
      <c r="T2250" s="38">
        <f t="shared" ref="T2250:T2313" ca="1" si="143">R2250+S2250</f>
        <v>10</v>
      </c>
      <c r="U2250" s="38">
        <f ca="1">SUM($R$9:S2250)</f>
        <v>-57580</v>
      </c>
    </row>
    <row r="2251" spans="16:21" x14ac:dyDescent="0.2">
      <c r="P2251">
        <v>2243</v>
      </c>
      <c r="Q2251" s="37">
        <f t="shared" ca="1" si="140"/>
        <v>0</v>
      </c>
      <c r="R2251" s="38">
        <f t="shared" si="141"/>
        <v>10</v>
      </c>
      <c r="S2251" s="38">
        <f t="shared" ca="1" si="142"/>
        <v>0</v>
      </c>
      <c r="T2251" s="38">
        <f t="shared" ca="1" si="143"/>
        <v>10</v>
      </c>
      <c r="U2251" s="38">
        <f ca="1">SUM($R$9:S2251)</f>
        <v>-57570</v>
      </c>
    </row>
    <row r="2252" spans="16:21" x14ac:dyDescent="0.2">
      <c r="P2252">
        <v>2244</v>
      </c>
      <c r="Q2252" s="37">
        <f t="shared" ca="1" si="140"/>
        <v>1</v>
      </c>
      <c r="R2252" s="38">
        <f t="shared" si="141"/>
        <v>10</v>
      </c>
      <c r="S2252" s="38">
        <f t="shared" ca="1" si="142"/>
        <v>-1000</v>
      </c>
      <c r="T2252" s="38">
        <f t="shared" ca="1" si="143"/>
        <v>-990</v>
      </c>
      <c r="U2252" s="38">
        <f ca="1">SUM($R$9:S2252)</f>
        <v>-58560</v>
      </c>
    </row>
    <row r="2253" spans="16:21" x14ac:dyDescent="0.2">
      <c r="P2253">
        <v>2245</v>
      </c>
      <c r="Q2253" s="37">
        <f t="shared" ca="1" si="140"/>
        <v>0</v>
      </c>
      <c r="R2253" s="38">
        <f t="shared" si="141"/>
        <v>10</v>
      </c>
      <c r="S2253" s="38">
        <f t="shared" ca="1" si="142"/>
        <v>0</v>
      </c>
      <c r="T2253" s="38">
        <f t="shared" ca="1" si="143"/>
        <v>10</v>
      </c>
      <c r="U2253" s="38">
        <f ca="1">SUM($R$9:S2253)</f>
        <v>-58550</v>
      </c>
    </row>
    <row r="2254" spans="16:21" x14ac:dyDescent="0.2">
      <c r="P2254">
        <v>2246</v>
      </c>
      <c r="Q2254" s="37">
        <f t="shared" ca="1" si="140"/>
        <v>0</v>
      </c>
      <c r="R2254" s="38">
        <f t="shared" si="141"/>
        <v>10</v>
      </c>
      <c r="S2254" s="38">
        <f t="shared" ca="1" si="142"/>
        <v>0</v>
      </c>
      <c r="T2254" s="38">
        <f t="shared" ca="1" si="143"/>
        <v>10</v>
      </c>
      <c r="U2254" s="38">
        <f ca="1">SUM($R$9:S2254)</f>
        <v>-58540</v>
      </c>
    </row>
    <row r="2255" spans="16:21" x14ac:dyDescent="0.2">
      <c r="P2255">
        <v>2247</v>
      </c>
      <c r="Q2255" s="37">
        <f t="shared" ca="1" si="140"/>
        <v>0</v>
      </c>
      <c r="R2255" s="38">
        <f t="shared" si="141"/>
        <v>10</v>
      </c>
      <c r="S2255" s="38">
        <f t="shared" ca="1" si="142"/>
        <v>0</v>
      </c>
      <c r="T2255" s="38">
        <f t="shared" ca="1" si="143"/>
        <v>10</v>
      </c>
      <c r="U2255" s="38">
        <f ca="1">SUM($R$9:S2255)</f>
        <v>-58530</v>
      </c>
    </row>
    <row r="2256" spans="16:21" x14ac:dyDescent="0.2">
      <c r="P2256">
        <v>2248</v>
      </c>
      <c r="Q2256" s="37">
        <f t="shared" ca="1" si="140"/>
        <v>0</v>
      </c>
      <c r="R2256" s="38">
        <f t="shared" si="141"/>
        <v>10</v>
      </c>
      <c r="S2256" s="38">
        <f t="shared" ca="1" si="142"/>
        <v>0</v>
      </c>
      <c r="T2256" s="38">
        <f t="shared" ca="1" si="143"/>
        <v>10</v>
      </c>
      <c r="U2256" s="38">
        <f ca="1">SUM($R$9:S2256)</f>
        <v>-58520</v>
      </c>
    </row>
    <row r="2257" spans="16:21" x14ac:dyDescent="0.2">
      <c r="P2257">
        <v>2249</v>
      </c>
      <c r="Q2257" s="37">
        <f t="shared" ca="1" si="140"/>
        <v>0</v>
      </c>
      <c r="R2257" s="38">
        <f t="shared" si="141"/>
        <v>10</v>
      </c>
      <c r="S2257" s="38">
        <f t="shared" ca="1" si="142"/>
        <v>0</v>
      </c>
      <c r="T2257" s="38">
        <f t="shared" ca="1" si="143"/>
        <v>10</v>
      </c>
      <c r="U2257" s="38">
        <f ca="1">SUM($R$9:S2257)</f>
        <v>-58510</v>
      </c>
    </row>
    <row r="2258" spans="16:21" x14ac:dyDescent="0.2">
      <c r="P2258">
        <v>2250</v>
      </c>
      <c r="Q2258" s="37">
        <f t="shared" ca="1" si="140"/>
        <v>0</v>
      </c>
      <c r="R2258" s="38">
        <f t="shared" si="141"/>
        <v>10</v>
      </c>
      <c r="S2258" s="38">
        <f t="shared" ca="1" si="142"/>
        <v>0</v>
      </c>
      <c r="T2258" s="38">
        <f t="shared" ca="1" si="143"/>
        <v>10</v>
      </c>
      <c r="U2258" s="38">
        <f ca="1">SUM($R$9:S2258)</f>
        <v>-58500</v>
      </c>
    </row>
    <row r="2259" spans="16:21" x14ac:dyDescent="0.2">
      <c r="P2259">
        <v>2251</v>
      </c>
      <c r="Q2259" s="37">
        <f t="shared" ca="1" si="140"/>
        <v>0</v>
      </c>
      <c r="R2259" s="38">
        <f t="shared" si="141"/>
        <v>10</v>
      </c>
      <c r="S2259" s="38">
        <f t="shared" ca="1" si="142"/>
        <v>0</v>
      </c>
      <c r="T2259" s="38">
        <f t="shared" ca="1" si="143"/>
        <v>10</v>
      </c>
      <c r="U2259" s="38">
        <f ca="1">SUM($R$9:S2259)</f>
        <v>-58490</v>
      </c>
    </row>
    <row r="2260" spans="16:21" x14ac:dyDescent="0.2">
      <c r="P2260">
        <v>2252</v>
      </c>
      <c r="Q2260" s="37">
        <f t="shared" ca="1" si="140"/>
        <v>0</v>
      </c>
      <c r="R2260" s="38">
        <f t="shared" si="141"/>
        <v>10</v>
      </c>
      <c r="S2260" s="38">
        <f t="shared" ca="1" si="142"/>
        <v>0</v>
      </c>
      <c r="T2260" s="38">
        <f t="shared" ca="1" si="143"/>
        <v>10</v>
      </c>
      <c r="U2260" s="38">
        <f ca="1">SUM($R$9:S2260)</f>
        <v>-58480</v>
      </c>
    </row>
    <row r="2261" spans="16:21" x14ac:dyDescent="0.2">
      <c r="P2261">
        <v>2253</v>
      </c>
      <c r="Q2261" s="37">
        <f t="shared" ca="1" si="140"/>
        <v>0</v>
      </c>
      <c r="R2261" s="38">
        <f t="shared" si="141"/>
        <v>10</v>
      </c>
      <c r="S2261" s="38">
        <f t="shared" ca="1" si="142"/>
        <v>0</v>
      </c>
      <c r="T2261" s="38">
        <f t="shared" ca="1" si="143"/>
        <v>10</v>
      </c>
      <c r="U2261" s="38">
        <f ca="1">SUM($R$9:S2261)</f>
        <v>-58470</v>
      </c>
    </row>
    <row r="2262" spans="16:21" x14ac:dyDescent="0.2">
      <c r="P2262">
        <v>2254</v>
      </c>
      <c r="Q2262" s="37">
        <f t="shared" ca="1" si="140"/>
        <v>0</v>
      </c>
      <c r="R2262" s="38">
        <f t="shared" si="141"/>
        <v>10</v>
      </c>
      <c r="S2262" s="38">
        <f t="shared" ca="1" si="142"/>
        <v>0</v>
      </c>
      <c r="T2262" s="38">
        <f t="shared" ca="1" si="143"/>
        <v>10</v>
      </c>
      <c r="U2262" s="38">
        <f ca="1">SUM($R$9:S2262)</f>
        <v>-58460</v>
      </c>
    </row>
    <row r="2263" spans="16:21" x14ac:dyDescent="0.2">
      <c r="P2263">
        <v>2255</v>
      </c>
      <c r="Q2263" s="37">
        <f t="shared" ca="1" si="140"/>
        <v>0</v>
      </c>
      <c r="R2263" s="38">
        <f t="shared" si="141"/>
        <v>10</v>
      </c>
      <c r="S2263" s="38">
        <f t="shared" ca="1" si="142"/>
        <v>0</v>
      </c>
      <c r="T2263" s="38">
        <f t="shared" ca="1" si="143"/>
        <v>10</v>
      </c>
      <c r="U2263" s="38">
        <f ca="1">SUM($R$9:S2263)</f>
        <v>-58450</v>
      </c>
    </row>
    <row r="2264" spans="16:21" x14ac:dyDescent="0.2">
      <c r="P2264">
        <v>2256</v>
      </c>
      <c r="Q2264" s="37">
        <f t="shared" ca="1" si="140"/>
        <v>0</v>
      </c>
      <c r="R2264" s="38">
        <f t="shared" si="141"/>
        <v>10</v>
      </c>
      <c r="S2264" s="38">
        <f t="shared" ca="1" si="142"/>
        <v>0</v>
      </c>
      <c r="T2264" s="38">
        <f t="shared" ca="1" si="143"/>
        <v>10</v>
      </c>
      <c r="U2264" s="38">
        <f ca="1">SUM($R$9:S2264)</f>
        <v>-58440</v>
      </c>
    </row>
    <row r="2265" spans="16:21" x14ac:dyDescent="0.2">
      <c r="P2265">
        <v>2257</v>
      </c>
      <c r="Q2265" s="37">
        <f t="shared" ca="1" si="140"/>
        <v>0</v>
      </c>
      <c r="R2265" s="38">
        <f t="shared" si="141"/>
        <v>10</v>
      </c>
      <c r="S2265" s="38">
        <f t="shared" ca="1" si="142"/>
        <v>0</v>
      </c>
      <c r="T2265" s="38">
        <f t="shared" ca="1" si="143"/>
        <v>10</v>
      </c>
      <c r="U2265" s="38">
        <f ca="1">SUM($R$9:S2265)</f>
        <v>-58430</v>
      </c>
    </row>
    <row r="2266" spans="16:21" x14ac:dyDescent="0.2">
      <c r="P2266">
        <v>2258</v>
      </c>
      <c r="Q2266" s="37">
        <f t="shared" ca="1" si="140"/>
        <v>0</v>
      </c>
      <c r="R2266" s="38">
        <f t="shared" si="141"/>
        <v>10</v>
      </c>
      <c r="S2266" s="38">
        <f t="shared" ca="1" si="142"/>
        <v>0</v>
      </c>
      <c r="T2266" s="38">
        <f t="shared" ca="1" si="143"/>
        <v>10</v>
      </c>
      <c r="U2266" s="38">
        <f ca="1">SUM($R$9:S2266)</f>
        <v>-58420</v>
      </c>
    </row>
    <row r="2267" spans="16:21" x14ac:dyDescent="0.2">
      <c r="P2267">
        <v>2259</v>
      </c>
      <c r="Q2267" s="37">
        <f t="shared" ca="1" si="140"/>
        <v>0</v>
      </c>
      <c r="R2267" s="38">
        <f t="shared" si="141"/>
        <v>10</v>
      </c>
      <c r="S2267" s="38">
        <f t="shared" ca="1" si="142"/>
        <v>0</v>
      </c>
      <c r="T2267" s="38">
        <f t="shared" ca="1" si="143"/>
        <v>10</v>
      </c>
      <c r="U2267" s="38">
        <f ca="1">SUM($R$9:S2267)</f>
        <v>-58410</v>
      </c>
    </row>
    <row r="2268" spans="16:21" x14ac:dyDescent="0.2">
      <c r="P2268">
        <v>2260</v>
      </c>
      <c r="Q2268" s="37">
        <f t="shared" ca="1" si="140"/>
        <v>0</v>
      </c>
      <c r="R2268" s="38">
        <f t="shared" si="141"/>
        <v>10</v>
      </c>
      <c r="S2268" s="38">
        <f t="shared" ca="1" si="142"/>
        <v>0</v>
      </c>
      <c r="T2268" s="38">
        <f t="shared" ca="1" si="143"/>
        <v>10</v>
      </c>
      <c r="U2268" s="38">
        <f ca="1">SUM($R$9:S2268)</f>
        <v>-58400</v>
      </c>
    </row>
    <row r="2269" spans="16:21" x14ac:dyDescent="0.2">
      <c r="P2269">
        <v>2261</v>
      </c>
      <c r="Q2269" s="37">
        <f t="shared" ca="1" si="140"/>
        <v>0</v>
      </c>
      <c r="R2269" s="38">
        <f t="shared" si="141"/>
        <v>10</v>
      </c>
      <c r="S2269" s="38">
        <f t="shared" ca="1" si="142"/>
        <v>0</v>
      </c>
      <c r="T2269" s="38">
        <f t="shared" ca="1" si="143"/>
        <v>10</v>
      </c>
      <c r="U2269" s="38">
        <f ca="1">SUM($R$9:S2269)</f>
        <v>-58390</v>
      </c>
    </row>
    <row r="2270" spans="16:21" x14ac:dyDescent="0.2">
      <c r="P2270">
        <v>2262</v>
      </c>
      <c r="Q2270" s="37">
        <f t="shared" ca="1" si="140"/>
        <v>0</v>
      </c>
      <c r="R2270" s="38">
        <f t="shared" si="141"/>
        <v>10</v>
      </c>
      <c r="S2270" s="38">
        <f t="shared" ca="1" si="142"/>
        <v>0</v>
      </c>
      <c r="T2270" s="38">
        <f t="shared" ca="1" si="143"/>
        <v>10</v>
      </c>
      <c r="U2270" s="38">
        <f ca="1">SUM($R$9:S2270)</f>
        <v>-58380</v>
      </c>
    </row>
    <row r="2271" spans="16:21" x14ac:dyDescent="0.2">
      <c r="P2271">
        <v>2263</v>
      </c>
      <c r="Q2271" s="37">
        <f t="shared" ca="1" si="140"/>
        <v>0</v>
      </c>
      <c r="R2271" s="38">
        <f t="shared" si="141"/>
        <v>10</v>
      </c>
      <c r="S2271" s="38">
        <f t="shared" ca="1" si="142"/>
        <v>0</v>
      </c>
      <c r="T2271" s="38">
        <f t="shared" ca="1" si="143"/>
        <v>10</v>
      </c>
      <c r="U2271" s="38">
        <f ca="1">SUM($R$9:S2271)</f>
        <v>-58370</v>
      </c>
    </row>
    <row r="2272" spans="16:21" x14ac:dyDescent="0.2">
      <c r="P2272">
        <v>2264</v>
      </c>
      <c r="Q2272" s="37">
        <f t="shared" ca="1" si="140"/>
        <v>0</v>
      </c>
      <c r="R2272" s="38">
        <f t="shared" si="141"/>
        <v>10</v>
      </c>
      <c r="S2272" s="38">
        <f t="shared" ca="1" si="142"/>
        <v>0</v>
      </c>
      <c r="T2272" s="38">
        <f t="shared" ca="1" si="143"/>
        <v>10</v>
      </c>
      <c r="U2272" s="38">
        <f ca="1">SUM($R$9:S2272)</f>
        <v>-58360</v>
      </c>
    </row>
    <row r="2273" spans="16:21" x14ac:dyDescent="0.2">
      <c r="P2273">
        <v>2265</v>
      </c>
      <c r="Q2273" s="37">
        <f t="shared" ca="1" si="140"/>
        <v>0</v>
      </c>
      <c r="R2273" s="38">
        <f t="shared" si="141"/>
        <v>10</v>
      </c>
      <c r="S2273" s="38">
        <f t="shared" ca="1" si="142"/>
        <v>0</v>
      </c>
      <c r="T2273" s="38">
        <f t="shared" ca="1" si="143"/>
        <v>10</v>
      </c>
      <c r="U2273" s="38">
        <f ca="1">SUM($R$9:S2273)</f>
        <v>-58350</v>
      </c>
    </row>
    <row r="2274" spans="16:21" x14ac:dyDescent="0.2">
      <c r="P2274">
        <v>2266</v>
      </c>
      <c r="Q2274" s="37">
        <f t="shared" ca="1" si="140"/>
        <v>0</v>
      </c>
      <c r="R2274" s="38">
        <f t="shared" si="141"/>
        <v>10</v>
      </c>
      <c r="S2274" s="38">
        <f t="shared" ca="1" si="142"/>
        <v>0</v>
      </c>
      <c r="T2274" s="38">
        <f t="shared" ca="1" si="143"/>
        <v>10</v>
      </c>
      <c r="U2274" s="38">
        <f ca="1">SUM($R$9:S2274)</f>
        <v>-58340</v>
      </c>
    </row>
    <row r="2275" spans="16:21" x14ac:dyDescent="0.2">
      <c r="P2275">
        <v>2267</v>
      </c>
      <c r="Q2275" s="37">
        <f t="shared" ca="1" si="140"/>
        <v>0</v>
      </c>
      <c r="R2275" s="38">
        <f t="shared" si="141"/>
        <v>10</v>
      </c>
      <c r="S2275" s="38">
        <f t="shared" ca="1" si="142"/>
        <v>0</v>
      </c>
      <c r="T2275" s="38">
        <f t="shared" ca="1" si="143"/>
        <v>10</v>
      </c>
      <c r="U2275" s="38">
        <f ca="1">SUM($R$9:S2275)</f>
        <v>-58330</v>
      </c>
    </row>
    <row r="2276" spans="16:21" x14ac:dyDescent="0.2">
      <c r="P2276">
        <v>2268</v>
      </c>
      <c r="Q2276" s="37">
        <f t="shared" ca="1" si="140"/>
        <v>1</v>
      </c>
      <c r="R2276" s="38">
        <f t="shared" si="141"/>
        <v>10</v>
      </c>
      <c r="S2276" s="38">
        <f t="shared" ca="1" si="142"/>
        <v>-1000</v>
      </c>
      <c r="T2276" s="38">
        <f t="shared" ca="1" si="143"/>
        <v>-990</v>
      </c>
      <c r="U2276" s="38">
        <f ca="1">SUM($R$9:S2276)</f>
        <v>-59320</v>
      </c>
    </row>
    <row r="2277" spans="16:21" x14ac:dyDescent="0.2">
      <c r="P2277">
        <v>2269</v>
      </c>
      <c r="Q2277" s="37">
        <f t="shared" ca="1" si="140"/>
        <v>0</v>
      </c>
      <c r="R2277" s="38">
        <f t="shared" si="141"/>
        <v>10</v>
      </c>
      <c r="S2277" s="38">
        <f t="shared" ca="1" si="142"/>
        <v>0</v>
      </c>
      <c r="T2277" s="38">
        <f t="shared" ca="1" si="143"/>
        <v>10</v>
      </c>
      <c r="U2277" s="38">
        <f ca="1">SUM($R$9:S2277)</f>
        <v>-59310</v>
      </c>
    </row>
    <row r="2278" spans="16:21" x14ac:dyDescent="0.2">
      <c r="P2278">
        <v>2270</v>
      </c>
      <c r="Q2278" s="37">
        <f t="shared" ca="1" si="140"/>
        <v>0</v>
      </c>
      <c r="R2278" s="38">
        <f t="shared" si="141"/>
        <v>10</v>
      </c>
      <c r="S2278" s="38">
        <f t="shared" ca="1" si="142"/>
        <v>0</v>
      </c>
      <c r="T2278" s="38">
        <f t="shared" ca="1" si="143"/>
        <v>10</v>
      </c>
      <c r="U2278" s="38">
        <f ca="1">SUM($R$9:S2278)</f>
        <v>-59300</v>
      </c>
    </row>
    <row r="2279" spans="16:21" x14ac:dyDescent="0.2">
      <c r="P2279">
        <v>2271</v>
      </c>
      <c r="Q2279" s="37">
        <f t="shared" ca="1" si="140"/>
        <v>0</v>
      </c>
      <c r="R2279" s="38">
        <f t="shared" si="141"/>
        <v>10</v>
      </c>
      <c r="S2279" s="38">
        <f t="shared" ca="1" si="142"/>
        <v>0</v>
      </c>
      <c r="T2279" s="38">
        <f t="shared" ca="1" si="143"/>
        <v>10</v>
      </c>
      <c r="U2279" s="38">
        <f ca="1">SUM($R$9:S2279)</f>
        <v>-59290</v>
      </c>
    </row>
    <row r="2280" spans="16:21" x14ac:dyDescent="0.2">
      <c r="P2280">
        <v>2272</v>
      </c>
      <c r="Q2280" s="37">
        <f t="shared" ca="1" si="140"/>
        <v>0</v>
      </c>
      <c r="R2280" s="38">
        <f t="shared" si="141"/>
        <v>10</v>
      </c>
      <c r="S2280" s="38">
        <f t="shared" ca="1" si="142"/>
        <v>0</v>
      </c>
      <c r="T2280" s="38">
        <f t="shared" ca="1" si="143"/>
        <v>10</v>
      </c>
      <c r="U2280" s="38">
        <f ca="1">SUM($R$9:S2280)</f>
        <v>-59280</v>
      </c>
    </row>
    <row r="2281" spans="16:21" x14ac:dyDescent="0.2">
      <c r="P2281">
        <v>2273</v>
      </c>
      <c r="Q2281" s="37">
        <f t="shared" ca="1" si="140"/>
        <v>0</v>
      </c>
      <c r="R2281" s="38">
        <f t="shared" si="141"/>
        <v>10</v>
      </c>
      <c r="S2281" s="38">
        <f t="shared" ca="1" si="142"/>
        <v>0</v>
      </c>
      <c r="T2281" s="38">
        <f t="shared" ca="1" si="143"/>
        <v>10</v>
      </c>
      <c r="U2281" s="38">
        <f ca="1">SUM($R$9:S2281)</f>
        <v>-59270</v>
      </c>
    </row>
    <row r="2282" spans="16:21" x14ac:dyDescent="0.2">
      <c r="P2282">
        <v>2274</v>
      </c>
      <c r="Q2282" s="37">
        <f t="shared" ca="1" si="140"/>
        <v>0</v>
      </c>
      <c r="R2282" s="38">
        <f t="shared" si="141"/>
        <v>10</v>
      </c>
      <c r="S2282" s="38">
        <f t="shared" ca="1" si="142"/>
        <v>0</v>
      </c>
      <c r="T2282" s="38">
        <f t="shared" ca="1" si="143"/>
        <v>10</v>
      </c>
      <c r="U2282" s="38">
        <f ca="1">SUM($R$9:S2282)</f>
        <v>-59260</v>
      </c>
    </row>
    <row r="2283" spans="16:21" x14ac:dyDescent="0.2">
      <c r="P2283">
        <v>2275</v>
      </c>
      <c r="Q2283" s="37">
        <f t="shared" ca="1" si="140"/>
        <v>0</v>
      </c>
      <c r="R2283" s="38">
        <f t="shared" si="141"/>
        <v>10</v>
      </c>
      <c r="S2283" s="38">
        <f t="shared" ca="1" si="142"/>
        <v>0</v>
      </c>
      <c r="T2283" s="38">
        <f t="shared" ca="1" si="143"/>
        <v>10</v>
      </c>
      <c r="U2283" s="38">
        <f ca="1">SUM($R$9:S2283)</f>
        <v>-59250</v>
      </c>
    </row>
    <row r="2284" spans="16:21" x14ac:dyDescent="0.2">
      <c r="P2284">
        <v>2276</v>
      </c>
      <c r="Q2284" s="37">
        <f t="shared" ca="1" si="140"/>
        <v>0</v>
      </c>
      <c r="R2284" s="38">
        <f t="shared" si="141"/>
        <v>10</v>
      </c>
      <c r="S2284" s="38">
        <f t="shared" ca="1" si="142"/>
        <v>0</v>
      </c>
      <c r="T2284" s="38">
        <f t="shared" ca="1" si="143"/>
        <v>10</v>
      </c>
      <c r="U2284" s="38">
        <f ca="1">SUM($R$9:S2284)</f>
        <v>-59240</v>
      </c>
    </row>
    <row r="2285" spans="16:21" x14ac:dyDescent="0.2">
      <c r="P2285">
        <v>2277</v>
      </c>
      <c r="Q2285" s="37">
        <f t="shared" ca="1" si="140"/>
        <v>0</v>
      </c>
      <c r="R2285" s="38">
        <f t="shared" si="141"/>
        <v>10</v>
      </c>
      <c r="S2285" s="38">
        <f t="shared" ca="1" si="142"/>
        <v>0</v>
      </c>
      <c r="T2285" s="38">
        <f t="shared" ca="1" si="143"/>
        <v>10</v>
      </c>
      <c r="U2285" s="38">
        <f ca="1">SUM($R$9:S2285)</f>
        <v>-59230</v>
      </c>
    </row>
    <row r="2286" spans="16:21" x14ac:dyDescent="0.2">
      <c r="P2286">
        <v>2278</v>
      </c>
      <c r="Q2286" s="37">
        <f t="shared" ca="1" si="140"/>
        <v>0</v>
      </c>
      <c r="R2286" s="38">
        <f t="shared" si="141"/>
        <v>10</v>
      </c>
      <c r="S2286" s="38">
        <f t="shared" ca="1" si="142"/>
        <v>0</v>
      </c>
      <c r="T2286" s="38">
        <f t="shared" ca="1" si="143"/>
        <v>10</v>
      </c>
      <c r="U2286" s="38">
        <f ca="1">SUM($R$9:S2286)</f>
        <v>-59220</v>
      </c>
    </row>
    <row r="2287" spans="16:21" x14ac:dyDescent="0.2">
      <c r="P2287">
        <v>2279</v>
      </c>
      <c r="Q2287" s="37">
        <f t="shared" ca="1" si="140"/>
        <v>0</v>
      </c>
      <c r="R2287" s="38">
        <f t="shared" si="141"/>
        <v>10</v>
      </c>
      <c r="S2287" s="38">
        <f t="shared" ca="1" si="142"/>
        <v>0</v>
      </c>
      <c r="T2287" s="38">
        <f t="shared" ca="1" si="143"/>
        <v>10</v>
      </c>
      <c r="U2287" s="38">
        <f ca="1">SUM($R$9:S2287)</f>
        <v>-59210</v>
      </c>
    </row>
    <row r="2288" spans="16:21" x14ac:dyDescent="0.2">
      <c r="P2288">
        <v>2280</v>
      </c>
      <c r="Q2288" s="37">
        <f t="shared" ca="1" si="140"/>
        <v>0</v>
      </c>
      <c r="R2288" s="38">
        <f t="shared" si="141"/>
        <v>10</v>
      </c>
      <c r="S2288" s="38">
        <f t="shared" ca="1" si="142"/>
        <v>0</v>
      </c>
      <c r="T2288" s="38">
        <f t="shared" ca="1" si="143"/>
        <v>10</v>
      </c>
      <c r="U2288" s="38">
        <f ca="1">SUM($R$9:S2288)</f>
        <v>-59200</v>
      </c>
    </row>
    <row r="2289" spans="16:21" x14ac:dyDescent="0.2">
      <c r="P2289">
        <v>2281</v>
      </c>
      <c r="Q2289" s="37">
        <f t="shared" ref="Q2289:Q2352" ca="1" si="144">IF(RAND()&lt;$C$2,1,0)</f>
        <v>0</v>
      </c>
      <c r="R2289" s="38">
        <f t="shared" ref="R2289:R2352" si="145">$G$2</f>
        <v>10</v>
      </c>
      <c r="S2289" s="38">
        <f t="shared" ref="S2289:S2352" ca="1" si="146">IF(Q2289=1,$G$3,$G$4)</f>
        <v>0</v>
      </c>
      <c r="T2289" s="38">
        <f t="shared" ca="1" si="143"/>
        <v>10</v>
      </c>
      <c r="U2289" s="38">
        <f ca="1">SUM($R$9:S2289)</f>
        <v>-59190</v>
      </c>
    </row>
    <row r="2290" spans="16:21" x14ac:dyDescent="0.2">
      <c r="P2290">
        <v>2282</v>
      </c>
      <c r="Q2290" s="37">
        <f t="shared" ca="1" si="144"/>
        <v>0</v>
      </c>
      <c r="R2290" s="38">
        <f t="shared" si="145"/>
        <v>10</v>
      </c>
      <c r="S2290" s="38">
        <f t="shared" ca="1" si="146"/>
        <v>0</v>
      </c>
      <c r="T2290" s="38">
        <f t="shared" ca="1" si="143"/>
        <v>10</v>
      </c>
      <c r="U2290" s="38">
        <f ca="1">SUM($R$9:S2290)</f>
        <v>-59180</v>
      </c>
    </row>
    <row r="2291" spans="16:21" x14ac:dyDescent="0.2">
      <c r="P2291">
        <v>2283</v>
      </c>
      <c r="Q2291" s="37">
        <f t="shared" ca="1" si="144"/>
        <v>0</v>
      </c>
      <c r="R2291" s="38">
        <f t="shared" si="145"/>
        <v>10</v>
      </c>
      <c r="S2291" s="38">
        <f t="shared" ca="1" si="146"/>
        <v>0</v>
      </c>
      <c r="T2291" s="38">
        <f t="shared" ca="1" si="143"/>
        <v>10</v>
      </c>
      <c r="U2291" s="38">
        <f ca="1">SUM($R$9:S2291)</f>
        <v>-59170</v>
      </c>
    </row>
    <row r="2292" spans="16:21" x14ac:dyDescent="0.2">
      <c r="P2292">
        <v>2284</v>
      </c>
      <c r="Q2292" s="37">
        <f t="shared" ca="1" si="144"/>
        <v>0</v>
      </c>
      <c r="R2292" s="38">
        <f t="shared" si="145"/>
        <v>10</v>
      </c>
      <c r="S2292" s="38">
        <f t="shared" ca="1" si="146"/>
        <v>0</v>
      </c>
      <c r="T2292" s="38">
        <f t="shared" ca="1" si="143"/>
        <v>10</v>
      </c>
      <c r="U2292" s="38">
        <f ca="1">SUM($R$9:S2292)</f>
        <v>-59160</v>
      </c>
    </row>
    <row r="2293" spans="16:21" x14ac:dyDescent="0.2">
      <c r="P2293">
        <v>2285</v>
      </c>
      <c r="Q2293" s="37">
        <f t="shared" ca="1" si="144"/>
        <v>0</v>
      </c>
      <c r="R2293" s="38">
        <f t="shared" si="145"/>
        <v>10</v>
      </c>
      <c r="S2293" s="38">
        <f t="shared" ca="1" si="146"/>
        <v>0</v>
      </c>
      <c r="T2293" s="38">
        <f t="shared" ca="1" si="143"/>
        <v>10</v>
      </c>
      <c r="U2293" s="38">
        <f ca="1">SUM($R$9:S2293)</f>
        <v>-59150</v>
      </c>
    </row>
    <row r="2294" spans="16:21" x14ac:dyDescent="0.2">
      <c r="P2294">
        <v>2286</v>
      </c>
      <c r="Q2294" s="37">
        <f t="shared" ca="1" si="144"/>
        <v>0</v>
      </c>
      <c r="R2294" s="38">
        <f t="shared" si="145"/>
        <v>10</v>
      </c>
      <c r="S2294" s="38">
        <f t="shared" ca="1" si="146"/>
        <v>0</v>
      </c>
      <c r="T2294" s="38">
        <f t="shared" ca="1" si="143"/>
        <v>10</v>
      </c>
      <c r="U2294" s="38">
        <f ca="1">SUM($R$9:S2294)</f>
        <v>-59140</v>
      </c>
    </row>
    <row r="2295" spans="16:21" x14ac:dyDescent="0.2">
      <c r="P2295">
        <v>2287</v>
      </c>
      <c r="Q2295" s="37">
        <f t="shared" ca="1" si="144"/>
        <v>0</v>
      </c>
      <c r="R2295" s="38">
        <f t="shared" si="145"/>
        <v>10</v>
      </c>
      <c r="S2295" s="38">
        <f t="shared" ca="1" si="146"/>
        <v>0</v>
      </c>
      <c r="T2295" s="38">
        <f t="shared" ca="1" si="143"/>
        <v>10</v>
      </c>
      <c r="U2295" s="38">
        <f ca="1">SUM($R$9:S2295)</f>
        <v>-59130</v>
      </c>
    </row>
    <row r="2296" spans="16:21" x14ac:dyDescent="0.2">
      <c r="P2296">
        <v>2288</v>
      </c>
      <c r="Q2296" s="37">
        <f t="shared" ca="1" si="144"/>
        <v>0</v>
      </c>
      <c r="R2296" s="38">
        <f t="shared" si="145"/>
        <v>10</v>
      </c>
      <c r="S2296" s="38">
        <f t="shared" ca="1" si="146"/>
        <v>0</v>
      </c>
      <c r="T2296" s="38">
        <f t="shared" ca="1" si="143"/>
        <v>10</v>
      </c>
      <c r="U2296" s="38">
        <f ca="1">SUM($R$9:S2296)</f>
        <v>-59120</v>
      </c>
    </row>
    <row r="2297" spans="16:21" x14ac:dyDescent="0.2">
      <c r="P2297">
        <v>2289</v>
      </c>
      <c r="Q2297" s="37">
        <f t="shared" ca="1" si="144"/>
        <v>0</v>
      </c>
      <c r="R2297" s="38">
        <f t="shared" si="145"/>
        <v>10</v>
      </c>
      <c r="S2297" s="38">
        <f t="shared" ca="1" si="146"/>
        <v>0</v>
      </c>
      <c r="T2297" s="38">
        <f t="shared" ca="1" si="143"/>
        <v>10</v>
      </c>
      <c r="U2297" s="38">
        <f ca="1">SUM($R$9:S2297)</f>
        <v>-59110</v>
      </c>
    </row>
    <row r="2298" spans="16:21" x14ac:dyDescent="0.2">
      <c r="P2298">
        <v>2290</v>
      </c>
      <c r="Q2298" s="37">
        <f t="shared" ca="1" si="144"/>
        <v>0</v>
      </c>
      <c r="R2298" s="38">
        <f t="shared" si="145"/>
        <v>10</v>
      </c>
      <c r="S2298" s="38">
        <f t="shared" ca="1" si="146"/>
        <v>0</v>
      </c>
      <c r="T2298" s="38">
        <f t="shared" ca="1" si="143"/>
        <v>10</v>
      </c>
      <c r="U2298" s="38">
        <f ca="1">SUM($R$9:S2298)</f>
        <v>-59100</v>
      </c>
    </row>
    <row r="2299" spans="16:21" x14ac:dyDescent="0.2">
      <c r="P2299">
        <v>2291</v>
      </c>
      <c r="Q2299" s="37">
        <f t="shared" ca="1" si="144"/>
        <v>0</v>
      </c>
      <c r="R2299" s="38">
        <f t="shared" si="145"/>
        <v>10</v>
      </c>
      <c r="S2299" s="38">
        <f t="shared" ca="1" si="146"/>
        <v>0</v>
      </c>
      <c r="T2299" s="38">
        <f t="shared" ca="1" si="143"/>
        <v>10</v>
      </c>
      <c r="U2299" s="38">
        <f ca="1">SUM($R$9:S2299)</f>
        <v>-59090</v>
      </c>
    </row>
    <row r="2300" spans="16:21" x14ac:dyDescent="0.2">
      <c r="P2300">
        <v>2292</v>
      </c>
      <c r="Q2300" s="37">
        <f t="shared" ca="1" si="144"/>
        <v>0</v>
      </c>
      <c r="R2300" s="38">
        <f t="shared" si="145"/>
        <v>10</v>
      </c>
      <c r="S2300" s="38">
        <f t="shared" ca="1" si="146"/>
        <v>0</v>
      </c>
      <c r="T2300" s="38">
        <f t="shared" ca="1" si="143"/>
        <v>10</v>
      </c>
      <c r="U2300" s="38">
        <f ca="1">SUM($R$9:S2300)</f>
        <v>-59080</v>
      </c>
    </row>
    <row r="2301" spans="16:21" x14ac:dyDescent="0.2">
      <c r="P2301">
        <v>2293</v>
      </c>
      <c r="Q2301" s="37">
        <f t="shared" ca="1" si="144"/>
        <v>0</v>
      </c>
      <c r="R2301" s="38">
        <f t="shared" si="145"/>
        <v>10</v>
      </c>
      <c r="S2301" s="38">
        <f t="shared" ca="1" si="146"/>
        <v>0</v>
      </c>
      <c r="T2301" s="38">
        <f t="shared" ca="1" si="143"/>
        <v>10</v>
      </c>
      <c r="U2301" s="38">
        <f ca="1">SUM($R$9:S2301)</f>
        <v>-59070</v>
      </c>
    </row>
    <row r="2302" spans="16:21" x14ac:dyDescent="0.2">
      <c r="P2302">
        <v>2294</v>
      </c>
      <c r="Q2302" s="37">
        <f t="shared" ca="1" si="144"/>
        <v>0</v>
      </c>
      <c r="R2302" s="38">
        <f t="shared" si="145"/>
        <v>10</v>
      </c>
      <c r="S2302" s="38">
        <f t="shared" ca="1" si="146"/>
        <v>0</v>
      </c>
      <c r="T2302" s="38">
        <f t="shared" ca="1" si="143"/>
        <v>10</v>
      </c>
      <c r="U2302" s="38">
        <f ca="1">SUM($R$9:S2302)</f>
        <v>-59060</v>
      </c>
    </row>
    <row r="2303" spans="16:21" x14ac:dyDescent="0.2">
      <c r="P2303">
        <v>2295</v>
      </c>
      <c r="Q2303" s="37">
        <f t="shared" ca="1" si="144"/>
        <v>0</v>
      </c>
      <c r="R2303" s="38">
        <f t="shared" si="145"/>
        <v>10</v>
      </c>
      <c r="S2303" s="38">
        <f t="shared" ca="1" si="146"/>
        <v>0</v>
      </c>
      <c r="T2303" s="38">
        <f t="shared" ca="1" si="143"/>
        <v>10</v>
      </c>
      <c r="U2303" s="38">
        <f ca="1">SUM($R$9:S2303)</f>
        <v>-59050</v>
      </c>
    </row>
    <row r="2304" spans="16:21" x14ac:dyDescent="0.2">
      <c r="P2304">
        <v>2296</v>
      </c>
      <c r="Q2304" s="37">
        <f t="shared" ca="1" si="144"/>
        <v>0</v>
      </c>
      <c r="R2304" s="38">
        <f t="shared" si="145"/>
        <v>10</v>
      </c>
      <c r="S2304" s="38">
        <f t="shared" ca="1" si="146"/>
        <v>0</v>
      </c>
      <c r="T2304" s="38">
        <f t="shared" ca="1" si="143"/>
        <v>10</v>
      </c>
      <c r="U2304" s="38">
        <f ca="1">SUM($R$9:S2304)</f>
        <v>-59040</v>
      </c>
    </row>
    <row r="2305" spans="16:21" x14ac:dyDescent="0.2">
      <c r="P2305">
        <v>2297</v>
      </c>
      <c r="Q2305" s="37">
        <f t="shared" ca="1" si="144"/>
        <v>0</v>
      </c>
      <c r="R2305" s="38">
        <f t="shared" si="145"/>
        <v>10</v>
      </c>
      <c r="S2305" s="38">
        <f t="shared" ca="1" si="146"/>
        <v>0</v>
      </c>
      <c r="T2305" s="38">
        <f t="shared" ca="1" si="143"/>
        <v>10</v>
      </c>
      <c r="U2305" s="38">
        <f ca="1">SUM($R$9:S2305)</f>
        <v>-59030</v>
      </c>
    </row>
    <row r="2306" spans="16:21" x14ac:dyDescent="0.2">
      <c r="P2306">
        <v>2298</v>
      </c>
      <c r="Q2306" s="37">
        <f t="shared" ca="1" si="144"/>
        <v>0</v>
      </c>
      <c r="R2306" s="38">
        <f t="shared" si="145"/>
        <v>10</v>
      </c>
      <c r="S2306" s="38">
        <f t="shared" ca="1" si="146"/>
        <v>0</v>
      </c>
      <c r="T2306" s="38">
        <f t="shared" ca="1" si="143"/>
        <v>10</v>
      </c>
      <c r="U2306" s="38">
        <f ca="1">SUM($R$9:S2306)</f>
        <v>-59020</v>
      </c>
    </row>
    <row r="2307" spans="16:21" x14ac:dyDescent="0.2">
      <c r="P2307">
        <v>2299</v>
      </c>
      <c r="Q2307" s="37">
        <f t="shared" ca="1" si="144"/>
        <v>0</v>
      </c>
      <c r="R2307" s="38">
        <f t="shared" si="145"/>
        <v>10</v>
      </c>
      <c r="S2307" s="38">
        <f t="shared" ca="1" si="146"/>
        <v>0</v>
      </c>
      <c r="T2307" s="38">
        <f t="shared" ca="1" si="143"/>
        <v>10</v>
      </c>
      <c r="U2307" s="38">
        <f ca="1">SUM($R$9:S2307)</f>
        <v>-59010</v>
      </c>
    </row>
    <row r="2308" spans="16:21" x14ac:dyDescent="0.2">
      <c r="P2308">
        <v>2300</v>
      </c>
      <c r="Q2308" s="37">
        <f t="shared" ca="1" si="144"/>
        <v>0</v>
      </c>
      <c r="R2308" s="38">
        <f t="shared" si="145"/>
        <v>10</v>
      </c>
      <c r="S2308" s="38">
        <f t="shared" ca="1" si="146"/>
        <v>0</v>
      </c>
      <c r="T2308" s="38">
        <f t="shared" ca="1" si="143"/>
        <v>10</v>
      </c>
      <c r="U2308" s="38">
        <f ca="1">SUM($R$9:S2308)</f>
        <v>-59000</v>
      </c>
    </row>
    <row r="2309" spans="16:21" x14ac:dyDescent="0.2">
      <c r="P2309">
        <v>2301</v>
      </c>
      <c r="Q2309" s="37">
        <f t="shared" ca="1" si="144"/>
        <v>0</v>
      </c>
      <c r="R2309" s="38">
        <f t="shared" si="145"/>
        <v>10</v>
      </c>
      <c r="S2309" s="38">
        <f t="shared" ca="1" si="146"/>
        <v>0</v>
      </c>
      <c r="T2309" s="38">
        <f t="shared" ca="1" si="143"/>
        <v>10</v>
      </c>
      <c r="U2309" s="38">
        <f ca="1">SUM($R$9:S2309)</f>
        <v>-58990</v>
      </c>
    </row>
    <row r="2310" spans="16:21" x14ac:dyDescent="0.2">
      <c r="P2310">
        <v>2302</v>
      </c>
      <c r="Q2310" s="37">
        <f t="shared" ca="1" si="144"/>
        <v>0</v>
      </c>
      <c r="R2310" s="38">
        <f t="shared" si="145"/>
        <v>10</v>
      </c>
      <c r="S2310" s="38">
        <f t="shared" ca="1" si="146"/>
        <v>0</v>
      </c>
      <c r="T2310" s="38">
        <f t="shared" ca="1" si="143"/>
        <v>10</v>
      </c>
      <c r="U2310" s="38">
        <f ca="1">SUM($R$9:S2310)</f>
        <v>-58980</v>
      </c>
    </row>
    <row r="2311" spans="16:21" x14ac:dyDescent="0.2">
      <c r="P2311">
        <v>2303</v>
      </c>
      <c r="Q2311" s="37">
        <f t="shared" ca="1" si="144"/>
        <v>0</v>
      </c>
      <c r="R2311" s="38">
        <f t="shared" si="145"/>
        <v>10</v>
      </c>
      <c r="S2311" s="38">
        <f t="shared" ca="1" si="146"/>
        <v>0</v>
      </c>
      <c r="T2311" s="38">
        <f t="shared" ca="1" si="143"/>
        <v>10</v>
      </c>
      <c r="U2311" s="38">
        <f ca="1">SUM($R$9:S2311)</f>
        <v>-58970</v>
      </c>
    </row>
    <row r="2312" spans="16:21" x14ac:dyDescent="0.2">
      <c r="P2312">
        <v>2304</v>
      </c>
      <c r="Q2312" s="37">
        <f t="shared" ca="1" si="144"/>
        <v>0</v>
      </c>
      <c r="R2312" s="38">
        <f t="shared" si="145"/>
        <v>10</v>
      </c>
      <c r="S2312" s="38">
        <f t="shared" ca="1" si="146"/>
        <v>0</v>
      </c>
      <c r="T2312" s="38">
        <f t="shared" ca="1" si="143"/>
        <v>10</v>
      </c>
      <c r="U2312" s="38">
        <f ca="1">SUM($R$9:S2312)</f>
        <v>-58960</v>
      </c>
    </row>
    <row r="2313" spans="16:21" x14ac:dyDescent="0.2">
      <c r="P2313">
        <v>2305</v>
      </c>
      <c r="Q2313" s="37">
        <f t="shared" ca="1" si="144"/>
        <v>0</v>
      </c>
      <c r="R2313" s="38">
        <f t="shared" si="145"/>
        <v>10</v>
      </c>
      <c r="S2313" s="38">
        <f t="shared" ca="1" si="146"/>
        <v>0</v>
      </c>
      <c r="T2313" s="38">
        <f t="shared" ca="1" si="143"/>
        <v>10</v>
      </c>
      <c r="U2313" s="38">
        <f ca="1">SUM($R$9:S2313)</f>
        <v>-58950</v>
      </c>
    </row>
    <row r="2314" spans="16:21" x14ac:dyDescent="0.2">
      <c r="P2314">
        <v>2306</v>
      </c>
      <c r="Q2314" s="37">
        <f t="shared" ca="1" si="144"/>
        <v>0</v>
      </c>
      <c r="R2314" s="38">
        <f t="shared" si="145"/>
        <v>10</v>
      </c>
      <c r="S2314" s="38">
        <f t="shared" ca="1" si="146"/>
        <v>0</v>
      </c>
      <c r="T2314" s="38">
        <f t="shared" ref="T2314:T2377" ca="1" si="147">R2314+S2314</f>
        <v>10</v>
      </c>
      <c r="U2314" s="38">
        <f ca="1">SUM($R$9:S2314)</f>
        <v>-58940</v>
      </c>
    </row>
    <row r="2315" spans="16:21" x14ac:dyDescent="0.2">
      <c r="P2315">
        <v>2307</v>
      </c>
      <c r="Q2315" s="37">
        <f t="shared" ca="1" si="144"/>
        <v>0</v>
      </c>
      <c r="R2315" s="38">
        <f t="shared" si="145"/>
        <v>10</v>
      </c>
      <c r="S2315" s="38">
        <f t="shared" ca="1" si="146"/>
        <v>0</v>
      </c>
      <c r="T2315" s="38">
        <f t="shared" ca="1" si="147"/>
        <v>10</v>
      </c>
      <c r="U2315" s="38">
        <f ca="1">SUM($R$9:S2315)</f>
        <v>-58930</v>
      </c>
    </row>
    <row r="2316" spans="16:21" x14ac:dyDescent="0.2">
      <c r="P2316">
        <v>2308</v>
      </c>
      <c r="Q2316" s="37">
        <f t="shared" ca="1" si="144"/>
        <v>0</v>
      </c>
      <c r="R2316" s="38">
        <f t="shared" si="145"/>
        <v>10</v>
      </c>
      <c r="S2316" s="38">
        <f t="shared" ca="1" si="146"/>
        <v>0</v>
      </c>
      <c r="T2316" s="38">
        <f t="shared" ca="1" si="147"/>
        <v>10</v>
      </c>
      <c r="U2316" s="38">
        <f ca="1">SUM($R$9:S2316)</f>
        <v>-58920</v>
      </c>
    </row>
    <row r="2317" spans="16:21" x14ac:dyDescent="0.2">
      <c r="P2317">
        <v>2309</v>
      </c>
      <c r="Q2317" s="37">
        <f t="shared" ca="1" si="144"/>
        <v>1</v>
      </c>
      <c r="R2317" s="38">
        <f t="shared" si="145"/>
        <v>10</v>
      </c>
      <c r="S2317" s="38">
        <f t="shared" ca="1" si="146"/>
        <v>-1000</v>
      </c>
      <c r="T2317" s="38">
        <f t="shared" ca="1" si="147"/>
        <v>-990</v>
      </c>
      <c r="U2317" s="38">
        <f ca="1">SUM($R$9:S2317)</f>
        <v>-59910</v>
      </c>
    </row>
    <row r="2318" spans="16:21" x14ac:dyDescent="0.2">
      <c r="P2318">
        <v>2310</v>
      </c>
      <c r="Q2318" s="37">
        <f t="shared" ca="1" si="144"/>
        <v>0</v>
      </c>
      <c r="R2318" s="38">
        <f t="shared" si="145"/>
        <v>10</v>
      </c>
      <c r="S2318" s="38">
        <f t="shared" ca="1" si="146"/>
        <v>0</v>
      </c>
      <c r="T2318" s="38">
        <f t="shared" ca="1" si="147"/>
        <v>10</v>
      </c>
      <c r="U2318" s="38">
        <f ca="1">SUM($R$9:S2318)</f>
        <v>-59900</v>
      </c>
    </row>
    <row r="2319" spans="16:21" x14ac:dyDescent="0.2">
      <c r="P2319">
        <v>2311</v>
      </c>
      <c r="Q2319" s="37">
        <f t="shared" ca="1" si="144"/>
        <v>0</v>
      </c>
      <c r="R2319" s="38">
        <f t="shared" si="145"/>
        <v>10</v>
      </c>
      <c r="S2319" s="38">
        <f t="shared" ca="1" si="146"/>
        <v>0</v>
      </c>
      <c r="T2319" s="38">
        <f t="shared" ca="1" si="147"/>
        <v>10</v>
      </c>
      <c r="U2319" s="38">
        <f ca="1">SUM($R$9:S2319)</f>
        <v>-59890</v>
      </c>
    </row>
    <row r="2320" spans="16:21" x14ac:dyDescent="0.2">
      <c r="P2320">
        <v>2312</v>
      </c>
      <c r="Q2320" s="37">
        <f t="shared" ca="1" si="144"/>
        <v>0</v>
      </c>
      <c r="R2320" s="38">
        <f t="shared" si="145"/>
        <v>10</v>
      </c>
      <c r="S2320" s="38">
        <f t="shared" ca="1" si="146"/>
        <v>0</v>
      </c>
      <c r="T2320" s="38">
        <f t="shared" ca="1" si="147"/>
        <v>10</v>
      </c>
      <c r="U2320" s="38">
        <f ca="1">SUM($R$9:S2320)</f>
        <v>-59880</v>
      </c>
    </row>
    <row r="2321" spans="16:21" x14ac:dyDescent="0.2">
      <c r="P2321">
        <v>2313</v>
      </c>
      <c r="Q2321" s="37">
        <f t="shared" ca="1" si="144"/>
        <v>0</v>
      </c>
      <c r="R2321" s="38">
        <f t="shared" si="145"/>
        <v>10</v>
      </c>
      <c r="S2321" s="38">
        <f t="shared" ca="1" si="146"/>
        <v>0</v>
      </c>
      <c r="T2321" s="38">
        <f t="shared" ca="1" si="147"/>
        <v>10</v>
      </c>
      <c r="U2321" s="38">
        <f ca="1">SUM($R$9:S2321)</f>
        <v>-59870</v>
      </c>
    </row>
    <row r="2322" spans="16:21" x14ac:dyDescent="0.2">
      <c r="P2322">
        <v>2314</v>
      </c>
      <c r="Q2322" s="37">
        <f t="shared" ca="1" si="144"/>
        <v>0</v>
      </c>
      <c r="R2322" s="38">
        <f t="shared" si="145"/>
        <v>10</v>
      </c>
      <c r="S2322" s="38">
        <f t="shared" ca="1" si="146"/>
        <v>0</v>
      </c>
      <c r="T2322" s="38">
        <f t="shared" ca="1" si="147"/>
        <v>10</v>
      </c>
      <c r="U2322" s="38">
        <f ca="1">SUM($R$9:S2322)</f>
        <v>-59860</v>
      </c>
    </row>
    <row r="2323" spans="16:21" x14ac:dyDescent="0.2">
      <c r="P2323">
        <v>2315</v>
      </c>
      <c r="Q2323" s="37">
        <f t="shared" ca="1" si="144"/>
        <v>0</v>
      </c>
      <c r="R2323" s="38">
        <f t="shared" si="145"/>
        <v>10</v>
      </c>
      <c r="S2323" s="38">
        <f t="shared" ca="1" si="146"/>
        <v>0</v>
      </c>
      <c r="T2323" s="38">
        <f t="shared" ca="1" si="147"/>
        <v>10</v>
      </c>
      <c r="U2323" s="38">
        <f ca="1">SUM($R$9:S2323)</f>
        <v>-59850</v>
      </c>
    </row>
    <row r="2324" spans="16:21" x14ac:dyDescent="0.2">
      <c r="P2324">
        <v>2316</v>
      </c>
      <c r="Q2324" s="37">
        <f t="shared" ca="1" si="144"/>
        <v>0</v>
      </c>
      <c r="R2324" s="38">
        <f t="shared" si="145"/>
        <v>10</v>
      </c>
      <c r="S2324" s="38">
        <f t="shared" ca="1" si="146"/>
        <v>0</v>
      </c>
      <c r="T2324" s="38">
        <f t="shared" ca="1" si="147"/>
        <v>10</v>
      </c>
      <c r="U2324" s="38">
        <f ca="1">SUM($R$9:S2324)</f>
        <v>-59840</v>
      </c>
    </row>
    <row r="2325" spans="16:21" x14ac:dyDescent="0.2">
      <c r="P2325">
        <v>2317</v>
      </c>
      <c r="Q2325" s="37">
        <f t="shared" ca="1" si="144"/>
        <v>0</v>
      </c>
      <c r="R2325" s="38">
        <f t="shared" si="145"/>
        <v>10</v>
      </c>
      <c r="S2325" s="38">
        <f t="shared" ca="1" si="146"/>
        <v>0</v>
      </c>
      <c r="T2325" s="38">
        <f t="shared" ca="1" si="147"/>
        <v>10</v>
      </c>
      <c r="U2325" s="38">
        <f ca="1">SUM($R$9:S2325)</f>
        <v>-59830</v>
      </c>
    </row>
    <row r="2326" spans="16:21" x14ac:dyDescent="0.2">
      <c r="P2326">
        <v>2318</v>
      </c>
      <c r="Q2326" s="37">
        <f t="shared" ca="1" si="144"/>
        <v>1</v>
      </c>
      <c r="R2326" s="38">
        <f t="shared" si="145"/>
        <v>10</v>
      </c>
      <c r="S2326" s="38">
        <f t="shared" ca="1" si="146"/>
        <v>-1000</v>
      </c>
      <c r="T2326" s="38">
        <f t="shared" ca="1" si="147"/>
        <v>-990</v>
      </c>
      <c r="U2326" s="38">
        <f ca="1">SUM($R$9:S2326)</f>
        <v>-60820</v>
      </c>
    </row>
    <row r="2327" spans="16:21" x14ac:dyDescent="0.2">
      <c r="P2327">
        <v>2319</v>
      </c>
      <c r="Q2327" s="37">
        <f t="shared" ca="1" si="144"/>
        <v>0</v>
      </c>
      <c r="R2327" s="38">
        <f t="shared" si="145"/>
        <v>10</v>
      </c>
      <c r="S2327" s="38">
        <f t="shared" ca="1" si="146"/>
        <v>0</v>
      </c>
      <c r="T2327" s="38">
        <f t="shared" ca="1" si="147"/>
        <v>10</v>
      </c>
      <c r="U2327" s="38">
        <f ca="1">SUM($R$9:S2327)</f>
        <v>-60810</v>
      </c>
    </row>
    <row r="2328" spans="16:21" x14ac:dyDescent="0.2">
      <c r="P2328">
        <v>2320</v>
      </c>
      <c r="Q2328" s="37">
        <f t="shared" ca="1" si="144"/>
        <v>0</v>
      </c>
      <c r="R2328" s="38">
        <f t="shared" si="145"/>
        <v>10</v>
      </c>
      <c r="S2328" s="38">
        <f t="shared" ca="1" si="146"/>
        <v>0</v>
      </c>
      <c r="T2328" s="38">
        <f t="shared" ca="1" si="147"/>
        <v>10</v>
      </c>
      <c r="U2328" s="38">
        <f ca="1">SUM($R$9:S2328)</f>
        <v>-60800</v>
      </c>
    </row>
    <row r="2329" spans="16:21" x14ac:dyDescent="0.2">
      <c r="P2329">
        <v>2321</v>
      </c>
      <c r="Q2329" s="37">
        <f t="shared" ca="1" si="144"/>
        <v>0</v>
      </c>
      <c r="R2329" s="38">
        <f t="shared" si="145"/>
        <v>10</v>
      </c>
      <c r="S2329" s="38">
        <f t="shared" ca="1" si="146"/>
        <v>0</v>
      </c>
      <c r="T2329" s="38">
        <f t="shared" ca="1" si="147"/>
        <v>10</v>
      </c>
      <c r="U2329" s="38">
        <f ca="1">SUM($R$9:S2329)</f>
        <v>-60790</v>
      </c>
    </row>
    <row r="2330" spans="16:21" x14ac:dyDescent="0.2">
      <c r="P2330">
        <v>2322</v>
      </c>
      <c r="Q2330" s="37">
        <f t="shared" ca="1" si="144"/>
        <v>0</v>
      </c>
      <c r="R2330" s="38">
        <f t="shared" si="145"/>
        <v>10</v>
      </c>
      <c r="S2330" s="38">
        <f t="shared" ca="1" si="146"/>
        <v>0</v>
      </c>
      <c r="T2330" s="38">
        <f t="shared" ca="1" si="147"/>
        <v>10</v>
      </c>
      <c r="U2330" s="38">
        <f ca="1">SUM($R$9:S2330)</f>
        <v>-60780</v>
      </c>
    </row>
    <row r="2331" spans="16:21" x14ac:dyDescent="0.2">
      <c r="P2331">
        <v>2323</v>
      </c>
      <c r="Q2331" s="37">
        <f t="shared" ca="1" si="144"/>
        <v>0</v>
      </c>
      <c r="R2331" s="38">
        <f t="shared" si="145"/>
        <v>10</v>
      </c>
      <c r="S2331" s="38">
        <f t="shared" ca="1" si="146"/>
        <v>0</v>
      </c>
      <c r="T2331" s="38">
        <f t="shared" ca="1" si="147"/>
        <v>10</v>
      </c>
      <c r="U2331" s="38">
        <f ca="1">SUM($R$9:S2331)</f>
        <v>-60770</v>
      </c>
    </row>
    <row r="2332" spans="16:21" x14ac:dyDescent="0.2">
      <c r="P2332">
        <v>2324</v>
      </c>
      <c r="Q2332" s="37">
        <f t="shared" ca="1" si="144"/>
        <v>0</v>
      </c>
      <c r="R2332" s="38">
        <f t="shared" si="145"/>
        <v>10</v>
      </c>
      <c r="S2332" s="38">
        <f t="shared" ca="1" si="146"/>
        <v>0</v>
      </c>
      <c r="T2332" s="38">
        <f t="shared" ca="1" si="147"/>
        <v>10</v>
      </c>
      <c r="U2332" s="38">
        <f ca="1">SUM($R$9:S2332)</f>
        <v>-60760</v>
      </c>
    </row>
    <row r="2333" spans="16:21" x14ac:dyDescent="0.2">
      <c r="P2333">
        <v>2325</v>
      </c>
      <c r="Q2333" s="37">
        <f t="shared" ca="1" si="144"/>
        <v>0</v>
      </c>
      <c r="R2333" s="38">
        <f t="shared" si="145"/>
        <v>10</v>
      </c>
      <c r="S2333" s="38">
        <f t="shared" ca="1" si="146"/>
        <v>0</v>
      </c>
      <c r="T2333" s="38">
        <f t="shared" ca="1" si="147"/>
        <v>10</v>
      </c>
      <c r="U2333" s="38">
        <f ca="1">SUM($R$9:S2333)</f>
        <v>-60750</v>
      </c>
    </row>
    <row r="2334" spans="16:21" x14ac:dyDescent="0.2">
      <c r="P2334">
        <v>2326</v>
      </c>
      <c r="Q2334" s="37">
        <f t="shared" ca="1" si="144"/>
        <v>0</v>
      </c>
      <c r="R2334" s="38">
        <f t="shared" si="145"/>
        <v>10</v>
      </c>
      <c r="S2334" s="38">
        <f t="shared" ca="1" si="146"/>
        <v>0</v>
      </c>
      <c r="T2334" s="38">
        <f t="shared" ca="1" si="147"/>
        <v>10</v>
      </c>
      <c r="U2334" s="38">
        <f ca="1">SUM($R$9:S2334)</f>
        <v>-60740</v>
      </c>
    </row>
    <row r="2335" spans="16:21" x14ac:dyDescent="0.2">
      <c r="P2335">
        <v>2327</v>
      </c>
      <c r="Q2335" s="37">
        <f t="shared" ca="1" si="144"/>
        <v>0</v>
      </c>
      <c r="R2335" s="38">
        <f t="shared" si="145"/>
        <v>10</v>
      </c>
      <c r="S2335" s="38">
        <f t="shared" ca="1" si="146"/>
        <v>0</v>
      </c>
      <c r="T2335" s="38">
        <f t="shared" ca="1" si="147"/>
        <v>10</v>
      </c>
      <c r="U2335" s="38">
        <f ca="1">SUM($R$9:S2335)</f>
        <v>-60730</v>
      </c>
    </row>
    <row r="2336" spans="16:21" x14ac:dyDescent="0.2">
      <c r="P2336">
        <v>2328</v>
      </c>
      <c r="Q2336" s="37">
        <f t="shared" ca="1" si="144"/>
        <v>0</v>
      </c>
      <c r="R2336" s="38">
        <f t="shared" si="145"/>
        <v>10</v>
      </c>
      <c r="S2336" s="38">
        <f t="shared" ca="1" si="146"/>
        <v>0</v>
      </c>
      <c r="T2336" s="38">
        <f t="shared" ca="1" si="147"/>
        <v>10</v>
      </c>
      <c r="U2336" s="38">
        <f ca="1">SUM($R$9:S2336)</f>
        <v>-60720</v>
      </c>
    </row>
    <row r="2337" spans="16:21" x14ac:dyDescent="0.2">
      <c r="P2337">
        <v>2329</v>
      </c>
      <c r="Q2337" s="37">
        <f t="shared" ca="1" si="144"/>
        <v>0</v>
      </c>
      <c r="R2337" s="38">
        <f t="shared" si="145"/>
        <v>10</v>
      </c>
      <c r="S2337" s="38">
        <f t="shared" ca="1" si="146"/>
        <v>0</v>
      </c>
      <c r="T2337" s="38">
        <f t="shared" ca="1" si="147"/>
        <v>10</v>
      </c>
      <c r="U2337" s="38">
        <f ca="1">SUM($R$9:S2337)</f>
        <v>-60710</v>
      </c>
    </row>
    <row r="2338" spans="16:21" x14ac:dyDescent="0.2">
      <c r="P2338">
        <v>2330</v>
      </c>
      <c r="Q2338" s="37">
        <f t="shared" ca="1" si="144"/>
        <v>0</v>
      </c>
      <c r="R2338" s="38">
        <f t="shared" si="145"/>
        <v>10</v>
      </c>
      <c r="S2338" s="38">
        <f t="shared" ca="1" si="146"/>
        <v>0</v>
      </c>
      <c r="T2338" s="38">
        <f t="shared" ca="1" si="147"/>
        <v>10</v>
      </c>
      <c r="U2338" s="38">
        <f ca="1">SUM($R$9:S2338)</f>
        <v>-60700</v>
      </c>
    </row>
    <row r="2339" spans="16:21" x14ac:dyDescent="0.2">
      <c r="P2339">
        <v>2331</v>
      </c>
      <c r="Q2339" s="37">
        <f t="shared" ca="1" si="144"/>
        <v>0</v>
      </c>
      <c r="R2339" s="38">
        <f t="shared" si="145"/>
        <v>10</v>
      </c>
      <c r="S2339" s="38">
        <f t="shared" ca="1" si="146"/>
        <v>0</v>
      </c>
      <c r="T2339" s="38">
        <f t="shared" ca="1" si="147"/>
        <v>10</v>
      </c>
      <c r="U2339" s="38">
        <f ca="1">SUM($R$9:S2339)</f>
        <v>-60690</v>
      </c>
    </row>
    <row r="2340" spans="16:21" x14ac:dyDescent="0.2">
      <c r="P2340">
        <v>2332</v>
      </c>
      <c r="Q2340" s="37">
        <f t="shared" ca="1" si="144"/>
        <v>0</v>
      </c>
      <c r="R2340" s="38">
        <f t="shared" si="145"/>
        <v>10</v>
      </c>
      <c r="S2340" s="38">
        <f t="shared" ca="1" si="146"/>
        <v>0</v>
      </c>
      <c r="T2340" s="38">
        <f t="shared" ca="1" si="147"/>
        <v>10</v>
      </c>
      <c r="U2340" s="38">
        <f ca="1">SUM($R$9:S2340)</f>
        <v>-60680</v>
      </c>
    </row>
    <row r="2341" spans="16:21" x14ac:dyDescent="0.2">
      <c r="P2341">
        <v>2333</v>
      </c>
      <c r="Q2341" s="37">
        <f t="shared" ca="1" si="144"/>
        <v>0</v>
      </c>
      <c r="R2341" s="38">
        <f t="shared" si="145"/>
        <v>10</v>
      </c>
      <c r="S2341" s="38">
        <f t="shared" ca="1" si="146"/>
        <v>0</v>
      </c>
      <c r="T2341" s="38">
        <f t="shared" ca="1" si="147"/>
        <v>10</v>
      </c>
      <c r="U2341" s="38">
        <f ca="1">SUM($R$9:S2341)</f>
        <v>-60670</v>
      </c>
    </row>
    <row r="2342" spans="16:21" x14ac:dyDescent="0.2">
      <c r="P2342">
        <v>2334</v>
      </c>
      <c r="Q2342" s="37">
        <f t="shared" ca="1" si="144"/>
        <v>0</v>
      </c>
      <c r="R2342" s="38">
        <f t="shared" si="145"/>
        <v>10</v>
      </c>
      <c r="S2342" s="38">
        <f t="shared" ca="1" si="146"/>
        <v>0</v>
      </c>
      <c r="T2342" s="38">
        <f t="shared" ca="1" si="147"/>
        <v>10</v>
      </c>
      <c r="U2342" s="38">
        <f ca="1">SUM($R$9:S2342)</f>
        <v>-60660</v>
      </c>
    </row>
    <row r="2343" spans="16:21" x14ac:dyDescent="0.2">
      <c r="P2343">
        <v>2335</v>
      </c>
      <c r="Q2343" s="37">
        <f t="shared" ca="1" si="144"/>
        <v>0</v>
      </c>
      <c r="R2343" s="38">
        <f t="shared" si="145"/>
        <v>10</v>
      </c>
      <c r="S2343" s="38">
        <f t="shared" ca="1" si="146"/>
        <v>0</v>
      </c>
      <c r="T2343" s="38">
        <f t="shared" ca="1" si="147"/>
        <v>10</v>
      </c>
      <c r="U2343" s="38">
        <f ca="1">SUM($R$9:S2343)</f>
        <v>-60650</v>
      </c>
    </row>
    <row r="2344" spans="16:21" x14ac:dyDescent="0.2">
      <c r="P2344">
        <v>2336</v>
      </c>
      <c r="Q2344" s="37">
        <f t="shared" ca="1" si="144"/>
        <v>0</v>
      </c>
      <c r="R2344" s="38">
        <f t="shared" si="145"/>
        <v>10</v>
      </c>
      <c r="S2344" s="38">
        <f t="shared" ca="1" si="146"/>
        <v>0</v>
      </c>
      <c r="T2344" s="38">
        <f t="shared" ca="1" si="147"/>
        <v>10</v>
      </c>
      <c r="U2344" s="38">
        <f ca="1">SUM($R$9:S2344)</f>
        <v>-60640</v>
      </c>
    </row>
    <row r="2345" spans="16:21" x14ac:dyDescent="0.2">
      <c r="P2345">
        <v>2337</v>
      </c>
      <c r="Q2345" s="37">
        <f t="shared" ca="1" si="144"/>
        <v>0</v>
      </c>
      <c r="R2345" s="38">
        <f t="shared" si="145"/>
        <v>10</v>
      </c>
      <c r="S2345" s="38">
        <f t="shared" ca="1" si="146"/>
        <v>0</v>
      </c>
      <c r="T2345" s="38">
        <f t="shared" ca="1" si="147"/>
        <v>10</v>
      </c>
      <c r="U2345" s="38">
        <f ca="1">SUM($R$9:S2345)</f>
        <v>-60630</v>
      </c>
    </row>
    <row r="2346" spans="16:21" x14ac:dyDescent="0.2">
      <c r="P2346">
        <v>2338</v>
      </c>
      <c r="Q2346" s="37">
        <f t="shared" ca="1" si="144"/>
        <v>0</v>
      </c>
      <c r="R2346" s="38">
        <f t="shared" si="145"/>
        <v>10</v>
      </c>
      <c r="S2346" s="38">
        <f t="shared" ca="1" si="146"/>
        <v>0</v>
      </c>
      <c r="T2346" s="38">
        <f t="shared" ca="1" si="147"/>
        <v>10</v>
      </c>
      <c r="U2346" s="38">
        <f ca="1">SUM($R$9:S2346)</f>
        <v>-60620</v>
      </c>
    </row>
    <row r="2347" spans="16:21" x14ac:dyDescent="0.2">
      <c r="P2347">
        <v>2339</v>
      </c>
      <c r="Q2347" s="37">
        <f t="shared" ca="1" si="144"/>
        <v>0</v>
      </c>
      <c r="R2347" s="38">
        <f t="shared" si="145"/>
        <v>10</v>
      </c>
      <c r="S2347" s="38">
        <f t="shared" ca="1" si="146"/>
        <v>0</v>
      </c>
      <c r="T2347" s="38">
        <f t="shared" ca="1" si="147"/>
        <v>10</v>
      </c>
      <c r="U2347" s="38">
        <f ca="1">SUM($R$9:S2347)</f>
        <v>-60610</v>
      </c>
    </row>
    <row r="2348" spans="16:21" x14ac:dyDescent="0.2">
      <c r="P2348">
        <v>2340</v>
      </c>
      <c r="Q2348" s="37">
        <f t="shared" ca="1" si="144"/>
        <v>0</v>
      </c>
      <c r="R2348" s="38">
        <f t="shared" si="145"/>
        <v>10</v>
      </c>
      <c r="S2348" s="38">
        <f t="shared" ca="1" si="146"/>
        <v>0</v>
      </c>
      <c r="T2348" s="38">
        <f t="shared" ca="1" si="147"/>
        <v>10</v>
      </c>
      <c r="U2348" s="38">
        <f ca="1">SUM($R$9:S2348)</f>
        <v>-60600</v>
      </c>
    </row>
    <row r="2349" spans="16:21" x14ac:dyDescent="0.2">
      <c r="P2349">
        <v>2341</v>
      </c>
      <c r="Q2349" s="37">
        <f t="shared" ca="1" si="144"/>
        <v>0</v>
      </c>
      <c r="R2349" s="38">
        <f t="shared" si="145"/>
        <v>10</v>
      </c>
      <c r="S2349" s="38">
        <f t="shared" ca="1" si="146"/>
        <v>0</v>
      </c>
      <c r="T2349" s="38">
        <f t="shared" ca="1" si="147"/>
        <v>10</v>
      </c>
      <c r="U2349" s="38">
        <f ca="1">SUM($R$9:S2349)</f>
        <v>-60590</v>
      </c>
    </row>
    <row r="2350" spans="16:21" x14ac:dyDescent="0.2">
      <c r="P2350">
        <v>2342</v>
      </c>
      <c r="Q2350" s="37">
        <f t="shared" ca="1" si="144"/>
        <v>0</v>
      </c>
      <c r="R2350" s="38">
        <f t="shared" si="145"/>
        <v>10</v>
      </c>
      <c r="S2350" s="38">
        <f t="shared" ca="1" si="146"/>
        <v>0</v>
      </c>
      <c r="T2350" s="38">
        <f t="shared" ca="1" si="147"/>
        <v>10</v>
      </c>
      <c r="U2350" s="38">
        <f ca="1">SUM($R$9:S2350)</f>
        <v>-60580</v>
      </c>
    </row>
    <row r="2351" spans="16:21" x14ac:dyDescent="0.2">
      <c r="P2351">
        <v>2343</v>
      </c>
      <c r="Q2351" s="37">
        <f t="shared" ca="1" si="144"/>
        <v>0</v>
      </c>
      <c r="R2351" s="38">
        <f t="shared" si="145"/>
        <v>10</v>
      </c>
      <c r="S2351" s="38">
        <f t="shared" ca="1" si="146"/>
        <v>0</v>
      </c>
      <c r="T2351" s="38">
        <f t="shared" ca="1" si="147"/>
        <v>10</v>
      </c>
      <c r="U2351" s="38">
        <f ca="1">SUM($R$9:S2351)</f>
        <v>-60570</v>
      </c>
    </row>
    <row r="2352" spans="16:21" x14ac:dyDescent="0.2">
      <c r="P2352">
        <v>2344</v>
      </c>
      <c r="Q2352" s="37">
        <f t="shared" ca="1" si="144"/>
        <v>0</v>
      </c>
      <c r="R2352" s="38">
        <f t="shared" si="145"/>
        <v>10</v>
      </c>
      <c r="S2352" s="38">
        <f t="shared" ca="1" si="146"/>
        <v>0</v>
      </c>
      <c r="T2352" s="38">
        <f t="shared" ca="1" si="147"/>
        <v>10</v>
      </c>
      <c r="U2352" s="38">
        <f ca="1">SUM($R$9:S2352)</f>
        <v>-60560</v>
      </c>
    </row>
    <row r="2353" spans="16:21" x14ac:dyDescent="0.2">
      <c r="P2353">
        <v>2345</v>
      </c>
      <c r="Q2353" s="37">
        <f t="shared" ref="Q2353:Q2416" ca="1" si="148">IF(RAND()&lt;$C$2,1,0)</f>
        <v>0</v>
      </c>
      <c r="R2353" s="38">
        <f t="shared" ref="R2353:R2416" si="149">$G$2</f>
        <v>10</v>
      </c>
      <c r="S2353" s="38">
        <f t="shared" ref="S2353:S2416" ca="1" si="150">IF(Q2353=1,$G$3,$G$4)</f>
        <v>0</v>
      </c>
      <c r="T2353" s="38">
        <f t="shared" ca="1" si="147"/>
        <v>10</v>
      </c>
      <c r="U2353" s="38">
        <f ca="1">SUM($R$9:S2353)</f>
        <v>-60550</v>
      </c>
    </row>
    <row r="2354" spans="16:21" x14ac:dyDescent="0.2">
      <c r="P2354">
        <v>2346</v>
      </c>
      <c r="Q2354" s="37">
        <f t="shared" ca="1" si="148"/>
        <v>0</v>
      </c>
      <c r="R2354" s="38">
        <f t="shared" si="149"/>
        <v>10</v>
      </c>
      <c r="S2354" s="38">
        <f t="shared" ca="1" si="150"/>
        <v>0</v>
      </c>
      <c r="T2354" s="38">
        <f t="shared" ca="1" si="147"/>
        <v>10</v>
      </c>
      <c r="U2354" s="38">
        <f ca="1">SUM($R$9:S2354)</f>
        <v>-60540</v>
      </c>
    </row>
    <row r="2355" spans="16:21" x14ac:dyDescent="0.2">
      <c r="P2355">
        <v>2347</v>
      </c>
      <c r="Q2355" s="37">
        <f t="shared" ca="1" si="148"/>
        <v>0</v>
      </c>
      <c r="R2355" s="38">
        <f t="shared" si="149"/>
        <v>10</v>
      </c>
      <c r="S2355" s="38">
        <f t="shared" ca="1" si="150"/>
        <v>0</v>
      </c>
      <c r="T2355" s="38">
        <f t="shared" ca="1" si="147"/>
        <v>10</v>
      </c>
      <c r="U2355" s="38">
        <f ca="1">SUM($R$9:S2355)</f>
        <v>-60530</v>
      </c>
    </row>
    <row r="2356" spans="16:21" x14ac:dyDescent="0.2">
      <c r="P2356">
        <v>2348</v>
      </c>
      <c r="Q2356" s="37">
        <f t="shared" ca="1" si="148"/>
        <v>0</v>
      </c>
      <c r="R2356" s="38">
        <f t="shared" si="149"/>
        <v>10</v>
      </c>
      <c r="S2356" s="38">
        <f t="shared" ca="1" si="150"/>
        <v>0</v>
      </c>
      <c r="T2356" s="38">
        <f t="shared" ca="1" si="147"/>
        <v>10</v>
      </c>
      <c r="U2356" s="38">
        <f ca="1">SUM($R$9:S2356)</f>
        <v>-60520</v>
      </c>
    </row>
    <row r="2357" spans="16:21" x14ac:dyDescent="0.2">
      <c r="P2357">
        <v>2349</v>
      </c>
      <c r="Q2357" s="37">
        <f t="shared" ca="1" si="148"/>
        <v>0</v>
      </c>
      <c r="R2357" s="38">
        <f t="shared" si="149"/>
        <v>10</v>
      </c>
      <c r="S2357" s="38">
        <f t="shared" ca="1" si="150"/>
        <v>0</v>
      </c>
      <c r="T2357" s="38">
        <f t="shared" ca="1" si="147"/>
        <v>10</v>
      </c>
      <c r="U2357" s="38">
        <f ca="1">SUM($R$9:S2357)</f>
        <v>-60510</v>
      </c>
    </row>
    <row r="2358" spans="16:21" x14ac:dyDescent="0.2">
      <c r="P2358">
        <v>2350</v>
      </c>
      <c r="Q2358" s="37">
        <f t="shared" ca="1" si="148"/>
        <v>0</v>
      </c>
      <c r="R2358" s="38">
        <f t="shared" si="149"/>
        <v>10</v>
      </c>
      <c r="S2358" s="38">
        <f t="shared" ca="1" si="150"/>
        <v>0</v>
      </c>
      <c r="T2358" s="38">
        <f t="shared" ca="1" si="147"/>
        <v>10</v>
      </c>
      <c r="U2358" s="38">
        <f ca="1">SUM($R$9:S2358)</f>
        <v>-60500</v>
      </c>
    </row>
    <row r="2359" spans="16:21" x14ac:dyDescent="0.2">
      <c r="P2359">
        <v>2351</v>
      </c>
      <c r="Q2359" s="37">
        <f t="shared" ca="1" si="148"/>
        <v>0</v>
      </c>
      <c r="R2359" s="38">
        <f t="shared" si="149"/>
        <v>10</v>
      </c>
      <c r="S2359" s="38">
        <f t="shared" ca="1" si="150"/>
        <v>0</v>
      </c>
      <c r="T2359" s="38">
        <f t="shared" ca="1" si="147"/>
        <v>10</v>
      </c>
      <c r="U2359" s="38">
        <f ca="1">SUM($R$9:S2359)</f>
        <v>-60490</v>
      </c>
    </row>
    <row r="2360" spans="16:21" x14ac:dyDescent="0.2">
      <c r="P2360">
        <v>2352</v>
      </c>
      <c r="Q2360" s="37">
        <f t="shared" ca="1" si="148"/>
        <v>0</v>
      </c>
      <c r="R2360" s="38">
        <f t="shared" si="149"/>
        <v>10</v>
      </c>
      <c r="S2360" s="38">
        <f t="shared" ca="1" si="150"/>
        <v>0</v>
      </c>
      <c r="T2360" s="38">
        <f t="shared" ca="1" si="147"/>
        <v>10</v>
      </c>
      <c r="U2360" s="38">
        <f ca="1">SUM($R$9:S2360)</f>
        <v>-60480</v>
      </c>
    </row>
    <row r="2361" spans="16:21" x14ac:dyDescent="0.2">
      <c r="P2361">
        <v>2353</v>
      </c>
      <c r="Q2361" s="37">
        <f t="shared" ca="1" si="148"/>
        <v>0</v>
      </c>
      <c r="R2361" s="38">
        <f t="shared" si="149"/>
        <v>10</v>
      </c>
      <c r="S2361" s="38">
        <f t="shared" ca="1" si="150"/>
        <v>0</v>
      </c>
      <c r="T2361" s="38">
        <f t="shared" ca="1" si="147"/>
        <v>10</v>
      </c>
      <c r="U2361" s="38">
        <f ca="1">SUM($R$9:S2361)</f>
        <v>-60470</v>
      </c>
    </row>
    <row r="2362" spans="16:21" x14ac:dyDescent="0.2">
      <c r="P2362">
        <v>2354</v>
      </c>
      <c r="Q2362" s="37">
        <f t="shared" ca="1" si="148"/>
        <v>0</v>
      </c>
      <c r="R2362" s="38">
        <f t="shared" si="149"/>
        <v>10</v>
      </c>
      <c r="S2362" s="38">
        <f t="shared" ca="1" si="150"/>
        <v>0</v>
      </c>
      <c r="T2362" s="38">
        <f t="shared" ca="1" si="147"/>
        <v>10</v>
      </c>
      <c r="U2362" s="38">
        <f ca="1">SUM($R$9:S2362)</f>
        <v>-60460</v>
      </c>
    </row>
    <row r="2363" spans="16:21" x14ac:dyDescent="0.2">
      <c r="P2363">
        <v>2355</v>
      </c>
      <c r="Q2363" s="37">
        <f t="shared" ca="1" si="148"/>
        <v>0</v>
      </c>
      <c r="R2363" s="38">
        <f t="shared" si="149"/>
        <v>10</v>
      </c>
      <c r="S2363" s="38">
        <f t="shared" ca="1" si="150"/>
        <v>0</v>
      </c>
      <c r="T2363" s="38">
        <f t="shared" ca="1" si="147"/>
        <v>10</v>
      </c>
      <c r="U2363" s="38">
        <f ca="1">SUM($R$9:S2363)</f>
        <v>-60450</v>
      </c>
    </row>
    <row r="2364" spans="16:21" x14ac:dyDescent="0.2">
      <c r="P2364">
        <v>2356</v>
      </c>
      <c r="Q2364" s="37">
        <f t="shared" ca="1" si="148"/>
        <v>0</v>
      </c>
      <c r="R2364" s="38">
        <f t="shared" si="149"/>
        <v>10</v>
      </c>
      <c r="S2364" s="38">
        <f t="shared" ca="1" si="150"/>
        <v>0</v>
      </c>
      <c r="T2364" s="38">
        <f t="shared" ca="1" si="147"/>
        <v>10</v>
      </c>
      <c r="U2364" s="38">
        <f ca="1">SUM($R$9:S2364)</f>
        <v>-60440</v>
      </c>
    </row>
    <row r="2365" spans="16:21" x14ac:dyDescent="0.2">
      <c r="P2365">
        <v>2357</v>
      </c>
      <c r="Q2365" s="37">
        <f t="shared" ca="1" si="148"/>
        <v>0</v>
      </c>
      <c r="R2365" s="38">
        <f t="shared" si="149"/>
        <v>10</v>
      </c>
      <c r="S2365" s="38">
        <f t="shared" ca="1" si="150"/>
        <v>0</v>
      </c>
      <c r="T2365" s="38">
        <f t="shared" ca="1" si="147"/>
        <v>10</v>
      </c>
      <c r="U2365" s="38">
        <f ca="1">SUM($R$9:S2365)</f>
        <v>-60430</v>
      </c>
    </row>
    <row r="2366" spans="16:21" x14ac:dyDescent="0.2">
      <c r="P2366">
        <v>2358</v>
      </c>
      <c r="Q2366" s="37">
        <f t="shared" ca="1" si="148"/>
        <v>1</v>
      </c>
      <c r="R2366" s="38">
        <f t="shared" si="149"/>
        <v>10</v>
      </c>
      <c r="S2366" s="38">
        <f t="shared" ca="1" si="150"/>
        <v>-1000</v>
      </c>
      <c r="T2366" s="38">
        <f t="shared" ca="1" si="147"/>
        <v>-990</v>
      </c>
      <c r="U2366" s="38">
        <f ca="1">SUM($R$9:S2366)</f>
        <v>-61420</v>
      </c>
    </row>
    <row r="2367" spans="16:21" x14ac:dyDescent="0.2">
      <c r="P2367">
        <v>2359</v>
      </c>
      <c r="Q2367" s="37">
        <f t="shared" ca="1" si="148"/>
        <v>0</v>
      </c>
      <c r="R2367" s="38">
        <f t="shared" si="149"/>
        <v>10</v>
      </c>
      <c r="S2367" s="38">
        <f t="shared" ca="1" si="150"/>
        <v>0</v>
      </c>
      <c r="T2367" s="38">
        <f t="shared" ca="1" si="147"/>
        <v>10</v>
      </c>
      <c r="U2367" s="38">
        <f ca="1">SUM($R$9:S2367)</f>
        <v>-61410</v>
      </c>
    </row>
    <row r="2368" spans="16:21" x14ac:dyDescent="0.2">
      <c r="P2368">
        <v>2360</v>
      </c>
      <c r="Q2368" s="37">
        <f t="shared" ca="1" si="148"/>
        <v>0</v>
      </c>
      <c r="R2368" s="38">
        <f t="shared" si="149"/>
        <v>10</v>
      </c>
      <c r="S2368" s="38">
        <f t="shared" ca="1" si="150"/>
        <v>0</v>
      </c>
      <c r="T2368" s="38">
        <f t="shared" ca="1" si="147"/>
        <v>10</v>
      </c>
      <c r="U2368" s="38">
        <f ca="1">SUM($R$9:S2368)</f>
        <v>-61400</v>
      </c>
    </row>
    <row r="2369" spans="16:21" x14ac:dyDescent="0.2">
      <c r="P2369">
        <v>2361</v>
      </c>
      <c r="Q2369" s="37">
        <f t="shared" ca="1" si="148"/>
        <v>0</v>
      </c>
      <c r="R2369" s="38">
        <f t="shared" si="149"/>
        <v>10</v>
      </c>
      <c r="S2369" s="38">
        <f t="shared" ca="1" si="150"/>
        <v>0</v>
      </c>
      <c r="T2369" s="38">
        <f t="shared" ca="1" si="147"/>
        <v>10</v>
      </c>
      <c r="U2369" s="38">
        <f ca="1">SUM($R$9:S2369)</f>
        <v>-61390</v>
      </c>
    </row>
    <row r="2370" spans="16:21" x14ac:dyDescent="0.2">
      <c r="P2370">
        <v>2362</v>
      </c>
      <c r="Q2370" s="37">
        <f t="shared" ca="1" si="148"/>
        <v>0</v>
      </c>
      <c r="R2370" s="38">
        <f t="shared" si="149"/>
        <v>10</v>
      </c>
      <c r="S2370" s="38">
        <f t="shared" ca="1" si="150"/>
        <v>0</v>
      </c>
      <c r="T2370" s="38">
        <f t="shared" ca="1" si="147"/>
        <v>10</v>
      </c>
      <c r="U2370" s="38">
        <f ca="1">SUM($R$9:S2370)</f>
        <v>-61380</v>
      </c>
    </row>
    <row r="2371" spans="16:21" x14ac:dyDescent="0.2">
      <c r="P2371">
        <v>2363</v>
      </c>
      <c r="Q2371" s="37">
        <f t="shared" ca="1" si="148"/>
        <v>0</v>
      </c>
      <c r="R2371" s="38">
        <f t="shared" si="149"/>
        <v>10</v>
      </c>
      <c r="S2371" s="38">
        <f t="shared" ca="1" si="150"/>
        <v>0</v>
      </c>
      <c r="T2371" s="38">
        <f t="shared" ca="1" si="147"/>
        <v>10</v>
      </c>
      <c r="U2371" s="38">
        <f ca="1">SUM($R$9:S2371)</f>
        <v>-61370</v>
      </c>
    </row>
    <row r="2372" spans="16:21" x14ac:dyDescent="0.2">
      <c r="P2372">
        <v>2364</v>
      </c>
      <c r="Q2372" s="37">
        <f t="shared" ca="1" si="148"/>
        <v>0</v>
      </c>
      <c r="R2372" s="38">
        <f t="shared" si="149"/>
        <v>10</v>
      </c>
      <c r="S2372" s="38">
        <f t="shared" ca="1" si="150"/>
        <v>0</v>
      </c>
      <c r="T2372" s="38">
        <f t="shared" ca="1" si="147"/>
        <v>10</v>
      </c>
      <c r="U2372" s="38">
        <f ca="1">SUM($R$9:S2372)</f>
        <v>-61360</v>
      </c>
    </row>
    <row r="2373" spans="16:21" x14ac:dyDescent="0.2">
      <c r="P2373">
        <v>2365</v>
      </c>
      <c r="Q2373" s="37">
        <f t="shared" ca="1" si="148"/>
        <v>0</v>
      </c>
      <c r="R2373" s="38">
        <f t="shared" si="149"/>
        <v>10</v>
      </c>
      <c r="S2373" s="38">
        <f t="shared" ca="1" si="150"/>
        <v>0</v>
      </c>
      <c r="T2373" s="38">
        <f t="shared" ca="1" si="147"/>
        <v>10</v>
      </c>
      <c r="U2373" s="38">
        <f ca="1">SUM($R$9:S2373)</f>
        <v>-61350</v>
      </c>
    </row>
    <row r="2374" spans="16:21" x14ac:dyDescent="0.2">
      <c r="P2374">
        <v>2366</v>
      </c>
      <c r="Q2374" s="37">
        <f t="shared" ca="1" si="148"/>
        <v>1</v>
      </c>
      <c r="R2374" s="38">
        <f t="shared" si="149"/>
        <v>10</v>
      </c>
      <c r="S2374" s="38">
        <f t="shared" ca="1" si="150"/>
        <v>-1000</v>
      </c>
      <c r="T2374" s="38">
        <f t="shared" ca="1" si="147"/>
        <v>-990</v>
      </c>
      <c r="U2374" s="38">
        <f ca="1">SUM($R$9:S2374)</f>
        <v>-62340</v>
      </c>
    </row>
    <row r="2375" spans="16:21" x14ac:dyDescent="0.2">
      <c r="P2375">
        <v>2367</v>
      </c>
      <c r="Q2375" s="37">
        <f t="shared" ca="1" si="148"/>
        <v>0</v>
      </c>
      <c r="R2375" s="38">
        <f t="shared" si="149"/>
        <v>10</v>
      </c>
      <c r="S2375" s="38">
        <f t="shared" ca="1" si="150"/>
        <v>0</v>
      </c>
      <c r="T2375" s="38">
        <f t="shared" ca="1" si="147"/>
        <v>10</v>
      </c>
      <c r="U2375" s="38">
        <f ca="1">SUM($R$9:S2375)</f>
        <v>-62330</v>
      </c>
    </row>
    <row r="2376" spans="16:21" x14ac:dyDescent="0.2">
      <c r="P2376">
        <v>2368</v>
      </c>
      <c r="Q2376" s="37">
        <f t="shared" ca="1" si="148"/>
        <v>0</v>
      </c>
      <c r="R2376" s="38">
        <f t="shared" si="149"/>
        <v>10</v>
      </c>
      <c r="S2376" s="38">
        <f t="shared" ca="1" si="150"/>
        <v>0</v>
      </c>
      <c r="T2376" s="38">
        <f t="shared" ca="1" si="147"/>
        <v>10</v>
      </c>
      <c r="U2376" s="38">
        <f ca="1">SUM($R$9:S2376)</f>
        <v>-62320</v>
      </c>
    </row>
    <row r="2377" spans="16:21" x14ac:dyDescent="0.2">
      <c r="P2377">
        <v>2369</v>
      </c>
      <c r="Q2377" s="37">
        <f t="shared" ca="1" si="148"/>
        <v>0</v>
      </c>
      <c r="R2377" s="38">
        <f t="shared" si="149"/>
        <v>10</v>
      </c>
      <c r="S2377" s="38">
        <f t="shared" ca="1" si="150"/>
        <v>0</v>
      </c>
      <c r="T2377" s="38">
        <f t="shared" ca="1" si="147"/>
        <v>10</v>
      </c>
      <c r="U2377" s="38">
        <f ca="1">SUM($R$9:S2377)</f>
        <v>-62310</v>
      </c>
    </row>
    <row r="2378" spans="16:21" x14ac:dyDescent="0.2">
      <c r="P2378">
        <v>2370</v>
      </c>
      <c r="Q2378" s="37">
        <f t="shared" ca="1" si="148"/>
        <v>0</v>
      </c>
      <c r="R2378" s="38">
        <f t="shared" si="149"/>
        <v>10</v>
      </c>
      <c r="S2378" s="38">
        <f t="shared" ca="1" si="150"/>
        <v>0</v>
      </c>
      <c r="T2378" s="38">
        <f t="shared" ref="T2378:T2441" ca="1" si="151">R2378+S2378</f>
        <v>10</v>
      </c>
      <c r="U2378" s="38">
        <f ca="1">SUM($R$9:S2378)</f>
        <v>-62300</v>
      </c>
    </row>
    <row r="2379" spans="16:21" x14ac:dyDescent="0.2">
      <c r="P2379">
        <v>2371</v>
      </c>
      <c r="Q2379" s="37">
        <f t="shared" ca="1" si="148"/>
        <v>0</v>
      </c>
      <c r="R2379" s="38">
        <f t="shared" si="149"/>
        <v>10</v>
      </c>
      <c r="S2379" s="38">
        <f t="shared" ca="1" si="150"/>
        <v>0</v>
      </c>
      <c r="T2379" s="38">
        <f t="shared" ca="1" si="151"/>
        <v>10</v>
      </c>
      <c r="U2379" s="38">
        <f ca="1">SUM($R$9:S2379)</f>
        <v>-62290</v>
      </c>
    </row>
    <row r="2380" spans="16:21" x14ac:dyDescent="0.2">
      <c r="P2380">
        <v>2372</v>
      </c>
      <c r="Q2380" s="37">
        <f t="shared" ca="1" si="148"/>
        <v>0</v>
      </c>
      <c r="R2380" s="38">
        <f t="shared" si="149"/>
        <v>10</v>
      </c>
      <c r="S2380" s="38">
        <f t="shared" ca="1" si="150"/>
        <v>0</v>
      </c>
      <c r="T2380" s="38">
        <f t="shared" ca="1" si="151"/>
        <v>10</v>
      </c>
      <c r="U2380" s="38">
        <f ca="1">SUM($R$9:S2380)</f>
        <v>-62280</v>
      </c>
    </row>
    <row r="2381" spans="16:21" x14ac:dyDescent="0.2">
      <c r="P2381">
        <v>2373</v>
      </c>
      <c r="Q2381" s="37">
        <f t="shared" ca="1" si="148"/>
        <v>0</v>
      </c>
      <c r="R2381" s="38">
        <f t="shared" si="149"/>
        <v>10</v>
      </c>
      <c r="S2381" s="38">
        <f t="shared" ca="1" si="150"/>
        <v>0</v>
      </c>
      <c r="T2381" s="38">
        <f t="shared" ca="1" si="151"/>
        <v>10</v>
      </c>
      <c r="U2381" s="38">
        <f ca="1">SUM($R$9:S2381)</f>
        <v>-62270</v>
      </c>
    </row>
    <row r="2382" spans="16:21" x14ac:dyDescent="0.2">
      <c r="P2382">
        <v>2374</v>
      </c>
      <c r="Q2382" s="37">
        <f t="shared" ca="1" si="148"/>
        <v>0</v>
      </c>
      <c r="R2382" s="38">
        <f t="shared" si="149"/>
        <v>10</v>
      </c>
      <c r="S2382" s="38">
        <f t="shared" ca="1" si="150"/>
        <v>0</v>
      </c>
      <c r="T2382" s="38">
        <f t="shared" ca="1" si="151"/>
        <v>10</v>
      </c>
      <c r="U2382" s="38">
        <f ca="1">SUM($R$9:S2382)</f>
        <v>-62260</v>
      </c>
    </row>
    <row r="2383" spans="16:21" x14ac:dyDescent="0.2">
      <c r="P2383">
        <v>2375</v>
      </c>
      <c r="Q2383" s="37">
        <f t="shared" ca="1" si="148"/>
        <v>0</v>
      </c>
      <c r="R2383" s="38">
        <f t="shared" si="149"/>
        <v>10</v>
      </c>
      <c r="S2383" s="38">
        <f t="shared" ca="1" si="150"/>
        <v>0</v>
      </c>
      <c r="T2383" s="38">
        <f t="shared" ca="1" si="151"/>
        <v>10</v>
      </c>
      <c r="U2383" s="38">
        <f ca="1">SUM($R$9:S2383)</f>
        <v>-62250</v>
      </c>
    </row>
    <row r="2384" spans="16:21" x14ac:dyDescent="0.2">
      <c r="P2384">
        <v>2376</v>
      </c>
      <c r="Q2384" s="37">
        <f t="shared" ca="1" si="148"/>
        <v>0</v>
      </c>
      <c r="R2384" s="38">
        <f t="shared" si="149"/>
        <v>10</v>
      </c>
      <c r="S2384" s="38">
        <f t="shared" ca="1" si="150"/>
        <v>0</v>
      </c>
      <c r="T2384" s="38">
        <f t="shared" ca="1" si="151"/>
        <v>10</v>
      </c>
      <c r="U2384" s="38">
        <f ca="1">SUM($R$9:S2384)</f>
        <v>-62240</v>
      </c>
    </row>
    <row r="2385" spans="16:21" x14ac:dyDescent="0.2">
      <c r="P2385">
        <v>2377</v>
      </c>
      <c r="Q2385" s="37">
        <f t="shared" ca="1" si="148"/>
        <v>0</v>
      </c>
      <c r="R2385" s="38">
        <f t="shared" si="149"/>
        <v>10</v>
      </c>
      <c r="S2385" s="38">
        <f t="shared" ca="1" si="150"/>
        <v>0</v>
      </c>
      <c r="T2385" s="38">
        <f t="shared" ca="1" si="151"/>
        <v>10</v>
      </c>
      <c r="U2385" s="38">
        <f ca="1">SUM($R$9:S2385)</f>
        <v>-62230</v>
      </c>
    </row>
    <row r="2386" spans="16:21" x14ac:dyDescent="0.2">
      <c r="P2386">
        <v>2378</v>
      </c>
      <c r="Q2386" s="37">
        <f t="shared" ca="1" si="148"/>
        <v>0</v>
      </c>
      <c r="R2386" s="38">
        <f t="shared" si="149"/>
        <v>10</v>
      </c>
      <c r="S2386" s="38">
        <f t="shared" ca="1" si="150"/>
        <v>0</v>
      </c>
      <c r="T2386" s="38">
        <f t="shared" ca="1" si="151"/>
        <v>10</v>
      </c>
      <c r="U2386" s="38">
        <f ca="1">SUM($R$9:S2386)</f>
        <v>-62220</v>
      </c>
    </row>
    <row r="2387" spans="16:21" x14ac:dyDescent="0.2">
      <c r="P2387">
        <v>2379</v>
      </c>
      <c r="Q2387" s="37">
        <f t="shared" ca="1" si="148"/>
        <v>0</v>
      </c>
      <c r="R2387" s="38">
        <f t="shared" si="149"/>
        <v>10</v>
      </c>
      <c r="S2387" s="38">
        <f t="shared" ca="1" si="150"/>
        <v>0</v>
      </c>
      <c r="T2387" s="38">
        <f t="shared" ca="1" si="151"/>
        <v>10</v>
      </c>
      <c r="U2387" s="38">
        <f ca="1">SUM($R$9:S2387)</f>
        <v>-62210</v>
      </c>
    </row>
    <row r="2388" spans="16:21" x14ac:dyDescent="0.2">
      <c r="P2388">
        <v>2380</v>
      </c>
      <c r="Q2388" s="37">
        <f t="shared" ca="1" si="148"/>
        <v>0</v>
      </c>
      <c r="R2388" s="38">
        <f t="shared" si="149"/>
        <v>10</v>
      </c>
      <c r="S2388" s="38">
        <f t="shared" ca="1" si="150"/>
        <v>0</v>
      </c>
      <c r="T2388" s="38">
        <f t="shared" ca="1" si="151"/>
        <v>10</v>
      </c>
      <c r="U2388" s="38">
        <f ca="1">SUM($R$9:S2388)</f>
        <v>-62200</v>
      </c>
    </row>
    <row r="2389" spans="16:21" x14ac:dyDescent="0.2">
      <c r="P2389">
        <v>2381</v>
      </c>
      <c r="Q2389" s="37">
        <f t="shared" ca="1" si="148"/>
        <v>0</v>
      </c>
      <c r="R2389" s="38">
        <f t="shared" si="149"/>
        <v>10</v>
      </c>
      <c r="S2389" s="38">
        <f t="shared" ca="1" si="150"/>
        <v>0</v>
      </c>
      <c r="T2389" s="38">
        <f t="shared" ca="1" si="151"/>
        <v>10</v>
      </c>
      <c r="U2389" s="38">
        <f ca="1">SUM($R$9:S2389)</f>
        <v>-62190</v>
      </c>
    </row>
    <row r="2390" spans="16:21" x14ac:dyDescent="0.2">
      <c r="P2390">
        <v>2382</v>
      </c>
      <c r="Q2390" s="37">
        <f t="shared" ca="1" si="148"/>
        <v>0</v>
      </c>
      <c r="R2390" s="38">
        <f t="shared" si="149"/>
        <v>10</v>
      </c>
      <c r="S2390" s="38">
        <f t="shared" ca="1" si="150"/>
        <v>0</v>
      </c>
      <c r="T2390" s="38">
        <f t="shared" ca="1" si="151"/>
        <v>10</v>
      </c>
      <c r="U2390" s="38">
        <f ca="1">SUM($R$9:S2390)</f>
        <v>-62180</v>
      </c>
    </row>
    <row r="2391" spans="16:21" x14ac:dyDescent="0.2">
      <c r="P2391">
        <v>2383</v>
      </c>
      <c r="Q2391" s="37">
        <f t="shared" ca="1" si="148"/>
        <v>0</v>
      </c>
      <c r="R2391" s="38">
        <f t="shared" si="149"/>
        <v>10</v>
      </c>
      <c r="S2391" s="38">
        <f t="shared" ca="1" si="150"/>
        <v>0</v>
      </c>
      <c r="T2391" s="38">
        <f t="shared" ca="1" si="151"/>
        <v>10</v>
      </c>
      <c r="U2391" s="38">
        <f ca="1">SUM($R$9:S2391)</f>
        <v>-62170</v>
      </c>
    </row>
    <row r="2392" spans="16:21" x14ac:dyDescent="0.2">
      <c r="P2392">
        <v>2384</v>
      </c>
      <c r="Q2392" s="37">
        <f t="shared" ca="1" si="148"/>
        <v>0</v>
      </c>
      <c r="R2392" s="38">
        <f t="shared" si="149"/>
        <v>10</v>
      </c>
      <c r="S2392" s="38">
        <f t="shared" ca="1" si="150"/>
        <v>0</v>
      </c>
      <c r="T2392" s="38">
        <f t="shared" ca="1" si="151"/>
        <v>10</v>
      </c>
      <c r="U2392" s="38">
        <f ca="1">SUM($R$9:S2392)</f>
        <v>-62160</v>
      </c>
    </row>
    <row r="2393" spans="16:21" x14ac:dyDescent="0.2">
      <c r="P2393">
        <v>2385</v>
      </c>
      <c r="Q2393" s="37">
        <f t="shared" ca="1" si="148"/>
        <v>0</v>
      </c>
      <c r="R2393" s="38">
        <f t="shared" si="149"/>
        <v>10</v>
      </c>
      <c r="S2393" s="38">
        <f t="shared" ca="1" si="150"/>
        <v>0</v>
      </c>
      <c r="T2393" s="38">
        <f t="shared" ca="1" si="151"/>
        <v>10</v>
      </c>
      <c r="U2393" s="38">
        <f ca="1">SUM($R$9:S2393)</f>
        <v>-62150</v>
      </c>
    </row>
    <row r="2394" spans="16:21" x14ac:dyDescent="0.2">
      <c r="P2394">
        <v>2386</v>
      </c>
      <c r="Q2394" s="37">
        <f t="shared" ca="1" si="148"/>
        <v>0</v>
      </c>
      <c r="R2394" s="38">
        <f t="shared" si="149"/>
        <v>10</v>
      </c>
      <c r="S2394" s="38">
        <f t="shared" ca="1" si="150"/>
        <v>0</v>
      </c>
      <c r="T2394" s="38">
        <f t="shared" ca="1" si="151"/>
        <v>10</v>
      </c>
      <c r="U2394" s="38">
        <f ca="1">SUM($R$9:S2394)</f>
        <v>-62140</v>
      </c>
    </row>
    <row r="2395" spans="16:21" x14ac:dyDescent="0.2">
      <c r="P2395">
        <v>2387</v>
      </c>
      <c r="Q2395" s="37">
        <f t="shared" ca="1" si="148"/>
        <v>0</v>
      </c>
      <c r="R2395" s="38">
        <f t="shared" si="149"/>
        <v>10</v>
      </c>
      <c r="S2395" s="38">
        <f t="shared" ca="1" si="150"/>
        <v>0</v>
      </c>
      <c r="T2395" s="38">
        <f t="shared" ca="1" si="151"/>
        <v>10</v>
      </c>
      <c r="U2395" s="38">
        <f ca="1">SUM($R$9:S2395)</f>
        <v>-62130</v>
      </c>
    </row>
    <row r="2396" spans="16:21" x14ac:dyDescent="0.2">
      <c r="P2396">
        <v>2388</v>
      </c>
      <c r="Q2396" s="37">
        <f t="shared" ca="1" si="148"/>
        <v>0</v>
      </c>
      <c r="R2396" s="38">
        <f t="shared" si="149"/>
        <v>10</v>
      </c>
      <c r="S2396" s="38">
        <f t="shared" ca="1" si="150"/>
        <v>0</v>
      </c>
      <c r="T2396" s="38">
        <f t="shared" ca="1" si="151"/>
        <v>10</v>
      </c>
      <c r="U2396" s="38">
        <f ca="1">SUM($R$9:S2396)</f>
        <v>-62120</v>
      </c>
    </row>
    <row r="2397" spans="16:21" x14ac:dyDescent="0.2">
      <c r="P2397">
        <v>2389</v>
      </c>
      <c r="Q2397" s="37">
        <f t="shared" ca="1" si="148"/>
        <v>0</v>
      </c>
      <c r="R2397" s="38">
        <f t="shared" si="149"/>
        <v>10</v>
      </c>
      <c r="S2397" s="38">
        <f t="shared" ca="1" si="150"/>
        <v>0</v>
      </c>
      <c r="T2397" s="38">
        <f t="shared" ca="1" si="151"/>
        <v>10</v>
      </c>
      <c r="U2397" s="38">
        <f ca="1">SUM($R$9:S2397)</f>
        <v>-62110</v>
      </c>
    </row>
    <row r="2398" spans="16:21" x14ac:dyDescent="0.2">
      <c r="P2398">
        <v>2390</v>
      </c>
      <c r="Q2398" s="37">
        <f t="shared" ca="1" si="148"/>
        <v>0</v>
      </c>
      <c r="R2398" s="38">
        <f t="shared" si="149"/>
        <v>10</v>
      </c>
      <c r="S2398" s="38">
        <f t="shared" ca="1" si="150"/>
        <v>0</v>
      </c>
      <c r="T2398" s="38">
        <f t="shared" ca="1" si="151"/>
        <v>10</v>
      </c>
      <c r="U2398" s="38">
        <f ca="1">SUM($R$9:S2398)</f>
        <v>-62100</v>
      </c>
    </row>
    <row r="2399" spans="16:21" x14ac:dyDescent="0.2">
      <c r="P2399">
        <v>2391</v>
      </c>
      <c r="Q2399" s="37">
        <f t="shared" ca="1" si="148"/>
        <v>0</v>
      </c>
      <c r="R2399" s="38">
        <f t="shared" si="149"/>
        <v>10</v>
      </c>
      <c r="S2399" s="38">
        <f t="shared" ca="1" si="150"/>
        <v>0</v>
      </c>
      <c r="T2399" s="38">
        <f t="shared" ca="1" si="151"/>
        <v>10</v>
      </c>
      <c r="U2399" s="38">
        <f ca="1">SUM($R$9:S2399)</f>
        <v>-62090</v>
      </c>
    </row>
    <row r="2400" spans="16:21" x14ac:dyDescent="0.2">
      <c r="P2400">
        <v>2392</v>
      </c>
      <c r="Q2400" s="37">
        <f t="shared" ca="1" si="148"/>
        <v>0</v>
      </c>
      <c r="R2400" s="38">
        <f t="shared" si="149"/>
        <v>10</v>
      </c>
      <c r="S2400" s="38">
        <f t="shared" ca="1" si="150"/>
        <v>0</v>
      </c>
      <c r="T2400" s="38">
        <f t="shared" ca="1" si="151"/>
        <v>10</v>
      </c>
      <c r="U2400" s="38">
        <f ca="1">SUM($R$9:S2400)</f>
        <v>-62080</v>
      </c>
    </row>
    <row r="2401" spans="16:21" x14ac:dyDescent="0.2">
      <c r="P2401">
        <v>2393</v>
      </c>
      <c r="Q2401" s="37">
        <f t="shared" ca="1" si="148"/>
        <v>0</v>
      </c>
      <c r="R2401" s="38">
        <f t="shared" si="149"/>
        <v>10</v>
      </c>
      <c r="S2401" s="38">
        <f t="shared" ca="1" si="150"/>
        <v>0</v>
      </c>
      <c r="T2401" s="38">
        <f t="shared" ca="1" si="151"/>
        <v>10</v>
      </c>
      <c r="U2401" s="38">
        <f ca="1">SUM($R$9:S2401)</f>
        <v>-62070</v>
      </c>
    </row>
    <row r="2402" spans="16:21" x14ac:dyDescent="0.2">
      <c r="P2402">
        <v>2394</v>
      </c>
      <c r="Q2402" s="37">
        <f t="shared" ca="1" si="148"/>
        <v>0</v>
      </c>
      <c r="R2402" s="38">
        <f t="shared" si="149"/>
        <v>10</v>
      </c>
      <c r="S2402" s="38">
        <f t="shared" ca="1" si="150"/>
        <v>0</v>
      </c>
      <c r="T2402" s="38">
        <f t="shared" ca="1" si="151"/>
        <v>10</v>
      </c>
      <c r="U2402" s="38">
        <f ca="1">SUM($R$9:S2402)</f>
        <v>-62060</v>
      </c>
    </row>
    <row r="2403" spans="16:21" x14ac:dyDescent="0.2">
      <c r="P2403">
        <v>2395</v>
      </c>
      <c r="Q2403" s="37">
        <f t="shared" ca="1" si="148"/>
        <v>0</v>
      </c>
      <c r="R2403" s="38">
        <f t="shared" si="149"/>
        <v>10</v>
      </c>
      <c r="S2403" s="38">
        <f t="shared" ca="1" si="150"/>
        <v>0</v>
      </c>
      <c r="T2403" s="38">
        <f t="shared" ca="1" si="151"/>
        <v>10</v>
      </c>
      <c r="U2403" s="38">
        <f ca="1">SUM($R$9:S2403)</f>
        <v>-62050</v>
      </c>
    </row>
    <row r="2404" spans="16:21" x14ac:dyDescent="0.2">
      <c r="P2404">
        <v>2396</v>
      </c>
      <c r="Q2404" s="37">
        <f t="shared" ca="1" si="148"/>
        <v>0</v>
      </c>
      <c r="R2404" s="38">
        <f t="shared" si="149"/>
        <v>10</v>
      </c>
      <c r="S2404" s="38">
        <f t="shared" ca="1" si="150"/>
        <v>0</v>
      </c>
      <c r="T2404" s="38">
        <f t="shared" ca="1" si="151"/>
        <v>10</v>
      </c>
      <c r="U2404" s="38">
        <f ca="1">SUM($R$9:S2404)</f>
        <v>-62040</v>
      </c>
    </row>
    <row r="2405" spans="16:21" x14ac:dyDescent="0.2">
      <c r="P2405">
        <v>2397</v>
      </c>
      <c r="Q2405" s="37">
        <f t="shared" ca="1" si="148"/>
        <v>0</v>
      </c>
      <c r="R2405" s="38">
        <f t="shared" si="149"/>
        <v>10</v>
      </c>
      <c r="S2405" s="38">
        <f t="shared" ca="1" si="150"/>
        <v>0</v>
      </c>
      <c r="T2405" s="38">
        <f t="shared" ca="1" si="151"/>
        <v>10</v>
      </c>
      <c r="U2405" s="38">
        <f ca="1">SUM($R$9:S2405)</f>
        <v>-62030</v>
      </c>
    </row>
    <row r="2406" spans="16:21" x14ac:dyDescent="0.2">
      <c r="P2406">
        <v>2398</v>
      </c>
      <c r="Q2406" s="37">
        <f t="shared" ca="1" si="148"/>
        <v>0</v>
      </c>
      <c r="R2406" s="38">
        <f t="shared" si="149"/>
        <v>10</v>
      </c>
      <c r="S2406" s="38">
        <f t="shared" ca="1" si="150"/>
        <v>0</v>
      </c>
      <c r="T2406" s="38">
        <f t="shared" ca="1" si="151"/>
        <v>10</v>
      </c>
      <c r="U2406" s="38">
        <f ca="1">SUM($R$9:S2406)</f>
        <v>-62020</v>
      </c>
    </row>
    <row r="2407" spans="16:21" x14ac:dyDescent="0.2">
      <c r="P2407">
        <v>2399</v>
      </c>
      <c r="Q2407" s="37">
        <f t="shared" ca="1" si="148"/>
        <v>0</v>
      </c>
      <c r="R2407" s="38">
        <f t="shared" si="149"/>
        <v>10</v>
      </c>
      <c r="S2407" s="38">
        <f t="shared" ca="1" si="150"/>
        <v>0</v>
      </c>
      <c r="T2407" s="38">
        <f t="shared" ca="1" si="151"/>
        <v>10</v>
      </c>
      <c r="U2407" s="38">
        <f ca="1">SUM($R$9:S2407)</f>
        <v>-62010</v>
      </c>
    </row>
    <row r="2408" spans="16:21" x14ac:dyDescent="0.2">
      <c r="P2408">
        <v>2400</v>
      </c>
      <c r="Q2408" s="37">
        <f t="shared" ca="1" si="148"/>
        <v>0</v>
      </c>
      <c r="R2408" s="38">
        <f t="shared" si="149"/>
        <v>10</v>
      </c>
      <c r="S2408" s="38">
        <f t="shared" ca="1" si="150"/>
        <v>0</v>
      </c>
      <c r="T2408" s="38">
        <f t="shared" ca="1" si="151"/>
        <v>10</v>
      </c>
      <c r="U2408" s="38">
        <f ca="1">SUM($R$9:S2408)</f>
        <v>-62000</v>
      </c>
    </row>
    <row r="2409" spans="16:21" x14ac:dyDescent="0.2">
      <c r="P2409">
        <v>2401</v>
      </c>
      <c r="Q2409" s="37">
        <f t="shared" ca="1" si="148"/>
        <v>0</v>
      </c>
      <c r="R2409" s="38">
        <f t="shared" si="149"/>
        <v>10</v>
      </c>
      <c r="S2409" s="38">
        <f t="shared" ca="1" si="150"/>
        <v>0</v>
      </c>
      <c r="T2409" s="38">
        <f t="shared" ca="1" si="151"/>
        <v>10</v>
      </c>
      <c r="U2409" s="38">
        <f ca="1">SUM($R$9:S2409)</f>
        <v>-61990</v>
      </c>
    </row>
    <row r="2410" spans="16:21" x14ac:dyDescent="0.2">
      <c r="P2410">
        <v>2402</v>
      </c>
      <c r="Q2410" s="37">
        <f t="shared" ca="1" si="148"/>
        <v>1</v>
      </c>
      <c r="R2410" s="38">
        <f t="shared" si="149"/>
        <v>10</v>
      </c>
      <c r="S2410" s="38">
        <f t="shared" ca="1" si="150"/>
        <v>-1000</v>
      </c>
      <c r="T2410" s="38">
        <f t="shared" ca="1" si="151"/>
        <v>-990</v>
      </c>
      <c r="U2410" s="38">
        <f ca="1">SUM($R$9:S2410)</f>
        <v>-62980</v>
      </c>
    </row>
    <row r="2411" spans="16:21" x14ac:dyDescent="0.2">
      <c r="P2411">
        <v>2403</v>
      </c>
      <c r="Q2411" s="37">
        <f t="shared" ca="1" si="148"/>
        <v>1</v>
      </c>
      <c r="R2411" s="38">
        <f t="shared" si="149"/>
        <v>10</v>
      </c>
      <c r="S2411" s="38">
        <f t="shared" ca="1" si="150"/>
        <v>-1000</v>
      </c>
      <c r="T2411" s="38">
        <f t="shared" ca="1" si="151"/>
        <v>-990</v>
      </c>
      <c r="U2411" s="38">
        <f ca="1">SUM($R$9:S2411)</f>
        <v>-63970</v>
      </c>
    </row>
    <row r="2412" spans="16:21" x14ac:dyDescent="0.2">
      <c r="P2412">
        <v>2404</v>
      </c>
      <c r="Q2412" s="37">
        <f t="shared" ca="1" si="148"/>
        <v>0</v>
      </c>
      <c r="R2412" s="38">
        <f t="shared" si="149"/>
        <v>10</v>
      </c>
      <c r="S2412" s="38">
        <f t="shared" ca="1" si="150"/>
        <v>0</v>
      </c>
      <c r="T2412" s="38">
        <f t="shared" ca="1" si="151"/>
        <v>10</v>
      </c>
      <c r="U2412" s="38">
        <f ca="1">SUM($R$9:S2412)</f>
        <v>-63960</v>
      </c>
    </row>
    <row r="2413" spans="16:21" x14ac:dyDescent="0.2">
      <c r="P2413">
        <v>2405</v>
      </c>
      <c r="Q2413" s="37">
        <f t="shared" ca="1" si="148"/>
        <v>0</v>
      </c>
      <c r="R2413" s="38">
        <f t="shared" si="149"/>
        <v>10</v>
      </c>
      <c r="S2413" s="38">
        <f t="shared" ca="1" si="150"/>
        <v>0</v>
      </c>
      <c r="T2413" s="38">
        <f t="shared" ca="1" si="151"/>
        <v>10</v>
      </c>
      <c r="U2413" s="38">
        <f ca="1">SUM($R$9:S2413)</f>
        <v>-63950</v>
      </c>
    </row>
    <row r="2414" spans="16:21" x14ac:dyDescent="0.2">
      <c r="P2414">
        <v>2406</v>
      </c>
      <c r="Q2414" s="37">
        <f t="shared" ca="1" si="148"/>
        <v>0</v>
      </c>
      <c r="R2414" s="38">
        <f t="shared" si="149"/>
        <v>10</v>
      </c>
      <c r="S2414" s="38">
        <f t="shared" ca="1" si="150"/>
        <v>0</v>
      </c>
      <c r="T2414" s="38">
        <f t="shared" ca="1" si="151"/>
        <v>10</v>
      </c>
      <c r="U2414" s="38">
        <f ca="1">SUM($R$9:S2414)</f>
        <v>-63940</v>
      </c>
    </row>
    <row r="2415" spans="16:21" x14ac:dyDescent="0.2">
      <c r="P2415">
        <v>2407</v>
      </c>
      <c r="Q2415" s="37">
        <f t="shared" ca="1" si="148"/>
        <v>0</v>
      </c>
      <c r="R2415" s="38">
        <f t="shared" si="149"/>
        <v>10</v>
      </c>
      <c r="S2415" s="38">
        <f t="shared" ca="1" si="150"/>
        <v>0</v>
      </c>
      <c r="T2415" s="38">
        <f t="shared" ca="1" si="151"/>
        <v>10</v>
      </c>
      <c r="U2415" s="38">
        <f ca="1">SUM($R$9:S2415)</f>
        <v>-63930</v>
      </c>
    </row>
    <row r="2416" spans="16:21" x14ac:dyDescent="0.2">
      <c r="P2416">
        <v>2408</v>
      </c>
      <c r="Q2416" s="37">
        <f t="shared" ca="1" si="148"/>
        <v>0</v>
      </c>
      <c r="R2416" s="38">
        <f t="shared" si="149"/>
        <v>10</v>
      </c>
      <c r="S2416" s="38">
        <f t="shared" ca="1" si="150"/>
        <v>0</v>
      </c>
      <c r="T2416" s="38">
        <f t="shared" ca="1" si="151"/>
        <v>10</v>
      </c>
      <c r="U2416" s="38">
        <f ca="1">SUM($R$9:S2416)</f>
        <v>-63920</v>
      </c>
    </row>
    <row r="2417" spans="16:21" x14ac:dyDescent="0.2">
      <c r="P2417">
        <v>2409</v>
      </c>
      <c r="Q2417" s="37">
        <f t="shared" ref="Q2417:Q2480" ca="1" si="152">IF(RAND()&lt;$C$2,1,0)</f>
        <v>0</v>
      </c>
      <c r="R2417" s="38">
        <f t="shared" ref="R2417:R2480" si="153">$G$2</f>
        <v>10</v>
      </c>
      <c r="S2417" s="38">
        <f t="shared" ref="S2417:S2480" ca="1" si="154">IF(Q2417=1,$G$3,$G$4)</f>
        <v>0</v>
      </c>
      <c r="T2417" s="38">
        <f t="shared" ca="1" si="151"/>
        <v>10</v>
      </c>
      <c r="U2417" s="38">
        <f ca="1">SUM($R$9:S2417)</f>
        <v>-63910</v>
      </c>
    </row>
    <row r="2418" spans="16:21" x14ac:dyDescent="0.2">
      <c r="P2418">
        <v>2410</v>
      </c>
      <c r="Q2418" s="37">
        <f t="shared" ca="1" si="152"/>
        <v>0</v>
      </c>
      <c r="R2418" s="38">
        <f t="shared" si="153"/>
        <v>10</v>
      </c>
      <c r="S2418" s="38">
        <f t="shared" ca="1" si="154"/>
        <v>0</v>
      </c>
      <c r="T2418" s="38">
        <f t="shared" ca="1" si="151"/>
        <v>10</v>
      </c>
      <c r="U2418" s="38">
        <f ca="1">SUM($R$9:S2418)</f>
        <v>-63900</v>
      </c>
    </row>
    <row r="2419" spans="16:21" x14ac:dyDescent="0.2">
      <c r="P2419">
        <v>2411</v>
      </c>
      <c r="Q2419" s="37">
        <f t="shared" ca="1" si="152"/>
        <v>0</v>
      </c>
      <c r="R2419" s="38">
        <f t="shared" si="153"/>
        <v>10</v>
      </c>
      <c r="S2419" s="38">
        <f t="shared" ca="1" si="154"/>
        <v>0</v>
      </c>
      <c r="T2419" s="38">
        <f t="shared" ca="1" si="151"/>
        <v>10</v>
      </c>
      <c r="U2419" s="38">
        <f ca="1">SUM($R$9:S2419)</f>
        <v>-63890</v>
      </c>
    </row>
    <row r="2420" spans="16:21" x14ac:dyDescent="0.2">
      <c r="P2420">
        <v>2412</v>
      </c>
      <c r="Q2420" s="37">
        <f t="shared" ca="1" si="152"/>
        <v>0</v>
      </c>
      <c r="R2420" s="38">
        <f t="shared" si="153"/>
        <v>10</v>
      </c>
      <c r="S2420" s="38">
        <f t="shared" ca="1" si="154"/>
        <v>0</v>
      </c>
      <c r="T2420" s="38">
        <f t="shared" ca="1" si="151"/>
        <v>10</v>
      </c>
      <c r="U2420" s="38">
        <f ca="1">SUM($R$9:S2420)</f>
        <v>-63880</v>
      </c>
    </row>
    <row r="2421" spans="16:21" x14ac:dyDescent="0.2">
      <c r="P2421">
        <v>2413</v>
      </c>
      <c r="Q2421" s="37">
        <f t="shared" ca="1" si="152"/>
        <v>0</v>
      </c>
      <c r="R2421" s="38">
        <f t="shared" si="153"/>
        <v>10</v>
      </c>
      <c r="S2421" s="38">
        <f t="shared" ca="1" si="154"/>
        <v>0</v>
      </c>
      <c r="T2421" s="38">
        <f t="shared" ca="1" si="151"/>
        <v>10</v>
      </c>
      <c r="U2421" s="38">
        <f ca="1">SUM($R$9:S2421)</f>
        <v>-63870</v>
      </c>
    </row>
    <row r="2422" spans="16:21" x14ac:dyDescent="0.2">
      <c r="P2422">
        <v>2414</v>
      </c>
      <c r="Q2422" s="37">
        <f t="shared" ca="1" si="152"/>
        <v>0</v>
      </c>
      <c r="R2422" s="38">
        <f t="shared" si="153"/>
        <v>10</v>
      </c>
      <c r="S2422" s="38">
        <f t="shared" ca="1" si="154"/>
        <v>0</v>
      </c>
      <c r="T2422" s="38">
        <f t="shared" ca="1" si="151"/>
        <v>10</v>
      </c>
      <c r="U2422" s="38">
        <f ca="1">SUM($R$9:S2422)</f>
        <v>-63860</v>
      </c>
    </row>
    <row r="2423" spans="16:21" x14ac:dyDescent="0.2">
      <c r="P2423">
        <v>2415</v>
      </c>
      <c r="Q2423" s="37">
        <f t="shared" ca="1" si="152"/>
        <v>0</v>
      </c>
      <c r="R2423" s="38">
        <f t="shared" si="153"/>
        <v>10</v>
      </c>
      <c r="S2423" s="38">
        <f t="shared" ca="1" si="154"/>
        <v>0</v>
      </c>
      <c r="T2423" s="38">
        <f t="shared" ca="1" si="151"/>
        <v>10</v>
      </c>
      <c r="U2423" s="38">
        <f ca="1">SUM($R$9:S2423)</f>
        <v>-63850</v>
      </c>
    </row>
    <row r="2424" spans="16:21" x14ac:dyDescent="0.2">
      <c r="P2424">
        <v>2416</v>
      </c>
      <c r="Q2424" s="37">
        <f t="shared" ca="1" si="152"/>
        <v>0</v>
      </c>
      <c r="R2424" s="38">
        <f t="shared" si="153"/>
        <v>10</v>
      </c>
      <c r="S2424" s="38">
        <f t="shared" ca="1" si="154"/>
        <v>0</v>
      </c>
      <c r="T2424" s="38">
        <f t="shared" ca="1" si="151"/>
        <v>10</v>
      </c>
      <c r="U2424" s="38">
        <f ca="1">SUM($R$9:S2424)</f>
        <v>-63840</v>
      </c>
    </row>
    <row r="2425" spans="16:21" x14ac:dyDescent="0.2">
      <c r="P2425">
        <v>2417</v>
      </c>
      <c r="Q2425" s="37">
        <f t="shared" ca="1" si="152"/>
        <v>0</v>
      </c>
      <c r="R2425" s="38">
        <f t="shared" si="153"/>
        <v>10</v>
      </c>
      <c r="S2425" s="38">
        <f t="shared" ca="1" si="154"/>
        <v>0</v>
      </c>
      <c r="T2425" s="38">
        <f t="shared" ca="1" si="151"/>
        <v>10</v>
      </c>
      <c r="U2425" s="38">
        <f ca="1">SUM($R$9:S2425)</f>
        <v>-63830</v>
      </c>
    </row>
    <row r="2426" spans="16:21" x14ac:dyDescent="0.2">
      <c r="P2426">
        <v>2418</v>
      </c>
      <c r="Q2426" s="37">
        <f t="shared" ca="1" si="152"/>
        <v>1</v>
      </c>
      <c r="R2426" s="38">
        <f t="shared" si="153"/>
        <v>10</v>
      </c>
      <c r="S2426" s="38">
        <f t="shared" ca="1" si="154"/>
        <v>-1000</v>
      </c>
      <c r="T2426" s="38">
        <f t="shared" ca="1" si="151"/>
        <v>-990</v>
      </c>
      <c r="U2426" s="38">
        <f ca="1">SUM($R$9:S2426)</f>
        <v>-64820</v>
      </c>
    </row>
    <row r="2427" spans="16:21" x14ac:dyDescent="0.2">
      <c r="P2427">
        <v>2419</v>
      </c>
      <c r="Q2427" s="37">
        <f t="shared" ca="1" si="152"/>
        <v>0</v>
      </c>
      <c r="R2427" s="38">
        <f t="shared" si="153"/>
        <v>10</v>
      </c>
      <c r="S2427" s="38">
        <f t="shared" ca="1" si="154"/>
        <v>0</v>
      </c>
      <c r="T2427" s="38">
        <f t="shared" ca="1" si="151"/>
        <v>10</v>
      </c>
      <c r="U2427" s="38">
        <f ca="1">SUM($R$9:S2427)</f>
        <v>-64810</v>
      </c>
    </row>
    <row r="2428" spans="16:21" x14ac:dyDescent="0.2">
      <c r="P2428">
        <v>2420</v>
      </c>
      <c r="Q2428" s="37">
        <f t="shared" ca="1" si="152"/>
        <v>0</v>
      </c>
      <c r="R2428" s="38">
        <f t="shared" si="153"/>
        <v>10</v>
      </c>
      <c r="S2428" s="38">
        <f t="shared" ca="1" si="154"/>
        <v>0</v>
      </c>
      <c r="T2428" s="38">
        <f t="shared" ca="1" si="151"/>
        <v>10</v>
      </c>
      <c r="U2428" s="38">
        <f ca="1">SUM($R$9:S2428)</f>
        <v>-64800</v>
      </c>
    </row>
    <row r="2429" spans="16:21" x14ac:dyDescent="0.2">
      <c r="P2429">
        <v>2421</v>
      </c>
      <c r="Q2429" s="37">
        <f t="shared" ca="1" si="152"/>
        <v>0</v>
      </c>
      <c r="R2429" s="38">
        <f t="shared" si="153"/>
        <v>10</v>
      </c>
      <c r="S2429" s="38">
        <f t="shared" ca="1" si="154"/>
        <v>0</v>
      </c>
      <c r="T2429" s="38">
        <f t="shared" ca="1" si="151"/>
        <v>10</v>
      </c>
      <c r="U2429" s="38">
        <f ca="1">SUM($R$9:S2429)</f>
        <v>-64790</v>
      </c>
    </row>
    <row r="2430" spans="16:21" x14ac:dyDescent="0.2">
      <c r="P2430">
        <v>2422</v>
      </c>
      <c r="Q2430" s="37">
        <f t="shared" ca="1" si="152"/>
        <v>0</v>
      </c>
      <c r="R2430" s="38">
        <f t="shared" si="153"/>
        <v>10</v>
      </c>
      <c r="S2430" s="38">
        <f t="shared" ca="1" si="154"/>
        <v>0</v>
      </c>
      <c r="T2430" s="38">
        <f t="shared" ca="1" si="151"/>
        <v>10</v>
      </c>
      <c r="U2430" s="38">
        <f ca="1">SUM($R$9:S2430)</f>
        <v>-64780</v>
      </c>
    </row>
    <row r="2431" spans="16:21" x14ac:dyDescent="0.2">
      <c r="P2431">
        <v>2423</v>
      </c>
      <c r="Q2431" s="37">
        <f t="shared" ca="1" si="152"/>
        <v>0</v>
      </c>
      <c r="R2431" s="38">
        <f t="shared" si="153"/>
        <v>10</v>
      </c>
      <c r="S2431" s="38">
        <f t="shared" ca="1" si="154"/>
        <v>0</v>
      </c>
      <c r="T2431" s="38">
        <f t="shared" ca="1" si="151"/>
        <v>10</v>
      </c>
      <c r="U2431" s="38">
        <f ca="1">SUM($R$9:S2431)</f>
        <v>-64770</v>
      </c>
    </row>
    <row r="2432" spans="16:21" x14ac:dyDescent="0.2">
      <c r="P2432">
        <v>2424</v>
      </c>
      <c r="Q2432" s="37">
        <f t="shared" ca="1" si="152"/>
        <v>0</v>
      </c>
      <c r="R2432" s="38">
        <f t="shared" si="153"/>
        <v>10</v>
      </c>
      <c r="S2432" s="38">
        <f t="shared" ca="1" si="154"/>
        <v>0</v>
      </c>
      <c r="T2432" s="38">
        <f t="shared" ca="1" si="151"/>
        <v>10</v>
      </c>
      <c r="U2432" s="38">
        <f ca="1">SUM($R$9:S2432)</f>
        <v>-64760</v>
      </c>
    </row>
    <row r="2433" spans="16:21" x14ac:dyDescent="0.2">
      <c r="P2433">
        <v>2425</v>
      </c>
      <c r="Q2433" s="37">
        <f t="shared" ca="1" si="152"/>
        <v>0</v>
      </c>
      <c r="R2433" s="38">
        <f t="shared" si="153"/>
        <v>10</v>
      </c>
      <c r="S2433" s="38">
        <f t="shared" ca="1" si="154"/>
        <v>0</v>
      </c>
      <c r="T2433" s="38">
        <f t="shared" ca="1" si="151"/>
        <v>10</v>
      </c>
      <c r="U2433" s="38">
        <f ca="1">SUM($R$9:S2433)</f>
        <v>-64750</v>
      </c>
    </row>
    <row r="2434" spans="16:21" x14ac:dyDescent="0.2">
      <c r="P2434">
        <v>2426</v>
      </c>
      <c r="Q2434" s="37">
        <f t="shared" ca="1" si="152"/>
        <v>0</v>
      </c>
      <c r="R2434" s="38">
        <f t="shared" si="153"/>
        <v>10</v>
      </c>
      <c r="S2434" s="38">
        <f t="shared" ca="1" si="154"/>
        <v>0</v>
      </c>
      <c r="T2434" s="38">
        <f t="shared" ca="1" si="151"/>
        <v>10</v>
      </c>
      <c r="U2434" s="38">
        <f ca="1">SUM($R$9:S2434)</f>
        <v>-64740</v>
      </c>
    </row>
    <row r="2435" spans="16:21" x14ac:dyDescent="0.2">
      <c r="P2435">
        <v>2427</v>
      </c>
      <c r="Q2435" s="37">
        <f t="shared" ca="1" si="152"/>
        <v>1</v>
      </c>
      <c r="R2435" s="38">
        <f t="shared" si="153"/>
        <v>10</v>
      </c>
      <c r="S2435" s="38">
        <f t="shared" ca="1" si="154"/>
        <v>-1000</v>
      </c>
      <c r="T2435" s="38">
        <f t="shared" ca="1" si="151"/>
        <v>-990</v>
      </c>
      <c r="U2435" s="38">
        <f ca="1">SUM($R$9:S2435)</f>
        <v>-65730</v>
      </c>
    </row>
    <row r="2436" spans="16:21" x14ac:dyDescent="0.2">
      <c r="P2436">
        <v>2428</v>
      </c>
      <c r="Q2436" s="37">
        <f t="shared" ca="1" si="152"/>
        <v>0</v>
      </c>
      <c r="R2436" s="38">
        <f t="shared" si="153"/>
        <v>10</v>
      </c>
      <c r="S2436" s="38">
        <f t="shared" ca="1" si="154"/>
        <v>0</v>
      </c>
      <c r="T2436" s="38">
        <f t="shared" ca="1" si="151"/>
        <v>10</v>
      </c>
      <c r="U2436" s="38">
        <f ca="1">SUM($R$9:S2436)</f>
        <v>-65720</v>
      </c>
    </row>
    <row r="2437" spans="16:21" x14ac:dyDescent="0.2">
      <c r="P2437">
        <v>2429</v>
      </c>
      <c r="Q2437" s="37">
        <f t="shared" ca="1" si="152"/>
        <v>0</v>
      </c>
      <c r="R2437" s="38">
        <f t="shared" si="153"/>
        <v>10</v>
      </c>
      <c r="S2437" s="38">
        <f t="shared" ca="1" si="154"/>
        <v>0</v>
      </c>
      <c r="T2437" s="38">
        <f t="shared" ca="1" si="151"/>
        <v>10</v>
      </c>
      <c r="U2437" s="38">
        <f ca="1">SUM($R$9:S2437)</f>
        <v>-65710</v>
      </c>
    </row>
    <row r="2438" spans="16:21" x14ac:dyDescent="0.2">
      <c r="P2438">
        <v>2430</v>
      </c>
      <c r="Q2438" s="37">
        <f t="shared" ca="1" si="152"/>
        <v>0</v>
      </c>
      <c r="R2438" s="38">
        <f t="shared" si="153"/>
        <v>10</v>
      </c>
      <c r="S2438" s="38">
        <f t="shared" ca="1" si="154"/>
        <v>0</v>
      </c>
      <c r="T2438" s="38">
        <f t="shared" ca="1" si="151"/>
        <v>10</v>
      </c>
      <c r="U2438" s="38">
        <f ca="1">SUM($R$9:S2438)</f>
        <v>-65700</v>
      </c>
    </row>
    <row r="2439" spans="16:21" x14ac:dyDescent="0.2">
      <c r="P2439">
        <v>2431</v>
      </c>
      <c r="Q2439" s="37">
        <f t="shared" ca="1" si="152"/>
        <v>0</v>
      </c>
      <c r="R2439" s="38">
        <f t="shared" si="153"/>
        <v>10</v>
      </c>
      <c r="S2439" s="38">
        <f t="shared" ca="1" si="154"/>
        <v>0</v>
      </c>
      <c r="T2439" s="38">
        <f t="shared" ca="1" si="151"/>
        <v>10</v>
      </c>
      <c r="U2439" s="38">
        <f ca="1">SUM($R$9:S2439)</f>
        <v>-65690</v>
      </c>
    </row>
    <row r="2440" spans="16:21" x14ac:dyDescent="0.2">
      <c r="P2440">
        <v>2432</v>
      </c>
      <c r="Q2440" s="37">
        <f t="shared" ca="1" si="152"/>
        <v>0</v>
      </c>
      <c r="R2440" s="38">
        <f t="shared" si="153"/>
        <v>10</v>
      </c>
      <c r="S2440" s="38">
        <f t="shared" ca="1" si="154"/>
        <v>0</v>
      </c>
      <c r="T2440" s="38">
        <f t="shared" ca="1" si="151"/>
        <v>10</v>
      </c>
      <c r="U2440" s="38">
        <f ca="1">SUM($R$9:S2440)</f>
        <v>-65680</v>
      </c>
    </row>
    <row r="2441" spans="16:21" x14ac:dyDescent="0.2">
      <c r="P2441">
        <v>2433</v>
      </c>
      <c r="Q2441" s="37">
        <f t="shared" ca="1" si="152"/>
        <v>0</v>
      </c>
      <c r="R2441" s="38">
        <f t="shared" si="153"/>
        <v>10</v>
      </c>
      <c r="S2441" s="38">
        <f t="shared" ca="1" si="154"/>
        <v>0</v>
      </c>
      <c r="T2441" s="38">
        <f t="shared" ca="1" si="151"/>
        <v>10</v>
      </c>
      <c r="U2441" s="38">
        <f ca="1">SUM($R$9:S2441)</f>
        <v>-65670</v>
      </c>
    </row>
    <row r="2442" spans="16:21" x14ac:dyDescent="0.2">
      <c r="P2442">
        <v>2434</v>
      </c>
      <c r="Q2442" s="37">
        <f t="shared" ca="1" si="152"/>
        <v>0</v>
      </c>
      <c r="R2442" s="38">
        <f t="shared" si="153"/>
        <v>10</v>
      </c>
      <c r="S2442" s="38">
        <f t="shared" ca="1" si="154"/>
        <v>0</v>
      </c>
      <c r="T2442" s="38">
        <f t="shared" ref="T2442:T2505" ca="1" si="155">R2442+S2442</f>
        <v>10</v>
      </c>
      <c r="U2442" s="38">
        <f ca="1">SUM($R$9:S2442)</f>
        <v>-65660</v>
      </c>
    </row>
    <row r="2443" spans="16:21" x14ac:dyDescent="0.2">
      <c r="P2443">
        <v>2435</v>
      </c>
      <c r="Q2443" s="37">
        <f t="shared" ca="1" si="152"/>
        <v>0</v>
      </c>
      <c r="R2443" s="38">
        <f t="shared" si="153"/>
        <v>10</v>
      </c>
      <c r="S2443" s="38">
        <f t="shared" ca="1" si="154"/>
        <v>0</v>
      </c>
      <c r="T2443" s="38">
        <f t="shared" ca="1" si="155"/>
        <v>10</v>
      </c>
      <c r="U2443" s="38">
        <f ca="1">SUM($R$9:S2443)</f>
        <v>-65650</v>
      </c>
    </row>
    <row r="2444" spans="16:21" x14ac:dyDescent="0.2">
      <c r="P2444">
        <v>2436</v>
      </c>
      <c r="Q2444" s="37">
        <f t="shared" ca="1" si="152"/>
        <v>0</v>
      </c>
      <c r="R2444" s="38">
        <f t="shared" si="153"/>
        <v>10</v>
      </c>
      <c r="S2444" s="38">
        <f t="shared" ca="1" si="154"/>
        <v>0</v>
      </c>
      <c r="T2444" s="38">
        <f t="shared" ca="1" si="155"/>
        <v>10</v>
      </c>
      <c r="U2444" s="38">
        <f ca="1">SUM($R$9:S2444)</f>
        <v>-65640</v>
      </c>
    </row>
    <row r="2445" spans="16:21" x14ac:dyDescent="0.2">
      <c r="P2445">
        <v>2437</v>
      </c>
      <c r="Q2445" s="37">
        <f t="shared" ca="1" si="152"/>
        <v>0</v>
      </c>
      <c r="R2445" s="38">
        <f t="shared" si="153"/>
        <v>10</v>
      </c>
      <c r="S2445" s="38">
        <f t="shared" ca="1" si="154"/>
        <v>0</v>
      </c>
      <c r="T2445" s="38">
        <f t="shared" ca="1" si="155"/>
        <v>10</v>
      </c>
      <c r="U2445" s="38">
        <f ca="1">SUM($R$9:S2445)</f>
        <v>-65630</v>
      </c>
    </row>
    <row r="2446" spans="16:21" x14ac:dyDescent="0.2">
      <c r="P2446">
        <v>2438</v>
      </c>
      <c r="Q2446" s="37">
        <f t="shared" ca="1" si="152"/>
        <v>0</v>
      </c>
      <c r="R2446" s="38">
        <f t="shared" si="153"/>
        <v>10</v>
      </c>
      <c r="S2446" s="38">
        <f t="shared" ca="1" si="154"/>
        <v>0</v>
      </c>
      <c r="T2446" s="38">
        <f t="shared" ca="1" si="155"/>
        <v>10</v>
      </c>
      <c r="U2446" s="38">
        <f ca="1">SUM($R$9:S2446)</f>
        <v>-65620</v>
      </c>
    </row>
    <row r="2447" spans="16:21" x14ac:dyDescent="0.2">
      <c r="P2447">
        <v>2439</v>
      </c>
      <c r="Q2447" s="37">
        <f t="shared" ca="1" si="152"/>
        <v>0</v>
      </c>
      <c r="R2447" s="38">
        <f t="shared" si="153"/>
        <v>10</v>
      </c>
      <c r="S2447" s="38">
        <f t="shared" ca="1" si="154"/>
        <v>0</v>
      </c>
      <c r="T2447" s="38">
        <f t="shared" ca="1" si="155"/>
        <v>10</v>
      </c>
      <c r="U2447" s="38">
        <f ca="1">SUM($R$9:S2447)</f>
        <v>-65610</v>
      </c>
    </row>
    <row r="2448" spans="16:21" x14ac:dyDescent="0.2">
      <c r="P2448">
        <v>2440</v>
      </c>
      <c r="Q2448" s="37">
        <f t="shared" ca="1" si="152"/>
        <v>0</v>
      </c>
      <c r="R2448" s="38">
        <f t="shared" si="153"/>
        <v>10</v>
      </c>
      <c r="S2448" s="38">
        <f t="shared" ca="1" si="154"/>
        <v>0</v>
      </c>
      <c r="T2448" s="38">
        <f t="shared" ca="1" si="155"/>
        <v>10</v>
      </c>
      <c r="U2448" s="38">
        <f ca="1">SUM($R$9:S2448)</f>
        <v>-65600</v>
      </c>
    </row>
    <row r="2449" spans="16:21" x14ac:dyDescent="0.2">
      <c r="P2449">
        <v>2441</v>
      </c>
      <c r="Q2449" s="37">
        <f t="shared" ca="1" si="152"/>
        <v>0</v>
      </c>
      <c r="R2449" s="38">
        <f t="shared" si="153"/>
        <v>10</v>
      </c>
      <c r="S2449" s="38">
        <f t="shared" ca="1" si="154"/>
        <v>0</v>
      </c>
      <c r="T2449" s="38">
        <f t="shared" ca="1" si="155"/>
        <v>10</v>
      </c>
      <c r="U2449" s="38">
        <f ca="1">SUM($R$9:S2449)</f>
        <v>-65590</v>
      </c>
    </row>
    <row r="2450" spans="16:21" x14ac:dyDescent="0.2">
      <c r="P2450">
        <v>2442</v>
      </c>
      <c r="Q2450" s="37">
        <f t="shared" ca="1" si="152"/>
        <v>0</v>
      </c>
      <c r="R2450" s="38">
        <f t="shared" si="153"/>
        <v>10</v>
      </c>
      <c r="S2450" s="38">
        <f t="shared" ca="1" si="154"/>
        <v>0</v>
      </c>
      <c r="T2450" s="38">
        <f t="shared" ca="1" si="155"/>
        <v>10</v>
      </c>
      <c r="U2450" s="38">
        <f ca="1">SUM($R$9:S2450)</f>
        <v>-65580</v>
      </c>
    </row>
    <row r="2451" spans="16:21" x14ac:dyDescent="0.2">
      <c r="P2451">
        <v>2443</v>
      </c>
      <c r="Q2451" s="37">
        <f t="shared" ca="1" si="152"/>
        <v>0</v>
      </c>
      <c r="R2451" s="38">
        <f t="shared" si="153"/>
        <v>10</v>
      </c>
      <c r="S2451" s="38">
        <f t="shared" ca="1" si="154"/>
        <v>0</v>
      </c>
      <c r="T2451" s="38">
        <f t="shared" ca="1" si="155"/>
        <v>10</v>
      </c>
      <c r="U2451" s="38">
        <f ca="1">SUM($R$9:S2451)</f>
        <v>-65570</v>
      </c>
    </row>
    <row r="2452" spans="16:21" x14ac:dyDescent="0.2">
      <c r="P2452">
        <v>2444</v>
      </c>
      <c r="Q2452" s="37">
        <f t="shared" ca="1" si="152"/>
        <v>0</v>
      </c>
      <c r="R2452" s="38">
        <f t="shared" si="153"/>
        <v>10</v>
      </c>
      <c r="S2452" s="38">
        <f t="shared" ca="1" si="154"/>
        <v>0</v>
      </c>
      <c r="T2452" s="38">
        <f t="shared" ca="1" si="155"/>
        <v>10</v>
      </c>
      <c r="U2452" s="38">
        <f ca="1">SUM($R$9:S2452)</f>
        <v>-65560</v>
      </c>
    </row>
    <row r="2453" spans="16:21" x14ac:dyDescent="0.2">
      <c r="P2453">
        <v>2445</v>
      </c>
      <c r="Q2453" s="37">
        <f t="shared" ca="1" si="152"/>
        <v>1</v>
      </c>
      <c r="R2453" s="38">
        <f t="shared" si="153"/>
        <v>10</v>
      </c>
      <c r="S2453" s="38">
        <f t="shared" ca="1" si="154"/>
        <v>-1000</v>
      </c>
      <c r="T2453" s="38">
        <f t="shared" ca="1" si="155"/>
        <v>-990</v>
      </c>
      <c r="U2453" s="38">
        <f ca="1">SUM($R$9:S2453)</f>
        <v>-66550</v>
      </c>
    </row>
    <row r="2454" spans="16:21" x14ac:dyDescent="0.2">
      <c r="P2454">
        <v>2446</v>
      </c>
      <c r="Q2454" s="37">
        <f t="shared" ca="1" si="152"/>
        <v>0</v>
      </c>
      <c r="R2454" s="38">
        <f t="shared" si="153"/>
        <v>10</v>
      </c>
      <c r="S2454" s="38">
        <f t="shared" ca="1" si="154"/>
        <v>0</v>
      </c>
      <c r="T2454" s="38">
        <f t="shared" ca="1" si="155"/>
        <v>10</v>
      </c>
      <c r="U2454" s="38">
        <f ca="1">SUM($R$9:S2454)</f>
        <v>-66540</v>
      </c>
    </row>
    <row r="2455" spans="16:21" x14ac:dyDescent="0.2">
      <c r="P2455">
        <v>2447</v>
      </c>
      <c r="Q2455" s="37">
        <f t="shared" ca="1" si="152"/>
        <v>0</v>
      </c>
      <c r="R2455" s="38">
        <f t="shared" si="153"/>
        <v>10</v>
      </c>
      <c r="S2455" s="38">
        <f t="shared" ca="1" si="154"/>
        <v>0</v>
      </c>
      <c r="T2455" s="38">
        <f t="shared" ca="1" si="155"/>
        <v>10</v>
      </c>
      <c r="U2455" s="38">
        <f ca="1">SUM($R$9:S2455)</f>
        <v>-66530</v>
      </c>
    </row>
    <row r="2456" spans="16:21" x14ac:dyDescent="0.2">
      <c r="P2456">
        <v>2448</v>
      </c>
      <c r="Q2456" s="37">
        <f t="shared" ca="1" si="152"/>
        <v>0</v>
      </c>
      <c r="R2456" s="38">
        <f t="shared" si="153"/>
        <v>10</v>
      </c>
      <c r="S2456" s="38">
        <f t="shared" ca="1" si="154"/>
        <v>0</v>
      </c>
      <c r="T2456" s="38">
        <f t="shared" ca="1" si="155"/>
        <v>10</v>
      </c>
      <c r="U2456" s="38">
        <f ca="1">SUM($R$9:S2456)</f>
        <v>-66520</v>
      </c>
    </row>
    <row r="2457" spans="16:21" x14ac:dyDescent="0.2">
      <c r="P2457">
        <v>2449</v>
      </c>
      <c r="Q2457" s="37">
        <f t="shared" ca="1" si="152"/>
        <v>0</v>
      </c>
      <c r="R2457" s="38">
        <f t="shared" si="153"/>
        <v>10</v>
      </c>
      <c r="S2457" s="38">
        <f t="shared" ca="1" si="154"/>
        <v>0</v>
      </c>
      <c r="T2457" s="38">
        <f t="shared" ca="1" si="155"/>
        <v>10</v>
      </c>
      <c r="U2457" s="38">
        <f ca="1">SUM($R$9:S2457)</f>
        <v>-66510</v>
      </c>
    </row>
    <row r="2458" spans="16:21" x14ac:dyDescent="0.2">
      <c r="P2458">
        <v>2450</v>
      </c>
      <c r="Q2458" s="37">
        <f t="shared" ca="1" si="152"/>
        <v>0</v>
      </c>
      <c r="R2458" s="38">
        <f t="shared" si="153"/>
        <v>10</v>
      </c>
      <c r="S2458" s="38">
        <f t="shared" ca="1" si="154"/>
        <v>0</v>
      </c>
      <c r="T2458" s="38">
        <f t="shared" ca="1" si="155"/>
        <v>10</v>
      </c>
      <c r="U2458" s="38">
        <f ca="1">SUM($R$9:S2458)</f>
        <v>-66500</v>
      </c>
    </row>
    <row r="2459" spans="16:21" x14ac:dyDescent="0.2">
      <c r="P2459">
        <v>2451</v>
      </c>
      <c r="Q2459" s="37">
        <f t="shared" ca="1" si="152"/>
        <v>0</v>
      </c>
      <c r="R2459" s="38">
        <f t="shared" si="153"/>
        <v>10</v>
      </c>
      <c r="S2459" s="38">
        <f t="shared" ca="1" si="154"/>
        <v>0</v>
      </c>
      <c r="T2459" s="38">
        <f t="shared" ca="1" si="155"/>
        <v>10</v>
      </c>
      <c r="U2459" s="38">
        <f ca="1">SUM($R$9:S2459)</f>
        <v>-66490</v>
      </c>
    </row>
    <row r="2460" spans="16:21" x14ac:dyDescent="0.2">
      <c r="P2460">
        <v>2452</v>
      </c>
      <c r="Q2460" s="37">
        <f t="shared" ca="1" si="152"/>
        <v>0</v>
      </c>
      <c r="R2460" s="38">
        <f t="shared" si="153"/>
        <v>10</v>
      </c>
      <c r="S2460" s="38">
        <f t="shared" ca="1" si="154"/>
        <v>0</v>
      </c>
      <c r="T2460" s="38">
        <f t="shared" ca="1" si="155"/>
        <v>10</v>
      </c>
      <c r="U2460" s="38">
        <f ca="1">SUM($R$9:S2460)</f>
        <v>-66480</v>
      </c>
    </row>
    <row r="2461" spans="16:21" x14ac:dyDescent="0.2">
      <c r="P2461">
        <v>2453</v>
      </c>
      <c r="Q2461" s="37">
        <f t="shared" ca="1" si="152"/>
        <v>0</v>
      </c>
      <c r="R2461" s="38">
        <f t="shared" si="153"/>
        <v>10</v>
      </c>
      <c r="S2461" s="38">
        <f t="shared" ca="1" si="154"/>
        <v>0</v>
      </c>
      <c r="T2461" s="38">
        <f t="shared" ca="1" si="155"/>
        <v>10</v>
      </c>
      <c r="U2461" s="38">
        <f ca="1">SUM($R$9:S2461)</f>
        <v>-66470</v>
      </c>
    </row>
    <row r="2462" spans="16:21" x14ac:dyDescent="0.2">
      <c r="P2462">
        <v>2454</v>
      </c>
      <c r="Q2462" s="37">
        <f t="shared" ca="1" si="152"/>
        <v>0</v>
      </c>
      <c r="R2462" s="38">
        <f t="shared" si="153"/>
        <v>10</v>
      </c>
      <c r="S2462" s="38">
        <f t="shared" ca="1" si="154"/>
        <v>0</v>
      </c>
      <c r="T2462" s="38">
        <f t="shared" ca="1" si="155"/>
        <v>10</v>
      </c>
      <c r="U2462" s="38">
        <f ca="1">SUM($R$9:S2462)</f>
        <v>-66460</v>
      </c>
    </row>
    <row r="2463" spans="16:21" x14ac:dyDescent="0.2">
      <c r="P2463">
        <v>2455</v>
      </c>
      <c r="Q2463" s="37">
        <f t="shared" ca="1" si="152"/>
        <v>0</v>
      </c>
      <c r="R2463" s="38">
        <f t="shared" si="153"/>
        <v>10</v>
      </c>
      <c r="S2463" s="38">
        <f t="shared" ca="1" si="154"/>
        <v>0</v>
      </c>
      <c r="T2463" s="38">
        <f t="shared" ca="1" si="155"/>
        <v>10</v>
      </c>
      <c r="U2463" s="38">
        <f ca="1">SUM($R$9:S2463)</f>
        <v>-66450</v>
      </c>
    </row>
    <row r="2464" spans="16:21" x14ac:dyDescent="0.2">
      <c r="P2464">
        <v>2456</v>
      </c>
      <c r="Q2464" s="37">
        <f t="shared" ca="1" si="152"/>
        <v>0</v>
      </c>
      <c r="R2464" s="38">
        <f t="shared" si="153"/>
        <v>10</v>
      </c>
      <c r="S2464" s="38">
        <f t="shared" ca="1" si="154"/>
        <v>0</v>
      </c>
      <c r="T2464" s="38">
        <f t="shared" ca="1" si="155"/>
        <v>10</v>
      </c>
      <c r="U2464" s="38">
        <f ca="1">SUM($R$9:S2464)</f>
        <v>-66440</v>
      </c>
    </row>
    <row r="2465" spans="16:21" x14ac:dyDescent="0.2">
      <c r="P2465">
        <v>2457</v>
      </c>
      <c r="Q2465" s="37">
        <f t="shared" ca="1" si="152"/>
        <v>0</v>
      </c>
      <c r="R2465" s="38">
        <f t="shared" si="153"/>
        <v>10</v>
      </c>
      <c r="S2465" s="38">
        <f t="shared" ca="1" si="154"/>
        <v>0</v>
      </c>
      <c r="T2465" s="38">
        <f t="shared" ca="1" si="155"/>
        <v>10</v>
      </c>
      <c r="U2465" s="38">
        <f ca="1">SUM($R$9:S2465)</f>
        <v>-66430</v>
      </c>
    </row>
    <row r="2466" spans="16:21" x14ac:dyDescent="0.2">
      <c r="P2466">
        <v>2458</v>
      </c>
      <c r="Q2466" s="37">
        <f t="shared" ca="1" si="152"/>
        <v>0</v>
      </c>
      <c r="R2466" s="38">
        <f t="shared" si="153"/>
        <v>10</v>
      </c>
      <c r="S2466" s="38">
        <f t="shared" ca="1" si="154"/>
        <v>0</v>
      </c>
      <c r="T2466" s="38">
        <f t="shared" ca="1" si="155"/>
        <v>10</v>
      </c>
      <c r="U2466" s="38">
        <f ca="1">SUM($R$9:S2466)</f>
        <v>-66420</v>
      </c>
    </row>
    <row r="2467" spans="16:21" x14ac:dyDescent="0.2">
      <c r="P2467">
        <v>2459</v>
      </c>
      <c r="Q2467" s="37">
        <f t="shared" ca="1" si="152"/>
        <v>0</v>
      </c>
      <c r="R2467" s="38">
        <f t="shared" si="153"/>
        <v>10</v>
      </c>
      <c r="S2467" s="38">
        <f t="shared" ca="1" si="154"/>
        <v>0</v>
      </c>
      <c r="T2467" s="38">
        <f t="shared" ca="1" si="155"/>
        <v>10</v>
      </c>
      <c r="U2467" s="38">
        <f ca="1">SUM($R$9:S2467)</f>
        <v>-66410</v>
      </c>
    </row>
    <row r="2468" spans="16:21" x14ac:dyDescent="0.2">
      <c r="P2468">
        <v>2460</v>
      </c>
      <c r="Q2468" s="37">
        <f t="shared" ca="1" si="152"/>
        <v>0</v>
      </c>
      <c r="R2468" s="38">
        <f t="shared" si="153"/>
        <v>10</v>
      </c>
      <c r="S2468" s="38">
        <f t="shared" ca="1" si="154"/>
        <v>0</v>
      </c>
      <c r="T2468" s="38">
        <f t="shared" ca="1" si="155"/>
        <v>10</v>
      </c>
      <c r="U2468" s="38">
        <f ca="1">SUM($R$9:S2468)</f>
        <v>-66400</v>
      </c>
    </row>
    <row r="2469" spans="16:21" x14ac:dyDescent="0.2">
      <c r="P2469">
        <v>2461</v>
      </c>
      <c r="Q2469" s="37">
        <f t="shared" ca="1" si="152"/>
        <v>0</v>
      </c>
      <c r="R2469" s="38">
        <f t="shared" si="153"/>
        <v>10</v>
      </c>
      <c r="S2469" s="38">
        <f t="shared" ca="1" si="154"/>
        <v>0</v>
      </c>
      <c r="T2469" s="38">
        <f t="shared" ca="1" si="155"/>
        <v>10</v>
      </c>
      <c r="U2469" s="38">
        <f ca="1">SUM($R$9:S2469)</f>
        <v>-66390</v>
      </c>
    </row>
    <row r="2470" spans="16:21" x14ac:dyDescent="0.2">
      <c r="P2470">
        <v>2462</v>
      </c>
      <c r="Q2470" s="37">
        <f t="shared" ca="1" si="152"/>
        <v>0</v>
      </c>
      <c r="R2470" s="38">
        <f t="shared" si="153"/>
        <v>10</v>
      </c>
      <c r="S2470" s="38">
        <f t="shared" ca="1" si="154"/>
        <v>0</v>
      </c>
      <c r="T2470" s="38">
        <f t="shared" ca="1" si="155"/>
        <v>10</v>
      </c>
      <c r="U2470" s="38">
        <f ca="1">SUM($R$9:S2470)</f>
        <v>-66380</v>
      </c>
    </row>
    <row r="2471" spans="16:21" x14ac:dyDescent="0.2">
      <c r="P2471">
        <v>2463</v>
      </c>
      <c r="Q2471" s="37">
        <f t="shared" ca="1" si="152"/>
        <v>0</v>
      </c>
      <c r="R2471" s="38">
        <f t="shared" si="153"/>
        <v>10</v>
      </c>
      <c r="S2471" s="38">
        <f t="shared" ca="1" si="154"/>
        <v>0</v>
      </c>
      <c r="T2471" s="38">
        <f t="shared" ca="1" si="155"/>
        <v>10</v>
      </c>
      <c r="U2471" s="38">
        <f ca="1">SUM($R$9:S2471)</f>
        <v>-66370</v>
      </c>
    </row>
    <row r="2472" spans="16:21" x14ac:dyDescent="0.2">
      <c r="P2472">
        <v>2464</v>
      </c>
      <c r="Q2472" s="37">
        <f t="shared" ca="1" si="152"/>
        <v>0</v>
      </c>
      <c r="R2472" s="38">
        <f t="shared" si="153"/>
        <v>10</v>
      </c>
      <c r="S2472" s="38">
        <f t="shared" ca="1" si="154"/>
        <v>0</v>
      </c>
      <c r="T2472" s="38">
        <f t="shared" ca="1" si="155"/>
        <v>10</v>
      </c>
      <c r="U2472" s="38">
        <f ca="1">SUM($R$9:S2472)</f>
        <v>-66360</v>
      </c>
    </row>
    <row r="2473" spans="16:21" x14ac:dyDescent="0.2">
      <c r="P2473">
        <v>2465</v>
      </c>
      <c r="Q2473" s="37">
        <f t="shared" ca="1" si="152"/>
        <v>0</v>
      </c>
      <c r="R2473" s="38">
        <f t="shared" si="153"/>
        <v>10</v>
      </c>
      <c r="S2473" s="38">
        <f t="shared" ca="1" si="154"/>
        <v>0</v>
      </c>
      <c r="T2473" s="38">
        <f t="shared" ca="1" si="155"/>
        <v>10</v>
      </c>
      <c r="U2473" s="38">
        <f ca="1">SUM($R$9:S2473)</f>
        <v>-66350</v>
      </c>
    </row>
    <row r="2474" spans="16:21" x14ac:dyDescent="0.2">
      <c r="P2474">
        <v>2466</v>
      </c>
      <c r="Q2474" s="37">
        <f t="shared" ca="1" si="152"/>
        <v>0</v>
      </c>
      <c r="R2474" s="38">
        <f t="shared" si="153"/>
        <v>10</v>
      </c>
      <c r="S2474" s="38">
        <f t="shared" ca="1" si="154"/>
        <v>0</v>
      </c>
      <c r="T2474" s="38">
        <f t="shared" ca="1" si="155"/>
        <v>10</v>
      </c>
      <c r="U2474" s="38">
        <f ca="1">SUM($R$9:S2474)</f>
        <v>-66340</v>
      </c>
    </row>
    <row r="2475" spans="16:21" x14ac:dyDescent="0.2">
      <c r="P2475">
        <v>2467</v>
      </c>
      <c r="Q2475" s="37">
        <f t="shared" ca="1" si="152"/>
        <v>0</v>
      </c>
      <c r="R2475" s="38">
        <f t="shared" si="153"/>
        <v>10</v>
      </c>
      <c r="S2475" s="38">
        <f t="shared" ca="1" si="154"/>
        <v>0</v>
      </c>
      <c r="T2475" s="38">
        <f t="shared" ca="1" si="155"/>
        <v>10</v>
      </c>
      <c r="U2475" s="38">
        <f ca="1">SUM($R$9:S2475)</f>
        <v>-66330</v>
      </c>
    </row>
    <row r="2476" spans="16:21" x14ac:dyDescent="0.2">
      <c r="P2476">
        <v>2468</v>
      </c>
      <c r="Q2476" s="37">
        <f t="shared" ca="1" si="152"/>
        <v>0</v>
      </c>
      <c r="R2476" s="38">
        <f t="shared" si="153"/>
        <v>10</v>
      </c>
      <c r="S2476" s="38">
        <f t="shared" ca="1" si="154"/>
        <v>0</v>
      </c>
      <c r="T2476" s="38">
        <f t="shared" ca="1" si="155"/>
        <v>10</v>
      </c>
      <c r="U2476" s="38">
        <f ca="1">SUM($R$9:S2476)</f>
        <v>-66320</v>
      </c>
    </row>
    <row r="2477" spans="16:21" x14ac:dyDescent="0.2">
      <c r="P2477">
        <v>2469</v>
      </c>
      <c r="Q2477" s="37">
        <f t="shared" ca="1" si="152"/>
        <v>0</v>
      </c>
      <c r="R2477" s="38">
        <f t="shared" si="153"/>
        <v>10</v>
      </c>
      <c r="S2477" s="38">
        <f t="shared" ca="1" si="154"/>
        <v>0</v>
      </c>
      <c r="T2477" s="38">
        <f t="shared" ca="1" si="155"/>
        <v>10</v>
      </c>
      <c r="U2477" s="38">
        <f ca="1">SUM($R$9:S2477)</f>
        <v>-66310</v>
      </c>
    </row>
    <row r="2478" spans="16:21" x14ac:dyDescent="0.2">
      <c r="P2478">
        <v>2470</v>
      </c>
      <c r="Q2478" s="37">
        <f t="shared" ca="1" si="152"/>
        <v>0</v>
      </c>
      <c r="R2478" s="38">
        <f t="shared" si="153"/>
        <v>10</v>
      </c>
      <c r="S2478" s="38">
        <f t="shared" ca="1" si="154"/>
        <v>0</v>
      </c>
      <c r="T2478" s="38">
        <f t="shared" ca="1" si="155"/>
        <v>10</v>
      </c>
      <c r="U2478" s="38">
        <f ca="1">SUM($R$9:S2478)</f>
        <v>-66300</v>
      </c>
    </row>
    <row r="2479" spans="16:21" x14ac:dyDescent="0.2">
      <c r="P2479">
        <v>2471</v>
      </c>
      <c r="Q2479" s="37">
        <f t="shared" ca="1" si="152"/>
        <v>0</v>
      </c>
      <c r="R2479" s="38">
        <f t="shared" si="153"/>
        <v>10</v>
      </c>
      <c r="S2479" s="38">
        <f t="shared" ca="1" si="154"/>
        <v>0</v>
      </c>
      <c r="T2479" s="38">
        <f t="shared" ca="1" si="155"/>
        <v>10</v>
      </c>
      <c r="U2479" s="38">
        <f ca="1">SUM($R$9:S2479)</f>
        <v>-66290</v>
      </c>
    </row>
    <row r="2480" spans="16:21" x14ac:dyDescent="0.2">
      <c r="P2480">
        <v>2472</v>
      </c>
      <c r="Q2480" s="37">
        <f t="shared" ca="1" si="152"/>
        <v>0</v>
      </c>
      <c r="R2480" s="38">
        <f t="shared" si="153"/>
        <v>10</v>
      </c>
      <c r="S2480" s="38">
        <f t="shared" ca="1" si="154"/>
        <v>0</v>
      </c>
      <c r="T2480" s="38">
        <f t="shared" ca="1" si="155"/>
        <v>10</v>
      </c>
      <c r="U2480" s="38">
        <f ca="1">SUM($R$9:S2480)</f>
        <v>-66280</v>
      </c>
    </row>
    <row r="2481" spans="16:21" x14ac:dyDescent="0.2">
      <c r="P2481">
        <v>2473</v>
      </c>
      <c r="Q2481" s="37">
        <f t="shared" ref="Q2481:Q2544" ca="1" si="156">IF(RAND()&lt;$C$2,1,0)</f>
        <v>0</v>
      </c>
      <c r="R2481" s="38">
        <f t="shared" ref="R2481:R2544" si="157">$G$2</f>
        <v>10</v>
      </c>
      <c r="S2481" s="38">
        <f t="shared" ref="S2481:S2544" ca="1" si="158">IF(Q2481=1,$G$3,$G$4)</f>
        <v>0</v>
      </c>
      <c r="T2481" s="38">
        <f t="shared" ca="1" si="155"/>
        <v>10</v>
      </c>
      <c r="U2481" s="38">
        <f ca="1">SUM($R$9:S2481)</f>
        <v>-66270</v>
      </c>
    </row>
    <row r="2482" spans="16:21" x14ac:dyDescent="0.2">
      <c r="P2482">
        <v>2474</v>
      </c>
      <c r="Q2482" s="37">
        <f t="shared" ca="1" si="156"/>
        <v>0</v>
      </c>
      <c r="R2482" s="38">
        <f t="shared" si="157"/>
        <v>10</v>
      </c>
      <c r="S2482" s="38">
        <f t="shared" ca="1" si="158"/>
        <v>0</v>
      </c>
      <c r="T2482" s="38">
        <f t="shared" ca="1" si="155"/>
        <v>10</v>
      </c>
      <c r="U2482" s="38">
        <f ca="1">SUM($R$9:S2482)</f>
        <v>-66260</v>
      </c>
    </row>
    <row r="2483" spans="16:21" x14ac:dyDescent="0.2">
      <c r="P2483">
        <v>2475</v>
      </c>
      <c r="Q2483" s="37">
        <f t="shared" ca="1" si="156"/>
        <v>0</v>
      </c>
      <c r="R2483" s="38">
        <f t="shared" si="157"/>
        <v>10</v>
      </c>
      <c r="S2483" s="38">
        <f t="shared" ca="1" si="158"/>
        <v>0</v>
      </c>
      <c r="T2483" s="38">
        <f t="shared" ca="1" si="155"/>
        <v>10</v>
      </c>
      <c r="U2483" s="38">
        <f ca="1">SUM($R$9:S2483)</f>
        <v>-66250</v>
      </c>
    </row>
    <row r="2484" spans="16:21" x14ac:dyDescent="0.2">
      <c r="P2484">
        <v>2476</v>
      </c>
      <c r="Q2484" s="37">
        <f t="shared" ca="1" si="156"/>
        <v>0</v>
      </c>
      <c r="R2484" s="38">
        <f t="shared" si="157"/>
        <v>10</v>
      </c>
      <c r="S2484" s="38">
        <f t="shared" ca="1" si="158"/>
        <v>0</v>
      </c>
      <c r="T2484" s="38">
        <f t="shared" ca="1" si="155"/>
        <v>10</v>
      </c>
      <c r="U2484" s="38">
        <f ca="1">SUM($R$9:S2484)</f>
        <v>-66240</v>
      </c>
    </row>
    <row r="2485" spans="16:21" x14ac:dyDescent="0.2">
      <c r="P2485">
        <v>2477</v>
      </c>
      <c r="Q2485" s="37">
        <f t="shared" ca="1" si="156"/>
        <v>0</v>
      </c>
      <c r="R2485" s="38">
        <f t="shared" si="157"/>
        <v>10</v>
      </c>
      <c r="S2485" s="38">
        <f t="shared" ca="1" si="158"/>
        <v>0</v>
      </c>
      <c r="T2485" s="38">
        <f t="shared" ca="1" si="155"/>
        <v>10</v>
      </c>
      <c r="U2485" s="38">
        <f ca="1">SUM($R$9:S2485)</f>
        <v>-66230</v>
      </c>
    </row>
    <row r="2486" spans="16:21" x14ac:dyDescent="0.2">
      <c r="P2486">
        <v>2478</v>
      </c>
      <c r="Q2486" s="37">
        <f t="shared" ca="1" si="156"/>
        <v>0</v>
      </c>
      <c r="R2486" s="38">
        <f t="shared" si="157"/>
        <v>10</v>
      </c>
      <c r="S2486" s="38">
        <f t="shared" ca="1" si="158"/>
        <v>0</v>
      </c>
      <c r="T2486" s="38">
        <f t="shared" ca="1" si="155"/>
        <v>10</v>
      </c>
      <c r="U2486" s="38">
        <f ca="1">SUM($R$9:S2486)</f>
        <v>-66220</v>
      </c>
    </row>
    <row r="2487" spans="16:21" x14ac:dyDescent="0.2">
      <c r="P2487">
        <v>2479</v>
      </c>
      <c r="Q2487" s="37">
        <f t="shared" ca="1" si="156"/>
        <v>0</v>
      </c>
      <c r="R2487" s="38">
        <f t="shared" si="157"/>
        <v>10</v>
      </c>
      <c r="S2487" s="38">
        <f t="shared" ca="1" si="158"/>
        <v>0</v>
      </c>
      <c r="T2487" s="38">
        <f t="shared" ca="1" si="155"/>
        <v>10</v>
      </c>
      <c r="U2487" s="38">
        <f ca="1">SUM($R$9:S2487)</f>
        <v>-66210</v>
      </c>
    </row>
    <row r="2488" spans="16:21" x14ac:dyDescent="0.2">
      <c r="P2488">
        <v>2480</v>
      </c>
      <c r="Q2488" s="37">
        <f t="shared" ca="1" si="156"/>
        <v>0</v>
      </c>
      <c r="R2488" s="38">
        <f t="shared" si="157"/>
        <v>10</v>
      </c>
      <c r="S2488" s="38">
        <f t="shared" ca="1" si="158"/>
        <v>0</v>
      </c>
      <c r="T2488" s="38">
        <f t="shared" ca="1" si="155"/>
        <v>10</v>
      </c>
      <c r="U2488" s="38">
        <f ca="1">SUM($R$9:S2488)</f>
        <v>-66200</v>
      </c>
    </row>
    <row r="2489" spans="16:21" x14ac:dyDescent="0.2">
      <c r="P2489">
        <v>2481</v>
      </c>
      <c r="Q2489" s="37">
        <f t="shared" ca="1" si="156"/>
        <v>0</v>
      </c>
      <c r="R2489" s="38">
        <f t="shared" si="157"/>
        <v>10</v>
      </c>
      <c r="S2489" s="38">
        <f t="shared" ca="1" si="158"/>
        <v>0</v>
      </c>
      <c r="T2489" s="38">
        <f t="shared" ca="1" si="155"/>
        <v>10</v>
      </c>
      <c r="U2489" s="38">
        <f ca="1">SUM($R$9:S2489)</f>
        <v>-66190</v>
      </c>
    </row>
    <row r="2490" spans="16:21" x14ac:dyDescent="0.2">
      <c r="P2490">
        <v>2482</v>
      </c>
      <c r="Q2490" s="37">
        <f t="shared" ca="1" si="156"/>
        <v>0</v>
      </c>
      <c r="R2490" s="38">
        <f t="shared" si="157"/>
        <v>10</v>
      </c>
      <c r="S2490" s="38">
        <f t="shared" ca="1" si="158"/>
        <v>0</v>
      </c>
      <c r="T2490" s="38">
        <f t="shared" ca="1" si="155"/>
        <v>10</v>
      </c>
      <c r="U2490" s="38">
        <f ca="1">SUM($R$9:S2490)</f>
        <v>-66180</v>
      </c>
    </row>
    <row r="2491" spans="16:21" x14ac:dyDescent="0.2">
      <c r="P2491">
        <v>2483</v>
      </c>
      <c r="Q2491" s="37">
        <f t="shared" ca="1" si="156"/>
        <v>0</v>
      </c>
      <c r="R2491" s="38">
        <f t="shared" si="157"/>
        <v>10</v>
      </c>
      <c r="S2491" s="38">
        <f t="shared" ca="1" si="158"/>
        <v>0</v>
      </c>
      <c r="T2491" s="38">
        <f t="shared" ca="1" si="155"/>
        <v>10</v>
      </c>
      <c r="U2491" s="38">
        <f ca="1">SUM($R$9:S2491)</f>
        <v>-66170</v>
      </c>
    </row>
    <row r="2492" spans="16:21" x14ac:dyDescent="0.2">
      <c r="P2492">
        <v>2484</v>
      </c>
      <c r="Q2492" s="37">
        <f t="shared" ca="1" si="156"/>
        <v>0</v>
      </c>
      <c r="R2492" s="38">
        <f t="shared" si="157"/>
        <v>10</v>
      </c>
      <c r="S2492" s="38">
        <f t="shared" ca="1" si="158"/>
        <v>0</v>
      </c>
      <c r="T2492" s="38">
        <f t="shared" ca="1" si="155"/>
        <v>10</v>
      </c>
      <c r="U2492" s="38">
        <f ca="1">SUM($R$9:S2492)</f>
        <v>-66160</v>
      </c>
    </row>
    <row r="2493" spans="16:21" x14ac:dyDescent="0.2">
      <c r="P2493">
        <v>2485</v>
      </c>
      <c r="Q2493" s="37">
        <f t="shared" ca="1" si="156"/>
        <v>0</v>
      </c>
      <c r="R2493" s="38">
        <f t="shared" si="157"/>
        <v>10</v>
      </c>
      <c r="S2493" s="38">
        <f t="shared" ca="1" si="158"/>
        <v>0</v>
      </c>
      <c r="T2493" s="38">
        <f t="shared" ca="1" si="155"/>
        <v>10</v>
      </c>
      <c r="U2493" s="38">
        <f ca="1">SUM($R$9:S2493)</f>
        <v>-66150</v>
      </c>
    </row>
    <row r="2494" spans="16:21" x14ac:dyDescent="0.2">
      <c r="P2494">
        <v>2486</v>
      </c>
      <c r="Q2494" s="37">
        <f t="shared" ca="1" si="156"/>
        <v>0</v>
      </c>
      <c r="R2494" s="38">
        <f t="shared" si="157"/>
        <v>10</v>
      </c>
      <c r="S2494" s="38">
        <f t="shared" ca="1" si="158"/>
        <v>0</v>
      </c>
      <c r="T2494" s="38">
        <f t="shared" ca="1" si="155"/>
        <v>10</v>
      </c>
      <c r="U2494" s="38">
        <f ca="1">SUM($R$9:S2494)</f>
        <v>-66140</v>
      </c>
    </row>
    <row r="2495" spans="16:21" x14ac:dyDescent="0.2">
      <c r="P2495">
        <v>2487</v>
      </c>
      <c r="Q2495" s="37">
        <f t="shared" ca="1" si="156"/>
        <v>0</v>
      </c>
      <c r="R2495" s="38">
        <f t="shared" si="157"/>
        <v>10</v>
      </c>
      <c r="S2495" s="38">
        <f t="shared" ca="1" si="158"/>
        <v>0</v>
      </c>
      <c r="T2495" s="38">
        <f t="shared" ca="1" si="155"/>
        <v>10</v>
      </c>
      <c r="U2495" s="38">
        <f ca="1">SUM($R$9:S2495)</f>
        <v>-66130</v>
      </c>
    </row>
    <row r="2496" spans="16:21" x14ac:dyDescent="0.2">
      <c r="P2496">
        <v>2488</v>
      </c>
      <c r="Q2496" s="37">
        <f t="shared" ca="1" si="156"/>
        <v>0</v>
      </c>
      <c r="R2496" s="38">
        <f t="shared" si="157"/>
        <v>10</v>
      </c>
      <c r="S2496" s="38">
        <f t="shared" ca="1" si="158"/>
        <v>0</v>
      </c>
      <c r="T2496" s="38">
        <f t="shared" ca="1" si="155"/>
        <v>10</v>
      </c>
      <c r="U2496" s="38">
        <f ca="1">SUM($R$9:S2496)</f>
        <v>-66120</v>
      </c>
    </row>
    <row r="2497" spans="16:21" x14ac:dyDescent="0.2">
      <c r="P2497">
        <v>2489</v>
      </c>
      <c r="Q2497" s="37">
        <f t="shared" ca="1" si="156"/>
        <v>0</v>
      </c>
      <c r="R2497" s="38">
        <f t="shared" si="157"/>
        <v>10</v>
      </c>
      <c r="S2497" s="38">
        <f t="shared" ca="1" si="158"/>
        <v>0</v>
      </c>
      <c r="T2497" s="38">
        <f t="shared" ca="1" si="155"/>
        <v>10</v>
      </c>
      <c r="U2497" s="38">
        <f ca="1">SUM($R$9:S2497)</f>
        <v>-66110</v>
      </c>
    </row>
    <row r="2498" spans="16:21" x14ac:dyDescent="0.2">
      <c r="P2498">
        <v>2490</v>
      </c>
      <c r="Q2498" s="37">
        <f t="shared" ca="1" si="156"/>
        <v>0</v>
      </c>
      <c r="R2498" s="38">
        <f t="shared" si="157"/>
        <v>10</v>
      </c>
      <c r="S2498" s="38">
        <f t="shared" ca="1" si="158"/>
        <v>0</v>
      </c>
      <c r="T2498" s="38">
        <f t="shared" ca="1" si="155"/>
        <v>10</v>
      </c>
      <c r="U2498" s="38">
        <f ca="1">SUM($R$9:S2498)</f>
        <v>-66100</v>
      </c>
    </row>
    <row r="2499" spans="16:21" x14ac:dyDescent="0.2">
      <c r="P2499">
        <v>2491</v>
      </c>
      <c r="Q2499" s="37">
        <f t="shared" ca="1" si="156"/>
        <v>0</v>
      </c>
      <c r="R2499" s="38">
        <f t="shared" si="157"/>
        <v>10</v>
      </c>
      <c r="S2499" s="38">
        <f t="shared" ca="1" si="158"/>
        <v>0</v>
      </c>
      <c r="T2499" s="38">
        <f t="shared" ca="1" si="155"/>
        <v>10</v>
      </c>
      <c r="U2499" s="38">
        <f ca="1">SUM($R$9:S2499)</f>
        <v>-66090</v>
      </c>
    </row>
    <row r="2500" spans="16:21" x14ac:dyDescent="0.2">
      <c r="P2500">
        <v>2492</v>
      </c>
      <c r="Q2500" s="37">
        <f t="shared" ca="1" si="156"/>
        <v>0</v>
      </c>
      <c r="R2500" s="38">
        <f t="shared" si="157"/>
        <v>10</v>
      </c>
      <c r="S2500" s="38">
        <f t="shared" ca="1" si="158"/>
        <v>0</v>
      </c>
      <c r="T2500" s="38">
        <f t="shared" ca="1" si="155"/>
        <v>10</v>
      </c>
      <c r="U2500" s="38">
        <f ca="1">SUM($R$9:S2500)</f>
        <v>-66080</v>
      </c>
    </row>
    <row r="2501" spans="16:21" x14ac:dyDescent="0.2">
      <c r="P2501">
        <v>2493</v>
      </c>
      <c r="Q2501" s="37">
        <f t="shared" ca="1" si="156"/>
        <v>0</v>
      </c>
      <c r="R2501" s="38">
        <f t="shared" si="157"/>
        <v>10</v>
      </c>
      <c r="S2501" s="38">
        <f t="shared" ca="1" si="158"/>
        <v>0</v>
      </c>
      <c r="T2501" s="38">
        <f t="shared" ca="1" si="155"/>
        <v>10</v>
      </c>
      <c r="U2501" s="38">
        <f ca="1">SUM($R$9:S2501)</f>
        <v>-66070</v>
      </c>
    </row>
    <row r="2502" spans="16:21" x14ac:dyDescent="0.2">
      <c r="P2502">
        <v>2494</v>
      </c>
      <c r="Q2502" s="37">
        <f t="shared" ca="1" si="156"/>
        <v>0</v>
      </c>
      <c r="R2502" s="38">
        <f t="shared" si="157"/>
        <v>10</v>
      </c>
      <c r="S2502" s="38">
        <f t="shared" ca="1" si="158"/>
        <v>0</v>
      </c>
      <c r="T2502" s="38">
        <f t="shared" ca="1" si="155"/>
        <v>10</v>
      </c>
      <c r="U2502" s="38">
        <f ca="1">SUM($R$9:S2502)</f>
        <v>-66060</v>
      </c>
    </row>
    <row r="2503" spans="16:21" x14ac:dyDescent="0.2">
      <c r="P2503">
        <v>2495</v>
      </c>
      <c r="Q2503" s="37">
        <f t="shared" ca="1" si="156"/>
        <v>0</v>
      </c>
      <c r="R2503" s="38">
        <f t="shared" si="157"/>
        <v>10</v>
      </c>
      <c r="S2503" s="38">
        <f t="shared" ca="1" si="158"/>
        <v>0</v>
      </c>
      <c r="T2503" s="38">
        <f t="shared" ca="1" si="155"/>
        <v>10</v>
      </c>
      <c r="U2503" s="38">
        <f ca="1">SUM($R$9:S2503)</f>
        <v>-66050</v>
      </c>
    </row>
    <row r="2504" spans="16:21" x14ac:dyDescent="0.2">
      <c r="P2504">
        <v>2496</v>
      </c>
      <c r="Q2504" s="37">
        <f t="shared" ca="1" si="156"/>
        <v>0</v>
      </c>
      <c r="R2504" s="38">
        <f t="shared" si="157"/>
        <v>10</v>
      </c>
      <c r="S2504" s="38">
        <f t="shared" ca="1" si="158"/>
        <v>0</v>
      </c>
      <c r="T2504" s="38">
        <f t="shared" ca="1" si="155"/>
        <v>10</v>
      </c>
      <c r="U2504" s="38">
        <f ca="1">SUM($R$9:S2504)</f>
        <v>-66040</v>
      </c>
    </row>
    <row r="2505" spans="16:21" x14ac:dyDescent="0.2">
      <c r="P2505">
        <v>2497</v>
      </c>
      <c r="Q2505" s="37">
        <f t="shared" ca="1" si="156"/>
        <v>0</v>
      </c>
      <c r="R2505" s="38">
        <f t="shared" si="157"/>
        <v>10</v>
      </c>
      <c r="S2505" s="38">
        <f t="shared" ca="1" si="158"/>
        <v>0</v>
      </c>
      <c r="T2505" s="38">
        <f t="shared" ca="1" si="155"/>
        <v>10</v>
      </c>
      <c r="U2505" s="38">
        <f ca="1">SUM($R$9:S2505)</f>
        <v>-66030</v>
      </c>
    </row>
    <row r="2506" spans="16:21" x14ac:dyDescent="0.2">
      <c r="P2506">
        <v>2498</v>
      </c>
      <c r="Q2506" s="37">
        <f t="shared" ca="1" si="156"/>
        <v>0</v>
      </c>
      <c r="R2506" s="38">
        <f t="shared" si="157"/>
        <v>10</v>
      </c>
      <c r="S2506" s="38">
        <f t="shared" ca="1" si="158"/>
        <v>0</v>
      </c>
      <c r="T2506" s="38">
        <f t="shared" ref="T2506:T2569" ca="1" si="159">R2506+S2506</f>
        <v>10</v>
      </c>
      <c r="U2506" s="38">
        <f ca="1">SUM($R$9:S2506)</f>
        <v>-66020</v>
      </c>
    </row>
    <row r="2507" spans="16:21" x14ac:dyDescent="0.2">
      <c r="P2507">
        <v>2499</v>
      </c>
      <c r="Q2507" s="37">
        <f t="shared" ca="1" si="156"/>
        <v>0</v>
      </c>
      <c r="R2507" s="38">
        <f t="shared" si="157"/>
        <v>10</v>
      </c>
      <c r="S2507" s="38">
        <f t="shared" ca="1" si="158"/>
        <v>0</v>
      </c>
      <c r="T2507" s="38">
        <f t="shared" ca="1" si="159"/>
        <v>10</v>
      </c>
      <c r="U2507" s="38">
        <f ca="1">SUM($R$9:S2507)</f>
        <v>-66010</v>
      </c>
    </row>
    <row r="2508" spans="16:21" x14ac:dyDescent="0.2">
      <c r="P2508">
        <v>2500</v>
      </c>
      <c r="Q2508" s="37">
        <f t="shared" ca="1" si="156"/>
        <v>1</v>
      </c>
      <c r="R2508" s="38">
        <f t="shared" si="157"/>
        <v>10</v>
      </c>
      <c r="S2508" s="38">
        <f t="shared" ca="1" si="158"/>
        <v>-1000</v>
      </c>
      <c r="T2508" s="38">
        <f t="shared" ca="1" si="159"/>
        <v>-990</v>
      </c>
      <c r="U2508" s="38">
        <f ca="1">SUM($R$9:S2508)</f>
        <v>-67000</v>
      </c>
    </row>
    <row r="2509" spans="16:21" x14ac:dyDescent="0.2">
      <c r="P2509">
        <v>2501</v>
      </c>
      <c r="Q2509" s="37">
        <f t="shared" ca="1" si="156"/>
        <v>0</v>
      </c>
      <c r="R2509" s="38">
        <f t="shared" si="157"/>
        <v>10</v>
      </c>
      <c r="S2509" s="38">
        <f t="shared" ca="1" si="158"/>
        <v>0</v>
      </c>
      <c r="T2509" s="38">
        <f t="shared" ca="1" si="159"/>
        <v>10</v>
      </c>
      <c r="U2509" s="38">
        <f ca="1">SUM($R$9:S2509)</f>
        <v>-66990</v>
      </c>
    </row>
    <row r="2510" spans="16:21" x14ac:dyDescent="0.2">
      <c r="P2510">
        <v>2502</v>
      </c>
      <c r="Q2510" s="37">
        <f t="shared" ca="1" si="156"/>
        <v>0</v>
      </c>
      <c r="R2510" s="38">
        <f t="shared" si="157"/>
        <v>10</v>
      </c>
      <c r="S2510" s="38">
        <f t="shared" ca="1" si="158"/>
        <v>0</v>
      </c>
      <c r="T2510" s="38">
        <f t="shared" ca="1" si="159"/>
        <v>10</v>
      </c>
      <c r="U2510" s="38">
        <f ca="1">SUM($R$9:S2510)</f>
        <v>-66980</v>
      </c>
    </row>
    <row r="2511" spans="16:21" x14ac:dyDescent="0.2">
      <c r="P2511">
        <v>2503</v>
      </c>
      <c r="Q2511" s="37">
        <f t="shared" ca="1" si="156"/>
        <v>0</v>
      </c>
      <c r="R2511" s="38">
        <f t="shared" si="157"/>
        <v>10</v>
      </c>
      <c r="S2511" s="38">
        <f t="shared" ca="1" si="158"/>
        <v>0</v>
      </c>
      <c r="T2511" s="38">
        <f t="shared" ca="1" si="159"/>
        <v>10</v>
      </c>
      <c r="U2511" s="38">
        <f ca="1">SUM($R$9:S2511)</f>
        <v>-66970</v>
      </c>
    </row>
    <row r="2512" spans="16:21" x14ac:dyDescent="0.2">
      <c r="P2512">
        <v>2504</v>
      </c>
      <c r="Q2512" s="37">
        <f t="shared" ca="1" si="156"/>
        <v>0</v>
      </c>
      <c r="R2512" s="38">
        <f t="shared" si="157"/>
        <v>10</v>
      </c>
      <c r="S2512" s="38">
        <f t="shared" ca="1" si="158"/>
        <v>0</v>
      </c>
      <c r="T2512" s="38">
        <f t="shared" ca="1" si="159"/>
        <v>10</v>
      </c>
      <c r="U2512" s="38">
        <f ca="1">SUM($R$9:S2512)</f>
        <v>-66960</v>
      </c>
    </row>
    <row r="2513" spans="16:21" x14ac:dyDescent="0.2">
      <c r="P2513">
        <v>2505</v>
      </c>
      <c r="Q2513" s="37">
        <f t="shared" ca="1" si="156"/>
        <v>0</v>
      </c>
      <c r="R2513" s="38">
        <f t="shared" si="157"/>
        <v>10</v>
      </c>
      <c r="S2513" s="38">
        <f t="shared" ca="1" si="158"/>
        <v>0</v>
      </c>
      <c r="T2513" s="38">
        <f t="shared" ca="1" si="159"/>
        <v>10</v>
      </c>
      <c r="U2513" s="38">
        <f ca="1">SUM($R$9:S2513)</f>
        <v>-66950</v>
      </c>
    </row>
    <row r="2514" spans="16:21" x14ac:dyDescent="0.2">
      <c r="P2514">
        <v>2506</v>
      </c>
      <c r="Q2514" s="37">
        <f t="shared" ca="1" si="156"/>
        <v>0</v>
      </c>
      <c r="R2514" s="38">
        <f t="shared" si="157"/>
        <v>10</v>
      </c>
      <c r="S2514" s="38">
        <f t="shared" ca="1" si="158"/>
        <v>0</v>
      </c>
      <c r="T2514" s="38">
        <f t="shared" ca="1" si="159"/>
        <v>10</v>
      </c>
      <c r="U2514" s="38">
        <f ca="1">SUM($R$9:S2514)</f>
        <v>-66940</v>
      </c>
    </row>
    <row r="2515" spans="16:21" x14ac:dyDescent="0.2">
      <c r="P2515">
        <v>2507</v>
      </c>
      <c r="Q2515" s="37">
        <f t="shared" ca="1" si="156"/>
        <v>0</v>
      </c>
      <c r="R2515" s="38">
        <f t="shared" si="157"/>
        <v>10</v>
      </c>
      <c r="S2515" s="38">
        <f t="shared" ca="1" si="158"/>
        <v>0</v>
      </c>
      <c r="T2515" s="38">
        <f t="shared" ca="1" si="159"/>
        <v>10</v>
      </c>
      <c r="U2515" s="38">
        <f ca="1">SUM($R$9:S2515)</f>
        <v>-66930</v>
      </c>
    </row>
    <row r="2516" spans="16:21" x14ac:dyDescent="0.2">
      <c r="P2516">
        <v>2508</v>
      </c>
      <c r="Q2516" s="37">
        <f t="shared" ca="1" si="156"/>
        <v>0</v>
      </c>
      <c r="R2516" s="38">
        <f t="shared" si="157"/>
        <v>10</v>
      </c>
      <c r="S2516" s="38">
        <f t="shared" ca="1" si="158"/>
        <v>0</v>
      </c>
      <c r="T2516" s="38">
        <f t="shared" ca="1" si="159"/>
        <v>10</v>
      </c>
      <c r="U2516" s="38">
        <f ca="1">SUM($R$9:S2516)</f>
        <v>-66920</v>
      </c>
    </row>
    <row r="2517" spans="16:21" x14ac:dyDescent="0.2">
      <c r="P2517">
        <v>2509</v>
      </c>
      <c r="Q2517" s="37">
        <f t="shared" ca="1" si="156"/>
        <v>0</v>
      </c>
      <c r="R2517" s="38">
        <f t="shared" si="157"/>
        <v>10</v>
      </c>
      <c r="S2517" s="38">
        <f t="shared" ca="1" si="158"/>
        <v>0</v>
      </c>
      <c r="T2517" s="38">
        <f t="shared" ca="1" si="159"/>
        <v>10</v>
      </c>
      <c r="U2517" s="38">
        <f ca="1">SUM($R$9:S2517)</f>
        <v>-66910</v>
      </c>
    </row>
    <row r="2518" spans="16:21" x14ac:dyDescent="0.2">
      <c r="P2518">
        <v>2510</v>
      </c>
      <c r="Q2518" s="37">
        <f t="shared" ca="1" si="156"/>
        <v>0</v>
      </c>
      <c r="R2518" s="38">
        <f t="shared" si="157"/>
        <v>10</v>
      </c>
      <c r="S2518" s="38">
        <f t="shared" ca="1" si="158"/>
        <v>0</v>
      </c>
      <c r="T2518" s="38">
        <f t="shared" ca="1" si="159"/>
        <v>10</v>
      </c>
      <c r="U2518" s="38">
        <f ca="1">SUM($R$9:S2518)</f>
        <v>-66900</v>
      </c>
    </row>
    <row r="2519" spans="16:21" x14ac:dyDescent="0.2">
      <c r="P2519">
        <v>2511</v>
      </c>
      <c r="Q2519" s="37">
        <f t="shared" ca="1" si="156"/>
        <v>0</v>
      </c>
      <c r="R2519" s="38">
        <f t="shared" si="157"/>
        <v>10</v>
      </c>
      <c r="S2519" s="38">
        <f t="shared" ca="1" si="158"/>
        <v>0</v>
      </c>
      <c r="T2519" s="38">
        <f t="shared" ca="1" si="159"/>
        <v>10</v>
      </c>
      <c r="U2519" s="38">
        <f ca="1">SUM($R$9:S2519)</f>
        <v>-66890</v>
      </c>
    </row>
    <row r="2520" spans="16:21" x14ac:dyDescent="0.2">
      <c r="P2520">
        <v>2512</v>
      </c>
      <c r="Q2520" s="37">
        <f t="shared" ca="1" si="156"/>
        <v>0</v>
      </c>
      <c r="R2520" s="38">
        <f t="shared" si="157"/>
        <v>10</v>
      </c>
      <c r="S2520" s="38">
        <f t="shared" ca="1" si="158"/>
        <v>0</v>
      </c>
      <c r="T2520" s="38">
        <f t="shared" ca="1" si="159"/>
        <v>10</v>
      </c>
      <c r="U2520" s="38">
        <f ca="1">SUM($R$9:S2520)</f>
        <v>-66880</v>
      </c>
    </row>
    <row r="2521" spans="16:21" x14ac:dyDescent="0.2">
      <c r="P2521">
        <v>2513</v>
      </c>
      <c r="Q2521" s="37">
        <f t="shared" ca="1" si="156"/>
        <v>0</v>
      </c>
      <c r="R2521" s="38">
        <f t="shared" si="157"/>
        <v>10</v>
      </c>
      <c r="S2521" s="38">
        <f t="shared" ca="1" si="158"/>
        <v>0</v>
      </c>
      <c r="T2521" s="38">
        <f t="shared" ca="1" si="159"/>
        <v>10</v>
      </c>
      <c r="U2521" s="38">
        <f ca="1">SUM($R$9:S2521)</f>
        <v>-66870</v>
      </c>
    </row>
    <row r="2522" spans="16:21" x14ac:dyDescent="0.2">
      <c r="P2522">
        <v>2514</v>
      </c>
      <c r="Q2522" s="37">
        <f t="shared" ca="1" si="156"/>
        <v>0</v>
      </c>
      <c r="R2522" s="38">
        <f t="shared" si="157"/>
        <v>10</v>
      </c>
      <c r="S2522" s="38">
        <f t="shared" ca="1" si="158"/>
        <v>0</v>
      </c>
      <c r="T2522" s="38">
        <f t="shared" ca="1" si="159"/>
        <v>10</v>
      </c>
      <c r="U2522" s="38">
        <f ca="1">SUM($R$9:S2522)</f>
        <v>-66860</v>
      </c>
    </row>
    <row r="2523" spans="16:21" x14ac:dyDescent="0.2">
      <c r="P2523">
        <v>2515</v>
      </c>
      <c r="Q2523" s="37">
        <f t="shared" ca="1" si="156"/>
        <v>0</v>
      </c>
      <c r="R2523" s="38">
        <f t="shared" si="157"/>
        <v>10</v>
      </c>
      <c r="S2523" s="38">
        <f t="shared" ca="1" si="158"/>
        <v>0</v>
      </c>
      <c r="T2523" s="38">
        <f t="shared" ca="1" si="159"/>
        <v>10</v>
      </c>
      <c r="U2523" s="38">
        <f ca="1">SUM($R$9:S2523)</f>
        <v>-66850</v>
      </c>
    </row>
    <row r="2524" spans="16:21" x14ac:dyDescent="0.2">
      <c r="P2524">
        <v>2516</v>
      </c>
      <c r="Q2524" s="37">
        <f t="shared" ca="1" si="156"/>
        <v>0</v>
      </c>
      <c r="R2524" s="38">
        <f t="shared" si="157"/>
        <v>10</v>
      </c>
      <c r="S2524" s="38">
        <f t="shared" ca="1" si="158"/>
        <v>0</v>
      </c>
      <c r="T2524" s="38">
        <f t="shared" ca="1" si="159"/>
        <v>10</v>
      </c>
      <c r="U2524" s="38">
        <f ca="1">SUM($R$9:S2524)</f>
        <v>-66840</v>
      </c>
    </row>
    <row r="2525" spans="16:21" x14ac:dyDescent="0.2">
      <c r="P2525">
        <v>2517</v>
      </c>
      <c r="Q2525" s="37">
        <f t="shared" ca="1" si="156"/>
        <v>1</v>
      </c>
      <c r="R2525" s="38">
        <f t="shared" si="157"/>
        <v>10</v>
      </c>
      <c r="S2525" s="38">
        <f t="shared" ca="1" si="158"/>
        <v>-1000</v>
      </c>
      <c r="T2525" s="38">
        <f t="shared" ca="1" si="159"/>
        <v>-990</v>
      </c>
      <c r="U2525" s="38">
        <f ca="1">SUM($R$9:S2525)</f>
        <v>-67830</v>
      </c>
    </row>
    <row r="2526" spans="16:21" x14ac:dyDescent="0.2">
      <c r="P2526">
        <v>2518</v>
      </c>
      <c r="Q2526" s="37">
        <f t="shared" ca="1" si="156"/>
        <v>0</v>
      </c>
      <c r="R2526" s="38">
        <f t="shared" si="157"/>
        <v>10</v>
      </c>
      <c r="S2526" s="38">
        <f t="shared" ca="1" si="158"/>
        <v>0</v>
      </c>
      <c r="T2526" s="38">
        <f t="shared" ca="1" si="159"/>
        <v>10</v>
      </c>
      <c r="U2526" s="38">
        <f ca="1">SUM($R$9:S2526)</f>
        <v>-67820</v>
      </c>
    </row>
    <row r="2527" spans="16:21" x14ac:dyDescent="0.2">
      <c r="P2527">
        <v>2519</v>
      </c>
      <c r="Q2527" s="37">
        <f t="shared" ca="1" si="156"/>
        <v>0</v>
      </c>
      <c r="R2527" s="38">
        <f t="shared" si="157"/>
        <v>10</v>
      </c>
      <c r="S2527" s="38">
        <f t="shared" ca="1" si="158"/>
        <v>0</v>
      </c>
      <c r="T2527" s="38">
        <f t="shared" ca="1" si="159"/>
        <v>10</v>
      </c>
      <c r="U2527" s="38">
        <f ca="1">SUM($R$9:S2527)</f>
        <v>-67810</v>
      </c>
    </row>
    <row r="2528" spans="16:21" x14ac:dyDescent="0.2">
      <c r="P2528">
        <v>2520</v>
      </c>
      <c r="Q2528" s="37">
        <f t="shared" ca="1" si="156"/>
        <v>0</v>
      </c>
      <c r="R2528" s="38">
        <f t="shared" si="157"/>
        <v>10</v>
      </c>
      <c r="S2528" s="38">
        <f t="shared" ca="1" si="158"/>
        <v>0</v>
      </c>
      <c r="T2528" s="38">
        <f t="shared" ca="1" si="159"/>
        <v>10</v>
      </c>
      <c r="U2528" s="38">
        <f ca="1">SUM($R$9:S2528)</f>
        <v>-67800</v>
      </c>
    </row>
    <row r="2529" spans="16:21" x14ac:dyDescent="0.2">
      <c r="P2529">
        <v>2521</v>
      </c>
      <c r="Q2529" s="37">
        <f t="shared" ca="1" si="156"/>
        <v>0</v>
      </c>
      <c r="R2529" s="38">
        <f t="shared" si="157"/>
        <v>10</v>
      </c>
      <c r="S2529" s="38">
        <f t="shared" ca="1" si="158"/>
        <v>0</v>
      </c>
      <c r="T2529" s="38">
        <f t="shared" ca="1" si="159"/>
        <v>10</v>
      </c>
      <c r="U2529" s="38">
        <f ca="1">SUM($R$9:S2529)</f>
        <v>-67790</v>
      </c>
    </row>
    <row r="2530" spans="16:21" x14ac:dyDescent="0.2">
      <c r="P2530">
        <v>2522</v>
      </c>
      <c r="Q2530" s="37">
        <f t="shared" ca="1" si="156"/>
        <v>0</v>
      </c>
      <c r="R2530" s="38">
        <f t="shared" si="157"/>
        <v>10</v>
      </c>
      <c r="S2530" s="38">
        <f t="shared" ca="1" si="158"/>
        <v>0</v>
      </c>
      <c r="T2530" s="38">
        <f t="shared" ca="1" si="159"/>
        <v>10</v>
      </c>
      <c r="U2530" s="38">
        <f ca="1">SUM($R$9:S2530)</f>
        <v>-67780</v>
      </c>
    </row>
    <row r="2531" spans="16:21" x14ac:dyDescent="0.2">
      <c r="P2531">
        <v>2523</v>
      </c>
      <c r="Q2531" s="37">
        <f t="shared" ca="1" si="156"/>
        <v>0</v>
      </c>
      <c r="R2531" s="38">
        <f t="shared" si="157"/>
        <v>10</v>
      </c>
      <c r="S2531" s="38">
        <f t="shared" ca="1" si="158"/>
        <v>0</v>
      </c>
      <c r="T2531" s="38">
        <f t="shared" ca="1" si="159"/>
        <v>10</v>
      </c>
      <c r="U2531" s="38">
        <f ca="1">SUM($R$9:S2531)</f>
        <v>-67770</v>
      </c>
    </row>
    <row r="2532" spans="16:21" x14ac:dyDescent="0.2">
      <c r="P2532">
        <v>2524</v>
      </c>
      <c r="Q2532" s="37">
        <f t="shared" ca="1" si="156"/>
        <v>0</v>
      </c>
      <c r="R2532" s="38">
        <f t="shared" si="157"/>
        <v>10</v>
      </c>
      <c r="S2532" s="38">
        <f t="shared" ca="1" si="158"/>
        <v>0</v>
      </c>
      <c r="T2532" s="38">
        <f t="shared" ca="1" si="159"/>
        <v>10</v>
      </c>
      <c r="U2532" s="38">
        <f ca="1">SUM($R$9:S2532)</f>
        <v>-67760</v>
      </c>
    </row>
    <row r="2533" spans="16:21" x14ac:dyDescent="0.2">
      <c r="P2533">
        <v>2525</v>
      </c>
      <c r="Q2533" s="37">
        <f t="shared" ca="1" si="156"/>
        <v>0</v>
      </c>
      <c r="R2533" s="38">
        <f t="shared" si="157"/>
        <v>10</v>
      </c>
      <c r="S2533" s="38">
        <f t="shared" ca="1" si="158"/>
        <v>0</v>
      </c>
      <c r="T2533" s="38">
        <f t="shared" ca="1" si="159"/>
        <v>10</v>
      </c>
      <c r="U2533" s="38">
        <f ca="1">SUM($R$9:S2533)</f>
        <v>-67750</v>
      </c>
    </row>
    <row r="2534" spans="16:21" x14ac:dyDescent="0.2">
      <c r="P2534">
        <v>2526</v>
      </c>
      <c r="Q2534" s="37">
        <f t="shared" ca="1" si="156"/>
        <v>0</v>
      </c>
      <c r="R2534" s="38">
        <f t="shared" si="157"/>
        <v>10</v>
      </c>
      <c r="S2534" s="38">
        <f t="shared" ca="1" si="158"/>
        <v>0</v>
      </c>
      <c r="T2534" s="38">
        <f t="shared" ca="1" si="159"/>
        <v>10</v>
      </c>
      <c r="U2534" s="38">
        <f ca="1">SUM($R$9:S2534)</f>
        <v>-67740</v>
      </c>
    </row>
    <row r="2535" spans="16:21" x14ac:dyDescent="0.2">
      <c r="P2535">
        <v>2527</v>
      </c>
      <c r="Q2535" s="37">
        <f t="shared" ca="1" si="156"/>
        <v>0</v>
      </c>
      <c r="R2535" s="38">
        <f t="shared" si="157"/>
        <v>10</v>
      </c>
      <c r="S2535" s="38">
        <f t="shared" ca="1" si="158"/>
        <v>0</v>
      </c>
      <c r="T2535" s="38">
        <f t="shared" ca="1" si="159"/>
        <v>10</v>
      </c>
      <c r="U2535" s="38">
        <f ca="1">SUM($R$9:S2535)</f>
        <v>-67730</v>
      </c>
    </row>
    <row r="2536" spans="16:21" x14ac:dyDescent="0.2">
      <c r="P2536">
        <v>2528</v>
      </c>
      <c r="Q2536" s="37">
        <f t="shared" ca="1" si="156"/>
        <v>0</v>
      </c>
      <c r="R2536" s="38">
        <f t="shared" si="157"/>
        <v>10</v>
      </c>
      <c r="S2536" s="38">
        <f t="shared" ca="1" si="158"/>
        <v>0</v>
      </c>
      <c r="T2536" s="38">
        <f t="shared" ca="1" si="159"/>
        <v>10</v>
      </c>
      <c r="U2536" s="38">
        <f ca="1">SUM($R$9:S2536)</f>
        <v>-67720</v>
      </c>
    </row>
    <row r="2537" spans="16:21" x14ac:dyDescent="0.2">
      <c r="P2537">
        <v>2529</v>
      </c>
      <c r="Q2537" s="37">
        <f t="shared" ca="1" si="156"/>
        <v>0</v>
      </c>
      <c r="R2537" s="38">
        <f t="shared" si="157"/>
        <v>10</v>
      </c>
      <c r="S2537" s="38">
        <f t="shared" ca="1" si="158"/>
        <v>0</v>
      </c>
      <c r="T2537" s="38">
        <f t="shared" ca="1" si="159"/>
        <v>10</v>
      </c>
      <c r="U2537" s="38">
        <f ca="1">SUM($R$9:S2537)</f>
        <v>-67710</v>
      </c>
    </row>
    <row r="2538" spans="16:21" x14ac:dyDescent="0.2">
      <c r="P2538">
        <v>2530</v>
      </c>
      <c r="Q2538" s="37">
        <f t="shared" ca="1" si="156"/>
        <v>0</v>
      </c>
      <c r="R2538" s="38">
        <f t="shared" si="157"/>
        <v>10</v>
      </c>
      <c r="S2538" s="38">
        <f t="shared" ca="1" si="158"/>
        <v>0</v>
      </c>
      <c r="T2538" s="38">
        <f t="shared" ca="1" si="159"/>
        <v>10</v>
      </c>
      <c r="U2538" s="38">
        <f ca="1">SUM($R$9:S2538)</f>
        <v>-67700</v>
      </c>
    </row>
    <row r="2539" spans="16:21" x14ac:dyDescent="0.2">
      <c r="P2539">
        <v>2531</v>
      </c>
      <c r="Q2539" s="37">
        <f t="shared" ca="1" si="156"/>
        <v>0</v>
      </c>
      <c r="R2539" s="38">
        <f t="shared" si="157"/>
        <v>10</v>
      </c>
      <c r="S2539" s="38">
        <f t="shared" ca="1" si="158"/>
        <v>0</v>
      </c>
      <c r="T2539" s="38">
        <f t="shared" ca="1" si="159"/>
        <v>10</v>
      </c>
      <c r="U2539" s="38">
        <f ca="1">SUM($R$9:S2539)</f>
        <v>-67690</v>
      </c>
    </row>
    <row r="2540" spans="16:21" x14ac:dyDescent="0.2">
      <c r="P2540">
        <v>2532</v>
      </c>
      <c r="Q2540" s="37">
        <f t="shared" ca="1" si="156"/>
        <v>0</v>
      </c>
      <c r="R2540" s="38">
        <f t="shared" si="157"/>
        <v>10</v>
      </c>
      <c r="S2540" s="38">
        <f t="shared" ca="1" si="158"/>
        <v>0</v>
      </c>
      <c r="T2540" s="38">
        <f t="shared" ca="1" si="159"/>
        <v>10</v>
      </c>
      <c r="U2540" s="38">
        <f ca="1">SUM($R$9:S2540)</f>
        <v>-67680</v>
      </c>
    </row>
    <row r="2541" spans="16:21" x14ac:dyDescent="0.2">
      <c r="P2541">
        <v>2533</v>
      </c>
      <c r="Q2541" s="37">
        <f t="shared" ca="1" si="156"/>
        <v>0</v>
      </c>
      <c r="R2541" s="38">
        <f t="shared" si="157"/>
        <v>10</v>
      </c>
      <c r="S2541" s="38">
        <f t="shared" ca="1" si="158"/>
        <v>0</v>
      </c>
      <c r="T2541" s="38">
        <f t="shared" ca="1" si="159"/>
        <v>10</v>
      </c>
      <c r="U2541" s="38">
        <f ca="1">SUM($R$9:S2541)</f>
        <v>-67670</v>
      </c>
    </row>
    <row r="2542" spans="16:21" x14ac:dyDescent="0.2">
      <c r="P2542">
        <v>2534</v>
      </c>
      <c r="Q2542" s="37">
        <f t="shared" ca="1" si="156"/>
        <v>0</v>
      </c>
      <c r="R2542" s="38">
        <f t="shared" si="157"/>
        <v>10</v>
      </c>
      <c r="S2542" s="38">
        <f t="shared" ca="1" si="158"/>
        <v>0</v>
      </c>
      <c r="T2542" s="38">
        <f t="shared" ca="1" si="159"/>
        <v>10</v>
      </c>
      <c r="U2542" s="38">
        <f ca="1">SUM($R$9:S2542)</f>
        <v>-67660</v>
      </c>
    </row>
    <row r="2543" spans="16:21" x14ac:dyDescent="0.2">
      <c r="P2543">
        <v>2535</v>
      </c>
      <c r="Q2543" s="37">
        <f t="shared" ca="1" si="156"/>
        <v>0</v>
      </c>
      <c r="R2543" s="38">
        <f t="shared" si="157"/>
        <v>10</v>
      </c>
      <c r="S2543" s="38">
        <f t="shared" ca="1" si="158"/>
        <v>0</v>
      </c>
      <c r="T2543" s="38">
        <f t="shared" ca="1" si="159"/>
        <v>10</v>
      </c>
      <c r="U2543" s="38">
        <f ca="1">SUM($R$9:S2543)</f>
        <v>-67650</v>
      </c>
    </row>
    <row r="2544" spans="16:21" x14ac:dyDescent="0.2">
      <c r="P2544">
        <v>2536</v>
      </c>
      <c r="Q2544" s="37">
        <f t="shared" ca="1" si="156"/>
        <v>0</v>
      </c>
      <c r="R2544" s="38">
        <f t="shared" si="157"/>
        <v>10</v>
      </c>
      <c r="S2544" s="38">
        <f t="shared" ca="1" si="158"/>
        <v>0</v>
      </c>
      <c r="T2544" s="38">
        <f t="shared" ca="1" si="159"/>
        <v>10</v>
      </c>
      <c r="U2544" s="38">
        <f ca="1">SUM($R$9:S2544)</f>
        <v>-67640</v>
      </c>
    </row>
    <row r="2545" spans="16:21" x14ac:dyDescent="0.2">
      <c r="P2545">
        <v>2537</v>
      </c>
      <c r="Q2545" s="37">
        <f t="shared" ref="Q2545:Q2608" ca="1" si="160">IF(RAND()&lt;$C$2,1,0)</f>
        <v>1</v>
      </c>
      <c r="R2545" s="38">
        <f t="shared" ref="R2545:R2608" si="161">$G$2</f>
        <v>10</v>
      </c>
      <c r="S2545" s="38">
        <f t="shared" ref="S2545:S2608" ca="1" si="162">IF(Q2545=1,$G$3,$G$4)</f>
        <v>-1000</v>
      </c>
      <c r="T2545" s="38">
        <f t="shared" ca="1" si="159"/>
        <v>-990</v>
      </c>
      <c r="U2545" s="38">
        <f ca="1">SUM($R$9:S2545)</f>
        <v>-68630</v>
      </c>
    </row>
    <row r="2546" spans="16:21" x14ac:dyDescent="0.2">
      <c r="P2546">
        <v>2538</v>
      </c>
      <c r="Q2546" s="37">
        <f t="shared" ca="1" si="160"/>
        <v>0</v>
      </c>
      <c r="R2546" s="38">
        <f t="shared" si="161"/>
        <v>10</v>
      </c>
      <c r="S2546" s="38">
        <f t="shared" ca="1" si="162"/>
        <v>0</v>
      </c>
      <c r="T2546" s="38">
        <f t="shared" ca="1" si="159"/>
        <v>10</v>
      </c>
      <c r="U2546" s="38">
        <f ca="1">SUM($R$9:S2546)</f>
        <v>-68620</v>
      </c>
    </row>
    <row r="2547" spans="16:21" x14ac:dyDescent="0.2">
      <c r="P2547">
        <v>2539</v>
      </c>
      <c r="Q2547" s="37">
        <f t="shared" ca="1" si="160"/>
        <v>0</v>
      </c>
      <c r="R2547" s="38">
        <f t="shared" si="161"/>
        <v>10</v>
      </c>
      <c r="S2547" s="38">
        <f t="shared" ca="1" si="162"/>
        <v>0</v>
      </c>
      <c r="T2547" s="38">
        <f t="shared" ca="1" si="159"/>
        <v>10</v>
      </c>
      <c r="U2547" s="38">
        <f ca="1">SUM($R$9:S2547)</f>
        <v>-68610</v>
      </c>
    </row>
    <row r="2548" spans="16:21" x14ac:dyDescent="0.2">
      <c r="P2548">
        <v>2540</v>
      </c>
      <c r="Q2548" s="37">
        <f t="shared" ca="1" si="160"/>
        <v>0</v>
      </c>
      <c r="R2548" s="38">
        <f t="shared" si="161"/>
        <v>10</v>
      </c>
      <c r="S2548" s="38">
        <f t="shared" ca="1" si="162"/>
        <v>0</v>
      </c>
      <c r="T2548" s="38">
        <f t="shared" ca="1" si="159"/>
        <v>10</v>
      </c>
      <c r="U2548" s="38">
        <f ca="1">SUM($R$9:S2548)</f>
        <v>-68600</v>
      </c>
    </row>
    <row r="2549" spans="16:21" x14ac:dyDescent="0.2">
      <c r="P2549">
        <v>2541</v>
      </c>
      <c r="Q2549" s="37">
        <f t="shared" ca="1" si="160"/>
        <v>0</v>
      </c>
      <c r="R2549" s="38">
        <f t="shared" si="161"/>
        <v>10</v>
      </c>
      <c r="S2549" s="38">
        <f t="shared" ca="1" si="162"/>
        <v>0</v>
      </c>
      <c r="T2549" s="38">
        <f t="shared" ca="1" si="159"/>
        <v>10</v>
      </c>
      <c r="U2549" s="38">
        <f ca="1">SUM($R$9:S2549)</f>
        <v>-68590</v>
      </c>
    </row>
    <row r="2550" spans="16:21" x14ac:dyDescent="0.2">
      <c r="P2550">
        <v>2542</v>
      </c>
      <c r="Q2550" s="37">
        <f t="shared" ca="1" si="160"/>
        <v>0</v>
      </c>
      <c r="R2550" s="38">
        <f t="shared" si="161"/>
        <v>10</v>
      </c>
      <c r="S2550" s="38">
        <f t="shared" ca="1" si="162"/>
        <v>0</v>
      </c>
      <c r="T2550" s="38">
        <f t="shared" ca="1" si="159"/>
        <v>10</v>
      </c>
      <c r="U2550" s="38">
        <f ca="1">SUM($R$9:S2550)</f>
        <v>-68580</v>
      </c>
    </row>
    <row r="2551" spans="16:21" x14ac:dyDescent="0.2">
      <c r="P2551">
        <v>2543</v>
      </c>
      <c r="Q2551" s="37">
        <f t="shared" ca="1" si="160"/>
        <v>0</v>
      </c>
      <c r="R2551" s="38">
        <f t="shared" si="161"/>
        <v>10</v>
      </c>
      <c r="S2551" s="38">
        <f t="shared" ca="1" si="162"/>
        <v>0</v>
      </c>
      <c r="T2551" s="38">
        <f t="shared" ca="1" si="159"/>
        <v>10</v>
      </c>
      <c r="U2551" s="38">
        <f ca="1">SUM($R$9:S2551)</f>
        <v>-68570</v>
      </c>
    </row>
    <row r="2552" spans="16:21" x14ac:dyDescent="0.2">
      <c r="P2552">
        <v>2544</v>
      </c>
      <c r="Q2552" s="37">
        <f t="shared" ca="1" si="160"/>
        <v>0</v>
      </c>
      <c r="R2552" s="38">
        <f t="shared" si="161"/>
        <v>10</v>
      </c>
      <c r="S2552" s="38">
        <f t="shared" ca="1" si="162"/>
        <v>0</v>
      </c>
      <c r="T2552" s="38">
        <f t="shared" ca="1" si="159"/>
        <v>10</v>
      </c>
      <c r="U2552" s="38">
        <f ca="1">SUM($R$9:S2552)</f>
        <v>-68560</v>
      </c>
    </row>
    <row r="2553" spans="16:21" x14ac:dyDescent="0.2">
      <c r="P2553">
        <v>2545</v>
      </c>
      <c r="Q2553" s="37">
        <f t="shared" ca="1" si="160"/>
        <v>0</v>
      </c>
      <c r="R2553" s="38">
        <f t="shared" si="161"/>
        <v>10</v>
      </c>
      <c r="S2553" s="38">
        <f t="shared" ca="1" si="162"/>
        <v>0</v>
      </c>
      <c r="T2553" s="38">
        <f t="shared" ca="1" si="159"/>
        <v>10</v>
      </c>
      <c r="U2553" s="38">
        <f ca="1">SUM($R$9:S2553)</f>
        <v>-68550</v>
      </c>
    </row>
    <row r="2554" spans="16:21" x14ac:dyDescent="0.2">
      <c r="P2554">
        <v>2546</v>
      </c>
      <c r="Q2554" s="37">
        <f t="shared" ca="1" si="160"/>
        <v>0</v>
      </c>
      <c r="R2554" s="38">
        <f t="shared" si="161"/>
        <v>10</v>
      </c>
      <c r="S2554" s="38">
        <f t="shared" ca="1" si="162"/>
        <v>0</v>
      </c>
      <c r="T2554" s="38">
        <f t="shared" ca="1" si="159"/>
        <v>10</v>
      </c>
      <c r="U2554" s="38">
        <f ca="1">SUM($R$9:S2554)</f>
        <v>-68540</v>
      </c>
    </row>
    <row r="2555" spans="16:21" x14ac:dyDescent="0.2">
      <c r="P2555">
        <v>2547</v>
      </c>
      <c r="Q2555" s="37">
        <f t="shared" ca="1" si="160"/>
        <v>0</v>
      </c>
      <c r="R2555" s="38">
        <f t="shared" si="161"/>
        <v>10</v>
      </c>
      <c r="S2555" s="38">
        <f t="shared" ca="1" si="162"/>
        <v>0</v>
      </c>
      <c r="T2555" s="38">
        <f t="shared" ca="1" si="159"/>
        <v>10</v>
      </c>
      <c r="U2555" s="38">
        <f ca="1">SUM($R$9:S2555)</f>
        <v>-68530</v>
      </c>
    </row>
    <row r="2556" spans="16:21" x14ac:dyDescent="0.2">
      <c r="P2556">
        <v>2548</v>
      </c>
      <c r="Q2556" s="37">
        <f t="shared" ca="1" si="160"/>
        <v>0</v>
      </c>
      <c r="R2556" s="38">
        <f t="shared" si="161"/>
        <v>10</v>
      </c>
      <c r="S2556" s="38">
        <f t="shared" ca="1" si="162"/>
        <v>0</v>
      </c>
      <c r="T2556" s="38">
        <f t="shared" ca="1" si="159"/>
        <v>10</v>
      </c>
      <c r="U2556" s="38">
        <f ca="1">SUM($R$9:S2556)</f>
        <v>-68520</v>
      </c>
    </row>
    <row r="2557" spans="16:21" x14ac:dyDescent="0.2">
      <c r="P2557">
        <v>2549</v>
      </c>
      <c r="Q2557" s="37">
        <f t="shared" ca="1" si="160"/>
        <v>0</v>
      </c>
      <c r="R2557" s="38">
        <f t="shared" si="161"/>
        <v>10</v>
      </c>
      <c r="S2557" s="38">
        <f t="shared" ca="1" si="162"/>
        <v>0</v>
      </c>
      <c r="T2557" s="38">
        <f t="shared" ca="1" si="159"/>
        <v>10</v>
      </c>
      <c r="U2557" s="38">
        <f ca="1">SUM($R$9:S2557)</f>
        <v>-68510</v>
      </c>
    </row>
    <row r="2558" spans="16:21" x14ac:dyDescent="0.2">
      <c r="P2558">
        <v>2550</v>
      </c>
      <c r="Q2558" s="37">
        <f t="shared" ca="1" si="160"/>
        <v>0</v>
      </c>
      <c r="R2558" s="38">
        <f t="shared" si="161"/>
        <v>10</v>
      </c>
      <c r="S2558" s="38">
        <f t="shared" ca="1" si="162"/>
        <v>0</v>
      </c>
      <c r="T2558" s="38">
        <f t="shared" ca="1" si="159"/>
        <v>10</v>
      </c>
      <c r="U2558" s="38">
        <f ca="1">SUM($R$9:S2558)</f>
        <v>-68500</v>
      </c>
    </row>
    <row r="2559" spans="16:21" x14ac:dyDescent="0.2">
      <c r="P2559">
        <v>2551</v>
      </c>
      <c r="Q2559" s="37">
        <f t="shared" ca="1" si="160"/>
        <v>0</v>
      </c>
      <c r="R2559" s="38">
        <f t="shared" si="161"/>
        <v>10</v>
      </c>
      <c r="S2559" s="38">
        <f t="shared" ca="1" si="162"/>
        <v>0</v>
      </c>
      <c r="T2559" s="38">
        <f t="shared" ca="1" si="159"/>
        <v>10</v>
      </c>
      <c r="U2559" s="38">
        <f ca="1">SUM($R$9:S2559)</f>
        <v>-68490</v>
      </c>
    </row>
    <row r="2560" spans="16:21" x14ac:dyDescent="0.2">
      <c r="P2560">
        <v>2552</v>
      </c>
      <c r="Q2560" s="37">
        <f t="shared" ca="1" si="160"/>
        <v>0</v>
      </c>
      <c r="R2560" s="38">
        <f t="shared" si="161"/>
        <v>10</v>
      </c>
      <c r="S2560" s="38">
        <f t="shared" ca="1" si="162"/>
        <v>0</v>
      </c>
      <c r="T2560" s="38">
        <f t="shared" ca="1" si="159"/>
        <v>10</v>
      </c>
      <c r="U2560" s="38">
        <f ca="1">SUM($R$9:S2560)</f>
        <v>-68480</v>
      </c>
    </row>
    <row r="2561" spans="16:21" x14ac:dyDescent="0.2">
      <c r="P2561">
        <v>2553</v>
      </c>
      <c r="Q2561" s="37">
        <f t="shared" ca="1" si="160"/>
        <v>0</v>
      </c>
      <c r="R2561" s="38">
        <f t="shared" si="161"/>
        <v>10</v>
      </c>
      <c r="S2561" s="38">
        <f t="shared" ca="1" si="162"/>
        <v>0</v>
      </c>
      <c r="T2561" s="38">
        <f t="shared" ca="1" si="159"/>
        <v>10</v>
      </c>
      <c r="U2561" s="38">
        <f ca="1">SUM($R$9:S2561)</f>
        <v>-68470</v>
      </c>
    </row>
    <row r="2562" spans="16:21" x14ac:dyDescent="0.2">
      <c r="P2562">
        <v>2554</v>
      </c>
      <c r="Q2562" s="37">
        <f t="shared" ca="1" si="160"/>
        <v>0</v>
      </c>
      <c r="R2562" s="38">
        <f t="shared" si="161"/>
        <v>10</v>
      </c>
      <c r="S2562" s="38">
        <f t="shared" ca="1" si="162"/>
        <v>0</v>
      </c>
      <c r="T2562" s="38">
        <f t="shared" ca="1" si="159"/>
        <v>10</v>
      </c>
      <c r="U2562" s="38">
        <f ca="1">SUM($R$9:S2562)</f>
        <v>-68460</v>
      </c>
    </row>
    <row r="2563" spans="16:21" x14ac:dyDescent="0.2">
      <c r="P2563">
        <v>2555</v>
      </c>
      <c r="Q2563" s="37">
        <f t="shared" ca="1" si="160"/>
        <v>0</v>
      </c>
      <c r="R2563" s="38">
        <f t="shared" si="161"/>
        <v>10</v>
      </c>
      <c r="S2563" s="38">
        <f t="shared" ca="1" si="162"/>
        <v>0</v>
      </c>
      <c r="T2563" s="38">
        <f t="shared" ca="1" si="159"/>
        <v>10</v>
      </c>
      <c r="U2563" s="38">
        <f ca="1">SUM($R$9:S2563)</f>
        <v>-68450</v>
      </c>
    </row>
    <row r="2564" spans="16:21" x14ac:dyDescent="0.2">
      <c r="P2564">
        <v>2556</v>
      </c>
      <c r="Q2564" s="37">
        <f t="shared" ca="1" si="160"/>
        <v>0</v>
      </c>
      <c r="R2564" s="38">
        <f t="shared" si="161"/>
        <v>10</v>
      </c>
      <c r="S2564" s="38">
        <f t="shared" ca="1" si="162"/>
        <v>0</v>
      </c>
      <c r="T2564" s="38">
        <f t="shared" ca="1" si="159"/>
        <v>10</v>
      </c>
      <c r="U2564" s="38">
        <f ca="1">SUM($R$9:S2564)</f>
        <v>-68440</v>
      </c>
    </row>
    <row r="2565" spans="16:21" x14ac:dyDescent="0.2">
      <c r="P2565">
        <v>2557</v>
      </c>
      <c r="Q2565" s="37">
        <f t="shared" ca="1" si="160"/>
        <v>0</v>
      </c>
      <c r="R2565" s="38">
        <f t="shared" si="161"/>
        <v>10</v>
      </c>
      <c r="S2565" s="38">
        <f t="shared" ca="1" si="162"/>
        <v>0</v>
      </c>
      <c r="T2565" s="38">
        <f t="shared" ca="1" si="159"/>
        <v>10</v>
      </c>
      <c r="U2565" s="38">
        <f ca="1">SUM($R$9:S2565)</f>
        <v>-68430</v>
      </c>
    </row>
    <row r="2566" spans="16:21" x14ac:dyDescent="0.2">
      <c r="P2566">
        <v>2558</v>
      </c>
      <c r="Q2566" s="37">
        <f t="shared" ca="1" si="160"/>
        <v>0</v>
      </c>
      <c r="R2566" s="38">
        <f t="shared" si="161"/>
        <v>10</v>
      </c>
      <c r="S2566" s="38">
        <f t="shared" ca="1" si="162"/>
        <v>0</v>
      </c>
      <c r="T2566" s="38">
        <f t="shared" ca="1" si="159"/>
        <v>10</v>
      </c>
      <c r="U2566" s="38">
        <f ca="1">SUM($R$9:S2566)</f>
        <v>-68420</v>
      </c>
    </row>
    <row r="2567" spans="16:21" x14ac:dyDescent="0.2">
      <c r="P2567">
        <v>2559</v>
      </c>
      <c r="Q2567" s="37">
        <f t="shared" ca="1" si="160"/>
        <v>0</v>
      </c>
      <c r="R2567" s="38">
        <f t="shared" si="161"/>
        <v>10</v>
      </c>
      <c r="S2567" s="38">
        <f t="shared" ca="1" si="162"/>
        <v>0</v>
      </c>
      <c r="T2567" s="38">
        <f t="shared" ca="1" si="159"/>
        <v>10</v>
      </c>
      <c r="U2567" s="38">
        <f ca="1">SUM($R$9:S2567)</f>
        <v>-68410</v>
      </c>
    </row>
    <row r="2568" spans="16:21" x14ac:dyDescent="0.2">
      <c r="P2568">
        <v>2560</v>
      </c>
      <c r="Q2568" s="37">
        <f t="shared" ca="1" si="160"/>
        <v>0</v>
      </c>
      <c r="R2568" s="38">
        <f t="shared" si="161"/>
        <v>10</v>
      </c>
      <c r="S2568" s="38">
        <f t="shared" ca="1" si="162"/>
        <v>0</v>
      </c>
      <c r="T2568" s="38">
        <f t="shared" ca="1" si="159"/>
        <v>10</v>
      </c>
      <c r="U2568" s="38">
        <f ca="1">SUM($R$9:S2568)</f>
        <v>-68400</v>
      </c>
    </row>
    <row r="2569" spans="16:21" x14ac:dyDescent="0.2">
      <c r="P2569">
        <v>2561</v>
      </c>
      <c r="Q2569" s="37">
        <f t="shared" ca="1" si="160"/>
        <v>0</v>
      </c>
      <c r="R2569" s="38">
        <f t="shared" si="161"/>
        <v>10</v>
      </c>
      <c r="S2569" s="38">
        <f t="shared" ca="1" si="162"/>
        <v>0</v>
      </c>
      <c r="T2569" s="38">
        <f t="shared" ca="1" si="159"/>
        <v>10</v>
      </c>
      <c r="U2569" s="38">
        <f ca="1">SUM($R$9:S2569)</f>
        <v>-68390</v>
      </c>
    </row>
    <row r="2570" spans="16:21" x14ac:dyDescent="0.2">
      <c r="P2570">
        <v>2562</v>
      </c>
      <c r="Q2570" s="37">
        <f t="shared" ca="1" si="160"/>
        <v>0</v>
      </c>
      <c r="R2570" s="38">
        <f t="shared" si="161"/>
        <v>10</v>
      </c>
      <c r="S2570" s="38">
        <f t="shared" ca="1" si="162"/>
        <v>0</v>
      </c>
      <c r="T2570" s="38">
        <f t="shared" ref="T2570:T2633" ca="1" si="163">R2570+S2570</f>
        <v>10</v>
      </c>
      <c r="U2570" s="38">
        <f ca="1">SUM($R$9:S2570)</f>
        <v>-68380</v>
      </c>
    </row>
    <row r="2571" spans="16:21" x14ac:dyDescent="0.2">
      <c r="P2571">
        <v>2563</v>
      </c>
      <c r="Q2571" s="37">
        <f t="shared" ca="1" si="160"/>
        <v>0</v>
      </c>
      <c r="R2571" s="38">
        <f t="shared" si="161"/>
        <v>10</v>
      </c>
      <c r="S2571" s="38">
        <f t="shared" ca="1" si="162"/>
        <v>0</v>
      </c>
      <c r="T2571" s="38">
        <f t="shared" ca="1" si="163"/>
        <v>10</v>
      </c>
      <c r="U2571" s="38">
        <f ca="1">SUM($R$9:S2571)</f>
        <v>-68370</v>
      </c>
    </row>
    <row r="2572" spans="16:21" x14ac:dyDescent="0.2">
      <c r="P2572">
        <v>2564</v>
      </c>
      <c r="Q2572" s="37">
        <f t="shared" ca="1" si="160"/>
        <v>0</v>
      </c>
      <c r="R2572" s="38">
        <f t="shared" si="161"/>
        <v>10</v>
      </c>
      <c r="S2572" s="38">
        <f t="shared" ca="1" si="162"/>
        <v>0</v>
      </c>
      <c r="T2572" s="38">
        <f t="shared" ca="1" si="163"/>
        <v>10</v>
      </c>
      <c r="U2572" s="38">
        <f ca="1">SUM($R$9:S2572)</f>
        <v>-68360</v>
      </c>
    </row>
    <row r="2573" spans="16:21" x14ac:dyDescent="0.2">
      <c r="P2573">
        <v>2565</v>
      </c>
      <c r="Q2573" s="37">
        <f t="shared" ca="1" si="160"/>
        <v>0</v>
      </c>
      <c r="R2573" s="38">
        <f t="shared" si="161"/>
        <v>10</v>
      </c>
      <c r="S2573" s="38">
        <f t="shared" ca="1" si="162"/>
        <v>0</v>
      </c>
      <c r="T2573" s="38">
        <f t="shared" ca="1" si="163"/>
        <v>10</v>
      </c>
      <c r="U2573" s="38">
        <f ca="1">SUM($R$9:S2573)</f>
        <v>-68350</v>
      </c>
    </row>
    <row r="2574" spans="16:21" x14ac:dyDescent="0.2">
      <c r="P2574">
        <v>2566</v>
      </c>
      <c r="Q2574" s="37">
        <f t="shared" ca="1" si="160"/>
        <v>0</v>
      </c>
      <c r="R2574" s="38">
        <f t="shared" si="161"/>
        <v>10</v>
      </c>
      <c r="S2574" s="38">
        <f t="shared" ca="1" si="162"/>
        <v>0</v>
      </c>
      <c r="T2574" s="38">
        <f t="shared" ca="1" si="163"/>
        <v>10</v>
      </c>
      <c r="U2574" s="38">
        <f ca="1">SUM($R$9:S2574)</f>
        <v>-68340</v>
      </c>
    </row>
    <row r="2575" spans="16:21" x14ac:dyDescent="0.2">
      <c r="P2575">
        <v>2567</v>
      </c>
      <c r="Q2575" s="37">
        <f t="shared" ca="1" si="160"/>
        <v>0</v>
      </c>
      <c r="R2575" s="38">
        <f t="shared" si="161"/>
        <v>10</v>
      </c>
      <c r="S2575" s="38">
        <f t="shared" ca="1" si="162"/>
        <v>0</v>
      </c>
      <c r="T2575" s="38">
        <f t="shared" ca="1" si="163"/>
        <v>10</v>
      </c>
      <c r="U2575" s="38">
        <f ca="1">SUM($R$9:S2575)</f>
        <v>-68330</v>
      </c>
    </row>
    <row r="2576" spans="16:21" x14ac:dyDescent="0.2">
      <c r="P2576">
        <v>2568</v>
      </c>
      <c r="Q2576" s="37">
        <f t="shared" ca="1" si="160"/>
        <v>0</v>
      </c>
      <c r="R2576" s="38">
        <f t="shared" si="161"/>
        <v>10</v>
      </c>
      <c r="S2576" s="38">
        <f t="shared" ca="1" si="162"/>
        <v>0</v>
      </c>
      <c r="T2576" s="38">
        <f t="shared" ca="1" si="163"/>
        <v>10</v>
      </c>
      <c r="U2576" s="38">
        <f ca="1">SUM($R$9:S2576)</f>
        <v>-68320</v>
      </c>
    </row>
    <row r="2577" spans="16:21" x14ac:dyDescent="0.2">
      <c r="P2577">
        <v>2569</v>
      </c>
      <c r="Q2577" s="37">
        <f t="shared" ca="1" si="160"/>
        <v>0</v>
      </c>
      <c r="R2577" s="38">
        <f t="shared" si="161"/>
        <v>10</v>
      </c>
      <c r="S2577" s="38">
        <f t="shared" ca="1" si="162"/>
        <v>0</v>
      </c>
      <c r="T2577" s="38">
        <f t="shared" ca="1" si="163"/>
        <v>10</v>
      </c>
      <c r="U2577" s="38">
        <f ca="1">SUM($R$9:S2577)</f>
        <v>-68310</v>
      </c>
    </row>
    <row r="2578" spans="16:21" x14ac:dyDescent="0.2">
      <c r="P2578">
        <v>2570</v>
      </c>
      <c r="Q2578" s="37">
        <f t="shared" ca="1" si="160"/>
        <v>0</v>
      </c>
      <c r="R2578" s="38">
        <f t="shared" si="161"/>
        <v>10</v>
      </c>
      <c r="S2578" s="38">
        <f t="shared" ca="1" si="162"/>
        <v>0</v>
      </c>
      <c r="T2578" s="38">
        <f t="shared" ca="1" si="163"/>
        <v>10</v>
      </c>
      <c r="U2578" s="38">
        <f ca="1">SUM($R$9:S2578)</f>
        <v>-68300</v>
      </c>
    </row>
    <row r="2579" spans="16:21" x14ac:dyDescent="0.2">
      <c r="P2579">
        <v>2571</v>
      </c>
      <c r="Q2579" s="37">
        <f t="shared" ca="1" si="160"/>
        <v>0</v>
      </c>
      <c r="R2579" s="38">
        <f t="shared" si="161"/>
        <v>10</v>
      </c>
      <c r="S2579" s="38">
        <f t="shared" ca="1" si="162"/>
        <v>0</v>
      </c>
      <c r="T2579" s="38">
        <f t="shared" ca="1" si="163"/>
        <v>10</v>
      </c>
      <c r="U2579" s="38">
        <f ca="1">SUM($R$9:S2579)</f>
        <v>-68290</v>
      </c>
    </row>
    <row r="2580" spans="16:21" x14ac:dyDescent="0.2">
      <c r="P2580">
        <v>2572</v>
      </c>
      <c r="Q2580" s="37">
        <f t="shared" ca="1" si="160"/>
        <v>0</v>
      </c>
      <c r="R2580" s="38">
        <f t="shared" si="161"/>
        <v>10</v>
      </c>
      <c r="S2580" s="38">
        <f t="shared" ca="1" si="162"/>
        <v>0</v>
      </c>
      <c r="T2580" s="38">
        <f t="shared" ca="1" si="163"/>
        <v>10</v>
      </c>
      <c r="U2580" s="38">
        <f ca="1">SUM($R$9:S2580)</f>
        <v>-68280</v>
      </c>
    </row>
    <row r="2581" spans="16:21" x14ac:dyDescent="0.2">
      <c r="P2581">
        <v>2573</v>
      </c>
      <c r="Q2581" s="37">
        <f t="shared" ca="1" si="160"/>
        <v>0</v>
      </c>
      <c r="R2581" s="38">
        <f t="shared" si="161"/>
        <v>10</v>
      </c>
      <c r="S2581" s="38">
        <f t="shared" ca="1" si="162"/>
        <v>0</v>
      </c>
      <c r="T2581" s="38">
        <f t="shared" ca="1" si="163"/>
        <v>10</v>
      </c>
      <c r="U2581" s="38">
        <f ca="1">SUM($R$9:S2581)</f>
        <v>-68270</v>
      </c>
    </row>
    <row r="2582" spans="16:21" x14ac:dyDescent="0.2">
      <c r="P2582">
        <v>2574</v>
      </c>
      <c r="Q2582" s="37">
        <f t="shared" ca="1" si="160"/>
        <v>0</v>
      </c>
      <c r="R2582" s="38">
        <f t="shared" si="161"/>
        <v>10</v>
      </c>
      <c r="S2582" s="38">
        <f t="shared" ca="1" si="162"/>
        <v>0</v>
      </c>
      <c r="T2582" s="38">
        <f t="shared" ca="1" si="163"/>
        <v>10</v>
      </c>
      <c r="U2582" s="38">
        <f ca="1">SUM($R$9:S2582)</f>
        <v>-68260</v>
      </c>
    </row>
    <row r="2583" spans="16:21" x14ac:dyDescent="0.2">
      <c r="P2583">
        <v>2575</v>
      </c>
      <c r="Q2583" s="37">
        <f t="shared" ca="1" si="160"/>
        <v>0</v>
      </c>
      <c r="R2583" s="38">
        <f t="shared" si="161"/>
        <v>10</v>
      </c>
      <c r="S2583" s="38">
        <f t="shared" ca="1" si="162"/>
        <v>0</v>
      </c>
      <c r="T2583" s="38">
        <f t="shared" ca="1" si="163"/>
        <v>10</v>
      </c>
      <c r="U2583" s="38">
        <f ca="1">SUM($R$9:S2583)</f>
        <v>-68250</v>
      </c>
    </row>
    <row r="2584" spans="16:21" x14ac:dyDescent="0.2">
      <c r="P2584">
        <v>2576</v>
      </c>
      <c r="Q2584" s="37">
        <f t="shared" ca="1" si="160"/>
        <v>0</v>
      </c>
      <c r="R2584" s="38">
        <f t="shared" si="161"/>
        <v>10</v>
      </c>
      <c r="S2584" s="38">
        <f t="shared" ca="1" si="162"/>
        <v>0</v>
      </c>
      <c r="T2584" s="38">
        <f t="shared" ca="1" si="163"/>
        <v>10</v>
      </c>
      <c r="U2584" s="38">
        <f ca="1">SUM($R$9:S2584)</f>
        <v>-68240</v>
      </c>
    </row>
    <row r="2585" spans="16:21" x14ac:dyDescent="0.2">
      <c r="P2585">
        <v>2577</v>
      </c>
      <c r="Q2585" s="37">
        <f t="shared" ca="1" si="160"/>
        <v>0</v>
      </c>
      <c r="R2585" s="38">
        <f t="shared" si="161"/>
        <v>10</v>
      </c>
      <c r="S2585" s="38">
        <f t="shared" ca="1" si="162"/>
        <v>0</v>
      </c>
      <c r="T2585" s="38">
        <f t="shared" ca="1" si="163"/>
        <v>10</v>
      </c>
      <c r="U2585" s="38">
        <f ca="1">SUM($R$9:S2585)</f>
        <v>-68230</v>
      </c>
    </row>
    <row r="2586" spans="16:21" x14ac:dyDescent="0.2">
      <c r="P2586">
        <v>2578</v>
      </c>
      <c r="Q2586" s="37">
        <f t="shared" ca="1" si="160"/>
        <v>0</v>
      </c>
      <c r="R2586" s="38">
        <f t="shared" si="161"/>
        <v>10</v>
      </c>
      <c r="S2586" s="38">
        <f t="shared" ca="1" si="162"/>
        <v>0</v>
      </c>
      <c r="T2586" s="38">
        <f t="shared" ca="1" si="163"/>
        <v>10</v>
      </c>
      <c r="U2586" s="38">
        <f ca="1">SUM($R$9:S2586)</f>
        <v>-68220</v>
      </c>
    </row>
    <row r="2587" spans="16:21" x14ac:dyDescent="0.2">
      <c r="P2587">
        <v>2579</v>
      </c>
      <c r="Q2587" s="37">
        <f t="shared" ca="1" si="160"/>
        <v>0</v>
      </c>
      <c r="R2587" s="38">
        <f t="shared" si="161"/>
        <v>10</v>
      </c>
      <c r="S2587" s="38">
        <f t="shared" ca="1" si="162"/>
        <v>0</v>
      </c>
      <c r="T2587" s="38">
        <f t="shared" ca="1" si="163"/>
        <v>10</v>
      </c>
      <c r="U2587" s="38">
        <f ca="1">SUM($R$9:S2587)</f>
        <v>-68210</v>
      </c>
    </row>
    <row r="2588" spans="16:21" x14ac:dyDescent="0.2">
      <c r="P2588">
        <v>2580</v>
      </c>
      <c r="Q2588" s="37">
        <f t="shared" ca="1" si="160"/>
        <v>0</v>
      </c>
      <c r="R2588" s="38">
        <f t="shared" si="161"/>
        <v>10</v>
      </c>
      <c r="S2588" s="38">
        <f t="shared" ca="1" si="162"/>
        <v>0</v>
      </c>
      <c r="T2588" s="38">
        <f t="shared" ca="1" si="163"/>
        <v>10</v>
      </c>
      <c r="U2588" s="38">
        <f ca="1">SUM($R$9:S2588)</f>
        <v>-68200</v>
      </c>
    </row>
    <row r="2589" spans="16:21" x14ac:dyDescent="0.2">
      <c r="P2589">
        <v>2581</v>
      </c>
      <c r="Q2589" s="37">
        <f t="shared" ca="1" si="160"/>
        <v>0</v>
      </c>
      <c r="R2589" s="38">
        <f t="shared" si="161"/>
        <v>10</v>
      </c>
      <c r="S2589" s="38">
        <f t="shared" ca="1" si="162"/>
        <v>0</v>
      </c>
      <c r="T2589" s="38">
        <f t="shared" ca="1" si="163"/>
        <v>10</v>
      </c>
      <c r="U2589" s="38">
        <f ca="1">SUM($R$9:S2589)</f>
        <v>-68190</v>
      </c>
    </row>
    <row r="2590" spans="16:21" x14ac:dyDescent="0.2">
      <c r="P2590">
        <v>2582</v>
      </c>
      <c r="Q2590" s="37">
        <f t="shared" ca="1" si="160"/>
        <v>0</v>
      </c>
      <c r="R2590" s="38">
        <f t="shared" si="161"/>
        <v>10</v>
      </c>
      <c r="S2590" s="38">
        <f t="shared" ca="1" si="162"/>
        <v>0</v>
      </c>
      <c r="T2590" s="38">
        <f t="shared" ca="1" si="163"/>
        <v>10</v>
      </c>
      <c r="U2590" s="38">
        <f ca="1">SUM($R$9:S2590)</f>
        <v>-68180</v>
      </c>
    </row>
    <row r="2591" spans="16:21" x14ac:dyDescent="0.2">
      <c r="P2591">
        <v>2583</v>
      </c>
      <c r="Q2591" s="37">
        <f t="shared" ca="1" si="160"/>
        <v>0</v>
      </c>
      <c r="R2591" s="38">
        <f t="shared" si="161"/>
        <v>10</v>
      </c>
      <c r="S2591" s="38">
        <f t="shared" ca="1" si="162"/>
        <v>0</v>
      </c>
      <c r="T2591" s="38">
        <f t="shared" ca="1" si="163"/>
        <v>10</v>
      </c>
      <c r="U2591" s="38">
        <f ca="1">SUM($R$9:S2591)</f>
        <v>-68170</v>
      </c>
    </row>
    <row r="2592" spans="16:21" x14ac:dyDescent="0.2">
      <c r="P2592">
        <v>2584</v>
      </c>
      <c r="Q2592" s="37">
        <f t="shared" ca="1" si="160"/>
        <v>0</v>
      </c>
      <c r="R2592" s="38">
        <f t="shared" si="161"/>
        <v>10</v>
      </c>
      <c r="S2592" s="38">
        <f t="shared" ca="1" si="162"/>
        <v>0</v>
      </c>
      <c r="T2592" s="38">
        <f t="shared" ca="1" si="163"/>
        <v>10</v>
      </c>
      <c r="U2592" s="38">
        <f ca="1">SUM($R$9:S2592)</f>
        <v>-68160</v>
      </c>
    </row>
    <row r="2593" spans="16:21" x14ac:dyDescent="0.2">
      <c r="P2593">
        <v>2585</v>
      </c>
      <c r="Q2593" s="37">
        <f t="shared" ca="1" si="160"/>
        <v>0</v>
      </c>
      <c r="R2593" s="38">
        <f t="shared" si="161"/>
        <v>10</v>
      </c>
      <c r="S2593" s="38">
        <f t="shared" ca="1" si="162"/>
        <v>0</v>
      </c>
      <c r="T2593" s="38">
        <f t="shared" ca="1" si="163"/>
        <v>10</v>
      </c>
      <c r="U2593" s="38">
        <f ca="1">SUM($R$9:S2593)</f>
        <v>-68150</v>
      </c>
    </row>
    <row r="2594" spans="16:21" x14ac:dyDescent="0.2">
      <c r="P2594">
        <v>2586</v>
      </c>
      <c r="Q2594" s="37">
        <f t="shared" ca="1" si="160"/>
        <v>0</v>
      </c>
      <c r="R2594" s="38">
        <f t="shared" si="161"/>
        <v>10</v>
      </c>
      <c r="S2594" s="38">
        <f t="shared" ca="1" si="162"/>
        <v>0</v>
      </c>
      <c r="T2594" s="38">
        <f t="shared" ca="1" si="163"/>
        <v>10</v>
      </c>
      <c r="U2594" s="38">
        <f ca="1">SUM($R$9:S2594)</f>
        <v>-68140</v>
      </c>
    </row>
    <row r="2595" spans="16:21" x14ac:dyDescent="0.2">
      <c r="P2595">
        <v>2587</v>
      </c>
      <c r="Q2595" s="37">
        <f t="shared" ca="1" si="160"/>
        <v>0</v>
      </c>
      <c r="R2595" s="38">
        <f t="shared" si="161"/>
        <v>10</v>
      </c>
      <c r="S2595" s="38">
        <f t="shared" ca="1" si="162"/>
        <v>0</v>
      </c>
      <c r="T2595" s="38">
        <f t="shared" ca="1" si="163"/>
        <v>10</v>
      </c>
      <c r="U2595" s="38">
        <f ca="1">SUM($R$9:S2595)</f>
        <v>-68130</v>
      </c>
    </row>
    <row r="2596" spans="16:21" x14ac:dyDescent="0.2">
      <c r="P2596">
        <v>2588</v>
      </c>
      <c r="Q2596" s="37">
        <f t="shared" ca="1" si="160"/>
        <v>0</v>
      </c>
      <c r="R2596" s="38">
        <f t="shared" si="161"/>
        <v>10</v>
      </c>
      <c r="S2596" s="38">
        <f t="shared" ca="1" si="162"/>
        <v>0</v>
      </c>
      <c r="T2596" s="38">
        <f t="shared" ca="1" si="163"/>
        <v>10</v>
      </c>
      <c r="U2596" s="38">
        <f ca="1">SUM($R$9:S2596)</f>
        <v>-68120</v>
      </c>
    </row>
    <row r="2597" spans="16:21" x14ac:dyDescent="0.2">
      <c r="P2597">
        <v>2589</v>
      </c>
      <c r="Q2597" s="37">
        <f t="shared" ca="1" si="160"/>
        <v>0</v>
      </c>
      <c r="R2597" s="38">
        <f t="shared" si="161"/>
        <v>10</v>
      </c>
      <c r="S2597" s="38">
        <f t="shared" ca="1" si="162"/>
        <v>0</v>
      </c>
      <c r="T2597" s="38">
        <f t="shared" ca="1" si="163"/>
        <v>10</v>
      </c>
      <c r="U2597" s="38">
        <f ca="1">SUM($R$9:S2597)</f>
        <v>-68110</v>
      </c>
    </row>
    <row r="2598" spans="16:21" x14ac:dyDescent="0.2">
      <c r="P2598">
        <v>2590</v>
      </c>
      <c r="Q2598" s="37">
        <f t="shared" ca="1" si="160"/>
        <v>0</v>
      </c>
      <c r="R2598" s="38">
        <f t="shared" si="161"/>
        <v>10</v>
      </c>
      <c r="S2598" s="38">
        <f t="shared" ca="1" si="162"/>
        <v>0</v>
      </c>
      <c r="T2598" s="38">
        <f t="shared" ca="1" si="163"/>
        <v>10</v>
      </c>
      <c r="U2598" s="38">
        <f ca="1">SUM($R$9:S2598)</f>
        <v>-68100</v>
      </c>
    </row>
    <row r="2599" spans="16:21" x14ac:dyDescent="0.2">
      <c r="P2599">
        <v>2591</v>
      </c>
      <c r="Q2599" s="37">
        <f t="shared" ca="1" si="160"/>
        <v>0</v>
      </c>
      <c r="R2599" s="38">
        <f t="shared" si="161"/>
        <v>10</v>
      </c>
      <c r="S2599" s="38">
        <f t="shared" ca="1" si="162"/>
        <v>0</v>
      </c>
      <c r="T2599" s="38">
        <f t="shared" ca="1" si="163"/>
        <v>10</v>
      </c>
      <c r="U2599" s="38">
        <f ca="1">SUM($R$9:S2599)</f>
        <v>-68090</v>
      </c>
    </row>
    <row r="2600" spans="16:21" x14ac:dyDescent="0.2">
      <c r="P2600">
        <v>2592</v>
      </c>
      <c r="Q2600" s="37">
        <f t="shared" ca="1" si="160"/>
        <v>1</v>
      </c>
      <c r="R2600" s="38">
        <f t="shared" si="161"/>
        <v>10</v>
      </c>
      <c r="S2600" s="38">
        <f t="shared" ca="1" si="162"/>
        <v>-1000</v>
      </c>
      <c r="T2600" s="38">
        <f t="shared" ca="1" si="163"/>
        <v>-990</v>
      </c>
      <c r="U2600" s="38">
        <f ca="1">SUM($R$9:S2600)</f>
        <v>-69080</v>
      </c>
    </row>
    <row r="2601" spans="16:21" x14ac:dyDescent="0.2">
      <c r="P2601">
        <v>2593</v>
      </c>
      <c r="Q2601" s="37">
        <f t="shared" ca="1" si="160"/>
        <v>0</v>
      </c>
      <c r="R2601" s="38">
        <f t="shared" si="161"/>
        <v>10</v>
      </c>
      <c r="S2601" s="38">
        <f t="shared" ca="1" si="162"/>
        <v>0</v>
      </c>
      <c r="T2601" s="38">
        <f t="shared" ca="1" si="163"/>
        <v>10</v>
      </c>
      <c r="U2601" s="38">
        <f ca="1">SUM($R$9:S2601)</f>
        <v>-69070</v>
      </c>
    </row>
    <row r="2602" spans="16:21" x14ac:dyDescent="0.2">
      <c r="P2602">
        <v>2594</v>
      </c>
      <c r="Q2602" s="37">
        <f t="shared" ca="1" si="160"/>
        <v>0</v>
      </c>
      <c r="R2602" s="38">
        <f t="shared" si="161"/>
        <v>10</v>
      </c>
      <c r="S2602" s="38">
        <f t="shared" ca="1" si="162"/>
        <v>0</v>
      </c>
      <c r="T2602" s="38">
        <f t="shared" ca="1" si="163"/>
        <v>10</v>
      </c>
      <c r="U2602" s="38">
        <f ca="1">SUM($R$9:S2602)</f>
        <v>-69060</v>
      </c>
    </row>
    <row r="2603" spans="16:21" x14ac:dyDescent="0.2">
      <c r="P2603">
        <v>2595</v>
      </c>
      <c r="Q2603" s="37">
        <f t="shared" ca="1" si="160"/>
        <v>0</v>
      </c>
      <c r="R2603" s="38">
        <f t="shared" si="161"/>
        <v>10</v>
      </c>
      <c r="S2603" s="38">
        <f t="shared" ca="1" si="162"/>
        <v>0</v>
      </c>
      <c r="T2603" s="38">
        <f t="shared" ca="1" si="163"/>
        <v>10</v>
      </c>
      <c r="U2603" s="38">
        <f ca="1">SUM($R$9:S2603)</f>
        <v>-69050</v>
      </c>
    </row>
    <row r="2604" spans="16:21" x14ac:dyDescent="0.2">
      <c r="P2604">
        <v>2596</v>
      </c>
      <c r="Q2604" s="37">
        <f t="shared" ca="1" si="160"/>
        <v>0</v>
      </c>
      <c r="R2604" s="38">
        <f t="shared" si="161"/>
        <v>10</v>
      </c>
      <c r="S2604" s="38">
        <f t="shared" ca="1" si="162"/>
        <v>0</v>
      </c>
      <c r="T2604" s="38">
        <f t="shared" ca="1" si="163"/>
        <v>10</v>
      </c>
      <c r="U2604" s="38">
        <f ca="1">SUM($R$9:S2604)</f>
        <v>-69040</v>
      </c>
    </row>
    <row r="2605" spans="16:21" x14ac:dyDescent="0.2">
      <c r="P2605">
        <v>2597</v>
      </c>
      <c r="Q2605" s="37">
        <f t="shared" ca="1" si="160"/>
        <v>0</v>
      </c>
      <c r="R2605" s="38">
        <f t="shared" si="161"/>
        <v>10</v>
      </c>
      <c r="S2605" s="38">
        <f t="shared" ca="1" si="162"/>
        <v>0</v>
      </c>
      <c r="T2605" s="38">
        <f t="shared" ca="1" si="163"/>
        <v>10</v>
      </c>
      <c r="U2605" s="38">
        <f ca="1">SUM($R$9:S2605)</f>
        <v>-69030</v>
      </c>
    </row>
    <row r="2606" spans="16:21" x14ac:dyDescent="0.2">
      <c r="P2606">
        <v>2598</v>
      </c>
      <c r="Q2606" s="37">
        <f t="shared" ca="1" si="160"/>
        <v>0</v>
      </c>
      <c r="R2606" s="38">
        <f t="shared" si="161"/>
        <v>10</v>
      </c>
      <c r="S2606" s="38">
        <f t="shared" ca="1" si="162"/>
        <v>0</v>
      </c>
      <c r="T2606" s="38">
        <f t="shared" ca="1" si="163"/>
        <v>10</v>
      </c>
      <c r="U2606" s="38">
        <f ca="1">SUM($R$9:S2606)</f>
        <v>-69020</v>
      </c>
    </row>
    <row r="2607" spans="16:21" x14ac:dyDescent="0.2">
      <c r="P2607">
        <v>2599</v>
      </c>
      <c r="Q2607" s="37">
        <f t="shared" ca="1" si="160"/>
        <v>0</v>
      </c>
      <c r="R2607" s="38">
        <f t="shared" si="161"/>
        <v>10</v>
      </c>
      <c r="S2607" s="38">
        <f t="shared" ca="1" si="162"/>
        <v>0</v>
      </c>
      <c r="T2607" s="38">
        <f t="shared" ca="1" si="163"/>
        <v>10</v>
      </c>
      <c r="U2607" s="38">
        <f ca="1">SUM($R$9:S2607)</f>
        <v>-69010</v>
      </c>
    </row>
    <row r="2608" spans="16:21" x14ac:dyDescent="0.2">
      <c r="P2608">
        <v>2600</v>
      </c>
      <c r="Q2608" s="37">
        <f t="shared" ca="1" si="160"/>
        <v>0</v>
      </c>
      <c r="R2608" s="38">
        <f t="shared" si="161"/>
        <v>10</v>
      </c>
      <c r="S2608" s="38">
        <f t="shared" ca="1" si="162"/>
        <v>0</v>
      </c>
      <c r="T2608" s="38">
        <f t="shared" ca="1" si="163"/>
        <v>10</v>
      </c>
      <c r="U2608" s="38">
        <f ca="1">SUM($R$9:S2608)</f>
        <v>-69000</v>
      </c>
    </row>
    <row r="2609" spans="16:21" x14ac:dyDescent="0.2">
      <c r="P2609">
        <v>2601</v>
      </c>
      <c r="Q2609" s="37">
        <f t="shared" ref="Q2609:Q2672" ca="1" si="164">IF(RAND()&lt;$C$2,1,0)</f>
        <v>0</v>
      </c>
      <c r="R2609" s="38">
        <f t="shared" ref="R2609:R2672" si="165">$G$2</f>
        <v>10</v>
      </c>
      <c r="S2609" s="38">
        <f t="shared" ref="S2609:S2672" ca="1" si="166">IF(Q2609=1,$G$3,$G$4)</f>
        <v>0</v>
      </c>
      <c r="T2609" s="38">
        <f t="shared" ca="1" si="163"/>
        <v>10</v>
      </c>
      <c r="U2609" s="38">
        <f ca="1">SUM($R$9:S2609)</f>
        <v>-68990</v>
      </c>
    </row>
    <row r="2610" spans="16:21" x14ac:dyDescent="0.2">
      <c r="P2610">
        <v>2602</v>
      </c>
      <c r="Q2610" s="37">
        <f t="shared" ca="1" si="164"/>
        <v>0</v>
      </c>
      <c r="R2610" s="38">
        <f t="shared" si="165"/>
        <v>10</v>
      </c>
      <c r="S2610" s="38">
        <f t="shared" ca="1" si="166"/>
        <v>0</v>
      </c>
      <c r="T2610" s="38">
        <f t="shared" ca="1" si="163"/>
        <v>10</v>
      </c>
      <c r="U2610" s="38">
        <f ca="1">SUM($R$9:S2610)</f>
        <v>-68980</v>
      </c>
    </row>
    <row r="2611" spans="16:21" x14ac:dyDescent="0.2">
      <c r="P2611">
        <v>2603</v>
      </c>
      <c r="Q2611" s="37">
        <f t="shared" ca="1" si="164"/>
        <v>0</v>
      </c>
      <c r="R2611" s="38">
        <f t="shared" si="165"/>
        <v>10</v>
      </c>
      <c r="S2611" s="38">
        <f t="shared" ca="1" si="166"/>
        <v>0</v>
      </c>
      <c r="T2611" s="38">
        <f t="shared" ca="1" si="163"/>
        <v>10</v>
      </c>
      <c r="U2611" s="38">
        <f ca="1">SUM($R$9:S2611)</f>
        <v>-68970</v>
      </c>
    </row>
    <row r="2612" spans="16:21" x14ac:dyDescent="0.2">
      <c r="P2612">
        <v>2604</v>
      </c>
      <c r="Q2612" s="37">
        <f t="shared" ca="1" si="164"/>
        <v>0</v>
      </c>
      <c r="R2612" s="38">
        <f t="shared" si="165"/>
        <v>10</v>
      </c>
      <c r="S2612" s="38">
        <f t="shared" ca="1" si="166"/>
        <v>0</v>
      </c>
      <c r="T2612" s="38">
        <f t="shared" ca="1" si="163"/>
        <v>10</v>
      </c>
      <c r="U2612" s="38">
        <f ca="1">SUM($R$9:S2612)</f>
        <v>-68960</v>
      </c>
    </row>
    <row r="2613" spans="16:21" x14ac:dyDescent="0.2">
      <c r="P2613">
        <v>2605</v>
      </c>
      <c r="Q2613" s="37">
        <f t="shared" ca="1" si="164"/>
        <v>0</v>
      </c>
      <c r="R2613" s="38">
        <f t="shared" si="165"/>
        <v>10</v>
      </c>
      <c r="S2613" s="38">
        <f t="shared" ca="1" si="166"/>
        <v>0</v>
      </c>
      <c r="T2613" s="38">
        <f t="shared" ca="1" si="163"/>
        <v>10</v>
      </c>
      <c r="U2613" s="38">
        <f ca="1">SUM($R$9:S2613)</f>
        <v>-68950</v>
      </c>
    </row>
    <row r="2614" spans="16:21" x14ac:dyDescent="0.2">
      <c r="P2614">
        <v>2606</v>
      </c>
      <c r="Q2614" s="37">
        <f t="shared" ca="1" si="164"/>
        <v>0</v>
      </c>
      <c r="R2614" s="38">
        <f t="shared" si="165"/>
        <v>10</v>
      </c>
      <c r="S2614" s="38">
        <f t="shared" ca="1" si="166"/>
        <v>0</v>
      </c>
      <c r="T2614" s="38">
        <f t="shared" ca="1" si="163"/>
        <v>10</v>
      </c>
      <c r="U2614" s="38">
        <f ca="1">SUM($R$9:S2614)</f>
        <v>-68940</v>
      </c>
    </row>
    <row r="2615" spans="16:21" x14ac:dyDescent="0.2">
      <c r="P2615">
        <v>2607</v>
      </c>
      <c r="Q2615" s="37">
        <f t="shared" ca="1" si="164"/>
        <v>0</v>
      </c>
      <c r="R2615" s="38">
        <f t="shared" si="165"/>
        <v>10</v>
      </c>
      <c r="S2615" s="38">
        <f t="shared" ca="1" si="166"/>
        <v>0</v>
      </c>
      <c r="T2615" s="38">
        <f t="shared" ca="1" si="163"/>
        <v>10</v>
      </c>
      <c r="U2615" s="38">
        <f ca="1">SUM($R$9:S2615)</f>
        <v>-68930</v>
      </c>
    </row>
    <row r="2616" spans="16:21" x14ac:dyDescent="0.2">
      <c r="P2616">
        <v>2608</v>
      </c>
      <c r="Q2616" s="37">
        <f t="shared" ca="1" si="164"/>
        <v>0</v>
      </c>
      <c r="R2616" s="38">
        <f t="shared" si="165"/>
        <v>10</v>
      </c>
      <c r="S2616" s="38">
        <f t="shared" ca="1" si="166"/>
        <v>0</v>
      </c>
      <c r="T2616" s="38">
        <f t="shared" ca="1" si="163"/>
        <v>10</v>
      </c>
      <c r="U2616" s="38">
        <f ca="1">SUM($R$9:S2616)</f>
        <v>-68920</v>
      </c>
    </row>
    <row r="2617" spans="16:21" x14ac:dyDescent="0.2">
      <c r="P2617">
        <v>2609</v>
      </c>
      <c r="Q2617" s="37">
        <f t="shared" ca="1" si="164"/>
        <v>0</v>
      </c>
      <c r="R2617" s="38">
        <f t="shared" si="165"/>
        <v>10</v>
      </c>
      <c r="S2617" s="38">
        <f t="shared" ca="1" si="166"/>
        <v>0</v>
      </c>
      <c r="T2617" s="38">
        <f t="shared" ca="1" si="163"/>
        <v>10</v>
      </c>
      <c r="U2617" s="38">
        <f ca="1">SUM($R$9:S2617)</f>
        <v>-68910</v>
      </c>
    </row>
    <row r="2618" spans="16:21" x14ac:dyDescent="0.2">
      <c r="P2618">
        <v>2610</v>
      </c>
      <c r="Q2618" s="37">
        <f t="shared" ca="1" si="164"/>
        <v>0</v>
      </c>
      <c r="R2618" s="38">
        <f t="shared" si="165"/>
        <v>10</v>
      </c>
      <c r="S2618" s="38">
        <f t="shared" ca="1" si="166"/>
        <v>0</v>
      </c>
      <c r="T2618" s="38">
        <f t="shared" ca="1" si="163"/>
        <v>10</v>
      </c>
      <c r="U2618" s="38">
        <f ca="1">SUM($R$9:S2618)</f>
        <v>-68900</v>
      </c>
    </row>
    <row r="2619" spans="16:21" x14ac:dyDescent="0.2">
      <c r="P2619">
        <v>2611</v>
      </c>
      <c r="Q2619" s="37">
        <f t="shared" ca="1" si="164"/>
        <v>0</v>
      </c>
      <c r="R2619" s="38">
        <f t="shared" si="165"/>
        <v>10</v>
      </c>
      <c r="S2619" s="38">
        <f t="shared" ca="1" si="166"/>
        <v>0</v>
      </c>
      <c r="T2619" s="38">
        <f t="shared" ca="1" si="163"/>
        <v>10</v>
      </c>
      <c r="U2619" s="38">
        <f ca="1">SUM($R$9:S2619)</f>
        <v>-68890</v>
      </c>
    </row>
    <row r="2620" spans="16:21" x14ac:dyDescent="0.2">
      <c r="P2620">
        <v>2612</v>
      </c>
      <c r="Q2620" s="37">
        <f t="shared" ca="1" si="164"/>
        <v>0</v>
      </c>
      <c r="R2620" s="38">
        <f t="shared" si="165"/>
        <v>10</v>
      </c>
      <c r="S2620" s="38">
        <f t="shared" ca="1" si="166"/>
        <v>0</v>
      </c>
      <c r="T2620" s="38">
        <f t="shared" ca="1" si="163"/>
        <v>10</v>
      </c>
      <c r="U2620" s="38">
        <f ca="1">SUM($R$9:S2620)</f>
        <v>-68880</v>
      </c>
    </row>
    <row r="2621" spans="16:21" x14ac:dyDescent="0.2">
      <c r="P2621">
        <v>2613</v>
      </c>
      <c r="Q2621" s="37">
        <f t="shared" ca="1" si="164"/>
        <v>0</v>
      </c>
      <c r="R2621" s="38">
        <f t="shared" si="165"/>
        <v>10</v>
      </c>
      <c r="S2621" s="38">
        <f t="shared" ca="1" si="166"/>
        <v>0</v>
      </c>
      <c r="T2621" s="38">
        <f t="shared" ca="1" si="163"/>
        <v>10</v>
      </c>
      <c r="U2621" s="38">
        <f ca="1">SUM($R$9:S2621)</f>
        <v>-68870</v>
      </c>
    </row>
    <row r="2622" spans="16:21" x14ac:dyDescent="0.2">
      <c r="P2622">
        <v>2614</v>
      </c>
      <c r="Q2622" s="37">
        <f t="shared" ca="1" si="164"/>
        <v>0</v>
      </c>
      <c r="R2622" s="38">
        <f t="shared" si="165"/>
        <v>10</v>
      </c>
      <c r="S2622" s="38">
        <f t="shared" ca="1" si="166"/>
        <v>0</v>
      </c>
      <c r="T2622" s="38">
        <f t="shared" ca="1" si="163"/>
        <v>10</v>
      </c>
      <c r="U2622" s="38">
        <f ca="1">SUM($R$9:S2622)</f>
        <v>-68860</v>
      </c>
    </row>
    <row r="2623" spans="16:21" x14ac:dyDescent="0.2">
      <c r="P2623">
        <v>2615</v>
      </c>
      <c r="Q2623" s="37">
        <f t="shared" ca="1" si="164"/>
        <v>1</v>
      </c>
      <c r="R2623" s="38">
        <f t="shared" si="165"/>
        <v>10</v>
      </c>
      <c r="S2623" s="38">
        <f t="shared" ca="1" si="166"/>
        <v>-1000</v>
      </c>
      <c r="T2623" s="38">
        <f t="shared" ca="1" si="163"/>
        <v>-990</v>
      </c>
      <c r="U2623" s="38">
        <f ca="1">SUM($R$9:S2623)</f>
        <v>-69850</v>
      </c>
    </row>
    <row r="2624" spans="16:21" x14ac:dyDescent="0.2">
      <c r="P2624">
        <v>2616</v>
      </c>
      <c r="Q2624" s="37">
        <f t="shared" ca="1" si="164"/>
        <v>0</v>
      </c>
      <c r="R2624" s="38">
        <f t="shared" si="165"/>
        <v>10</v>
      </c>
      <c r="S2624" s="38">
        <f t="shared" ca="1" si="166"/>
        <v>0</v>
      </c>
      <c r="T2624" s="38">
        <f t="shared" ca="1" si="163"/>
        <v>10</v>
      </c>
      <c r="U2624" s="38">
        <f ca="1">SUM($R$9:S2624)</f>
        <v>-69840</v>
      </c>
    </row>
    <row r="2625" spans="16:21" x14ac:dyDescent="0.2">
      <c r="P2625">
        <v>2617</v>
      </c>
      <c r="Q2625" s="37">
        <f t="shared" ca="1" si="164"/>
        <v>0</v>
      </c>
      <c r="R2625" s="38">
        <f t="shared" si="165"/>
        <v>10</v>
      </c>
      <c r="S2625" s="38">
        <f t="shared" ca="1" si="166"/>
        <v>0</v>
      </c>
      <c r="T2625" s="38">
        <f t="shared" ca="1" si="163"/>
        <v>10</v>
      </c>
      <c r="U2625" s="38">
        <f ca="1">SUM($R$9:S2625)</f>
        <v>-69830</v>
      </c>
    </row>
    <row r="2626" spans="16:21" x14ac:dyDescent="0.2">
      <c r="P2626">
        <v>2618</v>
      </c>
      <c r="Q2626" s="37">
        <f t="shared" ca="1" si="164"/>
        <v>0</v>
      </c>
      <c r="R2626" s="38">
        <f t="shared" si="165"/>
        <v>10</v>
      </c>
      <c r="S2626" s="38">
        <f t="shared" ca="1" si="166"/>
        <v>0</v>
      </c>
      <c r="T2626" s="38">
        <f t="shared" ca="1" si="163"/>
        <v>10</v>
      </c>
      <c r="U2626" s="38">
        <f ca="1">SUM($R$9:S2626)</f>
        <v>-69820</v>
      </c>
    </row>
    <row r="2627" spans="16:21" x14ac:dyDescent="0.2">
      <c r="P2627">
        <v>2619</v>
      </c>
      <c r="Q2627" s="37">
        <f t="shared" ca="1" si="164"/>
        <v>0</v>
      </c>
      <c r="R2627" s="38">
        <f t="shared" si="165"/>
        <v>10</v>
      </c>
      <c r="S2627" s="38">
        <f t="shared" ca="1" si="166"/>
        <v>0</v>
      </c>
      <c r="T2627" s="38">
        <f t="shared" ca="1" si="163"/>
        <v>10</v>
      </c>
      <c r="U2627" s="38">
        <f ca="1">SUM($R$9:S2627)</f>
        <v>-69810</v>
      </c>
    </row>
    <row r="2628" spans="16:21" x14ac:dyDescent="0.2">
      <c r="P2628">
        <v>2620</v>
      </c>
      <c r="Q2628" s="37">
        <f t="shared" ca="1" si="164"/>
        <v>1</v>
      </c>
      <c r="R2628" s="38">
        <f t="shared" si="165"/>
        <v>10</v>
      </c>
      <c r="S2628" s="38">
        <f t="shared" ca="1" si="166"/>
        <v>-1000</v>
      </c>
      <c r="T2628" s="38">
        <f t="shared" ca="1" si="163"/>
        <v>-990</v>
      </c>
      <c r="U2628" s="38">
        <f ca="1">SUM($R$9:S2628)</f>
        <v>-70800</v>
      </c>
    </row>
    <row r="2629" spans="16:21" x14ac:dyDescent="0.2">
      <c r="P2629">
        <v>2621</v>
      </c>
      <c r="Q2629" s="37">
        <f t="shared" ca="1" si="164"/>
        <v>0</v>
      </c>
      <c r="R2629" s="38">
        <f t="shared" si="165"/>
        <v>10</v>
      </c>
      <c r="S2629" s="38">
        <f t="shared" ca="1" si="166"/>
        <v>0</v>
      </c>
      <c r="T2629" s="38">
        <f t="shared" ca="1" si="163"/>
        <v>10</v>
      </c>
      <c r="U2629" s="38">
        <f ca="1">SUM($R$9:S2629)</f>
        <v>-70790</v>
      </c>
    </row>
    <row r="2630" spans="16:21" x14ac:dyDescent="0.2">
      <c r="P2630">
        <v>2622</v>
      </c>
      <c r="Q2630" s="37">
        <f t="shared" ca="1" si="164"/>
        <v>0</v>
      </c>
      <c r="R2630" s="38">
        <f t="shared" si="165"/>
        <v>10</v>
      </c>
      <c r="S2630" s="38">
        <f t="shared" ca="1" si="166"/>
        <v>0</v>
      </c>
      <c r="T2630" s="38">
        <f t="shared" ca="1" si="163"/>
        <v>10</v>
      </c>
      <c r="U2630" s="38">
        <f ca="1">SUM($R$9:S2630)</f>
        <v>-70780</v>
      </c>
    </row>
    <row r="2631" spans="16:21" x14ac:dyDescent="0.2">
      <c r="P2631">
        <v>2623</v>
      </c>
      <c r="Q2631" s="37">
        <f t="shared" ca="1" si="164"/>
        <v>1</v>
      </c>
      <c r="R2631" s="38">
        <f t="shared" si="165"/>
        <v>10</v>
      </c>
      <c r="S2631" s="38">
        <f t="shared" ca="1" si="166"/>
        <v>-1000</v>
      </c>
      <c r="T2631" s="38">
        <f t="shared" ca="1" si="163"/>
        <v>-990</v>
      </c>
      <c r="U2631" s="38">
        <f ca="1">SUM($R$9:S2631)</f>
        <v>-71770</v>
      </c>
    </row>
    <row r="2632" spans="16:21" x14ac:dyDescent="0.2">
      <c r="P2632">
        <v>2624</v>
      </c>
      <c r="Q2632" s="37">
        <f t="shared" ca="1" si="164"/>
        <v>0</v>
      </c>
      <c r="R2632" s="38">
        <f t="shared" si="165"/>
        <v>10</v>
      </c>
      <c r="S2632" s="38">
        <f t="shared" ca="1" si="166"/>
        <v>0</v>
      </c>
      <c r="T2632" s="38">
        <f t="shared" ca="1" si="163"/>
        <v>10</v>
      </c>
      <c r="U2632" s="38">
        <f ca="1">SUM($R$9:S2632)</f>
        <v>-71760</v>
      </c>
    </row>
    <row r="2633" spans="16:21" x14ac:dyDescent="0.2">
      <c r="P2633">
        <v>2625</v>
      </c>
      <c r="Q2633" s="37">
        <f t="shared" ca="1" si="164"/>
        <v>0</v>
      </c>
      <c r="R2633" s="38">
        <f t="shared" si="165"/>
        <v>10</v>
      </c>
      <c r="S2633" s="38">
        <f t="shared" ca="1" si="166"/>
        <v>0</v>
      </c>
      <c r="T2633" s="38">
        <f t="shared" ca="1" si="163"/>
        <v>10</v>
      </c>
      <c r="U2633" s="38">
        <f ca="1">SUM($R$9:S2633)</f>
        <v>-71750</v>
      </c>
    </row>
    <row r="2634" spans="16:21" x14ac:dyDescent="0.2">
      <c r="P2634">
        <v>2626</v>
      </c>
      <c r="Q2634" s="37">
        <f t="shared" ca="1" si="164"/>
        <v>0</v>
      </c>
      <c r="R2634" s="38">
        <f t="shared" si="165"/>
        <v>10</v>
      </c>
      <c r="S2634" s="38">
        <f t="shared" ca="1" si="166"/>
        <v>0</v>
      </c>
      <c r="T2634" s="38">
        <f t="shared" ref="T2634:T2697" ca="1" si="167">R2634+S2634</f>
        <v>10</v>
      </c>
      <c r="U2634" s="38">
        <f ca="1">SUM($R$9:S2634)</f>
        <v>-71740</v>
      </c>
    </row>
    <row r="2635" spans="16:21" x14ac:dyDescent="0.2">
      <c r="P2635">
        <v>2627</v>
      </c>
      <c r="Q2635" s="37">
        <f t="shared" ca="1" si="164"/>
        <v>0</v>
      </c>
      <c r="R2635" s="38">
        <f t="shared" si="165"/>
        <v>10</v>
      </c>
      <c r="S2635" s="38">
        <f t="shared" ca="1" si="166"/>
        <v>0</v>
      </c>
      <c r="T2635" s="38">
        <f t="shared" ca="1" si="167"/>
        <v>10</v>
      </c>
      <c r="U2635" s="38">
        <f ca="1">SUM($R$9:S2635)</f>
        <v>-71730</v>
      </c>
    </row>
    <row r="2636" spans="16:21" x14ac:dyDescent="0.2">
      <c r="P2636">
        <v>2628</v>
      </c>
      <c r="Q2636" s="37">
        <f t="shared" ca="1" si="164"/>
        <v>0</v>
      </c>
      <c r="R2636" s="38">
        <f t="shared" si="165"/>
        <v>10</v>
      </c>
      <c r="S2636" s="38">
        <f t="shared" ca="1" si="166"/>
        <v>0</v>
      </c>
      <c r="T2636" s="38">
        <f t="shared" ca="1" si="167"/>
        <v>10</v>
      </c>
      <c r="U2636" s="38">
        <f ca="1">SUM($R$9:S2636)</f>
        <v>-71720</v>
      </c>
    </row>
    <row r="2637" spans="16:21" x14ac:dyDescent="0.2">
      <c r="P2637">
        <v>2629</v>
      </c>
      <c r="Q2637" s="37">
        <f t="shared" ca="1" si="164"/>
        <v>1</v>
      </c>
      <c r="R2637" s="38">
        <f t="shared" si="165"/>
        <v>10</v>
      </c>
      <c r="S2637" s="38">
        <f t="shared" ca="1" si="166"/>
        <v>-1000</v>
      </c>
      <c r="T2637" s="38">
        <f t="shared" ca="1" si="167"/>
        <v>-990</v>
      </c>
      <c r="U2637" s="38">
        <f ca="1">SUM($R$9:S2637)</f>
        <v>-72710</v>
      </c>
    </row>
    <row r="2638" spans="16:21" x14ac:dyDescent="0.2">
      <c r="P2638">
        <v>2630</v>
      </c>
      <c r="Q2638" s="37">
        <f t="shared" ca="1" si="164"/>
        <v>0</v>
      </c>
      <c r="R2638" s="38">
        <f t="shared" si="165"/>
        <v>10</v>
      </c>
      <c r="S2638" s="38">
        <f t="shared" ca="1" si="166"/>
        <v>0</v>
      </c>
      <c r="T2638" s="38">
        <f t="shared" ca="1" si="167"/>
        <v>10</v>
      </c>
      <c r="U2638" s="38">
        <f ca="1">SUM($R$9:S2638)</f>
        <v>-72700</v>
      </c>
    </row>
    <row r="2639" spans="16:21" x14ac:dyDescent="0.2">
      <c r="P2639">
        <v>2631</v>
      </c>
      <c r="Q2639" s="37">
        <f t="shared" ca="1" si="164"/>
        <v>0</v>
      </c>
      <c r="R2639" s="38">
        <f t="shared" si="165"/>
        <v>10</v>
      </c>
      <c r="S2639" s="38">
        <f t="shared" ca="1" si="166"/>
        <v>0</v>
      </c>
      <c r="T2639" s="38">
        <f t="shared" ca="1" si="167"/>
        <v>10</v>
      </c>
      <c r="U2639" s="38">
        <f ca="1">SUM($R$9:S2639)</f>
        <v>-72690</v>
      </c>
    </row>
    <row r="2640" spans="16:21" x14ac:dyDescent="0.2">
      <c r="P2640">
        <v>2632</v>
      </c>
      <c r="Q2640" s="37">
        <f t="shared" ca="1" si="164"/>
        <v>0</v>
      </c>
      <c r="R2640" s="38">
        <f t="shared" si="165"/>
        <v>10</v>
      </c>
      <c r="S2640" s="38">
        <f t="shared" ca="1" si="166"/>
        <v>0</v>
      </c>
      <c r="T2640" s="38">
        <f t="shared" ca="1" si="167"/>
        <v>10</v>
      </c>
      <c r="U2640" s="38">
        <f ca="1">SUM($R$9:S2640)</f>
        <v>-72680</v>
      </c>
    </row>
    <row r="2641" spans="16:21" x14ac:dyDescent="0.2">
      <c r="P2641">
        <v>2633</v>
      </c>
      <c r="Q2641" s="37">
        <f t="shared" ca="1" si="164"/>
        <v>0</v>
      </c>
      <c r="R2641" s="38">
        <f t="shared" si="165"/>
        <v>10</v>
      </c>
      <c r="S2641" s="38">
        <f t="shared" ca="1" si="166"/>
        <v>0</v>
      </c>
      <c r="T2641" s="38">
        <f t="shared" ca="1" si="167"/>
        <v>10</v>
      </c>
      <c r="U2641" s="38">
        <f ca="1">SUM($R$9:S2641)</f>
        <v>-72670</v>
      </c>
    </row>
    <row r="2642" spans="16:21" x14ac:dyDescent="0.2">
      <c r="P2642">
        <v>2634</v>
      </c>
      <c r="Q2642" s="37">
        <f t="shared" ca="1" si="164"/>
        <v>0</v>
      </c>
      <c r="R2642" s="38">
        <f t="shared" si="165"/>
        <v>10</v>
      </c>
      <c r="S2642" s="38">
        <f t="shared" ca="1" si="166"/>
        <v>0</v>
      </c>
      <c r="T2642" s="38">
        <f t="shared" ca="1" si="167"/>
        <v>10</v>
      </c>
      <c r="U2642" s="38">
        <f ca="1">SUM($R$9:S2642)</f>
        <v>-72660</v>
      </c>
    </row>
    <row r="2643" spans="16:21" x14ac:dyDescent="0.2">
      <c r="P2643">
        <v>2635</v>
      </c>
      <c r="Q2643" s="37">
        <f t="shared" ca="1" si="164"/>
        <v>0</v>
      </c>
      <c r="R2643" s="38">
        <f t="shared" si="165"/>
        <v>10</v>
      </c>
      <c r="S2643" s="38">
        <f t="shared" ca="1" si="166"/>
        <v>0</v>
      </c>
      <c r="T2643" s="38">
        <f t="shared" ca="1" si="167"/>
        <v>10</v>
      </c>
      <c r="U2643" s="38">
        <f ca="1">SUM($R$9:S2643)</f>
        <v>-72650</v>
      </c>
    </row>
    <row r="2644" spans="16:21" x14ac:dyDescent="0.2">
      <c r="P2644">
        <v>2636</v>
      </c>
      <c r="Q2644" s="37">
        <f t="shared" ca="1" si="164"/>
        <v>0</v>
      </c>
      <c r="R2644" s="38">
        <f t="shared" si="165"/>
        <v>10</v>
      </c>
      <c r="S2644" s="38">
        <f t="shared" ca="1" si="166"/>
        <v>0</v>
      </c>
      <c r="T2644" s="38">
        <f t="shared" ca="1" si="167"/>
        <v>10</v>
      </c>
      <c r="U2644" s="38">
        <f ca="1">SUM($R$9:S2644)</f>
        <v>-72640</v>
      </c>
    </row>
    <row r="2645" spans="16:21" x14ac:dyDescent="0.2">
      <c r="P2645">
        <v>2637</v>
      </c>
      <c r="Q2645" s="37">
        <f t="shared" ca="1" si="164"/>
        <v>0</v>
      </c>
      <c r="R2645" s="38">
        <f t="shared" si="165"/>
        <v>10</v>
      </c>
      <c r="S2645" s="38">
        <f t="shared" ca="1" si="166"/>
        <v>0</v>
      </c>
      <c r="T2645" s="38">
        <f t="shared" ca="1" si="167"/>
        <v>10</v>
      </c>
      <c r="U2645" s="38">
        <f ca="1">SUM($R$9:S2645)</f>
        <v>-72630</v>
      </c>
    </row>
    <row r="2646" spans="16:21" x14ac:dyDescent="0.2">
      <c r="P2646">
        <v>2638</v>
      </c>
      <c r="Q2646" s="37">
        <f t="shared" ca="1" si="164"/>
        <v>0</v>
      </c>
      <c r="R2646" s="38">
        <f t="shared" si="165"/>
        <v>10</v>
      </c>
      <c r="S2646" s="38">
        <f t="shared" ca="1" si="166"/>
        <v>0</v>
      </c>
      <c r="T2646" s="38">
        <f t="shared" ca="1" si="167"/>
        <v>10</v>
      </c>
      <c r="U2646" s="38">
        <f ca="1">SUM($R$9:S2646)</f>
        <v>-72620</v>
      </c>
    </row>
    <row r="2647" spans="16:21" x14ac:dyDescent="0.2">
      <c r="P2647">
        <v>2639</v>
      </c>
      <c r="Q2647" s="37">
        <f t="shared" ca="1" si="164"/>
        <v>0</v>
      </c>
      <c r="R2647" s="38">
        <f t="shared" si="165"/>
        <v>10</v>
      </c>
      <c r="S2647" s="38">
        <f t="shared" ca="1" si="166"/>
        <v>0</v>
      </c>
      <c r="T2647" s="38">
        <f t="shared" ca="1" si="167"/>
        <v>10</v>
      </c>
      <c r="U2647" s="38">
        <f ca="1">SUM($R$9:S2647)</f>
        <v>-72610</v>
      </c>
    </row>
    <row r="2648" spans="16:21" x14ac:dyDescent="0.2">
      <c r="P2648">
        <v>2640</v>
      </c>
      <c r="Q2648" s="37">
        <f t="shared" ca="1" si="164"/>
        <v>0</v>
      </c>
      <c r="R2648" s="38">
        <f t="shared" si="165"/>
        <v>10</v>
      </c>
      <c r="S2648" s="38">
        <f t="shared" ca="1" si="166"/>
        <v>0</v>
      </c>
      <c r="T2648" s="38">
        <f t="shared" ca="1" si="167"/>
        <v>10</v>
      </c>
      <c r="U2648" s="38">
        <f ca="1">SUM($R$9:S2648)</f>
        <v>-72600</v>
      </c>
    </row>
    <row r="2649" spans="16:21" x14ac:dyDescent="0.2">
      <c r="P2649">
        <v>2641</v>
      </c>
      <c r="Q2649" s="37">
        <f t="shared" ca="1" si="164"/>
        <v>0</v>
      </c>
      <c r="R2649" s="38">
        <f t="shared" si="165"/>
        <v>10</v>
      </c>
      <c r="S2649" s="38">
        <f t="shared" ca="1" si="166"/>
        <v>0</v>
      </c>
      <c r="T2649" s="38">
        <f t="shared" ca="1" si="167"/>
        <v>10</v>
      </c>
      <c r="U2649" s="38">
        <f ca="1">SUM($R$9:S2649)</f>
        <v>-72590</v>
      </c>
    </row>
    <row r="2650" spans="16:21" x14ac:dyDescent="0.2">
      <c r="P2650">
        <v>2642</v>
      </c>
      <c r="Q2650" s="37">
        <f t="shared" ca="1" si="164"/>
        <v>0</v>
      </c>
      <c r="R2650" s="38">
        <f t="shared" si="165"/>
        <v>10</v>
      </c>
      <c r="S2650" s="38">
        <f t="shared" ca="1" si="166"/>
        <v>0</v>
      </c>
      <c r="T2650" s="38">
        <f t="shared" ca="1" si="167"/>
        <v>10</v>
      </c>
      <c r="U2650" s="38">
        <f ca="1">SUM($R$9:S2650)</f>
        <v>-72580</v>
      </c>
    </row>
    <row r="2651" spans="16:21" x14ac:dyDescent="0.2">
      <c r="P2651">
        <v>2643</v>
      </c>
      <c r="Q2651" s="37">
        <f t="shared" ca="1" si="164"/>
        <v>0</v>
      </c>
      <c r="R2651" s="38">
        <f t="shared" si="165"/>
        <v>10</v>
      </c>
      <c r="S2651" s="38">
        <f t="shared" ca="1" si="166"/>
        <v>0</v>
      </c>
      <c r="T2651" s="38">
        <f t="shared" ca="1" si="167"/>
        <v>10</v>
      </c>
      <c r="U2651" s="38">
        <f ca="1">SUM($R$9:S2651)</f>
        <v>-72570</v>
      </c>
    </row>
    <row r="2652" spans="16:21" x14ac:dyDescent="0.2">
      <c r="P2652">
        <v>2644</v>
      </c>
      <c r="Q2652" s="37">
        <f t="shared" ca="1" si="164"/>
        <v>0</v>
      </c>
      <c r="R2652" s="38">
        <f t="shared" si="165"/>
        <v>10</v>
      </c>
      <c r="S2652" s="38">
        <f t="shared" ca="1" si="166"/>
        <v>0</v>
      </c>
      <c r="T2652" s="38">
        <f t="shared" ca="1" si="167"/>
        <v>10</v>
      </c>
      <c r="U2652" s="38">
        <f ca="1">SUM($R$9:S2652)</f>
        <v>-72560</v>
      </c>
    </row>
    <row r="2653" spans="16:21" x14ac:dyDescent="0.2">
      <c r="P2653">
        <v>2645</v>
      </c>
      <c r="Q2653" s="37">
        <f t="shared" ca="1" si="164"/>
        <v>0</v>
      </c>
      <c r="R2653" s="38">
        <f t="shared" si="165"/>
        <v>10</v>
      </c>
      <c r="S2653" s="38">
        <f t="shared" ca="1" si="166"/>
        <v>0</v>
      </c>
      <c r="T2653" s="38">
        <f t="shared" ca="1" si="167"/>
        <v>10</v>
      </c>
      <c r="U2653" s="38">
        <f ca="1">SUM($R$9:S2653)</f>
        <v>-72550</v>
      </c>
    </row>
    <row r="2654" spans="16:21" x14ac:dyDescent="0.2">
      <c r="P2654">
        <v>2646</v>
      </c>
      <c r="Q2654" s="37">
        <f t="shared" ca="1" si="164"/>
        <v>0</v>
      </c>
      <c r="R2654" s="38">
        <f t="shared" si="165"/>
        <v>10</v>
      </c>
      <c r="S2654" s="38">
        <f t="shared" ca="1" si="166"/>
        <v>0</v>
      </c>
      <c r="T2654" s="38">
        <f t="shared" ca="1" si="167"/>
        <v>10</v>
      </c>
      <c r="U2654" s="38">
        <f ca="1">SUM($R$9:S2654)</f>
        <v>-72540</v>
      </c>
    </row>
    <row r="2655" spans="16:21" x14ac:dyDescent="0.2">
      <c r="P2655">
        <v>2647</v>
      </c>
      <c r="Q2655" s="37">
        <f t="shared" ca="1" si="164"/>
        <v>0</v>
      </c>
      <c r="R2655" s="38">
        <f t="shared" si="165"/>
        <v>10</v>
      </c>
      <c r="S2655" s="38">
        <f t="shared" ca="1" si="166"/>
        <v>0</v>
      </c>
      <c r="T2655" s="38">
        <f t="shared" ca="1" si="167"/>
        <v>10</v>
      </c>
      <c r="U2655" s="38">
        <f ca="1">SUM($R$9:S2655)</f>
        <v>-72530</v>
      </c>
    </row>
    <row r="2656" spans="16:21" x14ac:dyDescent="0.2">
      <c r="P2656">
        <v>2648</v>
      </c>
      <c r="Q2656" s="37">
        <f t="shared" ca="1" si="164"/>
        <v>0</v>
      </c>
      <c r="R2656" s="38">
        <f t="shared" si="165"/>
        <v>10</v>
      </c>
      <c r="S2656" s="38">
        <f t="shared" ca="1" si="166"/>
        <v>0</v>
      </c>
      <c r="T2656" s="38">
        <f t="shared" ca="1" si="167"/>
        <v>10</v>
      </c>
      <c r="U2656" s="38">
        <f ca="1">SUM($R$9:S2656)</f>
        <v>-72520</v>
      </c>
    </row>
    <row r="2657" spans="16:21" x14ac:dyDescent="0.2">
      <c r="P2657">
        <v>2649</v>
      </c>
      <c r="Q2657" s="37">
        <f t="shared" ca="1" si="164"/>
        <v>0</v>
      </c>
      <c r="R2657" s="38">
        <f t="shared" si="165"/>
        <v>10</v>
      </c>
      <c r="S2657" s="38">
        <f t="shared" ca="1" si="166"/>
        <v>0</v>
      </c>
      <c r="T2657" s="38">
        <f t="shared" ca="1" si="167"/>
        <v>10</v>
      </c>
      <c r="U2657" s="38">
        <f ca="1">SUM($R$9:S2657)</f>
        <v>-72510</v>
      </c>
    </row>
    <row r="2658" spans="16:21" x14ac:dyDescent="0.2">
      <c r="P2658">
        <v>2650</v>
      </c>
      <c r="Q2658" s="37">
        <f t="shared" ca="1" si="164"/>
        <v>0</v>
      </c>
      <c r="R2658" s="38">
        <f t="shared" si="165"/>
        <v>10</v>
      </c>
      <c r="S2658" s="38">
        <f t="shared" ca="1" si="166"/>
        <v>0</v>
      </c>
      <c r="T2658" s="38">
        <f t="shared" ca="1" si="167"/>
        <v>10</v>
      </c>
      <c r="U2658" s="38">
        <f ca="1">SUM($R$9:S2658)</f>
        <v>-72500</v>
      </c>
    </row>
    <row r="2659" spans="16:21" x14ac:dyDescent="0.2">
      <c r="P2659">
        <v>2651</v>
      </c>
      <c r="Q2659" s="37">
        <f t="shared" ca="1" si="164"/>
        <v>0</v>
      </c>
      <c r="R2659" s="38">
        <f t="shared" si="165"/>
        <v>10</v>
      </c>
      <c r="S2659" s="38">
        <f t="shared" ca="1" si="166"/>
        <v>0</v>
      </c>
      <c r="T2659" s="38">
        <f t="shared" ca="1" si="167"/>
        <v>10</v>
      </c>
      <c r="U2659" s="38">
        <f ca="1">SUM($R$9:S2659)</f>
        <v>-72490</v>
      </c>
    </row>
    <row r="2660" spans="16:21" x14ac:dyDescent="0.2">
      <c r="P2660">
        <v>2652</v>
      </c>
      <c r="Q2660" s="37">
        <f t="shared" ca="1" si="164"/>
        <v>0</v>
      </c>
      <c r="R2660" s="38">
        <f t="shared" si="165"/>
        <v>10</v>
      </c>
      <c r="S2660" s="38">
        <f t="shared" ca="1" si="166"/>
        <v>0</v>
      </c>
      <c r="T2660" s="38">
        <f t="shared" ca="1" si="167"/>
        <v>10</v>
      </c>
      <c r="U2660" s="38">
        <f ca="1">SUM($R$9:S2660)</f>
        <v>-72480</v>
      </c>
    </row>
    <row r="2661" spans="16:21" x14ac:dyDescent="0.2">
      <c r="P2661">
        <v>2653</v>
      </c>
      <c r="Q2661" s="37">
        <f t="shared" ca="1" si="164"/>
        <v>0</v>
      </c>
      <c r="R2661" s="38">
        <f t="shared" si="165"/>
        <v>10</v>
      </c>
      <c r="S2661" s="38">
        <f t="shared" ca="1" si="166"/>
        <v>0</v>
      </c>
      <c r="T2661" s="38">
        <f t="shared" ca="1" si="167"/>
        <v>10</v>
      </c>
      <c r="U2661" s="38">
        <f ca="1">SUM($R$9:S2661)</f>
        <v>-72470</v>
      </c>
    </row>
    <row r="2662" spans="16:21" x14ac:dyDescent="0.2">
      <c r="P2662">
        <v>2654</v>
      </c>
      <c r="Q2662" s="37">
        <f t="shared" ca="1" si="164"/>
        <v>0</v>
      </c>
      <c r="R2662" s="38">
        <f t="shared" si="165"/>
        <v>10</v>
      </c>
      <c r="S2662" s="38">
        <f t="shared" ca="1" si="166"/>
        <v>0</v>
      </c>
      <c r="T2662" s="38">
        <f t="shared" ca="1" si="167"/>
        <v>10</v>
      </c>
      <c r="U2662" s="38">
        <f ca="1">SUM($R$9:S2662)</f>
        <v>-72460</v>
      </c>
    </row>
    <row r="2663" spans="16:21" x14ac:dyDescent="0.2">
      <c r="P2663">
        <v>2655</v>
      </c>
      <c r="Q2663" s="37">
        <f t="shared" ca="1" si="164"/>
        <v>0</v>
      </c>
      <c r="R2663" s="38">
        <f t="shared" si="165"/>
        <v>10</v>
      </c>
      <c r="S2663" s="38">
        <f t="shared" ca="1" si="166"/>
        <v>0</v>
      </c>
      <c r="T2663" s="38">
        <f t="shared" ca="1" si="167"/>
        <v>10</v>
      </c>
      <c r="U2663" s="38">
        <f ca="1">SUM($R$9:S2663)</f>
        <v>-72450</v>
      </c>
    </row>
    <row r="2664" spans="16:21" x14ac:dyDescent="0.2">
      <c r="P2664">
        <v>2656</v>
      </c>
      <c r="Q2664" s="37">
        <f t="shared" ca="1" si="164"/>
        <v>0</v>
      </c>
      <c r="R2664" s="38">
        <f t="shared" si="165"/>
        <v>10</v>
      </c>
      <c r="S2664" s="38">
        <f t="shared" ca="1" si="166"/>
        <v>0</v>
      </c>
      <c r="T2664" s="38">
        <f t="shared" ca="1" si="167"/>
        <v>10</v>
      </c>
      <c r="U2664" s="38">
        <f ca="1">SUM($R$9:S2664)</f>
        <v>-72440</v>
      </c>
    </row>
    <row r="2665" spans="16:21" x14ac:dyDescent="0.2">
      <c r="P2665">
        <v>2657</v>
      </c>
      <c r="Q2665" s="37">
        <f t="shared" ca="1" si="164"/>
        <v>0</v>
      </c>
      <c r="R2665" s="38">
        <f t="shared" si="165"/>
        <v>10</v>
      </c>
      <c r="S2665" s="38">
        <f t="shared" ca="1" si="166"/>
        <v>0</v>
      </c>
      <c r="T2665" s="38">
        <f t="shared" ca="1" si="167"/>
        <v>10</v>
      </c>
      <c r="U2665" s="38">
        <f ca="1">SUM($R$9:S2665)</f>
        <v>-72430</v>
      </c>
    </row>
    <row r="2666" spans="16:21" x14ac:dyDescent="0.2">
      <c r="P2666">
        <v>2658</v>
      </c>
      <c r="Q2666" s="37">
        <f t="shared" ca="1" si="164"/>
        <v>0</v>
      </c>
      <c r="R2666" s="38">
        <f t="shared" si="165"/>
        <v>10</v>
      </c>
      <c r="S2666" s="38">
        <f t="shared" ca="1" si="166"/>
        <v>0</v>
      </c>
      <c r="T2666" s="38">
        <f t="shared" ca="1" si="167"/>
        <v>10</v>
      </c>
      <c r="U2666" s="38">
        <f ca="1">SUM($R$9:S2666)</f>
        <v>-72420</v>
      </c>
    </row>
    <row r="2667" spans="16:21" x14ac:dyDescent="0.2">
      <c r="P2667">
        <v>2659</v>
      </c>
      <c r="Q2667" s="37">
        <f t="shared" ca="1" si="164"/>
        <v>0</v>
      </c>
      <c r="R2667" s="38">
        <f t="shared" si="165"/>
        <v>10</v>
      </c>
      <c r="S2667" s="38">
        <f t="shared" ca="1" si="166"/>
        <v>0</v>
      </c>
      <c r="T2667" s="38">
        <f t="shared" ca="1" si="167"/>
        <v>10</v>
      </c>
      <c r="U2667" s="38">
        <f ca="1">SUM($R$9:S2667)</f>
        <v>-72410</v>
      </c>
    </row>
    <row r="2668" spans="16:21" x14ac:dyDescent="0.2">
      <c r="P2668">
        <v>2660</v>
      </c>
      <c r="Q2668" s="37">
        <f t="shared" ca="1" si="164"/>
        <v>0</v>
      </c>
      <c r="R2668" s="38">
        <f t="shared" si="165"/>
        <v>10</v>
      </c>
      <c r="S2668" s="38">
        <f t="shared" ca="1" si="166"/>
        <v>0</v>
      </c>
      <c r="T2668" s="38">
        <f t="shared" ca="1" si="167"/>
        <v>10</v>
      </c>
      <c r="U2668" s="38">
        <f ca="1">SUM($R$9:S2668)</f>
        <v>-72400</v>
      </c>
    </row>
    <row r="2669" spans="16:21" x14ac:dyDescent="0.2">
      <c r="P2669">
        <v>2661</v>
      </c>
      <c r="Q2669" s="37">
        <f t="shared" ca="1" si="164"/>
        <v>0</v>
      </c>
      <c r="R2669" s="38">
        <f t="shared" si="165"/>
        <v>10</v>
      </c>
      <c r="S2669" s="38">
        <f t="shared" ca="1" si="166"/>
        <v>0</v>
      </c>
      <c r="T2669" s="38">
        <f t="shared" ca="1" si="167"/>
        <v>10</v>
      </c>
      <c r="U2669" s="38">
        <f ca="1">SUM($R$9:S2669)</f>
        <v>-72390</v>
      </c>
    </row>
    <row r="2670" spans="16:21" x14ac:dyDescent="0.2">
      <c r="P2670">
        <v>2662</v>
      </c>
      <c r="Q2670" s="37">
        <f t="shared" ca="1" si="164"/>
        <v>0</v>
      </c>
      <c r="R2670" s="38">
        <f t="shared" si="165"/>
        <v>10</v>
      </c>
      <c r="S2670" s="38">
        <f t="shared" ca="1" si="166"/>
        <v>0</v>
      </c>
      <c r="T2670" s="38">
        <f t="shared" ca="1" si="167"/>
        <v>10</v>
      </c>
      <c r="U2670" s="38">
        <f ca="1">SUM($R$9:S2670)</f>
        <v>-72380</v>
      </c>
    </row>
    <row r="2671" spans="16:21" x14ac:dyDescent="0.2">
      <c r="P2671">
        <v>2663</v>
      </c>
      <c r="Q2671" s="37">
        <f t="shared" ca="1" si="164"/>
        <v>0</v>
      </c>
      <c r="R2671" s="38">
        <f t="shared" si="165"/>
        <v>10</v>
      </c>
      <c r="S2671" s="38">
        <f t="shared" ca="1" si="166"/>
        <v>0</v>
      </c>
      <c r="T2671" s="38">
        <f t="shared" ca="1" si="167"/>
        <v>10</v>
      </c>
      <c r="U2671" s="38">
        <f ca="1">SUM($R$9:S2671)</f>
        <v>-72370</v>
      </c>
    </row>
    <row r="2672" spans="16:21" x14ac:dyDescent="0.2">
      <c r="P2672">
        <v>2664</v>
      </c>
      <c r="Q2672" s="37">
        <f t="shared" ca="1" si="164"/>
        <v>0</v>
      </c>
      <c r="R2672" s="38">
        <f t="shared" si="165"/>
        <v>10</v>
      </c>
      <c r="S2672" s="38">
        <f t="shared" ca="1" si="166"/>
        <v>0</v>
      </c>
      <c r="T2672" s="38">
        <f t="shared" ca="1" si="167"/>
        <v>10</v>
      </c>
      <c r="U2672" s="38">
        <f ca="1">SUM($R$9:S2672)</f>
        <v>-72360</v>
      </c>
    </row>
    <row r="2673" spans="16:21" x14ac:dyDescent="0.2">
      <c r="P2673">
        <v>2665</v>
      </c>
      <c r="Q2673" s="37">
        <f t="shared" ref="Q2673:Q2736" ca="1" si="168">IF(RAND()&lt;$C$2,1,0)</f>
        <v>0</v>
      </c>
      <c r="R2673" s="38">
        <f t="shared" ref="R2673:R2736" si="169">$G$2</f>
        <v>10</v>
      </c>
      <c r="S2673" s="38">
        <f t="shared" ref="S2673:S2736" ca="1" si="170">IF(Q2673=1,$G$3,$G$4)</f>
        <v>0</v>
      </c>
      <c r="T2673" s="38">
        <f t="shared" ca="1" si="167"/>
        <v>10</v>
      </c>
      <c r="U2673" s="38">
        <f ca="1">SUM($R$9:S2673)</f>
        <v>-72350</v>
      </c>
    </row>
    <row r="2674" spans="16:21" x14ac:dyDescent="0.2">
      <c r="P2674">
        <v>2666</v>
      </c>
      <c r="Q2674" s="37">
        <f t="shared" ca="1" si="168"/>
        <v>0</v>
      </c>
      <c r="R2674" s="38">
        <f t="shared" si="169"/>
        <v>10</v>
      </c>
      <c r="S2674" s="38">
        <f t="shared" ca="1" si="170"/>
        <v>0</v>
      </c>
      <c r="T2674" s="38">
        <f t="shared" ca="1" si="167"/>
        <v>10</v>
      </c>
      <c r="U2674" s="38">
        <f ca="1">SUM($R$9:S2674)</f>
        <v>-72340</v>
      </c>
    </row>
    <row r="2675" spans="16:21" x14ac:dyDescent="0.2">
      <c r="P2675">
        <v>2667</v>
      </c>
      <c r="Q2675" s="37">
        <f t="shared" ca="1" si="168"/>
        <v>0</v>
      </c>
      <c r="R2675" s="38">
        <f t="shared" si="169"/>
        <v>10</v>
      </c>
      <c r="S2675" s="38">
        <f t="shared" ca="1" si="170"/>
        <v>0</v>
      </c>
      <c r="T2675" s="38">
        <f t="shared" ca="1" si="167"/>
        <v>10</v>
      </c>
      <c r="U2675" s="38">
        <f ca="1">SUM($R$9:S2675)</f>
        <v>-72330</v>
      </c>
    </row>
    <row r="2676" spans="16:21" x14ac:dyDescent="0.2">
      <c r="P2676">
        <v>2668</v>
      </c>
      <c r="Q2676" s="37">
        <f t="shared" ca="1" si="168"/>
        <v>0</v>
      </c>
      <c r="R2676" s="38">
        <f t="shared" si="169"/>
        <v>10</v>
      </c>
      <c r="S2676" s="38">
        <f t="shared" ca="1" si="170"/>
        <v>0</v>
      </c>
      <c r="T2676" s="38">
        <f t="shared" ca="1" si="167"/>
        <v>10</v>
      </c>
      <c r="U2676" s="38">
        <f ca="1">SUM($R$9:S2676)</f>
        <v>-72320</v>
      </c>
    </row>
    <row r="2677" spans="16:21" x14ac:dyDescent="0.2">
      <c r="P2677">
        <v>2669</v>
      </c>
      <c r="Q2677" s="37">
        <f t="shared" ca="1" si="168"/>
        <v>0</v>
      </c>
      <c r="R2677" s="38">
        <f t="shared" si="169"/>
        <v>10</v>
      </c>
      <c r="S2677" s="38">
        <f t="shared" ca="1" si="170"/>
        <v>0</v>
      </c>
      <c r="T2677" s="38">
        <f t="shared" ca="1" si="167"/>
        <v>10</v>
      </c>
      <c r="U2677" s="38">
        <f ca="1">SUM($R$9:S2677)</f>
        <v>-72310</v>
      </c>
    </row>
    <row r="2678" spans="16:21" x14ac:dyDescent="0.2">
      <c r="P2678">
        <v>2670</v>
      </c>
      <c r="Q2678" s="37">
        <f t="shared" ca="1" si="168"/>
        <v>0</v>
      </c>
      <c r="R2678" s="38">
        <f t="shared" si="169"/>
        <v>10</v>
      </c>
      <c r="S2678" s="38">
        <f t="shared" ca="1" si="170"/>
        <v>0</v>
      </c>
      <c r="T2678" s="38">
        <f t="shared" ca="1" si="167"/>
        <v>10</v>
      </c>
      <c r="U2678" s="38">
        <f ca="1">SUM($R$9:S2678)</f>
        <v>-72300</v>
      </c>
    </row>
    <row r="2679" spans="16:21" x14ac:dyDescent="0.2">
      <c r="P2679">
        <v>2671</v>
      </c>
      <c r="Q2679" s="37">
        <f t="shared" ca="1" si="168"/>
        <v>0</v>
      </c>
      <c r="R2679" s="38">
        <f t="shared" si="169"/>
        <v>10</v>
      </c>
      <c r="S2679" s="38">
        <f t="shared" ca="1" si="170"/>
        <v>0</v>
      </c>
      <c r="T2679" s="38">
        <f t="shared" ca="1" si="167"/>
        <v>10</v>
      </c>
      <c r="U2679" s="38">
        <f ca="1">SUM($R$9:S2679)</f>
        <v>-72290</v>
      </c>
    </row>
    <row r="2680" spans="16:21" x14ac:dyDescent="0.2">
      <c r="P2680">
        <v>2672</v>
      </c>
      <c r="Q2680" s="37">
        <f t="shared" ca="1" si="168"/>
        <v>1</v>
      </c>
      <c r="R2680" s="38">
        <f t="shared" si="169"/>
        <v>10</v>
      </c>
      <c r="S2680" s="38">
        <f t="shared" ca="1" si="170"/>
        <v>-1000</v>
      </c>
      <c r="T2680" s="38">
        <f t="shared" ca="1" si="167"/>
        <v>-990</v>
      </c>
      <c r="U2680" s="38">
        <f ca="1">SUM($R$9:S2680)</f>
        <v>-73280</v>
      </c>
    </row>
    <row r="2681" spans="16:21" x14ac:dyDescent="0.2">
      <c r="P2681">
        <v>2673</v>
      </c>
      <c r="Q2681" s="37">
        <f t="shared" ca="1" si="168"/>
        <v>0</v>
      </c>
      <c r="R2681" s="38">
        <f t="shared" si="169"/>
        <v>10</v>
      </c>
      <c r="S2681" s="38">
        <f t="shared" ca="1" si="170"/>
        <v>0</v>
      </c>
      <c r="T2681" s="38">
        <f t="shared" ca="1" si="167"/>
        <v>10</v>
      </c>
      <c r="U2681" s="38">
        <f ca="1">SUM($R$9:S2681)</f>
        <v>-73270</v>
      </c>
    </row>
    <row r="2682" spans="16:21" x14ac:dyDescent="0.2">
      <c r="P2682">
        <v>2674</v>
      </c>
      <c r="Q2682" s="37">
        <f t="shared" ca="1" si="168"/>
        <v>0</v>
      </c>
      <c r="R2682" s="38">
        <f t="shared" si="169"/>
        <v>10</v>
      </c>
      <c r="S2682" s="38">
        <f t="shared" ca="1" si="170"/>
        <v>0</v>
      </c>
      <c r="T2682" s="38">
        <f t="shared" ca="1" si="167"/>
        <v>10</v>
      </c>
      <c r="U2682" s="38">
        <f ca="1">SUM($R$9:S2682)</f>
        <v>-73260</v>
      </c>
    </row>
    <row r="2683" spans="16:21" x14ac:dyDescent="0.2">
      <c r="P2683">
        <v>2675</v>
      </c>
      <c r="Q2683" s="37">
        <f t="shared" ca="1" si="168"/>
        <v>0</v>
      </c>
      <c r="R2683" s="38">
        <f t="shared" si="169"/>
        <v>10</v>
      </c>
      <c r="S2683" s="38">
        <f t="shared" ca="1" si="170"/>
        <v>0</v>
      </c>
      <c r="T2683" s="38">
        <f t="shared" ca="1" si="167"/>
        <v>10</v>
      </c>
      <c r="U2683" s="38">
        <f ca="1">SUM($R$9:S2683)</f>
        <v>-73250</v>
      </c>
    </row>
    <row r="2684" spans="16:21" x14ac:dyDescent="0.2">
      <c r="P2684">
        <v>2676</v>
      </c>
      <c r="Q2684" s="37">
        <f t="shared" ca="1" si="168"/>
        <v>0</v>
      </c>
      <c r="R2684" s="38">
        <f t="shared" si="169"/>
        <v>10</v>
      </c>
      <c r="S2684" s="38">
        <f t="shared" ca="1" si="170"/>
        <v>0</v>
      </c>
      <c r="T2684" s="38">
        <f t="shared" ca="1" si="167"/>
        <v>10</v>
      </c>
      <c r="U2684" s="38">
        <f ca="1">SUM($R$9:S2684)</f>
        <v>-73240</v>
      </c>
    </row>
    <row r="2685" spans="16:21" x14ac:dyDescent="0.2">
      <c r="P2685">
        <v>2677</v>
      </c>
      <c r="Q2685" s="37">
        <f t="shared" ca="1" si="168"/>
        <v>0</v>
      </c>
      <c r="R2685" s="38">
        <f t="shared" si="169"/>
        <v>10</v>
      </c>
      <c r="S2685" s="38">
        <f t="shared" ca="1" si="170"/>
        <v>0</v>
      </c>
      <c r="T2685" s="38">
        <f t="shared" ca="1" si="167"/>
        <v>10</v>
      </c>
      <c r="U2685" s="38">
        <f ca="1">SUM($R$9:S2685)</f>
        <v>-73230</v>
      </c>
    </row>
    <row r="2686" spans="16:21" x14ac:dyDescent="0.2">
      <c r="P2686">
        <v>2678</v>
      </c>
      <c r="Q2686" s="37">
        <f t="shared" ca="1" si="168"/>
        <v>0</v>
      </c>
      <c r="R2686" s="38">
        <f t="shared" si="169"/>
        <v>10</v>
      </c>
      <c r="S2686" s="38">
        <f t="shared" ca="1" si="170"/>
        <v>0</v>
      </c>
      <c r="T2686" s="38">
        <f t="shared" ca="1" si="167"/>
        <v>10</v>
      </c>
      <c r="U2686" s="38">
        <f ca="1">SUM($R$9:S2686)</f>
        <v>-73220</v>
      </c>
    </row>
    <row r="2687" spans="16:21" x14ac:dyDescent="0.2">
      <c r="P2687">
        <v>2679</v>
      </c>
      <c r="Q2687" s="37">
        <f t="shared" ca="1" si="168"/>
        <v>0</v>
      </c>
      <c r="R2687" s="38">
        <f t="shared" si="169"/>
        <v>10</v>
      </c>
      <c r="S2687" s="38">
        <f t="shared" ca="1" si="170"/>
        <v>0</v>
      </c>
      <c r="T2687" s="38">
        <f t="shared" ca="1" si="167"/>
        <v>10</v>
      </c>
      <c r="U2687" s="38">
        <f ca="1">SUM($R$9:S2687)</f>
        <v>-73210</v>
      </c>
    </row>
    <row r="2688" spans="16:21" x14ac:dyDescent="0.2">
      <c r="P2688">
        <v>2680</v>
      </c>
      <c r="Q2688" s="37">
        <f t="shared" ca="1" si="168"/>
        <v>0</v>
      </c>
      <c r="R2688" s="38">
        <f t="shared" si="169"/>
        <v>10</v>
      </c>
      <c r="S2688" s="38">
        <f t="shared" ca="1" si="170"/>
        <v>0</v>
      </c>
      <c r="T2688" s="38">
        <f t="shared" ca="1" si="167"/>
        <v>10</v>
      </c>
      <c r="U2688" s="38">
        <f ca="1">SUM($R$9:S2688)</f>
        <v>-73200</v>
      </c>
    </row>
    <row r="2689" spans="16:21" x14ac:dyDescent="0.2">
      <c r="P2689">
        <v>2681</v>
      </c>
      <c r="Q2689" s="37">
        <f t="shared" ca="1" si="168"/>
        <v>0</v>
      </c>
      <c r="R2689" s="38">
        <f t="shared" si="169"/>
        <v>10</v>
      </c>
      <c r="S2689" s="38">
        <f t="shared" ca="1" si="170"/>
        <v>0</v>
      </c>
      <c r="T2689" s="38">
        <f t="shared" ca="1" si="167"/>
        <v>10</v>
      </c>
      <c r="U2689" s="38">
        <f ca="1">SUM($R$9:S2689)</f>
        <v>-73190</v>
      </c>
    </row>
    <row r="2690" spans="16:21" x14ac:dyDescent="0.2">
      <c r="P2690">
        <v>2682</v>
      </c>
      <c r="Q2690" s="37">
        <f t="shared" ca="1" si="168"/>
        <v>0</v>
      </c>
      <c r="R2690" s="38">
        <f t="shared" si="169"/>
        <v>10</v>
      </c>
      <c r="S2690" s="38">
        <f t="shared" ca="1" si="170"/>
        <v>0</v>
      </c>
      <c r="T2690" s="38">
        <f t="shared" ca="1" si="167"/>
        <v>10</v>
      </c>
      <c r="U2690" s="38">
        <f ca="1">SUM($R$9:S2690)</f>
        <v>-73180</v>
      </c>
    </row>
    <row r="2691" spans="16:21" x14ac:dyDescent="0.2">
      <c r="P2691">
        <v>2683</v>
      </c>
      <c r="Q2691" s="37">
        <f t="shared" ca="1" si="168"/>
        <v>0</v>
      </c>
      <c r="R2691" s="38">
        <f t="shared" si="169"/>
        <v>10</v>
      </c>
      <c r="S2691" s="38">
        <f t="shared" ca="1" si="170"/>
        <v>0</v>
      </c>
      <c r="T2691" s="38">
        <f t="shared" ca="1" si="167"/>
        <v>10</v>
      </c>
      <c r="U2691" s="38">
        <f ca="1">SUM($R$9:S2691)</f>
        <v>-73170</v>
      </c>
    </row>
    <row r="2692" spans="16:21" x14ac:dyDescent="0.2">
      <c r="P2692">
        <v>2684</v>
      </c>
      <c r="Q2692" s="37">
        <f t="shared" ca="1" si="168"/>
        <v>0</v>
      </c>
      <c r="R2692" s="38">
        <f t="shared" si="169"/>
        <v>10</v>
      </c>
      <c r="S2692" s="38">
        <f t="shared" ca="1" si="170"/>
        <v>0</v>
      </c>
      <c r="T2692" s="38">
        <f t="shared" ca="1" si="167"/>
        <v>10</v>
      </c>
      <c r="U2692" s="38">
        <f ca="1">SUM($R$9:S2692)</f>
        <v>-73160</v>
      </c>
    </row>
    <row r="2693" spans="16:21" x14ac:dyDescent="0.2">
      <c r="P2693">
        <v>2685</v>
      </c>
      <c r="Q2693" s="37">
        <f t="shared" ca="1" si="168"/>
        <v>0</v>
      </c>
      <c r="R2693" s="38">
        <f t="shared" si="169"/>
        <v>10</v>
      </c>
      <c r="S2693" s="38">
        <f t="shared" ca="1" si="170"/>
        <v>0</v>
      </c>
      <c r="T2693" s="38">
        <f t="shared" ca="1" si="167"/>
        <v>10</v>
      </c>
      <c r="U2693" s="38">
        <f ca="1">SUM($R$9:S2693)</f>
        <v>-73150</v>
      </c>
    </row>
    <row r="2694" spans="16:21" x14ac:dyDescent="0.2">
      <c r="P2694">
        <v>2686</v>
      </c>
      <c r="Q2694" s="37">
        <f t="shared" ca="1" si="168"/>
        <v>0</v>
      </c>
      <c r="R2694" s="38">
        <f t="shared" si="169"/>
        <v>10</v>
      </c>
      <c r="S2694" s="38">
        <f t="shared" ca="1" si="170"/>
        <v>0</v>
      </c>
      <c r="T2694" s="38">
        <f t="shared" ca="1" si="167"/>
        <v>10</v>
      </c>
      <c r="U2694" s="38">
        <f ca="1">SUM($R$9:S2694)</f>
        <v>-73140</v>
      </c>
    </row>
    <row r="2695" spans="16:21" x14ac:dyDescent="0.2">
      <c r="P2695">
        <v>2687</v>
      </c>
      <c r="Q2695" s="37">
        <f t="shared" ca="1" si="168"/>
        <v>0</v>
      </c>
      <c r="R2695" s="38">
        <f t="shared" si="169"/>
        <v>10</v>
      </c>
      <c r="S2695" s="38">
        <f t="shared" ca="1" si="170"/>
        <v>0</v>
      </c>
      <c r="T2695" s="38">
        <f t="shared" ca="1" si="167"/>
        <v>10</v>
      </c>
      <c r="U2695" s="38">
        <f ca="1">SUM($R$9:S2695)</f>
        <v>-73130</v>
      </c>
    </row>
    <row r="2696" spans="16:21" x14ac:dyDescent="0.2">
      <c r="P2696">
        <v>2688</v>
      </c>
      <c r="Q2696" s="37">
        <f t="shared" ca="1" si="168"/>
        <v>0</v>
      </c>
      <c r="R2696" s="38">
        <f t="shared" si="169"/>
        <v>10</v>
      </c>
      <c r="S2696" s="38">
        <f t="shared" ca="1" si="170"/>
        <v>0</v>
      </c>
      <c r="T2696" s="38">
        <f t="shared" ca="1" si="167"/>
        <v>10</v>
      </c>
      <c r="U2696" s="38">
        <f ca="1">SUM($R$9:S2696)</f>
        <v>-73120</v>
      </c>
    </row>
    <row r="2697" spans="16:21" x14ac:dyDescent="0.2">
      <c r="P2697">
        <v>2689</v>
      </c>
      <c r="Q2697" s="37">
        <f t="shared" ca="1" si="168"/>
        <v>1</v>
      </c>
      <c r="R2697" s="38">
        <f t="shared" si="169"/>
        <v>10</v>
      </c>
      <c r="S2697" s="38">
        <f t="shared" ca="1" si="170"/>
        <v>-1000</v>
      </c>
      <c r="T2697" s="38">
        <f t="shared" ca="1" si="167"/>
        <v>-990</v>
      </c>
      <c r="U2697" s="38">
        <f ca="1">SUM($R$9:S2697)</f>
        <v>-74110</v>
      </c>
    </row>
    <row r="2698" spans="16:21" x14ac:dyDescent="0.2">
      <c r="P2698">
        <v>2690</v>
      </c>
      <c r="Q2698" s="37">
        <f t="shared" ca="1" si="168"/>
        <v>1</v>
      </c>
      <c r="R2698" s="38">
        <f t="shared" si="169"/>
        <v>10</v>
      </c>
      <c r="S2698" s="38">
        <f t="shared" ca="1" si="170"/>
        <v>-1000</v>
      </c>
      <c r="T2698" s="38">
        <f t="shared" ref="T2698:T2761" ca="1" si="171">R2698+S2698</f>
        <v>-990</v>
      </c>
      <c r="U2698" s="38">
        <f ca="1">SUM($R$9:S2698)</f>
        <v>-75100</v>
      </c>
    </row>
    <row r="2699" spans="16:21" x14ac:dyDescent="0.2">
      <c r="P2699">
        <v>2691</v>
      </c>
      <c r="Q2699" s="37">
        <f t="shared" ca="1" si="168"/>
        <v>0</v>
      </c>
      <c r="R2699" s="38">
        <f t="shared" si="169"/>
        <v>10</v>
      </c>
      <c r="S2699" s="38">
        <f t="shared" ca="1" si="170"/>
        <v>0</v>
      </c>
      <c r="T2699" s="38">
        <f t="shared" ca="1" si="171"/>
        <v>10</v>
      </c>
      <c r="U2699" s="38">
        <f ca="1">SUM($R$9:S2699)</f>
        <v>-75090</v>
      </c>
    </row>
    <row r="2700" spans="16:21" x14ac:dyDescent="0.2">
      <c r="P2700">
        <v>2692</v>
      </c>
      <c r="Q2700" s="37">
        <f t="shared" ca="1" si="168"/>
        <v>0</v>
      </c>
      <c r="R2700" s="38">
        <f t="shared" si="169"/>
        <v>10</v>
      </c>
      <c r="S2700" s="38">
        <f t="shared" ca="1" si="170"/>
        <v>0</v>
      </c>
      <c r="T2700" s="38">
        <f t="shared" ca="1" si="171"/>
        <v>10</v>
      </c>
      <c r="U2700" s="38">
        <f ca="1">SUM($R$9:S2700)</f>
        <v>-75080</v>
      </c>
    </row>
    <row r="2701" spans="16:21" x14ac:dyDescent="0.2">
      <c r="P2701">
        <v>2693</v>
      </c>
      <c r="Q2701" s="37">
        <f t="shared" ca="1" si="168"/>
        <v>0</v>
      </c>
      <c r="R2701" s="38">
        <f t="shared" si="169"/>
        <v>10</v>
      </c>
      <c r="S2701" s="38">
        <f t="shared" ca="1" si="170"/>
        <v>0</v>
      </c>
      <c r="T2701" s="38">
        <f t="shared" ca="1" si="171"/>
        <v>10</v>
      </c>
      <c r="U2701" s="38">
        <f ca="1">SUM($R$9:S2701)</f>
        <v>-75070</v>
      </c>
    </row>
    <row r="2702" spans="16:21" x14ac:dyDescent="0.2">
      <c r="P2702">
        <v>2694</v>
      </c>
      <c r="Q2702" s="37">
        <f t="shared" ca="1" si="168"/>
        <v>0</v>
      </c>
      <c r="R2702" s="38">
        <f t="shared" si="169"/>
        <v>10</v>
      </c>
      <c r="S2702" s="38">
        <f t="shared" ca="1" si="170"/>
        <v>0</v>
      </c>
      <c r="T2702" s="38">
        <f t="shared" ca="1" si="171"/>
        <v>10</v>
      </c>
      <c r="U2702" s="38">
        <f ca="1">SUM($R$9:S2702)</f>
        <v>-75060</v>
      </c>
    </row>
    <row r="2703" spans="16:21" x14ac:dyDescent="0.2">
      <c r="P2703">
        <v>2695</v>
      </c>
      <c r="Q2703" s="37">
        <f t="shared" ca="1" si="168"/>
        <v>0</v>
      </c>
      <c r="R2703" s="38">
        <f t="shared" si="169"/>
        <v>10</v>
      </c>
      <c r="S2703" s="38">
        <f t="shared" ca="1" si="170"/>
        <v>0</v>
      </c>
      <c r="T2703" s="38">
        <f t="shared" ca="1" si="171"/>
        <v>10</v>
      </c>
      <c r="U2703" s="38">
        <f ca="1">SUM($R$9:S2703)</f>
        <v>-75050</v>
      </c>
    </row>
    <row r="2704" spans="16:21" x14ac:dyDescent="0.2">
      <c r="P2704">
        <v>2696</v>
      </c>
      <c r="Q2704" s="37">
        <f t="shared" ca="1" si="168"/>
        <v>0</v>
      </c>
      <c r="R2704" s="38">
        <f t="shared" si="169"/>
        <v>10</v>
      </c>
      <c r="S2704" s="38">
        <f t="shared" ca="1" si="170"/>
        <v>0</v>
      </c>
      <c r="T2704" s="38">
        <f t="shared" ca="1" si="171"/>
        <v>10</v>
      </c>
      <c r="U2704" s="38">
        <f ca="1">SUM($R$9:S2704)</f>
        <v>-75040</v>
      </c>
    </row>
    <row r="2705" spans="16:21" x14ac:dyDescent="0.2">
      <c r="P2705">
        <v>2697</v>
      </c>
      <c r="Q2705" s="37">
        <f t="shared" ca="1" si="168"/>
        <v>0</v>
      </c>
      <c r="R2705" s="38">
        <f t="shared" si="169"/>
        <v>10</v>
      </c>
      <c r="S2705" s="38">
        <f t="shared" ca="1" si="170"/>
        <v>0</v>
      </c>
      <c r="T2705" s="38">
        <f t="shared" ca="1" si="171"/>
        <v>10</v>
      </c>
      <c r="U2705" s="38">
        <f ca="1">SUM($R$9:S2705)</f>
        <v>-75030</v>
      </c>
    </row>
    <row r="2706" spans="16:21" x14ac:dyDescent="0.2">
      <c r="P2706">
        <v>2698</v>
      </c>
      <c r="Q2706" s="37">
        <f t="shared" ca="1" si="168"/>
        <v>0</v>
      </c>
      <c r="R2706" s="38">
        <f t="shared" si="169"/>
        <v>10</v>
      </c>
      <c r="S2706" s="38">
        <f t="shared" ca="1" si="170"/>
        <v>0</v>
      </c>
      <c r="T2706" s="38">
        <f t="shared" ca="1" si="171"/>
        <v>10</v>
      </c>
      <c r="U2706" s="38">
        <f ca="1">SUM($R$9:S2706)</f>
        <v>-75020</v>
      </c>
    </row>
    <row r="2707" spans="16:21" x14ac:dyDescent="0.2">
      <c r="P2707">
        <v>2699</v>
      </c>
      <c r="Q2707" s="37">
        <f t="shared" ca="1" si="168"/>
        <v>0</v>
      </c>
      <c r="R2707" s="38">
        <f t="shared" si="169"/>
        <v>10</v>
      </c>
      <c r="S2707" s="38">
        <f t="shared" ca="1" si="170"/>
        <v>0</v>
      </c>
      <c r="T2707" s="38">
        <f t="shared" ca="1" si="171"/>
        <v>10</v>
      </c>
      <c r="U2707" s="38">
        <f ca="1">SUM($R$9:S2707)</f>
        <v>-75010</v>
      </c>
    </row>
    <row r="2708" spans="16:21" x14ac:dyDescent="0.2">
      <c r="P2708">
        <v>2700</v>
      </c>
      <c r="Q2708" s="37">
        <f t="shared" ca="1" si="168"/>
        <v>0</v>
      </c>
      <c r="R2708" s="38">
        <f t="shared" si="169"/>
        <v>10</v>
      </c>
      <c r="S2708" s="38">
        <f t="shared" ca="1" si="170"/>
        <v>0</v>
      </c>
      <c r="T2708" s="38">
        <f t="shared" ca="1" si="171"/>
        <v>10</v>
      </c>
      <c r="U2708" s="38">
        <f ca="1">SUM($R$9:S2708)</f>
        <v>-75000</v>
      </c>
    </row>
    <row r="2709" spans="16:21" x14ac:dyDescent="0.2">
      <c r="P2709">
        <v>2701</v>
      </c>
      <c r="Q2709" s="37">
        <f t="shared" ca="1" si="168"/>
        <v>0</v>
      </c>
      <c r="R2709" s="38">
        <f t="shared" si="169"/>
        <v>10</v>
      </c>
      <c r="S2709" s="38">
        <f t="shared" ca="1" si="170"/>
        <v>0</v>
      </c>
      <c r="T2709" s="38">
        <f t="shared" ca="1" si="171"/>
        <v>10</v>
      </c>
      <c r="U2709" s="38">
        <f ca="1">SUM($R$9:S2709)</f>
        <v>-74990</v>
      </c>
    </row>
    <row r="2710" spans="16:21" x14ac:dyDescent="0.2">
      <c r="P2710">
        <v>2702</v>
      </c>
      <c r="Q2710" s="37">
        <f t="shared" ca="1" si="168"/>
        <v>0</v>
      </c>
      <c r="R2710" s="38">
        <f t="shared" si="169"/>
        <v>10</v>
      </c>
      <c r="S2710" s="38">
        <f t="shared" ca="1" si="170"/>
        <v>0</v>
      </c>
      <c r="T2710" s="38">
        <f t="shared" ca="1" si="171"/>
        <v>10</v>
      </c>
      <c r="U2710" s="38">
        <f ca="1">SUM($R$9:S2710)</f>
        <v>-74980</v>
      </c>
    </row>
    <row r="2711" spans="16:21" x14ac:dyDescent="0.2">
      <c r="P2711">
        <v>2703</v>
      </c>
      <c r="Q2711" s="37">
        <f t="shared" ca="1" si="168"/>
        <v>0</v>
      </c>
      <c r="R2711" s="38">
        <f t="shared" si="169"/>
        <v>10</v>
      </c>
      <c r="S2711" s="38">
        <f t="shared" ca="1" si="170"/>
        <v>0</v>
      </c>
      <c r="T2711" s="38">
        <f t="shared" ca="1" si="171"/>
        <v>10</v>
      </c>
      <c r="U2711" s="38">
        <f ca="1">SUM($R$9:S2711)</f>
        <v>-74970</v>
      </c>
    </row>
    <row r="2712" spans="16:21" x14ac:dyDescent="0.2">
      <c r="P2712">
        <v>2704</v>
      </c>
      <c r="Q2712" s="37">
        <f t="shared" ca="1" si="168"/>
        <v>0</v>
      </c>
      <c r="R2712" s="38">
        <f t="shared" si="169"/>
        <v>10</v>
      </c>
      <c r="S2712" s="38">
        <f t="shared" ca="1" si="170"/>
        <v>0</v>
      </c>
      <c r="T2712" s="38">
        <f t="shared" ca="1" si="171"/>
        <v>10</v>
      </c>
      <c r="U2712" s="38">
        <f ca="1">SUM($R$9:S2712)</f>
        <v>-74960</v>
      </c>
    </row>
    <row r="2713" spans="16:21" x14ac:dyDescent="0.2">
      <c r="P2713">
        <v>2705</v>
      </c>
      <c r="Q2713" s="37">
        <f t="shared" ca="1" si="168"/>
        <v>0</v>
      </c>
      <c r="R2713" s="38">
        <f t="shared" si="169"/>
        <v>10</v>
      </c>
      <c r="S2713" s="38">
        <f t="shared" ca="1" si="170"/>
        <v>0</v>
      </c>
      <c r="T2713" s="38">
        <f t="shared" ca="1" si="171"/>
        <v>10</v>
      </c>
      <c r="U2713" s="38">
        <f ca="1">SUM($R$9:S2713)</f>
        <v>-74950</v>
      </c>
    </row>
    <row r="2714" spans="16:21" x14ac:dyDescent="0.2">
      <c r="P2714">
        <v>2706</v>
      </c>
      <c r="Q2714" s="37">
        <f t="shared" ca="1" si="168"/>
        <v>0</v>
      </c>
      <c r="R2714" s="38">
        <f t="shared" si="169"/>
        <v>10</v>
      </c>
      <c r="S2714" s="38">
        <f t="shared" ca="1" si="170"/>
        <v>0</v>
      </c>
      <c r="T2714" s="38">
        <f t="shared" ca="1" si="171"/>
        <v>10</v>
      </c>
      <c r="U2714" s="38">
        <f ca="1">SUM($R$9:S2714)</f>
        <v>-74940</v>
      </c>
    </row>
    <row r="2715" spans="16:21" x14ac:dyDescent="0.2">
      <c r="P2715">
        <v>2707</v>
      </c>
      <c r="Q2715" s="37">
        <f t="shared" ca="1" si="168"/>
        <v>0</v>
      </c>
      <c r="R2715" s="38">
        <f t="shared" si="169"/>
        <v>10</v>
      </c>
      <c r="S2715" s="38">
        <f t="shared" ca="1" si="170"/>
        <v>0</v>
      </c>
      <c r="T2715" s="38">
        <f t="shared" ca="1" si="171"/>
        <v>10</v>
      </c>
      <c r="U2715" s="38">
        <f ca="1">SUM($R$9:S2715)</f>
        <v>-74930</v>
      </c>
    </row>
    <row r="2716" spans="16:21" x14ac:dyDescent="0.2">
      <c r="P2716">
        <v>2708</v>
      </c>
      <c r="Q2716" s="37">
        <f t="shared" ca="1" si="168"/>
        <v>0</v>
      </c>
      <c r="R2716" s="38">
        <f t="shared" si="169"/>
        <v>10</v>
      </c>
      <c r="S2716" s="38">
        <f t="shared" ca="1" si="170"/>
        <v>0</v>
      </c>
      <c r="T2716" s="38">
        <f t="shared" ca="1" si="171"/>
        <v>10</v>
      </c>
      <c r="U2716" s="38">
        <f ca="1">SUM($R$9:S2716)</f>
        <v>-74920</v>
      </c>
    </row>
    <row r="2717" spans="16:21" x14ac:dyDescent="0.2">
      <c r="P2717">
        <v>2709</v>
      </c>
      <c r="Q2717" s="37">
        <f t="shared" ca="1" si="168"/>
        <v>0</v>
      </c>
      <c r="R2717" s="38">
        <f t="shared" si="169"/>
        <v>10</v>
      </c>
      <c r="S2717" s="38">
        <f t="shared" ca="1" si="170"/>
        <v>0</v>
      </c>
      <c r="T2717" s="38">
        <f t="shared" ca="1" si="171"/>
        <v>10</v>
      </c>
      <c r="U2717" s="38">
        <f ca="1">SUM($R$9:S2717)</f>
        <v>-74910</v>
      </c>
    </row>
    <row r="2718" spans="16:21" x14ac:dyDescent="0.2">
      <c r="P2718">
        <v>2710</v>
      </c>
      <c r="Q2718" s="37">
        <f t="shared" ca="1" si="168"/>
        <v>0</v>
      </c>
      <c r="R2718" s="38">
        <f t="shared" si="169"/>
        <v>10</v>
      </c>
      <c r="S2718" s="38">
        <f t="shared" ca="1" si="170"/>
        <v>0</v>
      </c>
      <c r="T2718" s="38">
        <f t="shared" ca="1" si="171"/>
        <v>10</v>
      </c>
      <c r="U2718" s="38">
        <f ca="1">SUM($R$9:S2718)</f>
        <v>-74900</v>
      </c>
    </row>
    <row r="2719" spans="16:21" x14ac:dyDescent="0.2">
      <c r="P2719">
        <v>2711</v>
      </c>
      <c r="Q2719" s="37">
        <f t="shared" ca="1" si="168"/>
        <v>0</v>
      </c>
      <c r="R2719" s="38">
        <f t="shared" si="169"/>
        <v>10</v>
      </c>
      <c r="S2719" s="38">
        <f t="shared" ca="1" si="170"/>
        <v>0</v>
      </c>
      <c r="T2719" s="38">
        <f t="shared" ca="1" si="171"/>
        <v>10</v>
      </c>
      <c r="U2719" s="38">
        <f ca="1">SUM($R$9:S2719)</f>
        <v>-74890</v>
      </c>
    </row>
    <row r="2720" spans="16:21" x14ac:dyDescent="0.2">
      <c r="P2720">
        <v>2712</v>
      </c>
      <c r="Q2720" s="37">
        <f t="shared" ca="1" si="168"/>
        <v>0</v>
      </c>
      <c r="R2720" s="38">
        <f t="shared" si="169"/>
        <v>10</v>
      </c>
      <c r="S2720" s="38">
        <f t="shared" ca="1" si="170"/>
        <v>0</v>
      </c>
      <c r="T2720" s="38">
        <f t="shared" ca="1" si="171"/>
        <v>10</v>
      </c>
      <c r="U2720" s="38">
        <f ca="1">SUM($R$9:S2720)</f>
        <v>-74880</v>
      </c>
    </row>
    <row r="2721" spans="16:21" x14ac:dyDescent="0.2">
      <c r="P2721">
        <v>2713</v>
      </c>
      <c r="Q2721" s="37">
        <f t="shared" ca="1" si="168"/>
        <v>0</v>
      </c>
      <c r="R2721" s="38">
        <f t="shared" si="169"/>
        <v>10</v>
      </c>
      <c r="S2721" s="38">
        <f t="shared" ca="1" si="170"/>
        <v>0</v>
      </c>
      <c r="T2721" s="38">
        <f t="shared" ca="1" si="171"/>
        <v>10</v>
      </c>
      <c r="U2721" s="38">
        <f ca="1">SUM($R$9:S2721)</f>
        <v>-74870</v>
      </c>
    </row>
    <row r="2722" spans="16:21" x14ac:dyDescent="0.2">
      <c r="P2722">
        <v>2714</v>
      </c>
      <c r="Q2722" s="37">
        <f t="shared" ca="1" si="168"/>
        <v>0</v>
      </c>
      <c r="R2722" s="38">
        <f t="shared" si="169"/>
        <v>10</v>
      </c>
      <c r="S2722" s="38">
        <f t="shared" ca="1" si="170"/>
        <v>0</v>
      </c>
      <c r="T2722" s="38">
        <f t="shared" ca="1" si="171"/>
        <v>10</v>
      </c>
      <c r="U2722" s="38">
        <f ca="1">SUM($R$9:S2722)</f>
        <v>-74860</v>
      </c>
    </row>
    <row r="2723" spans="16:21" x14ac:dyDescent="0.2">
      <c r="P2723">
        <v>2715</v>
      </c>
      <c r="Q2723" s="37">
        <f t="shared" ca="1" si="168"/>
        <v>0</v>
      </c>
      <c r="R2723" s="38">
        <f t="shared" si="169"/>
        <v>10</v>
      </c>
      <c r="S2723" s="38">
        <f t="shared" ca="1" si="170"/>
        <v>0</v>
      </c>
      <c r="T2723" s="38">
        <f t="shared" ca="1" si="171"/>
        <v>10</v>
      </c>
      <c r="U2723" s="38">
        <f ca="1">SUM($R$9:S2723)</f>
        <v>-74850</v>
      </c>
    </row>
    <row r="2724" spans="16:21" x14ac:dyDescent="0.2">
      <c r="P2724">
        <v>2716</v>
      </c>
      <c r="Q2724" s="37">
        <f t="shared" ca="1" si="168"/>
        <v>0</v>
      </c>
      <c r="R2724" s="38">
        <f t="shared" si="169"/>
        <v>10</v>
      </c>
      <c r="S2724" s="38">
        <f t="shared" ca="1" si="170"/>
        <v>0</v>
      </c>
      <c r="T2724" s="38">
        <f t="shared" ca="1" si="171"/>
        <v>10</v>
      </c>
      <c r="U2724" s="38">
        <f ca="1">SUM($R$9:S2724)</f>
        <v>-74840</v>
      </c>
    </row>
    <row r="2725" spans="16:21" x14ac:dyDescent="0.2">
      <c r="P2725">
        <v>2717</v>
      </c>
      <c r="Q2725" s="37">
        <f t="shared" ca="1" si="168"/>
        <v>0</v>
      </c>
      <c r="R2725" s="38">
        <f t="shared" si="169"/>
        <v>10</v>
      </c>
      <c r="S2725" s="38">
        <f t="shared" ca="1" si="170"/>
        <v>0</v>
      </c>
      <c r="T2725" s="38">
        <f t="shared" ca="1" si="171"/>
        <v>10</v>
      </c>
      <c r="U2725" s="38">
        <f ca="1">SUM($R$9:S2725)</f>
        <v>-74830</v>
      </c>
    </row>
    <row r="2726" spans="16:21" x14ac:dyDescent="0.2">
      <c r="P2726">
        <v>2718</v>
      </c>
      <c r="Q2726" s="37">
        <f t="shared" ca="1" si="168"/>
        <v>0</v>
      </c>
      <c r="R2726" s="38">
        <f t="shared" si="169"/>
        <v>10</v>
      </c>
      <c r="S2726" s="38">
        <f t="shared" ca="1" si="170"/>
        <v>0</v>
      </c>
      <c r="T2726" s="38">
        <f t="shared" ca="1" si="171"/>
        <v>10</v>
      </c>
      <c r="U2726" s="38">
        <f ca="1">SUM($R$9:S2726)</f>
        <v>-74820</v>
      </c>
    </row>
    <row r="2727" spans="16:21" x14ac:dyDescent="0.2">
      <c r="P2727">
        <v>2719</v>
      </c>
      <c r="Q2727" s="37">
        <f t="shared" ca="1" si="168"/>
        <v>0</v>
      </c>
      <c r="R2727" s="38">
        <f t="shared" si="169"/>
        <v>10</v>
      </c>
      <c r="S2727" s="38">
        <f t="shared" ca="1" si="170"/>
        <v>0</v>
      </c>
      <c r="T2727" s="38">
        <f t="shared" ca="1" si="171"/>
        <v>10</v>
      </c>
      <c r="U2727" s="38">
        <f ca="1">SUM($R$9:S2727)</f>
        <v>-74810</v>
      </c>
    </row>
    <row r="2728" spans="16:21" x14ac:dyDescent="0.2">
      <c r="P2728">
        <v>2720</v>
      </c>
      <c r="Q2728" s="37">
        <f t="shared" ca="1" si="168"/>
        <v>0</v>
      </c>
      <c r="R2728" s="38">
        <f t="shared" si="169"/>
        <v>10</v>
      </c>
      <c r="S2728" s="38">
        <f t="shared" ca="1" si="170"/>
        <v>0</v>
      </c>
      <c r="T2728" s="38">
        <f t="shared" ca="1" si="171"/>
        <v>10</v>
      </c>
      <c r="U2728" s="38">
        <f ca="1">SUM($R$9:S2728)</f>
        <v>-74800</v>
      </c>
    </row>
    <row r="2729" spans="16:21" x14ac:dyDescent="0.2">
      <c r="P2729">
        <v>2721</v>
      </c>
      <c r="Q2729" s="37">
        <f t="shared" ca="1" si="168"/>
        <v>0</v>
      </c>
      <c r="R2729" s="38">
        <f t="shared" si="169"/>
        <v>10</v>
      </c>
      <c r="S2729" s="38">
        <f t="shared" ca="1" si="170"/>
        <v>0</v>
      </c>
      <c r="T2729" s="38">
        <f t="shared" ca="1" si="171"/>
        <v>10</v>
      </c>
      <c r="U2729" s="38">
        <f ca="1">SUM($R$9:S2729)</f>
        <v>-74790</v>
      </c>
    </row>
    <row r="2730" spans="16:21" x14ac:dyDescent="0.2">
      <c r="P2730">
        <v>2722</v>
      </c>
      <c r="Q2730" s="37">
        <f t="shared" ca="1" si="168"/>
        <v>0</v>
      </c>
      <c r="R2730" s="38">
        <f t="shared" si="169"/>
        <v>10</v>
      </c>
      <c r="S2730" s="38">
        <f t="shared" ca="1" si="170"/>
        <v>0</v>
      </c>
      <c r="T2730" s="38">
        <f t="shared" ca="1" si="171"/>
        <v>10</v>
      </c>
      <c r="U2730" s="38">
        <f ca="1">SUM($R$9:S2730)</f>
        <v>-74780</v>
      </c>
    </row>
    <row r="2731" spans="16:21" x14ac:dyDescent="0.2">
      <c r="P2731">
        <v>2723</v>
      </c>
      <c r="Q2731" s="37">
        <f t="shared" ca="1" si="168"/>
        <v>0</v>
      </c>
      <c r="R2731" s="38">
        <f t="shared" si="169"/>
        <v>10</v>
      </c>
      <c r="S2731" s="38">
        <f t="shared" ca="1" si="170"/>
        <v>0</v>
      </c>
      <c r="T2731" s="38">
        <f t="shared" ca="1" si="171"/>
        <v>10</v>
      </c>
      <c r="U2731" s="38">
        <f ca="1">SUM($R$9:S2731)</f>
        <v>-74770</v>
      </c>
    </row>
    <row r="2732" spans="16:21" x14ac:dyDescent="0.2">
      <c r="P2732">
        <v>2724</v>
      </c>
      <c r="Q2732" s="37">
        <f t="shared" ca="1" si="168"/>
        <v>0</v>
      </c>
      <c r="R2732" s="38">
        <f t="shared" si="169"/>
        <v>10</v>
      </c>
      <c r="S2732" s="38">
        <f t="shared" ca="1" si="170"/>
        <v>0</v>
      </c>
      <c r="T2732" s="38">
        <f t="shared" ca="1" si="171"/>
        <v>10</v>
      </c>
      <c r="U2732" s="38">
        <f ca="1">SUM($R$9:S2732)</f>
        <v>-74760</v>
      </c>
    </row>
    <row r="2733" spans="16:21" x14ac:dyDescent="0.2">
      <c r="P2733">
        <v>2725</v>
      </c>
      <c r="Q2733" s="37">
        <f t="shared" ca="1" si="168"/>
        <v>0</v>
      </c>
      <c r="R2733" s="38">
        <f t="shared" si="169"/>
        <v>10</v>
      </c>
      <c r="S2733" s="38">
        <f t="shared" ca="1" si="170"/>
        <v>0</v>
      </c>
      <c r="T2733" s="38">
        <f t="shared" ca="1" si="171"/>
        <v>10</v>
      </c>
      <c r="U2733" s="38">
        <f ca="1">SUM($R$9:S2733)</f>
        <v>-74750</v>
      </c>
    </row>
    <row r="2734" spans="16:21" x14ac:dyDescent="0.2">
      <c r="P2734">
        <v>2726</v>
      </c>
      <c r="Q2734" s="37">
        <f t="shared" ca="1" si="168"/>
        <v>0</v>
      </c>
      <c r="R2734" s="38">
        <f t="shared" si="169"/>
        <v>10</v>
      </c>
      <c r="S2734" s="38">
        <f t="shared" ca="1" si="170"/>
        <v>0</v>
      </c>
      <c r="T2734" s="38">
        <f t="shared" ca="1" si="171"/>
        <v>10</v>
      </c>
      <c r="U2734" s="38">
        <f ca="1">SUM($R$9:S2734)</f>
        <v>-74740</v>
      </c>
    </row>
    <row r="2735" spans="16:21" x14ac:dyDescent="0.2">
      <c r="P2735">
        <v>2727</v>
      </c>
      <c r="Q2735" s="37">
        <f t="shared" ca="1" si="168"/>
        <v>0</v>
      </c>
      <c r="R2735" s="38">
        <f t="shared" si="169"/>
        <v>10</v>
      </c>
      <c r="S2735" s="38">
        <f t="shared" ca="1" si="170"/>
        <v>0</v>
      </c>
      <c r="T2735" s="38">
        <f t="shared" ca="1" si="171"/>
        <v>10</v>
      </c>
      <c r="U2735" s="38">
        <f ca="1">SUM($R$9:S2735)</f>
        <v>-74730</v>
      </c>
    </row>
    <row r="2736" spans="16:21" x14ac:dyDescent="0.2">
      <c r="P2736">
        <v>2728</v>
      </c>
      <c r="Q2736" s="37">
        <f t="shared" ca="1" si="168"/>
        <v>0</v>
      </c>
      <c r="R2736" s="38">
        <f t="shared" si="169"/>
        <v>10</v>
      </c>
      <c r="S2736" s="38">
        <f t="shared" ca="1" si="170"/>
        <v>0</v>
      </c>
      <c r="T2736" s="38">
        <f t="shared" ca="1" si="171"/>
        <v>10</v>
      </c>
      <c r="U2736" s="38">
        <f ca="1">SUM($R$9:S2736)</f>
        <v>-74720</v>
      </c>
    </row>
    <row r="2737" spans="16:21" x14ac:dyDescent="0.2">
      <c r="P2737">
        <v>2729</v>
      </c>
      <c r="Q2737" s="37">
        <f t="shared" ref="Q2737:Q2800" ca="1" si="172">IF(RAND()&lt;$C$2,1,0)</f>
        <v>0</v>
      </c>
      <c r="R2737" s="38">
        <f t="shared" ref="R2737:R2800" si="173">$G$2</f>
        <v>10</v>
      </c>
      <c r="S2737" s="38">
        <f t="shared" ref="S2737:S2800" ca="1" si="174">IF(Q2737=1,$G$3,$G$4)</f>
        <v>0</v>
      </c>
      <c r="T2737" s="38">
        <f t="shared" ca="1" si="171"/>
        <v>10</v>
      </c>
      <c r="U2737" s="38">
        <f ca="1">SUM($R$9:S2737)</f>
        <v>-74710</v>
      </c>
    </row>
    <row r="2738" spans="16:21" x14ac:dyDescent="0.2">
      <c r="P2738">
        <v>2730</v>
      </c>
      <c r="Q2738" s="37">
        <f t="shared" ca="1" si="172"/>
        <v>0</v>
      </c>
      <c r="R2738" s="38">
        <f t="shared" si="173"/>
        <v>10</v>
      </c>
      <c r="S2738" s="38">
        <f t="shared" ca="1" si="174"/>
        <v>0</v>
      </c>
      <c r="T2738" s="38">
        <f t="shared" ca="1" si="171"/>
        <v>10</v>
      </c>
      <c r="U2738" s="38">
        <f ca="1">SUM($R$9:S2738)</f>
        <v>-74700</v>
      </c>
    </row>
    <row r="2739" spans="16:21" x14ac:dyDescent="0.2">
      <c r="P2739">
        <v>2731</v>
      </c>
      <c r="Q2739" s="37">
        <f t="shared" ca="1" si="172"/>
        <v>0</v>
      </c>
      <c r="R2739" s="38">
        <f t="shared" si="173"/>
        <v>10</v>
      </c>
      <c r="S2739" s="38">
        <f t="shared" ca="1" si="174"/>
        <v>0</v>
      </c>
      <c r="T2739" s="38">
        <f t="shared" ca="1" si="171"/>
        <v>10</v>
      </c>
      <c r="U2739" s="38">
        <f ca="1">SUM($R$9:S2739)</f>
        <v>-74690</v>
      </c>
    </row>
    <row r="2740" spans="16:21" x14ac:dyDescent="0.2">
      <c r="P2740">
        <v>2732</v>
      </c>
      <c r="Q2740" s="37">
        <f t="shared" ca="1" si="172"/>
        <v>0</v>
      </c>
      <c r="R2740" s="38">
        <f t="shared" si="173"/>
        <v>10</v>
      </c>
      <c r="S2740" s="38">
        <f t="shared" ca="1" si="174"/>
        <v>0</v>
      </c>
      <c r="T2740" s="38">
        <f t="shared" ca="1" si="171"/>
        <v>10</v>
      </c>
      <c r="U2740" s="38">
        <f ca="1">SUM($R$9:S2740)</f>
        <v>-74680</v>
      </c>
    </row>
    <row r="2741" spans="16:21" x14ac:dyDescent="0.2">
      <c r="P2741">
        <v>2733</v>
      </c>
      <c r="Q2741" s="37">
        <f t="shared" ca="1" si="172"/>
        <v>0</v>
      </c>
      <c r="R2741" s="38">
        <f t="shared" si="173"/>
        <v>10</v>
      </c>
      <c r="S2741" s="38">
        <f t="shared" ca="1" si="174"/>
        <v>0</v>
      </c>
      <c r="T2741" s="38">
        <f t="shared" ca="1" si="171"/>
        <v>10</v>
      </c>
      <c r="U2741" s="38">
        <f ca="1">SUM($R$9:S2741)</f>
        <v>-74670</v>
      </c>
    </row>
    <row r="2742" spans="16:21" x14ac:dyDescent="0.2">
      <c r="P2742">
        <v>2734</v>
      </c>
      <c r="Q2742" s="37">
        <f t="shared" ca="1" si="172"/>
        <v>0</v>
      </c>
      <c r="R2742" s="38">
        <f t="shared" si="173"/>
        <v>10</v>
      </c>
      <c r="S2742" s="38">
        <f t="shared" ca="1" si="174"/>
        <v>0</v>
      </c>
      <c r="T2742" s="38">
        <f t="shared" ca="1" si="171"/>
        <v>10</v>
      </c>
      <c r="U2742" s="38">
        <f ca="1">SUM($R$9:S2742)</f>
        <v>-74660</v>
      </c>
    </row>
    <row r="2743" spans="16:21" x14ac:dyDescent="0.2">
      <c r="P2743">
        <v>2735</v>
      </c>
      <c r="Q2743" s="37">
        <f t="shared" ca="1" si="172"/>
        <v>0</v>
      </c>
      <c r="R2743" s="38">
        <f t="shared" si="173"/>
        <v>10</v>
      </c>
      <c r="S2743" s="38">
        <f t="shared" ca="1" si="174"/>
        <v>0</v>
      </c>
      <c r="T2743" s="38">
        <f t="shared" ca="1" si="171"/>
        <v>10</v>
      </c>
      <c r="U2743" s="38">
        <f ca="1">SUM($R$9:S2743)</f>
        <v>-74650</v>
      </c>
    </row>
    <row r="2744" spans="16:21" x14ac:dyDescent="0.2">
      <c r="P2744">
        <v>2736</v>
      </c>
      <c r="Q2744" s="37">
        <f t="shared" ca="1" si="172"/>
        <v>0</v>
      </c>
      <c r="R2744" s="38">
        <f t="shared" si="173"/>
        <v>10</v>
      </c>
      <c r="S2744" s="38">
        <f t="shared" ca="1" si="174"/>
        <v>0</v>
      </c>
      <c r="T2744" s="38">
        <f t="shared" ca="1" si="171"/>
        <v>10</v>
      </c>
      <c r="U2744" s="38">
        <f ca="1">SUM($R$9:S2744)</f>
        <v>-74640</v>
      </c>
    </row>
    <row r="2745" spans="16:21" x14ac:dyDescent="0.2">
      <c r="P2745">
        <v>2737</v>
      </c>
      <c r="Q2745" s="37">
        <f t="shared" ca="1" si="172"/>
        <v>0</v>
      </c>
      <c r="R2745" s="38">
        <f t="shared" si="173"/>
        <v>10</v>
      </c>
      <c r="S2745" s="38">
        <f t="shared" ca="1" si="174"/>
        <v>0</v>
      </c>
      <c r="T2745" s="38">
        <f t="shared" ca="1" si="171"/>
        <v>10</v>
      </c>
      <c r="U2745" s="38">
        <f ca="1">SUM($R$9:S2745)</f>
        <v>-74630</v>
      </c>
    </row>
    <row r="2746" spans="16:21" x14ac:dyDescent="0.2">
      <c r="P2746">
        <v>2738</v>
      </c>
      <c r="Q2746" s="37">
        <f t="shared" ca="1" si="172"/>
        <v>0</v>
      </c>
      <c r="R2746" s="38">
        <f t="shared" si="173"/>
        <v>10</v>
      </c>
      <c r="S2746" s="38">
        <f t="shared" ca="1" si="174"/>
        <v>0</v>
      </c>
      <c r="T2746" s="38">
        <f t="shared" ca="1" si="171"/>
        <v>10</v>
      </c>
      <c r="U2746" s="38">
        <f ca="1">SUM($R$9:S2746)</f>
        <v>-74620</v>
      </c>
    </row>
    <row r="2747" spans="16:21" x14ac:dyDescent="0.2">
      <c r="P2747">
        <v>2739</v>
      </c>
      <c r="Q2747" s="37">
        <f t="shared" ca="1" si="172"/>
        <v>0</v>
      </c>
      <c r="R2747" s="38">
        <f t="shared" si="173"/>
        <v>10</v>
      </c>
      <c r="S2747" s="38">
        <f t="shared" ca="1" si="174"/>
        <v>0</v>
      </c>
      <c r="T2747" s="38">
        <f t="shared" ca="1" si="171"/>
        <v>10</v>
      </c>
      <c r="U2747" s="38">
        <f ca="1">SUM($R$9:S2747)</f>
        <v>-74610</v>
      </c>
    </row>
    <row r="2748" spans="16:21" x14ac:dyDescent="0.2">
      <c r="P2748">
        <v>2740</v>
      </c>
      <c r="Q2748" s="37">
        <f t="shared" ca="1" si="172"/>
        <v>1</v>
      </c>
      <c r="R2748" s="38">
        <f t="shared" si="173"/>
        <v>10</v>
      </c>
      <c r="S2748" s="38">
        <f t="shared" ca="1" si="174"/>
        <v>-1000</v>
      </c>
      <c r="T2748" s="38">
        <f t="shared" ca="1" si="171"/>
        <v>-990</v>
      </c>
      <c r="U2748" s="38">
        <f ca="1">SUM($R$9:S2748)</f>
        <v>-75600</v>
      </c>
    </row>
    <row r="2749" spans="16:21" x14ac:dyDescent="0.2">
      <c r="P2749">
        <v>2741</v>
      </c>
      <c r="Q2749" s="37">
        <f t="shared" ca="1" si="172"/>
        <v>0</v>
      </c>
      <c r="R2749" s="38">
        <f t="shared" si="173"/>
        <v>10</v>
      </c>
      <c r="S2749" s="38">
        <f t="shared" ca="1" si="174"/>
        <v>0</v>
      </c>
      <c r="T2749" s="38">
        <f t="shared" ca="1" si="171"/>
        <v>10</v>
      </c>
      <c r="U2749" s="38">
        <f ca="1">SUM($R$9:S2749)</f>
        <v>-75590</v>
      </c>
    </row>
    <row r="2750" spans="16:21" x14ac:dyDescent="0.2">
      <c r="P2750">
        <v>2742</v>
      </c>
      <c r="Q2750" s="37">
        <f t="shared" ca="1" si="172"/>
        <v>0</v>
      </c>
      <c r="R2750" s="38">
        <f t="shared" si="173"/>
        <v>10</v>
      </c>
      <c r="S2750" s="38">
        <f t="shared" ca="1" si="174"/>
        <v>0</v>
      </c>
      <c r="T2750" s="38">
        <f t="shared" ca="1" si="171"/>
        <v>10</v>
      </c>
      <c r="U2750" s="38">
        <f ca="1">SUM($R$9:S2750)</f>
        <v>-75580</v>
      </c>
    </row>
    <row r="2751" spans="16:21" x14ac:dyDescent="0.2">
      <c r="P2751">
        <v>2743</v>
      </c>
      <c r="Q2751" s="37">
        <f t="shared" ca="1" si="172"/>
        <v>0</v>
      </c>
      <c r="R2751" s="38">
        <f t="shared" si="173"/>
        <v>10</v>
      </c>
      <c r="S2751" s="38">
        <f t="shared" ca="1" si="174"/>
        <v>0</v>
      </c>
      <c r="T2751" s="38">
        <f t="shared" ca="1" si="171"/>
        <v>10</v>
      </c>
      <c r="U2751" s="38">
        <f ca="1">SUM($R$9:S2751)</f>
        <v>-75570</v>
      </c>
    </row>
    <row r="2752" spans="16:21" x14ac:dyDescent="0.2">
      <c r="P2752">
        <v>2744</v>
      </c>
      <c r="Q2752" s="37">
        <f t="shared" ca="1" si="172"/>
        <v>0</v>
      </c>
      <c r="R2752" s="38">
        <f t="shared" si="173"/>
        <v>10</v>
      </c>
      <c r="S2752" s="38">
        <f t="shared" ca="1" si="174"/>
        <v>0</v>
      </c>
      <c r="T2752" s="38">
        <f t="shared" ca="1" si="171"/>
        <v>10</v>
      </c>
      <c r="U2752" s="38">
        <f ca="1">SUM($R$9:S2752)</f>
        <v>-75560</v>
      </c>
    </row>
    <row r="2753" spans="16:21" x14ac:dyDescent="0.2">
      <c r="P2753">
        <v>2745</v>
      </c>
      <c r="Q2753" s="37">
        <f t="shared" ca="1" si="172"/>
        <v>0</v>
      </c>
      <c r="R2753" s="38">
        <f t="shared" si="173"/>
        <v>10</v>
      </c>
      <c r="S2753" s="38">
        <f t="shared" ca="1" si="174"/>
        <v>0</v>
      </c>
      <c r="T2753" s="38">
        <f t="shared" ca="1" si="171"/>
        <v>10</v>
      </c>
      <c r="U2753" s="38">
        <f ca="1">SUM($R$9:S2753)</f>
        <v>-75550</v>
      </c>
    </row>
    <row r="2754" spans="16:21" x14ac:dyDescent="0.2">
      <c r="P2754">
        <v>2746</v>
      </c>
      <c r="Q2754" s="37">
        <f t="shared" ca="1" si="172"/>
        <v>0</v>
      </c>
      <c r="R2754" s="38">
        <f t="shared" si="173"/>
        <v>10</v>
      </c>
      <c r="S2754" s="38">
        <f t="shared" ca="1" si="174"/>
        <v>0</v>
      </c>
      <c r="T2754" s="38">
        <f t="shared" ca="1" si="171"/>
        <v>10</v>
      </c>
      <c r="U2754" s="38">
        <f ca="1">SUM($R$9:S2754)</f>
        <v>-75540</v>
      </c>
    </row>
    <row r="2755" spans="16:21" x14ac:dyDescent="0.2">
      <c r="P2755">
        <v>2747</v>
      </c>
      <c r="Q2755" s="37">
        <f t="shared" ca="1" si="172"/>
        <v>0</v>
      </c>
      <c r="R2755" s="38">
        <f t="shared" si="173"/>
        <v>10</v>
      </c>
      <c r="S2755" s="38">
        <f t="shared" ca="1" si="174"/>
        <v>0</v>
      </c>
      <c r="T2755" s="38">
        <f t="shared" ca="1" si="171"/>
        <v>10</v>
      </c>
      <c r="U2755" s="38">
        <f ca="1">SUM($R$9:S2755)</f>
        <v>-75530</v>
      </c>
    </row>
    <row r="2756" spans="16:21" x14ac:dyDescent="0.2">
      <c r="P2756">
        <v>2748</v>
      </c>
      <c r="Q2756" s="37">
        <f t="shared" ca="1" si="172"/>
        <v>0</v>
      </c>
      <c r="R2756" s="38">
        <f t="shared" si="173"/>
        <v>10</v>
      </c>
      <c r="S2756" s="38">
        <f t="shared" ca="1" si="174"/>
        <v>0</v>
      </c>
      <c r="T2756" s="38">
        <f t="shared" ca="1" si="171"/>
        <v>10</v>
      </c>
      <c r="U2756" s="38">
        <f ca="1">SUM($R$9:S2756)</f>
        <v>-75520</v>
      </c>
    </row>
    <row r="2757" spans="16:21" x14ac:dyDescent="0.2">
      <c r="P2757">
        <v>2749</v>
      </c>
      <c r="Q2757" s="37">
        <f t="shared" ca="1" si="172"/>
        <v>0</v>
      </c>
      <c r="R2757" s="38">
        <f t="shared" si="173"/>
        <v>10</v>
      </c>
      <c r="S2757" s="38">
        <f t="shared" ca="1" si="174"/>
        <v>0</v>
      </c>
      <c r="T2757" s="38">
        <f t="shared" ca="1" si="171"/>
        <v>10</v>
      </c>
      <c r="U2757" s="38">
        <f ca="1">SUM($R$9:S2757)</f>
        <v>-75510</v>
      </c>
    </row>
    <row r="2758" spans="16:21" x14ac:dyDescent="0.2">
      <c r="P2758">
        <v>2750</v>
      </c>
      <c r="Q2758" s="37">
        <f t="shared" ca="1" si="172"/>
        <v>0</v>
      </c>
      <c r="R2758" s="38">
        <f t="shared" si="173"/>
        <v>10</v>
      </c>
      <c r="S2758" s="38">
        <f t="shared" ca="1" si="174"/>
        <v>0</v>
      </c>
      <c r="T2758" s="38">
        <f t="shared" ca="1" si="171"/>
        <v>10</v>
      </c>
      <c r="U2758" s="38">
        <f ca="1">SUM($R$9:S2758)</f>
        <v>-75500</v>
      </c>
    </row>
    <row r="2759" spans="16:21" x14ac:dyDescent="0.2">
      <c r="P2759">
        <v>2751</v>
      </c>
      <c r="Q2759" s="37">
        <f t="shared" ca="1" si="172"/>
        <v>0</v>
      </c>
      <c r="R2759" s="38">
        <f t="shared" si="173"/>
        <v>10</v>
      </c>
      <c r="S2759" s="38">
        <f t="shared" ca="1" si="174"/>
        <v>0</v>
      </c>
      <c r="T2759" s="38">
        <f t="shared" ca="1" si="171"/>
        <v>10</v>
      </c>
      <c r="U2759" s="38">
        <f ca="1">SUM($R$9:S2759)</f>
        <v>-75490</v>
      </c>
    </row>
    <row r="2760" spans="16:21" x14ac:dyDescent="0.2">
      <c r="P2760">
        <v>2752</v>
      </c>
      <c r="Q2760" s="37">
        <f t="shared" ca="1" si="172"/>
        <v>0</v>
      </c>
      <c r="R2760" s="38">
        <f t="shared" si="173"/>
        <v>10</v>
      </c>
      <c r="S2760" s="38">
        <f t="shared" ca="1" si="174"/>
        <v>0</v>
      </c>
      <c r="T2760" s="38">
        <f t="shared" ca="1" si="171"/>
        <v>10</v>
      </c>
      <c r="U2760" s="38">
        <f ca="1">SUM($R$9:S2760)</f>
        <v>-75480</v>
      </c>
    </row>
    <row r="2761" spans="16:21" x14ac:dyDescent="0.2">
      <c r="P2761">
        <v>2753</v>
      </c>
      <c r="Q2761" s="37">
        <f t="shared" ca="1" si="172"/>
        <v>0</v>
      </c>
      <c r="R2761" s="38">
        <f t="shared" si="173"/>
        <v>10</v>
      </c>
      <c r="S2761" s="38">
        <f t="shared" ca="1" si="174"/>
        <v>0</v>
      </c>
      <c r="T2761" s="38">
        <f t="shared" ca="1" si="171"/>
        <v>10</v>
      </c>
      <c r="U2761" s="38">
        <f ca="1">SUM($R$9:S2761)</f>
        <v>-75470</v>
      </c>
    </row>
    <row r="2762" spans="16:21" x14ac:dyDescent="0.2">
      <c r="P2762">
        <v>2754</v>
      </c>
      <c r="Q2762" s="37">
        <f t="shared" ca="1" si="172"/>
        <v>0</v>
      </c>
      <c r="R2762" s="38">
        <f t="shared" si="173"/>
        <v>10</v>
      </c>
      <c r="S2762" s="38">
        <f t="shared" ca="1" si="174"/>
        <v>0</v>
      </c>
      <c r="T2762" s="38">
        <f t="shared" ref="T2762:T2825" ca="1" si="175">R2762+S2762</f>
        <v>10</v>
      </c>
      <c r="U2762" s="38">
        <f ca="1">SUM($R$9:S2762)</f>
        <v>-75460</v>
      </c>
    </row>
    <row r="2763" spans="16:21" x14ac:dyDescent="0.2">
      <c r="P2763">
        <v>2755</v>
      </c>
      <c r="Q2763" s="37">
        <f t="shared" ca="1" si="172"/>
        <v>0</v>
      </c>
      <c r="R2763" s="38">
        <f t="shared" si="173"/>
        <v>10</v>
      </c>
      <c r="S2763" s="38">
        <f t="shared" ca="1" si="174"/>
        <v>0</v>
      </c>
      <c r="T2763" s="38">
        <f t="shared" ca="1" si="175"/>
        <v>10</v>
      </c>
      <c r="U2763" s="38">
        <f ca="1">SUM($R$9:S2763)</f>
        <v>-75450</v>
      </c>
    </row>
    <row r="2764" spans="16:21" x14ac:dyDescent="0.2">
      <c r="P2764">
        <v>2756</v>
      </c>
      <c r="Q2764" s="37">
        <f t="shared" ca="1" si="172"/>
        <v>1</v>
      </c>
      <c r="R2764" s="38">
        <f t="shared" si="173"/>
        <v>10</v>
      </c>
      <c r="S2764" s="38">
        <f t="shared" ca="1" si="174"/>
        <v>-1000</v>
      </c>
      <c r="T2764" s="38">
        <f t="shared" ca="1" si="175"/>
        <v>-990</v>
      </c>
      <c r="U2764" s="38">
        <f ca="1">SUM($R$9:S2764)</f>
        <v>-76440</v>
      </c>
    </row>
    <row r="2765" spans="16:21" x14ac:dyDescent="0.2">
      <c r="P2765">
        <v>2757</v>
      </c>
      <c r="Q2765" s="37">
        <f t="shared" ca="1" si="172"/>
        <v>0</v>
      </c>
      <c r="R2765" s="38">
        <f t="shared" si="173"/>
        <v>10</v>
      </c>
      <c r="S2765" s="38">
        <f t="shared" ca="1" si="174"/>
        <v>0</v>
      </c>
      <c r="T2765" s="38">
        <f t="shared" ca="1" si="175"/>
        <v>10</v>
      </c>
      <c r="U2765" s="38">
        <f ca="1">SUM($R$9:S2765)</f>
        <v>-76430</v>
      </c>
    </row>
    <row r="2766" spans="16:21" x14ac:dyDescent="0.2">
      <c r="P2766">
        <v>2758</v>
      </c>
      <c r="Q2766" s="37">
        <f t="shared" ca="1" si="172"/>
        <v>0</v>
      </c>
      <c r="R2766" s="38">
        <f t="shared" si="173"/>
        <v>10</v>
      </c>
      <c r="S2766" s="38">
        <f t="shared" ca="1" si="174"/>
        <v>0</v>
      </c>
      <c r="T2766" s="38">
        <f t="shared" ca="1" si="175"/>
        <v>10</v>
      </c>
      <c r="U2766" s="38">
        <f ca="1">SUM($R$9:S2766)</f>
        <v>-76420</v>
      </c>
    </row>
    <row r="2767" spans="16:21" x14ac:dyDescent="0.2">
      <c r="P2767">
        <v>2759</v>
      </c>
      <c r="Q2767" s="37">
        <f t="shared" ca="1" si="172"/>
        <v>0</v>
      </c>
      <c r="R2767" s="38">
        <f t="shared" si="173"/>
        <v>10</v>
      </c>
      <c r="S2767" s="38">
        <f t="shared" ca="1" si="174"/>
        <v>0</v>
      </c>
      <c r="T2767" s="38">
        <f t="shared" ca="1" si="175"/>
        <v>10</v>
      </c>
      <c r="U2767" s="38">
        <f ca="1">SUM($R$9:S2767)</f>
        <v>-76410</v>
      </c>
    </row>
    <row r="2768" spans="16:21" x14ac:dyDescent="0.2">
      <c r="P2768">
        <v>2760</v>
      </c>
      <c r="Q2768" s="37">
        <f t="shared" ca="1" si="172"/>
        <v>0</v>
      </c>
      <c r="R2768" s="38">
        <f t="shared" si="173"/>
        <v>10</v>
      </c>
      <c r="S2768" s="38">
        <f t="shared" ca="1" si="174"/>
        <v>0</v>
      </c>
      <c r="T2768" s="38">
        <f t="shared" ca="1" si="175"/>
        <v>10</v>
      </c>
      <c r="U2768" s="38">
        <f ca="1">SUM($R$9:S2768)</f>
        <v>-76400</v>
      </c>
    </row>
    <row r="2769" spans="16:21" x14ac:dyDescent="0.2">
      <c r="P2769">
        <v>2761</v>
      </c>
      <c r="Q2769" s="37">
        <f t="shared" ca="1" si="172"/>
        <v>0</v>
      </c>
      <c r="R2769" s="38">
        <f t="shared" si="173"/>
        <v>10</v>
      </c>
      <c r="S2769" s="38">
        <f t="shared" ca="1" si="174"/>
        <v>0</v>
      </c>
      <c r="T2769" s="38">
        <f t="shared" ca="1" si="175"/>
        <v>10</v>
      </c>
      <c r="U2769" s="38">
        <f ca="1">SUM($R$9:S2769)</f>
        <v>-76390</v>
      </c>
    </row>
    <row r="2770" spans="16:21" x14ac:dyDescent="0.2">
      <c r="P2770">
        <v>2762</v>
      </c>
      <c r="Q2770" s="37">
        <f t="shared" ca="1" si="172"/>
        <v>0</v>
      </c>
      <c r="R2770" s="38">
        <f t="shared" si="173"/>
        <v>10</v>
      </c>
      <c r="S2770" s="38">
        <f t="shared" ca="1" si="174"/>
        <v>0</v>
      </c>
      <c r="T2770" s="38">
        <f t="shared" ca="1" si="175"/>
        <v>10</v>
      </c>
      <c r="U2770" s="38">
        <f ca="1">SUM($R$9:S2770)</f>
        <v>-76380</v>
      </c>
    </row>
    <row r="2771" spans="16:21" x14ac:dyDescent="0.2">
      <c r="P2771">
        <v>2763</v>
      </c>
      <c r="Q2771" s="37">
        <f t="shared" ca="1" si="172"/>
        <v>0</v>
      </c>
      <c r="R2771" s="38">
        <f t="shared" si="173"/>
        <v>10</v>
      </c>
      <c r="S2771" s="38">
        <f t="shared" ca="1" si="174"/>
        <v>0</v>
      </c>
      <c r="T2771" s="38">
        <f t="shared" ca="1" si="175"/>
        <v>10</v>
      </c>
      <c r="U2771" s="38">
        <f ca="1">SUM($R$9:S2771)</f>
        <v>-76370</v>
      </c>
    </row>
    <row r="2772" spans="16:21" x14ac:dyDescent="0.2">
      <c r="P2772">
        <v>2764</v>
      </c>
      <c r="Q2772" s="37">
        <f t="shared" ca="1" si="172"/>
        <v>0</v>
      </c>
      <c r="R2772" s="38">
        <f t="shared" si="173"/>
        <v>10</v>
      </c>
      <c r="S2772" s="38">
        <f t="shared" ca="1" si="174"/>
        <v>0</v>
      </c>
      <c r="T2772" s="38">
        <f t="shared" ca="1" si="175"/>
        <v>10</v>
      </c>
      <c r="U2772" s="38">
        <f ca="1">SUM($R$9:S2772)</f>
        <v>-76360</v>
      </c>
    </row>
    <row r="2773" spans="16:21" x14ac:dyDescent="0.2">
      <c r="P2773">
        <v>2765</v>
      </c>
      <c r="Q2773" s="37">
        <f t="shared" ca="1" si="172"/>
        <v>0</v>
      </c>
      <c r="R2773" s="38">
        <f t="shared" si="173"/>
        <v>10</v>
      </c>
      <c r="S2773" s="38">
        <f t="shared" ca="1" si="174"/>
        <v>0</v>
      </c>
      <c r="T2773" s="38">
        <f t="shared" ca="1" si="175"/>
        <v>10</v>
      </c>
      <c r="U2773" s="38">
        <f ca="1">SUM($R$9:S2773)</f>
        <v>-76350</v>
      </c>
    </row>
    <row r="2774" spans="16:21" x14ac:dyDescent="0.2">
      <c r="P2774">
        <v>2766</v>
      </c>
      <c r="Q2774" s="37">
        <f t="shared" ca="1" si="172"/>
        <v>0</v>
      </c>
      <c r="R2774" s="38">
        <f t="shared" si="173"/>
        <v>10</v>
      </c>
      <c r="S2774" s="38">
        <f t="shared" ca="1" si="174"/>
        <v>0</v>
      </c>
      <c r="T2774" s="38">
        <f t="shared" ca="1" si="175"/>
        <v>10</v>
      </c>
      <c r="U2774" s="38">
        <f ca="1">SUM($R$9:S2774)</f>
        <v>-76340</v>
      </c>
    </row>
    <row r="2775" spans="16:21" x14ac:dyDescent="0.2">
      <c r="P2775">
        <v>2767</v>
      </c>
      <c r="Q2775" s="37">
        <f t="shared" ca="1" si="172"/>
        <v>0</v>
      </c>
      <c r="R2775" s="38">
        <f t="shared" si="173"/>
        <v>10</v>
      </c>
      <c r="S2775" s="38">
        <f t="shared" ca="1" si="174"/>
        <v>0</v>
      </c>
      <c r="T2775" s="38">
        <f t="shared" ca="1" si="175"/>
        <v>10</v>
      </c>
      <c r="U2775" s="38">
        <f ca="1">SUM($R$9:S2775)</f>
        <v>-76330</v>
      </c>
    </row>
    <row r="2776" spans="16:21" x14ac:dyDescent="0.2">
      <c r="P2776">
        <v>2768</v>
      </c>
      <c r="Q2776" s="37">
        <f t="shared" ca="1" si="172"/>
        <v>0</v>
      </c>
      <c r="R2776" s="38">
        <f t="shared" si="173"/>
        <v>10</v>
      </c>
      <c r="S2776" s="38">
        <f t="shared" ca="1" si="174"/>
        <v>0</v>
      </c>
      <c r="T2776" s="38">
        <f t="shared" ca="1" si="175"/>
        <v>10</v>
      </c>
      <c r="U2776" s="38">
        <f ca="1">SUM($R$9:S2776)</f>
        <v>-76320</v>
      </c>
    </row>
    <row r="2777" spans="16:21" x14ac:dyDescent="0.2">
      <c r="P2777">
        <v>2769</v>
      </c>
      <c r="Q2777" s="37">
        <f t="shared" ca="1" si="172"/>
        <v>0</v>
      </c>
      <c r="R2777" s="38">
        <f t="shared" si="173"/>
        <v>10</v>
      </c>
      <c r="S2777" s="38">
        <f t="shared" ca="1" si="174"/>
        <v>0</v>
      </c>
      <c r="T2777" s="38">
        <f t="shared" ca="1" si="175"/>
        <v>10</v>
      </c>
      <c r="U2777" s="38">
        <f ca="1">SUM($R$9:S2777)</f>
        <v>-76310</v>
      </c>
    </row>
    <row r="2778" spans="16:21" x14ac:dyDescent="0.2">
      <c r="P2778">
        <v>2770</v>
      </c>
      <c r="Q2778" s="37">
        <f t="shared" ca="1" si="172"/>
        <v>0</v>
      </c>
      <c r="R2778" s="38">
        <f t="shared" si="173"/>
        <v>10</v>
      </c>
      <c r="S2778" s="38">
        <f t="shared" ca="1" si="174"/>
        <v>0</v>
      </c>
      <c r="T2778" s="38">
        <f t="shared" ca="1" si="175"/>
        <v>10</v>
      </c>
      <c r="U2778" s="38">
        <f ca="1">SUM($R$9:S2778)</f>
        <v>-76300</v>
      </c>
    </row>
    <row r="2779" spans="16:21" x14ac:dyDescent="0.2">
      <c r="P2779">
        <v>2771</v>
      </c>
      <c r="Q2779" s="37">
        <f t="shared" ca="1" si="172"/>
        <v>0</v>
      </c>
      <c r="R2779" s="38">
        <f t="shared" si="173"/>
        <v>10</v>
      </c>
      <c r="S2779" s="38">
        <f t="shared" ca="1" si="174"/>
        <v>0</v>
      </c>
      <c r="T2779" s="38">
        <f t="shared" ca="1" si="175"/>
        <v>10</v>
      </c>
      <c r="U2779" s="38">
        <f ca="1">SUM($R$9:S2779)</f>
        <v>-76290</v>
      </c>
    </row>
    <row r="2780" spans="16:21" x14ac:dyDescent="0.2">
      <c r="P2780">
        <v>2772</v>
      </c>
      <c r="Q2780" s="37">
        <f t="shared" ca="1" si="172"/>
        <v>0</v>
      </c>
      <c r="R2780" s="38">
        <f t="shared" si="173"/>
        <v>10</v>
      </c>
      <c r="S2780" s="38">
        <f t="shared" ca="1" si="174"/>
        <v>0</v>
      </c>
      <c r="T2780" s="38">
        <f t="shared" ca="1" si="175"/>
        <v>10</v>
      </c>
      <c r="U2780" s="38">
        <f ca="1">SUM($R$9:S2780)</f>
        <v>-76280</v>
      </c>
    </row>
    <row r="2781" spans="16:21" x14ac:dyDescent="0.2">
      <c r="P2781">
        <v>2773</v>
      </c>
      <c r="Q2781" s="37">
        <f t="shared" ca="1" si="172"/>
        <v>0</v>
      </c>
      <c r="R2781" s="38">
        <f t="shared" si="173"/>
        <v>10</v>
      </c>
      <c r="S2781" s="38">
        <f t="shared" ca="1" si="174"/>
        <v>0</v>
      </c>
      <c r="T2781" s="38">
        <f t="shared" ca="1" si="175"/>
        <v>10</v>
      </c>
      <c r="U2781" s="38">
        <f ca="1">SUM($R$9:S2781)</f>
        <v>-76270</v>
      </c>
    </row>
    <row r="2782" spans="16:21" x14ac:dyDescent="0.2">
      <c r="P2782">
        <v>2774</v>
      </c>
      <c r="Q2782" s="37">
        <f t="shared" ca="1" si="172"/>
        <v>0</v>
      </c>
      <c r="R2782" s="38">
        <f t="shared" si="173"/>
        <v>10</v>
      </c>
      <c r="S2782" s="38">
        <f t="shared" ca="1" si="174"/>
        <v>0</v>
      </c>
      <c r="T2782" s="38">
        <f t="shared" ca="1" si="175"/>
        <v>10</v>
      </c>
      <c r="U2782" s="38">
        <f ca="1">SUM($R$9:S2782)</f>
        <v>-76260</v>
      </c>
    </row>
    <row r="2783" spans="16:21" x14ac:dyDescent="0.2">
      <c r="P2783">
        <v>2775</v>
      </c>
      <c r="Q2783" s="37">
        <f t="shared" ca="1" si="172"/>
        <v>0</v>
      </c>
      <c r="R2783" s="38">
        <f t="shared" si="173"/>
        <v>10</v>
      </c>
      <c r="S2783" s="38">
        <f t="shared" ca="1" si="174"/>
        <v>0</v>
      </c>
      <c r="T2783" s="38">
        <f t="shared" ca="1" si="175"/>
        <v>10</v>
      </c>
      <c r="U2783" s="38">
        <f ca="1">SUM($R$9:S2783)</f>
        <v>-76250</v>
      </c>
    </row>
    <row r="2784" spans="16:21" x14ac:dyDescent="0.2">
      <c r="P2784">
        <v>2776</v>
      </c>
      <c r="Q2784" s="37">
        <f t="shared" ca="1" si="172"/>
        <v>0</v>
      </c>
      <c r="R2784" s="38">
        <f t="shared" si="173"/>
        <v>10</v>
      </c>
      <c r="S2784" s="38">
        <f t="shared" ca="1" si="174"/>
        <v>0</v>
      </c>
      <c r="T2784" s="38">
        <f t="shared" ca="1" si="175"/>
        <v>10</v>
      </c>
      <c r="U2784" s="38">
        <f ca="1">SUM($R$9:S2784)</f>
        <v>-76240</v>
      </c>
    </row>
    <row r="2785" spans="16:21" x14ac:dyDescent="0.2">
      <c r="P2785">
        <v>2777</v>
      </c>
      <c r="Q2785" s="37">
        <f t="shared" ca="1" si="172"/>
        <v>1</v>
      </c>
      <c r="R2785" s="38">
        <f t="shared" si="173"/>
        <v>10</v>
      </c>
      <c r="S2785" s="38">
        <f t="shared" ca="1" si="174"/>
        <v>-1000</v>
      </c>
      <c r="T2785" s="38">
        <f t="shared" ca="1" si="175"/>
        <v>-990</v>
      </c>
      <c r="U2785" s="38">
        <f ca="1">SUM($R$9:S2785)</f>
        <v>-77230</v>
      </c>
    </row>
    <row r="2786" spans="16:21" x14ac:dyDescent="0.2">
      <c r="P2786">
        <v>2778</v>
      </c>
      <c r="Q2786" s="37">
        <f t="shared" ca="1" si="172"/>
        <v>0</v>
      </c>
      <c r="R2786" s="38">
        <f t="shared" si="173"/>
        <v>10</v>
      </c>
      <c r="S2786" s="38">
        <f t="shared" ca="1" si="174"/>
        <v>0</v>
      </c>
      <c r="T2786" s="38">
        <f t="shared" ca="1" si="175"/>
        <v>10</v>
      </c>
      <c r="U2786" s="38">
        <f ca="1">SUM($R$9:S2786)</f>
        <v>-77220</v>
      </c>
    </row>
    <row r="2787" spans="16:21" x14ac:dyDescent="0.2">
      <c r="P2787">
        <v>2779</v>
      </c>
      <c r="Q2787" s="37">
        <f t="shared" ca="1" si="172"/>
        <v>0</v>
      </c>
      <c r="R2787" s="38">
        <f t="shared" si="173"/>
        <v>10</v>
      </c>
      <c r="S2787" s="38">
        <f t="shared" ca="1" si="174"/>
        <v>0</v>
      </c>
      <c r="T2787" s="38">
        <f t="shared" ca="1" si="175"/>
        <v>10</v>
      </c>
      <c r="U2787" s="38">
        <f ca="1">SUM($R$9:S2787)</f>
        <v>-77210</v>
      </c>
    </row>
    <row r="2788" spans="16:21" x14ac:dyDescent="0.2">
      <c r="P2788">
        <v>2780</v>
      </c>
      <c r="Q2788" s="37">
        <f t="shared" ca="1" si="172"/>
        <v>0</v>
      </c>
      <c r="R2788" s="38">
        <f t="shared" si="173"/>
        <v>10</v>
      </c>
      <c r="S2788" s="38">
        <f t="shared" ca="1" si="174"/>
        <v>0</v>
      </c>
      <c r="T2788" s="38">
        <f t="shared" ca="1" si="175"/>
        <v>10</v>
      </c>
      <c r="U2788" s="38">
        <f ca="1">SUM($R$9:S2788)</f>
        <v>-77200</v>
      </c>
    </row>
    <row r="2789" spans="16:21" x14ac:dyDescent="0.2">
      <c r="P2789">
        <v>2781</v>
      </c>
      <c r="Q2789" s="37">
        <f t="shared" ca="1" si="172"/>
        <v>0</v>
      </c>
      <c r="R2789" s="38">
        <f t="shared" si="173"/>
        <v>10</v>
      </c>
      <c r="S2789" s="38">
        <f t="shared" ca="1" si="174"/>
        <v>0</v>
      </c>
      <c r="T2789" s="38">
        <f t="shared" ca="1" si="175"/>
        <v>10</v>
      </c>
      <c r="U2789" s="38">
        <f ca="1">SUM($R$9:S2789)</f>
        <v>-77190</v>
      </c>
    </row>
    <row r="2790" spans="16:21" x14ac:dyDescent="0.2">
      <c r="P2790">
        <v>2782</v>
      </c>
      <c r="Q2790" s="37">
        <f t="shared" ca="1" si="172"/>
        <v>0</v>
      </c>
      <c r="R2790" s="38">
        <f t="shared" si="173"/>
        <v>10</v>
      </c>
      <c r="S2790" s="38">
        <f t="shared" ca="1" si="174"/>
        <v>0</v>
      </c>
      <c r="T2790" s="38">
        <f t="shared" ca="1" si="175"/>
        <v>10</v>
      </c>
      <c r="U2790" s="38">
        <f ca="1">SUM($R$9:S2790)</f>
        <v>-77180</v>
      </c>
    </row>
    <row r="2791" spans="16:21" x14ac:dyDescent="0.2">
      <c r="P2791">
        <v>2783</v>
      </c>
      <c r="Q2791" s="37">
        <f t="shared" ca="1" si="172"/>
        <v>0</v>
      </c>
      <c r="R2791" s="38">
        <f t="shared" si="173"/>
        <v>10</v>
      </c>
      <c r="S2791" s="38">
        <f t="shared" ca="1" si="174"/>
        <v>0</v>
      </c>
      <c r="T2791" s="38">
        <f t="shared" ca="1" si="175"/>
        <v>10</v>
      </c>
      <c r="U2791" s="38">
        <f ca="1">SUM($R$9:S2791)</f>
        <v>-77170</v>
      </c>
    </row>
    <row r="2792" spans="16:21" x14ac:dyDescent="0.2">
      <c r="P2792">
        <v>2784</v>
      </c>
      <c r="Q2792" s="37">
        <f t="shared" ca="1" si="172"/>
        <v>0</v>
      </c>
      <c r="R2792" s="38">
        <f t="shared" si="173"/>
        <v>10</v>
      </c>
      <c r="S2792" s="38">
        <f t="shared" ca="1" si="174"/>
        <v>0</v>
      </c>
      <c r="T2792" s="38">
        <f t="shared" ca="1" si="175"/>
        <v>10</v>
      </c>
      <c r="U2792" s="38">
        <f ca="1">SUM($R$9:S2792)</f>
        <v>-77160</v>
      </c>
    </row>
    <row r="2793" spans="16:21" x14ac:dyDescent="0.2">
      <c r="P2793">
        <v>2785</v>
      </c>
      <c r="Q2793" s="37">
        <f t="shared" ca="1" si="172"/>
        <v>0</v>
      </c>
      <c r="R2793" s="38">
        <f t="shared" si="173"/>
        <v>10</v>
      </c>
      <c r="S2793" s="38">
        <f t="shared" ca="1" si="174"/>
        <v>0</v>
      </c>
      <c r="T2793" s="38">
        <f t="shared" ca="1" si="175"/>
        <v>10</v>
      </c>
      <c r="U2793" s="38">
        <f ca="1">SUM($R$9:S2793)</f>
        <v>-77150</v>
      </c>
    </row>
    <row r="2794" spans="16:21" x14ac:dyDescent="0.2">
      <c r="P2794">
        <v>2786</v>
      </c>
      <c r="Q2794" s="37">
        <f t="shared" ca="1" si="172"/>
        <v>0</v>
      </c>
      <c r="R2794" s="38">
        <f t="shared" si="173"/>
        <v>10</v>
      </c>
      <c r="S2794" s="38">
        <f t="shared" ca="1" si="174"/>
        <v>0</v>
      </c>
      <c r="T2794" s="38">
        <f t="shared" ca="1" si="175"/>
        <v>10</v>
      </c>
      <c r="U2794" s="38">
        <f ca="1">SUM($R$9:S2794)</f>
        <v>-77140</v>
      </c>
    </row>
    <row r="2795" spans="16:21" x14ac:dyDescent="0.2">
      <c r="P2795">
        <v>2787</v>
      </c>
      <c r="Q2795" s="37">
        <f t="shared" ca="1" si="172"/>
        <v>0</v>
      </c>
      <c r="R2795" s="38">
        <f t="shared" si="173"/>
        <v>10</v>
      </c>
      <c r="S2795" s="38">
        <f t="shared" ca="1" si="174"/>
        <v>0</v>
      </c>
      <c r="T2795" s="38">
        <f t="shared" ca="1" si="175"/>
        <v>10</v>
      </c>
      <c r="U2795" s="38">
        <f ca="1">SUM($R$9:S2795)</f>
        <v>-77130</v>
      </c>
    </row>
    <row r="2796" spans="16:21" x14ac:dyDescent="0.2">
      <c r="P2796">
        <v>2788</v>
      </c>
      <c r="Q2796" s="37">
        <f t="shared" ca="1" si="172"/>
        <v>0</v>
      </c>
      <c r="R2796" s="38">
        <f t="shared" si="173"/>
        <v>10</v>
      </c>
      <c r="S2796" s="38">
        <f t="shared" ca="1" si="174"/>
        <v>0</v>
      </c>
      <c r="T2796" s="38">
        <f t="shared" ca="1" si="175"/>
        <v>10</v>
      </c>
      <c r="U2796" s="38">
        <f ca="1">SUM($R$9:S2796)</f>
        <v>-77120</v>
      </c>
    </row>
    <row r="2797" spans="16:21" x14ac:dyDescent="0.2">
      <c r="P2797">
        <v>2789</v>
      </c>
      <c r="Q2797" s="37">
        <f t="shared" ca="1" si="172"/>
        <v>0</v>
      </c>
      <c r="R2797" s="38">
        <f t="shared" si="173"/>
        <v>10</v>
      </c>
      <c r="S2797" s="38">
        <f t="shared" ca="1" si="174"/>
        <v>0</v>
      </c>
      <c r="T2797" s="38">
        <f t="shared" ca="1" si="175"/>
        <v>10</v>
      </c>
      <c r="U2797" s="38">
        <f ca="1">SUM($R$9:S2797)</f>
        <v>-77110</v>
      </c>
    </row>
    <row r="2798" spans="16:21" x14ac:dyDescent="0.2">
      <c r="P2798">
        <v>2790</v>
      </c>
      <c r="Q2798" s="37">
        <f t="shared" ca="1" si="172"/>
        <v>0</v>
      </c>
      <c r="R2798" s="38">
        <f t="shared" si="173"/>
        <v>10</v>
      </c>
      <c r="S2798" s="38">
        <f t="shared" ca="1" si="174"/>
        <v>0</v>
      </c>
      <c r="T2798" s="38">
        <f t="shared" ca="1" si="175"/>
        <v>10</v>
      </c>
      <c r="U2798" s="38">
        <f ca="1">SUM($R$9:S2798)</f>
        <v>-77100</v>
      </c>
    </row>
    <row r="2799" spans="16:21" x14ac:dyDescent="0.2">
      <c r="P2799">
        <v>2791</v>
      </c>
      <c r="Q2799" s="37">
        <f t="shared" ca="1" si="172"/>
        <v>0</v>
      </c>
      <c r="R2799" s="38">
        <f t="shared" si="173"/>
        <v>10</v>
      </c>
      <c r="S2799" s="38">
        <f t="shared" ca="1" si="174"/>
        <v>0</v>
      </c>
      <c r="T2799" s="38">
        <f t="shared" ca="1" si="175"/>
        <v>10</v>
      </c>
      <c r="U2799" s="38">
        <f ca="1">SUM($R$9:S2799)</f>
        <v>-77090</v>
      </c>
    </row>
    <row r="2800" spans="16:21" x14ac:dyDescent="0.2">
      <c r="P2800">
        <v>2792</v>
      </c>
      <c r="Q2800" s="37">
        <f t="shared" ca="1" si="172"/>
        <v>0</v>
      </c>
      <c r="R2800" s="38">
        <f t="shared" si="173"/>
        <v>10</v>
      </c>
      <c r="S2800" s="38">
        <f t="shared" ca="1" si="174"/>
        <v>0</v>
      </c>
      <c r="T2800" s="38">
        <f t="shared" ca="1" si="175"/>
        <v>10</v>
      </c>
      <c r="U2800" s="38">
        <f ca="1">SUM($R$9:S2800)</f>
        <v>-77080</v>
      </c>
    </row>
    <row r="2801" spans="16:21" x14ac:dyDescent="0.2">
      <c r="P2801">
        <v>2793</v>
      </c>
      <c r="Q2801" s="37">
        <f t="shared" ref="Q2801:Q2864" ca="1" si="176">IF(RAND()&lt;$C$2,1,0)</f>
        <v>0</v>
      </c>
      <c r="R2801" s="38">
        <f t="shared" ref="R2801:R2864" si="177">$G$2</f>
        <v>10</v>
      </c>
      <c r="S2801" s="38">
        <f t="shared" ref="S2801:S2864" ca="1" si="178">IF(Q2801=1,$G$3,$G$4)</f>
        <v>0</v>
      </c>
      <c r="T2801" s="38">
        <f t="shared" ca="1" si="175"/>
        <v>10</v>
      </c>
      <c r="U2801" s="38">
        <f ca="1">SUM($R$9:S2801)</f>
        <v>-77070</v>
      </c>
    </row>
    <row r="2802" spans="16:21" x14ac:dyDescent="0.2">
      <c r="P2802">
        <v>2794</v>
      </c>
      <c r="Q2802" s="37">
        <f t="shared" ca="1" si="176"/>
        <v>0</v>
      </c>
      <c r="R2802" s="38">
        <f t="shared" si="177"/>
        <v>10</v>
      </c>
      <c r="S2802" s="38">
        <f t="shared" ca="1" si="178"/>
        <v>0</v>
      </c>
      <c r="T2802" s="38">
        <f t="shared" ca="1" si="175"/>
        <v>10</v>
      </c>
      <c r="U2802" s="38">
        <f ca="1">SUM($R$9:S2802)</f>
        <v>-77060</v>
      </c>
    </row>
    <row r="2803" spans="16:21" x14ac:dyDescent="0.2">
      <c r="P2803">
        <v>2795</v>
      </c>
      <c r="Q2803" s="37">
        <f t="shared" ca="1" si="176"/>
        <v>0</v>
      </c>
      <c r="R2803" s="38">
        <f t="shared" si="177"/>
        <v>10</v>
      </c>
      <c r="S2803" s="38">
        <f t="shared" ca="1" si="178"/>
        <v>0</v>
      </c>
      <c r="T2803" s="38">
        <f t="shared" ca="1" si="175"/>
        <v>10</v>
      </c>
      <c r="U2803" s="38">
        <f ca="1">SUM($R$9:S2803)</f>
        <v>-77050</v>
      </c>
    </row>
    <row r="2804" spans="16:21" x14ac:dyDescent="0.2">
      <c r="P2804">
        <v>2796</v>
      </c>
      <c r="Q2804" s="37">
        <f t="shared" ca="1" si="176"/>
        <v>0</v>
      </c>
      <c r="R2804" s="38">
        <f t="shared" si="177"/>
        <v>10</v>
      </c>
      <c r="S2804" s="38">
        <f t="shared" ca="1" si="178"/>
        <v>0</v>
      </c>
      <c r="T2804" s="38">
        <f t="shared" ca="1" si="175"/>
        <v>10</v>
      </c>
      <c r="U2804" s="38">
        <f ca="1">SUM($R$9:S2804)</f>
        <v>-77040</v>
      </c>
    </row>
    <row r="2805" spans="16:21" x14ac:dyDescent="0.2">
      <c r="P2805">
        <v>2797</v>
      </c>
      <c r="Q2805" s="37">
        <f t="shared" ca="1" si="176"/>
        <v>0</v>
      </c>
      <c r="R2805" s="38">
        <f t="shared" si="177"/>
        <v>10</v>
      </c>
      <c r="S2805" s="38">
        <f t="shared" ca="1" si="178"/>
        <v>0</v>
      </c>
      <c r="T2805" s="38">
        <f t="shared" ca="1" si="175"/>
        <v>10</v>
      </c>
      <c r="U2805" s="38">
        <f ca="1">SUM($R$9:S2805)</f>
        <v>-77030</v>
      </c>
    </row>
    <row r="2806" spans="16:21" x14ac:dyDescent="0.2">
      <c r="P2806">
        <v>2798</v>
      </c>
      <c r="Q2806" s="37">
        <f t="shared" ca="1" si="176"/>
        <v>0</v>
      </c>
      <c r="R2806" s="38">
        <f t="shared" si="177"/>
        <v>10</v>
      </c>
      <c r="S2806" s="38">
        <f t="shared" ca="1" si="178"/>
        <v>0</v>
      </c>
      <c r="T2806" s="38">
        <f t="shared" ca="1" si="175"/>
        <v>10</v>
      </c>
      <c r="U2806" s="38">
        <f ca="1">SUM($R$9:S2806)</f>
        <v>-77020</v>
      </c>
    </row>
    <row r="2807" spans="16:21" x14ac:dyDescent="0.2">
      <c r="P2807">
        <v>2799</v>
      </c>
      <c r="Q2807" s="37">
        <f t="shared" ca="1" si="176"/>
        <v>0</v>
      </c>
      <c r="R2807" s="38">
        <f t="shared" si="177"/>
        <v>10</v>
      </c>
      <c r="S2807" s="38">
        <f t="shared" ca="1" si="178"/>
        <v>0</v>
      </c>
      <c r="T2807" s="38">
        <f t="shared" ca="1" si="175"/>
        <v>10</v>
      </c>
      <c r="U2807" s="38">
        <f ca="1">SUM($R$9:S2807)</f>
        <v>-77010</v>
      </c>
    </row>
    <row r="2808" spans="16:21" x14ac:dyDescent="0.2">
      <c r="P2808">
        <v>2800</v>
      </c>
      <c r="Q2808" s="37">
        <f t="shared" ca="1" si="176"/>
        <v>0</v>
      </c>
      <c r="R2808" s="38">
        <f t="shared" si="177"/>
        <v>10</v>
      </c>
      <c r="S2808" s="38">
        <f t="shared" ca="1" si="178"/>
        <v>0</v>
      </c>
      <c r="T2808" s="38">
        <f t="shared" ca="1" si="175"/>
        <v>10</v>
      </c>
      <c r="U2808" s="38">
        <f ca="1">SUM($R$9:S2808)</f>
        <v>-77000</v>
      </c>
    </row>
    <row r="2809" spans="16:21" x14ac:dyDescent="0.2">
      <c r="P2809">
        <v>2801</v>
      </c>
      <c r="Q2809" s="37">
        <f t="shared" ca="1" si="176"/>
        <v>0</v>
      </c>
      <c r="R2809" s="38">
        <f t="shared" si="177"/>
        <v>10</v>
      </c>
      <c r="S2809" s="38">
        <f t="shared" ca="1" si="178"/>
        <v>0</v>
      </c>
      <c r="T2809" s="38">
        <f t="shared" ca="1" si="175"/>
        <v>10</v>
      </c>
      <c r="U2809" s="38">
        <f ca="1">SUM($R$9:S2809)</f>
        <v>-76990</v>
      </c>
    </row>
    <row r="2810" spans="16:21" x14ac:dyDescent="0.2">
      <c r="P2810">
        <v>2802</v>
      </c>
      <c r="Q2810" s="37">
        <f t="shared" ca="1" si="176"/>
        <v>1</v>
      </c>
      <c r="R2810" s="38">
        <f t="shared" si="177"/>
        <v>10</v>
      </c>
      <c r="S2810" s="38">
        <f t="shared" ca="1" si="178"/>
        <v>-1000</v>
      </c>
      <c r="T2810" s="38">
        <f t="shared" ca="1" si="175"/>
        <v>-990</v>
      </c>
      <c r="U2810" s="38">
        <f ca="1">SUM($R$9:S2810)</f>
        <v>-77980</v>
      </c>
    </row>
    <row r="2811" spans="16:21" x14ac:dyDescent="0.2">
      <c r="P2811">
        <v>2803</v>
      </c>
      <c r="Q2811" s="37">
        <f t="shared" ca="1" si="176"/>
        <v>0</v>
      </c>
      <c r="R2811" s="38">
        <f t="shared" si="177"/>
        <v>10</v>
      </c>
      <c r="S2811" s="38">
        <f t="shared" ca="1" si="178"/>
        <v>0</v>
      </c>
      <c r="T2811" s="38">
        <f t="shared" ca="1" si="175"/>
        <v>10</v>
      </c>
      <c r="U2811" s="38">
        <f ca="1">SUM($R$9:S2811)</f>
        <v>-77970</v>
      </c>
    </row>
    <row r="2812" spans="16:21" x14ac:dyDescent="0.2">
      <c r="P2812">
        <v>2804</v>
      </c>
      <c r="Q2812" s="37">
        <f t="shared" ca="1" si="176"/>
        <v>0</v>
      </c>
      <c r="R2812" s="38">
        <f t="shared" si="177"/>
        <v>10</v>
      </c>
      <c r="S2812" s="38">
        <f t="shared" ca="1" si="178"/>
        <v>0</v>
      </c>
      <c r="T2812" s="38">
        <f t="shared" ca="1" si="175"/>
        <v>10</v>
      </c>
      <c r="U2812" s="38">
        <f ca="1">SUM($R$9:S2812)</f>
        <v>-77960</v>
      </c>
    </row>
    <row r="2813" spans="16:21" x14ac:dyDescent="0.2">
      <c r="P2813">
        <v>2805</v>
      </c>
      <c r="Q2813" s="37">
        <f t="shared" ca="1" si="176"/>
        <v>0</v>
      </c>
      <c r="R2813" s="38">
        <f t="shared" si="177"/>
        <v>10</v>
      </c>
      <c r="S2813" s="38">
        <f t="shared" ca="1" si="178"/>
        <v>0</v>
      </c>
      <c r="T2813" s="38">
        <f t="shared" ca="1" si="175"/>
        <v>10</v>
      </c>
      <c r="U2813" s="38">
        <f ca="1">SUM($R$9:S2813)</f>
        <v>-77950</v>
      </c>
    </row>
    <row r="2814" spans="16:21" x14ac:dyDescent="0.2">
      <c r="P2814">
        <v>2806</v>
      </c>
      <c r="Q2814" s="37">
        <f t="shared" ca="1" si="176"/>
        <v>0</v>
      </c>
      <c r="R2814" s="38">
        <f t="shared" si="177"/>
        <v>10</v>
      </c>
      <c r="S2814" s="38">
        <f t="shared" ca="1" si="178"/>
        <v>0</v>
      </c>
      <c r="T2814" s="38">
        <f t="shared" ca="1" si="175"/>
        <v>10</v>
      </c>
      <c r="U2814" s="38">
        <f ca="1">SUM($R$9:S2814)</f>
        <v>-77940</v>
      </c>
    </row>
    <row r="2815" spans="16:21" x14ac:dyDescent="0.2">
      <c r="P2815">
        <v>2807</v>
      </c>
      <c r="Q2815" s="37">
        <f t="shared" ca="1" si="176"/>
        <v>0</v>
      </c>
      <c r="R2815" s="38">
        <f t="shared" si="177"/>
        <v>10</v>
      </c>
      <c r="S2815" s="38">
        <f t="shared" ca="1" si="178"/>
        <v>0</v>
      </c>
      <c r="T2815" s="38">
        <f t="shared" ca="1" si="175"/>
        <v>10</v>
      </c>
      <c r="U2815" s="38">
        <f ca="1">SUM($R$9:S2815)</f>
        <v>-77930</v>
      </c>
    </row>
    <row r="2816" spans="16:21" x14ac:dyDescent="0.2">
      <c r="P2816">
        <v>2808</v>
      </c>
      <c r="Q2816" s="37">
        <f t="shared" ca="1" si="176"/>
        <v>0</v>
      </c>
      <c r="R2816" s="38">
        <f t="shared" si="177"/>
        <v>10</v>
      </c>
      <c r="S2816" s="38">
        <f t="shared" ca="1" si="178"/>
        <v>0</v>
      </c>
      <c r="T2816" s="38">
        <f t="shared" ca="1" si="175"/>
        <v>10</v>
      </c>
      <c r="U2816" s="38">
        <f ca="1">SUM($R$9:S2816)</f>
        <v>-77920</v>
      </c>
    </row>
    <row r="2817" spans="16:21" x14ac:dyDescent="0.2">
      <c r="P2817">
        <v>2809</v>
      </c>
      <c r="Q2817" s="37">
        <f t="shared" ca="1" si="176"/>
        <v>0</v>
      </c>
      <c r="R2817" s="38">
        <f t="shared" si="177"/>
        <v>10</v>
      </c>
      <c r="S2817" s="38">
        <f t="shared" ca="1" si="178"/>
        <v>0</v>
      </c>
      <c r="T2817" s="38">
        <f t="shared" ca="1" si="175"/>
        <v>10</v>
      </c>
      <c r="U2817" s="38">
        <f ca="1">SUM($R$9:S2817)</f>
        <v>-77910</v>
      </c>
    </row>
    <row r="2818" spans="16:21" x14ac:dyDescent="0.2">
      <c r="P2818">
        <v>2810</v>
      </c>
      <c r="Q2818" s="37">
        <f t="shared" ca="1" si="176"/>
        <v>0</v>
      </c>
      <c r="R2818" s="38">
        <f t="shared" si="177"/>
        <v>10</v>
      </c>
      <c r="S2818" s="38">
        <f t="shared" ca="1" si="178"/>
        <v>0</v>
      </c>
      <c r="T2818" s="38">
        <f t="shared" ca="1" si="175"/>
        <v>10</v>
      </c>
      <c r="U2818" s="38">
        <f ca="1">SUM($R$9:S2818)</f>
        <v>-77900</v>
      </c>
    </row>
    <row r="2819" spans="16:21" x14ac:dyDescent="0.2">
      <c r="P2819">
        <v>2811</v>
      </c>
      <c r="Q2819" s="37">
        <f t="shared" ca="1" si="176"/>
        <v>0</v>
      </c>
      <c r="R2819" s="38">
        <f t="shared" si="177"/>
        <v>10</v>
      </c>
      <c r="S2819" s="38">
        <f t="shared" ca="1" si="178"/>
        <v>0</v>
      </c>
      <c r="T2819" s="38">
        <f t="shared" ca="1" si="175"/>
        <v>10</v>
      </c>
      <c r="U2819" s="38">
        <f ca="1">SUM($R$9:S2819)</f>
        <v>-77890</v>
      </c>
    </row>
    <row r="2820" spans="16:21" x14ac:dyDescent="0.2">
      <c r="P2820">
        <v>2812</v>
      </c>
      <c r="Q2820" s="37">
        <f t="shared" ca="1" si="176"/>
        <v>0</v>
      </c>
      <c r="R2820" s="38">
        <f t="shared" si="177"/>
        <v>10</v>
      </c>
      <c r="S2820" s="38">
        <f t="shared" ca="1" si="178"/>
        <v>0</v>
      </c>
      <c r="T2820" s="38">
        <f t="shared" ca="1" si="175"/>
        <v>10</v>
      </c>
      <c r="U2820" s="38">
        <f ca="1">SUM($R$9:S2820)</f>
        <v>-77880</v>
      </c>
    </row>
    <row r="2821" spans="16:21" x14ac:dyDescent="0.2">
      <c r="P2821">
        <v>2813</v>
      </c>
      <c r="Q2821" s="37">
        <f t="shared" ca="1" si="176"/>
        <v>0</v>
      </c>
      <c r="R2821" s="38">
        <f t="shared" si="177"/>
        <v>10</v>
      </c>
      <c r="S2821" s="38">
        <f t="shared" ca="1" si="178"/>
        <v>0</v>
      </c>
      <c r="T2821" s="38">
        <f t="shared" ca="1" si="175"/>
        <v>10</v>
      </c>
      <c r="U2821" s="38">
        <f ca="1">SUM($R$9:S2821)</f>
        <v>-77870</v>
      </c>
    </row>
    <row r="2822" spans="16:21" x14ac:dyDescent="0.2">
      <c r="P2822">
        <v>2814</v>
      </c>
      <c r="Q2822" s="37">
        <f t="shared" ca="1" si="176"/>
        <v>0</v>
      </c>
      <c r="R2822" s="38">
        <f t="shared" si="177"/>
        <v>10</v>
      </c>
      <c r="S2822" s="38">
        <f t="shared" ca="1" si="178"/>
        <v>0</v>
      </c>
      <c r="T2822" s="38">
        <f t="shared" ca="1" si="175"/>
        <v>10</v>
      </c>
      <c r="U2822" s="38">
        <f ca="1">SUM($R$9:S2822)</f>
        <v>-77860</v>
      </c>
    </row>
    <row r="2823" spans="16:21" x14ac:dyDescent="0.2">
      <c r="P2823">
        <v>2815</v>
      </c>
      <c r="Q2823" s="37">
        <f t="shared" ca="1" si="176"/>
        <v>0</v>
      </c>
      <c r="R2823" s="38">
        <f t="shared" si="177"/>
        <v>10</v>
      </c>
      <c r="S2823" s="38">
        <f t="shared" ca="1" si="178"/>
        <v>0</v>
      </c>
      <c r="T2823" s="38">
        <f t="shared" ca="1" si="175"/>
        <v>10</v>
      </c>
      <c r="U2823" s="38">
        <f ca="1">SUM($R$9:S2823)</f>
        <v>-77850</v>
      </c>
    </row>
    <row r="2824" spans="16:21" x14ac:dyDescent="0.2">
      <c r="P2824">
        <v>2816</v>
      </c>
      <c r="Q2824" s="37">
        <f t="shared" ca="1" si="176"/>
        <v>0</v>
      </c>
      <c r="R2824" s="38">
        <f t="shared" si="177"/>
        <v>10</v>
      </c>
      <c r="S2824" s="38">
        <f t="shared" ca="1" si="178"/>
        <v>0</v>
      </c>
      <c r="T2824" s="38">
        <f t="shared" ca="1" si="175"/>
        <v>10</v>
      </c>
      <c r="U2824" s="38">
        <f ca="1">SUM($R$9:S2824)</f>
        <v>-77840</v>
      </c>
    </row>
    <row r="2825" spans="16:21" x14ac:dyDescent="0.2">
      <c r="P2825">
        <v>2817</v>
      </c>
      <c r="Q2825" s="37">
        <f t="shared" ca="1" si="176"/>
        <v>0</v>
      </c>
      <c r="R2825" s="38">
        <f t="shared" si="177"/>
        <v>10</v>
      </c>
      <c r="S2825" s="38">
        <f t="shared" ca="1" si="178"/>
        <v>0</v>
      </c>
      <c r="T2825" s="38">
        <f t="shared" ca="1" si="175"/>
        <v>10</v>
      </c>
      <c r="U2825" s="38">
        <f ca="1">SUM($R$9:S2825)</f>
        <v>-77830</v>
      </c>
    </row>
    <row r="2826" spans="16:21" x14ac:dyDescent="0.2">
      <c r="P2826">
        <v>2818</v>
      </c>
      <c r="Q2826" s="37">
        <f t="shared" ca="1" si="176"/>
        <v>0</v>
      </c>
      <c r="R2826" s="38">
        <f t="shared" si="177"/>
        <v>10</v>
      </c>
      <c r="S2826" s="38">
        <f t="shared" ca="1" si="178"/>
        <v>0</v>
      </c>
      <c r="T2826" s="38">
        <f t="shared" ref="T2826:T2889" ca="1" si="179">R2826+S2826</f>
        <v>10</v>
      </c>
      <c r="U2826" s="38">
        <f ca="1">SUM($R$9:S2826)</f>
        <v>-77820</v>
      </c>
    </row>
    <row r="2827" spans="16:21" x14ac:dyDescent="0.2">
      <c r="P2827">
        <v>2819</v>
      </c>
      <c r="Q2827" s="37">
        <f t="shared" ca="1" si="176"/>
        <v>0</v>
      </c>
      <c r="R2827" s="38">
        <f t="shared" si="177"/>
        <v>10</v>
      </c>
      <c r="S2827" s="38">
        <f t="shared" ca="1" si="178"/>
        <v>0</v>
      </c>
      <c r="T2827" s="38">
        <f t="shared" ca="1" si="179"/>
        <v>10</v>
      </c>
      <c r="U2827" s="38">
        <f ca="1">SUM($R$9:S2827)</f>
        <v>-77810</v>
      </c>
    </row>
    <row r="2828" spans="16:21" x14ac:dyDescent="0.2">
      <c r="P2828">
        <v>2820</v>
      </c>
      <c r="Q2828" s="37">
        <f t="shared" ca="1" si="176"/>
        <v>0</v>
      </c>
      <c r="R2828" s="38">
        <f t="shared" si="177"/>
        <v>10</v>
      </c>
      <c r="S2828" s="38">
        <f t="shared" ca="1" si="178"/>
        <v>0</v>
      </c>
      <c r="T2828" s="38">
        <f t="shared" ca="1" si="179"/>
        <v>10</v>
      </c>
      <c r="U2828" s="38">
        <f ca="1">SUM($R$9:S2828)</f>
        <v>-77800</v>
      </c>
    </row>
    <row r="2829" spans="16:21" x14ac:dyDescent="0.2">
      <c r="P2829">
        <v>2821</v>
      </c>
      <c r="Q2829" s="37">
        <f t="shared" ca="1" si="176"/>
        <v>0</v>
      </c>
      <c r="R2829" s="38">
        <f t="shared" si="177"/>
        <v>10</v>
      </c>
      <c r="S2829" s="38">
        <f t="shared" ca="1" si="178"/>
        <v>0</v>
      </c>
      <c r="T2829" s="38">
        <f t="shared" ca="1" si="179"/>
        <v>10</v>
      </c>
      <c r="U2829" s="38">
        <f ca="1">SUM($R$9:S2829)</f>
        <v>-77790</v>
      </c>
    </row>
    <row r="2830" spans="16:21" x14ac:dyDescent="0.2">
      <c r="P2830">
        <v>2822</v>
      </c>
      <c r="Q2830" s="37">
        <f t="shared" ca="1" si="176"/>
        <v>0</v>
      </c>
      <c r="R2830" s="38">
        <f t="shared" si="177"/>
        <v>10</v>
      </c>
      <c r="S2830" s="38">
        <f t="shared" ca="1" si="178"/>
        <v>0</v>
      </c>
      <c r="T2830" s="38">
        <f t="shared" ca="1" si="179"/>
        <v>10</v>
      </c>
      <c r="U2830" s="38">
        <f ca="1">SUM($R$9:S2830)</f>
        <v>-77780</v>
      </c>
    </row>
    <row r="2831" spans="16:21" x14ac:dyDescent="0.2">
      <c r="P2831">
        <v>2823</v>
      </c>
      <c r="Q2831" s="37">
        <f t="shared" ca="1" si="176"/>
        <v>0</v>
      </c>
      <c r="R2831" s="38">
        <f t="shared" si="177"/>
        <v>10</v>
      </c>
      <c r="S2831" s="38">
        <f t="shared" ca="1" si="178"/>
        <v>0</v>
      </c>
      <c r="T2831" s="38">
        <f t="shared" ca="1" si="179"/>
        <v>10</v>
      </c>
      <c r="U2831" s="38">
        <f ca="1">SUM($R$9:S2831)</f>
        <v>-77770</v>
      </c>
    </row>
    <row r="2832" spans="16:21" x14ac:dyDescent="0.2">
      <c r="P2832">
        <v>2824</v>
      </c>
      <c r="Q2832" s="37">
        <f t="shared" ca="1" si="176"/>
        <v>0</v>
      </c>
      <c r="R2832" s="38">
        <f t="shared" si="177"/>
        <v>10</v>
      </c>
      <c r="S2832" s="38">
        <f t="shared" ca="1" si="178"/>
        <v>0</v>
      </c>
      <c r="T2832" s="38">
        <f t="shared" ca="1" si="179"/>
        <v>10</v>
      </c>
      <c r="U2832" s="38">
        <f ca="1">SUM($R$9:S2832)</f>
        <v>-77760</v>
      </c>
    </row>
    <row r="2833" spans="16:21" x14ac:dyDescent="0.2">
      <c r="P2833">
        <v>2825</v>
      </c>
      <c r="Q2833" s="37">
        <f t="shared" ca="1" si="176"/>
        <v>0</v>
      </c>
      <c r="R2833" s="38">
        <f t="shared" si="177"/>
        <v>10</v>
      </c>
      <c r="S2833" s="38">
        <f t="shared" ca="1" si="178"/>
        <v>0</v>
      </c>
      <c r="T2833" s="38">
        <f t="shared" ca="1" si="179"/>
        <v>10</v>
      </c>
      <c r="U2833" s="38">
        <f ca="1">SUM($R$9:S2833)</f>
        <v>-77750</v>
      </c>
    </row>
    <row r="2834" spans="16:21" x14ac:dyDescent="0.2">
      <c r="P2834">
        <v>2826</v>
      </c>
      <c r="Q2834" s="37">
        <f t="shared" ca="1" si="176"/>
        <v>0</v>
      </c>
      <c r="R2834" s="38">
        <f t="shared" si="177"/>
        <v>10</v>
      </c>
      <c r="S2834" s="38">
        <f t="shared" ca="1" si="178"/>
        <v>0</v>
      </c>
      <c r="T2834" s="38">
        <f t="shared" ca="1" si="179"/>
        <v>10</v>
      </c>
      <c r="U2834" s="38">
        <f ca="1">SUM($R$9:S2834)</f>
        <v>-77740</v>
      </c>
    </row>
    <row r="2835" spans="16:21" x14ac:dyDescent="0.2">
      <c r="P2835">
        <v>2827</v>
      </c>
      <c r="Q2835" s="37">
        <f t="shared" ca="1" si="176"/>
        <v>0</v>
      </c>
      <c r="R2835" s="38">
        <f t="shared" si="177"/>
        <v>10</v>
      </c>
      <c r="S2835" s="38">
        <f t="shared" ca="1" si="178"/>
        <v>0</v>
      </c>
      <c r="T2835" s="38">
        <f t="shared" ca="1" si="179"/>
        <v>10</v>
      </c>
      <c r="U2835" s="38">
        <f ca="1">SUM($R$9:S2835)</f>
        <v>-77730</v>
      </c>
    </row>
    <row r="2836" spans="16:21" x14ac:dyDescent="0.2">
      <c r="P2836">
        <v>2828</v>
      </c>
      <c r="Q2836" s="37">
        <f t="shared" ca="1" si="176"/>
        <v>0</v>
      </c>
      <c r="R2836" s="38">
        <f t="shared" si="177"/>
        <v>10</v>
      </c>
      <c r="S2836" s="38">
        <f t="shared" ca="1" si="178"/>
        <v>0</v>
      </c>
      <c r="T2836" s="38">
        <f t="shared" ca="1" si="179"/>
        <v>10</v>
      </c>
      <c r="U2836" s="38">
        <f ca="1">SUM($R$9:S2836)</f>
        <v>-77720</v>
      </c>
    </row>
    <row r="2837" spans="16:21" x14ac:dyDescent="0.2">
      <c r="P2837">
        <v>2829</v>
      </c>
      <c r="Q2837" s="37">
        <f t="shared" ca="1" si="176"/>
        <v>0</v>
      </c>
      <c r="R2837" s="38">
        <f t="shared" si="177"/>
        <v>10</v>
      </c>
      <c r="S2837" s="38">
        <f t="shared" ca="1" si="178"/>
        <v>0</v>
      </c>
      <c r="T2837" s="38">
        <f t="shared" ca="1" si="179"/>
        <v>10</v>
      </c>
      <c r="U2837" s="38">
        <f ca="1">SUM($R$9:S2837)</f>
        <v>-77710</v>
      </c>
    </row>
    <row r="2838" spans="16:21" x14ac:dyDescent="0.2">
      <c r="P2838">
        <v>2830</v>
      </c>
      <c r="Q2838" s="37">
        <f t="shared" ca="1" si="176"/>
        <v>0</v>
      </c>
      <c r="R2838" s="38">
        <f t="shared" si="177"/>
        <v>10</v>
      </c>
      <c r="S2838" s="38">
        <f t="shared" ca="1" si="178"/>
        <v>0</v>
      </c>
      <c r="T2838" s="38">
        <f t="shared" ca="1" si="179"/>
        <v>10</v>
      </c>
      <c r="U2838" s="38">
        <f ca="1">SUM($R$9:S2838)</f>
        <v>-77700</v>
      </c>
    </row>
    <row r="2839" spans="16:21" x14ac:dyDescent="0.2">
      <c r="P2839">
        <v>2831</v>
      </c>
      <c r="Q2839" s="37">
        <f t="shared" ca="1" si="176"/>
        <v>0</v>
      </c>
      <c r="R2839" s="38">
        <f t="shared" si="177"/>
        <v>10</v>
      </c>
      <c r="S2839" s="38">
        <f t="shared" ca="1" si="178"/>
        <v>0</v>
      </c>
      <c r="T2839" s="38">
        <f t="shared" ca="1" si="179"/>
        <v>10</v>
      </c>
      <c r="U2839" s="38">
        <f ca="1">SUM($R$9:S2839)</f>
        <v>-77690</v>
      </c>
    </row>
    <row r="2840" spans="16:21" x14ac:dyDescent="0.2">
      <c r="P2840">
        <v>2832</v>
      </c>
      <c r="Q2840" s="37">
        <f t="shared" ca="1" si="176"/>
        <v>0</v>
      </c>
      <c r="R2840" s="38">
        <f t="shared" si="177"/>
        <v>10</v>
      </c>
      <c r="S2840" s="38">
        <f t="shared" ca="1" si="178"/>
        <v>0</v>
      </c>
      <c r="T2840" s="38">
        <f t="shared" ca="1" si="179"/>
        <v>10</v>
      </c>
      <c r="U2840" s="38">
        <f ca="1">SUM($R$9:S2840)</f>
        <v>-77680</v>
      </c>
    </row>
    <row r="2841" spans="16:21" x14ac:dyDescent="0.2">
      <c r="P2841">
        <v>2833</v>
      </c>
      <c r="Q2841" s="37">
        <f t="shared" ca="1" si="176"/>
        <v>0</v>
      </c>
      <c r="R2841" s="38">
        <f t="shared" si="177"/>
        <v>10</v>
      </c>
      <c r="S2841" s="38">
        <f t="shared" ca="1" si="178"/>
        <v>0</v>
      </c>
      <c r="T2841" s="38">
        <f t="shared" ca="1" si="179"/>
        <v>10</v>
      </c>
      <c r="U2841" s="38">
        <f ca="1">SUM($R$9:S2841)</f>
        <v>-77670</v>
      </c>
    </row>
    <row r="2842" spans="16:21" x14ac:dyDescent="0.2">
      <c r="P2842">
        <v>2834</v>
      </c>
      <c r="Q2842" s="37">
        <f t="shared" ca="1" si="176"/>
        <v>0</v>
      </c>
      <c r="R2842" s="38">
        <f t="shared" si="177"/>
        <v>10</v>
      </c>
      <c r="S2842" s="38">
        <f t="shared" ca="1" si="178"/>
        <v>0</v>
      </c>
      <c r="T2842" s="38">
        <f t="shared" ca="1" si="179"/>
        <v>10</v>
      </c>
      <c r="U2842" s="38">
        <f ca="1">SUM($R$9:S2842)</f>
        <v>-77660</v>
      </c>
    </row>
    <row r="2843" spans="16:21" x14ac:dyDescent="0.2">
      <c r="P2843">
        <v>2835</v>
      </c>
      <c r="Q2843" s="37">
        <f t="shared" ca="1" si="176"/>
        <v>0</v>
      </c>
      <c r="R2843" s="38">
        <f t="shared" si="177"/>
        <v>10</v>
      </c>
      <c r="S2843" s="38">
        <f t="shared" ca="1" si="178"/>
        <v>0</v>
      </c>
      <c r="T2843" s="38">
        <f t="shared" ca="1" si="179"/>
        <v>10</v>
      </c>
      <c r="U2843" s="38">
        <f ca="1">SUM($R$9:S2843)</f>
        <v>-77650</v>
      </c>
    </row>
    <row r="2844" spans="16:21" x14ac:dyDescent="0.2">
      <c r="P2844">
        <v>2836</v>
      </c>
      <c r="Q2844" s="37">
        <f t="shared" ca="1" si="176"/>
        <v>0</v>
      </c>
      <c r="R2844" s="38">
        <f t="shared" si="177"/>
        <v>10</v>
      </c>
      <c r="S2844" s="38">
        <f t="shared" ca="1" si="178"/>
        <v>0</v>
      </c>
      <c r="T2844" s="38">
        <f t="shared" ca="1" si="179"/>
        <v>10</v>
      </c>
      <c r="U2844" s="38">
        <f ca="1">SUM($R$9:S2844)</f>
        <v>-77640</v>
      </c>
    </row>
    <row r="2845" spans="16:21" x14ac:dyDescent="0.2">
      <c r="P2845">
        <v>2837</v>
      </c>
      <c r="Q2845" s="37">
        <f t="shared" ca="1" si="176"/>
        <v>0</v>
      </c>
      <c r="R2845" s="38">
        <f t="shared" si="177"/>
        <v>10</v>
      </c>
      <c r="S2845" s="38">
        <f t="shared" ca="1" si="178"/>
        <v>0</v>
      </c>
      <c r="T2845" s="38">
        <f t="shared" ca="1" si="179"/>
        <v>10</v>
      </c>
      <c r="U2845" s="38">
        <f ca="1">SUM($R$9:S2845)</f>
        <v>-77630</v>
      </c>
    </row>
    <row r="2846" spans="16:21" x14ac:dyDescent="0.2">
      <c r="P2846">
        <v>2838</v>
      </c>
      <c r="Q2846" s="37">
        <f t="shared" ca="1" si="176"/>
        <v>0</v>
      </c>
      <c r="R2846" s="38">
        <f t="shared" si="177"/>
        <v>10</v>
      </c>
      <c r="S2846" s="38">
        <f t="shared" ca="1" si="178"/>
        <v>0</v>
      </c>
      <c r="T2846" s="38">
        <f t="shared" ca="1" si="179"/>
        <v>10</v>
      </c>
      <c r="U2846" s="38">
        <f ca="1">SUM($R$9:S2846)</f>
        <v>-77620</v>
      </c>
    </row>
    <row r="2847" spans="16:21" x14ac:dyDescent="0.2">
      <c r="P2847">
        <v>2839</v>
      </c>
      <c r="Q2847" s="37">
        <f t="shared" ca="1" si="176"/>
        <v>0</v>
      </c>
      <c r="R2847" s="38">
        <f t="shared" si="177"/>
        <v>10</v>
      </c>
      <c r="S2847" s="38">
        <f t="shared" ca="1" si="178"/>
        <v>0</v>
      </c>
      <c r="T2847" s="38">
        <f t="shared" ca="1" si="179"/>
        <v>10</v>
      </c>
      <c r="U2847" s="38">
        <f ca="1">SUM($R$9:S2847)</f>
        <v>-77610</v>
      </c>
    </row>
    <row r="2848" spans="16:21" x14ac:dyDescent="0.2">
      <c r="P2848">
        <v>2840</v>
      </c>
      <c r="Q2848" s="37">
        <f t="shared" ca="1" si="176"/>
        <v>0</v>
      </c>
      <c r="R2848" s="38">
        <f t="shared" si="177"/>
        <v>10</v>
      </c>
      <c r="S2848" s="38">
        <f t="shared" ca="1" si="178"/>
        <v>0</v>
      </c>
      <c r="T2848" s="38">
        <f t="shared" ca="1" si="179"/>
        <v>10</v>
      </c>
      <c r="U2848" s="38">
        <f ca="1">SUM($R$9:S2848)</f>
        <v>-77600</v>
      </c>
    </row>
    <row r="2849" spans="16:21" x14ac:dyDescent="0.2">
      <c r="P2849">
        <v>2841</v>
      </c>
      <c r="Q2849" s="37">
        <f t="shared" ca="1" si="176"/>
        <v>0</v>
      </c>
      <c r="R2849" s="38">
        <f t="shared" si="177"/>
        <v>10</v>
      </c>
      <c r="S2849" s="38">
        <f t="shared" ca="1" si="178"/>
        <v>0</v>
      </c>
      <c r="T2849" s="38">
        <f t="shared" ca="1" si="179"/>
        <v>10</v>
      </c>
      <c r="U2849" s="38">
        <f ca="1">SUM($R$9:S2849)</f>
        <v>-77590</v>
      </c>
    </row>
    <row r="2850" spans="16:21" x14ac:dyDescent="0.2">
      <c r="P2850">
        <v>2842</v>
      </c>
      <c r="Q2850" s="37">
        <f t="shared" ca="1" si="176"/>
        <v>0</v>
      </c>
      <c r="R2850" s="38">
        <f t="shared" si="177"/>
        <v>10</v>
      </c>
      <c r="S2850" s="38">
        <f t="shared" ca="1" si="178"/>
        <v>0</v>
      </c>
      <c r="T2850" s="38">
        <f t="shared" ca="1" si="179"/>
        <v>10</v>
      </c>
      <c r="U2850" s="38">
        <f ca="1">SUM($R$9:S2850)</f>
        <v>-77580</v>
      </c>
    </row>
    <row r="2851" spans="16:21" x14ac:dyDescent="0.2">
      <c r="P2851">
        <v>2843</v>
      </c>
      <c r="Q2851" s="37">
        <f t="shared" ca="1" si="176"/>
        <v>0</v>
      </c>
      <c r="R2851" s="38">
        <f t="shared" si="177"/>
        <v>10</v>
      </c>
      <c r="S2851" s="38">
        <f t="shared" ca="1" si="178"/>
        <v>0</v>
      </c>
      <c r="T2851" s="38">
        <f t="shared" ca="1" si="179"/>
        <v>10</v>
      </c>
      <c r="U2851" s="38">
        <f ca="1">SUM($R$9:S2851)</f>
        <v>-77570</v>
      </c>
    </row>
    <row r="2852" spans="16:21" x14ac:dyDescent="0.2">
      <c r="P2852">
        <v>2844</v>
      </c>
      <c r="Q2852" s="37">
        <f t="shared" ca="1" si="176"/>
        <v>0</v>
      </c>
      <c r="R2852" s="38">
        <f t="shared" si="177"/>
        <v>10</v>
      </c>
      <c r="S2852" s="38">
        <f t="shared" ca="1" si="178"/>
        <v>0</v>
      </c>
      <c r="T2852" s="38">
        <f t="shared" ca="1" si="179"/>
        <v>10</v>
      </c>
      <c r="U2852" s="38">
        <f ca="1">SUM($R$9:S2852)</f>
        <v>-77560</v>
      </c>
    </row>
    <row r="2853" spans="16:21" x14ac:dyDescent="0.2">
      <c r="P2853">
        <v>2845</v>
      </c>
      <c r="Q2853" s="37">
        <f t="shared" ca="1" si="176"/>
        <v>0</v>
      </c>
      <c r="R2853" s="38">
        <f t="shared" si="177"/>
        <v>10</v>
      </c>
      <c r="S2853" s="38">
        <f t="shared" ca="1" si="178"/>
        <v>0</v>
      </c>
      <c r="T2853" s="38">
        <f t="shared" ca="1" si="179"/>
        <v>10</v>
      </c>
      <c r="U2853" s="38">
        <f ca="1">SUM($R$9:S2853)</f>
        <v>-77550</v>
      </c>
    </row>
    <row r="2854" spans="16:21" x14ac:dyDescent="0.2">
      <c r="P2854">
        <v>2846</v>
      </c>
      <c r="Q2854" s="37">
        <f t="shared" ca="1" si="176"/>
        <v>0</v>
      </c>
      <c r="R2854" s="38">
        <f t="shared" si="177"/>
        <v>10</v>
      </c>
      <c r="S2854" s="38">
        <f t="shared" ca="1" si="178"/>
        <v>0</v>
      </c>
      <c r="T2854" s="38">
        <f t="shared" ca="1" si="179"/>
        <v>10</v>
      </c>
      <c r="U2854" s="38">
        <f ca="1">SUM($R$9:S2854)</f>
        <v>-77540</v>
      </c>
    </row>
    <row r="2855" spans="16:21" x14ac:dyDescent="0.2">
      <c r="P2855">
        <v>2847</v>
      </c>
      <c r="Q2855" s="37">
        <f t="shared" ca="1" si="176"/>
        <v>0</v>
      </c>
      <c r="R2855" s="38">
        <f t="shared" si="177"/>
        <v>10</v>
      </c>
      <c r="S2855" s="38">
        <f t="shared" ca="1" si="178"/>
        <v>0</v>
      </c>
      <c r="T2855" s="38">
        <f t="shared" ca="1" si="179"/>
        <v>10</v>
      </c>
      <c r="U2855" s="38">
        <f ca="1">SUM($R$9:S2855)</f>
        <v>-77530</v>
      </c>
    </row>
    <row r="2856" spans="16:21" x14ac:dyDescent="0.2">
      <c r="P2856">
        <v>2848</v>
      </c>
      <c r="Q2856" s="37">
        <f t="shared" ca="1" si="176"/>
        <v>0</v>
      </c>
      <c r="R2856" s="38">
        <f t="shared" si="177"/>
        <v>10</v>
      </c>
      <c r="S2856" s="38">
        <f t="shared" ca="1" si="178"/>
        <v>0</v>
      </c>
      <c r="T2856" s="38">
        <f t="shared" ca="1" si="179"/>
        <v>10</v>
      </c>
      <c r="U2856" s="38">
        <f ca="1">SUM($R$9:S2856)</f>
        <v>-77520</v>
      </c>
    </row>
    <row r="2857" spans="16:21" x14ac:dyDescent="0.2">
      <c r="P2857">
        <v>2849</v>
      </c>
      <c r="Q2857" s="37">
        <f t="shared" ca="1" si="176"/>
        <v>0</v>
      </c>
      <c r="R2857" s="38">
        <f t="shared" si="177"/>
        <v>10</v>
      </c>
      <c r="S2857" s="38">
        <f t="shared" ca="1" si="178"/>
        <v>0</v>
      </c>
      <c r="T2857" s="38">
        <f t="shared" ca="1" si="179"/>
        <v>10</v>
      </c>
      <c r="U2857" s="38">
        <f ca="1">SUM($R$9:S2857)</f>
        <v>-77510</v>
      </c>
    </row>
    <row r="2858" spans="16:21" x14ac:dyDescent="0.2">
      <c r="P2858">
        <v>2850</v>
      </c>
      <c r="Q2858" s="37">
        <f t="shared" ca="1" si="176"/>
        <v>0</v>
      </c>
      <c r="R2858" s="38">
        <f t="shared" si="177"/>
        <v>10</v>
      </c>
      <c r="S2858" s="38">
        <f t="shared" ca="1" si="178"/>
        <v>0</v>
      </c>
      <c r="T2858" s="38">
        <f t="shared" ca="1" si="179"/>
        <v>10</v>
      </c>
      <c r="U2858" s="38">
        <f ca="1">SUM($R$9:S2858)</f>
        <v>-77500</v>
      </c>
    </row>
    <row r="2859" spans="16:21" x14ac:dyDescent="0.2">
      <c r="P2859">
        <v>2851</v>
      </c>
      <c r="Q2859" s="37">
        <f t="shared" ca="1" si="176"/>
        <v>0</v>
      </c>
      <c r="R2859" s="38">
        <f t="shared" si="177"/>
        <v>10</v>
      </c>
      <c r="S2859" s="38">
        <f t="shared" ca="1" si="178"/>
        <v>0</v>
      </c>
      <c r="T2859" s="38">
        <f t="shared" ca="1" si="179"/>
        <v>10</v>
      </c>
      <c r="U2859" s="38">
        <f ca="1">SUM($R$9:S2859)</f>
        <v>-77490</v>
      </c>
    </row>
    <row r="2860" spans="16:21" x14ac:dyDescent="0.2">
      <c r="P2860">
        <v>2852</v>
      </c>
      <c r="Q2860" s="37">
        <f t="shared" ca="1" si="176"/>
        <v>0</v>
      </c>
      <c r="R2860" s="38">
        <f t="shared" si="177"/>
        <v>10</v>
      </c>
      <c r="S2860" s="38">
        <f t="shared" ca="1" si="178"/>
        <v>0</v>
      </c>
      <c r="T2860" s="38">
        <f t="shared" ca="1" si="179"/>
        <v>10</v>
      </c>
      <c r="U2860" s="38">
        <f ca="1">SUM($R$9:S2860)</f>
        <v>-77480</v>
      </c>
    </row>
    <row r="2861" spans="16:21" x14ac:dyDescent="0.2">
      <c r="P2861">
        <v>2853</v>
      </c>
      <c r="Q2861" s="37">
        <f t="shared" ca="1" si="176"/>
        <v>0</v>
      </c>
      <c r="R2861" s="38">
        <f t="shared" si="177"/>
        <v>10</v>
      </c>
      <c r="S2861" s="38">
        <f t="shared" ca="1" si="178"/>
        <v>0</v>
      </c>
      <c r="T2861" s="38">
        <f t="shared" ca="1" si="179"/>
        <v>10</v>
      </c>
      <c r="U2861" s="38">
        <f ca="1">SUM($R$9:S2861)</f>
        <v>-77470</v>
      </c>
    </row>
    <row r="2862" spans="16:21" x14ac:dyDescent="0.2">
      <c r="P2862">
        <v>2854</v>
      </c>
      <c r="Q2862" s="37">
        <f t="shared" ca="1" si="176"/>
        <v>0</v>
      </c>
      <c r="R2862" s="38">
        <f t="shared" si="177"/>
        <v>10</v>
      </c>
      <c r="S2862" s="38">
        <f t="shared" ca="1" si="178"/>
        <v>0</v>
      </c>
      <c r="T2862" s="38">
        <f t="shared" ca="1" si="179"/>
        <v>10</v>
      </c>
      <c r="U2862" s="38">
        <f ca="1">SUM($R$9:S2862)</f>
        <v>-77460</v>
      </c>
    </row>
    <row r="2863" spans="16:21" x14ac:dyDescent="0.2">
      <c r="P2863">
        <v>2855</v>
      </c>
      <c r="Q2863" s="37">
        <f t="shared" ca="1" si="176"/>
        <v>0</v>
      </c>
      <c r="R2863" s="38">
        <f t="shared" si="177"/>
        <v>10</v>
      </c>
      <c r="S2863" s="38">
        <f t="shared" ca="1" si="178"/>
        <v>0</v>
      </c>
      <c r="T2863" s="38">
        <f t="shared" ca="1" si="179"/>
        <v>10</v>
      </c>
      <c r="U2863" s="38">
        <f ca="1">SUM($R$9:S2863)</f>
        <v>-77450</v>
      </c>
    </row>
    <row r="2864" spans="16:21" x14ac:dyDescent="0.2">
      <c r="P2864">
        <v>2856</v>
      </c>
      <c r="Q2864" s="37">
        <f t="shared" ca="1" si="176"/>
        <v>0</v>
      </c>
      <c r="R2864" s="38">
        <f t="shared" si="177"/>
        <v>10</v>
      </c>
      <c r="S2864" s="38">
        <f t="shared" ca="1" si="178"/>
        <v>0</v>
      </c>
      <c r="T2864" s="38">
        <f t="shared" ca="1" si="179"/>
        <v>10</v>
      </c>
      <c r="U2864" s="38">
        <f ca="1">SUM($R$9:S2864)</f>
        <v>-77440</v>
      </c>
    </row>
    <row r="2865" spans="16:21" x14ac:dyDescent="0.2">
      <c r="P2865">
        <v>2857</v>
      </c>
      <c r="Q2865" s="37">
        <f t="shared" ref="Q2865:Q2928" ca="1" si="180">IF(RAND()&lt;$C$2,1,0)</f>
        <v>0</v>
      </c>
      <c r="R2865" s="38">
        <f t="shared" ref="R2865:R2928" si="181">$G$2</f>
        <v>10</v>
      </c>
      <c r="S2865" s="38">
        <f t="shared" ref="S2865:S2928" ca="1" si="182">IF(Q2865=1,$G$3,$G$4)</f>
        <v>0</v>
      </c>
      <c r="T2865" s="38">
        <f t="shared" ca="1" si="179"/>
        <v>10</v>
      </c>
      <c r="U2865" s="38">
        <f ca="1">SUM($R$9:S2865)</f>
        <v>-77430</v>
      </c>
    </row>
    <row r="2866" spans="16:21" x14ac:dyDescent="0.2">
      <c r="P2866">
        <v>2858</v>
      </c>
      <c r="Q2866" s="37">
        <f t="shared" ca="1" si="180"/>
        <v>0</v>
      </c>
      <c r="R2866" s="38">
        <f t="shared" si="181"/>
        <v>10</v>
      </c>
      <c r="S2866" s="38">
        <f t="shared" ca="1" si="182"/>
        <v>0</v>
      </c>
      <c r="T2866" s="38">
        <f t="shared" ca="1" si="179"/>
        <v>10</v>
      </c>
      <c r="U2866" s="38">
        <f ca="1">SUM($R$9:S2866)</f>
        <v>-77420</v>
      </c>
    </row>
    <row r="2867" spans="16:21" x14ac:dyDescent="0.2">
      <c r="P2867">
        <v>2859</v>
      </c>
      <c r="Q2867" s="37">
        <f t="shared" ca="1" si="180"/>
        <v>0</v>
      </c>
      <c r="R2867" s="38">
        <f t="shared" si="181"/>
        <v>10</v>
      </c>
      <c r="S2867" s="38">
        <f t="shared" ca="1" si="182"/>
        <v>0</v>
      </c>
      <c r="T2867" s="38">
        <f t="shared" ca="1" si="179"/>
        <v>10</v>
      </c>
      <c r="U2867" s="38">
        <f ca="1">SUM($R$9:S2867)</f>
        <v>-77410</v>
      </c>
    </row>
    <row r="2868" spans="16:21" x14ac:dyDescent="0.2">
      <c r="P2868">
        <v>2860</v>
      </c>
      <c r="Q2868" s="37">
        <f t="shared" ca="1" si="180"/>
        <v>0</v>
      </c>
      <c r="R2868" s="38">
        <f t="shared" si="181"/>
        <v>10</v>
      </c>
      <c r="S2868" s="38">
        <f t="shared" ca="1" si="182"/>
        <v>0</v>
      </c>
      <c r="T2868" s="38">
        <f t="shared" ca="1" si="179"/>
        <v>10</v>
      </c>
      <c r="U2868" s="38">
        <f ca="1">SUM($R$9:S2868)</f>
        <v>-77400</v>
      </c>
    </row>
    <row r="2869" spans="16:21" x14ac:dyDescent="0.2">
      <c r="P2869">
        <v>2861</v>
      </c>
      <c r="Q2869" s="37">
        <f t="shared" ca="1" si="180"/>
        <v>0</v>
      </c>
      <c r="R2869" s="38">
        <f t="shared" si="181"/>
        <v>10</v>
      </c>
      <c r="S2869" s="38">
        <f t="shared" ca="1" si="182"/>
        <v>0</v>
      </c>
      <c r="T2869" s="38">
        <f t="shared" ca="1" si="179"/>
        <v>10</v>
      </c>
      <c r="U2869" s="38">
        <f ca="1">SUM($R$9:S2869)</f>
        <v>-77390</v>
      </c>
    </row>
    <row r="2870" spans="16:21" x14ac:dyDescent="0.2">
      <c r="P2870">
        <v>2862</v>
      </c>
      <c r="Q2870" s="37">
        <f t="shared" ca="1" si="180"/>
        <v>0</v>
      </c>
      <c r="R2870" s="38">
        <f t="shared" si="181"/>
        <v>10</v>
      </c>
      <c r="S2870" s="38">
        <f t="shared" ca="1" si="182"/>
        <v>0</v>
      </c>
      <c r="T2870" s="38">
        <f t="shared" ca="1" si="179"/>
        <v>10</v>
      </c>
      <c r="U2870" s="38">
        <f ca="1">SUM($R$9:S2870)</f>
        <v>-77380</v>
      </c>
    </row>
    <row r="2871" spans="16:21" x14ac:dyDescent="0.2">
      <c r="P2871">
        <v>2863</v>
      </c>
      <c r="Q2871" s="37">
        <f t="shared" ca="1" si="180"/>
        <v>0</v>
      </c>
      <c r="R2871" s="38">
        <f t="shared" si="181"/>
        <v>10</v>
      </c>
      <c r="S2871" s="38">
        <f t="shared" ca="1" si="182"/>
        <v>0</v>
      </c>
      <c r="T2871" s="38">
        <f t="shared" ca="1" si="179"/>
        <v>10</v>
      </c>
      <c r="U2871" s="38">
        <f ca="1">SUM($R$9:S2871)</f>
        <v>-77370</v>
      </c>
    </row>
    <row r="2872" spans="16:21" x14ac:dyDescent="0.2">
      <c r="P2872">
        <v>2864</v>
      </c>
      <c r="Q2872" s="37">
        <f t="shared" ca="1" si="180"/>
        <v>0</v>
      </c>
      <c r="R2872" s="38">
        <f t="shared" si="181"/>
        <v>10</v>
      </c>
      <c r="S2872" s="38">
        <f t="shared" ca="1" si="182"/>
        <v>0</v>
      </c>
      <c r="T2872" s="38">
        <f t="shared" ca="1" si="179"/>
        <v>10</v>
      </c>
      <c r="U2872" s="38">
        <f ca="1">SUM($R$9:S2872)</f>
        <v>-77360</v>
      </c>
    </row>
    <row r="2873" spans="16:21" x14ac:dyDescent="0.2">
      <c r="P2873">
        <v>2865</v>
      </c>
      <c r="Q2873" s="37">
        <f t="shared" ca="1" si="180"/>
        <v>0</v>
      </c>
      <c r="R2873" s="38">
        <f t="shared" si="181"/>
        <v>10</v>
      </c>
      <c r="S2873" s="38">
        <f t="shared" ca="1" si="182"/>
        <v>0</v>
      </c>
      <c r="T2873" s="38">
        <f t="shared" ca="1" si="179"/>
        <v>10</v>
      </c>
      <c r="U2873" s="38">
        <f ca="1">SUM($R$9:S2873)</f>
        <v>-77350</v>
      </c>
    </row>
    <row r="2874" spans="16:21" x14ac:dyDescent="0.2">
      <c r="P2874">
        <v>2866</v>
      </c>
      <c r="Q2874" s="37">
        <f t="shared" ca="1" si="180"/>
        <v>0</v>
      </c>
      <c r="R2874" s="38">
        <f t="shared" si="181"/>
        <v>10</v>
      </c>
      <c r="S2874" s="38">
        <f t="shared" ca="1" si="182"/>
        <v>0</v>
      </c>
      <c r="T2874" s="38">
        <f t="shared" ca="1" si="179"/>
        <v>10</v>
      </c>
      <c r="U2874" s="38">
        <f ca="1">SUM($R$9:S2874)</f>
        <v>-77340</v>
      </c>
    </row>
    <row r="2875" spans="16:21" x14ac:dyDescent="0.2">
      <c r="P2875">
        <v>2867</v>
      </c>
      <c r="Q2875" s="37">
        <f t="shared" ca="1" si="180"/>
        <v>0</v>
      </c>
      <c r="R2875" s="38">
        <f t="shared" si="181"/>
        <v>10</v>
      </c>
      <c r="S2875" s="38">
        <f t="shared" ca="1" si="182"/>
        <v>0</v>
      </c>
      <c r="T2875" s="38">
        <f t="shared" ca="1" si="179"/>
        <v>10</v>
      </c>
      <c r="U2875" s="38">
        <f ca="1">SUM($R$9:S2875)</f>
        <v>-77330</v>
      </c>
    </row>
    <row r="2876" spans="16:21" x14ac:dyDescent="0.2">
      <c r="P2876">
        <v>2868</v>
      </c>
      <c r="Q2876" s="37">
        <f t="shared" ca="1" si="180"/>
        <v>0</v>
      </c>
      <c r="R2876" s="38">
        <f t="shared" si="181"/>
        <v>10</v>
      </c>
      <c r="S2876" s="38">
        <f t="shared" ca="1" si="182"/>
        <v>0</v>
      </c>
      <c r="T2876" s="38">
        <f t="shared" ca="1" si="179"/>
        <v>10</v>
      </c>
      <c r="U2876" s="38">
        <f ca="1">SUM($R$9:S2876)</f>
        <v>-77320</v>
      </c>
    </row>
    <row r="2877" spans="16:21" x14ac:dyDescent="0.2">
      <c r="P2877">
        <v>2869</v>
      </c>
      <c r="Q2877" s="37">
        <f t="shared" ca="1" si="180"/>
        <v>0</v>
      </c>
      <c r="R2877" s="38">
        <f t="shared" si="181"/>
        <v>10</v>
      </c>
      <c r="S2877" s="38">
        <f t="shared" ca="1" si="182"/>
        <v>0</v>
      </c>
      <c r="T2877" s="38">
        <f t="shared" ca="1" si="179"/>
        <v>10</v>
      </c>
      <c r="U2877" s="38">
        <f ca="1">SUM($R$9:S2877)</f>
        <v>-77310</v>
      </c>
    </row>
    <row r="2878" spans="16:21" x14ac:dyDescent="0.2">
      <c r="P2878">
        <v>2870</v>
      </c>
      <c r="Q2878" s="37">
        <f t="shared" ca="1" si="180"/>
        <v>0</v>
      </c>
      <c r="R2878" s="38">
        <f t="shared" si="181"/>
        <v>10</v>
      </c>
      <c r="S2878" s="38">
        <f t="shared" ca="1" si="182"/>
        <v>0</v>
      </c>
      <c r="T2878" s="38">
        <f t="shared" ca="1" si="179"/>
        <v>10</v>
      </c>
      <c r="U2878" s="38">
        <f ca="1">SUM($R$9:S2878)</f>
        <v>-77300</v>
      </c>
    </row>
    <row r="2879" spans="16:21" x14ac:dyDescent="0.2">
      <c r="P2879">
        <v>2871</v>
      </c>
      <c r="Q2879" s="37">
        <f t="shared" ca="1" si="180"/>
        <v>0</v>
      </c>
      <c r="R2879" s="38">
        <f t="shared" si="181"/>
        <v>10</v>
      </c>
      <c r="S2879" s="38">
        <f t="shared" ca="1" si="182"/>
        <v>0</v>
      </c>
      <c r="T2879" s="38">
        <f t="shared" ca="1" si="179"/>
        <v>10</v>
      </c>
      <c r="U2879" s="38">
        <f ca="1">SUM($R$9:S2879)</f>
        <v>-77290</v>
      </c>
    </row>
    <row r="2880" spans="16:21" x14ac:dyDescent="0.2">
      <c r="P2880">
        <v>2872</v>
      </c>
      <c r="Q2880" s="37">
        <f t="shared" ca="1" si="180"/>
        <v>0</v>
      </c>
      <c r="R2880" s="38">
        <f t="shared" si="181"/>
        <v>10</v>
      </c>
      <c r="S2880" s="38">
        <f t="shared" ca="1" si="182"/>
        <v>0</v>
      </c>
      <c r="T2880" s="38">
        <f t="shared" ca="1" si="179"/>
        <v>10</v>
      </c>
      <c r="U2880" s="38">
        <f ca="1">SUM($R$9:S2880)</f>
        <v>-77280</v>
      </c>
    </row>
    <row r="2881" spans="16:21" x14ac:dyDescent="0.2">
      <c r="P2881">
        <v>2873</v>
      </c>
      <c r="Q2881" s="37">
        <f t="shared" ca="1" si="180"/>
        <v>0</v>
      </c>
      <c r="R2881" s="38">
        <f t="shared" si="181"/>
        <v>10</v>
      </c>
      <c r="S2881" s="38">
        <f t="shared" ca="1" si="182"/>
        <v>0</v>
      </c>
      <c r="T2881" s="38">
        <f t="shared" ca="1" si="179"/>
        <v>10</v>
      </c>
      <c r="U2881" s="38">
        <f ca="1">SUM($R$9:S2881)</f>
        <v>-77270</v>
      </c>
    </row>
    <row r="2882" spans="16:21" x14ac:dyDescent="0.2">
      <c r="P2882">
        <v>2874</v>
      </c>
      <c r="Q2882" s="37">
        <f t="shared" ca="1" si="180"/>
        <v>0</v>
      </c>
      <c r="R2882" s="38">
        <f t="shared" si="181"/>
        <v>10</v>
      </c>
      <c r="S2882" s="38">
        <f t="shared" ca="1" si="182"/>
        <v>0</v>
      </c>
      <c r="T2882" s="38">
        <f t="shared" ca="1" si="179"/>
        <v>10</v>
      </c>
      <c r="U2882" s="38">
        <f ca="1">SUM($R$9:S2882)</f>
        <v>-77260</v>
      </c>
    </row>
    <row r="2883" spans="16:21" x14ac:dyDescent="0.2">
      <c r="P2883">
        <v>2875</v>
      </c>
      <c r="Q2883" s="37">
        <f t="shared" ca="1" si="180"/>
        <v>0</v>
      </c>
      <c r="R2883" s="38">
        <f t="shared" si="181"/>
        <v>10</v>
      </c>
      <c r="S2883" s="38">
        <f t="shared" ca="1" si="182"/>
        <v>0</v>
      </c>
      <c r="T2883" s="38">
        <f t="shared" ca="1" si="179"/>
        <v>10</v>
      </c>
      <c r="U2883" s="38">
        <f ca="1">SUM($R$9:S2883)</f>
        <v>-77250</v>
      </c>
    </row>
    <row r="2884" spans="16:21" x14ac:dyDescent="0.2">
      <c r="P2884">
        <v>2876</v>
      </c>
      <c r="Q2884" s="37">
        <f t="shared" ca="1" si="180"/>
        <v>0</v>
      </c>
      <c r="R2884" s="38">
        <f t="shared" si="181"/>
        <v>10</v>
      </c>
      <c r="S2884" s="38">
        <f t="shared" ca="1" si="182"/>
        <v>0</v>
      </c>
      <c r="T2884" s="38">
        <f t="shared" ca="1" si="179"/>
        <v>10</v>
      </c>
      <c r="U2884" s="38">
        <f ca="1">SUM($R$9:S2884)</f>
        <v>-77240</v>
      </c>
    </row>
    <row r="2885" spans="16:21" x14ac:dyDescent="0.2">
      <c r="P2885">
        <v>2877</v>
      </c>
      <c r="Q2885" s="37">
        <f t="shared" ca="1" si="180"/>
        <v>0</v>
      </c>
      <c r="R2885" s="38">
        <f t="shared" si="181"/>
        <v>10</v>
      </c>
      <c r="S2885" s="38">
        <f t="shared" ca="1" si="182"/>
        <v>0</v>
      </c>
      <c r="T2885" s="38">
        <f t="shared" ca="1" si="179"/>
        <v>10</v>
      </c>
      <c r="U2885" s="38">
        <f ca="1">SUM($R$9:S2885)</f>
        <v>-77230</v>
      </c>
    </row>
    <row r="2886" spans="16:21" x14ac:dyDescent="0.2">
      <c r="P2886">
        <v>2878</v>
      </c>
      <c r="Q2886" s="37">
        <f t="shared" ca="1" si="180"/>
        <v>0</v>
      </c>
      <c r="R2886" s="38">
        <f t="shared" si="181"/>
        <v>10</v>
      </c>
      <c r="S2886" s="38">
        <f t="shared" ca="1" si="182"/>
        <v>0</v>
      </c>
      <c r="T2886" s="38">
        <f t="shared" ca="1" si="179"/>
        <v>10</v>
      </c>
      <c r="U2886" s="38">
        <f ca="1">SUM($R$9:S2886)</f>
        <v>-77220</v>
      </c>
    </row>
    <row r="2887" spans="16:21" x14ac:dyDescent="0.2">
      <c r="P2887">
        <v>2879</v>
      </c>
      <c r="Q2887" s="37">
        <f t="shared" ca="1" si="180"/>
        <v>0</v>
      </c>
      <c r="R2887" s="38">
        <f t="shared" si="181"/>
        <v>10</v>
      </c>
      <c r="S2887" s="38">
        <f t="shared" ca="1" si="182"/>
        <v>0</v>
      </c>
      <c r="T2887" s="38">
        <f t="shared" ca="1" si="179"/>
        <v>10</v>
      </c>
      <c r="U2887" s="38">
        <f ca="1">SUM($R$9:S2887)</f>
        <v>-77210</v>
      </c>
    </row>
    <row r="2888" spans="16:21" x14ac:dyDescent="0.2">
      <c r="P2888">
        <v>2880</v>
      </c>
      <c r="Q2888" s="37">
        <f t="shared" ca="1" si="180"/>
        <v>0</v>
      </c>
      <c r="R2888" s="38">
        <f t="shared" si="181"/>
        <v>10</v>
      </c>
      <c r="S2888" s="38">
        <f t="shared" ca="1" si="182"/>
        <v>0</v>
      </c>
      <c r="T2888" s="38">
        <f t="shared" ca="1" si="179"/>
        <v>10</v>
      </c>
      <c r="U2888" s="38">
        <f ca="1">SUM($R$9:S2888)</f>
        <v>-77200</v>
      </c>
    </row>
    <row r="2889" spans="16:21" x14ac:dyDescent="0.2">
      <c r="P2889">
        <v>2881</v>
      </c>
      <c r="Q2889" s="37">
        <f t="shared" ca="1" si="180"/>
        <v>0</v>
      </c>
      <c r="R2889" s="38">
        <f t="shared" si="181"/>
        <v>10</v>
      </c>
      <c r="S2889" s="38">
        <f t="shared" ca="1" si="182"/>
        <v>0</v>
      </c>
      <c r="T2889" s="38">
        <f t="shared" ca="1" si="179"/>
        <v>10</v>
      </c>
      <c r="U2889" s="38">
        <f ca="1">SUM($R$9:S2889)</f>
        <v>-77190</v>
      </c>
    </row>
    <row r="2890" spans="16:21" x14ac:dyDescent="0.2">
      <c r="P2890">
        <v>2882</v>
      </c>
      <c r="Q2890" s="37">
        <f t="shared" ca="1" si="180"/>
        <v>0</v>
      </c>
      <c r="R2890" s="38">
        <f t="shared" si="181"/>
        <v>10</v>
      </c>
      <c r="S2890" s="38">
        <f t="shared" ca="1" si="182"/>
        <v>0</v>
      </c>
      <c r="T2890" s="38">
        <f t="shared" ref="T2890:T2953" ca="1" si="183">R2890+S2890</f>
        <v>10</v>
      </c>
      <c r="U2890" s="38">
        <f ca="1">SUM($R$9:S2890)</f>
        <v>-77180</v>
      </c>
    </row>
    <row r="2891" spans="16:21" x14ac:dyDescent="0.2">
      <c r="P2891">
        <v>2883</v>
      </c>
      <c r="Q2891" s="37">
        <f t="shared" ca="1" si="180"/>
        <v>0</v>
      </c>
      <c r="R2891" s="38">
        <f t="shared" si="181"/>
        <v>10</v>
      </c>
      <c r="S2891" s="38">
        <f t="shared" ca="1" si="182"/>
        <v>0</v>
      </c>
      <c r="T2891" s="38">
        <f t="shared" ca="1" si="183"/>
        <v>10</v>
      </c>
      <c r="U2891" s="38">
        <f ca="1">SUM($R$9:S2891)</f>
        <v>-77170</v>
      </c>
    </row>
    <row r="2892" spans="16:21" x14ac:dyDescent="0.2">
      <c r="P2892">
        <v>2884</v>
      </c>
      <c r="Q2892" s="37">
        <f t="shared" ca="1" si="180"/>
        <v>0</v>
      </c>
      <c r="R2892" s="38">
        <f t="shared" si="181"/>
        <v>10</v>
      </c>
      <c r="S2892" s="38">
        <f t="shared" ca="1" si="182"/>
        <v>0</v>
      </c>
      <c r="T2892" s="38">
        <f t="shared" ca="1" si="183"/>
        <v>10</v>
      </c>
      <c r="U2892" s="38">
        <f ca="1">SUM($R$9:S2892)</f>
        <v>-77160</v>
      </c>
    </row>
    <row r="2893" spans="16:21" x14ac:dyDescent="0.2">
      <c r="P2893">
        <v>2885</v>
      </c>
      <c r="Q2893" s="37">
        <f t="shared" ca="1" si="180"/>
        <v>1</v>
      </c>
      <c r="R2893" s="38">
        <f t="shared" si="181"/>
        <v>10</v>
      </c>
      <c r="S2893" s="38">
        <f t="shared" ca="1" si="182"/>
        <v>-1000</v>
      </c>
      <c r="T2893" s="38">
        <f t="shared" ca="1" si="183"/>
        <v>-990</v>
      </c>
      <c r="U2893" s="38">
        <f ca="1">SUM($R$9:S2893)</f>
        <v>-78150</v>
      </c>
    </row>
    <row r="2894" spans="16:21" x14ac:dyDescent="0.2">
      <c r="P2894">
        <v>2886</v>
      </c>
      <c r="Q2894" s="37">
        <f t="shared" ca="1" si="180"/>
        <v>0</v>
      </c>
      <c r="R2894" s="38">
        <f t="shared" si="181"/>
        <v>10</v>
      </c>
      <c r="S2894" s="38">
        <f t="shared" ca="1" si="182"/>
        <v>0</v>
      </c>
      <c r="T2894" s="38">
        <f t="shared" ca="1" si="183"/>
        <v>10</v>
      </c>
      <c r="U2894" s="38">
        <f ca="1">SUM($R$9:S2894)</f>
        <v>-78140</v>
      </c>
    </row>
    <row r="2895" spans="16:21" x14ac:dyDescent="0.2">
      <c r="P2895">
        <v>2887</v>
      </c>
      <c r="Q2895" s="37">
        <f t="shared" ca="1" si="180"/>
        <v>0</v>
      </c>
      <c r="R2895" s="38">
        <f t="shared" si="181"/>
        <v>10</v>
      </c>
      <c r="S2895" s="38">
        <f t="shared" ca="1" si="182"/>
        <v>0</v>
      </c>
      <c r="T2895" s="38">
        <f t="shared" ca="1" si="183"/>
        <v>10</v>
      </c>
      <c r="U2895" s="38">
        <f ca="1">SUM($R$9:S2895)</f>
        <v>-78130</v>
      </c>
    </row>
    <row r="2896" spans="16:21" x14ac:dyDescent="0.2">
      <c r="P2896">
        <v>2888</v>
      </c>
      <c r="Q2896" s="37">
        <f t="shared" ca="1" si="180"/>
        <v>0</v>
      </c>
      <c r="R2896" s="38">
        <f t="shared" si="181"/>
        <v>10</v>
      </c>
      <c r="S2896" s="38">
        <f t="shared" ca="1" si="182"/>
        <v>0</v>
      </c>
      <c r="T2896" s="38">
        <f t="shared" ca="1" si="183"/>
        <v>10</v>
      </c>
      <c r="U2896" s="38">
        <f ca="1">SUM($R$9:S2896)</f>
        <v>-78120</v>
      </c>
    </row>
    <row r="2897" spans="16:21" x14ac:dyDescent="0.2">
      <c r="P2897">
        <v>2889</v>
      </c>
      <c r="Q2897" s="37">
        <f t="shared" ca="1" si="180"/>
        <v>0</v>
      </c>
      <c r="R2897" s="38">
        <f t="shared" si="181"/>
        <v>10</v>
      </c>
      <c r="S2897" s="38">
        <f t="shared" ca="1" si="182"/>
        <v>0</v>
      </c>
      <c r="T2897" s="38">
        <f t="shared" ca="1" si="183"/>
        <v>10</v>
      </c>
      <c r="U2897" s="38">
        <f ca="1">SUM($R$9:S2897)</f>
        <v>-78110</v>
      </c>
    </row>
    <row r="2898" spans="16:21" x14ac:dyDescent="0.2">
      <c r="P2898">
        <v>2890</v>
      </c>
      <c r="Q2898" s="37">
        <f t="shared" ca="1" si="180"/>
        <v>0</v>
      </c>
      <c r="R2898" s="38">
        <f t="shared" si="181"/>
        <v>10</v>
      </c>
      <c r="S2898" s="38">
        <f t="shared" ca="1" si="182"/>
        <v>0</v>
      </c>
      <c r="T2898" s="38">
        <f t="shared" ca="1" si="183"/>
        <v>10</v>
      </c>
      <c r="U2898" s="38">
        <f ca="1">SUM($R$9:S2898)</f>
        <v>-78100</v>
      </c>
    </row>
    <row r="2899" spans="16:21" x14ac:dyDescent="0.2">
      <c r="P2899">
        <v>2891</v>
      </c>
      <c r="Q2899" s="37">
        <f t="shared" ca="1" si="180"/>
        <v>0</v>
      </c>
      <c r="R2899" s="38">
        <f t="shared" si="181"/>
        <v>10</v>
      </c>
      <c r="S2899" s="38">
        <f t="shared" ca="1" si="182"/>
        <v>0</v>
      </c>
      <c r="T2899" s="38">
        <f t="shared" ca="1" si="183"/>
        <v>10</v>
      </c>
      <c r="U2899" s="38">
        <f ca="1">SUM($R$9:S2899)</f>
        <v>-78090</v>
      </c>
    </row>
    <row r="2900" spans="16:21" x14ac:dyDescent="0.2">
      <c r="P2900">
        <v>2892</v>
      </c>
      <c r="Q2900" s="37">
        <f t="shared" ca="1" si="180"/>
        <v>0</v>
      </c>
      <c r="R2900" s="38">
        <f t="shared" si="181"/>
        <v>10</v>
      </c>
      <c r="S2900" s="38">
        <f t="shared" ca="1" si="182"/>
        <v>0</v>
      </c>
      <c r="T2900" s="38">
        <f t="shared" ca="1" si="183"/>
        <v>10</v>
      </c>
      <c r="U2900" s="38">
        <f ca="1">SUM($R$9:S2900)</f>
        <v>-78080</v>
      </c>
    </row>
    <row r="2901" spans="16:21" x14ac:dyDescent="0.2">
      <c r="P2901">
        <v>2893</v>
      </c>
      <c r="Q2901" s="37">
        <f t="shared" ca="1" si="180"/>
        <v>0</v>
      </c>
      <c r="R2901" s="38">
        <f t="shared" si="181"/>
        <v>10</v>
      </c>
      <c r="S2901" s="38">
        <f t="shared" ca="1" si="182"/>
        <v>0</v>
      </c>
      <c r="T2901" s="38">
        <f t="shared" ca="1" si="183"/>
        <v>10</v>
      </c>
      <c r="U2901" s="38">
        <f ca="1">SUM($R$9:S2901)</f>
        <v>-78070</v>
      </c>
    </row>
    <row r="2902" spans="16:21" x14ac:dyDescent="0.2">
      <c r="P2902">
        <v>2894</v>
      </c>
      <c r="Q2902" s="37">
        <f t="shared" ca="1" si="180"/>
        <v>0</v>
      </c>
      <c r="R2902" s="38">
        <f t="shared" si="181"/>
        <v>10</v>
      </c>
      <c r="S2902" s="38">
        <f t="shared" ca="1" si="182"/>
        <v>0</v>
      </c>
      <c r="T2902" s="38">
        <f t="shared" ca="1" si="183"/>
        <v>10</v>
      </c>
      <c r="U2902" s="38">
        <f ca="1">SUM($R$9:S2902)</f>
        <v>-78060</v>
      </c>
    </row>
    <row r="2903" spans="16:21" x14ac:dyDescent="0.2">
      <c r="P2903">
        <v>2895</v>
      </c>
      <c r="Q2903" s="37">
        <f t="shared" ca="1" si="180"/>
        <v>0</v>
      </c>
      <c r="R2903" s="38">
        <f t="shared" si="181"/>
        <v>10</v>
      </c>
      <c r="S2903" s="38">
        <f t="shared" ca="1" si="182"/>
        <v>0</v>
      </c>
      <c r="T2903" s="38">
        <f t="shared" ca="1" si="183"/>
        <v>10</v>
      </c>
      <c r="U2903" s="38">
        <f ca="1">SUM($R$9:S2903)</f>
        <v>-78050</v>
      </c>
    </row>
    <row r="2904" spans="16:21" x14ac:dyDescent="0.2">
      <c r="P2904">
        <v>2896</v>
      </c>
      <c r="Q2904" s="37">
        <f t="shared" ca="1" si="180"/>
        <v>0</v>
      </c>
      <c r="R2904" s="38">
        <f t="shared" si="181"/>
        <v>10</v>
      </c>
      <c r="S2904" s="38">
        <f t="shared" ca="1" si="182"/>
        <v>0</v>
      </c>
      <c r="T2904" s="38">
        <f t="shared" ca="1" si="183"/>
        <v>10</v>
      </c>
      <c r="U2904" s="38">
        <f ca="1">SUM($R$9:S2904)</f>
        <v>-78040</v>
      </c>
    </row>
    <row r="2905" spans="16:21" x14ac:dyDescent="0.2">
      <c r="P2905">
        <v>2897</v>
      </c>
      <c r="Q2905" s="37">
        <f t="shared" ca="1" si="180"/>
        <v>0</v>
      </c>
      <c r="R2905" s="38">
        <f t="shared" si="181"/>
        <v>10</v>
      </c>
      <c r="S2905" s="38">
        <f t="shared" ca="1" si="182"/>
        <v>0</v>
      </c>
      <c r="T2905" s="38">
        <f t="shared" ca="1" si="183"/>
        <v>10</v>
      </c>
      <c r="U2905" s="38">
        <f ca="1">SUM($R$9:S2905)</f>
        <v>-78030</v>
      </c>
    </row>
    <row r="2906" spans="16:21" x14ac:dyDescent="0.2">
      <c r="P2906">
        <v>2898</v>
      </c>
      <c r="Q2906" s="37">
        <f t="shared" ca="1" si="180"/>
        <v>0</v>
      </c>
      <c r="R2906" s="38">
        <f t="shared" si="181"/>
        <v>10</v>
      </c>
      <c r="S2906" s="38">
        <f t="shared" ca="1" si="182"/>
        <v>0</v>
      </c>
      <c r="T2906" s="38">
        <f t="shared" ca="1" si="183"/>
        <v>10</v>
      </c>
      <c r="U2906" s="38">
        <f ca="1">SUM($R$9:S2906)</f>
        <v>-78020</v>
      </c>
    </row>
    <row r="2907" spans="16:21" x14ac:dyDescent="0.2">
      <c r="P2907">
        <v>2899</v>
      </c>
      <c r="Q2907" s="37">
        <f t="shared" ca="1" si="180"/>
        <v>0</v>
      </c>
      <c r="R2907" s="38">
        <f t="shared" si="181"/>
        <v>10</v>
      </c>
      <c r="S2907" s="38">
        <f t="shared" ca="1" si="182"/>
        <v>0</v>
      </c>
      <c r="T2907" s="38">
        <f t="shared" ca="1" si="183"/>
        <v>10</v>
      </c>
      <c r="U2907" s="38">
        <f ca="1">SUM($R$9:S2907)</f>
        <v>-78010</v>
      </c>
    </row>
    <row r="2908" spans="16:21" x14ac:dyDescent="0.2">
      <c r="P2908">
        <v>2900</v>
      </c>
      <c r="Q2908" s="37">
        <f t="shared" ca="1" si="180"/>
        <v>0</v>
      </c>
      <c r="R2908" s="38">
        <f t="shared" si="181"/>
        <v>10</v>
      </c>
      <c r="S2908" s="38">
        <f t="shared" ca="1" si="182"/>
        <v>0</v>
      </c>
      <c r="T2908" s="38">
        <f t="shared" ca="1" si="183"/>
        <v>10</v>
      </c>
      <c r="U2908" s="38">
        <f ca="1">SUM($R$9:S2908)</f>
        <v>-78000</v>
      </c>
    </row>
    <row r="2909" spans="16:21" x14ac:dyDescent="0.2">
      <c r="P2909">
        <v>2901</v>
      </c>
      <c r="Q2909" s="37">
        <f t="shared" ca="1" si="180"/>
        <v>0</v>
      </c>
      <c r="R2909" s="38">
        <f t="shared" si="181"/>
        <v>10</v>
      </c>
      <c r="S2909" s="38">
        <f t="shared" ca="1" si="182"/>
        <v>0</v>
      </c>
      <c r="T2909" s="38">
        <f t="shared" ca="1" si="183"/>
        <v>10</v>
      </c>
      <c r="U2909" s="38">
        <f ca="1">SUM($R$9:S2909)</f>
        <v>-77990</v>
      </c>
    </row>
    <row r="2910" spans="16:21" x14ac:dyDescent="0.2">
      <c r="P2910">
        <v>2902</v>
      </c>
      <c r="Q2910" s="37">
        <f t="shared" ca="1" si="180"/>
        <v>0</v>
      </c>
      <c r="R2910" s="38">
        <f t="shared" si="181"/>
        <v>10</v>
      </c>
      <c r="S2910" s="38">
        <f t="shared" ca="1" si="182"/>
        <v>0</v>
      </c>
      <c r="T2910" s="38">
        <f t="shared" ca="1" si="183"/>
        <v>10</v>
      </c>
      <c r="U2910" s="38">
        <f ca="1">SUM($R$9:S2910)</f>
        <v>-77980</v>
      </c>
    </row>
    <row r="2911" spans="16:21" x14ac:dyDescent="0.2">
      <c r="P2911">
        <v>2903</v>
      </c>
      <c r="Q2911" s="37">
        <f t="shared" ca="1" si="180"/>
        <v>1</v>
      </c>
      <c r="R2911" s="38">
        <f t="shared" si="181"/>
        <v>10</v>
      </c>
      <c r="S2911" s="38">
        <f t="shared" ca="1" si="182"/>
        <v>-1000</v>
      </c>
      <c r="T2911" s="38">
        <f t="shared" ca="1" si="183"/>
        <v>-990</v>
      </c>
      <c r="U2911" s="38">
        <f ca="1">SUM($R$9:S2911)</f>
        <v>-78970</v>
      </c>
    </row>
    <row r="2912" spans="16:21" x14ac:dyDescent="0.2">
      <c r="P2912">
        <v>2904</v>
      </c>
      <c r="Q2912" s="37">
        <f t="shared" ca="1" si="180"/>
        <v>0</v>
      </c>
      <c r="R2912" s="38">
        <f t="shared" si="181"/>
        <v>10</v>
      </c>
      <c r="S2912" s="38">
        <f t="shared" ca="1" si="182"/>
        <v>0</v>
      </c>
      <c r="T2912" s="38">
        <f t="shared" ca="1" si="183"/>
        <v>10</v>
      </c>
      <c r="U2912" s="38">
        <f ca="1">SUM($R$9:S2912)</f>
        <v>-78960</v>
      </c>
    </row>
    <row r="2913" spans="16:21" x14ac:dyDescent="0.2">
      <c r="P2913">
        <v>2905</v>
      </c>
      <c r="Q2913" s="37">
        <f t="shared" ca="1" si="180"/>
        <v>0</v>
      </c>
      <c r="R2913" s="38">
        <f t="shared" si="181"/>
        <v>10</v>
      </c>
      <c r="S2913" s="38">
        <f t="shared" ca="1" si="182"/>
        <v>0</v>
      </c>
      <c r="T2913" s="38">
        <f t="shared" ca="1" si="183"/>
        <v>10</v>
      </c>
      <c r="U2913" s="38">
        <f ca="1">SUM($R$9:S2913)</f>
        <v>-78950</v>
      </c>
    </row>
    <row r="2914" spans="16:21" x14ac:dyDescent="0.2">
      <c r="P2914">
        <v>2906</v>
      </c>
      <c r="Q2914" s="37">
        <f t="shared" ca="1" si="180"/>
        <v>0</v>
      </c>
      <c r="R2914" s="38">
        <f t="shared" si="181"/>
        <v>10</v>
      </c>
      <c r="S2914" s="38">
        <f t="shared" ca="1" si="182"/>
        <v>0</v>
      </c>
      <c r="T2914" s="38">
        <f t="shared" ca="1" si="183"/>
        <v>10</v>
      </c>
      <c r="U2914" s="38">
        <f ca="1">SUM($R$9:S2914)</f>
        <v>-78940</v>
      </c>
    </row>
    <row r="2915" spans="16:21" x14ac:dyDescent="0.2">
      <c r="P2915">
        <v>2907</v>
      </c>
      <c r="Q2915" s="37">
        <f t="shared" ca="1" si="180"/>
        <v>0</v>
      </c>
      <c r="R2915" s="38">
        <f t="shared" si="181"/>
        <v>10</v>
      </c>
      <c r="S2915" s="38">
        <f t="shared" ca="1" si="182"/>
        <v>0</v>
      </c>
      <c r="T2915" s="38">
        <f t="shared" ca="1" si="183"/>
        <v>10</v>
      </c>
      <c r="U2915" s="38">
        <f ca="1">SUM($R$9:S2915)</f>
        <v>-78930</v>
      </c>
    </row>
    <row r="2916" spans="16:21" x14ac:dyDescent="0.2">
      <c r="P2916">
        <v>2908</v>
      </c>
      <c r="Q2916" s="37">
        <f t="shared" ca="1" si="180"/>
        <v>0</v>
      </c>
      <c r="R2916" s="38">
        <f t="shared" si="181"/>
        <v>10</v>
      </c>
      <c r="S2916" s="38">
        <f t="shared" ca="1" si="182"/>
        <v>0</v>
      </c>
      <c r="T2916" s="38">
        <f t="shared" ca="1" si="183"/>
        <v>10</v>
      </c>
      <c r="U2916" s="38">
        <f ca="1">SUM($R$9:S2916)</f>
        <v>-78920</v>
      </c>
    </row>
    <row r="2917" spans="16:21" x14ac:dyDescent="0.2">
      <c r="P2917">
        <v>2909</v>
      </c>
      <c r="Q2917" s="37">
        <f t="shared" ca="1" si="180"/>
        <v>0</v>
      </c>
      <c r="R2917" s="38">
        <f t="shared" si="181"/>
        <v>10</v>
      </c>
      <c r="S2917" s="38">
        <f t="shared" ca="1" si="182"/>
        <v>0</v>
      </c>
      <c r="T2917" s="38">
        <f t="shared" ca="1" si="183"/>
        <v>10</v>
      </c>
      <c r="U2917" s="38">
        <f ca="1">SUM($R$9:S2917)</f>
        <v>-78910</v>
      </c>
    </row>
    <row r="2918" spans="16:21" x14ac:dyDescent="0.2">
      <c r="P2918">
        <v>2910</v>
      </c>
      <c r="Q2918" s="37">
        <f t="shared" ca="1" si="180"/>
        <v>0</v>
      </c>
      <c r="R2918" s="38">
        <f t="shared" si="181"/>
        <v>10</v>
      </c>
      <c r="S2918" s="38">
        <f t="shared" ca="1" si="182"/>
        <v>0</v>
      </c>
      <c r="T2918" s="38">
        <f t="shared" ca="1" si="183"/>
        <v>10</v>
      </c>
      <c r="U2918" s="38">
        <f ca="1">SUM($R$9:S2918)</f>
        <v>-78900</v>
      </c>
    </row>
    <row r="2919" spans="16:21" x14ac:dyDescent="0.2">
      <c r="P2919">
        <v>2911</v>
      </c>
      <c r="Q2919" s="37">
        <f t="shared" ca="1" si="180"/>
        <v>0</v>
      </c>
      <c r="R2919" s="38">
        <f t="shared" si="181"/>
        <v>10</v>
      </c>
      <c r="S2919" s="38">
        <f t="shared" ca="1" si="182"/>
        <v>0</v>
      </c>
      <c r="T2919" s="38">
        <f t="shared" ca="1" si="183"/>
        <v>10</v>
      </c>
      <c r="U2919" s="38">
        <f ca="1">SUM($R$9:S2919)</f>
        <v>-78890</v>
      </c>
    </row>
    <row r="2920" spans="16:21" x14ac:dyDescent="0.2">
      <c r="P2920">
        <v>2912</v>
      </c>
      <c r="Q2920" s="37">
        <f t="shared" ca="1" si="180"/>
        <v>0</v>
      </c>
      <c r="R2920" s="38">
        <f t="shared" si="181"/>
        <v>10</v>
      </c>
      <c r="S2920" s="38">
        <f t="shared" ca="1" si="182"/>
        <v>0</v>
      </c>
      <c r="T2920" s="38">
        <f t="shared" ca="1" si="183"/>
        <v>10</v>
      </c>
      <c r="U2920" s="38">
        <f ca="1">SUM($R$9:S2920)</f>
        <v>-78880</v>
      </c>
    </row>
    <row r="2921" spans="16:21" x14ac:dyDescent="0.2">
      <c r="P2921">
        <v>2913</v>
      </c>
      <c r="Q2921" s="37">
        <f t="shared" ca="1" si="180"/>
        <v>0</v>
      </c>
      <c r="R2921" s="38">
        <f t="shared" si="181"/>
        <v>10</v>
      </c>
      <c r="S2921" s="38">
        <f t="shared" ca="1" si="182"/>
        <v>0</v>
      </c>
      <c r="T2921" s="38">
        <f t="shared" ca="1" si="183"/>
        <v>10</v>
      </c>
      <c r="U2921" s="38">
        <f ca="1">SUM($R$9:S2921)</f>
        <v>-78870</v>
      </c>
    </row>
    <row r="2922" spans="16:21" x14ac:dyDescent="0.2">
      <c r="P2922">
        <v>2914</v>
      </c>
      <c r="Q2922" s="37">
        <f t="shared" ca="1" si="180"/>
        <v>0</v>
      </c>
      <c r="R2922" s="38">
        <f t="shared" si="181"/>
        <v>10</v>
      </c>
      <c r="S2922" s="38">
        <f t="shared" ca="1" si="182"/>
        <v>0</v>
      </c>
      <c r="T2922" s="38">
        <f t="shared" ca="1" si="183"/>
        <v>10</v>
      </c>
      <c r="U2922" s="38">
        <f ca="1">SUM($R$9:S2922)</f>
        <v>-78860</v>
      </c>
    </row>
    <row r="2923" spans="16:21" x14ac:dyDescent="0.2">
      <c r="P2923">
        <v>2915</v>
      </c>
      <c r="Q2923" s="37">
        <f t="shared" ca="1" si="180"/>
        <v>0</v>
      </c>
      <c r="R2923" s="38">
        <f t="shared" si="181"/>
        <v>10</v>
      </c>
      <c r="S2923" s="38">
        <f t="shared" ca="1" si="182"/>
        <v>0</v>
      </c>
      <c r="T2923" s="38">
        <f t="shared" ca="1" si="183"/>
        <v>10</v>
      </c>
      <c r="U2923" s="38">
        <f ca="1">SUM($R$9:S2923)</f>
        <v>-78850</v>
      </c>
    </row>
    <row r="2924" spans="16:21" x14ac:dyDescent="0.2">
      <c r="P2924">
        <v>2916</v>
      </c>
      <c r="Q2924" s="37">
        <f t="shared" ca="1" si="180"/>
        <v>0</v>
      </c>
      <c r="R2924" s="38">
        <f t="shared" si="181"/>
        <v>10</v>
      </c>
      <c r="S2924" s="38">
        <f t="shared" ca="1" si="182"/>
        <v>0</v>
      </c>
      <c r="T2924" s="38">
        <f t="shared" ca="1" si="183"/>
        <v>10</v>
      </c>
      <c r="U2924" s="38">
        <f ca="1">SUM($R$9:S2924)</f>
        <v>-78840</v>
      </c>
    </row>
    <row r="2925" spans="16:21" x14ac:dyDescent="0.2">
      <c r="P2925">
        <v>2917</v>
      </c>
      <c r="Q2925" s="37">
        <f t="shared" ca="1" si="180"/>
        <v>0</v>
      </c>
      <c r="R2925" s="38">
        <f t="shared" si="181"/>
        <v>10</v>
      </c>
      <c r="S2925" s="38">
        <f t="shared" ca="1" si="182"/>
        <v>0</v>
      </c>
      <c r="T2925" s="38">
        <f t="shared" ca="1" si="183"/>
        <v>10</v>
      </c>
      <c r="U2925" s="38">
        <f ca="1">SUM($R$9:S2925)</f>
        <v>-78830</v>
      </c>
    </row>
    <row r="2926" spans="16:21" x14ac:dyDescent="0.2">
      <c r="P2926">
        <v>2918</v>
      </c>
      <c r="Q2926" s="37">
        <f t="shared" ca="1" si="180"/>
        <v>0</v>
      </c>
      <c r="R2926" s="38">
        <f t="shared" si="181"/>
        <v>10</v>
      </c>
      <c r="S2926" s="38">
        <f t="shared" ca="1" si="182"/>
        <v>0</v>
      </c>
      <c r="T2926" s="38">
        <f t="shared" ca="1" si="183"/>
        <v>10</v>
      </c>
      <c r="U2926" s="38">
        <f ca="1">SUM($R$9:S2926)</f>
        <v>-78820</v>
      </c>
    </row>
    <row r="2927" spans="16:21" x14ac:dyDescent="0.2">
      <c r="P2927">
        <v>2919</v>
      </c>
      <c r="Q2927" s="37">
        <f t="shared" ca="1" si="180"/>
        <v>0</v>
      </c>
      <c r="R2927" s="38">
        <f t="shared" si="181"/>
        <v>10</v>
      </c>
      <c r="S2927" s="38">
        <f t="shared" ca="1" si="182"/>
        <v>0</v>
      </c>
      <c r="T2927" s="38">
        <f t="shared" ca="1" si="183"/>
        <v>10</v>
      </c>
      <c r="U2927" s="38">
        <f ca="1">SUM($R$9:S2927)</f>
        <v>-78810</v>
      </c>
    </row>
    <row r="2928" spans="16:21" x14ac:dyDescent="0.2">
      <c r="P2928">
        <v>2920</v>
      </c>
      <c r="Q2928" s="37">
        <f t="shared" ca="1" si="180"/>
        <v>0</v>
      </c>
      <c r="R2928" s="38">
        <f t="shared" si="181"/>
        <v>10</v>
      </c>
      <c r="S2928" s="38">
        <f t="shared" ca="1" si="182"/>
        <v>0</v>
      </c>
      <c r="T2928" s="38">
        <f t="shared" ca="1" si="183"/>
        <v>10</v>
      </c>
      <c r="U2928" s="38">
        <f ca="1">SUM($R$9:S2928)</f>
        <v>-78800</v>
      </c>
    </row>
    <row r="2929" spans="16:21" x14ac:dyDescent="0.2">
      <c r="P2929">
        <v>2921</v>
      </c>
      <c r="Q2929" s="37">
        <f t="shared" ref="Q2929:Q2992" ca="1" si="184">IF(RAND()&lt;$C$2,1,0)</f>
        <v>0</v>
      </c>
      <c r="R2929" s="38">
        <f t="shared" ref="R2929:R2992" si="185">$G$2</f>
        <v>10</v>
      </c>
      <c r="S2929" s="38">
        <f t="shared" ref="S2929:S2992" ca="1" si="186">IF(Q2929=1,$G$3,$G$4)</f>
        <v>0</v>
      </c>
      <c r="T2929" s="38">
        <f t="shared" ca="1" si="183"/>
        <v>10</v>
      </c>
      <c r="U2929" s="38">
        <f ca="1">SUM($R$9:S2929)</f>
        <v>-78790</v>
      </c>
    </row>
    <row r="2930" spans="16:21" x14ac:dyDescent="0.2">
      <c r="P2930">
        <v>2922</v>
      </c>
      <c r="Q2930" s="37">
        <f t="shared" ca="1" si="184"/>
        <v>0</v>
      </c>
      <c r="R2930" s="38">
        <f t="shared" si="185"/>
        <v>10</v>
      </c>
      <c r="S2930" s="38">
        <f t="shared" ca="1" si="186"/>
        <v>0</v>
      </c>
      <c r="T2930" s="38">
        <f t="shared" ca="1" si="183"/>
        <v>10</v>
      </c>
      <c r="U2930" s="38">
        <f ca="1">SUM($R$9:S2930)</f>
        <v>-78780</v>
      </c>
    </row>
    <row r="2931" spans="16:21" x14ac:dyDescent="0.2">
      <c r="P2931">
        <v>2923</v>
      </c>
      <c r="Q2931" s="37">
        <f t="shared" ca="1" si="184"/>
        <v>0</v>
      </c>
      <c r="R2931" s="38">
        <f t="shared" si="185"/>
        <v>10</v>
      </c>
      <c r="S2931" s="38">
        <f t="shared" ca="1" si="186"/>
        <v>0</v>
      </c>
      <c r="T2931" s="38">
        <f t="shared" ca="1" si="183"/>
        <v>10</v>
      </c>
      <c r="U2931" s="38">
        <f ca="1">SUM($R$9:S2931)</f>
        <v>-78770</v>
      </c>
    </row>
    <row r="2932" spans="16:21" x14ac:dyDescent="0.2">
      <c r="P2932">
        <v>2924</v>
      </c>
      <c r="Q2932" s="37">
        <f t="shared" ca="1" si="184"/>
        <v>0</v>
      </c>
      <c r="R2932" s="38">
        <f t="shared" si="185"/>
        <v>10</v>
      </c>
      <c r="S2932" s="38">
        <f t="shared" ca="1" si="186"/>
        <v>0</v>
      </c>
      <c r="T2932" s="38">
        <f t="shared" ca="1" si="183"/>
        <v>10</v>
      </c>
      <c r="U2932" s="38">
        <f ca="1">SUM($R$9:S2932)</f>
        <v>-78760</v>
      </c>
    </row>
    <row r="2933" spans="16:21" x14ac:dyDescent="0.2">
      <c r="P2933">
        <v>2925</v>
      </c>
      <c r="Q2933" s="37">
        <f t="shared" ca="1" si="184"/>
        <v>0</v>
      </c>
      <c r="R2933" s="38">
        <f t="shared" si="185"/>
        <v>10</v>
      </c>
      <c r="S2933" s="38">
        <f t="shared" ca="1" si="186"/>
        <v>0</v>
      </c>
      <c r="T2933" s="38">
        <f t="shared" ca="1" si="183"/>
        <v>10</v>
      </c>
      <c r="U2933" s="38">
        <f ca="1">SUM($R$9:S2933)</f>
        <v>-78750</v>
      </c>
    </row>
    <row r="2934" spans="16:21" x14ac:dyDescent="0.2">
      <c r="P2934">
        <v>2926</v>
      </c>
      <c r="Q2934" s="37">
        <f t="shared" ca="1" si="184"/>
        <v>0</v>
      </c>
      <c r="R2934" s="38">
        <f t="shared" si="185"/>
        <v>10</v>
      </c>
      <c r="S2934" s="38">
        <f t="shared" ca="1" si="186"/>
        <v>0</v>
      </c>
      <c r="T2934" s="38">
        <f t="shared" ca="1" si="183"/>
        <v>10</v>
      </c>
      <c r="U2934" s="38">
        <f ca="1">SUM($R$9:S2934)</f>
        <v>-78740</v>
      </c>
    </row>
    <row r="2935" spans="16:21" x14ac:dyDescent="0.2">
      <c r="P2935">
        <v>2927</v>
      </c>
      <c r="Q2935" s="37">
        <f t="shared" ca="1" si="184"/>
        <v>0</v>
      </c>
      <c r="R2935" s="38">
        <f t="shared" si="185"/>
        <v>10</v>
      </c>
      <c r="S2935" s="38">
        <f t="shared" ca="1" si="186"/>
        <v>0</v>
      </c>
      <c r="T2935" s="38">
        <f t="shared" ca="1" si="183"/>
        <v>10</v>
      </c>
      <c r="U2935" s="38">
        <f ca="1">SUM($R$9:S2935)</f>
        <v>-78730</v>
      </c>
    </row>
    <row r="2936" spans="16:21" x14ac:dyDescent="0.2">
      <c r="P2936">
        <v>2928</v>
      </c>
      <c r="Q2936" s="37">
        <f t="shared" ca="1" si="184"/>
        <v>0</v>
      </c>
      <c r="R2936" s="38">
        <f t="shared" si="185"/>
        <v>10</v>
      </c>
      <c r="S2936" s="38">
        <f t="shared" ca="1" si="186"/>
        <v>0</v>
      </c>
      <c r="T2936" s="38">
        <f t="shared" ca="1" si="183"/>
        <v>10</v>
      </c>
      <c r="U2936" s="38">
        <f ca="1">SUM($R$9:S2936)</f>
        <v>-78720</v>
      </c>
    </row>
    <row r="2937" spans="16:21" x14ac:dyDescent="0.2">
      <c r="P2937">
        <v>2929</v>
      </c>
      <c r="Q2937" s="37">
        <f t="shared" ca="1" si="184"/>
        <v>0</v>
      </c>
      <c r="R2937" s="38">
        <f t="shared" si="185"/>
        <v>10</v>
      </c>
      <c r="S2937" s="38">
        <f t="shared" ca="1" si="186"/>
        <v>0</v>
      </c>
      <c r="T2937" s="38">
        <f t="shared" ca="1" si="183"/>
        <v>10</v>
      </c>
      <c r="U2937" s="38">
        <f ca="1">SUM($R$9:S2937)</f>
        <v>-78710</v>
      </c>
    </row>
    <row r="2938" spans="16:21" x14ac:dyDescent="0.2">
      <c r="P2938">
        <v>2930</v>
      </c>
      <c r="Q2938" s="37">
        <f t="shared" ca="1" si="184"/>
        <v>0</v>
      </c>
      <c r="R2938" s="38">
        <f t="shared" si="185"/>
        <v>10</v>
      </c>
      <c r="S2938" s="38">
        <f t="shared" ca="1" si="186"/>
        <v>0</v>
      </c>
      <c r="T2938" s="38">
        <f t="shared" ca="1" si="183"/>
        <v>10</v>
      </c>
      <c r="U2938" s="38">
        <f ca="1">SUM($R$9:S2938)</f>
        <v>-78700</v>
      </c>
    </row>
    <row r="2939" spans="16:21" x14ac:dyDescent="0.2">
      <c r="P2939">
        <v>2931</v>
      </c>
      <c r="Q2939" s="37">
        <f t="shared" ca="1" si="184"/>
        <v>0</v>
      </c>
      <c r="R2939" s="38">
        <f t="shared" si="185"/>
        <v>10</v>
      </c>
      <c r="S2939" s="38">
        <f t="shared" ca="1" si="186"/>
        <v>0</v>
      </c>
      <c r="T2939" s="38">
        <f t="shared" ca="1" si="183"/>
        <v>10</v>
      </c>
      <c r="U2939" s="38">
        <f ca="1">SUM($R$9:S2939)</f>
        <v>-78690</v>
      </c>
    </row>
    <row r="2940" spans="16:21" x14ac:dyDescent="0.2">
      <c r="P2940">
        <v>2932</v>
      </c>
      <c r="Q2940" s="37">
        <f t="shared" ca="1" si="184"/>
        <v>0</v>
      </c>
      <c r="R2940" s="38">
        <f t="shared" si="185"/>
        <v>10</v>
      </c>
      <c r="S2940" s="38">
        <f t="shared" ca="1" si="186"/>
        <v>0</v>
      </c>
      <c r="T2940" s="38">
        <f t="shared" ca="1" si="183"/>
        <v>10</v>
      </c>
      <c r="U2940" s="38">
        <f ca="1">SUM($R$9:S2940)</f>
        <v>-78680</v>
      </c>
    </row>
    <row r="2941" spans="16:21" x14ac:dyDescent="0.2">
      <c r="P2941">
        <v>2933</v>
      </c>
      <c r="Q2941" s="37">
        <f t="shared" ca="1" si="184"/>
        <v>0</v>
      </c>
      <c r="R2941" s="38">
        <f t="shared" si="185"/>
        <v>10</v>
      </c>
      <c r="S2941" s="38">
        <f t="shared" ca="1" si="186"/>
        <v>0</v>
      </c>
      <c r="T2941" s="38">
        <f t="shared" ca="1" si="183"/>
        <v>10</v>
      </c>
      <c r="U2941" s="38">
        <f ca="1">SUM($R$9:S2941)</f>
        <v>-78670</v>
      </c>
    </row>
    <row r="2942" spans="16:21" x14ac:dyDescent="0.2">
      <c r="P2942">
        <v>2934</v>
      </c>
      <c r="Q2942" s="37">
        <f t="shared" ca="1" si="184"/>
        <v>0</v>
      </c>
      <c r="R2942" s="38">
        <f t="shared" si="185"/>
        <v>10</v>
      </c>
      <c r="S2942" s="38">
        <f t="shared" ca="1" si="186"/>
        <v>0</v>
      </c>
      <c r="T2942" s="38">
        <f t="shared" ca="1" si="183"/>
        <v>10</v>
      </c>
      <c r="U2942" s="38">
        <f ca="1">SUM($R$9:S2942)</f>
        <v>-78660</v>
      </c>
    </row>
    <row r="2943" spans="16:21" x14ac:dyDescent="0.2">
      <c r="P2943">
        <v>2935</v>
      </c>
      <c r="Q2943" s="37">
        <f t="shared" ca="1" si="184"/>
        <v>0</v>
      </c>
      <c r="R2943" s="38">
        <f t="shared" si="185"/>
        <v>10</v>
      </c>
      <c r="S2943" s="38">
        <f t="shared" ca="1" si="186"/>
        <v>0</v>
      </c>
      <c r="T2943" s="38">
        <f t="shared" ca="1" si="183"/>
        <v>10</v>
      </c>
      <c r="U2943" s="38">
        <f ca="1">SUM($R$9:S2943)</f>
        <v>-78650</v>
      </c>
    </row>
    <row r="2944" spans="16:21" x14ac:dyDescent="0.2">
      <c r="P2944">
        <v>2936</v>
      </c>
      <c r="Q2944" s="37">
        <f t="shared" ca="1" si="184"/>
        <v>0</v>
      </c>
      <c r="R2944" s="38">
        <f t="shared" si="185"/>
        <v>10</v>
      </c>
      <c r="S2944" s="38">
        <f t="shared" ca="1" si="186"/>
        <v>0</v>
      </c>
      <c r="T2944" s="38">
        <f t="shared" ca="1" si="183"/>
        <v>10</v>
      </c>
      <c r="U2944" s="38">
        <f ca="1">SUM($R$9:S2944)</f>
        <v>-78640</v>
      </c>
    </row>
    <row r="2945" spans="16:21" x14ac:dyDescent="0.2">
      <c r="P2945">
        <v>2937</v>
      </c>
      <c r="Q2945" s="37">
        <f t="shared" ca="1" si="184"/>
        <v>0</v>
      </c>
      <c r="R2945" s="38">
        <f t="shared" si="185"/>
        <v>10</v>
      </c>
      <c r="S2945" s="38">
        <f t="shared" ca="1" si="186"/>
        <v>0</v>
      </c>
      <c r="T2945" s="38">
        <f t="shared" ca="1" si="183"/>
        <v>10</v>
      </c>
      <c r="U2945" s="38">
        <f ca="1">SUM($R$9:S2945)</f>
        <v>-78630</v>
      </c>
    </row>
    <row r="2946" spans="16:21" x14ac:dyDescent="0.2">
      <c r="P2946">
        <v>2938</v>
      </c>
      <c r="Q2946" s="37">
        <f t="shared" ca="1" si="184"/>
        <v>0</v>
      </c>
      <c r="R2946" s="38">
        <f t="shared" si="185"/>
        <v>10</v>
      </c>
      <c r="S2946" s="38">
        <f t="shared" ca="1" si="186"/>
        <v>0</v>
      </c>
      <c r="T2946" s="38">
        <f t="shared" ca="1" si="183"/>
        <v>10</v>
      </c>
      <c r="U2946" s="38">
        <f ca="1">SUM($R$9:S2946)</f>
        <v>-78620</v>
      </c>
    </row>
    <row r="2947" spans="16:21" x14ac:dyDescent="0.2">
      <c r="P2947">
        <v>2939</v>
      </c>
      <c r="Q2947" s="37">
        <f t="shared" ca="1" si="184"/>
        <v>0</v>
      </c>
      <c r="R2947" s="38">
        <f t="shared" si="185"/>
        <v>10</v>
      </c>
      <c r="S2947" s="38">
        <f t="shared" ca="1" si="186"/>
        <v>0</v>
      </c>
      <c r="T2947" s="38">
        <f t="shared" ca="1" si="183"/>
        <v>10</v>
      </c>
      <c r="U2947" s="38">
        <f ca="1">SUM($R$9:S2947)</f>
        <v>-78610</v>
      </c>
    </row>
    <row r="2948" spans="16:21" x14ac:dyDescent="0.2">
      <c r="P2948">
        <v>2940</v>
      </c>
      <c r="Q2948" s="37">
        <f t="shared" ca="1" si="184"/>
        <v>0</v>
      </c>
      <c r="R2948" s="38">
        <f t="shared" si="185"/>
        <v>10</v>
      </c>
      <c r="S2948" s="38">
        <f t="shared" ca="1" si="186"/>
        <v>0</v>
      </c>
      <c r="T2948" s="38">
        <f t="shared" ca="1" si="183"/>
        <v>10</v>
      </c>
      <c r="U2948" s="38">
        <f ca="1">SUM($R$9:S2948)</f>
        <v>-78600</v>
      </c>
    </row>
    <row r="2949" spans="16:21" x14ac:dyDescent="0.2">
      <c r="P2949">
        <v>2941</v>
      </c>
      <c r="Q2949" s="37">
        <f t="shared" ca="1" si="184"/>
        <v>0</v>
      </c>
      <c r="R2949" s="38">
        <f t="shared" si="185"/>
        <v>10</v>
      </c>
      <c r="S2949" s="38">
        <f t="shared" ca="1" si="186"/>
        <v>0</v>
      </c>
      <c r="T2949" s="38">
        <f t="shared" ca="1" si="183"/>
        <v>10</v>
      </c>
      <c r="U2949" s="38">
        <f ca="1">SUM($R$9:S2949)</f>
        <v>-78590</v>
      </c>
    </row>
    <row r="2950" spans="16:21" x14ac:dyDescent="0.2">
      <c r="P2950">
        <v>2942</v>
      </c>
      <c r="Q2950" s="37">
        <f t="shared" ca="1" si="184"/>
        <v>0</v>
      </c>
      <c r="R2950" s="38">
        <f t="shared" si="185"/>
        <v>10</v>
      </c>
      <c r="S2950" s="38">
        <f t="shared" ca="1" si="186"/>
        <v>0</v>
      </c>
      <c r="T2950" s="38">
        <f t="shared" ca="1" si="183"/>
        <v>10</v>
      </c>
      <c r="U2950" s="38">
        <f ca="1">SUM($R$9:S2950)</f>
        <v>-78580</v>
      </c>
    </row>
    <row r="2951" spans="16:21" x14ac:dyDescent="0.2">
      <c r="P2951">
        <v>2943</v>
      </c>
      <c r="Q2951" s="37">
        <f t="shared" ca="1" si="184"/>
        <v>0</v>
      </c>
      <c r="R2951" s="38">
        <f t="shared" si="185"/>
        <v>10</v>
      </c>
      <c r="S2951" s="38">
        <f t="shared" ca="1" si="186"/>
        <v>0</v>
      </c>
      <c r="T2951" s="38">
        <f t="shared" ca="1" si="183"/>
        <v>10</v>
      </c>
      <c r="U2951" s="38">
        <f ca="1">SUM($R$9:S2951)</f>
        <v>-78570</v>
      </c>
    </row>
    <row r="2952" spans="16:21" x14ac:dyDescent="0.2">
      <c r="P2952">
        <v>2944</v>
      </c>
      <c r="Q2952" s="37">
        <f t="shared" ca="1" si="184"/>
        <v>0</v>
      </c>
      <c r="R2952" s="38">
        <f t="shared" si="185"/>
        <v>10</v>
      </c>
      <c r="S2952" s="38">
        <f t="shared" ca="1" si="186"/>
        <v>0</v>
      </c>
      <c r="T2952" s="38">
        <f t="shared" ca="1" si="183"/>
        <v>10</v>
      </c>
      <c r="U2952" s="38">
        <f ca="1">SUM($R$9:S2952)</f>
        <v>-78560</v>
      </c>
    </row>
    <row r="2953" spans="16:21" x14ac:dyDescent="0.2">
      <c r="P2953">
        <v>2945</v>
      </c>
      <c r="Q2953" s="37">
        <f t="shared" ca="1" si="184"/>
        <v>1</v>
      </c>
      <c r="R2953" s="38">
        <f t="shared" si="185"/>
        <v>10</v>
      </c>
      <c r="S2953" s="38">
        <f t="shared" ca="1" si="186"/>
        <v>-1000</v>
      </c>
      <c r="T2953" s="38">
        <f t="shared" ca="1" si="183"/>
        <v>-990</v>
      </c>
      <c r="U2953" s="38">
        <f ca="1">SUM($R$9:S2953)</f>
        <v>-79550</v>
      </c>
    </row>
    <row r="2954" spans="16:21" x14ac:dyDescent="0.2">
      <c r="P2954">
        <v>2946</v>
      </c>
      <c r="Q2954" s="37">
        <f t="shared" ca="1" si="184"/>
        <v>0</v>
      </c>
      <c r="R2954" s="38">
        <f t="shared" si="185"/>
        <v>10</v>
      </c>
      <c r="S2954" s="38">
        <f t="shared" ca="1" si="186"/>
        <v>0</v>
      </c>
      <c r="T2954" s="38">
        <f t="shared" ref="T2954:T3017" ca="1" si="187">R2954+S2954</f>
        <v>10</v>
      </c>
      <c r="U2954" s="38">
        <f ca="1">SUM($R$9:S2954)</f>
        <v>-79540</v>
      </c>
    </row>
    <row r="2955" spans="16:21" x14ac:dyDescent="0.2">
      <c r="P2955">
        <v>2947</v>
      </c>
      <c r="Q2955" s="37">
        <f t="shared" ca="1" si="184"/>
        <v>0</v>
      </c>
      <c r="R2955" s="38">
        <f t="shared" si="185"/>
        <v>10</v>
      </c>
      <c r="S2955" s="38">
        <f t="shared" ca="1" si="186"/>
        <v>0</v>
      </c>
      <c r="T2955" s="38">
        <f t="shared" ca="1" si="187"/>
        <v>10</v>
      </c>
      <c r="U2955" s="38">
        <f ca="1">SUM($R$9:S2955)</f>
        <v>-79530</v>
      </c>
    </row>
    <row r="2956" spans="16:21" x14ac:dyDescent="0.2">
      <c r="P2956">
        <v>2948</v>
      </c>
      <c r="Q2956" s="37">
        <f t="shared" ca="1" si="184"/>
        <v>0</v>
      </c>
      <c r="R2956" s="38">
        <f t="shared" si="185"/>
        <v>10</v>
      </c>
      <c r="S2956" s="38">
        <f t="shared" ca="1" si="186"/>
        <v>0</v>
      </c>
      <c r="T2956" s="38">
        <f t="shared" ca="1" si="187"/>
        <v>10</v>
      </c>
      <c r="U2956" s="38">
        <f ca="1">SUM($R$9:S2956)</f>
        <v>-79520</v>
      </c>
    </row>
    <row r="2957" spans="16:21" x14ac:dyDescent="0.2">
      <c r="P2957">
        <v>2949</v>
      </c>
      <c r="Q2957" s="37">
        <f t="shared" ca="1" si="184"/>
        <v>0</v>
      </c>
      <c r="R2957" s="38">
        <f t="shared" si="185"/>
        <v>10</v>
      </c>
      <c r="S2957" s="38">
        <f t="shared" ca="1" si="186"/>
        <v>0</v>
      </c>
      <c r="T2957" s="38">
        <f t="shared" ca="1" si="187"/>
        <v>10</v>
      </c>
      <c r="U2957" s="38">
        <f ca="1">SUM($R$9:S2957)</f>
        <v>-79510</v>
      </c>
    </row>
    <row r="2958" spans="16:21" x14ac:dyDescent="0.2">
      <c r="P2958">
        <v>2950</v>
      </c>
      <c r="Q2958" s="37">
        <f t="shared" ca="1" si="184"/>
        <v>0</v>
      </c>
      <c r="R2958" s="38">
        <f t="shared" si="185"/>
        <v>10</v>
      </c>
      <c r="S2958" s="38">
        <f t="shared" ca="1" si="186"/>
        <v>0</v>
      </c>
      <c r="T2958" s="38">
        <f t="shared" ca="1" si="187"/>
        <v>10</v>
      </c>
      <c r="U2958" s="38">
        <f ca="1">SUM($R$9:S2958)</f>
        <v>-79500</v>
      </c>
    </row>
    <row r="2959" spans="16:21" x14ac:dyDescent="0.2">
      <c r="P2959">
        <v>2951</v>
      </c>
      <c r="Q2959" s="37">
        <f t="shared" ca="1" si="184"/>
        <v>0</v>
      </c>
      <c r="R2959" s="38">
        <f t="shared" si="185"/>
        <v>10</v>
      </c>
      <c r="S2959" s="38">
        <f t="shared" ca="1" si="186"/>
        <v>0</v>
      </c>
      <c r="T2959" s="38">
        <f t="shared" ca="1" si="187"/>
        <v>10</v>
      </c>
      <c r="U2959" s="38">
        <f ca="1">SUM($R$9:S2959)</f>
        <v>-79490</v>
      </c>
    </row>
    <row r="2960" spans="16:21" x14ac:dyDescent="0.2">
      <c r="P2960">
        <v>2952</v>
      </c>
      <c r="Q2960" s="37">
        <f t="shared" ca="1" si="184"/>
        <v>0</v>
      </c>
      <c r="R2960" s="38">
        <f t="shared" si="185"/>
        <v>10</v>
      </c>
      <c r="S2960" s="38">
        <f t="shared" ca="1" si="186"/>
        <v>0</v>
      </c>
      <c r="T2960" s="38">
        <f t="shared" ca="1" si="187"/>
        <v>10</v>
      </c>
      <c r="U2960" s="38">
        <f ca="1">SUM($R$9:S2960)</f>
        <v>-79480</v>
      </c>
    </row>
    <row r="2961" spans="16:21" x14ac:dyDescent="0.2">
      <c r="P2961">
        <v>2953</v>
      </c>
      <c r="Q2961" s="37">
        <f t="shared" ca="1" si="184"/>
        <v>0</v>
      </c>
      <c r="R2961" s="38">
        <f t="shared" si="185"/>
        <v>10</v>
      </c>
      <c r="S2961" s="38">
        <f t="shared" ca="1" si="186"/>
        <v>0</v>
      </c>
      <c r="T2961" s="38">
        <f t="shared" ca="1" si="187"/>
        <v>10</v>
      </c>
      <c r="U2961" s="38">
        <f ca="1">SUM($R$9:S2961)</f>
        <v>-79470</v>
      </c>
    </row>
    <row r="2962" spans="16:21" x14ac:dyDescent="0.2">
      <c r="P2962">
        <v>2954</v>
      </c>
      <c r="Q2962" s="37">
        <f t="shared" ca="1" si="184"/>
        <v>0</v>
      </c>
      <c r="R2962" s="38">
        <f t="shared" si="185"/>
        <v>10</v>
      </c>
      <c r="S2962" s="38">
        <f t="shared" ca="1" si="186"/>
        <v>0</v>
      </c>
      <c r="T2962" s="38">
        <f t="shared" ca="1" si="187"/>
        <v>10</v>
      </c>
      <c r="U2962" s="38">
        <f ca="1">SUM($R$9:S2962)</f>
        <v>-79460</v>
      </c>
    </row>
    <row r="2963" spans="16:21" x14ac:dyDescent="0.2">
      <c r="P2963">
        <v>2955</v>
      </c>
      <c r="Q2963" s="37">
        <f t="shared" ca="1" si="184"/>
        <v>0</v>
      </c>
      <c r="R2963" s="38">
        <f t="shared" si="185"/>
        <v>10</v>
      </c>
      <c r="S2963" s="38">
        <f t="shared" ca="1" si="186"/>
        <v>0</v>
      </c>
      <c r="T2963" s="38">
        <f t="shared" ca="1" si="187"/>
        <v>10</v>
      </c>
      <c r="U2963" s="38">
        <f ca="1">SUM($R$9:S2963)</f>
        <v>-79450</v>
      </c>
    </row>
    <row r="2964" spans="16:21" x14ac:dyDescent="0.2">
      <c r="P2964">
        <v>2956</v>
      </c>
      <c r="Q2964" s="37">
        <f t="shared" ca="1" si="184"/>
        <v>0</v>
      </c>
      <c r="R2964" s="38">
        <f t="shared" si="185"/>
        <v>10</v>
      </c>
      <c r="S2964" s="38">
        <f t="shared" ca="1" si="186"/>
        <v>0</v>
      </c>
      <c r="T2964" s="38">
        <f t="shared" ca="1" si="187"/>
        <v>10</v>
      </c>
      <c r="U2964" s="38">
        <f ca="1">SUM($R$9:S2964)</f>
        <v>-79440</v>
      </c>
    </row>
    <row r="2965" spans="16:21" x14ac:dyDescent="0.2">
      <c r="P2965">
        <v>2957</v>
      </c>
      <c r="Q2965" s="37">
        <f t="shared" ca="1" si="184"/>
        <v>0</v>
      </c>
      <c r="R2965" s="38">
        <f t="shared" si="185"/>
        <v>10</v>
      </c>
      <c r="S2965" s="38">
        <f t="shared" ca="1" si="186"/>
        <v>0</v>
      </c>
      <c r="T2965" s="38">
        <f t="shared" ca="1" si="187"/>
        <v>10</v>
      </c>
      <c r="U2965" s="38">
        <f ca="1">SUM($R$9:S2965)</f>
        <v>-79430</v>
      </c>
    </row>
    <row r="2966" spans="16:21" x14ac:dyDescent="0.2">
      <c r="P2966">
        <v>2958</v>
      </c>
      <c r="Q2966" s="37">
        <f t="shared" ca="1" si="184"/>
        <v>0</v>
      </c>
      <c r="R2966" s="38">
        <f t="shared" si="185"/>
        <v>10</v>
      </c>
      <c r="S2966" s="38">
        <f t="shared" ca="1" si="186"/>
        <v>0</v>
      </c>
      <c r="T2966" s="38">
        <f t="shared" ca="1" si="187"/>
        <v>10</v>
      </c>
      <c r="U2966" s="38">
        <f ca="1">SUM($R$9:S2966)</f>
        <v>-79420</v>
      </c>
    </row>
    <row r="2967" spans="16:21" x14ac:dyDescent="0.2">
      <c r="P2967">
        <v>2959</v>
      </c>
      <c r="Q2967" s="37">
        <f t="shared" ca="1" si="184"/>
        <v>0</v>
      </c>
      <c r="R2967" s="38">
        <f t="shared" si="185"/>
        <v>10</v>
      </c>
      <c r="S2967" s="38">
        <f t="shared" ca="1" si="186"/>
        <v>0</v>
      </c>
      <c r="T2967" s="38">
        <f t="shared" ca="1" si="187"/>
        <v>10</v>
      </c>
      <c r="U2967" s="38">
        <f ca="1">SUM($R$9:S2967)</f>
        <v>-79410</v>
      </c>
    </row>
    <row r="2968" spans="16:21" x14ac:dyDescent="0.2">
      <c r="P2968">
        <v>2960</v>
      </c>
      <c r="Q2968" s="37">
        <f t="shared" ca="1" si="184"/>
        <v>0</v>
      </c>
      <c r="R2968" s="38">
        <f t="shared" si="185"/>
        <v>10</v>
      </c>
      <c r="S2968" s="38">
        <f t="shared" ca="1" si="186"/>
        <v>0</v>
      </c>
      <c r="T2968" s="38">
        <f t="shared" ca="1" si="187"/>
        <v>10</v>
      </c>
      <c r="U2968" s="38">
        <f ca="1">SUM($R$9:S2968)</f>
        <v>-79400</v>
      </c>
    </row>
    <row r="2969" spans="16:21" x14ac:dyDescent="0.2">
      <c r="P2969">
        <v>2961</v>
      </c>
      <c r="Q2969" s="37">
        <f t="shared" ca="1" si="184"/>
        <v>0</v>
      </c>
      <c r="R2969" s="38">
        <f t="shared" si="185"/>
        <v>10</v>
      </c>
      <c r="S2969" s="38">
        <f t="shared" ca="1" si="186"/>
        <v>0</v>
      </c>
      <c r="T2969" s="38">
        <f t="shared" ca="1" si="187"/>
        <v>10</v>
      </c>
      <c r="U2969" s="38">
        <f ca="1">SUM($R$9:S2969)</f>
        <v>-79390</v>
      </c>
    </row>
    <row r="2970" spans="16:21" x14ac:dyDescent="0.2">
      <c r="P2970">
        <v>2962</v>
      </c>
      <c r="Q2970" s="37">
        <f t="shared" ca="1" si="184"/>
        <v>0</v>
      </c>
      <c r="R2970" s="38">
        <f t="shared" si="185"/>
        <v>10</v>
      </c>
      <c r="S2970" s="38">
        <f t="shared" ca="1" si="186"/>
        <v>0</v>
      </c>
      <c r="T2970" s="38">
        <f t="shared" ca="1" si="187"/>
        <v>10</v>
      </c>
      <c r="U2970" s="38">
        <f ca="1">SUM($R$9:S2970)</f>
        <v>-79380</v>
      </c>
    </row>
    <row r="2971" spans="16:21" x14ac:dyDescent="0.2">
      <c r="P2971">
        <v>2963</v>
      </c>
      <c r="Q2971" s="37">
        <f t="shared" ca="1" si="184"/>
        <v>0</v>
      </c>
      <c r="R2971" s="38">
        <f t="shared" si="185"/>
        <v>10</v>
      </c>
      <c r="S2971" s="38">
        <f t="shared" ca="1" si="186"/>
        <v>0</v>
      </c>
      <c r="T2971" s="38">
        <f t="shared" ca="1" si="187"/>
        <v>10</v>
      </c>
      <c r="U2971" s="38">
        <f ca="1">SUM($R$9:S2971)</f>
        <v>-79370</v>
      </c>
    </row>
    <row r="2972" spans="16:21" x14ac:dyDescent="0.2">
      <c r="P2972">
        <v>2964</v>
      </c>
      <c r="Q2972" s="37">
        <f t="shared" ca="1" si="184"/>
        <v>0</v>
      </c>
      <c r="R2972" s="38">
        <f t="shared" si="185"/>
        <v>10</v>
      </c>
      <c r="S2972" s="38">
        <f t="shared" ca="1" si="186"/>
        <v>0</v>
      </c>
      <c r="T2972" s="38">
        <f t="shared" ca="1" si="187"/>
        <v>10</v>
      </c>
      <c r="U2972" s="38">
        <f ca="1">SUM($R$9:S2972)</f>
        <v>-79360</v>
      </c>
    </row>
    <row r="2973" spans="16:21" x14ac:dyDescent="0.2">
      <c r="P2973">
        <v>2965</v>
      </c>
      <c r="Q2973" s="37">
        <f t="shared" ca="1" si="184"/>
        <v>0</v>
      </c>
      <c r="R2973" s="38">
        <f t="shared" si="185"/>
        <v>10</v>
      </c>
      <c r="S2973" s="38">
        <f t="shared" ca="1" si="186"/>
        <v>0</v>
      </c>
      <c r="T2973" s="38">
        <f t="shared" ca="1" si="187"/>
        <v>10</v>
      </c>
      <c r="U2973" s="38">
        <f ca="1">SUM($R$9:S2973)</f>
        <v>-79350</v>
      </c>
    </row>
    <row r="2974" spans="16:21" x14ac:dyDescent="0.2">
      <c r="P2974">
        <v>2966</v>
      </c>
      <c r="Q2974" s="37">
        <f t="shared" ca="1" si="184"/>
        <v>0</v>
      </c>
      <c r="R2974" s="38">
        <f t="shared" si="185"/>
        <v>10</v>
      </c>
      <c r="S2974" s="38">
        <f t="shared" ca="1" si="186"/>
        <v>0</v>
      </c>
      <c r="T2974" s="38">
        <f t="shared" ca="1" si="187"/>
        <v>10</v>
      </c>
      <c r="U2974" s="38">
        <f ca="1">SUM($R$9:S2974)</f>
        <v>-79340</v>
      </c>
    </row>
    <row r="2975" spans="16:21" x14ac:dyDescent="0.2">
      <c r="P2975">
        <v>2967</v>
      </c>
      <c r="Q2975" s="37">
        <f t="shared" ca="1" si="184"/>
        <v>0</v>
      </c>
      <c r="R2975" s="38">
        <f t="shared" si="185"/>
        <v>10</v>
      </c>
      <c r="S2975" s="38">
        <f t="shared" ca="1" si="186"/>
        <v>0</v>
      </c>
      <c r="T2975" s="38">
        <f t="shared" ca="1" si="187"/>
        <v>10</v>
      </c>
      <c r="U2975" s="38">
        <f ca="1">SUM($R$9:S2975)</f>
        <v>-79330</v>
      </c>
    </row>
    <row r="2976" spans="16:21" x14ac:dyDescent="0.2">
      <c r="P2976">
        <v>2968</v>
      </c>
      <c r="Q2976" s="37">
        <f t="shared" ca="1" si="184"/>
        <v>0</v>
      </c>
      <c r="R2976" s="38">
        <f t="shared" si="185"/>
        <v>10</v>
      </c>
      <c r="S2976" s="38">
        <f t="shared" ca="1" si="186"/>
        <v>0</v>
      </c>
      <c r="T2976" s="38">
        <f t="shared" ca="1" si="187"/>
        <v>10</v>
      </c>
      <c r="U2976" s="38">
        <f ca="1">SUM($R$9:S2976)</f>
        <v>-79320</v>
      </c>
    </row>
    <row r="2977" spans="16:21" x14ac:dyDescent="0.2">
      <c r="P2977">
        <v>2969</v>
      </c>
      <c r="Q2977" s="37">
        <f t="shared" ca="1" si="184"/>
        <v>0</v>
      </c>
      <c r="R2977" s="38">
        <f t="shared" si="185"/>
        <v>10</v>
      </c>
      <c r="S2977" s="38">
        <f t="shared" ca="1" si="186"/>
        <v>0</v>
      </c>
      <c r="T2977" s="38">
        <f t="shared" ca="1" si="187"/>
        <v>10</v>
      </c>
      <c r="U2977" s="38">
        <f ca="1">SUM($R$9:S2977)</f>
        <v>-79310</v>
      </c>
    </row>
    <row r="2978" spans="16:21" x14ac:dyDescent="0.2">
      <c r="P2978">
        <v>2970</v>
      </c>
      <c r="Q2978" s="37">
        <f t="shared" ca="1" si="184"/>
        <v>0</v>
      </c>
      <c r="R2978" s="38">
        <f t="shared" si="185"/>
        <v>10</v>
      </c>
      <c r="S2978" s="38">
        <f t="shared" ca="1" si="186"/>
        <v>0</v>
      </c>
      <c r="T2978" s="38">
        <f t="shared" ca="1" si="187"/>
        <v>10</v>
      </c>
      <c r="U2978" s="38">
        <f ca="1">SUM($R$9:S2978)</f>
        <v>-79300</v>
      </c>
    </row>
    <row r="2979" spans="16:21" x14ac:dyDescent="0.2">
      <c r="P2979">
        <v>2971</v>
      </c>
      <c r="Q2979" s="37">
        <f t="shared" ca="1" si="184"/>
        <v>0</v>
      </c>
      <c r="R2979" s="38">
        <f t="shared" si="185"/>
        <v>10</v>
      </c>
      <c r="S2979" s="38">
        <f t="shared" ca="1" si="186"/>
        <v>0</v>
      </c>
      <c r="T2979" s="38">
        <f t="shared" ca="1" si="187"/>
        <v>10</v>
      </c>
      <c r="U2979" s="38">
        <f ca="1">SUM($R$9:S2979)</f>
        <v>-79290</v>
      </c>
    </row>
    <row r="2980" spans="16:21" x14ac:dyDescent="0.2">
      <c r="P2980">
        <v>2972</v>
      </c>
      <c r="Q2980" s="37">
        <f t="shared" ca="1" si="184"/>
        <v>0</v>
      </c>
      <c r="R2980" s="38">
        <f t="shared" si="185"/>
        <v>10</v>
      </c>
      <c r="S2980" s="38">
        <f t="shared" ca="1" si="186"/>
        <v>0</v>
      </c>
      <c r="T2980" s="38">
        <f t="shared" ca="1" si="187"/>
        <v>10</v>
      </c>
      <c r="U2980" s="38">
        <f ca="1">SUM($R$9:S2980)</f>
        <v>-79280</v>
      </c>
    </row>
    <row r="2981" spans="16:21" x14ac:dyDescent="0.2">
      <c r="P2981">
        <v>2973</v>
      </c>
      <c r="Q2981" s="37">
        <f t="shared" ca="1" si="184"/>
        <v>0</v>
      </c>
      <c r="R2981" s="38">
        <f t="shared" si="185"/>
        <v>10</v>
      </c>
      <c r="S2981" s="38">
        <f t="shared" ca="1" si="186"/>
        <v>0</v>
      </c>
      <c r="T2981" s="38">
        <f t="shared" ca="1" si="187"/>
        <v>10</v>
      </c>
      <c r="U2981" s="38">
        <f ca="1">SUM($R$9:S2981)</f>
        <v>-79270</v>
      </c>
    </row>
    <row r="2982" spans="16:21" x14ac:dyDescent="0.2">
      <c r="P2982">
        <v>2974</v>
      </c>
      <c r="Q2982" s="37">
        <f t="shared" ca="1" si="184"/>
        <v>0</v>
      </c>
      <c r="R2982" s="38">
        <f t="shared" si="185"/>
        <v>10</v>
      </c>
      <c r="S2982" s="38">
        <f t="shared" ca="1" si="186"/>
        <v>0</v>
      </c>
      <c r="T2982" s="38">
        <f t="shared" ca="1" si="187"/>
        <v>10</v>
      </c>
      <c r="U2982" s="38">
        <f ca="1">SUM($R$9:S2982)</f>
        <v>-79260</v>
      </c>
    </row>
    <row r="2983" spans="16:21" x14ac:dyDescent="0.2">
      <c r="P2983">
        <v>2975</v>
      </c>
      <c r="Q2983" s="37">
        <f t="shared" ca="1" si="184"/>
        <v>0</v>
      </c>
      <c r="R2983" s="38">
        <f t="shared" si="185"/>
        <v>10</v>
      </c>
      <c r="S2983" s="38">
        <f t="shared" ca="1" si="186"/>
        <v>0</v>
      </c>
      <c r="T2983" s="38">
        <f t="shared" ca="1" si="187"/>
        <v>10</v>
      </c>
      <c r="U2983" s="38">
        <f ca="1">SUM($R$9:S2983)</f>
        <v>-79250</v>
      </c>
    </row>
    <row r="2984" spans="16:21" x14ac:dyDescent="0.2">
      <c r="P2984">
        <v>2976</v>
      </c>
      <c r="Q2984" s="37">
        <f t="shared" ca="1" si="184"/>
        <v>0</v>
      </c>
      <c r="R2984" s="38">
        <f t="shared" si="185"/>
        <v>10</v>
      </c>
      <c r="S2984" s="38">
        <f t="shared" ca="1" si="186"/>
        <v>0</v>
      </c>
      <c r="T2984" s="38">
        <f t="shared" ca="1" si="187"/>
        <v>10</v>
      </c>
      <c r="U2984" s="38">
        <f ca="1">SUM($R$9:S2984)</f>
        <v>-79240</v>
      </c>
    </row>
    <row r="2985" spans="16:21" x14ac:dyDescent="0.2">
      <c r="P2985">
        <v>2977</v>
      </c>
      <c r="Q2985" s="37">
        <f t="shared" ca="1" si="184"/>
        <v>0</v>
      </c>
      <c r="R2985" s="38">
        <f t="shared" si="185"/>
        <v>10</v>
      </c>
      <c r="S2985" s="38">
        <f t="shared" ca="1" si="186"/>
        <v>0</v>
      </c>
      <c r="T2985" s="38">
        <f t="shared" ca="1" si="187"/>
        <v>10</v>
      </c>
      <c r="U2985" s="38">
        <f ca="1">SUM($R$9:S2985)</f>
        <v>-79230</v>
      </c>
    </row>
    <row r="2986" spans="16:21" x14ac:dyDescent="0.2">
      <c r="P2986">
        <v>2978</v>
      </c>
      <c r="Q2986" s="37">
        <f t="shared" ca="1" si="184"/>
        <v>0</v>
      </c>
      <c r="R2986" s="38">
        <f t="shared" si="185"/>
        <v>10</v>
      </c>
      <c r="S2986" s="38">
        <f t="shared" ca="1" si="186"/>
        <v>0</v>
      </c>
      <c r="T2986" s="38">
        <f t="shared" ca="1" si="187"/>
        <v>10</v>
      </c>
      <c r="U2986" s="38">
        <f ca="1">SUM($R$9:S2986)</f>
        <v>-79220</v>
      </c>
    </row>
    <row r="2987" spans="16:21" x14ac:dyDescent="0.2">
      <c r="P2987">
        <v>2979</v>
      </c>
      <c r="Q2987" s="37">
        <f t="shared" ca="1" si="184"/>
        <v>0</v>
      </c>
      <c r="R2987" s="38">
        <f t="shared" si="185"/>
        <v>10</v>
      </c>
      <c r="S2987" s="38">
        <f t="shared" ca="1" si="186"/>
        <v>0</v>
      </c>
      <c r="T2987" s="38">
        <f t="shared" ca="1" si="187"/>
        <v>10</v>
      </c>
      <c r="U2987" s="38">
        <f ca="1">SUM($R$9:S2987)</f>
        <v>-79210</v>
      </c>
    </row>
    <row r="2988" spans="16:21" x14ac:dyDescent="0.2">
      <c r="P2988">
        <v>2980</v>
      </c>
      <c r="Q2988" s="37">
        <f t="shared" ca="1" si="184"/>
        <v>0</v>
      </c>
      <c r="R2988" s="38">
        <f t="shared" si="185"/>
        <v>10</v>
      </c>
      <c r="S2988" s="38">
        <f t="shared" ca="1" si="186"/>
        <v>0</v>
      </c>
      <c r="T2988" s="38">
        <f t="shared" ca="1" si="187"/>
        <v>10</v>
      </c>
      <c r="U2988" s="38">
        <f ca="1">SUM($R$9:S2988)</f>
        <v>-79200</v>
      </c>
    </row>
    <row r="2989" spans="16:21" x14ac:dyDescent="0.2">
      <c r="P2989">
        <v>2981</v>
      </c>
      <c r="Q2989" s="37">
        <f t="shared" ca="1" si="184"/>
        <v>0</v>
      </c>
      <c r="R2989" s="38">
        <f t="shared" si="185"/>
        <v>10</v>
      </c>
      <c r="S2989" s="38">
        <f t="shared" ca="1" si="186"/>
        <v>0</v>
      </c>
      <c r="T2989" s="38">
        <f t="shared" ca="1" si="187"/>
        <v>10</v>
      </c>
      <c r="U2989" s="38">
        <f ca="1">SUM($R$9:S2989)</f>
        <v>-79190</v>
      </c>
    </row>
    <row r="2990" spans="16:21" x14ac:dyDescent="0.2">
      <c r="P2990">
        <v>2982</v>
      </c>
      <c r="Q2990" s="37">
        <f t="shared" ca="1" si="184"/>
        <v>0</v>
      </c>
      <c r="R2990" s="38">
        <f t="shared" si="185"/>
        <v>10</v>
      </c>
      <c r="S2990" s="38">
        <f t="shared" ca="1" si="186"/>
        <v>0</v>
      </c>
      <c r="T2990" s="38">
        <f t="shared" ca="1" si="187"/>
        <v>10</v>
      </c>
      <c r="U2990" s="38">
        <f ca="1">SUM($R$9:S2990)</f>
        <v>-79180</v>
      </c>
    </row>
    <row r="2991" spans="16:21" x14ac:dyDescent="0.2">
      <c r="P2991">
        <v>2983</v>
      </c>
      <c r="Q2991" s="37">
        <f t="shared" ca="1" si="184"/>
        <v>0</v>
      </c>
      <c r="R2991" s="38">
        <f t="shared" si="185"/>
        <v>10</v>
      </c>
      <c r="S2991" s="38">
        <f t="shared" ca="1" si="186"/>
        <v>0</v>
      </c>
      <c r="T2991" s="38">
        <f t="shared" ca="1" si="187"/>
        <v>10</v>
      </c>
      <c r="U2991" s="38">
        <f ca="1">SUM($R$9:S2991)</f>
        <v>-79170</v>
      </c>
    </row>
    <row r="2992" spans="16:21" x14ac:dyDescent="0.2">
      <c r="P2992">
        <v>2984</v>
      </c>
      <c r="Q2992" s="37">
        <f t="shared" ca="1" si="184"/>
        <v>0</v>
      </c>
      <c r="R2992" s="38">
        <f t="shared" si="185"/>
        <v>10</v>
      </c>
      <c r="S2992" s="38">
        <f t="shared" ca="1" si="186"/>
        <v>0</v>
      </c>
      <c r="T2992" s="38">
        <f t="shared" ca="1" si="187"/>
        <v>10</v>
      </c>
      <c r="U2992" s="38">
        <f ca="1">SUM($R$9:S2992)</f>
        <v>-79160</v>
      </c>
    </row>
    <row r="2993" spans="16:21" x14ac:dyDescent="0.2">
      <c r="P2993">
        <v>2985</v>
      </c>
      <c r="Q2993" s="37">
        <f t="shared" ref="Q2993:Q3056" ca="1" si="188">IF(RAND()&lt;$C$2,1,0)</f>
        <v>0</v>
      </c>
      <c r="R2993" s="38">
        <f t="shared" ref="R2993:R3056" si="189">$G$2</f>
        <v>10</v>
      </c>
      <c r="S2993" s="38">
        <f t="shared" ref="S2993:S3056" ca="1" si="190">IF(Q2993=1,$G$3,$G$4)</f>
        <v>0</v>
      </c>
      <c r="T2993" s="38">
        <f t="shared" ca="1" si="187"/>
        <v>10</v>
      </c>
      <c r="U2993" s="38">
        <f ca="1">SUM($R$9:S2993)</f>
        <v>-79150</v>
      </c>
    </row>
    <row r="2994" spans="16:21" x14ac:dyDescent="0.2">
      <c r="P2994">
        <v>2986</v>
      </c>
      <c r="Q2994" s="37">
        <f t="shared" ca="1" si="188"/>
        <v>0</v>
      </c>
      <c r="R2994" s="38">
        <f t="shared" si="189"/>
        <v>10</v>
      </c>
      <c r="S2994" s="38">
        <f t="shared" ca="1" si="190"/>
        <v>0</v>
      </c>
      <c r="T2994" s="38">
        <f t="shared" ca="1" si="187"/>
        <v>10</v>
      </c>
      <c r="U2994" s="38">
        <f ca="1">SUM($R$9:S2994)</f>
        <v>-79140</v>
      </c>
    </row>
    <row r="2995" spans="16:21" x14ac:dyDescent="0.2">
      <c r="P2995">
        <v>2987</v>
      </c>
      <c r="Q2995" s="37">
        <f t="shared" ca="1" si="188"/>
        <v>0</v>
      </c>
      <c r="R2995" s="38">
        <f t="shared" si="189"/>
        <v>10</v>
      </c>
      <c r="S2995" s="38">
        <f t="shared" ca="1" si="190"/>
        <v>0</v>
      </c>
      <c r="T2995" s="38">
        <f t="shared" ca="1" si="187"/>
        <v>10</v>
      </c>
      <c r="U2995" s="38">
        <f ca="1">SUM($R$9:S2995)</f>
        <v>-79130</v>
      </c>
    </row>
    <row r="2996" spans="16:21" x14ac:dyDescent="0.2">
      <c r="P2996">
        <v>2988</v>
      </c>
      <c r="Q2996" s="37">
        <f t="shared" ca="1" si="188"/>
        <v>0</v>
      </c>
      <c r="R2996" s="38">
        <f t="shared" si="189"/>
        <v>10</v>
      </c>
      <c r="S2996" s="38">
        <f t="shared" ca="1" si="190"/>
        <v>0</v>
      </c>
      <c r="T2996" s="38">
        <f t="shared" ca="1" si="187"/>
        <v>10</v>
      </c>
      <c r="U2996" s="38">
        <f ca="1">SUM($R$9:S2996)</f>
        <v>-79120</v>
      </c>
    </row>
    <row r="2997" spans="16:21" x14ac:dyDescent="0.2">
      <c r="P2997">
        <v>2989</v>
      </c>
      <c r="Q2997" s="37">
        <f t="shared" ca="1" si="188"/>
        <v>0</v>
      </c>
      <c r="R2997" s="38">
        <f t="shared" si="189"/>
        <v>10</v>
      </c>
      <c r="S2997" s="38">
        <f t="shared" ca="1" si="190"/>
        <v>0</v>
      </c>
      <c r="T2997" s="38">
        <f t="shared" ca="1" si="187"/>
        <v>10</v>
      </c>
      <c r="U2997" s="38">
        <f ca="1">SUM($R$9:S2997)</f>
        <v>-79110</v>
      </c>
    </row>
    <row r="2998" spans="16:21" x14ac:dyDescent="0.2">
      <c r="P2998">
        <v>2990</v>
      </c>
      <c r="Q2998" s="37">
        <f t="shared" ca="1" si="188"/>
        <v>0</v>
      </c>
      <c r="R2998" s="38">
        <f t="shared" si="189"/>
        <v>10</v>
      </c>
      <c r="S2998" s="38">
        <f t="shared" ca="1" si="190"/>
        <v>0</v>
      </c>
      <c r="T2998" s="38">
        <f t="shared" ca="1" si="187"/>
        <v>10</v>
      </c>
      <c r="U2998" s="38">
        <f ca="1">SUM($R$9:S2998)</f>
        <v>-79100</v>
      </c>
    </row>
    <row r="2999" spans="16:21" x14ac:dyDescent="0.2">
      <c r="P2999">
        <v>2991</v>
      </c>
      <c r="Q2999" s="37">
        <f t="shared" ca="1" si="188"/>
        <v>0</v>
      </c>
      <c r="R2999" s="38">
        <f t="shared" si="189"/>
        <v>10</v>
      </c>
      <c r="S2999" s="38">
        <f t="shared" ca="1" si="190"/>
        <v>0</v>
      </c>
      <c r="T2999" s="38">
        <f t="shared" ca="1" si="187"/>
        <v>10</v>
      </c>
      <c r="U2999" s="38">
        <f ca="1">SUM($R$9:S2999)</f>
        <v>-79090</v>
      </c>
    </row>
    <row r="3000" spans="16:21" x14ac:dyDescent="0.2">
      <c r="P3000">
        <v>2992</v>
      </c>
      <c r="Q3000" s="37">
        <f t="shared" ca="1" si="188"/>
        <v>0</v>
      </c>
      <c r="R3000" s="38">
        <f t="shared" si="189"/>
        <v>10</v>
      </c>
      <c r="S3000" s="38">
        <f t="shared" ca="1" si="190"/>
        <v>0</v>
      </c>
      <c r="T3000" s="38">
        <f t="shared" ca="1" si="187"/>
        <v>10</v>
      </c>
      <c r="U3000" s="38">
        <f ca="1">SUM($R$9:S3000)</f>
        <v>-79080</v>
      </c>
    </row>
    <row r="3001" spans="16:21" x14ac:dyDescent="0.2">
      <c r="P3001">
        <v>2993</v>
      </c>
      <c r="Q3001" s="37">
        <f t="shared" ca="1" si="188"/>
        <v>0</v>
      </c>
      <c r="R3001" s="38">
        <f t="shared" si="189"/>
        <v>10</v>
      </c>
      <c r="S3001" s="38">
        <f t="shared" ca="1" si="190"/>
        <v>0</v>
      </c>
      <c r="T3001" s="38">
        <f t="shared" ca="1" si="187"/>
        <v>10</v>
      </c>
      <c r="U3001" s="38">
        <f ca="1">SUM($R$9:S3001)</f>
        <v>-79070</v>
      </c>
    </row>
    <row r="3002" spans="16:21" x14ac:dyDescent="0.2">
      <c r="P3002">
        <v>2994</v>
      </c>
      <c r="Q3002" s="37">
        <f t="shared" ca="1" si="188"/>
        <v>0</v>
      </c>
      <c r="R3002" s="38">
        <f t="shared" si="189"/>
        <v>10</v>
      </c>
      <c r="S3002" s="38">
        <f t="shared" ca="1" si="190"/>
        <v>0</v>
      </c>
      <c r="T3002" s="38">
        <f t="shared" ca="1" si="187"/>
        <v>10</v>
      </c>
      <c r="U3002" s="38">
        <f ca="1">SUM($R$9:S3002)</f>
        <v>-79060</v>
      </c>
    </row>
    <row r="3003" spans="16:21" x14ac:dyDescent="0.2">
      <c r="P3003">
        <v>2995</v>
      </c>
      <c r="Q3003" s="37">
        <f t="shared" ca="1" si="188"/>
        <v>0</v>
      </c>
      <c r="R3003" s="38">
        <f t="shared" si="189"/>
        <v>10</v>
      </c>
      <c r="S3003" s="38">
        <f t="shared" ca="1" si="190"/>
        <v>0</v>
      </c>
      <c r="T3003" s="38">
        <f t="shared" ca="1" si="187"/>
        <v>10</v>
      </c>
      <c r="U3003" s="38">
        <f ca="1">SUM($R$9:S3003)</f>
        <v>-79050</v>
      </c>
    </row>
    <row r="3004" spans="16:21" x14ac:dyDescent="0.2">
      <c r="P3004">
        <v>2996</v>
      </c>
      <c r="Q3004" s="37">
        <f t="shared" ca="1" si="188"/>
        <v>0</v>
      </c>
      <c r="R3004" s="38">
        <f t="shared" si="189"/>
        <v>10</v>
      </c>
      <c r="S3004" s="38">
        <f t="shared" ca="1" si="190"/>
        <v>0</v>
      </c>
      <c r="T3004" s="38">
        <f t="shared" ca="1" si="187"/>
        <v>10</v>
      </c>
      <c r="U3004" s="38">
        <f ca="1">SUM($R$9:S3004)</f>
        <v>-79040</v>
      </c>
    </row>
    <row r="3005" spans="16:21" x14ac:dyDescent="0.2">
      <c r="P3005">
        <v>2997</v>
      </c>
      <c r="Q3005" s="37">
        <f t="shared" ca="1" si="188"/>
        <v>0</v>
      </c>
      <c r="R3005" s="38">
        <f t="shared" si="189"/>
        <v>10</v>
      </c>
      <c r="S3005" s="38">
        <f t="shared" ca="1" si="190"/>
        <v>0</v>
      </c>
      <c r="T3005" s="38">
        <f t="shared" ca="1" si="187"/>
        <v>10</v>
      </c>
      <c r="U3005" s="38">
        <f ca="1">SUM($R$9:S3005)</f>
        <v>-79030</v>
      </c>
    </row>
    <row r="3006" spans="16:21" x14ac:dyDescent="0.2">
      <c r="P3006">
        <v>2998</v>
      </c>
      <c r="Q3006" s="37">
        <f t="shared" ca="1" si="188"/>
        <v>0</v>
      </c>
      <c r="R3006" s="38">
        <f t="shared" si="189"/>
        <v>10</v>
      </c>
      <c r="S3006" s="38">
        <f t="shared" ca="1" si="190"/>
        <v>0</v>
      </c>
      <c r="T3006" s="38">
        <f t="shared" ca="1" si="187"/>
        <v>10</v>
      </c>
      <c r="U3006" s="38">
        <f ca="1">SUM($R$9:S3006)</f>
        <v>-79020</v>
      </c>
    </row>
    <row r="3007" spans="16:21" x14ac:dyDescent="0.2">
      <c r="P3007">
        <v>2999</v>
      </c>
      <c r="Q3007" s="37">
        <f t="shared" ca="1" si="188"/>
        <v>0</v>
      </c>
      <c r="R3007" s="38">
        <f t="shared" si="189"/>
        <v>10</v>
      </c>
      <c r="S3007" s="38">
        <f t="shared" ca="1" si="190"/>
        <v>0</v>
      </c>
      <c r="T3007" s="38">
        <f t="shared" ca="1" si="187"/>
        <v>10</v>
      </c>
      <c r="U3007" s="38">
        <f ca="1">SUM($R$9:S3007)</f>
        <v>-79010</v>
      </c>
    </row>
    <row r="3008" spans="16:21" x14ac:dyDescent="0.2">
      <c r="P3008">
        <v>3000</v>
      </c>
      <c r="Q3008" s="37">
        <f t="shared" ca="1" si="188"/>
        <v>0</v>
      </c>
      <c r="R3008" s="38">
        <f t="shared" si="189"/>
        <v>10</v>
      </c>
      <c r="S3008" s="38">
        <f t="shared" ca="1" si="190"/>
        <v>0</v>
      </c>
      <c r="T3008" s="38">
        <f t="shared" ca="1" si="187"/>
        <v>10</v>
      </c>
      <c r="U3008" s="38">
        <f ca="1">SUM($R$9:S3008)</f>
        <v>-79000</v>
      </c>
    </row>
    <row r="3009" spans="16:21" x14ac:dyDescent="0.2">
      <c r="P3009">
        <v>3001</v>
      </c>
      <c r="Q3009" s="37">
        <f t="shared" ca="1" si="188"/>
        <v>0</v>
      </c>
      <c r="R3009" s="38">
        <f t="shared" si="189"/>
        <v>10</v>
      </c>
      <c r="S3009" s="38">
        <f t="shared" ca="1" si="190"/>
        <v>0</v>
      </c>
      <c r="T3009" s="38">
        <f t="shared" ca="1" si="187"/>
        <v>10</v>
      </c>
      <c r="U3009" s="38">
        <f ca="1">SUM($R$9:S3009)</f>
        <v>-78990</v>
      </c>
    </row>
    <row r="3010" spans="16:21" x14ac:dyDescent="0.2">
      <c r="P3010">
        <v>3002</v>
      </c>
      <c r="Q3010" s="37">
        <f t="shared" ca="1" si="188"/>
        <v>0</v>
      </c>
      <c r="R3010" s="38">
        <f t="shared" si="189"/>
        <v>10</v>
      </c>
      <c r="S3010" s="38">
        <f t="shared" ca="1" si="190"/>
        <v>0</v>
      </c>
      <c r="T3010" s="38">
        <f t="shared" ca="1" si="187"/>
        <v>10</v>
      </c>
      <c r="U3010" s="38">
        <f ca="1">SUM($R$9:S3010)</f>
        <v>-78980</v>
      </c>
    </row>
    <row r="3011" spans="16:21" x14ac:dyDescent="0.2">
      <c r="P3011">
        <v>3003</v>
      </c>
      <c r="Q3011" s="37">
        <f t="shared" ca="1" si="188"/>
        <v>0</v>
      </c>
      <c r="R3011" s="38">
        <f t="shared" si="189"/>
        <v>10</v>
      </c>
      <c r="S3011" s="38">
        <f t="shared" ca="1" si="190"/>
        <v>0</v>
      </c>
      <c r="T3011" s="38">
        <f t="shared" ca="1" si="187"/>
        <v>10</v>
      </c>
      <c r="U3011" s="38">
        <f ca="1">SUM($R$9:S3011)</f>
        <v>-78970</v>
      </c>
    </row>
    <row r="3012" spans="16:21" x14ac:dyDescent="0.2">
      <c r="P3012">
        <v>3004</v>
      </c>
      <c r="Q3012" s="37">
        <f t="shared" ca="1" si="188"/>
        <v>0</v>
      </c>
      <c r="R3012" s="38">
        <f t="shared" si="189"/>
        <v>10</v>
      </c>
      <c r="S3012" s="38">
        <f t="shared" ca="1" si="190"/>
        <v>0</v>
      </c>
      <c r="T3012" s="38">
        <f t="shared" ca="1" si="187"/>
        <v>10</v>
      </c>
      <c r="U3012" s="38">
        <f ca="1">SUM($R$9:S3012)</f>
        <v>-78960</v>
      </c>
    </row>
    <row r="3013" spans="16:21" x14ac:dyDescent="0.2">
      <c r="P3013">
        <v>3005</v>
      </c>
      <c r="Q3013" s="37">
        <f t="shared" ca="1" si="188"/>
        <v>0</v>
      </c>
      <c r="R3013" s="38">
        <f t="shared" si="189"/>
        <v>10</v>
      </c>
      <c r="S3013" s="38">
        <f t="shared" ca="1" si="190"/>
        <v>0</v>
      </c>
      <c r="T3013" s="38">
        <f t="shared" ca="1" si="187"/>
        <v>10</v>
      </c>
      <c r="U3013" s="38">
        <f ca="1">SUM($R$9:S3013)</f>
        <v>-78950</v>
      </c>
    </row>
    <row r="3014" spans="16:21" x14ac:dyDescent="0.2">
      <c r="P3014">
        <v>3006</v>
      </c>
      <c r="Q3014" s="37">
        <f t="shared" ca="1" si="188"/>
        <v>0</v>
      </c>
      <c r="R3014" s="38">
        <f t="shared" si="189"/>
        <v>10</v>
      </c>
      <c r="S3014" s="38">
        <f t="shared" ca="1" si="190"/>
        <v>0</v>
      </c>
      <c r="T3014" s="38">
        <f t="shared" ca="1" si="187"/>
        <v>10</v>
      </c>
      <c r="U3014" s="38">
        <f ca="1">SUM($R$9:S3014)</f>
        <v>-78940</v>
      </c>
    </row>
    <row r="3015" spans="16:21" x14ac:dyDescent="0.2">
      <c r="P3015">
        <v>3007</v>
      </c>
      <c r="Q3015" s="37">
        <f t="shared" ca="1" si="188"/>
        <v>0</v>
      </c>
      <c r="R3015" s="38">
        <f t="shared" si="189"/>
        <v>10</v>
      </c>
      <c r="S3015" s="38">
        <f t="shared" ca="1" si="190"/>
        <v>0</v>
      </c>
      <c r="T3015" s="38">
        <f t="shared" ca="1" si="187"/>
        <v>10</v>
      </c>
      <c r="U3015" s="38">
        <f ca="1">SUM($R$9:S3015)</f>
        <v>-78930</v>
      </c>
    </row>
    <row r="3016" spans="16:21" x14ac:dyDescent="0.2">
      <c r="P3016">
        <v>3008</v>
      </c>
      <c r="Q3016" s="37">
        <f t="shared" ca="1" si="188"/>
        <v>0</v>
      </c>
      <c r="R3016" s="38">
        <f t="shared" si="189"/>
        <v>10</v>
      </c>
      <c r="S3016" s="38">
        <f t="shared" ca="1" si="190"/>
        <v>0</v>
      </c>
      <c r="T3016" s="38">
        <f t="shared" ca="1" si="187"/>
        <v>10</v>
      </c>
      <c r="U3016" s="38">
        <f ca="1">SUM($R$9:S3016)</f>
        <v>-78920</v>
      </c>
    </row>
    <row r="3017" spans="16:21" x14ac:dyDescent="0.2">
      <c r="P3017">
        <v>3009</v>
      </c>
      <c r="Q3017" s="37">
        <f t="shared" ca="1" si="188"/>
        <v>0</v>
      </c>
      <c r="R3017" s="38">
        <f t="shared" si="189"/>
        <v>10</v>
      </c>
      <c r="S3017" s="38">
        <f t="shared" ca="1" si="190"/>
        <v>0</v>
      </c>
      <c r="T3017" s="38">
        <f t="shared" ca="1" si="187"/>
        <v>10</v>
      </c>
      <c r="U3017" s="38">
        <f ca="1">SUM($R$9:S3017)</f>
        <v>-78910</v>
      </c>
    </row>
    <row r="3018" spans="16:21" x14ac:dyDescent="0.2">
      <c r="P3018">
        <v>3010</v>
      </c>
      <c r="Q3018" s="37">
        <f t="shared" ca="1" si="188"/>
        <v>0</v>
      </c>
      <c r="R3018" s="38">
        <f t="shared" si="189"/>
        <v>10</v>
      </c>
      <c r="S3018" s="38">
        <f t="shared" ca="1" si="190"/>
        <v>0</v>
      </c>
      <c r="T3018" s="38">
        <f t="shared" ref="T3018:T3081" ca="1" si="191">R3018+S3018</f>
        <v>10</v>
      </c>
      <c r="U3018" s="38">
        <f ca="1">SUM($R$9:S3018)</f>
        <v>-78900</v>
      </c>
    </row>
    <row r="3019" spans="16:21" x14ac:dyDescent="0.2">
      <c r="P3019">
        <v>3011</v>
      </c>
      <c r="Q3019" s="37">
        <f t="shared" ca="1" si="188"/>
        <v>0</v>
      </c>
      <c r="R3019" s="38">
        <f t="shared" si="189"/>
        <v>10</v>
      </c>
      <c r="S3019" s="38">
        <f t="shared" ca="1" si="190"/>
        <v>0</v>
      </c>
      <c r="T3019" s="38">
        <f t="shared" ca="1" si="191"/>
        <v>10</v>
      </c>
      <c r="U3019" s="38">
        <f ca="1">SUM($R$9:S3019)</f>
        <v>-78890</v>
      </c>
    </row>
    <row r="3020" spans="16:21" x14ac:dyDescent="0.2">
      <c r="P3020">
        <v>3012</v>
      </c>
      <c r="Q3020" s="37">
        <f t="shared" ca="1" si="188"/>
        <v>0</v>
      </c>
      <c r="R3020" s="38">
        <f t="shared" si="189"/>
        <v>10</v>
      </c>
      <c r="S3020" s="38">
        <f t="shared" ca="1" si="190"/>
        <v>0</v>
      </c>
      <c r="T3020" s="38">
        <f t="shared" ca="1" si="191"/>
        <v>10</v>
      </c>
      <c r="U3020" s="38">
        <f ca="1">SUM($R$9:S3020)</f>
        <v>-78880</v>
      </c>
    </row>
    <row r="3021" spans="16:21" x14ac:dyDescent="0.2">
      <c r="P3021">
        <v>3013</v>
      </c>
      <c r="Q3021" s="37">
        <f t="shared" ca="1" si="188"/>
        <v>0</v>
      </c>
      <c r="R3021" s="38">
        <f t="shared" si="189"/>
        <v>10</v>
      </c>
      <c r="S3021" s="38">
        <f t="shared" ca="1" si="190"/>
        <v>0</v>
      </c>
      <c r="T3021" s="38">
        <f t="shared" ca="1" si="191"/>
        <v>10</v>
      </c>
      <c r="U3021" s="38">
        <f ca="1">SUM($R$9:S3021)</f>
        <v>-78870</v>
      </c>
    </row>
    <row r="3022" spans="16:21" x14ac:dyDescent="0.2">
      <c r="P3022">
        <v>3014</v>
      </c>
      <c r="Q3022" s="37">
        <f t="shared" ca="1" si="188"/>
        <v>0</v>
      </c>
      <c r="R3022" s="38">
        <f t="shared" si="189"/>
        <v>10</v>
      </c>
      <c r="S3022" s="38">
        <f t="shared" ca="1" si="190"/>
        <v>0</v>
      </c>
      <c r="T3022" s="38">
        <f t="shared" ca="1" si="191"/>
        <v>10</v>
      </c>
      <c r="U3022" s="38">
        <f ca="1">SUM($R$9:S3022)</f>
        <v>-78860</v>
      </c>
    </row>
    <row r="3023" spans="16:21" x14ac:dyDescent="0.2">
      <c r="P3023">
        <v>3015</v>
      </c>
      <c r="Q3023" s="37">
        <f t="shared" ca="1" si="188"/>
        <v>0</v>
      </c>
      <c r="R3023" s="38">
        <f t="shared" si="189"/>
        <v>10</v>
      </c>
      <c r="S3023" s="38">
        <f t="shared" ca="1" si="190"/>
        <v>0</v>
      </c>
      <c r="T3023" s="38">
        <f t="shared" ca="1" si="191"/>
        <v>10</v>
      </c>
      <c r="U3023" s="38">
        <f ca="1">SUM($R$9:S3023)</f>
        <v>-78850</v>
      </c>
    </row>
    <row r="3024" spans="16:21" x14ac:dyDescent="0.2">
      <c r="P3024">
        <v>3016</v>
      </c>
      <c r="Q3024" s="37">
        <f t="shared" ca="1" si="188"/>
        <v>0</v>
      </c>
      <c r="R3024" s="38">
        <f t="shared" si="189"/>
        <v>10</v>
      </c>
      <c r="S3024" s="38">
        <f t="shared" ca="1" si="190"/>
        <v>0</v>
      </c>
      <c r="T3024" s="38">
        <f t="shared" ca="1" si="191"/>
        <v>10</v>
      </c>
      <c r="U3024" s="38">
        <f ca="1">SUM($R$9:S3024)</f>
        <v>-78840</v>
      </c>
    </row>
    <row r="3025" spans="16:21" x14ac:dyDescent="0.2">
      <c r="P3025">
        <v>3017</v>
      </c>
      <c r="Q3025" s="37">
        <f t="shared" ca="1" si="188"/>
        <v>0</v>
      </c>
      <c r="R3025" s="38">
        <f t="shared" si="189"/>
        <v>10</v>
      </c>
      <c r="S3025" s="38">
        <f t="shared" ca="1" si="190"/>
        <v>0</v>
      </c>
      <c r="T3025" s="38">
        <f t="shared" ca="1" si="191"/>
        <v>10</v>
      </c>
      <c r="U3025" s="38">
        <f ca="1">SUM($R$9:S3025)</f>
        <v>-78830</v>
      </c>
    </row>
    <row r="3026" spans="16:21" x14ac:dyDescent="0.2">
      <c r="P3026">
        <v>3018</v>
      </c>
      <c r="Q3026" s="37">
        <f t="shared" ca="1" si="188"/>
        <v>0</v>
      </c>
      <c r="R3026" s="38">
        <f t="shared" si="189"/>
        <v>10</v>
      </c>
      <c r="S3026" s="38">
        <f t="shared" ca="1" si="190"/>
        <v>0</v>
      </c>
      <c r="T3026" s="38">
        <f t="shared" ca="1" si="191"/>
        <v>10</v>
      </c>
      <c r="U3026" s="38">
        <f ca="1">SUM($R$9:S3026)</f>
        <v>-78820</v>
      </c>
    </row>
    <row r="3027" spans="16:21" x14ac:dyDescent="0.2">
      <c r="P3027">
        <v>3019</v>
      </c>
      <c r="Q3027" s="37">
        <f t="shared" ca="1" si="188"/>
        <v>1</v>
      </c>
      <c r="R3027" s="38">
        <f t="shared" si="189"/>
        <v>10</v>
      </c>
      <c r="S3027" s="38">
        <f t="shared" ca="1" si="190"/>
        <v>-1000</v>
      </c>
      <c r="T3027" s="38">
        <f t="shared" ca="1" si="191"/>
        <v>-990</v>
      </c>
      <c r="U3027" s="38">
        <f ca="1">SUM($R$9:S3027)</f>
        <v>-79810</v>
      </c>
    </row>
    <row r="3028" spans="16:21" x14ac:dyDescent="0.2">
      <c r="P3028">
        <v>3020</v>
      </c>
      <c r="Q3028" s="37">
        <f t="shared" ca="1" si="188"/>
        <v>0</v>
      </c>
      <c r="R3028" s="38">
        <f t="shared" si="189"/>
        <v>10</v>
      </c>
      <c r="S3028" s="38">
        <f t="shared" ca="1" si="190"/>
        <v>0</v>
      </c>
      <c r="T3028" s="38">
        <f t="shared" ca="1" si="191"/>
        <v>10</v>
      </c>
      <c r="U3028" s="38">
        <f ca="1">SUM($R$9:S3028)</f>
        <v>-79800</v>
      </c>
    </row>
    <row r="3029" spans="16:21" x14ac:dyDescent="0.2">
      <c r="P3029">
        <v>3021</v>
      </c>
      <c r="Q3029" s="37">
        <f t="shared" ca="1" si="188"/>
        <v>0</v>
      </c>
      <c r="R3029" s="38">
        <f t="shared" si="189"/>
        <v>10</v>
      </c>
      <c r="S3029" s="38">
        <f t="shared" ca="1" si="190"/>
        <v>0</v>
      </c>
      <c r="T3029" s="38">
        <f t="shared" ca="1" si="191"/>
        <v>10</v>
      </c>
      <c r="U3029" s="38">
        <f ca="1">SUM($R$9:S3029)</f>
        <v>-79790</v>
      </c>
    </row>
    <row r="3030" spans="16:21" x14ac:dyDescent="0.2">
      <c r="P3030">
        <v>3022</v>
      </c>
      <c r="Q3030" s="37">
        <f t="shared" ca="1" si="188"/>
        <v>0</v>
      </c>
      <c r="R3030" s="38">
        <f t="shared" si="189"/>
        <v>10</v>
      </c>
      <c r="S3030" s="38">
        <f t="shared" ca="1" si="190"/>
        <v>0</v>
      </c>
      <c r="T3030" s="38">
        <f t="shared" ca="1" si="191"/>
        <v>10</v>
      </c>
      <c r="U3030" s="38">
        <f ca="1">SUM($R$9:S3030)</f>
        <v>-79780</v>
      </c>
    </row>
    <row r="3031" spans="16:21" x14ac:dyDescent="0.2">
      <c r="P3031">
        <v>3023</v>
      </c>
      <c r="Q3031" s="37">
        <f t="shared" ca="1" si="188"/>
        <v>0</v>
      </c>
      <c r="R3031" s="38">
        <f t="shared" si="189"/>
        <v>10</v>
      </c>
      <c r="S3031" s="38">
        <f t="shared" ca="1" si="190"/>
        <v>0</v>
      </c>
      <c r="T3031" s="38">
        <f t="shared" ca="1" si="191"/>
        <v>10</v>
      </c>
      <c r="U3031" s="38">
        <f ca="1">SUM($R$9:S3031)</f>
        <v>-79770</v>
      </c>
    </row>
    <row r="3032" spans="16:21" x14ac:dyDescent="0.2">
      <c r="P3032">
        <v>3024</v>
      </c>
      <c r="Q3032" s="37">
        <f t="shared" ca="1" si="188"/>
        <v>0</v>
      </c>
      <c r="R3032" s="38">
        <f t="shared" si="189"/>
        <v>10</v>
      </c>
      <c r="S3032" s="38">
        <f t="shared" ca="1" si="190"/>
        <v>0</v>
      </c>
      <c r="T3032" s="38">
        <f t="shared" ca="1" si="191"/>
        <v>10</v>
      </c>
      <c r="U3032" s="38">
        <f ca="1">SUM($R$9:S3032)</f>
        <v>-79760</v>
      </c>
    </row>
    <row r="3033" spans="16:21" x14ac:dyDescent="0.2">
      <c r="P3033">
        <v>3025</v>
      </c>
      <c r="Q3033" s="37">
        <f t="shared" ca="1" si="188"/>
        <v>0</v>
      </c>
      <c r="R3033" s="38">
        <f t="shared" si="189"/>
        <v>10</v>
      </c>
      <c r="S3033" s="38">
        <f t="shared" ca="1" si="190"/>
        <v>0</v>
      </c>
      <c r="T3033" s="38">
        <f t="shared" ca="1" si="191"/>
        <v>10</v>
      </c>
      <c r="U3033" s="38">
        <f ca="1">SUM($R$9:S3033)</f>
        <v>-79750</v>
      </c>
    </row>
    <row r="3034" spans="16:21" x14ac:dyDescent="0.2">
      <c r="P3034">
        <v>3026</v>
      </c>
      <c r="Q3034" s="37">
        <f t="shared" ca="1" si="188"/>
        <v>0</v>
      </c>
      <c r="R3034" s="38">
        <f t="shared" si="189"/>
        <v>10</v>
      </c>
      <c r="S3034" s="38">
        <f t="shared" ca="1" si="190"/>
        <v>0</v>
      </c>
      <c r="T3034" s="38">
        <f t="shared" ca="1" si="191"/>
        <v>10</v>
      </c>
      <c r="U3034" s="38">
        <f ca="1">SUM($R$9:S3034)</f>
        <v>-79740</v>
      </c>
    </row>
    <row r="3035" spans="16:21" x14ac:dyDescent="0.2">
      <c r="P3035">
        <v>3027</v>
      </c>
      <c r="Q3035" s="37">
        <f t="shared" ca="1" si="188"/>
        <v>0</v>
      </c>
      <c r="R3035" s="38">
        <f t="shared" si="189"/>
        <v>10</v>
      </c>
      <c r="S3035" s="38">
        <f t="shared" ca="1" si="190"/>
        <v>0</v>
      </c>
      <c r="T3035" s="38">
        <f t="shared" ca="1" si="191"/>
        <v>10</v>
      </c>
      <c r="U3035" s="38">
        <f ca="1">SUM($R$9:S3035)</f>
        <v>-79730</v>
      </c>
    </row>
    <row r="3036" spans="16:21" x14ac:dyDescent="0.2">
      <c r="P3036">
        <v>3028</v>
      </c>
      <c r="Q3036" s="37">
        <f t="shared" ca="1" si="188"/>
        <v>1</v>
      </c>
      <c r="R3036" s="38">
        <f t="shared" si="189"/>
        <v>10</v>
      </c>
      <c r="S3036" s="38">
        <f t="shared" ca="1" si="190"/>
        <v>-1000</v>
      </c>
      <c r="T3036" s="38">
        <f t="shared" ca="1" si="191"/>
        <v>-990</v>
      </c>
      <c r="U3036" s="38">
        <f ca="1">SUM($R$9:S3036)</f>
        <v>-80720</v>
      </c>
    </row>
    <row r="3037" spans="16:21" x14ac:dyDescent="0.2">
      <c r="P3037">
        <v>3029</v>
      </c>
      <c r="Q3037" s="37">
        <f t="shared" ca="1" si="188"/>
        <v>0</v>
      </c>
      <c r="R3037" s="38">
        <f t="shared" si="189"/>
        <v>10</v>
      </c>
      <c r="S3037" s="38">
        <f t="shared" ca="1" si="190"/>
        <v>0</v>
      </c>
      <c r="T3037" s="38">
        <f t="shared" ca="1" si="191"/>
        <v>10</v>
      </c>
      <c r="U3037" s="38">
        <f ca="1">SUM($R$9:S3037)</f>
        <v>-80710</v>
      </c>
    </row>
    <row r="3038" spans="16:21" x14ac:dyDescent="0.2">
      <c r="P3038">
        <v>3030</v>
      </c>
      <c r="Q3038" s="37">
        <f t="shared" ca="1" si="188"/>
        <v>0</v>
      </c>
      <c r="R3038" s="38">
        <f t="shared" si="189"/>
        <v>10</v>
      </c>
      <c r="S3038" s="38">
        <f t="shared" ca="1" si="190"/>
        <v>0</v>
      </c>
      <c r="T3038" s="38">
        <f t="shared" ca="1" si="191"/>
        <v>10</v>
      </c>
      <c r="U3038" s="38">
        <f ca="1">SUM($R$9:S3038)</f>
        <v>-80700</v>
      </c>
    </row>
    <row r="3039" spans="16:21" x14ac:dyDescent="0.2">
      <c r="P3039">
        <v>3031</v>
      </c>
      <c r="Q3039" s="37">
        <f t="shared" ca="1" si="188"/>
        <v>0</v>
      </c>
      <c r="R3039" s="38">
        <f t="shared" si="189"/>
        <v>10</v>
      </c>
      <c r="S3039" s="38">
        <f t="shared" ca="1" si="190"/>
        <v>0</v>
      </c>
      <c r="T3039" s="38">
        <f t="shared" ca="1" si="191"/>
        <v>10</v>
      </c>
      <c r="U3039" s="38">
        <f ca="1">SUM($R$9:S3039)</f>
        <v>-80690</v>
      </c>
    </row>
    <row r="3040" spans="16:21" x14ac:dyDescent="0.2">
      <c r="P3040">
        <v>3032</v>
      </c>
      <c r="Q3040" s="37">
        <f t="shared" ca="1" si="188"/>
        <v>0</v>
      </c>
      <c r="R3040" s="38">
        <f t="shared" si="189"/>
        <v>10</v>
      </c>
      <c r="S3040" s="38">
        <f t="shared" ca="1" si="190"/>
        <v>0</v>
      </c>
      <c r="T3040" s="38">
        <f t="shared" ca="1" si="191"/>
        <v>10</v>
      </c>
      <c r="U3040" s="38">
        <f ca="1">SUM($R$9:S3040)</f>
        <v>-80680</v>
      </c>
    </row>
    <row r="3041" spans="16:21" x14ac:dyDescent="0.2">
      <c r="P3041">
        <v>3033</v>
      </c>
      <c r="Q3041" s="37">
        <f t="shared" ca="1" si="188"/>
        <v>0</v>
      </c>
      <c r="R3041" s="38">
        <f t="shared" si="189"/>
        <v>10</v>
      </c>
      <c r="S3041" s="38">
        <f t="shared" ca="1" si="190"/>
        <v>0</v>
      </c>
      <c r="T3041" s="38">
        <f t="shared" ca="1" si="191"/>
        <v>10</v>
      </c>
      <c r="U3041" s="38">
        <f ca="1">SUM($R$9:S3041)</f>
        <v>-80670</v>
      </c>
    </row>
    <row r="3042" spans="16:21" x14ac:dyDescent="0.2">
      <c r="P3042">
        <v>3034</v>
      </c>
      <c r="Q3042" s="37">
        <f t="shared" ca="1" si="188"/>
        <v>0</v>
      </c>
      <c r="R3042" s="38">
        <f t="shared" si="189"/>
        <v>10</v>
      </c>
      <c r="S3042" s="38">
        <f t="shared" ca="1" si="190"/>
        <v>0</v>
      </c>
      <c r="T3042" s="38">
        <f t="shared" ca="1" si="191"/>
        <v>10</v>
      </c>
      <c r="U3042" s="38">
        <f ca="1">SUM($R$9:S3042)</f>
        <v>-80660</v>
      </c>
    </row>
    <row r="3043" spans="16:21" x14ac:dyDescent="0.2">
      <c r="P3043">
        <v>3035</v>
      </c>
      <c r="Q3043" s="37">
        <f t="shared" ca="1" si="188"/>
        <v>0</v>
      </c>
      <c r="R3043" s="38">
        <f t="shared" si="189"/>
        <v>10</v>
      </c>
      <c r="S3043" s="38">
        <f t="shared" ca="1" si="190"/>
        <v>0</v>
      </c>
      <c r="T3043" s="38">
        <f t="shared" ca="1" si="191"/>
        <v>10</v>
      </c>
      <c r="U3043" s="38">
        <f ca="1">SUM($R$9:S3043)</f>
        <v>-80650</v>
      </c>
    </row>
    <row r="3044" spans="16:21" x14ac:dyDescent="0.2">
      <c r="P3044">
        <v>3036</v>
      </c>
      <c r="Q3044" s="37">
        <f t="shared" ca="1" si="188"/>
        <v>0</v>
      </c>
      <c r="R3044" s="38">
        <f t="shared" si="189"/>
        <v>10</v>
      </c>
      <c r="S3044" s="38">
        <f t="shared" ca="1" si="190"/>
        <v>0</v>
      </c>
      <c r="T3044" s="38">
        <f t="shared" ca="1" si="191"/>
        <v>10</v>
      </c>
      <c r="U3044" s="38">
        <f ca="1">SUM($R$9:S3044)</f>
        <v>-80640</v>
      </c>
    </row>
    <row r="3045" spans="16:21" x14ac:dyDescent="0.2">
      <c r="P3045">
        <v>3037</v>
      </c>
      <c r="Q3045" s="37">
        <f t="shared" ca="1" si="188"/>
        <v>1</v>
      </c>
      <c r="R3045" s="38">
        <f t="shared" si="189"/>
        <v>10</v>
      </c>
      <c r="S3045" s="38">
        <f t="shared" ca="1" si="190"/>
        <v>-1000</v>
      </c>
      <c r="T3045" s="38">
        <f t="shared" ca="1" si="191"/>
        <v>-990</v>
      </c>
      <c r="U3045" s="38">
        <f ca="1">SUM($R$9:S3045)</f>
        <v>-81630</v>
      </c>
    </row>
    <row r="3046" spans="16:21" x14ac:dyDescent="0.2">
      <c r="P3046">
        <v>3038</v>
      </c>
      <c r="Q3046" s="37">
        <f t="shared" ca="1" si="188"/>
        <v>0</v>
      </c>
      <c r="R3046" s="38">
        <f t="shared" si="189"/>
        <v>10</v>
      </c>
      <c r="S3046" s="38">
        <f t="shared" ca="1" si="190"/>
        <v>0</v>
      </c>
      <c r="T3046" s="38">
        <f t="shared" ca="1" si="191"/>
        <v>10</v>
      </c>
      <c r="U3046" s="38">
        <f ca="1">SUM($R$9:S3046)</f>
        <v>-81620</v>
      </c>
    </row>
    <row r="3047" spans="16:21" x14ac:dyDescent="0.2">
      <c r="P3047">
        <v>3039</v>
      </c>
      <c r="Q3047" s="37">
        <f t="shared" ca="1" si="188"/>
        <v>0</v>
      </c>
      <c r="R3047" s="38">
        <f t="shared" si="189"/>
        <v>10</v>
      </c>
      <c r="S3047" s="38">
        <f t="shared" ca="1" si="190"/>
        <v>0</v>
      </c>
      <c r="T3047" s="38">
        <f t="shared" ca="1" si="191"/>
        <v>10</v>
      </c>
      <c r="U3047" s="38">
        <f ca="1">SUM($R$9:S3047)</f>
        <v>-81610</v>
      </c>
    </row>
    <row r="3048" spans="16:21" x14ac:dyDescent="0.2">
      <c r="P3048">
        <v>3040</v>
      </c>
      <c r="Q3048" s="37">
        <f t="shared" ca="1" si="188"/>
        <v>0</v>
      </c>
      <c r="R3048" s="38">
        <f t="shared" si="189"/>
        <v>10</v>
      </c>
      <c r="S3048" s="38">
        <f t="shared" ca="1" si="190"/>
        <v>0</v>
      </c>
      <c r="T3048" s="38">
        <f t="shared" ca="1" si="191"/>
        <v>10</v>
      </c>
      <c r="U3048" s="38">
        <f ca="1">SUM($R$9:S3048)</f>
        <v>-81600</v>
      </c>
    </row>
    <row r="3049" spans="16:21" x14ac:dyDescent="0.2">
      <c r="P3049">
        <v>3041</v>
      </c>
      <c r="Q3049" s="37">
        <f t="shared" ca="1" si="188"/>
        <v>0</v>
      </c>
      <c r="R3049" s="38">
        <f t="shared" si="189"/>
        <v>10</v>
      </c>
      <c r="S3049" s="38">
        <f t="shared" ca="1" si="190"/>
        <v>0</v>
      </c>
      <c r="T3049" s="38">
        <f t="shared" ca="1" si="191"/>
        <v>10</v>
      </c>
      <c r="U3049" s="38">
        <f ca="1">SUM($R$9:S3049)</f>
        <v>-81590</v>
      </c>
    </row>
    <row r="3050" spans="16:21" x14ac:dyDescent="0.2">
      <c r="P3050">
        <v>3042</v>
      </c>
      <c r="Q3050" s="37">
        <f t="shared" ca="1" si="188"/>
        <v>0</v>
      </c>
      <c r="R3050" s="38">
        <f t="shared" si="189"/>
        <v>10</v>
      </c>
      <c r="S3050" s="38">
        <f t="shared" ca="1" si="190"/>
        <v>0</v>
      </c>
      <c r="T3050" s="38">
        <f t="shared" ca="1" si="191"/>
        <v>10</v>
      </c>
      <c r="U3050" s="38">
        <f ca="1">SUM($R$9:S3050)</f>
        <v>-81580</v>
      </c>
    </row>
    <row r="3051" spans="16:21" x14ac:dyDescent="0.2">
      <c r="P3051">
        <v>3043</v>
      </c>
      <c r="Q3051" s="37">
        <f t="shared" ca="1" si="188"/>
        <v>0</v>
      </c>
      <c r="R3051" s="38">
        <f t="shared" si="189"/>
        <v>10</v>
      </c>
      <c r="S3051" s="38">
        <f t="shared" ca="1" si="190"/>
        <v>0</v>
      </c>
      <c r="T3051" s="38">
        <f t="shared" ca="1" si="191"/>
        <v>10</v>
      </c>
      <c r="U3051" s="38">
        <f ca="1">SUM($R$9:S3051)</f>
        <v>-81570</v>
      </c>
    </row>
    <row r="3052" spans="16:21" x14ac:dyDescent="0.2">
      <c r="P3052">
        <v>3044</v>
      </c>
      <c r="Q3052" s="37">
        <f t="shared" ca="1" si="188"/>
        <v>0</v>
      </c>
      <c r="R3052" s="38">
        <f t="shared" si="189"/>
        <v>10</v>
      </c>
      <c r="S3052" s="38">
        <f t="shared" ca="1" si="190"/>
        <v>0</v>
      </c>
      <c r="T3052" s="38">
        <f t="shared" ca="1" si="191"/>
        <v>10</v>
      </c>
      <c r="U3052" s="38">
        <f ca="1">SUM($R$9:S3052)</f>
        <v>-81560</v>
      </c>
    </row>
    <row r="3053" spans="16:21" x14ac:dyDescent="0.2">
      <c r="P3053">
        <v>3045</v>
      </c>
      <c r="Q3053" s="37">
        <f t="shared" ca="1" si="188"/>
        <v>0</v>
      </c>
      <c r="R3053" s="38">
        <f t="shared" si="189"/>
        <v>10</v>
      </c>
      <c r="S3053" s="38">
        <f t="shared" ca="1" si="190"/>
        <v>0</v>
      </c>
      <c r="T3053" s="38">
        <f t="shared" ca="1" si="191"/>
        <v>10</v>
      </c>
      <c r="U3053" s="38">
        <f ca="1">SUM($R$9:S3053)</f>
        <v>-81550</v>
      </c>
    </row>
    <row r="3054" spans="16:21" x14ac:dyDescent="0.2">
      <c r="P3054">
        <v>3046</v>
      </c>
      <c r="Q3054" s="37">
        <f t="shared" ca="1" si="188"/>
        <v>0</v>
      </c>
      <c r="R3054" s="38">
        <f t="shared" si="189"/>
        <v>10</v>
      </c>
      <c r="S3054" s="38">
        <f t="shared" ca="1" si="190"/>
        <v>0</v>
      </c>
      <c r="T3054" s="38">
        <f t="shared" ca="1" si="191"/>
        <v>10</v>
      </c>
      <c r="U3054" s="38">
        <f ca="1">SUM($R$9:S3054)</f>
        <v>-81540</v>
      </c>
    </row>
    <row r="3055" spans="16:21" x14ac:dyDescent="0.2">
      <c r="P3055">
        <v>3047</v>
      </c>
      <c r="Q3055" s="37">
        <f t="shared" ca="1" si="188"/>
        <v>0</v>
      </c>
      <c r="R3055" s="38">
        <f t="shared" si="189"/>
        <v>10</v>
      </c>
      <c r="S3055" s="38">
        <f t="shared" ca="1" si="190"/>
        <v>0</v>
      </c>
      <c r="T3055" s="38">
        <f t="shared" ca="1" si="191"/>
        <v>10</v>
      </c>
      <c r="U3055" s="38">
        <f ca="1">SUM($R$9:S3055)</f>
        <v>-81530</v>
      </c>
    </row>
    <row r="3056" spans="16:21" x14ac:dyDescent="0.2">
      <c r="P3056">
        <v>3048</v>
      </c>
      <c r="Q3056" s="37">
        <f t="shared" ca="1" si="188"/>
        <v>0</v>
      </c>
      <c r="R3056" s="38">
        <f t="shared" si="189"/>
        <v>10</v>
      </c>
      <c r="S3056" s="38">
        <f t="shared" ca="1" si="190"/>
        <v>0</v>
      </c>
      <c r="T3056" s="38">
        <f t="shared" ca="1" si="191"/>
        <v>10</v>
      </c>
      <c r="U3056" s="38">
        <f ca="1">SUM($R$9:S3056)</f>
        <v>-81520</v>
      </c>
    </row>
    <row r="3057" spans="16:21" x14ac:dyDescent="0.2">
      <c r="P3057">
        <v>3049</v>
      </c>
      <c r="Q3057" s="37">
        <f t="shared" ref="Q3057:Q3120" ca="1" si="192">IF(RAND()&lt;$C$2,1,0)</f>
        <v>0</v>
      </c>
      <c r="R3057" s="38">
        <f t="shared" ref="R3057:R3120" si="193">$G$2</f>
        <v>10</v>
      </c>
      <c r="S3057" s="38">
        <f t="shared" ref="S3057:S3120" ca="1" si="194">IF(Q3057=1,$G$3,$G$4)</f>
        <v>0</v>
      </c>
      <c r="T3057" s="38">
        <f t="shared" ca="1" si="191"/>
        <v>10</v>
      </c>
      <c r="U3057" s="38">
        <f ca="1">SUM($R$9:S3057)</f>
        <v>-81510</v>
      </c>
    </row>
    <row r="3058" spans="16:21" x14ac:dyDescent="0.2">
      <c r="P3058">
        <v>3050</v>
      </c>
      <c r="Q3058" s="37">
        <f t="shared" ca="1" si="192"/>
        <v>0</v>
      </c>
      <c r="R3058" s="38">
        <f t="shared" si="193"/>
        <v>10</v>
      </c>
      <c r="S3058" s="38">
        <f t="shared" ca="1" si="194"/>
        <v>0</v>
      </c>
      <c r="T3058" s="38">
        <f t="shared" ca="1" si="191"/>
        <v>10</v>
      </c>
      <c r="U3058" s="38">
        <f ca="1">SUM($R$9:S3058)</f>
        <v>-81500</v>
      </c>
    </row>
    <row r="3059" spans="16:21" x14ac:dyDescent="0.2">
      <c r="P3059">
        <v>3051</v>
      </c>
      <c r="Q3059" s="37">
        <f t="shared" ca="1" si="192"/>
        <v>0</v>
      </c>
      <c r="R3059" s="38">
        <f t="shared" si="193"/>
        <v>10</v>
      </c>
      <c r="S3059" s="38">
        <f t="shared" ca="1" si="194"/>
        <v>0</v>
      </c>
      <c r="T3059" s="38">
        <f t="shared" ca="1" si="191"/>
        <v>10</v>
      </c>
      <c r="U3059" s="38">
        <f ca="1">SUM($R$9:S3059)</f>
        <v>-81490</v>
      </c>
    </row>
    <row r="3060" spans="16:21" x14ac:dyDescent="0.2">
      <c r="P3060">
        <v>3052</v>
      </c>
      <c r="Q3060" s="37">
        <f t="shared" ca="1" si="192"/>
        <v>0</v>
      </c>
      <c r="R3060" s="38">
        <f t="shared" si="193"/>
        <v>10</v>
      </c>
      <c r="S3060" s="38">
        <f t="shared" ca="1" si="194"/>
        <v>0</v>
      </c>
      <c r="T3060" s="38">
        <f t="shared" ca="1" si="191"/>
        <v>10</v>
      </c>
      <c r="U3060" s="38">
        <f ca="1">SUM($R$9:S3060)</f>
        <v>-81480</v>
      </c>
    </row>
    <row r="3061" spans="16:21" x14ac:dyDescent="0.2">
      <c r="P3061">
        <v>3053</v>
      </c>
      <c r="Q3061" s="37">
        <f t="shared" ca="1" si="192"/>
        <v>0</v>
      </c>
      <c r="R3061" s="38">
        <f t="shared" si="193"/>
        <v>10</v>
      </c>
      <c r="S3061" s="38">
        <f t="shared" ca="1" si="194"/>
        <v>0</v>
      </c>
      <c r="T3061" s="38">
        <f t="shared" ca="1" si="191"/>
        <v>10</v>
      </c>
      <c r="U3061" s="38">
        <f ca="1">SUM($R$9:S3061)</f>
        <v>-81470</v>
      </c>
    </row>
    <row r="3062" spans="16:21" x14ac:dyDescent="0.2">
      <c r="P3062">
        <v>3054</v>
      </c>
      <c r="Q3062" s="37">
        <f t="shared" ca="1" si="192"/>
        <v>0</v>
      </c>
      <c r="R3062" s="38">
        <f t="shared" si="193"/>
        <v>10</v>
      </c>
      <c r="S3062" s="38">
        <f t="shared" ca="1" si="194"/>
        <v>0</v>
      </c>
      <c r="T3062" s="38">
        <f t="shared" ca="1" si="191"/>
        <v>10</v>
      </c>
      <c r="U3062" s="38">
        <f ca="1">SUM($R$9:S3062)</f>
        <v>-81460</v>
      </c>
    </row>
    <row r="3063" spans="16:21" x14ac:dyDescent="0.2">
      <c r="P3063">
        <v>3055</v>
      </c>
      <c r="Q3063" s="37">
        <f t="shared" ca="1" si="192"/>
        <v>0</v>
      </c>
      <c r="R3063" s="38">
        <f t="shared" si="193"/>
        <v>10</v>
      </c>
      <c r="S3063" s="38">
        <f t="shared" ca="1" si="194"/>
        <v>0</v>
      </c>
      <c r="T3063" s="38">
        <f t="shared" ca="1" si="191"/>
        <v>10</v>
      </c>
      <c r="U3063" s="38">
        <f ca="1">SUM($R$9:S3063)</f>
        <v>-81450</v>
      </c>
    </row>
    <row r="3064" spans="16:21" x14ac:dyDescent="0.2">
      <c r="P3064">
        <v>3056</v>
      </c>
      <c r="Q3064" s="37">
        <f t="shared" ca="1" si="192"/>
        <v>0</v>
      </c>
      <c r="R3064" s="38">
        <f t="shared" si="193"/>
        <v>10</v>
      </c>
      <c r="S3064" s="38">
        <f t="shared" ca="1" si="194"/>
        <v>0</v>
      </c>
      <c r="T3064" s="38">
        <f t="shared" ca="1" si="191"/>
        <v>10</v>
      </c>
      <c r="U3064" s="38">
        <f ca="1">SUM($R$9:S3064)</f>
        <v>-81440</v>
      </c>
    </row>
    <row r="3065" spans="16:21" x14ac:dyDescent="0.2">
      <c r="P3065">
        <v>3057</v>
      </c>
      <c r="Q3065" s="37">
        <f t="shared" ca="1" si="192"/>
        <v>0</v>
      </c>
      <c r="R3065" s="38">
        <f t="shared" si="193"/>
        <v>10</v>
      </c>
      <c r="S3065" s="38">
        <f t="shared" ca="1" si="194"/>
        <v>0</v>
      </c>
      <c r="T3065" s="38">
        <f t="shared" ca="1" si="191"/>
        <v>10</v>
      </c>
      <c r="U3065" s="38">
        <f ca="1">SUM($R$9:S3065)</f>
        <v>-81430</v>
      </c>
    </row>
    <row r="3066" spans="16:21" x14ac:dyDescent="0.2">
      <c r="P3066">
        <v>3058</v>
      </c>
      <c r="Q3066" s="37">
        <f t="shared" ca="1" si="192"/>
        <v>0</v>
      </c>
      <c r="R3066" s="38">
        <f t="shared" si="193"/>
        <v>10</v>
      </c>
      <c r="S3066" s="38">
        <f t="shared" ca="1" si="194"/>
        <v>0</v>
      </c>
      <c r="T3066" s="38">
        <f t="shared" ca="1" si="191"/>
        <v>10</v>
      </c>
      <c r="U3066" s="38">
        <f ca="1">SUM($R$9:S3066)</f>
        <v>-81420</v>
      </c>
    </row>
    <row r="3067" spans="16:21" x14ac:dyDescent="0.2">
      <c r="P3067">
        <v>3059</v>
      </c>
      <c r="Q3067" s="37">
        <f t="shared" ca="1" si="192"/>
        <v>0</v>
      </c>
      <c r="R3067" s="38">
        <f t="shared" si="193"/>
        <v>10</v>
      </c>
      <c r="S3067" s="38">
        <f t="shared" ca="1" si="194"/>
        <v>0</v>
      </c>
      <c r="T3067" s="38">
        <f t="shared" ca="1" si="191"/>
        <v>10</v>
      </c>
      <c r="U3067" s="38">
        <f ca="1">SUM($R$9:S3067)</f>
        <v>-81410</v>
      </c>
    </row>
    <row r="3068" spans="16:21" x14ac:dyDescent="0.2">
      <c r="P3068">
        <v>3060</v>
      </c>
      <c r="Q3068" s="37">
        <f t="shared" ca="1" si="192"/>
        <v>0</v>
      </c>
      <c r="R3068" s="38">
        <f t="shared" si="193"/>
        <v>10</v>
      </c>
      <c r="S3068" s="38">
        <f t="shared" ca="1" si="194"/>
        <v>0</v>
      </c>
      <c r="T3068" s="38">
        <f t="shared" ca="1" si="191"/>
        <v>10</v>
      </c>
      <c r="U3068" s="38">
        <f ca="1">SUM($R$9:S3068)</f>
        <v>-81400</v>
      </c>
    </row>
    <row r="3069" spans="16:21" x14ac:dyDescent="0.2">
      <c r="P3069">
        <v>3061</v>
      </c>
      <c r="Q3069" s="37">
        <f t="shared" ca="1" si="192"/>
        <v>0</v>
      </c>
      <c r="R3069" s="38">
        <f t="shared" si="193"/>
        <v>10</v>
      </c>
      <c r="S3069" s="38">
        <f t="shared" ca="1" si="194"/>
        <v>0</v>
      </c>
      <c r="T3069" s="38">
        <f t="shared" ca="1" si="191"/>
        <v>10</v>
      </c>
      <c r="U3069" s="38">
        <f ca="1">SUM($R$9:S3069)</f>
        <v>-81390</v>
      </c>
    </row>
    <row r="3070" spans="16:21" x14ac:dyDescent="0.2">
      <c r="P3070">
        <v>3062</v>
      </c>
      <c r="Q3070" s="37">
        <f t="shared" ca="1" si="192"/>
        <v>0</v>
      </c>
      <c r="R3070" s="38">
        <f t="shared" si="193"/>
        <v>10</v>
      </c>
      <c r="S3070" s="38">
        <f t="shared" ca="1" si="194"/>
        <v>0</v>
      </c>
      <c r="T3070" s="38">
        <f t="shared" ca="1" si="191"/>
        <v>10</v>
      </c>
      <c r="U3070" s="38">
        <f ca="1">SUM($R$9:S3070)</f>
        <v>-81380</v>
      </c>
    </row>
    <row r="3071" spans="16:21" x14ac:dyDescent="0.2">
      <c r="P3071">
        <v>3063</v>
      </c>
      <c r="Q3071" s="37">
        <f t="shared" ca="1" si="192"/>
        <v>0</v>
      </c>
      <c r="R3071" s="38">
        <f t="shared" si="193"/>
        <v>10</v>
      </c>
      <c r="S3071" s="38">
        <f t="shared" ca="1" si="194"/>
        <v>0</v>
      </c>
      <c r="T3071" s="38">
        <f t="shared" ca="1" si="191"/>
        <v>10</v>
      </c>
      <c r="U3071" s="38">
        <f ca="1">SUM($R$9:S3071)</f>
        <v>-81370</v>
      </c>
    </row>
    <row r="3072" spans="16:21" x14ac:dyDescent="0.2">
      <c r="P3072">
        <v>3064</v>
      </c>
      <c r="Q3072" s="37">
        <f t="shared" ca="1" si="192"/>
        <v>0</v>
      </c>
      <c r="R3072" s="38">
        <f t="shared" si="193"/>
        <v>10</v>
      </c>
      <c r="S3072" s="38">
        <f t="shared" ca="1" si="194"/>
        <v>0</v>
      </c>
      <c r="T3072" s="38">
        <f t="shared" ca="1" si="191"/>
        <v>10</v>
      </c>
      <c r="U3072" s="38">
        <f ca="1">SUM($R$9:S3072)</f>
        <v>-81360</v>
      </c>
    </row>
    <row r="3073" spans="16:21" x14ac:dyDescent="0.2">
      <c r="P3073">
        <v>3065</v>
      </c>
      <c r="Q3073" s="37">
        <f t="shared" ca="1" si="192"/>
        <v>0</v>
      </c>
      <c r="R3073" s="38">
        <f t="shared" si="193"/>
        <v>10</v>
      </c>
      <c r="S3073" s="38">
        <f t="shared" ca="1" si="194"/>
        <v>0</v>
      </c>
      <c r="T3073" s="38">
        <f t="shared" ca="1" si="191"/>
        <v>10</v>
      </c>
      <c r="U3073" s="38">
        <f ca="1">SUM($R$9:S3073)</f>
        <v>-81350</v>
      </c>
    </row>
    <row r="3074" spans="16:21" x14ac:dyDescent="0.2">
      <c r="P3074">
        <v>3066</v>
      </c>
      <c r="Q3074" s="37">
        <f t="shared" ca="1" si="192"/>
        <v>0</v>
      </c>
      <c r="R3074" s="38">
        <f t="shared" si="193"/>
        <v>10</v>
      </c>
      <c r="S3074" s="38">
        <f t="shared" ca="1" si="194"/>
        <v>0</v>
      </c>
      <c r="T3074" s="38">
        <f t="shared" ca="1" si="191"/>
        <v>10</v>
      </c>
      <c r="U3074" s="38">
        <f ca="1">SUM($R$9:S3074)</f>
        <v>-81340</v>
      </c>
    </row>
    <row r="3075" spans="16:21" x14ac:dyDescent="0.2">
      <c r="P3075">
        <v>3067</v>
      </c>
      <c r="Q3075" s="37">
        <f t="shared" ca="1" si="192"/>
        <v>0</v>
      </c>
      <c r="R3075" s="38">
        <f t="shared" si="193"/>
        <v>10</v>
      </c>
      <c r="S3075" s="38">
        <f t="shared" ca="1" si="194"/>
        <v>0</v>
      </c>
      <c r="T3075" s="38">
        <f t="shared" ca="1" si="191"/>
        <v>10</v>
      </c>
      <c r="U3075" s="38">
        <f ca="1">SUM($R$9:S3075)</f>
        <v>-81330</v>
      </c>
    </row>
    <row r="3076" spans="16:21" x14ac:dyDescent="0.2">
      <c r="P3076">
        <v>3068</v>
      </c>
      <c r="Q3076" s="37">
        <f t="shared" ca="1" si="192"/>
        <v>0</v>
      </c>
      <c r="R3076" s="38">
        <f t="shared" si="193"/>
        <v>10</v>
      </c>
      <c r="S3076" s="38">
        <f t="shared" ca="1" si="194"/>
        <v>0</v>
      </c>
      <c r="T3076" s="38">
        <f t="shared" ca="1" si="191"/>
        <v>10</v>
      </c>
      <c r="U3076" s="38">
        <f ca="1">SUM($R$9:S3076)</f>
        <v>-81320</v>
      </c>
    </row>
    <row r="3077" spans="16:21" x14ac:dyDescent="0.2">
      <c r="P3077">
        <v>3069</v>
      </c>
      <c r="Q3077" s="37">
        <f t="shared" ca="1" si="192"/>
        <v>0</v>
      </c>
      <c r="R3077" s="38">
        <f t="shared" si="193"/>
        <v>10</v>
      </c>
      <c r="S3077" s="38">
        <f t="shared" ca="1" si="194"/>
        <v>0</v>
      </c>
      <c r="T3077" s="38">
        <f t="shared" ca="1" si="191"/>
        <v>10</v>
      </c>
      <c r="U3077" s="38">
        <f ca="1">SUM($R$9:S3077)</f>
        <v>-81310</v>
      </c>
    </row>
    <row r="3078" spans="16:21" x14ac:dyDescent="0.2">
      <c r="P3078">
        <v>3070</v>
      </c>
      <c r="Q3078" s="37">
        <f t="shared" ca="1" si="192"/>
        <v>0</v>
      </c>
      <c r="R3078" s="38">
        <f t="shared" si="193"/>
        <v>10</v>
      </c>
      <c r="S3078" s="38">
        <f t="shared" ca="1" si="194"/>
        <v>0</v>
      </c>
      <c r="T3078" s="38">
        <f t="shared" ca="1" si="191"/>
        <v>10</v>
      </c>
      <c r="U3078" s="38">
        <f ca="1">SUM($R$9:S3078)</f>
        <v>-81300</v>
      </c>
    </row>
    <row r="3079" spans="16:21" x14ac:dyDescent="0.2">
      <c r="P3079">
        <v>3071</v>
      </c>
      <c r="Q3079" s="37">
        <f t="shared" ca="1" si="192"/>
        <v>0</v>
      </c>
      <c r="R3079" s="38">
        <f t="shared" si="193"/>
        <v>10</v>
      </c>
      <c r="S3079" s="38">
        <f t="shared" ca="1" si="194"/>
        <v>0</v>
      </c>
      <c r="T3079" s="38">
        <f t="shared" ca="1" si="191"/>
        <v>10</v>
      </c>
      <c r="U3079" s="38">
        <f ca="1">SUM($R$9:S3079)</f>
        <v>-81290</v>
      </c>
    </row>
    <row r="3080" spans="16:21" x14ac:dyDescent="0.2">
      <c r="P3080">
        <v>3072</v>
      </c>
      <c r="Q3080" s="37">
        <f t="shared" ca="1" si="192"/>
        <v>0</v>
      </c>
      <c r="R3080" s="38">
        <f t="shared" si="193"/>
        <v>10</v>
      </c>
      <c r="S3080" s="38">
        <f t="shared" ca="1" si="194"/>
        <v>0</v>
      </c>
      <c r="T3080" s="38">
        <f t="shared" ca="1" si="191"/>
        <v>10</v>
      </c>
      <c r="U3080" s="38">
        <f ca="1">SUM($R$9:S3080)</f>
        <v>-81280</v>
      </c>
    </row>
    <row r="3081" spans="16:21" x14ac:dyDescent="0.2">
      <c r="P3081">
        <v>3073</v>
      </c>
      <c r="Q3081" s="37">
        <f t="shared" ca="1" si="192"/>
        <v>0</v>
      </c>
      <c r="R3081" s="38">
        <f t="shared" si="193"/>
        <v>10</v>
      </c>
      <c r="S3081" s="38">
        <f t="shared" ca="1" si="194"/>
        <v>0</v>
      </c>
      <c r="T3081" s="38">
        <f t="shared" ca="1" si="191"/>
        <v>10</v>
      </c>
      <c r="U3081" s="38">
        <f ca="1">SUM($R$9:S3081)</f>
        <v>-81270</v>
      </c>
    </row>
    <row r="3082" spans="16:21" x14ac:dyDescent="0.2">
      <c r="P3082">
        <v>3074</v>
      </c>
      <c r="Q3082" s="37">
        <f t="shared" ca="1" si="192"/>
        <v>0</v>
      </c>
      <c r="R3082" s="38">
        <f t="shared" si="193"/>
        <v>10</v>
      </c>
      <c r="S3082" s="38">
        <f t="shared" ca="1" si="194"/>
        <v>0</v>
      </c>
      <c r="T3082" s="38">
        <f t="shared" ref="T3082:T3145" ca="1" si="195">R3082+S3082</f>
        <v>10</v>
      </c>
      <c r="U3082" s="38">
        <f ca="1">SUM($R$9:S3082)</f>
        <v>-81260</v>
      </c>
    </row>
    <row r="3083" spans="16:21" x14ac:dyDescent="0.2">
      <c r="P3083">
        <v>3075</v>
      </c>
      <c r="Q3083" s="37">
        <f t="shared" ca="1" si="192"/>
        <v>0</v>
      </c>
      <c r="R3083" s="38">
        <f t="shared" si="193"/>
        <v>10</v>
      </c>
      <c r="S3083" s="38">
        <f t="shared" ca="1" si="194"/>
        <v>0</v>
      </c>
      <c r="T3083" s="38">
        <f t="shared" ca="1" si="195"/>
        <v>10</v>
      </c>
      <c r="U3083" s="38">
        <f ca="1">SUM($R$9:S3083)</f>
        <v>-81250</v>
      </c>
    </row>
    <row r="3084" spans="16:21" x14ac:dyDescent="0.2">
      <c r="P3084">
        <v>3076</v>
      </c>
      <c r="Q3084" s="37">
        <f t="shared" ca="1" si="192"/>
        <v>0</v>
      </c>
      <c r="R3084" s="38">
        <f t="shared" si="193"/>
        <v>10</v>
      </c>
      <c r="S3084" s="38">
        <f t="shared" ca="1" si="194"/>
        <v>0</v>
      </c>
      <c r="T3084" s="38">
        <f t="shared" ca="1" si="195"/>
        <v>10</v>
      </c>
      <c r="U3084" s="38">
        <f ca="1">SUM($R$9:S3084)</f>
        <v>-81240</v>
      </c>
    </row>
    <row r="3085" spans="16:21" x14ac:dyDescent="0.2">
      <c r="P3085">
        <v>3077</v>
      </c>
      <c r="Q3085" s="37">
        <f t="shared" ca="1" si="192"/>
        <v>0</v>
      </c>
      <c r="R3085" s="38">
        <f t="shared" si="193"/>
        <v>10</v>
      </c>
      <c r="S3085" s="38">
        <f t="shared" ca="1" si="194"/>
        <v>0</v>
      </c>
      <c r="T3085" s="38">
        <f t="shared" ca="1" si="195"/>
        <v>10</v>
      </c>
      <c r="U3085" s="38">
        <f ca="1">SUM($R$9:S3085)</f>
        <v>-81230</v>
      </c>
    </row>
    <row r="3086" spans="16:21" x14ac:dyDescent="0.2">
      <c r="P3086">
        <v>3078</v>
      </c>
      <c r="Q3086" s="37">
        <f t="shared" ca="1" si="192"/>
        <v>0</v>
      </c>
      <c r="R3086" s="38">
        <f t="shared" si="193"/>
        <v>10</v>
      </c>
      <c r="S3086" s="38">
        <f t="shared" ca="1" si="194"/>
        <v>0</v>
      </c>
      <c r="T3086" s="38">
        <f t="shared" ca="1" si="195"/>
        <v>10</v>
      </c>
      <c r="U3086" s="38">
        <f ca="1">SUM($R$9:S3086)</f>
        <v>-81220</v>
      </c>
    </row>
    <row r="3087" spans="16:21" x14ac:dyDescent="0.2">
      <c r="P3087">
        <v>3079</v>
      </c>
      <c r="Q3087" s="37">
        <f t="shared" ca="1" si="192"/>
        <v>0</v>
      </c>
      <c r="R3087" s="38">
        <f t="shared" si="193"/>
        <v>10</v>
      </c>
      <c r="S3087" s="38">
        <f t="shared" ca="1" si="194"/>
        <v>0</v>
      </c>
      <c r="T3087" s="38">
        <f t="shared" ca="1" si="195"/>
        <v>10</v>
      </c>
      <c r="U3087" s="38">
        <f ca="1">SUM($R$9:S3087)</f>
        <v>-81210</v>
      </c>
    </row>
    <row r="3088" spans="16:21" x14ac:dyDescent="0.2">
      <c r="P3088">
        <v>3080</v>
      </c>
      <c r="Q3088" s="37">
        <f t="shared" ca="1" si="192"/>
        <v>0</v>
      </c>
      <c r="R3088" s="38">
        <f t="shared" si="193"/>
        <v>10</v>
      </c>
      <c r="S3088" s="38">
        <f t="shared" ca="1" si="194"/>
        <v>0</v>
      </c>
      <c r="T3088" s="38">
        <f t="shared" ca="1" si="195"/>
        <v>10</v>
      </c>
      <c r="U3088" s="38">
        <f ca="1">SUM($R$9:S3088)</f>
        <v>-81200</v>
      </c>
    </row>
    <row r="3089" spans="16:21" x14ac:dyDescent="0.2">
      <c r="P3089">
        <v>3081</v>
      </c>
      <c r="Q3089" s="37">
        <f t="shared" ca="1" si="192"/>
        <v>0</v>
      </c>
      <c r="R3089" s="38">
        <f t="shared" si="193"/>
        <v>10</v>
      </c>
      <c r="S3089" s="38">
        <f t="shared" ca="1" si="194"/>
        <v>0</v>
      </c>
      <c r="T3089" s="38">
        <f t="shared" ca="1" si="195"/>
        <v>10</v>
      </c>
      <c r="U3089" s="38">
        <f ca="1">SUM($R$9:S3089)</f>
        <v>-81190</v>
      </c>
    </row>
    <row r="3090" spans="16:21" x14ac:dyDescent="0.2">
      <c r="P3090">
        <v>3082</v>
      </c>
      <c r="Q3090" s="37">
        <f t="shared" ca="1" si="192"/>
        <v>0</v>
      </c>
      <c r="R3090" s="38">
        <f t="shared" si="193"/>
        <v>10</v>
      </c>
      <c r="S3090" s="38">
        <f t="shared" ca="1" si="194"/>
        <v>0</v>
      </c>
      <c r="T3090" s="38">
        <f t="shared" ca="1" si="195"/>
        <v>10</v>
      </c>
      <c r="U3090" s="38">
        <f ca="1">SUM($R$9:S3090)</f>
        <v>-81180</v>
      </c>
    </row>
    <row r="3091" spans="16:21" x14ac:dyDescent="0.2">
      <c r="P3091">
        <v>3083</v>
      </c>
      <c r="Q3091" s="37">
        <f t="shared" ca="1" si="192"/>
        <v>0</v>
      </c>
      <c r="R3091" s="38">
        <f t="shared" si="193"/>
        <v>10</v>
      </c>
      <c r="S3091" s="38">
        <f t="shared" ca="1" si="194"/>
        <v>0</v>
      </c>
      <c r="T3091" s="38">
        <f t="shared" ca="1" si="195"/>
        <v>10</v>
      </c>
      <c r="U3091" s="38">
        <f ca="1">SUM($R$9:S3091)</f>
        <v>-81170</v>
      </c>
    </row>
    <row r="3092" spans="16:21" x14ac:dyDescent="0.2">
      <c r="P3092">
        <v>3084</v>
      </c>
      <c r="Q3092" s="37">
        <f t="shared" ca="1" si="192"/>
        <v>0</v>
      </c>
      <c r="R3092" s="38">
        <f t="shared" si="193"/>
        <v>10</v>
      </c>
      <c r="S3092" s="38">
        <f t="shared" ca="1" si="194"/>
        <v>0</v>
      </c>
      <c r="T3092" s="38">
        <f t="shared" ca="1" si="195"/>
        <v>10</v>
      </c>
      <c r="U3092" s="38">
        <f ca="1">SUM($R$9:S3092)</f>
        <v>-81160</v>
      </c>
    </row>
    <row r="3093" spans="16:21" x14ac:dyDescent="0.2">
      <c r="P3093">
        <v>3085</v>
      </c>
      <c r="Q3093" s="37">
        <f t="shared" ca="1" si="192"/>
        <v>0</v>
      </c>
      <c r="R3093" s="38">
        <f t="shared" si="193"/>
        <v>10</v>
      </c>
      <c r="S3093" s="38">
        <f t="shared" ca="1" si="194"/>
        <v>0</v>
      </c>
      <c r="T3093" s="38">
        <f t="shared" ca="1" si="195"/>
        <v>10</v>
      </c>
      <c r="U3093" s="38">
        <f ca="1">SUM($R$9:S3093)</f>
        <v>-81150</v>
      </c>
    </row>
    <row r="3094" spans="16:21" x14ac:dyDescent="0.2">
      <c r="P3094">
        <v>3086</v>
      </c>
      <c r="Q3094" s="37">
        <f t="shared" ca="1" si="192"/>
        <v>0</v>
      </c>
      <c r="R3094" s="38">
        <f t="shared" si="193"/>
        <v>10</v>
      </c>
      <c r="S3094" s="38">
        <f t="shared" ca="1" si="194"/>
        <v>0</v>
      </c>
      <c r="T3094" s="38">
        <f t="shared" ca="1" si="195"/>
        <v>10</v>
      </c>
      <c r="U3094" s="38">
        <f ca="1">SUM($R$9:S3094)</f>
        <v>-81140</v>
      </c>
    </row>
    <row r="3095" spans="16:21" x14ac:dyDescent="0.2">
      <c r="P3095">
        <v>3087</v>
      </c>
      <c r="Q3095" s="37">
        <f t="shared" ca="1" si="192"/>
        <v>0</v>
      </c>
      <c r="R3095" s="38">
        <f t="shared" si="193"/>
        <v>10</v>
      </c>
      <c r="S3095" s="38">
        <f t="shared" ca="1" si="194"/>
        <v>0</v>
      </c>
      <c r="T3095" s="38">
        <f t="shared" ca="1" si="195"/>
        <v>10</v>
      </c>
      <c r="U3095" s="38">
        <f ca="1">SUM($R$9:S3095)</f>
        <v>-81130</v>
      </c>
    </row>
    <row r="3096" spans="16:21" x14ac:dyDescent="0.2">
      <c r="P3096">
        <v>3088</v>
      </c>
      <c r="Q3096" s="37">
        <f t="shared" ca="1" si="192"/>
        <v>0</v>
      </c>
      <c r="R3096" s="38">
        <f t="shared" si="193"/>
        <v>10</v>
      </c>
      <c r="S3096" s="38">
        <f t="shared" ca="1" si="194"/>
        <v>0</v>
      </c>
      <c r="T3096" s="38">
        <f t="shared" ca="1" si="195"/>
        <v>10</v>
      </c>
      <c r="U3096" s="38">
        <f ca="1">SUM($R$9:S3096)</f>
        <v>-81120</v>
      </c>
    </row>
    <row r="3097" spans="16:21" x14ac:dyDescent="0.2">
      <c r="P3097">
        <v>3089</v>
      </c>
      <c r="Q3097" s="37">
        <f t="shared" ca="1" si="192"/>
        <v>0</v>
      </c>
      <c r="R3097" s="38">
        <f t="shared" si="193"/>
        <v>10</v>
      </c>
      <c r="S3097" s="38">
        <f t="shared" ca="1" si="194"/>
        <v>0</v>
      </c>
      <c r="T3097" s="38">
        <f t="shared" ca="1" si="195"/>
        <v>10</v>
      </c>
      <c r="U3097" s="38">
        <f ca="1">SUM($R$9:S3097)</f>
        <v>-81110</v>
      </c>
    </row>
    <row r="3098" spans="16:21" x14ac:dyDescent="0.2">
      <c r="P3098">
        <v>3090</v>
      </c>
      <c r="Q3098" s="37">
        <f t="shared" ca="1" si="192"/>
        <v>0</v>
      </c>
      <c r="R3098" s="38">
        <f t="shared" si="193"/>
        <v>10</v>
      </c>
      <c r="S3098" s="38">
        <f t="shared" ca="1" si="194"/>
        <v>0</v>
      </c>
      <c r="T3098" s="38">
        <f t="shared" ca="1" si="195"/>
        <v>10</v>
      </c>
      <c r="U3098" s="38">
        <f ca="1">SUM($R$9:S3098)</f>
        <v>-81100</v>
      </c>
    </row>
    <row r="3099" spans="16:21" x14ac:dyDescent="0.2">
      <c r="P3099">
        <v>3091</v>
      </c>
      <c r="Q3099" s="37">
        <f t="shared" ca="1" si="192"/>
        <v>0</v>
      </c>
      <c r="R3099" s="38">
        <f t="shared" si="193"/>
        <v>10</v>
      </c>
      <c r="S3099" s="38">
        <f t="shared" ca="1" si="194"/>
        <v>0</v>
      </c>
      <c r="T3099" s="38">
        <f t="shared" ca="1" si="195"/>
        <v>10</v>
      </c>
      <c r="U3099" s="38">
        <f ca="1">SUM($R$9:S3099)</f>
        <v>-81090</v>
      </c>
    </row>
    <row r="3100" spans="16:21" x14ac:dyDescent="0.2">
      <c r="P3100">
        <v>3092</v>
      </c>
      <c r="Q3100" s="37">
        <f t="shared" ca="1" si="192"/>
        <v>0</v>
      </c>
      <c r="R3100" s="38">
        <f t="shared" si="193"/>
        <v>10</v>
      </c>
      <c r="S3100" s="38">
        <f t="shared" ca="1" si="194"/>
        <v>0</v>
      </c>
      <c r="T3100" s="38">
        <f t="shared" ca="1" si="195"/>
        <v>10</v>
      </c>
      <c r="U3100" s="38">
        <f ca="1">SUM($R$9:S3100)</f>
        <v>-81080</v>
      </c>
    </row>
    <row r="3101" spans="16:21" x14ac:dyDescent="0.2">
      <c r="P3101">
        <v>3093</v>
      </c>
      <c r="Q3101" s="37">
        <f t="shared" ca="1" si="192"/>
        <v>0</v>
      </c>
      <c r="R3101" s="38">
        <f t="shared" si="193"/>
        <v>10</v>
      </c>
      <c r="S3101" s="38">
        <f t="shared" ca="1" si="194"/>
        <v>0</v>
      </c>
      <c r="T3101" s="38">
        <f t="shared" ca="1" si="195"/>
        <v>10</v>
      </c>
      <c r="U3101" s="38">
        <f ca="1">SUM($R$9:S3101)</f>
        <v>-81070</v>
      </c>
    </row>
    <row r="3102" spans="16:21" x14ac:dyDescent="0.2">
      <c r="P3102">
        <v>3094</v>
      </c>
      <c r="Q3102" s="37">
        <f t="shared" ca="1" si="192"/>
        <v>0</v>
      </c>
      <c r="R3102" s="38">
        <f t="shared" si="193"/>
        <v>10</v>
      </c>
      <c r="S3102" s="38">
        <f t="shared" ca="1" si="194"/>
        <v>0</v>
      </c>
      <c r="T3102" s="38">
        <f t="shared" ca="1" si="195"/>
        <v>10</v>
      </c>
      <c r="U3102" s="38">
        <f ca="1">SUM($R$9:S3102)</f>
        <v>-81060</v>
      </c>
    </row>
    <row r="3103" spans="16:21" x14ac:dyDescent="0.2">
      <c r="P3103">
        <v>3095</v>
      </c>
      <c r="Q3103" s="37">
        <f t="shared" ca="1" si="192"/>
        <v>0</v>
      </c>
      <c r="R3103" s="38">
        <f t="shared" si="193"/>
        <v>10</v>
      </c>
      <c r="S3103" s="38">
        <f t="shared" ca="1" si="194"/>
        <v>0</v>
      </c>
      <c r="T3103" s="38">
        <f t="shared" ca="1" si="195"/>
        <v>10</v>
      </c>
      <c r="U3103" s="38">
        <f ca="1">SUM($R$9:S3103)</f>
        <v>-81050</v>
      </c>
    </row>
    <row r="3104" spans="16:21" x14ac:dyDescent="0.2">
      <c r="P3104">
        <v>3096</v>
      </c>
      <c r="Q3104" s="37">
        <f t="shared" ca="1" si="192"/>
        <v>0</v>
      </c>
      <c r="R3104" s="38">
        <f t="shared" si="193"/>
        <v>10</v>
      </c>
      <c r="S3104" s="38">
        <f t="shared" ca="1" si="194"/>
        <v>0</v>
      </c>
      <c r="T3104" s="38">
        <f t="shared" ca="1" si="195"/>
        <v>10</v>
      </c>
      <c r="U3104" s="38">
        <f ca="1">SUM($R$9:S3104)</f>
        <v>-81040</v>
      </c>
    </row>
    <row r="3105" spans="16:21" x14ac:dyDescent="0.2">
      <c r="P3105">
        <v>3097</v>
      </c>
      <c r="Q3105" s="37">
        <f t="shared" ca="1" si="192"/>
        <v>0</v>
      </c>
      <c r="R3105" s="38">
        <f t="shared" si="193"/>
        <v>10</v>
      </c>
      <c r="S3105" s="38">
        <f t="shared" ca="1" si="194"/>
        <v>0</v>
      </c>
      <c r="T3105" s="38">
        <f t="shared" ca="1" si="195"/>
        <v>10</v>
      </c>
      <c r="U3105" s="38">
        <f ca="1">SUM($R$9:S3105)</f>
        <v>-81030</v>
      </c>
    </row>
    <row r="3106" spans="16:21" x14ac:dyDescent="0.2">
      <c r="P3106">
        <v>3098</v>
      </c>
      <c r="Q3106" s="37">
        <f t="shared" ca="1" si="192"/>
        <v>0</v>
      </c>
      <c r="R3106" s="38">
        <f t="shared" si="193"/>
        <v>10</v>
      </c>
      <c r="S3106" s="38">
        <f t="shared" ca="1" si="194"/>
        <v>0</v>
      </c>
      <c r="T3106" s="38">
        <f t="shared" ca="1" si="195"/>
        <v>10</v>
      </c>
      <c r="U3106" s="38">
        <f ca="1">SUM($R$9:S3106)</f>
        <v>-81020</v>
      </c>
    </row>
    <row r="3107" spans="16:21" x14ac:dyDescent="0.2">
      <c r="P3107">
        <v>3099</v>
      </c>
      <c r="Q3107" s="37">
        <f t="shared" ca="1" si="192"/>
        <v>0</v>
      </c>
      <c r="R3107" s="38">
        <f t="shared" si="193"/>
        <v>10</v>
      </c>
      <c r="S3107" s="38">
        <f t="shared" ca="1" si="194"/>
        <v>0</v>
      </c>
      <c r="T3107" s="38">
        <f t="shared" ca="1" si="195"/>
        <v>10</v>
      </c>
      <c r="U3107" s="38">
        <f ca="1">SUM($R$9:S3107)</f>
        <v>-81010</v>
      </c>
    </row>
    <row r="3108" spans="16:21" x14ac:dyDescent="0.2">
      <c r="P3108">
        <v>3100</v>
      </c>
      <c r="Q3108" s="37">
        <f t="shared" ca="1" si="192"/>
        <v>0</v>
      </c>
      <c r="R3108" s="38">
        <f t="shared" si="193"/>
        <v>10</v>
      </c>
      <c r="S3108" s="38">
        <f t="shared" ca="1" si="194"/>
        <v>0</v>
      </c>
      <c r="T3108" s="38">
        <f t="shared" ca="1" si="195"/>
        <v>10</v>
      </c>
      <c r="U3108" s="38">
        <f ca="1">SUM($R$9:S3108)</f>
        <v>-81000</v>
      </c>
    </row>
    <row r="3109" spans="16:21" x14ac:dyDescent="0.2">
      <c r="P3109">
        <v>3101</v>
      </c>
      <c r="Q3109" s="37">
        <f t="shared" ca="1" si="192"/>
        <v>0</v>
      </c>
      <c r="R3109" s="38">
        <f t="shared" si="193"/>
        <v>10</v>
      </c>
      <c r="S3109" s="38">
        <f t="shared" ca="1" si="194"/>
        <v>0</v>
      </c>
      <c r="T3109" s="38">
        <f t="shared" ca="1" si="195"/>
        <v>10</v>
      </c>
      <c r="U3109" s="38">
        <f ca="1">SUM($R$9:S3109)</f>
        <v>-80990</v>
      </c>
    </row>
    <row r="3110" spans="16:21" x14ac:dyDescent="0.2">
      <c r="P3110">
        <v>3102</v>
      </c>
      <c r="Q3110" s="37">
        <f t="shared" ca="1" si="192"/>
        <v>0</v>
      </c>
      <c r="R3110" s="38">
        <f t="shared" si="193"/>
        <v>10</v>
      </c>
      <c r="S3110" s="38">
        <f t="shared" ca="1" si="194"/>
        <v>0</v>
      </c>
      <c r="T3110" s="38">
        <f t="shared" ca="1" si="195"/>
        <v>10</v>
      </c>
      <c r="U3110" s="38">
        <f ca="1">SUM($R$9:S3110)</f>
        <v>-80980</v>
      </c>
    </row>
    <row r="3111" spans="16:21" x14ac:dyDescent="0.2">
      <c r="P3111">
        <v>3103</v>
      </c>
      <c r="Q3111" s="37">
        <f t="shared" ca="1" si="192"/>
        <v>0</v>
      </c>
      <c r="R3111" s="38">
        <f t="shared" si="193"/>
        <v>10</v>
      </c>
      <c r="S3111" s="38">
        <f t="shared" ca="1" si="194"/>
        <v>0</v>
      </c>
      <c r="T3111" s="38">
        <f t="shared" ca="1" si="195"/>
        <v>10</v>
      </c>
      <c r="U3111" s="38">
        <f ca="1">SUM($R$9:S3111)</f>
        <v>-80970</v>
      </c>
    </row>
    <row r="3112" spans="16:21" x14ac:dyDescent="0.2">
      <c r="P3112">
        <v>3104</v>
      </c>
      <c r="Q3112" s="37">
        <f t="shared" ca="1" si="192"/>
        <v>1</v>
      </c>
      <c r="R3112" s="38">
        <f t="shared" si="193"/>
        <v>10</v>
      </c>
      <c r="S3112" s="38">
        <f t="shared" ca="1" si="194"/>
        <v>-1000</v>
      </c>
      <c r="T3112" s="38">
        <f t="shared" ca="1" si="195"/>
        <v>-990</v>
      </c>
      <c r="U3112" s="38">
        <f ca="1">SUM($R$9:S3112)</f>
        <v>-81960</v>
      </c>
    </row>
    <row r="3113" spans="16:21" x14ac:dyDescent="0.2">
      <c r="P3113">
        <v>3105</v>
      </c>
      <c r="Q3113" s="37">
        <f t="shared" ca="1" si="192"/>
        <v>0</v>
      </c>
      <c r="R3113" s="38">
        <f t="shared" si="193"/>
        <v>10</v>
      </c>
      <c r="S3113" s="38">
        <f t="shared" ca="1" si="194"/>
        <v>0</v>
      </c>
      <c r="T3113" s="38">
        <f t="shared" ca="1" si="195"/>
        <v>10</v>
      </c>
      <c r="U3113" s="38">
        <f ca="1">SUM($R$9:S3113)</f>
        <v>-81950</v>
      </c>
    </row>
    <row r="3114" spans="16:21" x14ac:dyDescent="0.2">
      <c r="P3114">
        <v>3106</v>
      </c>
      <c r="Q3114" s="37">
        <f t="shared" ca="1" si="192"/>
        <v>0</v>
      </c>
      <c r="R3114" s="38">
        <f t="shared" si="193"/>
        <v>10</v>
      </c>
      <c r="S3114" s="38">
        <f t="shared" ca="1" si="194"/>
        <v>0</v>
      </c>
      <c r="T3114" s="38">
        <f t="shared" ca="1" si="195"/>
        <v>10</v>
      </c>
      <c r="U3114" s="38">
        <f ca="1">SUM($R$9:S3114)</f>
        <v>-81940</v>
      </c>
    </row>
    <row r="3115" spans="16:21" x14ac:dyDescent="0.2">
      <c r="P3115">
        <v>3107</v>
      </c>
      <c r="Q3115" s="37">
        <f t="shared" ca="1" si="192"/>
        <v>0</v>
      </c>
      <c r="R3115" s="38">
        <f t="shared" si="193"/>
        <v>10</v>
      </c>
      <c r="S3115" s="38">
        <f t="shared" ca="1" si="194"/>
        <v>0</v>
      </c>
      <c r="T3115" s="38">
        <f t="shared" ca="1" si="195"/>
        <v>10</v>
      </c>
      <c r="U3115" s="38">
        <f ca="1">SUM($R$9:S3115)</f>
        <v>-81930</v>
      </c>
    </row>
    <row r="3116" spans="16:21" x14ac:dyDescent="0.2">
      <c r="P3116">
        <v>3108</v>
      </c>
      <c r="Q3116" s="37">
        <f t="shared" ca="1" si="192"/>
        <v>0</v>
      </c>
      <c r="R3116" s="38">
        <f t="shared" si="193"/>
        <v>10</v>
      </c>
      <c r="S3116" s="38">
        <f t="shared" ca="1" si="194"/>
        <v>0</v>
      </c>
      <c r="T3116" s="38">
        <f t="shared" ca="1" si="195"/>
        <v>10</v>
      </c>
      <c r="U3116" s="38">
        <f ca="1">SUM($R$9:S3116)</f>
        <v>-81920</v>
      </c>
    </row>
    <row r="3117" spans="16:21" x14ac:dyDescent="0.2">
      <c r="P3117">
        <v>3109</v>
      </c>
      <c r="Q3117" s="37">
        <f t="shared" ca="1" si="192"/>
        <v>0</v>
      </c>
      <c r="R3117" s="38">
        <f t="shared" si="193"/>
        <v>10</v>
      </c>
      <c r="S3117" s="38">
        <f t="shared" ca="1" si="194"/>
        <v>0</v>
      </c>
      <c r="T3117" s="38">
        <f t="shared" ca="1" si="195"/>
        <v>10</v>
      </c>
      <c r="U3117" s="38">
        <f ca="1">SUM($R$9:S3117)</f>
        <v>-81910</v>
      </c>
    </row>
    <row r="3118" spans="16:21" x14ac:dyDescent="0.2">
      <c r="P3118">
        <v>3110</v>
      </c>
      <c r="Q3118" s="37">
        <f t="shared" ca="1" si="192"/>
        <v>0</v>
      </c>
      <c r="R3118" s="38">
        <f t="shared" si="193"/>
        <v>10</v>
      </c>
      <c r="S3118" s="38">
        <f t="shared" ca="1" si="194"/>
        <v>0</v>
      </c>
      <c r="T3118" s="38">
        <f t="shared" ca="1" si="195"/>
        <v>10</v>
      </c>
      <c r="U3118" s="38">
        <f ca="1">SUM($R$9:S3118)</f>
        <v>-81900</v>
      </c>
    </row>
    <row r="3119" spans="16:21" x14ac:dyDescent="0.2">
      <c r="P3119">
        <v>3111</v>
      </c>
      <c r="Q3119" s="37">
        <f t="shared" ca="1" si="192"/>
        <v>0</v>
      </c>
      <c r="R3119" s="38">
        <f t="shared" si="193"/>
        <v>10</v>
      </c>
      <c r="S3119" s="38">
        <f t="shared" ca="1" si="194"/>
        <v>0</v>
      </c>
      <c r="T3119" s="38">
        <f t="shared" ca="1" si="195"/>
        <v>10</v>
      </c>
      <c r="U3119" s="38">
        <f ca="1">SUM($R$9:S3119)</f>
        <v>-81890</v>
      </c>
    </row>
    <row r="3120" spans="16:21" x14ac:dyDescent="0.2">
      <c r="P3120">
        <v>3112</v>
      </c>
      <c r="Q3120" s="37">
        <f t="shared" ca="1" si="192"/>
        <v>0</v>
      </c>
      <c r="R3120" s="38">
        <f t="shared" si="193"/>
        <v>10</v>
      </c>
      <c r="S3120" s="38">
        <f t="shared" ca="1" si="194"/>
        <v>0</v>
      </c>
      <c r="T3120" s="38">
        <f t="shared" ca="1" si="195"/>
        <v>10</v>
      </c>
      <c r="U3120" s="38">
        <f ca="1">SUM($R$9:S3120)</f>
        <v>-81880</v>
      </c>
    </row>
    <row r="3121" spans="16:21" x14ac:dyDescent="0.2">
      <c r="P3121">
        <v>3113</v>
      </c>
      <c r="Q3121" s="37">
        <f t="shared" ref="Q3121:Q3184" ca="1" si="196">IF(RAND()&lt;$C$2,1,0)</f>
        <v>0</v>
      </c>
      <c r="R3121" s="38">
        <f t="shared" ref="R3121:R3184" si="197">$G$2</f>
        <v>10</v>
      </c>
      <c r="S3121" s="38">
        <f t="shared" ref="S3121:S3184" ca="1" si="198">IF(Q3121=1,$G$3,$G$4)</f>
        <v>0</v>
      </c>
      <c r="T3121" s="38">
        <f t="shared" ca="1" si="195"/>
        <v>10</v>
      </c>
      <c r="U3121" s="38">
        <f ca="1">SUM($R$9:S3121)</f>
        <v>-81870</v>
      </c>
    </row>
    <row r="3122" spans="16:21" x14ac:dyDescent="0.2">
      <c r="P3122">
        <v>3114</v>
      </c>
      <c r="Q3122" s="37">
        <f t="shared" ca="1" si="196"/>
        <v>0</v>
      </c>
      <c r="R3122" s="38">
        <f t="shared" si="197"/>
        <v>10</v>
      </c>
      <c r="S3122" s="38">
        <f t="shared" ca="1" si="198"/>
        <v>0</v>
      </c>
      <c r="T3122" s="38">
        <f t="shared" ca="1" si="195"/>
        <v>10</v>
      </c>
      <c r="U3122" s="38">
        <f ca="1">SUM($R$9:S3122)</f>
        <v>-81860</v>
      </c>
    </row>
    <row r="3123" spans="16:21" x14ac:dyDescent="0.2">
      <c r="P3123">
        <v>3115</v>
      </c>
      <c r="Q3123" s="37">
        <f t="shared" ca="1" si="196"/>
        <v>0</v>
      </c>
      <c r="R3123" s="38">
        <f t="shared" si="197"/>
        <v>10</v>
      </c>
      <c r="S3123" s="38">
        <f t="shared" ca="1" si="198"/>
        <v>0</v>
      </c>
      <c r="T3123" s="38">
        <f t="shared" ca="1" si="195"/>
        <v>10</v>
      </c>
      <c r="U3123" s="38">
        <f ca="1">SUM($R$9:S3123)</f>
        <v>-81850</v>
      </c>
    </row>
    <row r="3124" spans="16:21" x14ac:dyDescent="0.2">
      <c r="P3124">
        <v>3116</v>
      </c>
      <c r="Q3124" s="37">
        <f t="shared" ca="1" si="196"/>
        <v>0</v>
      </c>
      <c r="R3124" s="38">
        <f t="shared" si="197"/>
        <v>10</v>
      </c>
      <c r="S3124" s="38">
        <f t="shared" ca="1" si="198"/>
        <v>0</v>
      </c>
      <c r="T3124" s="38">
        <f t="shared" ca="1" si="195"/>
        <v>10</v>
      </c>
      <c r="U3124" s="38">
        <f ca="1">SUM($R$9:S3124)</f>
        <v>-81840</v>
      </c>
    </row>
    <row r="3125" spans="16:21" x14ac:dyDescent="0.2">
      <c r="P3125">
        <v>3117</v>
      </c>
      <c r="Q3125" s="37">
        <f t="shared" ca="1" si="196"/>
        <v>0</v>
      </c>
      <c r="R3125" s="38">
        <f t="shared" si="197"/>
        <v>10</v>
      </c>
      <c r="S3125" s="38">
        <f t="shared" ca="1" si="198"/>
        <v>0</v>
      </c>
      <c r="T3125" s="38">
        <f t="shared" ca="1" si="195"/>
        <v>10</v>
      </c>
      <c r="U3125" s="38">
        <f ca="1">SUM($R$9:S3125)</f>
        <v>-81830</v>
      </c>
    </row>
    <row r="3126" spans="16:21" x14ac:dyDescent="0.2">
      <c r="P3126">
        <v>3118</v>
      </c>
      <c r="Q3126" s="37">
        <f t="shared" ca="1" si="196"/>
        <v>0</v>
      </c>
      <c r="R3126" s="38">
        <f t="shared" si="197"/>
        <v>10</v>
      </c>
      <c r="S3126" s="38">
        <f t="shared" ca="1" si="198"/>
        <v>0</v>
      </c>
      <c r="T3126" s="38">
        <f t="shared" ca="1" si="195"/>
        <v>10</v>
      </c>
      <c r="U3126" s="38">
        <f ca="1">SUM($R$9:S3126)</f>
        <v>-81820</v>
      </c>
    </row>
    <row r="3127" spans="16:21" x14ac:dyDescent="0.2">
      <c r="P3127">
        <v>3119</v>
      </c>
      <c r="Q3127" s="37">
        <f t="shared" ca="1" si="196"/>
        <v>0</v>
      </c>
      <c r="R3127" s="38">
        <f t="shared" si="197"/>
        <v>10</v>
      </c>
      <c r="S3127" s="38">
        <f t="shared" ca="1" si="198"/>
        <v>0</v>
      </c>
      <c r="T3127" s="38">
        <f t="shared" ca="1" si="195"/>
        <v>10</v>
      </c>
      <c r="U3127" s="38">
        <f ca="1">SUM($R$9:S3127)</f>
        <v>-81810</v>
      </c>
    </row>
    <row r="3128" spans="16:21" x14ac:dyDescent="0.2">
      <c r="P3128">
        <v>3120</v>
      </c>
      <c r="Q3128" s="37">
        <f t="shared" ca="1" si="196"/>
        <v>0</v>
      </c>
      <c r="R3128" s="38">
        <f t="shared" si="197"/>
        <v>10</v>
      </c>
      <c r="S3128" s="38">
        <f t="shared" ca="1" si="198"/>
        <v>0</v>
      </c>
      <c r="T3128" s="38">
        <f t="shared" ca="1" si="195"/>
        <v>10</v>
      </c>
      <c r="U3128" s="38">
        <f ca="1">SUM($R$9:S3128)</f>
        <v>-81800</v>
      </c>
    </row>
    <row r="3129" spans="16:21" x14ac:dyDescent="0.2">
      <c r="P3129">
        <v>3121</v>
      </c>
      <c r="Q3129" s="37">
        <f t="shared" ca="1" si="196"/>
        <v>0</v>
      </c>
      <c r="R3129" s="38">
        <f t="shared" si="197"/>
        <v>10</v>
      </c>
      <c r="S3129" s="38">
        <f t="shared" ca="1" si="198"/>
        <v>0</v>
      </c>
      <c r="T3129" s="38">
        <f t="shared" ca="1" si="195"/>
        <v>10</v>
      </c>
      <c r="U3129" s="38">
        <f ca="1">SUM($R$9:S3129)</f>
        <v>-81790</v>
      </c>
    </row>
    <row r="3130" spans="16:21" x14ac:dyDescent="0.2">
      <c r="P3130">
        <v>3122</v>
      </c>
      <c r="Q3130" s="37">
        <f t="shared" ca="1" si="196"/>
        <v>0</v>
      </c>
      <c r="R3130" s="38">
        <f t="shared" si="197"/>
        <v>10</v>
      </c>
      <c r="S3130" s="38">
        <f t="shared" ca="1" si="198"/>
        <v>0</v>
      </c>
      <c r="T3130" s="38">
        <f t="shared" ca="1" si="195"/>
        <v>10</v>
      </c>
      <c r="U3130" s="38">
        <f ca="1">SUM($R$9:S3130)</f>
        <v>-81780</v>
      </c>
    </row>
    <row r="3131" spans="16:21" x14ac:dyDescent="0.2">
      <c r="P3131">
        <v>3123</v>
      </c>
      <c r="Q3131" s="37">
        <f t="shared" ca="1" si="196"/>
        <v>0</v>
      </c>
      <c r="R3131" s="38">
        <f t="shared" si="197"/>
        <v>10</v>
      </c>
      <c r="S3131" s="38">
        <f t="shared" ca="1" si="198"/>
        <v>0</v>
      </c>
      <c r="T3131" s="38">
        <f t="shared" ca="1" si="195"/>
        <v>10</v>
      </c>
      <c r="U3131" s="38">
        <f ca="1">SUM($R$9:S3131)</f>
        <v>-81770</v>
      </c>
    </row>
    <row r="3132" spans="16:21" x14ac:dyDescent="0.2">
      <c r="P3132">
        <v>3124</v>
      </c>
      <c r="Q3132" s="37">
        <f t="shared" ca="1" si="196"/>
        <v>0</v>
      </c>
      <c r="R3132" s="38">
        <f t="shared" si="197"/>
        <v>10</v>
      </c>
      <c r="S3132" s="38">
        <f t="shared" ca="1" si="198"/>
        <v>0</v>
      </c>
      <c r="T3132" s="38">
        <f t="shared" ca="1" si="195"/>
        <v>10</v>
      </c>
      <c r="U3132" s="38">
        <f ca="1">SUM($R$9:S3132)</f>
        <v>-81760</v>
      </c>
    </row>
    <row r="3133" spans="16:21" x14ac:dyDescent="0.2">
      <c r="P3133">
        <v>3125</v>
      </c>
      <c r="Q3133" s="37">
        <f t="shared" ca="1" si="196"/>
        <v>0</v>
      </c>
      <c r="R3133" s="38">
        <f t="shared" si="197"/>
        <v>10</v>
      </c>
      <c r="S3133" s="38">
        <f t="shared" ca="1" si="198"/>
        <v>0</v>
      </c>
      <c r="T3133" s="38">
        <f t="shared" ca="1" si="195"/>
        <v>10</v>
      </c>
      <c r="U3133" s="38">
        <f ca="1">SUM($R$9:S3133)</f>
        <v>-81750</v>
      </c>
    </row>
    <row r="3134" spans="16:21" x14ac:dyDescent="0.2">
      <c r="P3134">
        <v>3126</v>
      </c>
      <c r="Q3134" s="37">
        <f t="shared" ca="1" si="196"/>
        <v>0</v>
      </c>
      <c r="R3134" s="38">
        <f t="shared" si="197"/>
        <v>10</v>
      </c>
      <c r="S3134" s="38">
        <f t="shared" ca="1" si="198"/>
        <v>0</v>
      </c>
      <c r="T3134" s="38">
        <f t="shared" ca="1" si="195"/>
        <v>10</v>
      </c>
      <c r="U3134" s="38">
        <f ca="1">SUM($R$9:S3134)</f>
        <v>-81740</v>
      </c>
    </row>
    <row r="3135" spans="16:21" x14ac:dyDescent="0.2">
      <c r="P3135">
        <v>3127</v>
      </c>
      <c r="Q3135" s="37">
        <f t="shared" ca="1" si="196"/>
        <v>0</v>
      </c>
      <c r="R3135" s="38">
        <f t="shared" si="197"/>
        <v>10</v>
      </c>
      <c r="S3135" s="38">
        <f t="shared" ca="1" si="198"/>
        <v>0</v>
      </c>
      <c r="T3135" s="38">
        <f t="shared" ca="1" si="195"/>
        <v>10</v>
      </c>
      <c r="U3135" s="38">
        <f ca="1">SUM($R$9:S3135)</f>
        <v>-81730</v>
      </c>
    </row>
    <row r="3136" spans="16:21" x14ac:dyDescent="0.2">
      <c r="P3136">
        <v>3128</v>
      </c>
      <c r="Q3136" s="37">
        <f t="shared" ca="1" si="196"/>
        <v>0</v>
      </c>
      <c r="R3136" s="38">
        <f t="shared" si="197"/>
        <v>10</v>
      </c>
      <c r="S3136" s="38">
        <f t="shared" ca="1" si="198"/>
        <v>0</v>
      </c>
      <c r="T3136" s="38">
        <f t="shared" ca="1" si="195"/>
        <v>10</v>
      </c>
      <c r="U3136" s="38">
        <f ca="1">SUM($R$9:S3136)</f>
        <v>-81720</v>
      </c>
    </row>
    <row r="3137" spans="16:21" x14ac:dyDescent="0.2">
      <c r="P3137">
        <v>3129</v>
      </c>
      <c r="Q3137" s="37">
        <f t="shared" ca="1" si="196"/>
        <v>0</v>
      </c>
      <c r="R3137" s="38">
        <f t="shared" si="197"/>
        <v>10</v>
      </c>
      <c r="S3137" s="38">
        <f t="shared" ca="1" si="198"/>
        <v>0</v>
      </c>
      <c r="T3137" s="38">
        <f t="shared" ca="1" si="195"/>
        <v>10</v>
      </c>
      <c r="U3137" s="38">
        <f ca="1">SUM($R$9:S3137)</f>
        <v>-81710</v>
      </c>
    </row>
    <row r="3138" spans="16:21" x14ac:dyDescent="0.2">
      <c r="P3138">
        <v>3130</v>
      </c>
      <c r="Q3138" s="37">
        <f t="shared" ca="1" si="196"/>
        <v>0</v>
      </c>
      <c r="R3138" s="38">
        <f t="shared" si="197"/>
        <v>10</v>
      </c>
      <c r="S3138" s="38">
        <f t="shared" ca="1" si="198"/>
        <v>0</v>
      </c>
      <c r="T3138" s="38">
        <f t="shared" ca="1" si="195"/>
        <v>10</v>
      </c>
      <c r="U3138" s="38">
        <f ca="1">SUM($R$9:S3138)</f>
        <v>-81700</v>
      </c>
    </row>
    <row r="3139" spans="16:21" x14ac:dyDescent="0.2">
      <c r="P3139">
        <v>3131</v>
      </c>
      <c r="Q3139" s="37">
        <f t="shared" ca="1" si="196"/>
        <v>0</v>
      </c>
      <c r="R3139" s="38">
        <f t="shared" si="197"/>
        <v>10</v>
      </c>
      <c r="S3139" s="38">
        <f t="shared" ca="1" si="198"/>
        <v>0</v>
      </c>
      <c r="T3139" s="38">
        <f t="shared" ca="1" si="195"/>
        <v>10</v>
      </c>
      <c r="U3139" s="38">
        <f ca="1">SUM($R$9:S3139)</f>
        <v>-81690</v>
      </c>
    </row>
    <row r="3140" spans="16:21" x14ac:dyDescent="0.2">
      <c r="P3140">
        <v>3132</v>
      </c>
      <c r="Q3140" s="37">
        <f t="shared" ca="1" si="196"/>
        <v>0</v>
      </c>
      <c r="R3140" s="38">
        <f t="shared" si="197"/>
        <v>10</v>
      </c>
      <c r="S3140" s="38">
        <f t="shared" ca="1" si="198"/>
        <v>0</v>
      </c>
      <c r="T3140" s="38">
        <f t="shared" ca="1" si="195"/>
        <v>10</v>
      </c>
      <c r="U3140" s="38">
        <f ca="1">SUM($R$9:S3140)</f>
        <v>-81680</v>
      </c>
    </row>
    <row r="3141" spans="16:21" x14ac:dyDescent="0.2">
      <c r="P3141">
        <v>3133</v>
      </c>
      <c r="Q3141" s="37">
        <f t="shared" ca="1" si="196"/>
        <v>0</v>
      </c>
      <c r="R3141" s="38">
        <f t="shared" si="197"/>
        <v>10</v>
      </c>
      <c r="S3141" s="38">
        <f t="shared" ca="1" si="198"/>
        <v>0</v>
      </c>
      <c r="T3141" s="38">
        <f t="shared" ca="1" si="195"/>
        <v>10</v>
      </c>
      <c r="U3141" s="38">
        <f ca="1">SUM($R$9:S3141)</f>
        <v>-81670</v>
      </c>
    </row>
    <row r="3142" spans="16:21" x14ac:dyDescent="0.2">
      <c r="P3142">
        <v>3134</v>
      </c>
      <c r="Q3142" s="37">
        <f t="shared" ca="1" si="196"/>
        <v>0</v>
      </c>
      <c r="R3142" s="38">
        <f t="shared" si="197"/>
        <v>10</v>
      </c>
      <c r="S3142" s="38">
        <f t="shared" ca="1" si="198"/>
        <v>0</v>
      </c>
      <c r="T3142" s="38">
        <f t="shared" ca="1" si="195"/>
        <v>10</v>
      </c>
      <c r="U3142" s="38">
        <f ca="1">SUM($R$9:S3142)</f>
        <v>-81660</v>
      </c>
    </row>
    <row r="3143" spans="16:21" x14ac:dyDescent="0.2">
      <c r="P3143">
        <v>3135</v>
      </c>
      <c r="Q3143" s="37">
        <f t="shared" ca="1" si="196"/>
        <v>0</v>
      </c>
      <c r="R3143" s="38">
        <f t="shared" si="197"/>
        <v>10</v>
      </c>
      <c r="S3143" s="38">
        <f t="shared" ca="1" si="198"/>
        <v>0</v>
      </c>
      <c r="T3143" s="38">
        <f t="shared" ca="1" si="195"/>
        <v>10</v>
      </c>
      <c r="U3143" s="38">
        <f ca="1">SUM($R$9:S3143)</f>
        <v>-81650</v>
      </c>
    </row>
    <row r="3144" spans="16:21" x14ac:dyDescent="0.2">
      <c r="P3144">
        <v>3136</v>
      </c>
      <c r="Q3144" s="37">
        <f t="shared" ca="1" si="196"/>
        <v>0</v>
      </c>
      <c r="R3144" s="38">
        <f t="shared" si="197"/>
        <v>10</v>
      </c>
      <c r="S3144" s="38">
        <f t="shared" ca="1" si="198"/>
        <v>0</v>
      </c>
      <c r="T3144" s="38">
        <f t="shared" ca="1" si="195"/>
        <v>10</v>
      </c>
      <c r="U3144" s="38">
        <f ca="1">SUM($R$9:S3144)</f>
        <v>-81640</v>
      </c>
    </row>
    <row r="3145" spans="16:21" x14ac:dyDescent="0.2">
      <c r="P3145">
        <v>3137</v>
      </c>
      <c r="Q3145" s="37">
        <f t="shared" ca="1" si="196"/>
        <v>0</v>
      </c>
      <c r="R3145" s="38">
        <f t="shared" si="197"/>
        <v>10</v>
      </c>
      <c r="S3145" s="38">
        <f t="shared" ca="1" si="198"/>
        <v>0</v>
      </c>
      <c r="T3145" s="38">
        <f t="shared" ca="1" si="195"/>
        <v>10</v>
      </c>
      <c r="U3145" s="38">
        <f ca="1">SUM($R$9:S3145)</f>
        <v>-81630</v>
      </c>
    </row>
    <row r="3146" spans="16:21" x14ac:dyDescent="0.2">
      <c r="P3146">
        <v>3138</v>
      </c>
      <c r="Q3146" s="37">
        <f t="shared" ca="1" si="196"/>
        <v>1</v>
      </c>
      <c r="R3146" s="38">
        <f t="shared" si="197"/>
        <v>10</v>
      </c>
      <c r="S3146" s="38">
        <f t="shared" ca="1" si="198"/>
        <v>-1000</v>
      </c>
      <c r="T3146" s="38">
        <f t="shared" ref="T3146:T3209" ca="1" si="199">R3146+S3146</f>
        <v>-990</v>
      </c>
      <c r="U3146" s="38">
        <f ca="1">SUM($R$9:S3146)</f>
        <v>-82620</v>
      </c>
    </row>
    <row r="3147" spans="16:21" x14ac:dyDescent="0.2">
      <c r="P3147">
        <v>3139</v>
      </c>
      <c r="Q3147" s="37">
        <f t="shared" ca="1" si="196"/>
        <v>0</v>
      </c>
      <c r="R3147" s="38">
        <f t="shared" si="197"/>
        <v>10</v>
      </c>
      <c r="S3147" s="38">
        <f t="shared" ca="1" si="198"/>
        <v>0</v>
      </c>
      <c r="T3147" s="38">
        <f t="shared" ca="1" si="199"/>
        <v>10</v>
      </c>
      <c r="U3147" s="38">
        <f ca="1">SUM($R$9:S3147)</f>
        <v>-82610</v>
      </c>
    </row>
    <row r="3148" spans="16:21" x14ac:dyDescent="0.2">
      <c r="P3148">
        <v>3140</v>
      </c>
      <c r="Q3148" s="37">
        <f t="shared" ca="1" si="196"/>
        <v>0</v>
      </c>
      <c r="R3148" s="38">
        <f t="shared" si="197"/>
        <v>10</v>
      </c>
      <c r="S3148" s="38">
        <f t="shared" ca="1" si="198"/>
        <v>0</v>
      </c>
      <c r="T3148" s="38">
        <f t="shared" ca="1" si="199"/>
        <v>10</v>
      </c>
      <c r="U3148" s="38">
        <f ca="1">SUM($R$9:S3148)</f>
        <v>-82600</v>
      </c>
    </row>
    <row r="3149" spans="16:21" x14ac:dyDescent="0.2">
      <c r="P3149">
        <v>3141</v>
      </c>
      <c r="Q3149" s="37">
        <f t="shared" ca="1" si="196"/>
        <v>0</v>
      </c>
      <c r="R3149" s="38">
        <f t="shared" si="197"/>
        <v>10</v>
      </c>
      <c r="S3149" s="38">
        <f t="shared" ca="1" si="198"/>
        <v>0</v>
      </c>
      <c r="T3149" s="38">
        <f t="shared" ca="1" si="199"/>
        <v>10</v>
      </c>
      <c r="U3149" s="38">
        <f ca="1">SUM($R$9:S3149)</f>
        <v>-82590</v>
      </c>
    </row>
    <row r="3150" spans="16:21" x14ac:dyDescent="0.2">
      <c r="P3150">
        <v>3142</v>
      </c>
      <c r="Q3150" s="37">
        <f t="shared" ca="1" si="196"/>
        <v>0</v>
      </c>
      <c r="R3150" s="38">
        <f t="shared" si="197"/>
        <v>10</v>
      </c>
      <c r="S3150" s="38">
        <f t="shared" ca="1" si="198"/>
        <v>0</v>
      </c>
      <c r="T3150" s="38">
        <f t="shared" ca="1" si="199"/>
        <v>10</v>
      </c>
      <c r="U3150" s="38">
        <f ca="1">SUM($R$9:S3150)</f>
        <v>-82580</v>
      </c>
    </row>
    <row r="3151" spans="16:21" x14ac:dyDescent="0.2">
      <c r="P3151">
        <v>3143</v>
      </c>
      <c r="Q3151" s="37">
        <f t="shared" ca="1" si="196"/>
        <v>0</v>
      </c>
      <c r="R3151" s="38">
        <f t="shared" si="197"/>
        <v>10</v>
      </c>
      <c r="S3151" s="38">
        <f t="shared" ca="1" si="198"/>
        <v>0</v>
      </c>
      <c r="T3151" s="38">
        <f t="shared" ca="1" si="199"/>
        <v>10</v>
      </c>
      <c r="U3151" s="38">
        <f ca="1">SUM($R$9:S3151)</f>
        <v>-82570</v>
      </c>
    </row>
    <row r="3152" spans="16:21" x14ac:dyDescent="0.2">
      <c r="P3152">
        <v>3144</v>
      </c>
      <c r="Q3152" s="37">
        <f t="shared" ca="1" si="196"/>
        <v>0</v>
      </c>
      <c r="R3152" s="38">
        <f t="shared" si="197"/>
        <v>10</v>
      </c>
      <c r="S3152" s="38">
        <f t="shared" ca="1" si="198"/>
        <v>0</v>
      </c>
      <c r="T3152" s="38">
        <f t="shared" ca="1" si="199"/>
        <v>10</v>
      </c>
      <c r="U3152" s="38">
        <f ca="1">SUM($R$9:S3152)</f>
        <v>-82560</v>
      </c>
    </row>
    <row r="3153" spans="16:21" x14ac:dyDescent="0.2">
      <c r="P3153">
        <v>3145</v>
      </c>
      <c r="Q3153" s="37">
        <f t="shared" ca="1" si="196"/>
        <v>0</v>
      </c>
      <c r="R3153" s="38">
        <f t="shared" si="197"/>
        <v>10</v>
      </c>
      <c r="S3153" s="38">
        <f t="shared" ca="1" si="198"/>
        <v>0</v>
      </c>
      <c r="T3153" s="38">
        <f t="shared" ca="1" si="199"/>
        <v>10</v>
      </c>
      <c r="U3153" s="38">
        <f ca="1">SUM($R$9:S3153)</f>
        <v>-82550</v>
      </c>
    </row>
    <row r="3154" spans="16:21" x14ac:dyDescent="0.2">
      <c r="P3154">
        <v>3146</v>
      </c>
      <c r="Q3154" s="37">
        <f t="shared" ca="1" si="196"/>
        <v>0</v>
      </c>
      <c r="R3154" s="38">
        <f t="shared" si="197"/>
        <v>10</v>
      </c>
      <c r="S3154" s="38">
        <f t="shared" ca="1" si="198"/>
        <v>0</v>
      </c>
      <c r="T3154" s="38">
        <f t="shared" ca="1" si="199"/>
        <v>10</v>
      </c>
      <c r="U3154" s="38">
        <f ca="1">SUM($R$9:S3154)</f>
        <v>-82540</v>
      </c>
    </row>
    <row r="3155" spans="16:21" x14ac:dyDescent="0.2">
      <c r="P3155">
        <v>3147</v>
      </c>
      <c r="Q3155" s="37">
        <f t="shared" ca="1" si="196"/>
        <v>0</v>
      </c>
      <c r="R3155" s="38">
        <f t="shared" si="197"/>
        <v>10</v>
      </c>
      <c r="S3155" s="38">
        <f t="shared" ca="1" si="198"/>
        <v>0</v>
      </c>
      <c r="T3155" s="38">
        <f t="shared" ca="1" si="199"/>
        <v>10</v>
      </c>
      <c r="U3155" s="38">
        <f ca="1">SUM($R$9:S3155)</f>
        <v>-82530</v>
      </c>
    </row>
    <row r="3156" spans="16:21" x14ac:dyDescent="0.2">
      <c r="P3156">
        <v>3148</v>
      </c>
      <c r="Q3156" s="37">
        <f t="shared" ca="1" si="196"/>
        <v>0</v>
      </c>
      <c r="R3156" s="38">
        <f t="shared" si="197"/>
        <v>10</v>
      </c>
      <c r="S3156" s="38">
        <f t="shared" ca="1" si="198"/>
        <v>0</v>
      </c>
      <c r="T3156" s="38">
        <f t="shared" ca="1" si="199"/>
        <v>10</v>
      </c>
      <c r="U3156" s="38">
        <f ca="1">SUM($R$9:S3156)</f>
        <v>-82520</v>
      </c>
    </row>
    <row r="3157" spans="16:21" x14ac:dyDescent="0.2">
      <c r="P3157">
        <v>3149</v>
      </c>
      <c r="Q3157" s="37">
        <f t="shared" ca="1" si="196"/>
        <v>0</v>
      </c>
      <c r="R3157" s="38">
        <f t="shared" si="197"/>
        <v>10</v>
      </c>
      <c r="S3157" s="38">
        <f t="shared" ca="1" si="198"/>
        <v>0</v>
      </c>
      <c r="T3157" s="38">
        <f t="shared" ca="1" si="199"/>
        <v>10</v>
      </c>
      <c r="U3157" s="38">
        <f ca="1">SUM($R$9:S3157)</f>
        <v>-82510</v>
      </c>
    </row>
    <row r="3158" spans="16:21" x14ac:dyDescent="0.2">
      <c r="P3158">
        <v>3150</v>
      </c>
      <c r="Q3158" s="37">
        <f t="shared" ca="1" si="196"/>
        <v>0</v>
      </c>
      <c r="R3158" s="38">
        <f t="shared" si="197"/>
        <v>10</v>
      </c>
      <c r="S3158" s="38">
        <f t="shared" ca="1" si="198"/>
        <v>0</v>
      </c>
      <c r="T3158" s="38">
        <f t="shared" ca="1" si="199"/>
        <v>10</v>
      </c>
      <c r="U3158" s="38">
        <f ca="1">SUM($R$9:S3158)</f>
        <v>-82500</v>
      </c>
    </row>
    <row r="3159" spans="16:21" x14ac:dyDescent="0.2">
      <c r="P3159">
        <v>3151</v>
      </c>
      <c r="Q3159" s="37">
        <f t="shared" ca="1" si="196"/>
        <v>0</v>
      </c>
      <c r="R3159" s="38">
        <f t="shared" si="197"/>
        <v>10</v>
      </c>
      <c r="S3159" s="38">
        <f t="shared" ca="1" si="198"/>
        <v>0</v>
      </c>
      <c r="T3159" s="38">
        <f t="shared" ca="1" si="199"/>
        <v>10</v>
      </c>
      <c r="U3159" s="38">
        <f ca="1">SUM($R$9:S3159)</f>
        <v>-82490</v>
      </c>
    </row>
    <row r="3160" spans="16:21" x14ac:dyDescent="0.2">
      <c r="P3160">
        <v>3152</v>
      </c>
      <c r="Q3160" s="37">
        <f t="shared" ca="1" si="196"/>
        <v>0</v>
      </c>
      <c r="R3160" s="38">
        <f t="shared" si="197"/>
        <v>10</v>
      </c>
      <c r="S3160" s="38">
        <f t="shared" ca="1" si="198"/>
        <v>0</v>
      </c>
      <c r="T3160" s="38">
        <f t="shared" ca="1" si="199"/>
        <v>10</v>
      </c>
      <c r="U3160" s="38">
        <f ca="1">SUM($R$9:S3160)</f>
        <v>-82480</v>
      </c>
    </row>
    <row r="3161" spans="16:21" x14ac:dyDescent="0.2">
      <c r="P3161">
        <v>3153</v>
      </c>
      <c r="Q3161" s="37">
        <f t="shared" ca="1" si="196"/>
        <v>0</v>
      </c>
      <c r="R3161" s="38">
        <f t="shared" si="197"/>
        <v>10</v>
      </c>
      <c r="S3161" s="38">
        <f t="shared" ca="1" si="198"/>
        <v>0</v>
      </c>
      <c r="T3161" s="38">
        <f t="shared" ca="1" si="199"/>
        <v>10</v>
      </c>
      <c r="U3161" s="38">
        <f ca="1">SUM($R$9:S3161)</f>
        <v>-82470</v>
      </c>
    </row>
    <row r="3162" spans="16:21" x14ac:dyDescent="0.2">
      <c r="P3162">
        <v>3154</v>
      </c>
      <c r="Q3162" s="37">
        <f t="shared" ca="1" si="196"/>
        <v>0</v>
      </c>
      <c r="R3162" s="38">
        <f t="shared" si="197"/>
        <v>10</v>
      </c>
      <c r="S3162" s="38">
        <f t="shared" ca="1" si="198"/>
        <v>0</v>
      </c>
      <c r="T3162" s="38">
        <f t="shared" ca="1" si="199"/>
        <v>10</v>
      </c>
      <c r="U3162" s="38">
        <f ca="1">SUM($R$9:S3162)</f>
        <v>-82460</v>
      </c>
    </row>
    <row r="3163" spans="16:21" x14ac:dyDescent="0.2">
      <c r="P3163">
        <v>3155</v>
      </c>
      <c r="Q3163" s="37">
        <f t="shared" ca="1" si="196"/>
        <v>0</v>
      </c>
      <c r="R3163" s="38">
        <f t="shared" si="197"/>
        <v>10</v>
      </c>
      <c r="S3163" s="38">
        <f t="shared" ca="1" si="198"/>
        <v>0</v>
      </c>
      <c r="T3163" s="38">
        <f t="shared" ca="1" si="199"/>
        <v>10</v>
      </c>
      <c r="U3163" s="38">
        <f ca="1">SUM($R$9:S3163)</f>
        <v>-82450</v>
      </c>
    </row>
    <row r="3164" spans="16:21" x14ac:dyDescent="0.2">
      <c r="P3164">
        <v>3156</v>
      </c>
      <c r="Q3164" s="37">
        <f t="shared" ca="1" si="196"/>
        <v>0</v>
      </c>
      <c r="R3164" s="38">
        <f t="shared" si="197"/>
        <v>10</v>
      </c>
      <c r="S3164" s="38">
        <f t="shared" ca="1" si="198"/>
        <v>0</v>
      </c>
      <c r="T3164" s="38">
        <f t="shared" ca="1" si="199"/>
        <v>10</v>
      </c>
      <c r="U3164" s="38">
        <f ca="1">SUM($R$9:S3164)</f>
        <v>-82440</v>
      </c>
    </row>
    <row r="3165" spans="16:21" x14ac:dyDescent="0.2">
      <c r="P3165">
        <v>3157</v>
      </c>
      <c r="Q3165" s="37">
        <f t="shared" ca="1" si="196"/>
        <v>0</v>
      </c>
      <c r="R3165" s="38">
        <f t="shared" si="197"/>
        <v>10</v>
      </c>
      <c r="S3165" s="38">
        <f t="shared" ca="1" si="198"/>
        <v>0</v>
      </c>
      <c r="T3165" s="38">
        <f t="shared" ca="1" si="199"/>
        <v>10</v>
      </c>
      <c r="U3165" s="38">
        <f ca="1">SUM($R$9:S3165)</f>
        <v>-82430</v>
      </c>
    </row>
    <row r="3166" spans="16:21" x14ac:dyDescent="0.2">
      <c r="P3166">
        <v>3158</v>
      </c>
      <c r="Q3166" s="37">
        <f t="shared" ca="1" si="196"/>
        <v>0</v>
      </c>
      <c r="R3166" s="38">
        <f t="shared" si="197"/>
        <v>10</v>
      </c>
      <c r="S3166" s="38">
        <f t="shared" ca="1" si="198"/>
        <v>0</v>
      </c>
      <c r="T3166" s="38">
        <f t="shared" ca="1" si="199"/>
        <v>10</v>
      </c>
      <c r="U3166" s="38">
        <f ca="1">SUM($R$9:S3166)</f>
        <v>-82420</v>
      </c>
    </row>
    <row r="3167" spans="16:21" x14ac:dyDescent="0.2">
      <c r="P3167">
        <v>3159</v>
      </c>
      <c r="Q3167" s="37">
        <f t="shared" ca="1" si="196"/>
        <v>0</v>
      </c>
      <c r="R3167" s="38">
        <f t="shared" si="197"/>
        <v>10</v>
      </c>
      <c r="S3167" s="38">
        <f t="shared" ca="1" si="198"/>
        <v>0</v>
      </c>
      <c r="T3167" s="38">
        <f t="shared" ca="1" si="199"/>
        <v>10</v>
      </c>
      <c r="U3167" s="38">
        <f ca="1">SUM($R$9:S3167)</f>
        <v>-82410</v>
      </c>
    </row>
    <row r="3168" spans="16:21" x14ac:dyDescent="0.2">
      <c r="P3168">
        <v>3160</v>
      </c>
      <c r="Q3168" s="37">
        <f t="shared" ca="1" si="196"/>
        <v>0</v>
      </c>
      <c r="R3168" s="38">
        <f t="shared" si="197"/>
        <v>10</v>
      </c>
      <c r="S3168" s="38">
        <f t="shared" ca="1" si="198"/>
        <v>0</v>
      </c>
      <c r="T3168" s="38">
        <f t="shared" ca="1" si="199"/>
        <v>10</v>
      </c>
      <c r="U3168" s="38">
        <f ca="1">SUM($R$9:S3168)</f>
        <v>-82400</v>
      </c>
    </row>
    <row r="3169" spans="16:21" x14ac:dyDescent="0.2">
      <c r="P3169">
        <v>3161</v>
      </c>
      <c r="Q3169" s="37">
        <f t="shared" ca="1" si="196"/>
        <v>0</v>
      </c>
      <c r="R3169" s="38">
        <f t="shared" si="197"/>
        <v>10</v>
      </c>
      <c r="S3169" s="38">
        <f t="shared" ca="1" si="198"/>
        <v>0</v>
      </c>
      <c r="T3169" s="38">
        <f t="shared" ca="1" si="199"/>
        <v>10</v>
      </c>
      <c r="U3169" s="38">
        <f ca="1">SUM($R$9:S3169)</f>
        <v>-82390</v>
      </c>
    </row>
    <row r="3170" spans="16:21" x14ac:dyDescent="0.2">
      <c r="P3170">
        <v>3162</v>
      </c>
      <c r="Q3170" s="37">
        <f t="shared" ca="1" si="196"/>
        <v>0</v>
      </c>
      <c r="R3170" s="38">
        <f t="shared" si="197"/>
        <v>10</v>
      </c>
      <c r="S3170" s="38">
        <f t="shared" ca="1" si="198"/>
        <v>0</v>
      </c>
      <c r="T3170" s="38">
        <f t="shared" ca="1" si="199"/>
        <v>10</v>
      </c>
      <c r="U3170" s="38">
        <f ca="1">SUM($R$9:S3170)</f>
        <v>-82380</v>
      </c>
    </row>
    <row r="3171" spans="16:21" x14ac:dyDescent="0.2">
      <c r="P3171">
        <v>3163</v>
      </c>
      <c r="Q3171" s="37">
        <f t="shared" ca="1" si="196"/>
        <v>0</v>
      </c>
      <c r="R3171" s="38">
        <f t="shared" si="197"/>
        <v>10</v>
      </c>
      <c r="S3171" s="38">
        <f t="shared" ca="1" si="198"/>
        <v>0</v>
      </c>
      <c r="T3171" s="38">
        <f t="shared" ca="1" si="199"/>
        <v>10</v>
      </c>
      <c r="U3171" s="38">
        <f ca="1">SUM($R$9:S3171)</f>
        <v>-82370</v>
      </c>
    </row>
    <row r="3172" spans="16:21" x14ac:dyDescent="0.2">
      <c r="P3172">
        <v>3164</v>
      </c>
      <c r="Q3172" s="37">
        <f t="shared" ca="1" si="196"/>
        <v>0</v>
      </c>
      <c r="R3172" s="38">
        <f t="shared" si="197"/>
        <v>10</v>
      </c>
      <c r="S3172" s="38">
        <f t="shared" ca="1" si="198"/>
        <v>0</v>
      </c>
      <c r="T3172" s="38">
        <f t="shared" ca="1" si="199"/>
        <v>10</v>
      </c>
      <c r="U3172" s="38">
        <f ca="1">SUM($R$9:S3172)</f>
        <v>-82360</v>
      </c>
    </row>
    <row r="3173" spans="16:21" x14ac:dyDescent="0.2">
      <c r="P3173">
        <v>3165</v>
      </c>
      <c r="Q3173" s="37">
        <f t="shared" ca="1" si="196"/>
        <v>0</v>
      </c>
      <c r="R3173" s="38">
        <f t="shared" si="197"/>
        <v>10</v>
      </c>
      <c r="S3173" s="38">
        <f t="shared" ca="1" si="198"/>
        <v>0</v>
      </c>
      <c r="T3173" s="38">
        <f t="shared" ca="1" si="199"/>
        <v>10</v>
      </c>
      <c r="U3173" s="38">
        <f ca="1">SUM($R$9:S3173)</f>
        <v>-82350</v>
      </c>
    </row>
    <row r="3174" spans="16:21" x14ac:dyDescent="0.2">
      <c r="P3174">
        <v>3166</v>
      </c>
      <c r="Q3174" s="37">
        <f t="shared" ca="1" si="196"/>
        <v>0</v>
      </c>
      <c r="R3174" s="38">
        <f t="shared" si="197"/>
        <v>10</v>
      </c>
      <c r="S3174" s="38">
        <f t="shared" ca="1" si="198"/>
        <v>0</v>
      </c>
      <c r="T3174" s="38">
        <f t="shared" ca="1" si="199"/>
        <v>10</v>
      </c>
      <c r="U3174" s="38">
        <f ca="1">SUM($R$9:S3174)</f>
        <v>-82340</v>
      </c>
    </row>
    <row r="3175" spans="16:21" x14ac:dyDescent="0.2">
      <c r="P3175">
        <v>3167</v>
      </c>
      <c r="Q3175" s="37">
        <f t="shared" ca="1" si="196"/>
        <v>0</v>
      </c>
      <c r="R3175" s="38">
        <f t="shared" si="197"/>
        <v>10</v>
      </c>
      <c r="S3175" s="38">
        <f t="shared" ca="1" si="198"/>
        <v>0</v>
      </c>
      <c r="T3175" s="38">
        <f t="shared" ca="1" si="199"/>
        <v>10</v>
      </c>
      <c r="U3175" s="38">
        <f ca="1">SUM($R$9:S3175)</f>
        <v>-82330</v>
      </c>
    </row>
    <row r="3176" spans="16:21" x14ac:dyDescent="0.2">
      <c r="P3176">
        <v>3168</v>
      </c>
      <c r="Q3176" s="37">
        <f t="shared" ca="1" si="196"/>
        <v>0</v>
      </c>
      <c r="R3176" s="38">
        <f t="shared" si="197"/>
        <v>10</v>
      </c>
      <c r="S3176" s="38">
        <f t="shared" ca="1" si="198"/>
        <v>0</v>
      </c>
      <c r="T3176" s="38">
        <f t="shared" ca="1" si="199"/>
        <v>10</v>
      </c>
      <c r="U3176" s="38">
        <f ca="1">SUM($R$9:S3176)</f>
        <v>-82320</v>
      </c>
    </row>
    <row r="3177" spans="16:21" x14ac:dyDescent="0.2">
      <c r="P3177">
        <v>3169</v>
      </c>
      <c r="Q3177" s="37">
        <f t="shared" ca="1" si="196"/>
        <v>0</v>
      </c>
      <c r="R3177" s="38">
        <f t="shared" si="197"/>
        <v>10</v>
      </c>
      <c r="S3177" s="38">
        <f t="shared" ca="1" si="198"/>
        <v>0</v>
      </c>
      <c r="T3177" s="38">
        <f t="shared" ca="1" si="199"/>
        <v>10</v>
      </c>
      <c r="U3177" s="38">
        <f ca="1">SUM($R$9:S3177)</f>
        <v>-82310</v>
      </c>
    </row>
    <row r="3178" spans="16:21" x14ac:dyDescent="0.2">
      <c r="P3178">
        <v>3170</v>
      </c>
      <c r="Q3178" s="37">
        <f t="shared" ca="1" si="196"/>
        <v>0</v>
      </c>
      <c r="R3178" s="38">
        <f t="shared" si="197"/>
        <v>10</v>
      </c>
      <c r="S3178" s="38">
        <f t="shared" ca="1" si="198"/>
        <v>0</v>
      </c>
      <c r="T3178" s="38">
        <f t="shared" ca="1" si="199"/>
        <v>10</v>
      </c>
      <c r="U3178" s="38">
        <f ca="1">SUM($R$9:S3178)</f>
        <v>-82300</v>
      </c>
    </row>
    <row r="3179" spans="16:21" x14ac:dyDescent="0.2">
      <c r="P3179">
        <v>3171</v>
      </c>
      <c r="Q3179" s="37">
        <f t="shared" ca="1" si="196"/>
        <v>0</v>
      </c>
      <c r="R3179" s="38">
        <f t="shared" si="197"/>
        <v>10</v>
      </c>
      <c r="S3179" s="38">
        <f t="shared" ca="1" si="198"/>
        <v>0</v>
      </c>
      <c r="T3179" s="38">
        <f t="shared" ca="1" si="199"/>
        <v>10</v>
      </c>
      <c r="U3179" s="38">
        <f ca="1">SUM($R$9:S3179)</f>
        <v>-82290</v>
      </c>
    </row>
    <row r="3180" spans="16:21" x14ac:dyDescent="0.2">
      <c r="P3180">
        <v>3172</v>
      </c>
      <c r="Q3180" s="37">
        <f t="shared" ca="1" si="196"/>
        <v>0</v>
      </c>
      <c r="R3180" s="38">
        <f t="shared" si="197"/>
        <v>10</v>
      </c>
      <c r="S3180" s="38">
        <f t="shared" ca="1" si="198"/>
        <v>0</v>
      </c>
      <c r="T3180" s="38">
        <f t="shared" ca="1" si="199"/>
        <v>10</v>
      </c>
      <c r="U3180" s="38">
        <f ca="1">SUM($R$9:S3180)</f>
        <v>-82280</v>
      </c>
    </row>
    <row r="3181" spans="16:21" x14ac:dyDescent="0.2">
      <c r="P3181">
        <v>3173</v>
      </c>
      <c r="Q3181" s="37">
        <f t="shared" ca="1" si="196"/>
        <v>0</v>
      </c>
      <c r="R3181" s="38">
        <f t="shared" si="197"/>
        <v>10</v>
      </c>
      <c r="S3181" s="38">
        <f t="shared" ca="1" si="198"/>
        <v>0</v>
      </c>
      <c r="T3181" s="38">
        <f t="shared" ca="1" si="199"/>
        <v>10</v>
      </c>
      <c r="U3181" s="38">
        <f ca="1">SUM($R$9:S3181)</f>
        <v>-82270</v>
      </c>
    </row>
    <row r="3182" spans="16:21" x14ac:dyDescent="0.2">
      <c r="P3182">
        <v>3174</v>
      </c>
      <c r="Q3182" s="37">
        <f t="shared" ca="1" si="196"/>
        <v>0</v>
      </c>
      <c r="R3182" s="38">
        <f t="shared" si="197"/>
        <v>10</v>
      </c>
      <c r="S3182" s="38">
        <f t="shared" ca="1" si="198"/>
        <v>0</v>
      </c>
      <c r="T3182" s="38">
        <f t="shared" ca="1" si="199"/>
        <v>10</v>
      </c>
      <c r="U3182" s="38">
        <f ca="1">SUM($R$9:S3182)</f>
        <v>-82260</v>
      </c>
    </row>
    <row r="3183" spans="16:21" x14ac:dyDescent="0.2">
      <c r="P3183">
        <v>3175</v>
      </c>
      <c r="Q3183" s="37">
        <f t="shared" ca="1" si="196"/>
        <v>0</v>
      </c>
      <c r="R3183" s="38">
        <f t="shared" si="197"/>
        <v>10</v>
      </c>
      <c r="S3183" s="38">
        <f t="shared" ca="1" si="198"/>
        <v>0</v>
      </c>
      <c r="T3183" s="38">
        <f t="shared" ca="1" si="199"/>
        <v>10</v>
      </c>
      <c r="U3183" s="38">
        <f ca="1">SUM($R$9:S3183)</f>
        <v>-82250</v>
      </c>
    </row>
    <row r="3184" spans="16:21" x14ac:dyDescent="0.2">
      <c r="P3184">
        <v>3176</v>
      </c>
      <c r="Q3184" s="37">
        <f t="shared" ca="1" si="196"/>
        <v>0</v>
      </c>
      <c r="R3184" s="38">
        <f t="shared" si="197"/>
        <v>10</v>
      </c>
      <c r="S3184" s="38">
        <f t="shared" ca="1" si="198"/>
        <v>0</v>
      </c>
      <c r="T3184" s="38">
        <f t="shared" ca="1" si="199"/>
        <v>10</v>
      </c>
      <c r="U3184" s="38">
        <f ca="1">SUM($R$9:S3184)</f>
        <v>-82240</v>
      </c>
    </row>
    <row r="3185" spans="16:21" x14ac:dyDescent="0.2">
      <c r="P3185">
        <v>3177</v>
      </c>
      <c r="Q3185" s="37">
        <f t="shared" ref="Q3185:Q3248" ca="1" si="200">IF(RAND()&lt;$C$2,1,0)</f>
        <v>0</v>
      </c>
      <c r="R3185" s="38">
        <f t="shared" ref="R3185:R3248" si="201">$G$2</f>
        <v>10</v>
      </c>
      <c r="S3185" s="38">
        <f t="shared" ref="S3185:S3248" ca="1" si="202">IF(Q3185=1,$G$3,$G$4)</f>
        <v>0</v>
      </c>
      <c r="T3185" s="38">
        <f t="shared" ca="1" si="199"/>
        <v>10</v>
      </c>
      <c r="U3185" s="38">
        <f ca="1">SUM($R$9:S3185)</f>
        <v>-82230</v>
      </c>
    </row>
    <row r="3186" spans="16:21" x14ac:dyDescent="0.2">
      <c r="P3186">
        <v>3178</v>
      </c>
      <c r="Q3186" s="37">
        <f t="shared" ca="1" si="200"/>
        <v>0</v>
      </c>
      <c r="R3186" s="38">
        <f t="shared" si="201"/>
        <v>10</v>
      </c>
      <c r="S3186" s="38">
        <f t="shared" ca="1" si="202"/>
        <v>0</v>
      </c>
      <c r="T3186" s="38">
        <f t="shared" ca="1" si="199"/>
        <v>10</v>
      </c>
      <c r="U3186" s="38">
        <f ca="1">SUM($R$9:S3186)</f>
        <v>-82220</v>
      </c>
    </row>
    <row r="3187" spans="16:21" x14ac:dyDescent="0.2">
      <c r="P3187">
        <v>3179</v>
      </c>
      <c r="Q3187" s="37">
        <f t="shared" ca="1" si="200"/>
        <v>0</v>
      </c>
      <c r="R3187" s="38">
        <f t="shared" si="201"/>
        <v>10</v>
      </c>
      <c r="S3187" s="38">
        <f t="shared" ca="1" si="202"/>
        <v>0</v>
      </c>
      <c r="T3187" s="38">
        <f t="shared" ca="1" si="199"/>
        <v>10</v>
      </c>
      <c r="U3187" s="38">
        <f ca="1">SUM($R$9:S3187)</f>
        <v>-82210</v>
      </c>
    </row>
    <row r="3188" spans="16:21" x14ac:dyDescent="0.2">
      <c r="P3188">
        <v>3180</v>
      </c>
      <c r="Q3188" s="37">
        <f t="shared" ca="1" si="200"/>
        <v>0</v>
      </c>
      <c r="R3188" s="38">
        <f t="shared" si="201"/>
        <v>10</v>
      </c>
      <c r="S3188" s="38">
        <f t="shared" ca="1" si="202"/>
        <v>0</v>
      </c>
      <c r="T3188" s="38">
        <f t="shared" ca="1" si="199"/>
        <v>10</v>
      </c>
      <c r="U3188" s="38">
        <f ca="1">SUM($R$9:S3188)</f>
        <v>-82200</v>
      </c>
    </row>
    <row r="3189" spans="16:21" x14ac:dyDescent="0.2">
      <c r="P3189">
        <v>3181</v>
      </c>
      <c r="Q3189" s="37">
        <f t="shared" ca="1" si="200"/>
        <v>0</v>
      </c>
      <c r="R3189" s="38">
        <f t="shared" si="201"/>
        <v>10</v>
      </c>
      <c r="S3189" s="38">
        <f t="shared" ca="1" si="202"/>
        <v>0</v>
      </c>
      <c r="T3189" s="38">
        <f t="shared" ca="1" si="199"/>
        <v>10</v>
      </c>
      <c r="U3189" s="38">
        <f ca="1">SUM($R$9:S3189)</f>
        <v>-82190</v>
      </c>
    </row>
    <row r="3190" spans="16:21" x14ac:dyDescent="0.2">
      <c r="P3190">
        <v>3182</v>
      </c>
      <c r="Q3190" s="37">
        <f t="shared" ca="1" si="200"/>
        <v>0</v>
      </c>
      <c r="R3190" s="38">
        <f t="shared" si="201"/>
        <v>10</v>
      </c>
      <c r="S3190" s="38">
        <f t="shared" ca="1" si="202"/>
        <v>0</v>
      </c>
      <c r="T3190" s="38">
        <f t="shared" ca="1" si="199"/>
        <v>10</v>
      </c>
      <c r="U3190" s="38">
        <f ca="1">SUM($R$9:S3190)</f>
        <v>-82180</v>
      </c>
    </row>
    <row r="3191" spans="16:21" x14ac:dyDescent="0.2">
      <c r="P3191">
        <v>3183</v>
      </c>
      <c r="Q3191" s="37">
        <f t="shared" ca="1" si="200"/>
        <v>0</v>
      </c>
      <c r="R3191" s="38">
        <f t="shared" si="201"/>
        <v>10</v>
      </c>
      <c r="S3191" s="38">
        <f t="shared" ca="1" si="202"/>
        <v>0</v>
      </c>
      <c r="T3191" s="38">
        <f t="shared" ca="1" si="199"/>
        <v>10</v>
      </c>
      <c r="U3191" s="38">
        <f ca="1">SUM($R$9:S3191)</f>
        <v>-82170</v>
      </c>
    </row>
    <row r="3192" spans="16:21" x14ac:dyDescent="0.2">
      <c r="P3192">
        <v>3184</v>
      </c>
      <c r="Q3192" s="37">
        <f t="shared" ca="1" si="200"/>
        <v>0</v>
      </c>
      <c r="R3192" s="38">
        <f t="shared" si="201"/>
        <v>10</v>
      </c>
      <c r="S3192" s="38">
        <f t="shared" ca="1" si="202"/>
        <v>0</v>
      </c>
      <c r="T3192" s="38">
        <f t="shared" ca="1" si="199"/>
        <v>10</v>
      </c>
      <c r="U3192" s="38">
        <f ca="1">SUM($R$9:S3192)</f>
        <v>-82160</v>
      </c>
    </row>
    <row r="3193" spans="16:21" x14ac:dyDescent="0.2">
      <c r="P3193">
        <v>3185</v>
      </c>
      <c r="Q3193" s="37">
        <f t="shared" ca="1" si="200"/>
        <v>0</v>
      </c>
      <c r="R3193" s="38">
        <f t="shared" si="201"/>
        <v>10</v>
      </c>
      <c r="S3193" s="38">
        <f t="shared" ca="1" si="202"/>
        <v>0</v>
      </c>
      <c r="T3193" s="38">
        <f t="shared" ca="1" si="199"/>
        <v>10</v>
      </c>
      <c r="U3193" s="38">
        <f ca="1">SUM($R$9:S3193)</f>
        <v>-82150</v>
      </c>
    </row>
    <row r="3194" spans="16:21" x14ac:dyDescent="0.2">
      <c r="P3194">
        <v>3186</v>
      </c>
      <c r="Q3194" s="37">
        <f t="shared" ca="1" si="200"/>
        <v>0</v>
      </c>
      <c r="R3194" s="38">
        <f t="shared" si="201"/>
        <v>10</v>
      </c>
      <c r="S3194" s="38">
        <f t="shared" ca="1" si="202"/>
        <v>0</v>
      </c>
      <c r="T3194" s="38">
        <f t="shared" ca="1" si="199"/>
        <v>10</v>
      </c>
      <c r="U3194" s="38">
        <f ca="1">SUM($R$9:S3194)</f>
        <v>-82140</v>
      </c>
    </row>
    <row r="3195" spans="16:21" x14ac:dyDescent="0.2">
      <c r="P3195">
        <v>3187</v>
      </c>
      <c r="Q3195" s="37">
        <f t="shared" ca="1" si="200"/>
        <v>0</v>
      </c>
      <c r="R3195" s="38">
        <f t="shared" si="201"/>
        <v>10</v>
      </c>
      <c r="S3195" s="38">
        <f t="shared" ca="1" si="202"/>
        <v>0</v>
      </c>
      <c r="T3195" s="38">
        <f t="shared" ca="1" si="199"/>
        <v>10</v>
      </c>
      <c r="U3195" s="38">
        <f ca="1">SUM($R$9:S3195)</f>
        <v>-82130</v>
      </c>
    </row>
    <row r="3196" spans="16:21" x14ac:dyDescent="0.2">
      <c r="P3196">
        <v>3188</v>
      </c>
      <c r="Q3196" s="37">
        <f t="shared" ca="1" si="200"/>
        <v>0</v>
      </c>
      <c r="R3196" s="38">
        <f t="shared" si="201"/>
        <v>10</v>
      </c>
      <c r="S3196" s="38">
        <f t="shared" ca="1" si="202"/>
        <v>0</v>
      </c>
      <c r="T3196" s="38">
        <f t="shared" ca="1" si="199"/>
        <v>10</v>
      </c>
      <c r="U3196" s="38">
        <f ca="1">SUM($R$9:S3196)</f>
        <v>-82120</v>
      </c>
    </row>
    <row r="3197" spans="16:21" x14ac:dyDescent="0.2">
      <c r="P3197">
        <v>3189</v>
      </c>
      <c r="Q3197" s="37">
        <f t="shared" ca="1" si="200"/>
        <v>0</v>
      </c>
      <c r="R3197" s="38">
        <f t="shared" si="201"/>
        <v>10</v>
      </c>
      <c r="S3197" s="38">
        <f t="shared" ca="1" si="202"/>
        <v>0</v>
      </c>
      <c r="T3197" s="38">
        <f t="shared" ca="1" si="199"/>
        <v>10</v>
      </c>
      <c r="U3197" s="38">
        <f ca="1">SUM($R$9:S3197)</f>
        <v>-82110</v>
      </c>
    </row>
    <row r="3198" spans="16:21" x14ac:dyDescent="0.2">
      <c r="P3198">
        <v>3190</v>
      </c>
      <c r="Q3198" s="37">
        <f t="shared" ca="1" si="200"/>
        <v>0</v>
      </c>
      <c r="R3198" s="38">
        <f t="shared" si="201"/>
        <v>10</v>
      </c>
      <c r="S3198" s="38">
        <f t="shared" ca="1" si="202"/>
        <v>0</v>
      </c>
      <c r="T3198" s="38">
        <f t="shared" ca="1" si="199"/>
        <v>10</v>
      </c>
      <c r="U3198" s="38">
        <f ca="1">SUM($R$9:S3198)</f>
        <v>-82100</v>
      </c>
    </row>
    <row r="3199" spans="16:21" x14ac:dyDescent="0.2">
      <c r="P3199">
        <v>3191</v>
      </c>
      <c r="Q3199" s="37">
        <f t="shared" ca="1" si="200"/>
        <v>0</v>
      </c>
      <c r="R3199" s="38">
        <f t="shared" si="201"/>
        <v>10</v>
      </c>
      <c r="S3199" s="38">
        <f t="shared" ca="1" si="202"/>
        <v>0</v>
      </c>
      <c r="T3199" s="38">
        <f t="shared" ca="1" si="199"/>
        <v>10</v>
      </c>
      <c r="U3199" s="38">
        <f ca="1">SUM($R$9:S3199)</f>
        <v>-82090</v>
      </c>
    </row>
    <row r="3200" spans="16:21" x14ac:dyDescent="0.2">
      <c r="P3200">
        <v>3192</v>
      </c>
      <c r="Q3200" s="37">
        <f t="shared" ca="1" si="200"/>
        <v>0</v>
      </c>
      <c r="R3200" s="38">
        <f t="shared" si="201"/>
        <v>10</v>
      </c>
      <c r="S3200" s="38">
        <f t="shared" ca="1" si="202"/>
        <v>0</v>
      </c>
      <c r="T3200" s="38">
        <f t="shared" ca="1" si="199"/>
        <v>10</v>
      </c>
      <c r="U3200" s="38">
        <f ca="1">SUM($R$9:S3200)</f>
        <v>-82080</v>
      </c>
    </row>
    <row r="3201" spans="16:21" x14ac:dyDescent="0.2">
      <c r="P3201">
        <v>3193</v>
      </c>
      <c r="Q3201" s="37">
        <f t="shared" ca="1" si="200"/>
        <v>0</v>
      </c>
      <c r="R3201" s="38">
        <f t="shared" si="201"/>
        <v>10</v>
      </c>
      <c r="S3201" s="38">
        <f t="shared" ca="1" si="202"/>
        <v>0</v>
      </c>
      <c r="T3201" s="38">
        <f t="shared" ca="1" si="199"/>
        <v>10</v>
      </c>
      <c r="U3201" s="38">
        <f ca="1">SUM($R$9:S3201)</f>
        <v>-82070</v>
      </c>
    </row>
    <row r="3202" spans="16:21" x14ac:dyDescent="0.2">
      <c r="P3202">
        <v>3194</v>
      </c>
      <c r="Q3202" s="37">
        <f t="shared" ca="1" si="200"/>
        <v>0</v>
      </c>
      <c r="R3202" s="38">
        <f t="shared" si="201"/>
        <v>10</v>
      </c>
      <c r="S3202" s="38">
        <f t="shared" ca="1" si="202"/>
        <v>0</v>
      </c>
      <c r="T3202" s="38">
        <f t="shared" ca="1" si="199"/>
        <v>10</v>
      </c>
      <c r="U3202" s="38">
        <f ca="1">SUM($R$9:S3202)</f>
        <v>-82060</v>
      </c>
    </row>
    <row r="3203" spans="16:21" x14ac:dyDescent="0.2">
      <c r="P3203">
        <v>3195</v>
      </c>
      <c r="Q3203" s="37">
        <f t="shared" ca="1" si="200"/>
        <v>0</v>
      </c>
      <c r="R3203" s="38">
        <f t="shared" si="201"/>
        <v>10</v>
      </c>
      <c r="S3203" s="38">
        <f t="shared" ca="1" si="202"/>
        <v>0</v>
      </c>
      <c r="T3203" s="38">
        <f t="shared" ca="1" si="199"/>
        <v>10</v>
      </c>
      <c r="U3203" s="38">
        <f ca="1">SUM($R$9:S3203)</f>
        <v>-82050</v>
      </c>
    </row>
    <row r="3204" spans="16:21" x14ac:dyDescent="0.2">
      <c r="P3204">
        <v>3196</v>
      </c>
      <c r="Q3204" s="37">
        <f t="shared" ca="1" si="200"/>
        <v>0</v>
      </c>
      <c r="R3204" s="38">
        <f t="shared" si="201"/>
        <v>10</v>
      </c>
      <c r="S3204" s="38">
        <f t="shared" ca="1" si="202"/>
        <v>0</v>
      </c>
      <c r="T3204" s="38">
        <f t="shared" ca="1" si="199"/>
        <v>10</v>
      </c>
      <c r="U3204" s="38">
        <f ca="1">SUM($R$9:S3204)</f>
        <v>-82040</v>
      </c>
    </row>
    <row r="3205" spans="16:21" x14ac:dyDescent="0.2">
      <c r="P3205">
        <v>3197</v>
      </c>
      <c r="Q3205" s="37">
        <f t="shared" ca="1" si="200"/>
        <v>0</v>
      </c>
      <c r="R3205" s="38">
        <f t="shared" si="201"/>
        <v>10</v>
      </c>
      <c r="S3205" s="38">
        <f t="shared" ca="1" si="202"/>
        <v>0</v>
      </c>
      <c r="T3205" s="38">
        <f t="shared" ca="1" si="199"/>
        <v>10</v>
      </c>
      <c r="U3205" s="38">
        <f ca="1">SUM($R$9:S3205)</f>
        <v>-82030</v>
      </c>
    </row>
    <row r="3206" spans="16:21" x14ac:dyDescent="0.2">
      <c r="P3206">
        <v>3198</v>
      </c>
      <c r="Q3206" s="37">
        <f t="shared" ca="1" si="200"/>
        <v>1</v>
      </c>
      <c r="R3206" s="38">
        <f t="shared" si="201"/>
        <v>10</v>
      </c>
      <c r="S3206" s="38">
        <f t="shared" ca="1" si="202"/>
        <v>-1000</v>
      </c>
      <c r="T3206" s="38">
        <f t="shared" ca="1" si="199"/>
        <v>-990</v>
      </c>
      <c r="U3206" s="38">
        <f ca="1">SUM($R$9:S3206)</f>
        <v>-83020</v>
      </c>
    </row>
    <row r="3207" spans="16:21" x14ac:dyDescent="0.2">
      <c r="P3207">
        <v>3199</v>
      </c>
      <c r="Q3207" s="37">
        <f t="shared" ca="1" si="200"/>
        <v>0</v>
      </c>
      <c r="R3207" s="38">
        <f t="shared" si="201"/>
        <v>10</v>
      </c>
      <c r="S3207" s="38">
        <f t="shared" ca="1" si="202"/>
        <v>0</v>
      </c>
      <c r="T3207" s="38">
        <f t="shared" ca="1" si="199"/>
        <v>10</v>
      </c>
      <c r="U3207" s="38">
        <f ca="1">SUM($R$9:S3207)</f>
        <v>-83010</v>
      </c>
    </row>
    <row r="3208" spans="16:21" x14ac:dyDescent="0.2">
      <c r="P3208">
        <v>3200</v>
      </c>
      <c r="Q3208" s="37">
        <f t="shared" ca="1" si="200"/>
        <v>0</v>
      </c>
      <c r="R3208" s="38">
        <f t="shared" si="201"/>
        <v>10</v>
      </c>
      <c r="S3208" s="38">
        <f t="shared" ca="1" si="202"/>
        <v>0</v>
      </c>
      <c r="T3208" s="38">
        <f t="shared" ca="1" si="199"/>
        <v>10</v>
      </c>
      <c r="U3208" s="38">
        <f ca="1">SUM($R$9:S3208)</f>
        <v>-83000</v>
      </c>
    </row>
    <row r="3209" spans="16:21" x14ac:dyDescent="0.2">
      <c r="P3209">
        <v>3201</v>
      </c>
      <c r="Q3209" s="37">
        <f t="shared" ca="1" si="200"/>
        <v>0</v>
      </c>
      <c r="R3209" s="38">
        <f t="shared" si="201"/>
        <v>10</v>
      </c>
      <c r="S3209" s="38">
        <f t="shared" ca="1" si="202"/>
        <v>0</v>
      </c>
      <c r="T3209" s="38">
        <f t="shared" ca="1" si="199"/>
        <v>10</v>
      </c>
      <c r="U3209" s="38">
        <f ca="1">SUM($R$9:S3209)</f>
        <v>-82990</v>
      </c>
    </row>
    <row r="3210" spans="16:21" x14ac:dyDescent="0.2">
      <c r="P3210">
        <v>3202</v>
      </c>
      <c r="Q3210" s="37">
        <f t="shared" ca="1" si="200"/>
        <v>0</v>
      </c>
      <c r="R3210" s="38">
        <f t="shared" si="201"/>
        <v>10</v>
      </c>
      <c r="S3210" s="38">
        <f t="shared" ca="1" si="202"/>
        <v>0</v>
      </c>
      <c r="T3210" s="38">
        <f t="shared" ref="T3210:T3273" ca="1" si="203">R3210+S3210</f>
        <v>10</v>
      </c>
      <c r="U3210" s="38">
        <f ca="1">SUM($R$9:S3210)</f>
        <v>-82980</v>
      </c>
    </row>
    <row r="3211" spans="16:21" x14ac:dyDescent="0.2">
      <c r="P3211">
        <v>3203</v>
      </c>
      <c r="Q3211" s="37">
        <f t="shared" ca="1" si="200"/>
        <v>0</v>
      </c>
      <c r="R3211" s="38">
        <f t="shared" si="201"/>
        <v>10</v>
      </c>
      <c r="S3211" s="38">
        <f t="shared" ca="1" si="202"/>
        <v>0</v>
      </c>
      <c r="T3211" s="38">
        <f t="shared" ca="1" si="203"/>
        <v>10</v>
      </c>
      <c r="U3211" s="38">
        <f ca="1">SUM($R$9:S3211)</f>
        <v>-82970</v>
      </c>
    </row>
    <row r="3212" spans="16:21" x14ac:dyDescent="0.2">
      <c r="P3212">
        <v>3204</v>
      </c>
      <c r="Q3212" s="37">
        <f t="shared" ca="1" si="200"/>
        <v>0</v>
      </c>
      <c r="R3212" s="38">
        <f t="shared" si="201"/>
        <v>10</v>
      </c>
      <c r="S3212" s="38">
        <f t="shared" ca="1" si="202"/>
        <v>0</v>
      </c>
      <c r="T3212" s="38">
        <f t="shared" ca="1" si="203"/>
        <v>10</v>
      </c>
      <c r="U3212" s="38">
        <f ca="1">SUM($R$9:S3212)</f>
        <v>-82960</v>
      </c>
    </row>
    <row r="3213" spans="16:21" x14ac:dyDescent="0.2">
      <c r="P3213">
        <v>3205</v>
      </c>
      <c r="Q3213" s="37">
        <f t="shared" ca="1" si="200"/>
        <v>0</v>
      </c>
      <c r="R3213" s="38">
        <f t="shared" si="201"/>
        <v>10</v>
      </c>
      <c r="S3213" s="38">
        <f t="shared" ca="1" si="202"/>
        <v>0</v>
      </c>
      <c r="T3213" s="38">
        <f t="shared" ca="1" si="203"/>
        <v>10</v>
      </c>
      <c r="U3213" s="38">
        <f ca="1">SUM($R$9:S3213)</f>
        <v>-82950</v>
      </c>
    </row>
    <row r="3214" spans="16:21" x14ac:dyDescent="0.2">
      <c r="P3214">
        <v>3206</v>
      </c>
      <c r="Q3214" s="37">
        <f t="shared" ca="1" si="200"/>
        <v>0</v>
      </c>
      <c r="R3214" s="38">
        <f t="shared" si="201"/>
        <v>10</v>
      </c>
      <c r="S3214" s="38">
        <f t="shared" ca="1" si="202"/>
        <v>0</v>
      </c>
      <c r="T3214" s="38">
        <f t="shared" ca="1" si="203"/>
        <v>10</v>
      </c>
      <c r="U3214" s="38">
        <f ca="1">SUM($R$9:S3214)</f>
        <v>-82940</v>
      </c>
    </row>
    <row r="3215" spans="16:21" x14ac:dyDescent="0.2">
      <c r="P3215">
        <v>3207</v>
      </c>
      <c r="Q3215" s="37">
        <f t="shared" ca="1" si="200"/>
        <v>0</v>
      </c>
      <c r="R3215" s="38">
        <f t="shared" si="201"/>
        <v>10</v>
      </c>
      <c r="S3215" s="38">
        <f t="shared" ca="1" si="202"/>
        <v>0</v>
      </c>
      <c r="T3215" s="38">
        <f t="shared" ca="1" si="203"/>
        <v>10</v>
      </c>
      <c r="U3215" s="38">
        <f ca="1">SUM($R$9:S3215)</f>
        <v>-82930</v>
      </c>
    </row>
    <row r="3216" spans="16:21" x14ac:dyDescent="0.2">
      <c r="P3216">
        <v>3208</v>
      </c>
      <c r="Q3216" s="37">
        <f t="shared" ca="1" si="200"/>
        <v>0</v>
      </c>
      <c r="R3216" s="38">
        <f t="shared" si="201"/>
        <v>10</v>
      </c>
      <c r="S3216" s="38">
        <f t="shared" ca="1" si="202"/>
        <v>0</v>
      </c>
      <c r="T3216" s="38">
        <f t="shared" ca="1" si="203"/>
        <v>10</v>
      </c>
      <c r="U3216" s="38">
        <f ca="1">SUM($R$9:S3216)</f>
        <v>-82920</v>
      </c>
    </row>
    <row r="3217" spans="16:21" x14ac:dyDescent="0.2">
      <c r="P3217">
        <v>3209</v>
      </c>
      <c r="Q3217" s="37">
        <f t="shared" ca="1" si="200"/>
        <v>0</v>
      </c>
      <c r="R3217" s="38">
        <f t="shared" si="201"/>
        <v>10</v>
      </c>
      <c r="S3217" s="38">
        <f t="shared" ca="1" si="202"/>
        <v>0</v>
      </c>
      <c r="T3217" s="38">
        <f t="shared" ca="1" si="203"/>
        <v>10</v>
      </c>
      <c r="U3217" s="38">
        <f ca="1">SUM($R$9:S3217)</f>
        <v>-82910</v>
      </c>
    </row>
    <row r="3218" spans="16:21" x14ac:dyDescent="0.2">
      <c r="P3218">
        <v>3210</v>
      </c>
      <c r="Q3218" s="37">
        <f t="shared" ca="1" si="200"/>
        <v>0</v>
      </c>
      <c r="R3218" s="38">
        <f t="shared" si="201"/>
        <v>10</v>
      </c>
      <c r="S3218" s="38">
        <f t="shared" ca="1" si="202"/>
        <v>0</v>
      </c>
      <c r="T3218" s="38">
        <f t="shared" ca="1" si="203"/>
        <v>10</v>
      </c>
      <c r="U3218" s="38">
        <f ca="1">SUM($R$9:S3218)</f>
        <v>-82900</v>
      </c>
    </row>
    <row r="3219" spans="16:21" x14ac:dyDescent="0.2">
      <c r="P3219">
        <v>3211</v>
      </c>
      <c r="Q3219" s="37">
        <f t="shared" ca="1" si="200"/>
        <v>0</v>
      </c>
      <c r="R3219" s="38">
        <f t="shared" si="201"/>
        <v>10</v>
      </c>
      <c r="S3219" s="38">
        <f t="shared" ca="1" si="202"/>
        <v>0</v>
      </c>
      <c r="T3219" s="38">
        <f t="shared" ca="1" si="203"/>
        <v>10</v>
      </c>
      <c r="U3219" s="38">
        <f ca="1">SUM($R$9:S3219)</f>
        <v>-82890</v>
      </c>
    </row>
    <row r="3220" spans="16:21" x14ac:dyDescent="0.2">
      <c r="P3220">
        <v>3212</v>
      </c>
      <c r="Q3220" s="37">
        <f t="shared" ca="1" si="200"/>
        <v>0</v>
      </c>
      <c r="R3220" s="38">
        <f t="shared" si="201"/>
        <v>10</v>
      </c>
      <c r="S3220" s="38">
        <f t="shared" ca="1" si="202"/>
        <v>0</v>
      </c>
      <c r="T3220" s="38">
        <f t="shared" ca="1" si="203"/>
        <v>10</v>
      </c>
      <c r="U3220" s="38">
        <f ca="1">SUM($R$9:S3220)</f>
        <v>-82880</v>
      </c>
    </row>
    <row r="3221" spans="16:21" x14ac:dyDescent="0.2">
      <c r="P3221">
        <v>3213</v>
      </c>
      <c r="Q3221" s="37">
        <f t="shared" ca="1" si="200"/>
        <v>0</v>
      </c>
      <c r="R3221" s="38">
        <f t="shared" si="201"/>
        <v>10</v>
      </c>
      <c r="S3221" s="38">
        <f t="shared" ca="1" si="202"/>
        <v>0</v>
      </c>
      <c r="T3221" s="38">
        <f t="shared" ca="1" si="203"/>
        <v>10</v>
      </c>
      <c r="U3221" s="38">
        <f ca="1">SUM($R$9:S3221)</f>
        <v>-82870</v>
      </c>
    </row>
    <row r="3222" spans="16:21" x14ac:dyDescent="0.2">
      <c r="P3222">
        <v>3214</v>
      </c>
      <c r="Q3222" s="37">
        <f t="shared" ca="1" si="200"/>
        <v>0</v>
      </c>
      <c r="R3222" s="38">
        <f t="shared" si="201"/>
        <v>10</v>
      </c>
      <c r="S3222" s="38">
        <f t="shared" ca="1" si="202"/>
        <v>0</v>
      </c>
      <c r="T3222" s="38">
        <f t="shared" ca="1" si="203"/>
        <v>10</v>
      </c>
      <c r="U3222" s="38">
        <f ca="1">SUM($R$9:S3222)</f>
        <v>-82860</v>
      </c>
    </row>
    <row r="3223" spans="16:21" x14ac:dyDescent="0.2">
      <c r="P3223">
        <v>3215</v>
      </c>
      <c r="Q3223" s="37">
        <f t="shared" ca="1" si="200"/>
        <v>0</v>
      </c>
      <c r="R3223" s="38">
        <f t="shared" si="201"/>
        <v>10</v>
      </c>
      <c r="S3223" s="38">
        <f t="shared" ca="1" si="202"/>
        <v>0</v>
      </c>
      <c r="T3223" s="38">
        <f t="shared" ca="1" si="203"/>
        <v>10</v>
      </c>
      <c r="U3223" s="38">
        <f ca="1">SUM($R$9:S3223)</f>
        <v>-82850</v>
      </c>
    </row>
    <row r="3224" spans="16:21" x14ac:dyDescent="0.2">
      <c r="P3224">
        <v>3216</v>
      </c>
      <c r="Q3224" s="37">
        <f t="shared" ca="1" si="200"/>
        <v>0</v>
      </c>
      <c r="R3224" s="38">
        <f t="shared" si="201"/>
        <v>10</v>
      </c>
      <c r="S3224" s="38">
        <f t="shared" ca="1" si="202"/>
        <v>0</v>
      </c>
      <c r="T3224" s="38">
        <f t="shared" ca="1" si="203"/>
        <v>10</v>
      </c>
      <c r="U3224" s="38">
        <f ca="1">SUM($R$9:S3224)</f>
        <v>-82840</v>
      </c>
    </row>
    <row r="3225" spans="16:21" x14ac:dyDescent="0.2">
      <c r="P3225">
        <v>3217</v>
      </c>
      <c r="Q3225" s="37">
        <f t="shared" ca="1" si="200"/>
        <v>0</v>
      </c>
      <c r="R3225" s="38">
        <f t="shared" si="201"/>
        <v>10</v>
      </c>
      <c r="S3225" s="38">
        <f t="shared" ca="1" si="202"/>
        <v>0</v>
      </c>
      <c r="T3225" s="38">
        <f t="shared" ca="1" si="203"/>
        <v>10</v>
      </c>
      <c r="U3225" s="38">
        <f ca="1">SUM($R$9:S3225)</f>
        <v>-82830</v>
      </c>
    </row>
    <row r="3226" spans="16:21" x14ac:dyDescent="0.2">
      <c r="P3226">
        <v>3218</v>
      </c>
      <c r="Q3226" s="37">
        <f t="shared" ca="1" si="200"/>
        <v>0</v>
      </c>
      <c r="R3226" s="38">
        <f t="shared" si="201"/>
        <v>10</v>
      </c>
      <c r="S3226" s="38">
        <f t="shared" ca="1" si="202"/>
        <v>0</v>
      </c>
      <c r="T3226" s="38">
        <f t="shared" ca="1" si="203"/>
        <v>10</v>
      </c>
      <c r="U3226" s="38">
        <f ca="1">SUM($R$9:S3226)</f>
        <v>-82820</v>
      </c>
    </row>
    <row r="3227" spans="16:21" x14ac:dyDescent="0.2">
      <c r="P3227">
        <v>3219</v>
      </c>
      <c r="Q3227" s="37">
        <f t="shared" ca="1" si="200"/>
        <v>0</v>
      </c>
      <c r="R3227" s="38">
        <f t="shared" si="201"/>
        <v>10</v>
      </c>
      <c r="S3227" s="38">
        <f t="shared" ca="1" si="202"/>
        <v>0</v>
      </c>
      <c r="T3227" s="38">
        <f t="shared" ca="1" si="203"/>
        <v>10</v>
      </c>
      <c r="U3227" s="38">
        <f ca="1">SUM($R$9:S3227)</f>
        <v>-82810</v>
      </c>
    </row>
    <row r="3228" spans="16:21" x14ac:dyDescent="0.2">
      <c r="P3228">
        <v>3220</v>
      </c>
      <c r="Q3228" s="37">
        <f t="shared" ca="1" si="200"/>
        <v>0</v>
      </c>
      <c r="R3228" s="38">
        <f t="shared" si="201"/>
        <v>10</v>
      </c>
      <c r="S3228" s="38">
        <f t="shared" ca="1" si="202"/>
        <v>0</v>
      </c>
      <c r="T3228" s="38">
        <f t="shared" ca="1" si="203"/>
        <v>10</v>
      </c>
      <c r="U3228" s="38">
        <f ca="1">SUM($R$9:S3228)</f>
        <v>-82800</v>
      </c>
    </row>
    <row r="3229" spans="16:21" x14ac:dyDescent="0.2">
      <c r="P3229">
        <v>3221</v>
      </c>
      <c r="Q3229" s="37">
        <f t="shared" ca="1" si="200"/>
        <v>0</v>
      </c>
      <c r="R3229" s="38">
        <f t="shared" si="201"/>
        <v>10</v>
      </c>
      <c r="S3229" s="38">
        <f t="shared" ca="1" si="202"/>
        <v>0</v>
      </c>
      <c r="T3229" s="38">
        <f t="shared" ca="1" si="203"/>
        <v>10</v>
      </c>
      <c r="U3229" s="38">
        <f ca="1">SUM($R$9:S3229)</f>
        <v>-82790</v>
      </c>
    </row>
    <row r="3230" spans="16:21" x14ac:dyDescent="0.2">
      <c r="P3230">
        <v>3222</v>
      </c>
      <c r="Q3230" s="37">
        <f t="shared" ca="1" si="200"/>
        <v>0</v>
      </c>
      <c r="R3230" s="38">
        <f t="shared" si="201"/>
        <v>10</v>
      </c>
      <c r="S3230" s="38">
        <f t="shared" ca="1" si="202"/>
        <v>0</v>
      </c>
      <c r="T3230" s="38">
        <f t="shared" ca="1" si="203"/>
        <v>10</v>
      </c>
      <c r="U3230" s="38">
        <f ca="1">SUM($R$9:S3230)</f>
        <v>-82780</v>
      </c>
    </row>
    <row r="3231" spans="16:21" x14ac:dyDescent="0.2">
      <c r="P3231">
        <v>3223</v>
      </c>
      <c r="Q3231" s="37">
        <f t="shared" ca="1" si="200"/>
        <v>0</v>
      </c>
      <c r="R3231" s="38">
        <f t="shared" si="201"/>
        <v>10</v>
      </c>
      <c r="S3231" s="38">
        <f t="shared" ca="1" si="202"/>
        <v>0</v>
      </c>
      <c r="T3231" s="38">
        <f t="shared" ca="1" si="203"/>
        <v>10</v>
      </c>
      <c r="U3231" s="38">
        <f ca="1">SUM($R$9:S3231)</f>
        <v>-82770</v>
      </c>
    </row>
    <row r="3232" spans="16:21" x14ac:dyDescent="0.2">
      <c r="P3232">
        <v>3224</v>
      </c>
      <c r="Q3232" s="37">
        <f t="shared" ca="1" si="200"/>
        <v>0</v>
      </c>
      <c r="R3232" s="38">
        <f t="shared" si="201"/>
        <v>10</v>
      </c>
      <c r="S3232" s="38">
        <f t="shared" ca="1" si="202"/>
        <v>0</v>
      </c>
      <c r="T3232" s="38">
        <f t="shared" ca="1" si="203"/>
        <v>10</v>
      </c>
      <c r="U3232" s="38">
        <f ca="1">SUM($R$9:S3232)</f>
        <v>-82760</v>
      </c>
    </row>
    <row r="3233" spans="16:21" x14ac:dyDescent="0.2">
      <c r="P3233">
        <v>3225</v>
      </c>
      <c r="Q3233" s="37">
        <f t="shared" ca="1" si="200"/>
        <v>0</v>
      </c>
      <c r="R3233" s="38">
        <f t="shared" si="201"/>
        <v>10</v>
      </c>
      <c r="S3233" s="38">
        <f t="shared" ca="1" si="202"/>
        <v>0</v>
      </c>
      <c r="T3233" s="38">
        <f t="shared" ca="1" si="203"/>
        <v>10</v>
      </c>
      <c r="U3233" s="38">
        <f ca="1">SUM($R$9:S3233)</f>
        <v>-82750</v>
      </c>
    </row>
    <row r="3234" spans="16:21" x14ac:dyDescent="0.2">
      <c r="P3234">
        <v>3226</v>
      </c>
      <c r="Q3234" s="37">
        <f t="shared" ca="1" si="200"/>
        <v>0</v>
      </c>
      <c r="R3234" s="38">
        <f t="shared" si="201"/>
        <v>10</v>
      </c>
      <c r="S3234" s="38">
        <f t="shared" ca="1" si="202"/>
        <v>0</v>
      </c>
      <c r="T3234" s="38">
        <f t="shared" ca="1" si="203"/>
        <v>10</v>
      </c>
      <c r="U3234" s="38">
        <f ca="1">SUM($R$9:S3234)</f>
        <v>-82740</v>
      </c>
    </row>
    <row r="3235" spans="16:21" x14ac:dyDescent="0.2">
      <c r="P3235">
        <v>3227</v>
      </c>
      <c r="Q3235" s="37">
        <f t="shared" ca="1" si="200"/>
        <v>0</v>
      </c>
      <c r="R3235" s="38">
        <f t="shared" si="201"/>
        <v>10</v>
      </c>
      <c r="S3235" s="38">
        <f t="shared" ca="1" si="202"/>
        <v>0</v>
      </c>
      <c r="T3235" s="38">
        <f t="shared" ca="1" si="203"/>
        <v>10</v>
      </c>
      <c r="U3235" s="38">
        <f ca="1">SUM($R$9:S3235)</f>
        <v>-82730</v>
      </c>
    </row>
    <row r="3236" spans="16:21" x14ac:dyDescent="0.2">
      <c r="P3236">
        <v>3228</v>
      </c>
      <c r="Q3236" s="37">
        <f t="shared" ca="1" si="200"/>
        <v>0</v>
      </c>
      <c r="R3236" s="38">
        <f t="shared" si="201"/>
        <v>10</v>
      </c>
      <c r="S3236" s="38">
        <f t="shared" ca="1" si="202"/>
        <v>0</v>
      </c>
      <c r="T3236" s="38">
        <f t="shared" ca="1" si="203"/>
        <v>10</v>
      </c>
      <c r="U3236" s="38">
        <f ca="1">SUM($R$9:S3236)</f>
        <v>-82720</v>
      </c>
    </row>
    <row r="3237" spans="16:21" x14ac:dyDescent="0.2">
      <c r="P3237">
        <v>3229</v>
      </c>
      <c r="Q3237" s="37">
        <f t="shared" ca="1" si="200"/>
        <v>0</v>
      </c>
      <c r="R3237" s="38">
        <f t="shared" si="201"/>
        <v>10</v>
      </c>
      <c r="S3237" s="38">
        <f t="shared" ca="1" si="202"/>
        <v>0</v>
      </c>
      <c r="T3237" s="38">
        <f t="shared" ca="1" si="203"/>
        <v>10</v>
      </c>
      <c r="U3237" s="38">
        <f ca="1">SUM($R$9:S3237)</f>
        <v>-82710</v>
      </c>
    </row>
    <row r="3238" spans="16:21" x14ac:dyDescent="0.2">
      <c r="P3238">
        <v>3230</v>
      </c>
      <c r="Q3238" s="37">
        <f t="shared" ca="1" si="200"/>
        <v>0</v>
      </c>
      <c r="R3238" s="38">
        <f t="shared" si="201"/>
        <v>10</v>
      </c>
      <c r="S3238" s="38">
        <f t="shared" ca="1" si="202"/>
        <v>0</v>
      </c>
      <c r="T3238" s="38">
        <f t="shared" ca="1" si="203"/>
        <v>10</v>
      </c>
      <c r="U3238" s="38">
        <f ca="1">SUM($R$9:S3238)</f>
        <v>-82700</v>
      </c>
    </row>
    <row r="3239" spans="16:21" x14ac:dyDescent="0.2">
      <c r="P3239">
        <v>3231</v>
      </c>
      <c r="Q3239" s="37">
        <f t="shared" ca="1" si="200"/>
        <v>0</v>
      </c>
      <c r="R3239" s="38">
        <f t="shared" si="201"/>
        <v>10</v>
      </c>
      <c r="S3239" s="38">
        <f t="shared" ca="1" si="202"/>
        <v>0</v>
      </c>
      <c r="T3239" s="38">
        <f t="shared" ca="1" si="203"/>
        <v>10</v>
      </c>
      <c r="U3239" s="38">
        <f ca="1">SUM($R$9:S3239)</f>
        <v>-82690</v>
      </c>
    </row>
    <row r="3240" spans="16:21" x14ac:dyDescent="0.2">
      <c r="P3240">
        <v>3232</v>
      </c>
      <c r="Q3240" s="37">
        <f t="shared" ca="1" si="200"/>
        <v>0</v>
      </c>
      <c r="R3240" s="38">
        <f t="shared" si="201"/>
        <v>10</v>
      </c>
      <c r="S3240" s="38">
        <f t="shared" ca="1" si="202"/>
        <v>0</v>
      </c>
      <c r="T3240" s="38">
        <f t="shared" ca="1" si="203"/>
        <v>10</v>
      </c>
      <c r="U3240" s="38">
        <f ca="1">SUM($R$9:S3240)</f>
        <v>-82680</v>
      </c>
    </row>
    <row r="3241" spans="16:21" x14ac:dyDescent="0.2">
      <c r="P3241">
        <v>3233</v>
      </c>
      <c r="Q3241" s="37">
        <f t="shared" ca="1" si="200"/>
        <v>0</v>
      </c>
      <c r="R3241" s="38">
        <f t="shared" si="201"/>
        <v>10</v>
      </c>
      <c r="S3241" s="38">
        <f t="shared" ca="1" si="202"/>
        <v>0</v>
      </c>
      <c r="T3241" s="38">
        <f t="shared" ca="1" si="203"/>
        <v>10</v>
      </c>
      <c r="U3241" s="38">
        <f ca="1">SUM($R$9:S3241)</f>
        <v>-82670</v>
      </c>
    </row>
    <row r="3242" spans="16:21" x14ac:dyDescent="0.2">
      <c r="P3242">
        <v>3234</v>
      </c>
      <c r="Q3242" s="37">
        <f t="shared" ca="1" si="200"/>
        <v>0</v>
      </c>
      <c r="R3242" s="38">
        <f t="shared" si="201"/>
        <v>10</v>
      </c>
      <c r="S3242" s="38">
        <f t="shared" ca="1" si="202"/>
        <v>0</v>
      </c>
      <c r="T3242" s="38">
        <f t="shared" ca="1" si="203"/>
        <v>10</v>
      </c>
      <c r="U3242" s="38">
        <f ca="1">SUM($R$9:S3242)</f>
        <v>-82660</v>
      </c>
    </row>
    <row r="3243" spans="16:21" x14ac:dyDescent="0.2">
      <c r="P3243">
        <v>3235</v>
      </c>
      <c r="Q3243" s="37">
        <f t="shared" ca="1" si="200"/>
        <v>0</v>
      </c>
      <c r="R3243" s="38">
        <f t="shared" si="201"/>
        <v>10</v>
      </c>
      <c r="S3243" s="38">
        <f t="shared" ca="1" si="202"/>
        <v>0</v>
      </c>
      <c r="T3243" s="38">
        <f t="shared" ca="1" si="203"/>
        <v>10</v>
      </c>
      <c r="U3243" s="38">
        <f ca="1">SUM($R$9:S3243)</f>
        <v>-82650</v>
      </c>
    </row>
    <row r="3244" spans="16:21" x14ac:dyDescent="0.2">
      <c r="P3244">
        <v>3236</v>
      </c>
      <c r="Q3244" s="37">
        <f t="shared" ca="1" si="200"/>
        <v>0</v>
      </c>
      <c r="R3244" s="38">
        <f t="shared" si="201"/>
        <v>10</v>
      </c>
      <c r="S3244" s="38">
        <f t="shared" ca="1" si="202"/>
        <v>0</v>
      </c>
      <c r="T3244" s="38">
        <f t="shared" ca="1" si="203"/>
        <v>10</v>
      </c>
      <c r="U3244" s="38">
        <f ca="1">SUM($R$9:S3244)</f>
        <v>-82640</v>
      </c>
    </row>
    <row r="3245" spans="16:21" x14ac:dyDescent="0.2">
      <c r="P3245">
        <v>3237</v>
      </c>
      <c r="Q3245" s="37">
        <f t="shared" ca="1" si="200"/>
        <v>0</v>
      </c>
      <c r="R3245" s="38">
        <f t="shared" si="201"/>
        <v>10</v>
      </c>
      <c r="S3245" s="38">
        <f t="shared" ca="1" si="202"/>
        <v>0</v>
      </c>
      <c r="T3245" s="38">
        <f t="shared" ca="1" si="203"/>
        <v>10</v>
      </c>
      <c r="U3245" s="38">
        <f ca="1">SUM($R$9:S3245)</f>
        <v>-82630</v>
      </c>
    </row>
    <row r="3246" spans="16:21" x14ac:dyDescent="0.2">
      <c r="P3246">
        <v>3238</v>
      </c>
      <c r="Q3246" s="37">
        <f t="shared" ca="1" si="200"/>
        <v>0</v>
      </c>
      <c r="R3246" s="38">
        <f t="shared" si="201"/>
        <v>10</v>
      </c>
      <c r="S3246" s="38">
        <f t="shared" ca="1" si="202"/>
        <v>0</v>
      </c>
      <c r="T3246" s="38">
        <f t="shared" ca="1" si="203"/>
        <v>10</v>
      </c>
      <c r="U3246" s="38">
        <f ca="1">SUM($R$9:S3246)</f>
        <v>-82620</v>
      </c>
    </row>
    <row r="3247" spans="16:21" x14ac:dyDescent="0.2">
      <c r="P3247">
        <v>3239</v>
      </c>
      <c r="Q3247" s="37">
        <f t="shared" ca="1" si="200"/>
        <v>0</v>
      </c>
      <c r="R3247" s="38">
        <f t="shared" si="201"/>
        <v>10</v>
      </c>
      <c r="S3247" s="38">
        <f t="shared" ca="1" si="202"/>
        <v>0</v>
      </c>
      <c r="T3247" s="38">
        <f t="shared" ca="1" si="203"/>
        <v>10</v>
      </c>
      <c r="U3247" s="38">
        <f ca="1">SUM($R$9:S3247)</f>
        <v>-82610</v>
      </c>
    </row>
    <row r="3248" spans="16:21" x14ac:dyDescent="0.2">
      <c r="P3248">
        <v>3240</v>
      </c>
      <c r="Q3248" s="37">
        <f t="shared" ca="1" si="200"/>
        <v>0</v>
      </c>
      <c r="R3248" s="38">
        <f t="shared" si="201"/>
        <v>10</v>
      </c>
      <c r="S3248" s="38">
        <f t="shared" ca="1" si="202"/>
        <v>0</v>
      </c>
      <c r="T3248" s="38">
        <f t="shared" ca="1" si="203"/>
        <v>10</v>
      </c>
      <c r="U3248" s="38">
        <f ca="1">SUM($R$9:S3248)</f>
        <v>-82600</v>
      </c>
    </row>
    <row r="3249" spans="16:21" x14ac:dyDescent="0.2">
      <c r="P3249">
        <v>3241</v>
      </c>
      <c r="Q3249" s="37">
        <f t="shared" ref="Q3249:Q3312" ca="1" si="204">IF(RAND()&lt;$C$2,1,0)</f>
        <v>0</v>
      </c>
      <c r="R3249" s="38">
        <f t="shared" ref="R3249:R3312" si="205">$G$2</f>
        <v>10</v>
      </c>
      <c r="S3249" s="38">
        <f t="shared" ref="S3249:S3312" ca="1" si="206">IF(Q3249=1,$G$3,$G$4)</f>
        <v>0</v>
      </c>
      <c r="T3249" s="38">
        <f t="shared" ca="1" si="203"/>
        <v>10</v>
      </c>
      <c r="U3249" s="38">
        <f ca="1">SUM($R$9:S3249)</f>
        <v>-82590</v>
      </c>
    </row>
    <row r="3250" spans="16:21" x14ac:dyDescent="0.2">
      <c r="P3250">
        <v>3242</v>
      </c>
      <c r="Q3250" s="37">
        <f t="shared" ca="1" si="204"/>
        <v>0</v>
      </c>
      <c r="R3250" s="38">
        <f t="shared" si="205"/>
        <v>10</v>
      </c>
      <c r="S3250" s="38">
        <f t="shared" ca="1" si="206"/>
        <v>0</v>
      </c>
      <c r="T3250" s="38">
        <f t="shared" ca="1" si="203"/>
        <v>10</v>
      </c>
      <c r="U3250" s="38">
        <f ca="1">SUM($R$9:S3250)</f>
        <v>-82580</v>
      </c>
    </row>
    <row r="3251" spans="16:21" x14ac:dyDescent="0.2">
      <c r="P3251">
        <v>3243</v>
      </c>
      <c r="Q3251" s="37">
        <f t="shared" ca="1" si="204"/>
        <v>0</v>
      </c>
      <c r="R3251" s="38">
        <f t="shared" si="205"/>
        <v>10</v>
      </c>
      <c r="S3251" s="38">
        <f t="shared" ca="1" si="206"/>
        <v>0</v>
      </c>
      <c r="T3251" s="38">
        <f t="shared" ca="1" si="203"/>
        <v>10</v>
      </c>
      <c r="U3251" s="38">
        <f ca="1">SUM($R$9:S3251)</f>
        <v>-82570</v>
      </c>
    </row>
    <row r="3252" spans="16:21" x14ac:dyDescent="0.2">
      <c r="P3252">
        <v>3244</v>
      </c>
      <c r="Q3252" s="37">
        <f t="shared" ca="1" si="204"/>
        <v>0</v>
      </c>
      <c r="R3252" s="38">
        <f t="shared" si="205"/>
        <v>10</v>
      </c>
      <c r="S3252" s="38">
        <f t="shared" ca="1" si="206"/>
        <v>0</v>
      </c>
      <c r="T3252" s="38">
        <f t="shared" ca="1" si="203"/>
        <v>10</v>
      </c>
      <c r="U3252" s="38">
        <f ca="1">SUM($R$9:S3252)</f>
        <v>-82560</v>
      </c>
    </row>
    <row r="3253" spans="16:21" x14ac:dyDescent="0.2">
      <c r="P3253">
        <v>3245</v>
      </c>
      <c r="Q3253" s="37">
        <f t="shared" ca="1" si="204"/>
        <v>0</v>
      </c>
      <c r="R3253" s="38">
        <f t="shared" si="205"/>
        <v>10</v>
      </c>
      <c r="S3253" s="38">
        <f t="shared" ca="1" si="206"/>
        <v>0</v>
      </c>
      <c r="T3253" s="38">
        <f t="shared" ca="1" si="203"/>
        <v>10</v>
      </c>
      <c r="U3253" s="38">
        <f ca="1">SUM($R$9:S3253)</f>
        <v>-82550</v>
      </c>
    </row>
    <row r="3254" spans="16:21" x14ac:dyDescent="0.2">
      <c r="P3254">
        <v>3246</v>
      </c>
      <c r="Q3254" s="37">
        <f t="shared" ca="1" si="204"/>
        <v>0</v>
      </c>
      <c r="R3254" s="38">
        <f t="shared" si="205"/>
        <v>10</v>
      </c>
      <c r="S3254" s="38">
        <f t="shared" ca="1" si="206"/>
        <v>0</v>
      </c>
      <c r="T3254" s="38">
        <f t="shared" ca="1" si="203"/>
        <v>10</v>
      </c>
      <c r="U3254" s="38">
        <f ca="1">SUM($R$9:S3254)</f>
        <v>-82540</v>
      </c>
    </row>
    <row r="3255" spans="16:21" x14ac:dyDescent="0.2">
      <c r="P3255">
        <v>3247</v>
      </c>
      <c r="Q3255" s="37">
        <f t="shared" ca="1" si="204"/>
        <v>0</v>
      </c>
      <c r="R3255" s="38">
        <f t="shared" si="205"/>
        <v>10</v>
      </c>
      <c r="S3255" s="38">
        <f t="shared" ca="1" si="206"/>
        <v>0</v>
      </c>
      <c r="T3255" s="38">
        <f t="shared" ca="1" si="203"/>
        <v>10</v>
      </c>
      <c r="U3255" s="38">
        <f ca="1">SUM($R$9:S3255)</f>
        <v>-82530</v>
      </c>
    </row>
    <row r="3256" spans="16:21" x14ac:dyDescent="0.2">
      <c r="P3256">
        <v>3248</v>
      </c>
      <c r="Q3256" s="37">
        <f t="shared" ca="1" si="204"/>
        <v>0</v>
      </c>
      <c r="R3256" s="38">
        <f t="shared" si="205"/>
        <v>10</v>
      </c>
      <c r="S3256" s="38">
        <f t="shared" ca="1" si="206"/>
        <v>0</v>
      </c>
      <c r="T3256" s="38">
        <f t="shared" ca="1" si="203"/>
        <v>10</v>
      </c>
      <c r="U3256" s="38">
        <f ca="1">SUM($R$9:S3256)</f>
        <v>-82520</v>
      </c>
    </row>
    <row r="3257" spans="16:21" x14ac:dyDescent="0.2">
      <c r="P3257">
        <v>3249</v>
      </c>
      <c r="Q3257" s="37">
        <f t="shared" ca="1" si="204"/>
        <v>0</v>
      </c>
      <c r="R3257" s="38">
        <f t="shared" si="205"/>
        <v>10</v>
      </c>
      <c r="S3257" s="38">
        <f t="shared" ca="1" si="206"/>
        <v>0</v>
      </c>
      <c r="T3257" s="38">
        <f t="shared" ca="1" si="203"/>
        <v>10</v>
      </c>
      <c r="U3257" s="38">
        <f ca="1">SUM($R$9:S3257)</f>
        <v>-82510</v>
      </c>
    </row>
    <row r="3258" spans="16:21" x14ac:dyDescent="0.2">
      <c r="P3258">
        <v>3250</v>
      </c>
      <c r="Q3258" s="37">
        <f t="shared" ca="1" si="204"/>
        <v>0</v>
      </c>
      <c r="R3258" s="38">
        <f t="shared" si="205"/>
        <v>10</v>
      </c>
      <c r="S3258" s="38">
        <f t="shared" ca="1" si="206"/>
        <v>0</v>
      </c>
      <c r="T3258" s="38">
        <f t="shared" ca="1" si="203"/>
        <v>10</v>
      </c>
      <c r="U3258" s="38">
        <f ca="1">SUM($R$9:S3258)</f>
        <v>-82500</v>
      </c>
    </row>
    <row r="3259" spans="16:21" x14ac:dyDescent="0.2">
      <c r="P3259">
        <v>3251</v>
      </c>
      <c r="Q3259" s="37">
        <f t="shared" ca="1" si="204"/>
        <v>0</v>
      </c>
      <c r="R3259" s="38">
        <f t="shared" si="205"/>
        <v>10</v>
      </c>
      <c r="S3259" s="38">
        <f t="shared" ca="1" si="206"/>
        <v>0</v>
      </c>
      <c r="T3259" s="38">
        <f t="shared" ca="1" si="203"/>
        <v>10</v>
      </c>
      <c r="U3259" s="38">
        <f ca="1">SUM($R$9:S3259)</f>
        <v>-82490</v>
      </c>
    </row>
    <row r="3260" spans="16:21" x14ac:dyDescent="0.2">
      <c r="P3260">
        <v>3252</v>
      </c>
      <c r="Q3260" s="37">
        <f t="shared" ca="1" si="204"/>
        <v>0</v>
      </c>
      <c r="R3260" s="38">
        <f t="shared" si="205"/>
        <v>10</v>
      </c>
      <c r="S3260" s="38">
        <f t="shared" ca="1" si="206"/>
        <v>0</v>
      </c>
      <c r="T3260" s="38">
        <f t="shared" ca="1" si="203"/>
        <v>10</v>
      </c>
      <c r="U3260" s="38">
        <f ca="1">SUM($R$9:S3260)</f>
        <v>-82480</v>
      </c>
    </row>
    <row r="3261" spans="16:21" x14ac:dyDescent="0.2">
      <c r="P3261">
        <v>3253</v>
      </c>
      <c r="Q3261" s="37">
        <f t="shared" ca="1" si="204"/>
        <v>0</v>
      </c>
      <c r="R3261" s="38">
        <f t="shared" si="205"/>
        <v>10</v>
      </c>
      <c r="S3261" s="38">
        <f t="shared" ca="1" si="206"/>
        <v>0</v>
      </c>
      <c r="T3261" s="38">
        <f t="shared" ca="1" si="203"/>
        <v>10</v>
      </c>
      <c r="U3261" s="38">
        <f ca="1">SUM($R$9:S3261)</f>
        <v>-82470</v>
      </c>
    </row>
    <row r="3262" spans="16:21" x14ac:dyDescent="0.2">
      <c r="P3262">
        <v>3254</v>
      </c>
      <c r="Q3262" s="37">
        <f t="shared" ca="1" si="204"/>
        <v>0</v>
      </c>
      <c r="R3262" s="38">
        <f t="shared" si="205"/>
        <v>10</v>
      </c>
      <c r="S3262" s="38">
        <f t="shared" ca="1" si="206"/>
        <v>0</v>
      </c>
      <c r="T3262" s="38">
        <f t="shared" ca="1" si="203"/>
        <v>10</v>
      </c>
      <c r="U3262" s="38">
        <f ca="1">SUM($R$9:S3262)</f>
        <v>-82460</v>
      </c>
    </row>
    <row r="3263" spans="16:21" x14ac:dyDescent="0.2">
      <c r="P3263">
        <v>3255</v>
      </c>
      <c r="Q3263" s="37">
        <f t="shared" ca="1" si="204"/>
        <v>0</v>
      </c>
      <c r="R3263" s="38">
        <f t="shared" si="205"/>
        <v>10</v>
      </c>
      <c r="S3263" s="38">
        <f t="shared" ca="1" si="206"/>
        <v>0</v>
      </c>
      <c r="T3263" s="38">
        <f t="shared" ca="1" si="203"/>
        <v>10</v>
      </c>
      <c r="U3263" s="38">
        <f ca="1">SUM($R$9:S3263)</f>
        <v>-82450</v>
      </c>
    </row>
    <row r="3264" spans="16:21" x14ac:dyDescent="0.2">
      <c r="P3264">
        <v>3256</v>
      </c>
      <c r="Q3264" s="37">
        <f t="shared" ca="1" si="204"/>
        <v>0</v>
      </c>
      <c r="R3264" s="38">
        <f t="shared" si="205"/>
        <v>10</v>
      </c>
      <c r="S3264" s="38">
        <f t="shared" ca="1" si="206"/>
        <v>0</v>
      </c>
      <c r="T3264" s="38">
        <f t="shared" ca="1" si="203"/>
        <v>10</v>
      </c>
      <c r="U3264" s="38">
        <f ca="1">SUM($R$9:S3264)</f>
        <v>-82440</v>
      </c>
    </row>
    <row r="3265" spans="16:21" x14ac:dyDescent="0.2">
      <c r="P3265">
        <v>3257</v>
      </c>
      <c r="Q3265" s="37">
        <f t="shared" ca="1" si="204"/>
        <v>0</v>
      </c>
      <c r="R3265" s="38">
        <f t="shared" si="205"/>
        <v>10</v>
      </c>
      <c r="S3265" s="38">
        <f t="shared" ca="1" si="206"/>
        <v>0</v>
      </c>
      <c r="T3265" s="38">
        <f t="shared" ca="1" si="203"/>
        <v>10</v>
      </c>
      <c r="U3265" s="38">
        <f ca="1">SUM($R$9:S3265)</f>
        <v>-82430</v>
      </c>
    </row>
    <row r="3266" spans="16:21" x14ac:dyDescent="0.2">
      <c r="P3266">
        <v>3258</v>
      </c>
      <c r="Q3266" s="37">
        <f t="shared" ca="1" si="204"/>
        <v>0</v>
      </c>
      <c r="R3266" s="38">
        <f t="shared" si="205"/>
        <v>10</v>
      </c>
      <c r="S3266" s="38">
        <f t="shared" ca="1" si="206"/>
        <v>0</v>
      </c>
      <c r="T3266" s="38">
        <f t="shared" ca="1" si="203"/>
        <v>10</v>
      </c>
      <c r="U3266" s="38">
        <f ca="1">SUM($R$9:S3266)</f>
        <v>-82420</v>
      </c>
    </row>
    <row r="3267" spans="16:21" x14ac:dyDescent="0.2">
      <c r="P3267">
        <v>3259</v>
      </c>
      <c r="Q3267" s="37">
        <f t="shared" ca="1" si="204"/>
        <v>0</v>
      </c>
      <c r="R3267" s="38">
        <f t="shared" si="205"/>
        <v>10</v>
      </c>
      <c r="S3267" s="38">
        <f t="shared" ca="1" si="206"/>
        <v>0</v>
      </c>
      <c r="T3267" s="38">
        <f t="shared" ca="1" si="203"/>
        <v>10</v>
      </c>
      <c r="U3267" s="38">
        <f ca="1">SUM($R$9:S3267)</f>
        <v>-82410</v>
      </c>
    </row>
    <row r="3268" spans="16:21" x14ac:dyDescent="0.2">
      <c r="P3268">
        <v>3260</v>
      </c>
      <c r="Q3268" s="37">
        <f t="shared" ca="1" si="204"/>
        <v>0</v>
      </c>
      <c r="R3268" s="38">
        <f t="shared" si="205"/>
        <v>10</v>
      </c>
      <c r="S3268" s="38">
        <f t="shared" ca="1" si="206"/>
        <v>0</v>
      </c>
      <c r="T3268" s="38">
        <f t="shared" ca="1" si="203"/>
        <v>10</v>
      </c>
      <c r="U3268" s="38">
        <f ca="1">SUM($R$9:S3268)</f>
        <v>-82400</v>
      </c>
    </row>
    <row r="3269" spans="16:21" x14ac:dyDescent="0.2">
      <c r="P3269">
        <v>3261</v>
      </c>
      <c r="Q3269" s="37">
        <f t="shared" ca="1" si="204"/>
        <v>0</v>
      </c>
      <c r="R3269" s="38">
        <f t="shared" si="205"/>
        <v>10</v>
      </c>
      <c r="S3269" s="38">
        <f t="shared" ca="1" si="206"/>
        <v>0</v>
      </c>
      <c r="T3269" s="38">
        <f t="shared" ca="1" si="203"/>
        <v>10</v>
      </c>
      <c r="U3269" s="38">
        <f ca="1">SUM($R$9:S3269)</f>
        <v>-82390</v>
      </c>
    </row>
    <row r="3270" spans="16:21" x14ac:dyDescent="0.2">
      <c r="P3270">
        <v>3262</v>
      </c>
      <c r="Q3270" s="37">
        <f t="shared" ca="1" si="204"/>
        <v>0</v>
      </c>
      <c r="R3270" s="38">
        <f t="shared" si="205"/>
        <v>10</v>
      </c>
      <c r="S3270" s="38">
        <f t="shared" ca="1" si="206"/>
        <v>0</v>
      </c>
      <c r="T3270" s="38">
        <f t="shared" ca="1" si="203"/>
        <v>10</v>
      </c>
      <c r="U3270" s="38">
        <f ca="1">SUM($R$9:S3270)</f>
        <v>-82380</v>
      </c>
    </row>
    <row r="3271" spans="16:21" x14ac:dyDescent="0.2">
      <c r="P3271">
        <v>3263</v>
      </c>
      <c r="Q3271" s="37">
        <f t="shared" ca="1" si="204"/>
        <v>0</v>
      </c>
      <c r="R3271" s="38">
        <f t="shared" si="205"/>
        <v>10</v>
      </c>
      <c r="S3271" s="38">
        <f t="shared" ca="1" si="206"/>
        <v>0</v>
      </c>
      <c r="T3271" s="38">
        <f t="shared" ca="1" si="203"/>
        <v>10</v>
      </c>
      <c r="U3271" s="38">
        <f ca="1">SUM($R$9:S3271)</f>
        <v>-82370</v>
      </c>
    </row>
    <row r="3272" spans="16:21" x14ac:dyDescent="0.2">
      <c r="P3272">
        <v>3264</v>
      </c>
      <c r="Q3272" s="37">
        <f t="shared" ca="1" si="204"/>
        <v>0</v>
      </c>
      <c r="R3272" s="38">
        <f t="shared" si="205"/>
        <v>10</v>
      </c>
      <c r="S3272" s="38">
        <f t="shared" ca="1" si="206"/>
        <v>0</v>
      </c>
      <c r="T3272" s="38">
        <f t="shared" ca="1" si="203"/>
        <v>10</v>
      </c>
      <c r="U3272" s="38">
        <f ca="1">SUM($R$9:S3272)</f>
        <v>-82360</v>
      </c>
    </row>
    <row r="3273" spans="16:21" x14ac:dyDescent="0.2">
      <c r="P3273">
        <v>3265</v>
      </c>
      <c r="Q3273" s="37">
        <f t="shared" ca="1" si="204"/>
        <v>0</v>
      </c>
      <c r="R3273" s="38">
        <f t="shared" si="205"/>
        <v>10</v>
      </c>
      <c r="S3273" s="38">
        <f t="shared" ca="1" si="206"/>
        <v>0</v>
      </c>
      <c r="T3273" s="38">
        <f t="shared" ca="1" si="203"/>
        <v>10</v>
      </c>
      <c r="U3273" s="38">
        <f ca="1">SUM($R$9:S3273)</f>
        <v>-82350</v>
      </c>
    </row>
    <row r="3274" spans="16:21" x14ac:dyDescent="0.2">
      <c r="P3274">
        <v>3266</v>
      </c>
      <c r="Q3274" s="37">
        <f t="shared" ca="1" si="204"/>
        <v>0</v>
      </c>
      <c r="R3274" s="38">
        <f t="shared" si="205"/>
        <v>10</v>
      </c>
      <c r="S3274" s="38">
        <f t="shared" ca="1" si="206"/>
        <v>0</v>
      </c>
      <c r="T3274" s="38">
        <f t="shared" ref="T3274:T3337" ca="1" si="207">R3274+S3274</f>
        <v>10</v>
      </c>
      <c r="U3274" s="38">
        <f ca="1">SUM($R$9:S3274)</f>
        <v>-82340</v>
      </c>
    </row>
    <row r="3275" spans="16:21" x14ac:dyDescent="0.2">
      <c r="P3275">
        <v>3267</v>
      </c>
      <c r="Q3275" s="37">
        <f t="shared" ca="1" si="204"/>
        <v>0</v>
      </c>
      <c r="R3275" s="38">
        <f t="shared" si="205"/>
        <v>10</v>
      </c>
      <c r="S3275" s="38">
        <f t="shared" ca="1" si="206"/>
        <v>0</v>
      </c>
      <c r="T3275" s="38">
        <f t="shared" ca="1" si="207"/>
        <v>10</v>
      </c>
      <c r="U3275" s="38">
        <f ca="1">SUM($R$9:S3275)</f>
        <v>-82330</v>
      </c>
    </row>
    <row r="3276" spans="16:21" x14ac:dyDescent="0.2">
      <c r="P3276">
        <v>3268</v>
      </c>
      <c r="Q3276" s="37">
        <f t="shared" ca="1" si="204"/>
        <v>0</v>
      </c>
      <c r="R3276" s="38">
        <f t="shared" si="205"/>
        <v>10</v>
      </c>
      <c r="S3276" s="38">
        <f t="shared" ca="1" si="206"/>
        <v>0</v>
      </c>
      <c r="T3276" s="38">
        <f t="shared" ca="1" si="207"/>
        <v>10</v>
      </c>
      <c r="U3276" s="38">
        <f ca="1">SUM($R$9:S3276)</f>
        <v>-82320</v>
      </c>
    </row>
    <row r="3277" spans="16:21" x14ac:dyDescent="0.2">
      <c r="P3277">
        <v>3269</v>
      </c>
      <c r="Q3277" s="37">
        <f t="shared" ca="1" si="204"/>
        <v>0</v>
      </c>
      <c r="R3277" s="38">
        <f t="shared" si="205"/>
        <v>10</v>
      </c>
      <c r="S3277" s="38">
        <f t="shared" ca="1" si="206"/>
        <v>0</v>
      </c>
      <c r="T3277" s="38">
        <f t="shared" ca="1" si="207"/>
        <v>10</v>
      </c>
      <c r="U3277" s="38">
        <f ca="1">SUM($R$9:S3277)</f>
        <v>-82310</v>
      </c>
    </row>
    <row r="3278" spans="16:21" x14ac:dyDescent="0.2">
      <c r="P3278">
        <v>3270</v>
      </c>
      <c r="Q3278" s="37">
        <f t="shared" ca="1" si="204"/>
        <v>0</v>
      </c>
      <c r="R3278" s="38">
        <f t="shared" si="205"/>
        <v>10</v>
      </c>
      <c r="S3278" s="38">
        <f t="shared" ca="1" si="206"/>
        <v>0</v>
      </c>
      <c r="T3278" s="38">
        <f t="shared" ca="1" si="207"/>
        <v>10</v>
      </c>
      <c r="U3278" s="38">
        <f ca="1">SUM($R$9:S3278)</f>
        <v>-82300</v>
      </c>
    </row>
    <row r="3279" spans="16:21" x14ac:dyDescent="0.2">
      <c r="P3279">
        <v>3271</v>
      </c>
      <c r="Q3279" s="37">
        <f t="shared" ca="1" si="204"/>
        <v>0</v>
      </c>
      <c r="R3279" s="38">
        <f t="shared" si="205"/>
        <v>10</v>
      </c>
      <c r="S3279" s="38">
        <f t="shared" ca="1" si="206"/>
        <v>0</v>
      </c>
      <c r="T3279" s="38">
        <f t="shared" ca="1" si="207"/>
        <v>10</v>
      </c>
      <c r="U3279" s="38">
        <f ca="1">SUM($R$9:S3279)</f>
        <v>-82290</v>
      </c>
    </row>
    <row r="3280" spans="16:21" x14ac:dyDescent="0.2">
      <c r="P3280">
        <v>3272</v>
      </c>
      <c r="Q3280" s="37">
        <f t="shared" ca="1" si="204"/>
        <v>0</v>
      </c>
      <c r="R3280" s="38">
        <f t="shared" si="205"/>
        <v>10</v>
      </c>
      <c r="S3280" s="38">
        <f t="shared" ca="1" si="206"/>
        <v>0</v>
      </c>
      <c r="T3280" s="38">
        <f t="shared" ca="1" si="207"/>
        <v>10</v>
      </c>
      <c r="U3280" s="38">
        <f ca="1">SUM($R$9:S3280)</f>
        <v>-82280</v>
      </c>
    </row>
    <row r="3281" spans="16:21" x14ac:dyDescent="0.2">
      <c r="P3281">
        <v>3273</v>
      </c>
      <c r="Q3281" s="37">
        <f t="shared" ca="1" si="204"/>
        <v>0</v>
      </c>
      <c r="R3281" s="38">
        <f t="shared" si="205"/>
        <v>10</v>
      </c>
      <c r="S3281" s="38">
        <f t="shared" ca="1" si="206"/>
        <v>0</v>
      </c>
      <c r="T3281" s="38">
        <f t="shared" ca="1" si="207"/>
        <v>10</v>
      </c>
      <c r="U3281" s="38">
        <f ca="1">SUM($R$9:S3281)</f>
        <v>-82270</v>
      </c>
    </row>
    <row r="3282" spans="16:21" x14ac:dyDescent="0.2">
      <c r="P3282">
        <v>3274</v>
      </c>
      <c r="Q3282" s="37">
        <f t="shared" ca="1" si="204"/>
        <v>0</v>
      </c>
      <c r="R3282" s="38">
        <f t="shared" si="205"/>
        <v>10</v>
      </c>
      <c r="S3282" s="38">
        <f t="shared" ca="1" si="206"/>
        <v>0</v>
      </c>
      <c r="T3282" s="38">
        <f t="shared" ca="1" si="207"/>
        <v>10</v>
      </c>
      <c r="U3282" s="38">
        <f ca="1">SUM($R$9:S3282)</f>
        <v>-82260</v>
      </c>
    </row>
    <row r="3283" spans="16:21" x14ac:dyDescent="0.2">
      <c r="P3283">
        <v>3275</v>
      </c>
      <c r="Q3283" s="37">
        <f t="shared" ca="1" si="204"/>
        <v>0</v>
      </c>
      <c r="R3283" s="38">
        <f t="shared" si="205"/>
        <v>10</v>
      </c>
      <c r="S3283" s="38">
        <f t="shared" ca="1" si="206"/>
        <v>0</v>
      </c>
      <c r="T3283" s="38">
        <f t="shared" ca="1" si="207"/>
        <v>10</v>
      </c>
      <c r="U3283" s="38">
        <f ca="1">SUM($R$9:S3283)</f>
        <v>-82250</v>
      </c>
    </row>
    <row r="3284" spans="16:21" x14ac:dyDescent="0.2">
      <c r="P3284">
        <v>3276</v>
      </c>
      <c r="Q3284" s="37">
        <f t="shared" ca="1" si="204"/>
        <v>0</v>
      </c>
      <c r="R3284" s="38">
        <f t="shared" si="205"/>
        <v>10</v>
      </c>
      <c r="S3284" s="38">
        <f t="shared" ca="1" si="206"/>
        <v>0</v>
      </c>
      <c r="T3284" s="38">
        <f t="shared" ca="1" si="207"/>
        <v>10</v>
      </c>
      <c r="U3284" s="38">
        <f ca="1">SUM($R$9:S3284)</f>
        <v>-82240</v>
      </c>
    </row>
    <row r="3285" spans="16:21" x14ac:dyDescent="0.2">
      <c r="P3285">
        <v>3277</v>
      </c>
      <c r="Q3285" s="37">
        <f t="shared" ca="1" si="204"/>
        <v>0</v>
      </c>
      <c r="R3285" s="38">
        <f t="shared" si="205"/>
        <v>10</v>
      </c>
      <c r="S3285" s="38">
        <f t="shared" ca="1" si="206"/>
        <v>0</v>
      </c>
      <c r="T3285" s="38">
        <f t="shared" ca="1" si="207"/>
        <v>10</v>
      </c>
      <c r="U3285" s="38">
        <f ca="1">SUM($R$9:S3285)</f>
        <v>-82230</v>
      </c>
    </row>
    <row r="3286" spans="16:21" x14ac:dyDescent="0.2">
      <c r="P3286">
        <v>3278</v>
      </c>
      <c r="Q3286" s="37">
        <f t="shared" ca="1" si="204"/>
        <v>0</v>
      </c>
      <c r="R3286" s="38">
        <f t="shared" si="205"/>
        <v>10</v>
      </c>
      <c r="S3286" s="38">
        <f t="shared" ca="1" si="206"/>
        <v>0</v>
      </c>
      <c r="T3286" s="38">
        <f t="shared" ca="1" si="207"/>
        <v>10</v>
      </c>
      <c r="U3286" s="38">
        <f ca="1">SUM($R$9:S3286)</f>
        <v>-82220</v>
      </c>
    </row>
    <row r="3287" spans="16:21" x14ac:dyDescent="0.2">
      <c r="P3287">
        <v>3279</v>
      </c>
      <c r="Q3287" s="37">
        <f t="shared" ca="1" si="204"/>
        <v>0</v>
      </c>
      <c r="R3287" s="38">
        <f t="shared" si="205"/>
        <v>10</v>
      </c>
      <c r="S3287" s="38">
        <f t="shared" ca="1" si="206"/>
        <v>0</v>
      </c>
      <c r="T3287" s="38">
        <f t="shared" ca="1" si="207"/>
        <v>10</v>
      </c>
      <c r="U3287" s="38">
        <f ca="1">SUM($R$9:S3287)</f>
        <v>-82210</v>
      </c>
    </row>
    <row r="3288" spans="16:21" x14ac:dyDescent="0.2">
      <c r="P3288">
        <v>3280</v>
      </c>
      <c r="Q3288" s="37">
        <f t="shared" ca="1" si="204"/>
        <v>0</v>
      </c>
      <c r="R3288" s="38">
        <f t="shared" si="205"/>
        <v>10</v>
      </c>
      <c r="S3288" s="38">
        <f t="shared" ca="1" si="206"/>
        <v>0</v>
      </c>
      <c r="T3288" s="38">
        <f t="shared" ca="1" si="207"/>
        <v>10</v>
      </c>
      <c r="U3288" s="38">
        <f ca="1">SUM($R$9:S3288)</f>
        <v>-82200</v>
      </c>
    </row>
    <row r="3289" spans="16:21" x14ac:dyDescent="0.2">
      <c r="P3289">
        <v>3281</v>
      </c>
      <c r="Q3289" s="37">
        <f t="shared" ca="1" si="204"/>
        <v>0</v>
      </c>
      <c r="R3289" s="38">
        <f t="shared" si="205"/>
        <v>10</v>
      </c>
      <c r="S3289" s="38">
        <f t="shared" ca="1" si="206"/>
        <v>0</v>
      </c>
      <c r="T3289" s="38">
        <f t="shared" ca="1" si="207"/>
        <v>10</v>
      </c>
      <c r="U3289" s="38">
        <f ca="1">SUM($R$9:S3289)</f>
        <v>-82190</v>
      </c>
    </row>
    <row r="3290" spans="16:21" x14ac:dyDescent="0.2">
      <c r="P3290">
        <v>3282</v>
      </c>
      <c r="Q3290" s="37">
        <f t="shared" ca="1" si="204"/>
        <v>0</v>
      </c>
      <c r="R3290" s="38">
        <f t="shared" si="205"/>
        <v>10</v>
      </c>
      <c r="S3290" s="38">
        <f t="shared" ca="1" si="206"/>
        <v>0</v>
      </c>
      <c r="T3290" s="38">
        <f t="shared" ca="1" si="207"/>
        <v>10</v>
      </c>
      <c r="U3290" s="38">
        <f ca="1">SUM($R$9:S3290)</f>
        <v>-82180</v>
      </c>
    </row>
    <row r="3291" spans="16:21" x14ac:dyDescent="0.2">
      <c r="P3291">
        <v>3283</v>
      </c>
      <c r="Q3291" s="37">
        <f t="shared" ca="1" si="204"/>
        <v>0</v>
      </c>
      <c r="R3291" s="38">
        <f t="shared" si="205"/>
        <v>10</v>
      </c>
      <c r="S3291" s="38">
        <f t="shared" ca="1" si="206"/>
        <v>0</v>
      </c>
      <c r="T3291" s="38">
        <f t="shared" ca="1" si="207"/>
        <v>10</v>
      </c>
      <c r="U3291" s="38">
        <f ca="1">SUM($R$9:S3291)</f>
        <v>-82170</v>
      </c>
    </row>
    <row r="3292" spans="16:21" x14ac:dyDescent="0.2">
      <c r="P3292">
        <v>3284</v>
      </c>
      <c r="Q3292" s="37">
        <f t="shared" ca="1" si="204"/>
        <v>0</v>
      </c>
      <c r="R3292" s="38">
        <f t="shared" si="205"/>
        <v>10</v>
      </c>
      <c r="S3292" s="38">
        <f t="shared" ca="1" si="206"/>
        <v>0</v>
      </c>
      <c r="T3292" s="38">
        <f t="shared" ca="1" si="207"/>
        <v>10</v>
      </c>
      <c r="U3292" s="38">
        <f ca="1">SUM($R$9:S3292)</f>
        <v>-82160</v>
      </c>
    </row>
    <row r="3293" spans="16:21" x14ac:dyDescent="0.2">
      <c r="P3293">
        <v>3285</v>
      </c>
      <c r="Q3293" s="37">
        <f t="shared" ca="1" si="204"/>
        <v>0</v>
      </c>
      <c r="R3293" s="38">
        <f t="shared" si="205"/>
        <v>10</v>
      </c>
      <c r="S3293" s="38">
        <f t="shared" ca="1" si="206"/>
        <v>0</v>
      </c>
      <c r="T3293" s="38">
        <f t="shared" ca="1" si="207"/>
        <v>10</v>
      </c>
      <c r="U3293" s="38">
        <f ca="1">SUM($R$9:S3293)</f>
        <v>-82150</v>
      </c>
    </row>
    <row r="3294" spans="16:21" x14ac:dyDescent="0.2">
      <c r="P3294">
        <v>3286</v>
      </c>
      <c r="Q3294" s="37">
        <f t="shared" ca="1" si="204"/>
        <v>0</v>
      </c>
      <c r="R3294" s="38">
        <f t="shared" si="205"/>
        <v>10</v>
      </c>
      <c r="S3294" s="38">
        <f t="shared" ca="1" si="206"/>
        <v>0</v>
      </c>
      <c r="T3294" s="38">
        <f t="shared" ca="1" si="207"/>
        <v>10</v>
      </c>
      <c r="U3294" s="38">
        <f ca="1">SUM($R$9:S3294)</f>
        <v>-82140</v>
      </c>
    </row>
    <row r="3295" spans="16:21" x14ac:dyDescent="0.2">
      <c r="P3295">
        <v>3287</v>
      </c>
      <c r="Q3295" s="37">
        <f t="shared" ca="1" si="204"/>
        <v>0</v>
      </c>
      <c r="R3295" s="38">
        <f t="shared" si="205"/>
        <v>10</v>
      </c>
      <c r="S3295" s="38">
        <f t="shared" ca="1" si="206"/>
        <v>0</v>
      </c>
      <c r="T3295" s="38">
        <f t="shared" ca="1" si="207"/>
        <v>10</v>
      </c>
      <c r="U3295" s="38">
        <f ca="1">SUM($R$9:S3295)</f>
        <v>-82130</v>
      </c>
    </row>
    <row r="3296" spans="16:21" x14ac:dyDescent="0.2">
      <c r="P3296">
        <v>3288</v>
      </c>
      <c r="Q3296" s="37">
        <f t="shared" ca="1" si="204"/>
        <v>0</v>
      </c>
      <c r="R3296" s="38">
        <f t="shared" si="205"/>
        <v>10</v>
      </c>
      <c r="S3296" s="38">
        <f t="shared" ca="1" si="206"/>
        <v>0</v>
      </c>
      <c r="T3296" s="38">
        <f t="shared" ca="1" si="207"/>
        <v>10</v>
      </c>
      <c r="U3296" s="38">
        <f ca="1">SUM($R$9:S3296)</f>
        <v>-82120</v>
      </c>
    </row>
    <row r="3297" spans="16:21" x14ac:dyDescent="0.2">
      <c r="P3297">
        <v>3289</v>
      </c>
      <c r="Q3297" s="37">
        <f t="shared" ca="1" si="204"/>
        <v>0</v>
      </c>
      <c r="R3297" s="38">
        <f t="shared" si="205"/>
        <v>10</v>
      </c>
      <c r="S3297" s="38">
        <f t="shared" ca="1" si="206"/>
        <v>0</v>
      </c>
      <c r="T3297" s="38">
        <f t="shared" ca="1" si="207"/>
        <v>10</v>
      </c>
      <c r="U3297" s="38">
        <f ca="1">SUM($R$9:S3297)</f>
        <v>-82110</v>
      </c>
    </row>
    <row r="3298" spans="16:21" x14ac:dyDescent="0.2">
      <c r="P3298">
        <v>3290</v>
      </c>
      <c r="Q3298" s="37">
        <f t="shared" ca="1" si="204"/>
        <v>0</v>
      </c>
      <c r="R3298" s="38">
        <f t="shared" si="205"/>
        <v>10</v>
      </c>
      <c r="S3298" s="38">
        <f t="shared" ca="1" si="206"/>
        <v>0</v>
      </c>
      <c r="T3298" s="38">
        <f t="shared" ca="1" si="207"/>
        <v>10</v>
      </c>
      <c r="U3298" s="38">
        <f ca="1">SUM($R$9:S3298)</f>
        <v>-82100</v>
      </c>
    </row>
    <row r="3299" spans="16:21" x14ac:dyDescent="0.2">
      <c r="P3299">
        <v>3291</v>
      </c>
      <c r="Q3299" s="37">
        <f t="shared" ca="1" si="204"/>
        <v>0</v>
      </c>
      <c r="R3299" s="38">
        <f t="shared" si="205"/>
        <v>10</v>
      </c>
      <c r="S3299" s="38">
        <f t="shared" ca="1" si="206"/>
        <v>0</v>
      </c>
      <c r="T3299" s="38">
        <f t="shared" ca="1" si="207"/>
        <v>10</v>
      </c>
      <c r="U3299" s="38">
        <f ca="1">SUM($R$9:S3299)</f>
        <v>-82090</v>
      </c>
    </row>
    <row r="3300" spans="16:21" x14ac:dyDescent="0.2">
      <c r="P3300">
        <v>3292</v>
      </c>
      <c r="Q3300" s="37">
        <f t="shared" ca="1" si="204"/>
        <v>0</v>
      </c>
      <c r="R3300" s="38">
        <f t="shared" si="205"/>
        <v>10</v>
      </c>
      <c r="S3300" s="38">
        <f t="shared" ca="1" si="206"/>
        <v>0</v>
      </c>
      <c r="T3300" s="38">
        <f t="shared" ca="1" si="207"/>
        <v>10</v>
      </c>
      <c r="U3300" s="38">
        <f ca="1">SUM($R$9:S3300)</f>
        <v>-82080</v>
      </c>
    </row>
    <row r="3301" spans="16:21" x14ac:dyDescent="0.2">
      <c r="P3301">
        <v>3293</v>
      </c>
      <c r="Q3301" s="37">
        <f t="shared" ca="1" si="204"/>
        <v>0</v>
      </c>
      <c r="R3301" s="38">
        <f t="shared" si="205"/>
        <v>10</v>
      </c>
      <c r="S3301" s="38">
        <f t="shared" ca="1" si="206"/>
        <v>0</v>
      </c>
      <c r="T3301" s="38">
        <f t="shared" ca="1" si="207"/>
        <v>10</v>
      </c>
      <c r="U3301" s="38">
        <f ca="1">SUM($R$9:S3301)</f>
        <v>-82070</v>
      </c>
    </row>
    <row r="3302" spans="16:21" x14ac:dyDescent="0.2">
      <c r="P3302">
        <v>3294</v>
      </c>
      <c r="Q3302" s="37">
        <f t="shared" ca="1" si="204"/>
        <v>0</v>
      </c>
      <c r="R3302" s="38">
        <f t="shared" si="205"/>
        <v>10</v>
      </c>
      <c r="S3302" s="38">
        <f t="shared" ca="1" si="206"/>
        <v>0</v>
      </c>
      <c r="T3302" s="38">
        <f t="shared" ca="1" si="207"/>
        <v>10</v>
      </c>
      <c r="U3302" s="38">
        <f ca="1">SUM($R$9:S3302)</f>
        <v>-82060</v>
      </c>
    </row>
    <row r="3303" spans="16:21" x14ac:dyDescent="0.2">
      <c r="P3303">
        <v>3295</v>
      </c>
      <c r="Q3303" s="37">
        <f t="shared" ca="1" si="204"/>
        <v>0</v>
      </c>
      <c r="R3303" s="38">
        <f t="shared" si="205"/>
        <v>10</v>
      </c>
      <c r="S3303" s="38">
        <f t="shared" ca="1" si="206"/>
        <v>0</v>
      </c>
      <c r="T3303" s="38">
        <f t="shared" ca="1" si="207"/>
        <v>10</v>
      </c>
      <c r="U3303" s="38">
        <f ca="1">SUM($R$9:S3303)</f>
        <v>-82050</v>
      </c>
    </row>
    <row r="3304" spans="16:21" x14ac:dyDescent="0.2">
      <c r="P3304">
        <v>3296</v>
      </c>
      <c r="Q3304" s="37">
        <f t="shared" ca="1" si="204"/>
        <v>0</v>
      </c>
      <c r="R3304" s="38">
        <f t="shared" si="205"/>
        <v>10</v>
      </c>
      <c r="S3304" s="38">
        <f t="shared" ca="1" si="206"/>
        <v>0</v>
      </c>
      <c r="T3304" s="38">
        <f t="shared" ca="1" si="207"/>
        <v>10</v>
      </c>
      <c r="U3304" s="38">
        <f ca="1">SUM($R$9:S3304)</f>
        <v>-82040</v>
      </c>
    </row>
    <row r="3305" spans="16:21" x14ac:dyDescent="0.2">
      <c r="P3305">
        <v>3297</v>
      </c>
      <c r="Q3305" s="37">
        <f t="shared" ca="1" si="204"/>
        <v>0</v>
      </c>
      <c r="R3305" s="38">
        <f t="shared" si="205"/>
        <v>10</v>
      </c>
      <c r="S3305" s="38">
        <f t="shared" ca="1" si="206"/>
        <v>0</v>
      </c>
      <c r="T3305" s="38">
        <f t="shared" ca="1" si="207"/>
        <v>10</v>
      </c>
      <c r="U3305" s="38">
        <f ca="1">SUM($R$9:S3305)</f>
        <v>-82030</v>
      </c>
    </row>
    <row r="3306" spans="16:21" x14ac:dyDescent="0.2">
      <c r="P3306">
        <v>3298</v>
      </c>
      <c r="Q3306" s="37">
        <f t="shared" ca="1" si="204"/>
        <v>0</v>
      </c>
      <c r="R3306" s="38">
        <f t="shared" si="205"/>
        <v>10</v>
      </c>
      <c r="S3306" s="38">
        <f t="shared" ca="1" si="206"/>
        <v>0</v>
      </c>
      <c r="T3306" s="38">
        <f t="shared" ca="1" si="207"/>
        <v>10</v>
      </c>
      <c r="U3306" s="38">
        <f ca="1">SUM($R$9:S3306)</f>
        <v>-82020</v>
      </c>
    </row>
    <row r="3307" spans="16:21" x14ac:dyDescent="0.2">
      <c r="P3307">
        <v>3299</v>
      </c>
      <c r="Q3307" s="37">
        <f t="shared" ca="1" si="204"/>
        <v>0</v>
      </c>
      <c r="R3307" s="38">
        <f t="shared" si="205"/>
        <v>10</v>
      </c>
      <c r="S3307" s="38">
        <f t="shared" ca="1" si="206"/>
        <v>0</v>
      </c>
      <c r="T3307" s="38">
        <f t="shared" ca="1" si="207"/>
        <v>10</v>
      </c>
      <c r="U3307" s="38">
        <f ca="1">SUM($R$9:S3307)</f>
        <v>-82010</v>
      </c>
    </row>
    <row r="3308" spans="16:21" x14ac:dyDescent="0.2">
      <c r="P3308">
        <v>3300</v>
      </c>
      <c r="Q3308" s="37">
        <f t="shared" ca="1" si="204"/>
        <v>0</v>
      </c>
      <c r="R3308" s="38">
        <f t="shared" si="205"/>
        <v>10</v>
      </c>
      <c r="S3308" s="38">
        <f t="shared" ca="1" si="206"/>
        <v>0</v>
      </c>
      <c r="T3308" s="38">
        <f t="shared" ca="1" si="207"/>
        <v>10</v>
      </c>
      <c r="U3308" s="38">
        <f ca="1">SUM($R$9:S3308)</f>
        <v>-82000</v>
      </c>
    </row>
    <row r="3309" spans="16:21" x14ac:dyDescent="0.2">
      <c r="P3309">
        <v>3301</v>
      </c>
      <c r="Q3309" s="37">
        <f t="shared" ca="1" si="204"/>
        <v>0</v>
      </c>
      <c r="R3309" s="38">
        <f t="shared" si="205"/>
        <v>10</v>
      </c>
      <c r="S3309" s="38">
        <f t="shared" ca="1" si="206"/>
        <v>0</v>
      </c>
      <c r="T3309" s="38">
        <f t="shared" ca="1" si="207"/>
        <v>10</v>
      </c>
      <c r="U3309" s="38">
        <f ca="1">SUM($R$9:S3309)</f>
        <v>-81990</v>
      </c>
    </row>
    <row r="3310" spans="16:21" x14ac:dyDescent="0.2">
      <c r="P3310">
        <v>3302</v>
      </c>
      <c r="Q3310" s="37">
        <f t="shared" ca="1" si="204"/>
        <v>0</v>
      </c>
      <c r="R3310" s="38">
        <f t="shared" si="205"/>
        <v>10</v>
      </c>
      <c r="S3310" s="38">
        <f t="shared" ca="1" si="206"/>
        <v>0</v>
      </c>
      <c r="T3310" s="38">
        <f t="shared" ca="1" si="207"/>
        <v>10</v>
      </c>
      <c r="U3310" s="38">
        <f ca="1">SUM($R$9:S3310)</f>
        <v>-81980</v>
      </c>
    </row>
    <row r="3311" spans="16:21" x14ac:dyDescent="0.2">
      <c r="P3311">
        <v>3303</v>
      </c>
      <c r="Q3311" s="37">
        <f t="shared" ca="1" si="204"/>
        <v>0</v>
      </c>
      <c r="R3311" s="38">
        <f t="shared" si="205"/>
        <v>10</v>
      </c>
      <c r="S3311" s="38">
        <f t="shared" ca="1" si="206"/>
        <v>0</v>
      </c>
      <c r="T3311" s="38">
        <f t="shared" ca="1" si="207"/>
        <v>10</v>
      </c>
      <c r="U3311" s="38">
        <f ca="1">SUM($R$9:S3311)</f>
        <v>-81970</v>
      </c>
    </row>
    <row r="3312" spans="16:21" x14ac:dyDescent="0.2">
      <c r="P3312">
        <v>3304</v>
      </c>
      <c r="Q3312" s="37">
        <f t="shared" ca="1" si="204"/>
        <v>0</v>
      </c>
      <c r="R3312" s="38">
        <f t="shared" si="205"/>
        <v>10</v>
      </c>
      <c r="S3312" s="38">
        <f t="shared" ca="1" si="206"/>
        <v>0</v>
      </c>
      <c r="T3312" s="38">
        <f t="shared" ca="1" si="207"/>
        <v>10</v>
      </c>
      <c r="U3312" s="38">
        <f ca="1">SUM($R$9:S3312)</f>
        <v>-81960</v>
      </c>
    </row>
    <row r="3313" spans="16:21" x14ac:dyDescent="0.2">
      <c r="P3313">
        <v>3305</v>
      </c>
      <c r="Q3313" s="37">
        <f t="shared" ref="Q3313:Q3376" ca="1" si="208">IF(RAND()&lt;$C$2,1,0)</f>
        <v>0</v>
      </c>
      <c r="R3313" s="38">
        <f t="shared" ref="R3313:R3376" si="209">$G$2</f>
        <v>10</v>
      </c>
      <c r="S3313" s="38">
        <f t="shared" ref="S3313:S3376" ca="1" si="210">IF(Q3313=1,$G$3,$G$4)</f>
        <v>0</v>
      </c>
      <c r="T3313" s="38">
        <f t="shared" ca="1" si="207"/>
        <v>10</v>
      </c>
      <c r="U3313" s="38">
        <f ca="1">SUM($R$9:S3313)</f>
        <v>-81950</v>
      </c>
    </row>
    <row r="3314" spans="16:21" x14ac:dyDescent="0.2">
      <c r="P3314">
        <v>3306</v>
      </c>
      <c r="Q3314" s="37">
        <f t="shared" ca="1" si="208"/>
        <v>0</v>
      </c>
      <c r="R3314" s="38">
        <f t="shared" si="209"/>
        <v>10</v>
      </c>
      <c r="S3314" s="38">
        <f t="shared" ca="1" si="210"/>
        <v>0</v>
      </c>
      <c r="T3314" s="38">
        <f t="shared" ca="1" si="207"/>
        <v>10</v>
      </c>
      <c r="U3314" s="38">
        <f ca="1">SUM($R$9:S3314)</f>
        <v>-81940</v>
      </c>
    </row>
    <row r="3315" spans="16:21" x14ac:dyDescent="0.2">
      <c r="P3315">
        <v>3307</v>
      </c>
      <c r="Q3315" s="37">
        <f t="shared" ca="1" si="208"/>
        <v>1</v>
      </c>
      <c r="R3315" s="38">
        <f t="shared" si="209"/>
        <v>10</v>
      </c>
      <c r="S3315" s="38">
        <f t="shared" ca="1" si="210"/>
        <v>-1000</v>
      </c>
      <c r="T3315" s="38">
        <f t="shared" ca="1" si="207"/>
        <v>-990</v>
      </c>
      <c r="U3315" s="38">
        <f ca="1">SUM($R$9:S3315)</f>
        <v>-82930</v>
      </c>
    </row>
    <row r="3316" spans="16:21" x14ac:dyDescent="0.2">
      <c r="P3316">
        <v>3308</v>
      </c>
      <c r="Q3316" s="37">
        <f t="shared" ca="1" si="208"/>
        <v>0</v>
      </c>
      <c r="R3316" s="38">
        <f t="shared" si="209"/>
        <v>10</v>
      </c>
      <c r="S3316" s="38">
        <f t="shared" ca="1" si="210"/>
        <v>0</v>
      </c>
      <c r="T3316" s="38">
        <f t="shared" ca="1" si="207"/>
        <v>10</v>
      </c>
      <c r="U3316" s="38">
        <f ca="1">SUM($R$9:S3316)</f>
        <v>-82920</v>
      </c>
    </row>
    <row r="3317" spans="16:21" x14ac:dyDescent="0.2">
      <c r="P3317">
        <v>3309</v>
      </c>
      <c r="Q3317" s="37">
        <f t="shared" ca="1" si="208"/>
        <v>0</v>
      </c>
      <c r="R3317" s="38">
        <f t="shared" si="209"/>
        <v>10</v>
      </c>
      <c r="S3317" s="38">
        <f t="shared" ca="1" si="210"/>
        <v>0</v>
      </c>
      <c r="T3317" s="38">
        <f t="shared" ca="1" si="207"/>
        <v>10</v>
      </c>
      <c r="U3317" s="38">
        <f ca="1">SUM($R$9:S3317)</f>
        <v>-82910</v>
      </c>
    </row>
    <row r="3318" spans="16:21" x14ac:dyDescent="0.2">
      <c r="P3318">
        <v>3310</v>
      </c>
      <c r="Q3318" s="37">
        <f t="shared" ca="1" si="208"/>
        <v>0</v>
      </c>
      <c r="R3318" s="38">
        <f t="shared" si="209"/>
        <v>10</v>
      </c>
      <c r="S3318" s="38">
        <f t="shared" ca="1" si="210"/>
        <v>0</v>
      </c>
      <c r="T3318" s="38">
        <f t="shared" ca="1" si="207"/>
        <v>10</v>
      </c>
      <c r="U3318" s="38">
        <f ca="1">SUM($R$9:S3318)</f>
        <v>-82900</v>
      </c>
    </row>
    <row r="3319" spans="16:21" x14ac:dyDescent="0.2">
      <c r="P3319">
        <v>3311</v>
      </c>
      <c r="Q3319" s="37">
        <f t="shared" ca="1" si="208"/>
        <v>0</v>
      </c>
      <c r="R3319" s="38">
        <f t="shared" si="209"/>
        <v>10</v>
      </c>
      <c r="S3319" s="38">
        <f t="shared" ca="1" si="210"/>
        <v>0</v>
      </c>
      <c r="T3319" s="38">
        <f t="shared" ca="1" si="207"/>
        <v>10</v>
      </c>
      <c r="U3319" s="38">
        <f ca="1">SUM($R$9:S3319)</f>
        <v>-82890</v>
      </c>
    </row>
    <row r="3320" spans="16:21" x14ac:dyDescent="0.2">
      <c r="P3320">
        <v>3312</v>
      </c>
      <c r="Q3320" s="37">
        <f t="shared" ca="1" si="208"/>
        <v>0</v>
      </c>
      <c r="R3320" s="38">
        <f t="shared" si="209"/>
        <v>10</v>
      </c>
      <c r="S3320" s="38">
        <f t="shared" ca="1" si="210"/>
        <v>0</v>
      </c>
      <c r="T3320" s="38">
        <f t="shared" ca="1" si="207"/>
        <v>10</v>
      </c>
      <c r="U3320" s="38">
        <f ca="1">SUM($R$9:S3320)</f>
        <v>-82880</v>
      </c>
    </row>
    <row r="3321" spans="16:21" x14ac:dyDescent="0.2">
      <c r="P3321">
        <v>3313</v>
      </c>
      <c r="Q3321" s="37">
        <f t="shared" ca="1" si="208"/>
        <v>0</v>
      </c>
      <c r="R3321" s="38">
        <f t="shared" si="209"/>
        <v>10</v>
      </c>
      <c r="S3321" s="38">
        <f t="shared" ca="1" si="210"/>
        <v>0</v>
      </c>
      <c r="T3321" s="38">
        <f t="shared" ca="1" si="207"/>
        <v>10</v>
      </c>
      <c r="U3321" s="38">
        <f ca="1">SUM($R$9:S3321)</f>
        <v>-82870</v>
      </c>
    </row>
    <row r="3322" spans="16:21" x14ac:dyDescent="0.2">
      <c r="P3322">
        <v>3314</v>
      </c>
      <c r="Q3322" s="37">
        <f t="shared" ca="1" si="208"/>
        <v>0</v>
      </c>
      <c r="R3322" s="38">
        <f t="shared" si="209"/>
        <v>10</v>
      </c>
      <c r="S3322" s="38">
        <f t="shared" ca="1" si="210"/>
        <v>0</v>
      </c>
      <c r="T3322" s="38">
        <f t="shared" ca="1" si="207"/>
        <v>10</v>
      </c>
      <c r="U3322" s="38">
        <f ca="1">SUM($R$9:S3322)</f>
        <v>-82860</v>
      </c>
    </row>
    <row r="3323" spans="16:21" x14ac:dyDescent="0.2">
      <c r="P3323">
        <v>3315</v>
      </c>
      <c r="Q3323" s="37">
        <f t="shared" ca="1" si="208"/>
        <v>0</v>
      </c>
      <c r="R3323" s="38">
        <f t="shared" si="209"/>
        <v>10</v>
      </c>
      <c r="S3323" s="38">
        <f t="shared" ca="1" si="210"/>
        <v>0</v>
      </c>
      <c r="T3323" s="38">
        <f t="shared" ca="1" si="207"/>
        <v>10</v>
      </c>
      <c r="U3323" s="38">
        <f ca="1">SUM($R$9:S3323)</f>
        <v>-82850</v>
      </c>
    </row>
    <row r="3324" spans="16:21" x14ac:dyDescent="0.2">
      <c r="P3324">
        <v>3316</v>
      </c>
      <c r="Q3324" s="37">
        <f t="shared" ca="1" si="208"/>
        <v>0</v>
      </c>
      <c r="R3324" s="38">
        <f t="shared" si="209"/>
        <v>10</v>
      </c>
      <c r="S3324" s="38">
        <f t="shared" ca="1" si="210"/>
        <v>0</v>
      </c>
      <c r="T3324" s="38">
        <f t="shared" ca="1" si="207"/>
        <v>10</v>
      </c>
      <c r="U3324" s="38">
        <f ca="1">SUM($R$9:S3324)</f>
        <v>-82840</v>
      </c>
    </row>
    <row r="3325" spans="16:21" x14ac:dyDescent="0.2">
      <c r="P3325">
        <v>3317</v>
      </c>
      <c r="Q3325" s="37">
        <f t="shared" ca="1" si="208"/>
        <v>1</v>
      </c>
      <c r="R3325" s="38">
        <f t="shared" si="209"/>
        <v>10</v>
      </c>
      <c r="S3325" s="38">
        <f t="shared" ca="1" si="210"/>
        <v>-1000</v>
      </c>
      <c r="T3325" s="38">
        <f t="shared" ca="1" si="207"/>
        <v>-990</v>
      </c>
      <c r="U3325" s="38">
        <f ca="1">SUM($R$9:S3325)</f>
        <v>-83830</v>
      </c>
    </row>
    <row r="3326" spans="16:21" x14ac:dyDescent="0.2">
      <c r="P3326">
        <v>3318</v>
      </c>
      <c r="Q3326" s="37">
        <f t="shared" ca="1" si="208"/>
        <v>0</v>
      </c>
      <c r="R3326" s="38">
        <f t="shared" si="209"/>
        <v>10</v>
      </c>
      <c r="S3326" s="38">
        <f t="shared" ca="1" si="210"/>
        <v>0</v>
      </c>
      <c r="T3326" s="38">
        <f t="shared" ca="1" si="207"/>
        <v>10</v>
      </c>
      <c r="U3326" s="38">
        <f ca="1">SUM($R$9:S3326)</f>
        <v>-83820</v>
      </c>
    </row>
    <row r="3327" spans="16:21" x14ac:dyDescent="0.2">
      <c r="P3327">
        <v>3319</v>
      </c>
      <c r="Q3327" s="37">
        <f t="shared" ca="1" si="208"/>
        <v>0</v>
      </c>
      <c r="R3327" s="38">
        <f t="shared" si="209"/>
        <v>10</v>
      </c>
      <c r="S3327" s="38">
        <f t="shared" ca="1" si="210"/>
        <v>0</v>
      </c>
      <c r="T3327" s="38">
        <f t="shared" ca="1" si="207"/>
        <v>10</v>
      </c>
      <c r="U3327" s="38">
        <f ca="1">SUM($R$9:S3327)</f>
        <v>-83810</v>
      </c>
    </row>
    <row r="3328" spans="16:21" x14ac:dyDescent="0.2">
      <c r="P3328">
        <v>3320</v>
      </c>
      <c r="Q3328" s="37">
        <f t="shared" ca="1" si="208"/>
        <v>0</v>
      </c>
      <c r="R3328" s="38">
        <f t="shared" si="209"/>
        <v>10</v>
      </c>
      <c r="S3328" s="38">
        <f t="shared" ca="1" si="210"/>
        <v>0</v>
      </c>
      <c r="T3328" s="38">
        <f t="shared" ca="1" si="207"/>
        <v>10</v>
      </c>
      <c r="U3328" s="38">
        <f ca="1">SUM($R$9:S3328)</f>
        <v>-83800</v>
      </c>
    </row>
    <row r="3329" spans="16:21" x14ac:dyDescent="0.2">
      <c r="P3329">
        <v>3321</v>
      </c>
      <c r="Q3329" s="37">
        <f t="shared" ca="1" si="208"/>
        <v>0</v>
      </c>
      <c r="R3329" s="38">
        <f t="shared" si="209"/>
        <v>10</v>
      </c>
      <c r="S3329" s="38">
        <f t="shared" ca="1" si="210"/>
        <v>0</v>
      </c>
      <c r="T3329" s="38">
        <f t="shared" ca="1" si="207"/>
        <v>10</v>
      </c>
      <c r="U3329" s="38">
        <f ca="1">SUM($R$9:S3329)</f>
        <v>-83790</v>
      </c>
    </row>
    <row r="3330" spans="16:21" x14ac:dyDescent="0.2">
      <c r="P3330">
        <v>3322</v>
      </c>
      <c r="Q3330" s="37">
        <f t="shared" ca="1" si="208"/>
        <v>0</v>
      </c>
      <c r="R3330" s="38">
        <f t="shared" si="209"/>
        <v>10</v>
      </c>
      <c r="S3330" s="38">
        <f t="shared" ca="1" si="210"/>
        <v>0</v>
      </c>
      <c r="T3330" s="38">
        <f t="shared" ca="1" si="207"/>
        <v>10</v>
      </c>
      <c r="U3330" s="38">
        <f ca="1">SUM($R$9:S3330)</f>
        <v>-83780</v>
      </c>
    </row>
    <row r="3331" spans="16:21" x14ac:dyDescent="0.2">
      <c r="P3331">
        <v>3323</v>
      </c>
      <c r="Q3331" s="37">
        <f t="shared" ca="1" si="208"/>
        <v>0</v>
      </c>
      <c r="R3331" s="38">
        <f t="shared" si="209"/>
        <v>10</v>
      </c>
      <c r="S3331" s="38">
        <f t="shared" ca="1" si="210"/>
        <v>0</v>
      </c>
      <c r="T3331" s="38">
        <f t="shared" ca="1" si="207"/>
        <v>10</v>
      </c>
      <c r="U3331" s="38">
        <f ca="1">SUM($R$9:S3331)</f>
        <v>-83770</v>
      </c>
    </row>
    <row r="3332" spans="16:21" x14ac:dyDescent="0.2">
      <c r="P3332">
        <v>3324</v>
      </c>
      <c r="Q3332" s="37">
        <f t="shared" ca="1" si="208"/>
        <v>0</v>
      </c>
      <c r="R3332" s="38">
        <f t="shared" si="209"/>
        <v>10</v>
      </c>
      <c r="S3332" s="38">
        <f t="shared" ca="1" si="210"/>
        <v>0</v>
      </c>
      <c r="T3332" s="38">
        <f t="shared" ca="1" si="207"/>
        <v>10</v>
      </c>
      <c r="U3332" s="38">
        <f ca="1">SUM($R$9:S3332)</f>
        <v>-83760</v>
      </c>
    </row>
    <row r="3333" spans="16:21" x14ac:dyDescent="0.2">
      <c r="P3333">
        <v>3325</v>
      </c>
      <c r="Q3333" s="37">
        <f t="shared" ca="1" si="208"/>
        <v>0</v>
      </c>
      <c r="R3333" s="38">
        <f t="shared" si="209"/>
        <v>10</v>
      </c>
      <c r="S3333" s="38">
        <f t="shared" ca="1" si="210"/>
        <v>0</v>
      </c>
      <c r="T3333" s="38">
        <f t="shared" ca="1" si="207"/>
        <v>10</v>
      </c>
      <c r="U3333" s="38">
        <f ca="1">SUM($R$9:S3333)</f>
        <v>-83750</v>
      </c>
    </row>
    <row r="3334" spans="16:21" x14ac:dyDescent="0.2">
      <c r="P3334">
        <v>3326</v>
      </c>
      <c r="Q3334" s="37">
        <f t="shared" ca="1" si="208"/>
        <v>0</v>
      </c>
      <c r="R3334" s="38">
        <f t="shared" si="209"/>
        <v>10</v>
      </c>
      <c r="S3334" s="38">
        <f t="shared" ca="1" si="210"/>
        <v>0</v>
      </c>
      <c r="T3334" s="38">
        <f t="shared" ca="1" si="207"/>
        <v>10</v>
      </c>
      <c r="U3334" s="38">
        <f ca="1">SUM($R$9:S3334)</f>
        <v>-83740</v>
      </c>
    </row>
    <row r="3335" spans="16:21" x14ac:dyDescent="0.2">
      <c r="P3335">
        <v>3327</v>
      </c>
      <c r="Q3335" s="37">
        <f t="shared" ca="1" si="208"/>
        <v>0</v>
      </c>
      <c r="R3335" s="38">
        <f t="shared" si="209"/>
        <v>10</v>
      </c>
      <c r="S3335" s="38">
        <f t="shared" ca="1" si="210"/>
        <v>0</v>
      </c>
      <c r="T3335" s="38">
        <f t="shared" ca="1" si="207"/>
        <v>10</v>
      </c>
      <c r="U3335" s="38">
        <f ca="1">SUM($R$9:S3335)</f>
        <v>-83730</v>
      </c>
    </row>
    <row r="3336" spans="16:21" x14ac:dyDescent="0.2">
      <c r="P3336">
        <v>3328</v>
      </c>
      <c r="Q3336" s="37">
        <f t="shared" ca="1" si="208"/>
        <v>0</v>
      </c>
      <c r="R3336" s="38">
        <f t="shared" si="209"/>
        <v>10</v>
      </c>
      <c r="S3336" s="38">
        <f t="shared" ca="1" si="210"/>
        <v>0</v>
      </c>
      <c r="T3336" s="38">
        <f t="shared" ca="1" si="207"/>
        <v>10</v>
      </c>
      <c r="U3336" s="38">
        <f ca="1">SUM($R$9:S3336)</f>
        <v>-83720</v>
      </c>
    </row>
    <row r="3337" spans="16:21" x14ac:dyDescent="0.2">
      <c r="P3337">
        <v>3329</v>
      </c>
      <c r="Q3337" s="37">
        <f t="shared" ca="1" si="208"/>
        <v>0</v>
      </c>
      <c r="R3337" s="38">
        <f t="shared" si="209"/>
        <v>10</v>
      </c>
      <c r="S3337" s="38">
        <f t="shared" ca="1" si="210"/>
        <v>0</v>
      </c>
      <c r="T3337" s="38">
        <f t="shared" ca="1" si="207"/>
        <v>10</v>
      </c>
      <c r="U3337" s="38">
        <f ca="1">SUM($R$9:S3337)</f>
        <v>-83710</v>
      </c>
    </row>
    <row r="3338" spans="16:21" x14ac:dyDescent="0.2">
      <c r="P3338">
        <v>3330</v>
      </c>
      <c r="Q3338" s="37">
        <f t="shared" ca="1" si="208"/>
        <v>0</v>
      </c>
      <c r="R3338" s="38">
        <f t="shared" si="209"/>
        <v>10</v>
      </c>
      <c r="S3338" s="38">
        <f t="shared" ca="1" si="210"/>
        <v>0</v>
      </c>
      <c r="T3338" s="38">
        <f t="shared" ref="T3338:T3401" ca="1" si="211">R3338+S3338</f>
        <v>10</v>
      </c>
      <c r="U3338" s="38">
        <f ca="1">SUM($R$9:S3338)</f>
        <v>-83700</v>
      </c>
    </row>
    <row r="3339" spans="16:21" x14ac:dyDescent="0.2">
      <c r="P3339">
        <v>3331</v>
      </c>
      <c r="Q3339" s="37">
        <f t="shared" ca="1" si="208"/>
        <v>0</v>
      </c>
      <c r="R3339" s="38">
        <f t="shared" si="209"/>
        <v>10</v>
      </c>
      <c r="S3339" s="38">
        <f t="shared" ca="1" si="210"/>
        <v>0</v>
      </c>
      <c r="T3339" s="38">
        <f t="shared" ca="1" si="211"/>
        <v>10</v>
      </c>
      <c r="U3339" s="38">
        <f ca="1">SUM($R$9:S3339)</f>
        <v>-83690</v>
      </c>
    </row>
    <row r="3340" spans="16:21" x14ac:dyDescent="0.2">
      <c r="P3340">
        <v>3332</v>
      </c>
      <c r="Q3340" s="37">
        <f t="shared" ca="1" si="208"/>
        <v>0</v>
      </c>
      <c r="R3340" s="38">
        <f t="shared" si="209"/>
        <v>10</v>
      </c>
      <c r="S3340" s="38">
        <f t="shared" ca="1" si="210"/>
        <v>0</v>
      </c>
      <c r="T3340" s="38">
        <f t="shared" ca="1" si="211"/>
        <v>10</v>
      </c>
      <c r="U3340" s="38">
        <f ca="1">SUM($R$9:S3340)</f>
        <v>-83680</v>
      </c>
    </row>
    <row r="3341" spans="16:21" x14ac:dyDescent="0.2">
      <c r="P3341">
        <v>3333</v>
      </c>
      <c r="Q3341" s="37">
        <f t="shared" ca="1" si="208"/>
        <v>0</v>
      </c>
      <c r="R3341" s="38">
        <f t="shared" si="209"/>
        <v>10</v>
      </c>
      <c r="S3341" s="38">
        <f t="shared" ca="1" si="210"/>
        <v>0</v>
      </c>
      <c r="T3341" s="38">
        <f t="shared" ca="1" si="211"/>
        <v>10</v>
      </c>
      <c r="U3341" s="38">
        <f ca="1">SUM($R$9:S3341)</f>
        <v>-83670</v>
      </c>
    </row>
    <row r="3342" spans="16:21" x14ac:dyDescent="0.2">
      <c r="P3342">
        <v>3334</v>
      </c>
      <c r="Q3342" s="37">
        <f t="shared" ca="1" si="208"/>
        <v>0</v>
      </c>
      <c r="R3342" s="38">
        <f t="shared" si="209"/>
        <v>10</v>
      </c>
      <c r="S3342" s="38">
        <f t="shared" ca="1" si="210"/>
        <v>0</v>
      </c>
      <c r="T3342" s="38">
        <f t="shared" ca="1" si="211"/>
        <v>10</v>
      </c>
      <c r="U3342" s="38">
        <f ca="1">SUM($R$9:S3342)</f>
        <v>-83660</v>
      </c>
    </row>
    <row r="3343" spans="16:21" x14ac:dyDescent="0.2">
      <c r="P3343">
        <v>3335</v>
      </c>
      <c r="Q3343" s="37">
        <f t="shared" ca="1" si="208"/>
        <v>0</v>
      </c>
      <c r="R3343" s="38">
        <f t="shared" si="209"/>
        <v>10</v>
      </c>
      <c r="S3343" s="38">
        <f t="shared" ca="1" si="210"/>
        <v>0</v>
      </c>
      <c r="T3343" s="38">
        <f t="shared" ca="1" si="211"/>
        <v>10</v>
      </c>
      <c r="U3343" s="38">
        <f ca="1">SUM($R$9:S3343)</f>
        <v>-83650</v>
      </c>
    </row>
    <row r="3344" spans="16:21" x14ac:dyDescent="0.2">
      <c r="P3344">
        <v>3336</v>
      </c>
      <c r="Q3344" s="37">
        <f t="shared" ca="1" si="208"/>
        <v>0</v>
      </c>
      <c r="R3344" s="38">
        <f t="shared" si="209"/>
        <v>10</v>
      </c>
      <c r="S3344" s="38">
        <f t="shared" ca="1" si="210"/>
        <v>0</v>
      </c>
      <c r="T3344" s="38">
        <f t="shared" ca="1" si="211"/>
        <v>10</v>
      </c>
      <c r="U3344" s="38">
        <f ca="1">SUM($R$9:S3344)</f>
        <v>-83640</v>
      </c>
    </row>
    <row r="3345" spans="16:21" x14ac:dyDescent="0.2">
      <c r="P3345">
        <v>3337</v>
      </c>
      <c r="Q3345" s="37">
        <f t="shared" ca="1" si="208"/>
        <v>0</v>
      </c>
      <c r="R3345" s="38">
        <f t="shared" si="209"/>
        <v>10</v>
      </c>
      <c r="S3345" s="38">
        <f t="shared" ca="1" si="210"/>
        <v>0</v>
      </c>
      <c r="T3345" s="38">
        <f t="shared" ca="1" si="211"/>
        <v>10</v>
      </c>
      <c r="U3345" s="38">
        <f ca="1">SUM($R$9:S3345)</f>
        <v>-83630</v>
      </c>
    </row>
    <row r="3346" spans="16:21" x14ac:dyDescent="0.2">
      <c r="P3346">
        <v>3338</v>
      </c>
      <c r="Q3346" s="37">
        <f t="shared" ca="1" si="208"/>
        <v>0</v>
      </c>
      <c r="R3346" s="38">
        <f t="shared" si="209"/>
        <v>10</v>
      </c>
      <c r="S3346" s="38">
        <f t="shared" ca="1" si="210"/>
        <v>0</v>
      </c>
      <c r="T3346" s="38">
        <f t="shared" ca="1" si="211"/>
        <v>10</v>
      </c>
      <c r="U3346" s="38">
        <f ca="1">SUM($R$9:S3346)</f>
        <v>-83620</v>
      </c>
    </row>
    <row r="3347" spans="16:21" x14ac:dyDescent="0.2">
      <c r="P3347">
        <v>3339</v>
      </c>
      <c r="Q3347" s="37">
        <f t="shared" ca="1" si="208"/>
        <v>0</v>
      </c>
      <c r="R3347" s="38">
        <f t="shared" si="209"/>
        <v>10</v>
      </c>
      <c r="S3347" s="38">
        <f t="shared" ca="1" si="210"/>
        <v>0</v>
      </c>
      <c r="T3347" s="38">
        <f t="shared" ca="1" si="211"/>
        <v>10</v>
      </c>
      <c r="U3347" s="38">
        <f ca="1">SUM($R$9:S3347)</f>
        <v>-83610</v>
      </c>
    </row>
    <row r="3348" spans="16:21" x14ac:dyDescent="0.2">
      <c r="P3348">
        <v>3340</v>
      </c>
      <c r="Q3348" s="37">
        <f t="shared" ca="1" si="208"/>
        <v>0</v>
      </c>
      <c r="R3348" s="38">
        <f t="shared" si="209"/>
        <v>10</v>
      </c>
      <c r="S3348" s="38">
        <f t="shared" ca="1" si="210"/>
        <v>0</v>
      </c>
      <c r="T3348" s="38">
        <f t="shared" ca="1" si="211"/>
        <v>10</v>
      </c>
      <c r="U3348" s="38">
        <f ca="1">SUM($R$9:S3348)</f>
        <v>-83600</v>
      </c>
    </row>
    <row r="3349" spans="16:21" x14ac:dyDescent="0.2">
      <c r="P3349">
        <v>3341</v>
      </c>
      <c r="Q3349" s="37">
        <f t="shared" ca="1" si="208"/>
        <v>0</v>
      </c>
      <c r="R3349" s="38">
        <f t="shared" si="209"/>
        <v>10</v>
      </c>
      <c r="S3349" s="38">
        <f t="shared" ca="1" si="210"/>
        <v>0</v>
      </c>
      <c r="T3349" s="38">
        <f t="shared" ca="1" si="211"/>
        <v>10</v>
      </c>
      <c r="U3349" s="38">
        <f ca="1">SUM($R$9:S3349)</f>
        <v>-83590</v>
      </c>
    </row>
    <row r="3350" spans="16:21" x14ac:dyDescent="0.2">
      <c r="P3350">
        <v>3342</v>
      </c>
      <c r="Q3350" s="37">
        <f t="shared" ca="1" si="208"/>
        <v>0</v>
      </c>
      <c r="R3350" s="38">
        <f t="shared" si="209"/>
        <v>10</v>
      </c>
      <c r="S3350" s="38">
        <f t="shared" ca="1" si="210"/>
        <v>0</v>
      </c>
      <c r="T3350" s="38">
        <f t="shared" ca="1" si="211"/>
        <v>10</v>
      </c>
      <c r="U3350" s="38">
        <f ca="1">SUM($R$9:S3350)</f>
        <v>-83580</v>
      </c>
    </row>
    <row r="3351" spans="16:21" x14ac:dyDescent="0.2">
      <c r="P3351">
        <v>3343</v>
      </c>
      <c r="Q3351" s="37">
        <f t="shared" ca="1" si="208"/>
        <v>0</v>
      </c>
      <c r="R3351" s="38">
        <f t="shared" si="209"/>
        <v>10</v>
      </c>
      <c r="S3351" s="38">
        <f t="shared" ca="1" si="210"/>
        <v>0</v>
      </c>
      <c r="T3351" s="38">
        <f t="shared" ca="1" si="211"/>
        <v>10</v>
      </c>
      <c r="U3351" s="38">
        <f ca="1">SUM($R$9:S3351)</f>
        <v>-83570</v>
      </c>
    </row>
    <row r="3352" spans="16:21" x14ac:dyDescent="0.2">
      <c r="P3352">
        <v>3344</v>
      </c>
      <c r="Q3352" s="37">
        <f t="shared" ca="1" si="208"/>
        <v>0</v>
      </c>
      <c r="R3352" s="38">
        <f t="shared" si="209"/>
        <v>10</v>
      </c>
      <c r="S3352" s="38">
        <f t="shared" ca="1" si="210"/>
        <v>0</v>
      </c>
      <c r="T3352" s="38">
        <f t="shared" ca="1" si="211"/>
        <v>10</v>
      </c>
      <c r="U3352" s="38">
        <f ca="1">SUM($R$9:S3352)</f>
        <v>-83560</v>
      </c>
    </row>
    <row r="3353" spans="16:21" x14ac:dyDescent="0.2">
      <c r="P3353">
        <v>3345</v>
      </c>
      <c r="Q3353" s="37">
        <f t="shared" ca="1" si="208"/>
        <v>0</v>
      </c>
      <c r="R3353" s="38">
        <f t="shared" si="209"/>
        <v>10</v>
      </c>
      <c r="S3353" s="38">
        <f t="shared" ca="1" si="210"/>
        <v>0</v>
      </c>
      <c r="T3353" s="38">
        <f t="shared" ca="1" si="211"/>
        <v>10</v>
      </c>
      <c r="U3353" s="38">
        <f ca="1">SUM($R$9:S3353)</f>
        <v>-83550</v>
      </c>
    </row>
    <row r="3354" spans="16:21" x14ac:dyDescent="0.2">
      <c r="P3354">
        <v>3346</v>
      </c>
      <c r="Q3354" s="37">
        <f t="shared" ca="1" si="208"/>
        <v>0</v>
      </c>
      <c r="R3354" s="38">
        <f t="shared" si="209"/>
        <v>10</v>
      </c>
      <c r="S3354" s="38">
        <f t="shared" ca="1" si="210"/>
        <v>0</v>
      </c>
      <c r="T3354" s="38">
        <f t="shared" ca="1" si="211"/>
        <v>10</v>
      </c>
      <c r="U3354" s="38">
        <f ca="1">SUM($R$9:S3354)</f>
        <v>-83540</v>
      </c>
    </row>
    <row r="3355" spans="16:21" x14ac:dyDescent="0.2">
      <c r="P3355">
        <v>3347</v>
      </c>
      <c r="Q3355" s="37">
        <f t="shared" ca="1" si="208"/>
        <v>0</v>
      </c>
      <c r="R3355" s="38">
        <f t="shared" si="209"/>
        <v>10</v>
      </c>
      <c r="S3355" s="38">
        <f t="shared" ca="1" si="210"/>
        <v>0</v>
      </c>
      <c r="T3355" s="38">
        <f t="shared" ca="1" si="211"/>
        <v>10</v>
      </c>
      <c r="U3355" s="38">
        <f ca="1">SUM($R$9:S3355)</f>
        <v>-83530</v>
      </c>
    </row>
    <row r="3356" spans="16:21" x14ac:dyDescent="0.2">
      <c r="P3356">
        <v>3348</v>
      </c>
      <c r="Q3356" s="37">
        <f t="shared" ca="1" si="208"/>
        <v>0</v>
      </c>
      <c r="R3356" s="38">
        <f t="shared" si="209"/>
        <v>10</v>
      </c>
      <c r="S3356" s="38">
        <f t="shared" ca="1" si="210"/>
        <v>0</v>
      </c>
      <c r="T3356" s="38">
        <f t="shared" ca="1" si="211"/>
        <v>10</v>
      </c>
      <c r="U3356" s="38">
        <f ca="1">SUM($R$9:S3356)</f>
        <v>-83520</v>
      </c>
    </row>
    <row r="3357" spans="16:21" x14ac:dyDescent="0.2">
      <c r="P3357">
        <v>3349</v>
      </c>
      <c r="Q3357" s="37">
        <f t="shared" ca="1" si="208"/>
        <v>0</v>
      </c>
      <c r="R3357" s="38">
        <f t="shared" si="209"/>
        <v>10</v>
      </c>
      <c r="S3357" s="38">
        <f t="shared" ca="1" si="210"/>
        <v>0</v>
      </c>
      <c r="T3357" s="38">
        <f t="shared" ca="1" si="211"/>
        <v>10</v>
      </c>
      <c r="U3357" s="38">
        <f ca="1">SUM($R$9:S3357)</f>
        <v>-83510</v>
      </c>
    </row>
    <row r="3358" spans="16:21" x14ac:dyDescent="0.2">
      <c r="P3358">
        <v>3350</v>
      </c>
      <c r="Q3358" s="37">
        <f t="shared" ca="1" si="208"/>
        <v>0</v>
      </c>
      <c r="R3358" s="38">
        <f t="shared" si="209"/>
        <v>10</v>
      </c>
      <c r="S3358" s="38">
        <f t="shared" ca="1" si="210"/>
        <v>0</v>
      </c>
      <c r="T3358" s="38">
        <f t="shared" ca="1" si="211"/>
        <v>10</v>
      </c>
      <c r="U3358" s="38">
        <f ca="1">SUM($R$9:S3358)</f>
        <v>-83500</v>
      </c>
    </row>
    <row r="3359" spans="16:21" x14ac:dyDescent="0.2">
      <c r="P3359">
        <v>3351</v>
      </c>
      <c r="Q3359" s="37">
        <f t="shared" ca="1" si="208"/>
        <v>0</v>
      </c>
      <c r="R3359" s="38">
        <f t="shared" si="209"/>
        <v>10</v>
      </c>
      <c r="S3359" s="38">
        <f t="shared" ca="1" si="210"/>
        <v>0</v>
      </c>
      <c r="T3359" s="38">
        <f t="shared" ca="1" si="211"/>
        <v>10</v>
      </c>
      <c r="U3359" s="38">
        <f ca="1">SUM($R$9:S3359)</f>
        <v>-83490</v>
      </c>
    </row>
    <row r="3360" spans="16:21" x14ac:dyDescent="0.2">
      <c r="P3360">
        <v>3352</v>
      </c>
      <c r="Q3360" s="37">
        <f t="shared" ca="1" si="208"/>
        <v>0</v>
      </c>
      <c r="R3360" s="38">
        <f t="shared" si="209"/>
        <v>10</v>
      </c>
      <c r="S3360" s="38">
        <f t="shared" ca="1" si="210"/>
        <v>0</v>
      </c>
      <c r="T3360" s="38">
        <f t="shared" ca="1" si="211"/>
        <v>10</v>
      </c>
      <c r="U3360" s="38">
        <f ca="1">SUM($R$9:S3360)</f>
        <v>-83480</v>
      </c>
    </row>
    <row r="3361" spans="16:21" x14ac:dyDescent="0.2">
      <c r="P3361">
        <v>3353</v>
      </c>
      <c r="Q3361" s="37">
        <f t="shared" ca="1" si="208"/>
        <v>0</v>
      </c>
      <c r="R3361" s="38">
        <f t="shared" si="209"/>
        <v>10</v>
      </c>
      <c r="S3361" s="38">
        <f t="shared" ca="1" si="210"/>
        <v>0</v>
      </c>
      <c r="T3361" s="38">
        <f t="shared" ca="1" si="211"/>
        <v>10</v>
      </c>
      <c r="U3361" s="38">
        <f ca="1">SUM($R$9:S3361)</f>
        <v>-83470</v>
      </c>
    </row>
    <row r="3362" spans="16:21" x14ac:dyDescent="0.2">
      <c r="P3362">
        <v>3354</v>
      </c>
      <c r="Q3362" s="37">
        <f t="shared" ca="1" si="208"/>
        <v>0</v>
      </c>
      <c r="R3362" s="38">
        <f t="shared" si="209"/>
        <v>10</v>
      </c>
      <c r="S3362" s="38">
        <f t="shared" ca="1" si="210"/>
        <v>0</v>
      </c>
      <c r="T3362" s="38">
        <f t="shared" ca="1" si="211"/>
        <v>10</v>
      </c>
      <c r="U3362" s="38">
        <f ca="1">SUM($R$9:S3362)</f>
        <v>-83460</v>
      </c>
    </row>
    <row r="3363" spans="16:21" x14ac:dyDescent="0.2">
      <c r="P3363">
        <v>3355</v>
      </c>
      <c r="Q3363" s="37">
        <f t="shared" ca="1" si="208"/>
        <v>0</v>
      </c>
      <c r="R3363" s="38">
        <f t="shared" si="209"/>
        <v>10</v>
      </c>
      <c r="S3363" s="38">
        <f t="shared" ca="1" si="210"/>
        <v>0</v>
      </c>
      <c r="T3363" s="38">
        <f t="shared" ca="1" si="211"/>
        <v>10</v>
      </c>
      <c r="U3363" s="38">
        <f ca="1">SUM($R$9:S3363)</f>
        <v>-83450</v>
      </c>
    </row>
    <row r="3364" spans="16:21" x14ac:dyDescent="0.2">
      <c r="P3364">
        <v>3356</v>
      </c>
      <c r="Q3364" s="37">
        <f t="shared" ca="1" si="208"/>
        <v>0</v>
      </c>
      <c r="R3364" s="38">
        <f t="shared" si="209"/>
        <v>10</v>
      </c>
      <c r="S3364" s="38">
        <f t="shared" ca="1" si="210"/>
        <v>0</v>
      </c>
      <c r="T3364" s="38">
        <f t="shared" ca="1" si="211"/>
        <v>10</v>
      </c>
      <c r="U3364" s="38">
        <f ca="1">SUM($R$9:S3364)</f>
        <v>-83440</v>
      </c>
    </row>
    <row r="3365" spans="16:21" x14ac:dyDescent="0.2">
      <c r="P3365">
        <v>3357</v>
      </c>
      <c r="Q3365" s="37">
        <f t="shared" ca="1" si="208"/>
        <v>0</v>
      </c>
      <c r="R3365" s="38">
        <f t="shared" si="209"/>
        <v>10</v>
      </c>
      <c r="S3365" s="38">
        <f t="shared" ca="1" si="210"/>
        <v>0</v>
      </c>
      <c r="T3365" s="38">
        <f t="shared" ca="1" si="211"/>
        <v>10</v>
      </c>
      <c r="U3365" s="38">
        <f ca="1">SUM($R$9:S3365)</f>
        <v>-83430</v>
      </c>
    </row>
    <row r="3366" spans="16:21" x14ac:dyDescent="0.2">
      <c r="P3366">
        <v>3358</v>
      </c>
      <c r="Q3366" s="37">
        <f t="shared" ca="1" si="208"/>
        <v>0</v>
      </c>
      <c r="R3366" s="38">
        <f t="shared" si="209"/>
        <v>10</v>
      </c>
      <c r="S3366" s="38">
        <f t="shared" ca="1" si="210"/>
        <v>0</v>
      </c>
      <c r="T3366" s="38">
        <f t="shared" ca="1" si="211"/>
        <v>10</v>
      </c>
      <c r="U3366" s="38">
        <f ca="1">SUM($R$9:S3366)</f>
        <v>-83420</v>
      </c>
    </row>
    <row r="3367" spans="16:21" x14ac:dyDescent="0.2">
      <c r="P3367">
        <v>3359</v>
      </c>
      <c r="Q3367" s="37">
        <f t="shared" ca="1" si="208"/>
        <v>0</v>
      </c>
      <c r="R3367" s="38">
        <f t="shared" si="209"/>
        <v>10</v>
      </c>
      <c r="S3367" s="38">
        <f t="shared" ca="1" si="210"/>
        <v>0</v>
      </c>
      <c r="T3367" s="38">
        <f t="shared" ca="1" si="211"/>
        <v>10</v>
      </c>
      <c r="U3367" s="38">
        <f ca="1">SUM($R$9:S3367)</f>
        <v>-83410</v>
      </c>
    </row>
    <row r="3368" spans="16:21" x14ac:dyDescent="0.2">
      <c r="P3368">
        <v>3360</v>
      </c>
      <c r="Q3368" s="37">
        <f t="shared" ca="1" si="208"/>
        <v>0</v>
      </c>
      <c r="R3368" s="38">
        <f t="shared" si="209"/>
        <v>10</v>
      </c>
      <c r="S3368" s="38">
        <f t="shared" ca="1" si="210"/>
        <v>0</v>
      </c>
      <c r="T3368" s="38">
        <f t="shared" ca="1" si="211"/>
        <v>10</v>
      </c>
      <c r="U3368" s="38">
        <f ca="1">SUM($R$9:S3368)</f>
        <v>-83400</v>
      </c>
    </row>
    <row r="3369" spans="16:21" x14ac:dyDescent="0.2">
      <c r="P3369">
        <v>3361</v>
      </c>
      <c r="Q3369" s="37">
        <f t="shared" ca="1" si="208"/>
        <v>0</v>
      </c>
      <c r="R3369" s="38">
        <f t="shared" si="209"/>
        <v>10</v>
      </c>
      <c r="S3369" s="38">
        <f t="shared" ca="1" si="210"/>
        <v>0</v>
      </c>
      <c r="T3369" s="38">
        <f t="shared" ca="1" si="211"/>
        <v>10</v>
      </c>
      <c r="U3369" s="38">
        <f ca="1">SUM($R$9:S3369)</f>
        <v>-83390</v>
      </c>
    </row>
    <row r="3370" spans="16:21" x14ac:dyDescent="0.2">
      <c r="P3370">
        <v>3362</v>
      </c>
      <c r="Q3370" s="37">
        <f t="shared" ca="1" si="208"/>
        <v>0</v>
      </c>
      <c r="R3370" s="38">
        <f t="shared" si="209"/>
        <v>10</v>
      </c>
      <c r="S3370" s="38">
        <f t="shared" ca="1" si="210"/>
        <v>0</v>
      </c>
      <c r="T3370" s="38">
        <f t="shared" ca="1" si="211"/>
        <v>10</v>
      </c>
      <c r="U3370" s="38">
        <f ca="1">SUM($R$9:S3370)</f>
        <v>-83380</v>
      </c>
    </row>
    <row r="3371" spans="16:21" x14ac:dyDescent="0.2">
      <c r="P3371">
        <v>3363</v>
      </c>
      <c r="Q3371" s="37">
        <f t="shared" ca="1" si="208"/>
        <v>0</v>
      </c>
      <c r="R3371" s="38">
        <f t="shared" si="209"/>
        <v>10</v>
      </c>
      <c r="S3371" s="38">
        <f t="shared" ca="1" si="210"/>
        <v>0</v>
      </c>
      <c r="T3371" s="38">
        <f t="shared" ca="1" si="211"/>
        <v>10</v>
      </c>
      <c r="U3371" s="38">
        <f ca="1">SUM($R$9:S3371)</f>
        <v>-83370</v>
      </c>
    </row>
    <row r="3372" spans="16:21" x14ac:dyDescent="0.2">
      <c r="P3372">
        <v>3364</v>
      </c>
      <c r="Q3372" s="37">
        <f t="shared" ca="1" si="208"/>
        <v>0</v>
      </c>
      <c r="R3372" s="38">
        <f t="shared" si="209"/>
        <v>10</v>
      </c>
      <c r="S3372" s="38">
        <f t="shared" ca="1" si="210"/>
        <v>0</v>
      </c>
      <c r="T3372" s="38">
        <f t="shared" ca="1" si="211"/>
        <v>10</v>
      </c>
      <c r="U3372" s="38">
        <f ca="1">SUM($R$9:S3372)</f>
        <v>-83360</v>
      </c>
    </row>
    <row r="3373" spans="16:21" x14ac:dyDescent="0.2">
      <c r="P3373">
        <v>3365</v>
      </c>
      <c r="Q3373" s="37">
        <f t="shared" ca="1" si="208"/>
        <v>0</v>
      </c>
      <c r="R3373" s="38">
        <f t="shared" si="209"/>
        <v>10</v>
      </c>
      <c r="S3373" s="38">
        <f t="shared" ca="1" si="210"/>
        <v>0</v>
      </c>
      <c r="T3373" s="38">
        <f t="shared" ca="1" si="211"/>
        <v>10</v>
      </c>
      <c r="U3373" s="38">
        <f ca="1">SUM($R$9:S3373)</f>
        <v>-83350</v>
      </c>
    </row>
    <row r="3374" spans="16:21" x14ac:dyDescent="0.2">
      <c r="P3374">
        <v>3366</v>
      </c>
      <c r="Q3374" s="37">
        <f t="shared" ca="1" si="208"/>
        <v>0</v>
      </c>
      <c r="R3374" s="38">
        <f t="shared" si="209"/>
        <v>10</v>
      </c>
      <c r="S3374" s="38">
        <f t="shared" ca="1" si="210"/>
        <v>0</v>
      </c>
      <c r="T3374" s="38">
        <f t="shared" ca="1" si="211"/>
        <v>10</v>
      </c>
      <c r="U3374" s="38">
        <f ca="1">SUM($R$9:S3374)</f>
        <v>-83340</v>
      </c>
    </row>
    <row r="3375" spans="16:21" x14ac:dyDescent="0.2">
      <c r="P3375">
        <v>3367</v>
      </c>
      <c r="Q3375" s="37">
        <f t="shared" ca="1" si="208"/>
        <v>0</v>
      </c>
      <c r="R3375" s="38">
        <f t="shared" si="209"/>
        <v>10</v>
      </c>
      <c r="S3375" s="38">
        <f t="shared" ca="1" si="210"/>
        <v>0</v>
      </c>
      <c r="T3375" s="38">
        <f t="shared" ca="1" si="211"/>
        <v>10</v>
      </c>
      <c r="U3375" s="38">
        <f ca="1">SUM($R$9:S3375)</f>
        <v>-83330</v>
      </c>
    </row>
    <row r="3376" spans="16:21" x14ac:dyDescent="0.2">
      <c r="P3376">
        <v>3368</v>
      </c>
      <c r="Q3376" s="37">
        <f t="shared" ca="1" si="208"/>
        <v>0</v>
      </c>
      <c r="R3376" s="38">
        <f t="shared" si="209"/>
        <v>10</v>
      </c>
      <c r="S3376" s="38">
        <f t="shared" ca="1" si="210"/>
        <v>0</v>
      </c>
      <c r="T3376" s="38">
        <f t="shared" ca="1" si="211"/>
        <v>10</v>
      </c>
      <c r="U3376" s="38">
        <f ca="1">SUM($R$9:S3376)</f>
        <v>-83320</v>
      </c>
    </row>
    <row r="3377" spans="16:21" x14ac:dyDescent="0.2">
      <c r="P3377">
        <v>3369</v>
      </c>
      <c r="Q3377" s="37">
        <f t="shared" ref="Q3377:Q3440" ca="1" si="212">IF(RAND()&lt;$C$2,1,0)</f>
        <v>0</v>
      </c>
      <c r="R3377" s="38">
        <f t="shared" ref="R3377:R3440" si="213">$G$2</f>
        <v>10</v>
      </c>
      <c r="S3377" s="38">
        <f t="shared" ref="S3377:S3440" ca="1" si="214">IF(Q3377=1,$G$3,$G$4)</f>
        <v>0</v>
      </c>
      <c r="T3377" s="38">
        <f t="shared" ca="1" si="211"/>
        <v>10</v>
      </c>
      <c r="U3377" s="38">
        <f ca="1">SUM($R$9:S3377)</f>
        <v>-83310</v>
      </c>
    </row>
    <row r="3378" spans="16:21" x14ac:dyDescent="0.2">
      <c r="P3378">
        <v>3370</v>
      </c>
      <c r="Q3378" s="37">
        <f t="shared" ca="1" si="212"/>
        <v>0</v>
      </c>
      <c r="R3378" s="38">
        <f t="shared" si="213"/>
        <v>10</v>
      </c>
      <c r="S3378" s="38">
        <f t="shared" ca="1" si="214"/>
        <v>0</v>
      </c>
      <c r="T3378" s="38">
        <f t="shared" ca="1" si="211"/>
        <v>10</v>
      </c>
      <c r="U3378" s="38">
        <f ca="1">SUM($R$9:S3378)</f>
        <v>-83300</v>
      </c>
    </row>
    <row r="3379" spans="16:21" x14ac:dyDescent="0.2">
      <c r="P3379">
        <v>3371</v>
      </c>
      <c r="Q3379" s="37">
        <f t="shared" ca="1" si="212"/>
        <v>0</v>
      </c>
      <c r="R3379" s="38">
        <f t="shared" si="213"/>
        <v>10</v>
      </c>
      <c r="S3379" s="38">
        <f t="shared" ca="1" si="214"/>
        <v>0</v>
      </c>
      <c r="T3379" s="38">
        <f t="shared" ca="1" si="211"/>
        <v>10</v>
      </c>
      <c r="U3379" s="38">
        <f ca="1">SUM($R$9:S3379)</f>
        <v>-83290</v>
      </c>
    </row>
    <row r="3380" spans="16:21" x14ac:dyDescent="0.2">
      <c r="P3380">
        <v>3372</v>
      </c>
      <c r="Q3380" s="37">
        <f t="shared" ca="1" si="212"/>
        <v>0</v>
      </c>
      <c r="R3380" s="38">
        <f t="shared" si="213"/>
        <v>10</v>
      </c>
      <c r="S3380" s="38">
        <f t="shared" ca="1" si="214"/>
        <v>0</v>
      </c>
      <c r="T3380" s="38">
        <f t="shared" ca="1" si="211"/>
        <v>10</v>
      </c>
      <c r="U3380" s="38">
        <f ca="1">SUM($R$9:S3380)</f>
        <v>-83280</v>
      </c>
    </row>
    <row r="3381" spans="16:21" x14ac:dyDescent="0.2">
      <c r="P3381">
        <v>3373</v>
      </c>
      <c r="Q3381" s="37">
        <f t="shared" ca="1" si="212"/>
        <v>0</v>
      </c>
      <c r="R3381" s="38">
        <f t="shared" si="213"/>
        <v>10</v>
      </c>
      <c r="S3381" s="38">
        <f t="shared" ca="1" si="214"/>
        <v>0</v>
      </c>
      <c r="T3381" s="38">
        <f t="shared" ca="1" si="211"/>
        <v>10</v>
      </c>
      <c r="U3381" s="38">
        <f ca="1">SUM($R$9:S3381)</f>
        <v>-83270</v>
      </c>
    </row>
    <row r="3382" spans="16:21" x14ac:dyDescent="0.2">
      <c r="P3382">
        <v>3374</v>
      </c>
      <c r="Q3382" s="37">
        <f t="shared" ca="1" si="212"/>
        <v>0</v>
      </c>
      <c r="R3382" s="38">
        <f t="shared" si="213"/>
        <v>10</v>
      </c>
      <c r="S3382" s="38">
        <f t="shared" ca="1" si="214"/>
        <v>0</v>
      </c>
      <c r="T3382" s="38">
        <f t="shared" ca="1" si="211"/>
        <v>10</v>
      </c>
      <c r="U3382" s="38">
        <f ca="1">SUM($R$9:S3382)</f>
        <v>-83260</v>
      </c>
    </row>
    <row r="3383" spans="16:21" x14ac:dyDescent="0.2">
      <c r="P3383">
        <v>3375</v>
      </c>
      <c r="Q3383" s="37">
        <f t="shared" ca="1" si="212"/>
        <v>0</v>
      </c>
      <c r="R3383" s="38">
        <f t="shared" si="213"/>
        <v>10</v>
      </c>
      <c r="S3383" s="38">
        <f t="shared" ca="1" si="214"/>
        <v>0</v>
      </c>
      <c r="T3383" s="38">
        <f t="shared" ca="1" si="211"/>
        <v>10</v>
      </c>
      <c r="U3383" s="38">
        <f ca="1">SUM($R$9:S3383)</f>
        <v>-83250</v>
      </c>
    </row>
    <row r="3384" spans="16:21" x14ac:dyDescent="0.2">
      <c r="P3384">
        <v>3376</v>
      </c>
      <c r="Q3384" s="37">
        <f t="shared" ca="1" si="212"/>
        <v>0</v>
      </c>
      <c r="R3384" s="38">
        <f t="shared" si="213"/>
        <v>10</v>
      </c>
      <c r="S3384" s="38">
        <f t="shared" ca="1" si="214"/>
        <v>0</v>
      </c>
      <c r="T3384" s="38">
        <f t="shared" ca="1" si="211"/>
        <v>10</v>
      </c>
      <c r="U3384" s="38">
        <f ca="1">SUM($R$9:S3384)</f>
        <v>-83240</v>
      </c>
    </row>
    <row r="3385" spans="16:21" x14ac:dyDescent="0.2">
      <c r="P3385">
        <v>3377</v>
      </c>
      <c r="Q3385" s="37">
        <f t="shared" ca="1" si="212"/>
        <v>0</v>
      </c>
      <c r="R3385" s="38">
        <f t="shared" si="213"/>
        <v>10</v>
      </c>
      <c r="S3385" s="38">
        <f t="shared" ca="1" si="214"/>
        <v>0</v>
      </c>
      <c r="T3385" s="38">
        <f t="shared" ca="1" si="211"/>
        <v>10</v>
      </c>
      <c r="U3385" s="38">
        <f ca="1">SUM($R$9:S3385)</f>
        <v>-83230</v>
      </c>
    </row>
    <row r="3386" spans="16:21" x14ac:dyDescent="0.2">
      <c r="P3386">
        <v>3378</v>
      </c>
      <c r="Q3386" s="37">
        <f t="shared" ca="1" si="212"/>
        <v>0</v>
      </c>
      <c r="R3386" s="38">
        <f t="shared" si="213"/>
        <v>10</v>
      </c>
      <c r="S3386" s="38">
        <f t="shared" ca="1" si="214"/>
        <v>0</v>
      </c>
      <c r="T3386" s="38">
        <f t="shared" ca="1" si="211"/>
        <v>10</v>
      </c>
      <c r="U3386" s="38">
        <f ca="1">SUM($R$9:S3386)</f>
        <v>-83220</v>
      </c>
    </row>
    <row r="3387" spans="16:21" x14ac:dyDescent="0.2">
      <c r="P3387">
        <v>3379</v>
      </c>
      <c r="Q3387" s="37">
        <f t="shared" ca="1" si="212"/>
        <v>0</v>
      </c>
      <c r="R3387" s="38">
        <f t="shared" si="213"/>
        <v>10</v>
      </c>
      <c r="S3387" s="38">
        <f t="shared" ca="1" si="214"/>
        <v>0</v>
      </c>
      <c r="T3387" s="38">
        <f t="shared" ca="1" si="211"/>
        <v>10</v>
      </c>
      <c r="U3387" s="38">
        <f ca="1">SUM($R$9:S3387)</f>
        <v>-83210</v>
      </c>
    </row>
    <row r="3388" spans="16:21" x14ac:dyDescent="0.2">
      <c r="P3388">
        <v>3380</v>
      </c>
      <c r="Q3388" s="37">
        <f t="shared" ca="1" si="212"/>
        <v>0</v>
      </c>
      <c r="R3388" s="38">
        <f t="shared" si="213"/>
        <v>10</v>
      </c>
      <c r="S3388" s="38">
        <f t="shared" ca="1" si="214"/>
        <v>0</v>
      </c>
      <c r="T3388" s="38">
        <f t="shared" ca="1" si="211"/>
        <v>10</v>
      </c>
      <c r="U3388" s="38">
        <f ca="1">SUM($R$9:S3388)</f>
        <v>-83200</v>
      </c>
    </row>
    <row r="3389" spans="16:21" x14ac:dyDescent="0.2">
      <c r="P3389">
        <v>3381</v>
      </c>
      <c r="Q3389" s="37">
        <f t="shared" ca="1" si="212"/>
        <v>0</v>
      </c>
      <c r="R3389" s="38">
        <f t="shared" si="213"/>
        <v>10</v>
      </c>
      <c r="S3389" s="38">
        <f t="shared" ca="1" si="214"/>
        <v>0</v>
      </c>
      <c r="T3389" s="38">
        <f t="shared" ca="1" si="211"/>
        <v>10</v>
      </c>
      <c r="U3389" s="38">
        <f ca="1">SUM($R$9:S3389)</f>
        <v>-83190</v>
      </c>
    </row>
    <row r="3390" spans="16:21" x14ac:dyDescent="0.2">
      <c r="P3390">
        <v>3382</v>
      </c>
      <c r="Q3390" s="37">
        <f t="shared" ca="1" si="212"/>
        <v>0</v>
      </c>
      <c r="R3390" s="38">
        <f t="shared" si="213"/>
        <v>10</v>
      </c>
      <c r="S3390" s="38">
        <f t="shared" ca="1" si="214"/>
        <v>0</v>
      </c>
      <c r="T3390" s="38">
        <f t="shared" ca="1" si="211"/>
        <v>10</v>
      </c>
      <c r="U3390" s="38">
        <f ca="1">SUM($R$9:S3390)</f>
        <v>-83180</v>
      </c>
    </row>
    <row r="3391" spans="16:21" x14ac:dyDescent="0.2">
      <c r="P3391">
        <v>3383</v>
      </c>
      <c r="Q3391" s="37">
        <f t="shared" ca="1" si="212"/>
        <v>0</v>
      </c>
      <c r="R3391" s="38">
        <f t="shared" si="213"/>
        <v>10</v>
      </c>
      <c r="S3391" s="38">
        <f t="shared" ca="1" si="214"/>
        <v>0</v>
      </c>
      <c r="T3391" s="38">
        <f t="shared" ca="1" si="211"/>
        <v>10</v>
      </c>
      <c r="U3391" s="38">
        <f ca="1">SUM($R$9:S3391)</f>
        <v>-83170</v>
      </c>
    </row>
    <row r="3392" spans="16:21" x14ac:dyDescent="0.2">
      <c r="P3392">
        <v>3384</v>
      </c>
      <c r="Q3392" s="37">
        <f t="shared" ca="1" si="212"/>
        <v>0</v>
      </c>
      <c r="R3392" s="38">
        <f t="shared" si="213"/>
        <v>10</v>
      </c>
      <c r="S3392" s="38">
        <f t="shared" ca="1" si="214"/>
        <v>0</v>
      </c>
      <c r="T3392" s="38">
        <f t="shared" ca="1" si="211"/>
        <v>10</v>
      </c>
      <c r="U3392" s="38">
        <f ca="1">SUM($R$9:S3392)</f>
        <v>-83160</v>
      </c>
    </row>
    <row r="3393" spans="16:21" x14ac:dyDescent="0.2">
      <c r="P3393">
        <v>3385</v>
      </c>
      <c r="Q3393" s="37">
        <f t="shared" ca="1" si="212"/>
        <v>0</v>
      </c>
      <c r="R3393" s="38">
        <f t="shared" si="213"/>
        <v>10</v>
      </c>
      <c r="S3393" s="38">
        <f t="shared" ca="1" si="214"/>
        <v>0</v>
      </c>
      <c r="T3393" s="38">
        <f t="shared" ca="1" si="211"/>
        <v>10</v>
      </c>
      <c r="U3393" s="38">
        <f ca="1">SUM($R$9:S3393)</f>
        <v>-83150</v>
      </c>
    </row>
    <row r="3394" spans="16:21" x14ac:dyDescent="0.2">
      <c r="P3394">
        <v>3386</v>
      </c>
      <c r="Q3394" s="37">
        <f t="shared" ca="1" si="212"/>
        <v>0</v>
      </c>
      <c r="R3394" s="38">
        <f t="shared" si="213"/>
        <v>10</v>
      </c>
      <c r="S3394" s="38">
        <f t="shared" ca="1" si="214"/>
        <v>0</v>
      </c>
      <c r="T3394" s="38">
        <f t="shared" ca="1" si="211"/>
        <v>10</v>
      </c>
      <c r="U3394" s="38">
        <f ca="1">SUM($R$9:S3394)</f>
        <v>-83140</v>
      </c>
    </row>
    <row r="3395" spans="16:21" x14ac:dyDescent="0.2">
      <c r="P3395">
        <v>3387</v>
      </c>
      <c r="Q3395" s="37">
        <f t="shared" ca="1" si="212"/>
        <v>0</v>
      </c>
      <c r="R3395" s="38">
        <f t="shared" si="213"/>
        <v>10</v>
      </c>
      <c r="S3395" s="38">
        <f t="shared" ca="1" si="214"/>
        <v>0</v>
      </c>
      <c r="T3395" s="38">
        <f t="shared" ca="1" si="211"/>
        <v>10</v>
      </c>
      <c r="U3395" s="38">
        <f ca="1">SUM($R$9:S3395)</f>
        <v>-83130</v>
      </c>
    </row>
    <row r="3396" spans="16:21" x14ac:dyDescent="0.2">
      <c r="P3396">
        <v>3388</v>
      </c>
      <c r="Q3396" s="37">
        <f t="shared" ca="1" si="212"/>
        <v>0</v>
      </c>
      <c r="R3396" s="38">
        <f t="shared" si="213"/>
        <v>10</v>
      </c>
      <c r="S3396" s="38">
        <f t="shared" ca="1" si="214"/>
        <v>0</v>
      </c>
      <c r="T3396" s="38">
        <f t="shared" ca="1" si="211"/>
        <v>10</v>
      </c>
      <c r="U3396" s="38">
        <f ca="1">SUM($R$9:S3396)</f>
        <v>-83120</v>
      </c>
    </row>
    <row r="3397" spans="16:21" x14ac:dyDescent="0.2">
      <c r="P3397">
        <v>3389</v>
      </c>
      <c r="Q3397" s="37">
        <f t="shared" ca="1" si="212"/>
        <v>0</v>
      </c>
      <c r="R3397" s="38">
        <f t="shared" si="213"/>
        <v>10</v>
      </c>
      <c r="S3397" s="38">
        <f t="shared" ca="1" si="214"/>
        <v>0</v>
      </c>
      <c r="T3397" s="38">
        <f t="shared" ca="1" si="211"/>
        <v>10</v>
      </c>
      <c r="U3397" s="38">
        <f ca="1">SUM($R$9:S3397)</f>
        <v>-83110</v>
      </c>
    </row>
    <row r="3398" spans="16:21" x14ac:dyDescent="0.2">
      <c r="P3398">
        <v>3390</v>
      </c>
      <c r="Q3398" s="37">
        <f t="shared" ca="1" si="212"/>
        <v>0</v>
      </c>
      <c r="R3398" s="38">
        <f t="shared" si="213"/>
        <v>10</v>
      </c>
      <c r="S3398" s="38">
        <f t="shared" ca="1" si="214"/>
        <v>0</v>
      </c>
      <c r="T3398" s="38">
        <f t="shared" ca="1" si="211"/>
        <v>10</v>
      </c>
      <c r="U3398" s="38">
        <f ca="1">SUM($R$9:S3398)</f>
        <v>-83100</v>
      </c>
    </row>
    <row r="3399" spans="16:21" x14ac:dyDescent="0.2">
      <c r="P3399">
        <v>3391</v>
      </c>
      <c r="Q3399" s="37">
        <f t="shared" ca="1" si="212"/>
        <v>0</v>
      </c>
      <c r="R3399" s="38">
        <f t="shared" si="213"/>
        <v>10</v>
      </c>
      <c r="S3399" s="38">
        <f t="shared" ca="1" si="214"/>
        <v>0</v>
      </c>
      <c r="T3399" s="38">
        <f t="shared" ca="1" si="211"/>
        <v>10</v>
      </c>
      <c r="U3399" s="38">
        <f ca="1">SUM($R$9:S3399)</f>
        <v>-83090</v>
      </c>
    </row>
    <row r="3400" spans="16:21" x14ac:dyDescent="0.2">
      <c r="P3400">
        <v>3392</v>
      </c>
      <c r="Q3400" s="37">
        <f t="shared" ca="1" si="212"/>
        <v>0</v>
      </c>
      <c r="R3400" s="38">
        <f t="shared" si="213"/>
        <v>10</v>
      </c>
      <c r="S3400" s="38">
        <f t="shared" ca="1" si="214"/>
        <v>0</v>
      </c>
      <c r="T3400" s="38">
        <f t="shared" ca="1" si="211"/>
        <v>10</v>
      </c>
      <c r="U3400" s="38">
        <f ca="1">SUM($R$9:S3400)</f>
        <v>-83080</v>
      </c>
    </row>
    <row r="3401" spans="16:21" x14ac:dyDescent="0.2">
      <c r="P3401">
        <v>3393</v>
      </c>
      <c r="Q3401" s="37">
        <f t="shared" ca="1" si="212"/>
        <v>0</v>
      </c>
      <c r="R3401" s="38">
        <f t="shared" si="213"/>
        <v>10</v>
      </c>
      <c r="S3401" s="38">
        <f t="shared" ca="1" si="214"/>
        <v>0</v>
      </c>
      <c r="T3401" s="38">
        <f t="shared" ca="1" si="211"/>
        <v>10</v>
      </c>
      <c r="U3401" s="38">
        <f ca="1">SUM($R$9:S3401)</f>
        <v>-83070</v>
      </c>
    </row>
    <row r="3402" spans="16:21" x14ac:dyDescent="0.2">
      <c r="P3402">
        <v>3394</v>
      </c>
      <c r="Q3402" s="37">
        <f t="shared" ca="1" si="212"/>
        <v>0</v>
      </c>
      <c r="R3402" s="38">
        <f t="shared" si="213"/>
        <v>10</v>
      </c>
      <c r="S3402" s="38">
        <f t="shared" ca="1" si="214"/>
        <v>0</v>
      </c>
      <c r="T3402" s="38">
        <f t="shared" ref="T3402:T3465" ca="1" si="215">R3402+S3402</f>
        <v>10</v>
      </c>
      <c r="U3402" s="38">
        <f ca="1">SUM($R$9:S3402)</f>
        <v>-83060</v>
      </c>
    </row>
    <row r="3403" spans="16:21" x14ac:dyDescent="0.2">
      <c r="P3403">
        <v>3395</v>
      </c>
      <c r="Q3403" s="37">
        <f t="shared" ca="1" si="212"/>
        <v>1</v>
      </c>
      <c r="R3403" s="38">
        <f t="shared" si="213"/>
        <v>10</v>
      </c>
      <c r="S3403" s="38">
        <f t="shared" ca="1" si="214"/>
        <v>-1000</v>
      </c>
      <c r="T3403" s="38">
        <f t="shared" ca="1" si="215"/>
        <v>-990</v>
      </c>
      <c r="U3403" s="38">
        <f ca="1">SUM($R$9:S3403)</f>
        <v>-84050</v>
      </c>
    </row>
    <row r="3404" spans="16:21" x14ac:dyDescent="0.2">
      <c r="P3404">
        <v>3396</v>
      </c>
      <c r="Q3404" s="37">
        <f t="shared" ca="1" si="212"/>
        <v>0</v>
      </c>
      <c r="R3404" s="38">
        <f t="shared" si="213"/>
        <v>10</v>
      </c>
      <c r="S3404" s="38">
        <f t="shared" ca="1" si="214"/>
        <v>0</v>
      </c>
      <c r="T3404" s="38">
        <f t="shared" ca="1" si="215"/>
        <v>10</v>
      </c>
      <c r="U3404" s="38">
        <f ca="1">SUM($R$9:S3404)</f>
        <v>-84040</v>
      </c>
    </row>
    <row r="3405" spans="16:21" x14ac:dyDescent="0.2">
      <c r="P3405">
        <v>3397</v>
      </c>
      <c r="Q3405" s="37">
        <f t="shared" ca="1" si="212"/>
        <v>0</v>
      </c>
      <c r="R3405" s="38">
        <f t="shared" si="213"/>
        <v>10</v>
      </c>
      <c r="S3405" s="38">
        <f t="shared" ca="1" si="214"/>
        <v>0</v>
      </c>
      <c r="T3405" s="38">
        <f t="shared" ca="1" si="215"/>
        <v>10</v>
      </c>
      <c r="U3405" s="38">
        <f ca="1">SUM($R$9:S3405)</f>
        <v>-84030</v>
      </c>
    </row>
    <row r="3406" spans="16:21" x14ac:dyDescent="0.2">
      <c r="P3406">
        <v>3398</v>
      </c>
      <c r="Q3406" s="37">
        <f t="shared" ca="1" si="212"/>
        <v>0</v>
      </c>
      <c r="R3406" s="38">
        <f t="shared" si="213"/>
        <v>10</v>
      </c>
      <c r="S3406" s="38">
        <f t="shared" ca="1" si="214"/>
        <v>0</v>
      </c>
      <c r="T3406" s="38">
        <f t="shared" ca="1" si="215"/>
        <v>10</v>
      </c>
      <c r="U3406" s="38">
        <f ca="1">SUM($R$9:S3406)</f>
        <v>-84020</v>
      </c>
    </row>
    <row r="3407" spans="16:21" x14ac:dyDescent="0.2">
      <c r="P3407">
        <v>3399</v>
      </c>
      <c r="Q3407" s="37">
        <f t="shared" ca="1" si="212"/>
        <v>0</v>
      </c>
      <c r="R3407" s="38">
        <f t="shared" si="213"/>
        <v>10</v>
      </c>
      <c r="S3407" s="38">
        <f t="shared" ca="1" si="214"/>
        <v>0</v>
      </c>
      <c r="T3407" s="38">
        <f t="shared" ca="1" si="215"/>
        <v>10</v>
      </c>
      <c r="U3407" s="38">
        <f ca="1">SUM($R$9:S3407)</f>
        <v>-84010</v>
      </c>
    </row>
    <row r="3408" spans="16:21" x14ac:dyDescent="0.2">
      <c r="P3408">
        <v>3400</v>
      </c>
      <c r="Q3408" s="37">
        <f t="shared" ca="1" si="212"/>
        <v>0</v>
      </c>
      <c r="R3408" s="38">
        <f t="shared" si="213"/>
        <v>10</v>
      </c>
      <c r="S3408" s="38">
        <f t="shared" ca="1" si="214"/>
        <v>0</v>
      </c>
      <c r="T3408" s="38">
        <f t="shared" ca="1" si="215"/>
        <v>10</v>
      </c>
      <c r="U3408" s="38">
        <f ca="1">SUM($R$9:S3408)</f>
        <v>-84000</v>
      </c>
    </row>
    <row r="3409" spans="16:21" x14ac:dyDescent="0.2">
      <c r="P3409">
        <v>3401</v>
      </c>
      <c r="Q3409" s="37">
        <f t="shared" ca="1" si="212"/>
        <v>0</v>
      </c>
      <c r="R3409" s="38">
        <f t="shared" si="213"/>
        <v>10</v>
      </c>
      <c r="S3409" s="38">
        <f t="shared" ca="1" si="214"/>
        <v>0</v>
      </c>
      <c r="T3409" s="38">
        <f t="shared" ca="1" si="215"/>
        <v>10</v>
      </c>
      <c r="U3409" s="38">
        <f ca="1">SUM($R$9:S3409)</f>
        <v>-83990</v>
      </c>
    </row>
    <row r="3410" spans="16:21" x14ac:dyDescent="0.2">
      <c r="P3410">
        <v>3402</v>
      </c>
      <c r="Q3410" s="37">
        <f t="shared" ca="1" si="212"/>
        <v>0</v>
      </c>
      <c r="R3410" s="38">
        <f t="shared" si="213"/>
        <v>10</v>
      </c>
      <c r="S3410" s="38">
        <f t="shared" ca="1" si="214"/>
        <v>0</v>
      </c>
      <c r="T3410" s="38">
        <f t="shared" ca="1" si="215"/>
        <v>10</v>
      </c>
      <c r="U3410" s="38">
        <f ca="1">SUM($R$9:S3410)</f>
        <v>-83980</v>
      </c>
    </row>
    <row r="3411" spans="16:21" x14ac:dyDescent="0.2">
      <c r="P3411">
        <v>3403</v>
      </c>
      <c r="Q3411" s="37">
        <f t="shared" ca="1" si="212"/>
        <v>0</v>
      </c>
      <c r="R3411" s="38">
        <f t="shared" si="213"/>
        <v>10</v>
      </c>
      <c r="S3411" s="38">
        <f t="shared" ca="1" si="214"/>
        <v>0</v>
      </c>
      <c r="T3411" s="38">
        <f t="shared" ca="1" si="215"/>
        <v>10</v>
      </c>
      <c r="U3411" s="38">
        <f ca="1">SUM($R$9:S3411)</f>
        <v>-83970</v>
      </c>
    </row>
    <row r="3412" spans="16:21" x14ac:dyDescent="0.2">
      <c r="P3412">
        <v>3404</v>
      </c>
      <c r="Q3412" s="37">
        <f t="shared" ca="1" si="212"/>
        <v>0</v>
      </c>
      <c r="R3412" s="38">
        <f t="shared" si="213"/>
        <v>10</v>
      </c>
      <c r="S3412" s="38">
        <f t="shared" ca="1" si="214"/>
        <v>0</v>
      </c>
      <c r="T3412" s="38">
        <f t="shared" ca="1" si="215"/>
        <v>10</v>
      </c>
      <c r="U3412" s="38">
        <f ca="1">SUM($R$9:S3412)</f>
        <v>-83960</v>
      </c>
    </row>
    <row r="3413" spans="16:21" x14ac:dyDescent="0.2">
      <c r="P3413">
        <v>3405</v>
      </c>
      <c r="Q3413" s="37">
        <f t="shared" ca="1" si="212"/>
        <v>0</v>
      </c>
      <c r="R3413" s="38">
        <f t="shared" si="213"/>
        <v>10</v>
      </c>
      <c r="S3413" s="38">
        <f t="shared" ca="1" si="214"/>
        <v>0</v>
      </c>
      <c r="T3413" s="38">
        <f t="shared" ca="1" si="215"/>
        <v>10</v>
      </c>
      <c r="U3413" s="38">
        <f ca="1">SUM($R$9:S3413)</f>
        <v>-83950</v>
      </c>
    </row>
    <row r="3414" spans="16:21" x14ac:dyDescent="0.2">
      <c r="P3414">
        <v>3406</v>
      </c>
      <c r="Q3414" s="37">
        <f t="shared" ca="1" si="212"/>
        <v>0</v>
      </c>
      <c r="R3414" s="38">
        <f t="shared" si="213"/>
        <v>10</v>
      </c>
      <c r="S3414" s="38">
        <f t="shared" ca="1" si="214"/>
        <v>0</v>
      </c>
      <c r="T3414" s="38">
        <f t="shared" ca="1" si="215"/>
        <v>10</v>
      </c>
      <c r="U3414" s="38">
        <f ca="1">SUM($R$9:S3414)</f>
        <v>-83940</v>
      </c>
    </row>
    <row r="3415" spans="16:21" x14ac:dyDescent="0.2">
      <c r="P3415">
        <v>3407</v>
      </c>
      <c r="Q3415" s="37">
        <f t="shared" ca="1" si="212"/>
        <v>0</v>
      </c>
      <c r="R3415" s="38">
        <f t="shared" si="213"/>
        <v>10</v>
      </c>
      <c r="S3415" s="38">
        <f t="shared" ca="1" si="214"/>
        <v>0</v>
      </c>
      <c r="T3415" s="38">
        <f t="shared" ca="1" si="215"/>
        <v>10</v>
      </c>
      <c r="U3415" s="38">
        <f ca="1">SUM($R$9:S3415)</f>
        <v>-83930</v>
      </c>
    </row>
    <row r="3416" spans="16:21" x14ac:dyDescent="0.2">
      <c r="P3416">
        <v>3408</v>
      </c>
      <c r="Q3416" s="37">
        <f t="shared" ca="1" si="212"/>
        <v>0</v>
      </c>
      <c r="R3416" s="38">
        <f t="shared" si="213"/>
        <v>10</v>
      </c>
      <c r="S3416" s="38">
        <f t="shared" ca="1" si="214"/>
        <v>0</v>
      </c>
      <c r="T3416" s="38">
        <f t="shared" ca="1" si="215"/>
        <v>10</v>
      </c>
      <c r="U3416" s="38">
        <f ca="1">SUM($R$9:S3416)</f>
        <v>-83920</v>
      </c>
    </row>
    <row r="3417" spans="16:21" x14ac:dyDescent="0.2">
      <c r="P3417">
        <v>3409</v>
      </c>
      <c r="Q3417" s="37">
        <f t="shared" ca="1" si="212"/>
        <v>0</v>
      </c>
      <c r="R3417" s="38">
        <f t="shared" si="213"/>
        <v>10</v>
      </c>
      <c r="S3417" s="38">
        <f t="shared" ca="1" si="214"/>
        <v>0</v>
      </c>
      <c r="T3417" s="38">
        <f t="shared" ca="1" si="215"/>
        <v>10</v>
      </c>
      <c r="U3417" s="38">
        <f ca="1">SUM($R$9:S3417)</f>
        <v>-83910</v>
      </c>
    </row>
    <row r="3418" spans="16:21" x14ac:dyDescent="0.2">
      <c r="P3418">
        <v>3410</v>
      </c>
      <c r="Q3418" s="37">
        <f t="shared" ca="1" si="212"/>
        <v>0</v>
      </c>
      <c r="R3418" s="38">
        <f t="shared" si="213"/>
        <v>10</v>
      </c>
      <c r="S3418" s="38">
        <f t="shared" ca="1" si="214"/>
        <v>0</v>
      </c>
      <c r="T3418" s="38">
        <f t="shared" ca="1" si="215"/>
        <v>10</v>
      </c>
      <c r="U3418" s="38">
        <f ca="1">SUM($R$9:S3418)</f>
        <v>-83900</v>
      </c>
    </row>
    <row r="3419" spans="16:21" x14ac:dyDescent="0.2">
      <c r="P3419">
        <v>3411</v>
      </c>
      <c r="Q3419" s="37">
        <f t="shared" ca="1" si="212"/>
        <v>0</v>
      </c>
      <c r="R3419" s="38">
        <f t="shared" si="213"/>
        <v>10</v>
      </c>
      <c r="S3419" s="38">
        <f t="shared" ca="1" si="214"/>
        <v>0</v>
      </c>
      <c r="T3419" s="38">
        <f t="shared" ca="1" si="215"/>
        <v>10</v>
      </c>
      <c r="U3419" s="38">
        <f ca="1">SUM($R$9:S3419)</f>
        <v>-83890</v>
      </c>
    </row>
    <row r="3420" spans="16:21" x14ac:dyDescent="0.2">
      <c r="P3420">
        <v>3412</v>
      </c>
      <c r="Q3420" s="37">
        <f t="shared" ca="1" si="212"/>
        <v>0</v>
      </c>
      <c r="R3420" s="38">
        <f t="shared" si="213"/>
        <v>10</v>
      </c>
      <c r="S3420" s="38">
        <f t="shared" ca="1" si="214"/>
        <v>0</v>
      </c>
      <c r="T3420" s="38">
        <f t="shared" ca="1" si="215"/>
        <v>10</v>
      </c>
      <c r="U3420" s="38">
        <f ca="1">SUM($R$9:S3420)</f>
        <v>-83880</v>
      </c>
    </row>
    <row r="3421" spans="16:21" x14ac:dyDescent="0.2">
      <c r="P3421">
        <v>3413</v>
      </c>
      <c r="Q3421" s="37">
        <f t="shared" ca="1" si="212"/>
        <v>0</v>
      </c>
      <c r="R3421" s="38">
        <f t="shared" si="213"/>
        <v>10</v>
      </c>
      <c r="S3421" s="38">
        <f t="shared" ca="1" si="214"/>
        <v>0</v>
      </c>
      <c r="T3421" s="38">
        <f t="shared" ca="1" si="215"/>
        <v>10</v>
      </c>
      <c r="U3421" s="38">
        <f ca="1">SUM($R$9:S3421)</f>
        <v>-83870</v>
      </c>
    </row>
    <row r="3422" spans="16:21" x14ac:dyDescent="0.2">
      <c r="P3422">
        <v>3414</v>
      </c>
      <c r="Q3422" s="37">
        <f t="shared" ca="1" si="212"/>
        <v>0</v>
      </c>
      <c r="R3422" s="38">
        <f t="shared" si="213"/>
        <v>10</v>
      </c>
      <c r="S3422" s="38">
        <f t="shared" ca="1" si="214"/>
        <v>0</v>
      </c>
      <c r="T3422" s="38">
        <f t="shared" ca="1" si="215"/>
        <v>10</v>
      </c>
      <c r="U3422" s="38">
        <f ca="1">SUM($R$9:S3422)</f>
        <v>-83860</v>
      </c>
    </row>
    <row r="3423" spans="16:21" x14ac:dyDescent="0.2">
      <c r="P3423">
        <v>3415</v>
      </c>
      <c r="Q3423" s="37">
        <f t="shared" ca="1" si="212"/>
        <v>0</v>
      </c>
      <c r="R3423" s="38">
        <f t="shared" si="213"/>
        <v>10</v>
      </c>
      <c r="S3423" s="38">
        <f t="shared" ca="1" si="214"/>
        <v>0</v>
      </c>
      <c r="T3423" s="38">
        <f t="shared" ca="1" si="215"/>
        <v>10</v>
      </c>
      <c r="U3423" s="38">
        <f ca="1">SUM($R$9:S3423)</f>
        <v>-83850</v>
      </c>
    </row>
    <row r="3424" spans="16:21" x14ac:dyDescent="0.2">
      <c r="P3424">
        <v>3416</v>
      </c>
      <c r="Q3424" s="37">
        <f t="shared" ca="1" si="212"/>
        <v>0</v>
      </c>
      <c r="R3424" s="38">
        <f t="shared" si="213"/>
        <v>10</v>
      </c>
      <c r="S3424" s="38">
        <f t="shared" ca="1" si="214"/>
        <v>0</v>
      </c>
      <c r="T3424" s="38">
        <f t="shared" ca="1" si="215"/>
        <v>10</v>
      </c>
      <c r="U3424" s="38">
        <f ca="1">SUM($R$9:S3424)</f>
        <v>-83840</v>
      </c>
    </row>
    <row r="3425" spans="16:21" x14ac:dyDescent="0.2">
      <c r="P3425">
        <v>3417</v>
      </c>
      <c r="Q3425" s="37">
        <f t="shared" ca="1" si="212"/>
        <v>0</v>
      </c>
      <c r="R3425" s="38">
        <f t="shared" si="213"/>
        <v>10</v>
      </c>
      <c r="S3425" s="38">
        <f t="shared" ca="1" si="214"/>
        <v>0</v>
      </c>
      <c r="T3425" s="38">
        <f t="shared" ca="1" si="215"/>
        <v>10</v>
      </c>
      <c r="U3425" s="38">
        <f ca="1">SUM($R$9:S3425)</f>
        <v>-83830</v>
      </c>
    </row>
    <row r="3426" spans="16:21" x14ac:dyDescent="0.2">
      <c r="P3426">
        <v>3418</v>
      </c>
      <c r="Q3426" s="37">
        <f t="shared" ca="1" si="212"/>
        <v>0</v>
      </c>
      <c r="R3426" s="38">
        <f t="shared" si="213"/>
        <v>10</v>
      </c>
      <c r="S3426" s="38">
        <f t="shared" ca="1" si="214"/>
        <v>0</v>
      </c>
      <c r="T3426" s="38">
        <f t="shared" ca="1" si="215"/>
        <v>10</v>
      </c>
      <c r="U3426" s="38">
        <f ca="1">SUM($R$9:S3426)</f>
        <v>-83820</v>
      </c>
    </row>
    <row r="3427" spans="16:21" x14ac:dyDescent="0.2">
      <c r="P3427">
        <v>3419</v>
      </c>
      <c r="Q3427" s="37">
        <f t="shared" ca="1" si="212"/>
        <v>0</v>
      </c>
      <c r="R3427" s="38">
        <f t="shared" si="213"/>
        <v>10</v>
      </c>
      <c r="S3427" s="38">
        <f t="shared" ca="1" si="214"/>
        <v>0</v>
      </c>
      <c r="T3427" s="38">
        <f t="shared" ca="1" si="215"/>
        <v>10</v>
      </c>
      <c r="U3427" s="38">
        <f ca="1">SUM($R$9:S3427)</f>
        <v>-83810</v>
      </c>
    </row>
    <row r="3428" spans="16:21" x14ac:dyDescent="0.2">
      <c r="P3428">
        <v>3420</v>
      </c>
      <c r="Q3428" s="37">
        <f t="shared" ca="1" si="212"/>
        <v>0</v>
      </c>
      <c r="R3428" s="38">
        <f t="shared" si="213"/>
        <v>10</v>
      </c>
      <c r="S3428" s="38">
        <f t="shared" ca="1" si="214"/>
        <v>0</v>
      </c>
      <c r="T3428" s="38">
        <f t="shared" ca="1" si="215"/>
        <v>10</v>
      </c>
      <c r="U3428" s="38">
        <f ca="1">SUM($R$9:S3428)</f>
        <v>-83800</v>
      </c>
    </row>
    <row r="3429" spans="16:21" x14ac:dyDescent="0.2">
      <c r="P3429">
        <v>3421</v>
      </c>
      <c r="Q3429" s="37">
        <f t="shared" ca="1" si="212"/>
        <v>0</v>
      </c>
      <c r="R3429" s="38">
        <f t="shared" si="213"/>
        <v>10</v>
      </c>
      <c r="S3429" s="38">
        <f t="shared" ca="1" si="214"/>
        <v>0</v>
      </c>
      <c r="T3429" s="38">
        <f t="shared" ca="1" si="215"/>
        <v>10</v>
      </c>
      <c r="U3429" s="38">
        <f ca="1">SUM($R$9:S3429)</f>
        <v>-83790</v>
      </c>
    </row>
    <row r="3430" spans="16:21" x14ac:dyDescent="0.2">
      <c r="P3430">
        <v>3422</v>
      </c>
      <c r="Q3430" s="37">
        <f t="shared" ca="1" si="212"/>
        <v>0</v>
      </c>
      <c r="R3430" s="38">
        <f t="shared" si="213"/>
        <v>10</v>
      </c>
      <c r="S3430" s="38">
        <f t="shared" ca="1" si="214"/>
        <v>0</v>
      </c>
      <c r="T3430" s="38">
        <f t="shared" ca="1" si="215"/>
        <v>10</v>
      </c>
      <c r="U3430" s="38">
        <f ca="1">SUM($R$9:S3430)</f>
        <v>-83780</v>
      </c>
    </row>
    <row r="3431" spans="16:21" x14ac:dyDescent="0.2">
      <c r="P3431">
        <v>3423</v>
      </c>
      <c r="Q3431" s="37">
        <f t="shared" ca="1" si="212"/>
        <v>0</v>
      </c>
      <c r="R3431" s="38">
        <f t="shared" si="213"/>
        <v>10</v>
      </c>
      <c r="S3431" s="38">
        <f t="shared" ca="1" si="214"/>
        <v>0</v>
      </c>
      <c r="T3431" s="38">
        <f t="shared" ca="1" si="215"/>
        <v>10</v>
      </c>
      <c r="U3431" s="38">
        <f ca="1">SUM($R$9:S3431)</f>
        <v>-83770</v>
      </c>
    </row>
    <row r="3432" spans="16:21" x14ac:dyDescent="0.2">
      <c r="P3432">
        <v>3424</v>
      </c>
      <c r="Q3432" s="37">
        <f t="shared" ca="1" si="212"/>
        <v>0</v>
      </c>
      <c r="R3432" s="38">
        <f t="shared" si="213"/>
        <v>10</v>
      </c>
      <c r="S3432" s="38">
        <f t="shared" ca="1" si="214"/>
        <v>0</v>
      </c>
      <c r="T3432" s="38">
        <f t="shared" ca="1" si="215"/>
        <v>10</v>
      </c>
      <c r="U3432" s="38">
        <f ca="1">SUM($R$9:S3432)</f>
        <v>-83760</v>
      </c>
    </row>
    <row r="3433" spans="16:21" x14ac:dyDescent="0.2">
      <c r="P3433">
        <v>3425</v>
      </c>
      <c r="Q3433" s="37">
        <f t="shared" ca="1" si="212"/>
        <v>0</v>
      </c>
      <c r="R3433" s="38">
        <f t="shared" si="213"/>
        <v>10</v>
      </c>
      <c r="S3433" s="38">
        <f t="shared" ca="1" si="214"/>
        <v>0</v>
      </c>
      <c r="T3433" s="38">
        <f t="shared" ca="1" si="215"/>
        <v>10</v>
      </c>
      <c r="U3433" s="38">
        <f ca="1">SUM($R$9:S3433)</f>
        <v>-83750</v>
      </c>
    </row>
    <row r="3434" spans="16:21" x14ac:dyDescent="0.2">
      <c r="P3434">
        <v>3426</v>
      </c>
      <c r="Q3434" s="37">
        <f t="shared" ca="1" si="212"/>
        <v>0</v>
      </c>
      <c r="R3434" s="38">
        <f t="shared" si="213"/>
        <v>10</v>
      </c>
      <c r="S3434" s="38">
        <f t="shared" ca="1" si="214"/>
        <v>0</v>
      </c>
      <c r="T3434" s="38">
        <f t="shared" ca="1" si="215"/>
        <v>10</v>
      </c>
      <c r="U3434" s="38">
        <f ca="1">SUM($R$9:S3434)</f>
        <v>-83740</v>
      </c>
    </row>
    <row r="3435" spans="16:21" x14ac:dyDescent="0.2">
      <c r="P3435">
        <v>3427</v>
      </c>
      <c r="Q3435" s="37">
        <f t="shared" ca="1" si="212"/>
        <v>0</v>
      </c>
      <c r="R3435" s="38">
        <f t="shared" si="213"/>
        <v>10</v>
      </c>
      <c r="S3435" s="38">
        <f t="shared" ca="1" si="214"/>
        <v>0</v>
      </c>
      <c r="T3435" s="38">
        <f t="shared" ca="1" si="215"/>
        <v>10</v>
      </c>
      <c r="U3435" s="38">
        <f ca="1">SUM($R$9:S3435)</f>
        <v>-83730</v>
      </c>
    </row>
    <row r="3436" spans="16:21" x14ac:dyDescent="0.2">
      <c r="P3436">
        <v>3428</v>
      </c>
      <c r="Q3436" s="37">
        <f t="shared" ca="1" si="212"/>
        <v>0</v>
      </c>
      <c r="R3436" s="38">
        <f t="shared" si="213"/>
        <v>10</v>
      </c>
      <c r="S3436" s="38">
        <f t="shared" ca="1" si="214"/>
        <v>0</v>
      </c>
      <c r="T3436" s="38">
        <f t="shared" ca="1" si="215"/>
        <v>10</v>
      </c>
      <c r="U3436" s="38">
        <f ca="1">SUM($R$9:S3436)</f>
        <v>-83720</v>
      </c>
    </row>
    <row r="3437" spans="16:21" x14ac:dyDescent="0.2">
      <c r="P3437">
        <v>3429</v>
      </c>
      <c r="Q3437" s="37">
        <f t="shared" ca="1" si="212"/>
        <v>1</v>
      </c>
      <c r="R3437" s="38">
        <f t="shared" si="213"/>
        <v>10</v>
      </c>
      <c r="S3437" s="38">
        <f t="shared" ca="1" si="214"/>
        <v>-1000</v>
      </c>
      <c r="T3437" s="38">
        <f t="shared" ca="1" si="215"/>
        <v>-990</v>
      </c>
      <c r="U3437" s="38">
        <f ca="1">SUM($R$9:S3437)</f>
        <v>-84710</v>
      </c>
    </row>
    <row r="3438" spans="16:21" x14ac:dyDescent="0.2">
      <c r="P3438">
        <v>3430</v>
      </c>
      <c r="Q3438" s="37">
        <f t="shared" ca="1" si="212"/>
        <v>0</v>
      </c>
      <c r="R3438" s="38">
        <f t="shared" si="213"/>
        <v>10</v>
      </c>
      <c r="S3438" s="38">
        <f t="shared" ca="1" si="214"/>
        <v>0</v>
      </c>
      <c r="T3438" s="38">
        <f t="shared" ca="1" si="215"/>
        <v>10</v>
      </c>
      <c r="U3438" s="38">
        <f ca="1">SUM($R$9:S3438)</f>
        <v>-84700</v>
      </c>
    </row>
    <row r="3439" spans="16:21" x14ac:dyDescent="0.2">
      <c r="P3439">
        <v>3431</v>
      </c>
      <c r="Q3439" s="37">
        <f t="shared" ca="1" si="212"/>
        <v>0</v>
      </c>
      <c r="R3439" s="38">
        <f t="shared" si="213"/>
        <v>10</v>
      </c>
      <c r="S3439" s="38">
        <f t="shared" ca="1" si="214"/>
        <v>0</v>
      </c>
      <c r="T3439" s="38">
        <f t="shared" ca="1" si="215"/>
        <v>10</v>
      </c>
      <c r="U3439" s="38">
        <f ca="1">SUM($R$9:S3439)</f>
        <v>-84690</v>
      </c>
    </row>
    <row r="3440" spans="16:21" x14ac:dyDescent="0.2">
      <c r="P3440">
        <v>3432</v>
      </c>
      <c r="Q3440" s="37">
        <f t="shared" ca="1" si="212"/>
        <v>0</v>
      </c>
      <c r="R3440" s="38">
        <f t="shared" si="213"/>
        <v>10</v>
      </c>
      <c r="S3440" s="38">
        <f t="shared" ca="1" si="214"/>
        <v>0</v>
      </c>
      <c r="T3440" s="38">
        <f t="shared" ca="1" si="215"/>
        <v>10</v>
      </c>
      <c r="U3440" s="38">
        <f ca="1">SUM($R$9:S3440)</f>
        <v>-84680</v>
      </c>
    </row>
    <row r="3441" spans="16:21" x14ac:dyDescent="0.2">
      <c r="P3441">
        <v>3433</v>
      </c>
      <c r="Q3441" s="37">
        <f t="shared" ref="Q3441:Q3504" ca="1" si="216">IF(RAND()&lt;$C$2,1,0)</f>
        <v>0</v>
      </c>
      <c r="R3441" s="38">
        <f t="shared" ref="R3441:R3504" si="217">$G$2</f>
        <v>10</v>
      </c>
      <c r="S3441" s="38">
        <f t="shared" ref="S3441:S3504" ca="1" si="218">IF(Q3441=1,$G$3,$G$4)</f>
        <v>0</v>
      </c>
      <c r="T3441" s="38">
        <f t="shared" ca="1" si="215"/>
        <v>10</v>
      </c>
      <c r="U3441" s="38">
        <f ca="1">SUM($R$9:S3441)</f>
        <v>-84670</v>
      </c>
    </row>
    <row r="3442" spans="16:21" x14ac:dyDescent="0.2">
      <c r="P3442">
        <v>3434</v>
      </c>
      <c r="Q3442" s="37">
        <f t="shared" ca="1" si="216"/>
        <v>0</v>
      </c>
      <c r="R3442" s="38">
        <f t="shared" si="217"/>
        <v>10</v>
      </c>
      <c r="S3442" s="38">
        <f t="shared" ca="1" si="218"/>
        <v>0</v>
      </c>
      <c r="T3442" s="38">
        <f t="shared" ca="1" si="215"/>
        <v>10</v>
      </c>
      <c r="U3442" s="38">
        <f ca="1">SUM($R$9:S3442)</f>
        <v>-84660</v>
      </c>
    </row>
    <row r="3443" spans="16:21" x14ac:dyDescent="0.2">
      <c r="P3443">
        <v>3435</v>
      </c>
      <c r="Q3443" s="37">
        <f t="shared" ca="1" si="216"/>
        <v>0</v>
      </c>
      <c r="R3443" s="38">
        <f t="shared" si="217"/>
        <v>10</v>
      </c>
      <c r="S3443" s="38">
        <f t="shared" ca="1" si="218"/>
        <v>0</v>
      </c>
      <c r="T3443" s="38">
        <f t="shared" ca="1" si="215"/>
        <v>10</v>
      </c>
      <c r="U3443" s="38">
        <f ca="1">SUM($R$9:S3443)</f>
        <v>-84650</v>
      </c>
    </row>
    <row r="3444" spans="16:21" x14ac:dyDescent="0.2">
      <c r="P3444">
        <v>3436</v>
      </c>
      <c r="Q3444" s="37">
        <f t="shared" ca="1" si="216"/>
        <v>0</v>
      </c>
      <c r="R3444" s="38">
        <f t="shared" si="217"/>
        <v>10</v>
      </c>
      <c r="S3444" s="38">
        <f t="shared" ca="1" si="218"/>
        <v>0</v>
      </c>
      <c r="T3444" s="38">
        <f t="shared" ca="1" si="215"/>
        <v>10</v>
      </c>
      <c r="U3444" s="38">
        <f ca="1">SUM($R$9:S3444)</f>
        <v>-84640</v>
      </c>
    </row>
    <row r="3445" spans="16:21" x14ac:dyDescent="0.2">
      <c r="P3445">
        <v>3437</v>
      </c>
      <c r="Q3445" s="37">
        <f t="shared" ca="1" si="216"/>
        <v>0</v>
      </c>
      <c r="R3445" s="38">
        <f t="shared" si="217"/>
        <v>10</v>
      </c>
      <c r="S3445" s="38">
        <f t="shared" ca="1" si="218"/>
        <v>0</v>
      </c>
      <c r="T3445" s="38">
        <f t="shared" ca="1" si="215"/>
        <v>10</v>
      </c>
      <c r="U3445" s="38">
        <f ca="1">SUM($R$9:S3445)</f>
        <v>-84630</v>
      </c>
    </row>
    <row r="3446" spans="16:21" x14ac:dyDescent="0.2">
      <c r="P3446">
        <v>3438</v>
      </c>
      <c r="Q3446" s="37">
        <f t="shared" ca="1" si="216"/>
        <v>0</v>
      </c>
      <c r="R3446" s="38">
        <f t="shared" si="217"/>
        <v>10</v>
      </c>
      <c r="S3446" s="38">
        <f t="shared" ca="1" si="218"/>
        <v>0</v>
      </c>
      <c r="T3446" s="38">
        <f t="shared" ca="1" si="215"/>
        <v>10</v>
      </c>
      <c r="U3446" s="38">
        <f ca="1">SUM($R$9:S3446)</f>
        <v>-84620</v>
      </c>
    </row>
    <row r="3447" spans="16:21" x14ac:dyDescent="0.2">
      <c r="P3447">
        <v>3439</v>
      </c>
      <c r="Q3447" s="37">
        <f t="shared" ca="1" si="216"/>
        <v>0</v>
      </c>
      <c r="R3447" s="38">
        <f t="shared" si="217"/>
        <v>10</v>
      </c>
      <c r="S3447" s="38">
        <f t="shared" ca="1" si="218"/>
        <v>0</v>
      </c>
      <c r="T3447" s="38">
        <f t="shared" ca="1" si="215"/>
        <v>10</v>
      </c>
      <c r="U3447" s="38">
        <f ca="1">SUM($R$9:S3447)</f>
        <v>-84610</v>
      </c>
    </row>
    <row r="3448" spans="16:21" x14ac:dyDescent="0.2">
      <c r="P3448">
        <v>3440</v>
      </c>
      <c r="Q3448" s="37">
        <f t="shared" ca="1" si="216"/>
        <v>0</v>
      </c>
      <c r="R3448" s="38">
        <f t="shared" si="217"/>
        <v>10</v>
      </c>
      <c r="S3448" s="38">
        <f t="shared" ca="1" si="218"/>
        <v>0</v>
      </c>
      <c r="T3448" s="38">
        <f t="shared" ca="1" si="215"/>
        <v>10</v>
      </c>
      <c r="U3448" s="38">
        <f ca="1">SUM($R$9:S3448)</f>
        <v>-84600</v>
      </c>
    </row>
    <row r="3449" spans="16:21" x14ac:dyDescent="0.2">
      <c r="P3449">
        <v>3441</v>
      </c>
      <c r="Q3449" s="37">
        <f t="shared" ca="1" si="216"/>
        <v>0</v>
      </c>
      <c r="R3449" s="38">
        <f t="shared" si="217"/>
        <v>10</v>
      </c>
      <c r="S3449" s="38">
        <f t="shared" ca="1" si="218"/>
        <v>0</v>
      </c>
      <c r="T3449" s="38">
        <f t="shared" ca="1" si="215"/>
        <v>10</v>
      </c>
      <c r="U3449" s="38">
        <f ca="1">SUM($R$9:S3449)</f>
        <v>-84590</v>
      </c>
    </row>
    <row r="3450" spans="16:21" x14ac:dyDescent="0.2">
      <c r="P3450">
        <v>3442</v>
      </c>
      <c r="Q3450" s="37">
        <f t="shared" ca="1" si="216"/>
        <v>0</v>
      </c>
      <c r="R3450" s="38">
        <f t="shared" si="217"/>
        <v>10</v>
      </c>
      <c r="S3450" s="38">
        <f t="shared" ca="1" si="218"/>
        <v>0</v>
      </c>
      <c r="T3450" s="38">
        <f t="shared" ca="1" si="215"/>
        <v>10</v>
      </c>
      <c r="U3450" s="38">
        <f ca="1">SUM($R$9:S3450)</f>
        <v>-84580</v>
      </c>
    </row>
    <row r="3451" spans="16:21" x14ac:dyDescent="0.2">
      <c r="P3451">
        <v>3443</v>
      </c>
      <c r="Q3451" s="37">
        <f t="shared" ca="1" si="216"/>
        <v>0</v>
      </c>
      <c r="R3451" s="38">
        <f t="shared" si="217"/>
        <v>10</v>
      </c>
      <c r="S3451" s="38">
        <f t="shared" ca="1" si="218"/>
        <v>0</v>
      </c>
      <c r="T3451" s="38">
        <f t="shared" ca="1" si="215"/>
        <v>10</v>
      </c>
      <c r="U3451" s="38">
        <f ca="1">SUM($R$9:S3451)</f>
        <v>-84570</v>
      </c>
    </row>
    <row r="3452" spans="16:21" x14ac:dyDescent="0.2">
      <c r="P3452">
        <v>3444</v>
      </c>
      <c r="Q3452" s="37">
        <f t="shared" ca="1" si="216"/>
        <v>0</v>
      </c>
      <c r="R3452" s="38">
        <f t="shared" si="217"/>
        <v>10</v>
      </c>
      <c r="S3452" s="38">
        <f t="shared" ca="1" si="218"/>
        <v>0</v>
      </c>
      <c r="T3452" s="38">
        <f t="shared" ca="1" si="215"/>
        <v>10</v>
      </c>
      <c r="U3452" s="38">
        <f ca="1">SUM($R$9:S3452)</f>
        <v>-84560</v>
      </c>
    </row>
    <row r="3453" spans="16:21" x14ac:dyDescent="0.2">
      <c r="P3453">
        <v>3445</v>
      </c>
      <c r="Q3453" s="37">
        <f t="shared" ca="1" si="216"/>
        <v>0</v>
      </c>
      <c r="R3453" s="38">
        <f t="shared" si="217"/>
        <v>10</v>
      </c>
      <c r="S3453" s="38">
        <f t="shared" ca="1" si="218"/>
        <v>0</v>
      </c>
      <c r="T3453" s="38">
        <f t="shared" ca="1" si="215"/>
        <v>10</v>
      </c>
      <c r="U3453" s="38">
        <f ca="1">SUM($R$9:S3453)</f>
        <v>-84550</v>
      </c>
    </row>
    <row r="3454" spans="16:21" x14ac:dyDescent="0.2">
      <c r="P3454">
        <v>3446</v>
      </c>
      <c r="Q3454" s="37">
        <f t="shared" ca="1" si="216"/>
        <v>0</v>
      </c>
      <c r="R3454" s="38">
        <f t="shared" si="217"/>
        <v>10</v>
      </c>
      <c r="S3454" s="38">
        <f t="shared" ca="1" si="218"/>
        <v>0</v>
      </c>
      <c r="T3454" s="38">
        <f t="shared" ca="1" si="215"/>
        <v>10</v>
      </c>
      <c r="U3454" s="38">
        <f ca="1">SUM($R$9:S3454)</f>
        <v>-84540</v>
      </c>
    </row>
    <row r="3455" spans="16:21" x14ac:dyDescent="0.2">
      <c r="P3455">
        <v>3447</v>
      </c>
      <c r="Q3455" s="37">
        <f t="shared" ca="1" si="216"/>
        <v>0</v>
      </c>
      <c r="R3455" s="38">
        <f t="shared" si="217"/>
        <v>10</v>
      </c>
      <c r="S3455" s="38">
        <f t="shared" ca="1" si="218"/>
        <v>0</v>
      </c>
      <c r="T3455" s="38">
        <f t="shared" ca="1" si="215"/>
        <v>10</v>
      </c>
      <c r="U3455" s="38">
        <f ca="1">SUM($R$9:S3455)</f>
        <v>-84530</v>
      </c>
    </row>
    <row r="3456" spans="16:21" x14ac:dyDescent="0.2">
      <c r="P3456">
        <v>3448</v>
      </c>
      <c r="Q3456" s="37">
        <f t="shared" ca="1" si="216"/>
        <v>0</v>
      </c>
      <c r="R3456" s="38">
        <f t="shared" si="217"/>
        <v>10</v>
      </c>
      <c r="S3456" s="38">
        <f t="shared" ca="1" si="218"/>
        <v>0</v>
      </c>
      <c r="T3456" s="38">
        <f t="shared" ca="1" si="215"/>
        <v>10</v>
      </c>
      <c r="U3456" s="38">
        <f ca="1">SUM($R$9:S3456)</f>
        <v>-84520</v>
      </c>
    </row>
    <row r="3457" spans="16:21" x14ac:dyDescent="0.2">
      <c r="P3457">
        <v>3449</v>
      </c>
      <c r="Q3457" s="37">
        <f t="shared" ca="1" si="216"/>
        <v>0</v>
      </c>
      <c r="R3457" s="38">
        <f t="shared" si="217"/>
        <v>10</v>
      </c>
      <c r="S3457" s="38">
        <f t="shared" ca="1" si="218"/>
        <v>0</v>
      </c>
      <c r="T3457" s="38">
        <f t="shared" ca="1" si="215"/>
        <v>10</v>
      </c>
      <c r="U3457" s="38">
        <f ca="1">SUM($R$9:S3457)</f>
        <v>-84510</v>
      </c>
    </row>
    <row r="3458" spans="16:21" x14ac:dyDescent="0.2">
      <c r="P3458">
        <v>3450</v>
      </c>
      <c r="Q3458" s="37">
        <f t="shared" ca="1" si="216"/>
        <v>0</v>
      </c>
      <c r="R3458" s="38">
        <f t="shared" si="217"/>
        <v>10</v>
      </c>
      <c r="S3458" s="38">
        <f t="shared" ca="1" si="218"/>
        <v>0</v>
      </c>
      <c r="T3458" s="38">
        <f t="shared" ca="1" si="215"/>
        <v>10</v>
      </c>
      <c r="U3458" s="38">
        <f ca="1">SUM($R$9:S3458)</f>
        <v>-84500</v>
      </c>
    </row>
    <row r="3459" spans="16:21" x14ac:dyDescent="0.2">
      <c r="P3459">
        <v>3451</v>
      </c>
      <c r="Q3459" s="37">
        <f t="shared" ca="1" si="216"/>
        <v>0</v>
      </c>
      <c r="R3459" s="38">
        <f t="shared" si="217"/>
        <v>10</v>
      </c>
      <c r="S3459" s="38">
        <f t="shared" ca="1" si="218"/>
        <v>0</v>
      </c>
      <c r="T3459" s="38">
        <f t="shared" ca="1" si="215"/>
        <v>10</v>
      </c>
      <c r="U3459" s="38">
        <f ca="1">SUM($R$9:S3459)</f>
        <v>-84490</v>
      </c>
    </row>
    <row r="3460" spans="16:21" x14ac:dyDescent="0.2">
      <c r="P3460">
        <v>3452</v>
      </c>
      <c r="Q3460" s="37">
        <f t="shared" ca="1" si="216"/>
        <v>0</v>
      </c>
      <c r="R3460" s="38">
        <f t="shared" si="217"/>
        <v>10</v>
      </c>
      <c r="S3460" s="38">
        <f t="shared" ca="1" si="218"/>
        <v>0</v>
      </c>
      <c r="T3460" s="38">
        <f t="shared" ca="1" si="215"/>
        <v>10</v>
      </c>
      <c r="U3460" s="38">
        <f ca="1">SUM($R$9:S3460)</f>
        <v>-84480</v>
      </c>
    </row>
    <row r="3461" spans="16:21" x14ac:dyDescent="0.2">
      <c r="P3461">
        <v>3453</v>
      </c>
      <c r="Q3461" s="37">
        <f t="shared" ca="1" si="216"/>
        <v>0</v>
      </c>
      <c r="R3461" s="38">
        <f t="shared" si="217"/>
        <v>10</v>
      </c>
      <c r="S3461" s="38">
        <f t="shared" ca="1" si="218"/>
        <v>0</v>
      </c>
      <c r="T3461" s="38">
        <f t="shared" ca="1" si="215"/>
        <v>10</v>
      </c>
      <c r="U3461" s="38">
        <f ca="1">SUM($R$9:S3461)</f>
        <v>-84470</v>
      </c>
    </row>
    <row r="3462" spans="16:21" x14ac:dyDescent="0.2">
      <c r="P3462">
        <v>3454</v>
      </c>
      <c r="Q3462" s="37">
        <f t="shared" ca="1" si="216"/>
        <v>0</v>
      </c>
      <c r="R3462" s="38">
        <f t="shared" si="217"/>
        <v>10</v>
      </c>
      <c r="S3462" s="38">
        <f t="shared" ca="1" si="218"/>
        <v>0</v>
      </c>
      <c r="T3462" s="38">
        <f t="shared" ca="1" si="215"/>
        <v>10</v>
      </c>
      <c r="U3462" s="38">
        <f ca="1">SUM($R$9:S3462)</f>
        <v>-84460</v>
      </c>
    </row>
    <row r="3463" spans="16:21" x14ac:dyDescent="0.2">
      <c r="P3463">
        <v>3455</v>
      </c>
      <c r="Q3463" s="37">
        <f t="shared" ca="1" si="216"/>
        <v>0</v>
      </c>
      <c r="R3463" s="38">
        <f t="shared" si="217"/>
        <v>10</v>
      </c>
      <c r="S3463" s="38">
        <f t="shared" ca="1" si="218"/>
        <v>0</v>
      </c>
      <c r="T3463" s="38">
        <f t="shared" ca="1" si="215"/>
        <v>10</v>
      </c>
      <c r="U3463" s="38">
        <f ca="1">SUM($R$9:S3463)</f>
        <v>-84450</v>
      </c>
    </row>
    <row r="3464" spans="16:21" x14ac:dyDescent="0.2">
      <c r="P3464">
        <v>3456</v>
      </c>
      <c r="Q3464" s="37">
        <f t="shared" ca="1" si="216"/>
        <v>0</v>
      </c>
      <c r="R3464" s="38">
        <f t="shared" si="217"/>
        <v>10</v>
      </c>
      <c r="S3464" s="38">
        <f t="shared" ca="1" si="218"/>
        <v>0</v>
      </c>
      <c r="T3464" s="38">
        <f t="shared" ca="1" si="215"/>
        <v>10</v>
      </c>
      <c r="U3464" s="38">
        <f ca="1">SUM($R$9:S3464)</f>
        <v>-84440</v>
      </c>
    </row>
    <row r="3465" spans="16:21" x14ac:dyDescent="0.2">
      <c r="P3465">
        <v>3457</v>
      </c>
      <c r="Q3465" s="37">
        <f t="shared" ca="1" si="216"/>
        <v>0</v>
      </c>
      <c r="R3465" s="38">
        <f t="shared" si="217"/>
        <v>10</v>
      </c>
      <c r="S3465" s="38">
        <f t="shared" ca="1" si="218"/>
        <v>0</v>
      </c>
      <c r="T3465" s="38">
        <f t="shared" ca="1" si="215"/>
        <v>10</v>
      </c>
      <c r="U3465" s="38">
        <f ca="1">SUM($R$9:S3465)</f>
        <v>-84430</v>
      </c>
    </row>
    <row r="3466" spans="16:21" x14ac:dyDescent="0.2">
      <c r="P3466">
        <v>3458</v>
      </c>
      <c r="Q3466" s="37">
        <f t="shared" ca="1" si="216"/>
        <v>0</v>
      </c>
      <c r="R3466" s="38">
        <f t="shared" si="217"/>
        <v>10</v>
      </c>
      <c r="S3466" s="38">
        <f t="shared" ca="1" si="218"/>
        <v>0</v>
      </c>
      <c r="T3466" s="38">
        <f t="shared" ref="T3466:T3529" ca="1" si="219">R3466+S3466</f>
        <v>10</v>
      </c>
      <c r="U3466" s="38">
        <f ca="1">SUM($R$9:S3466)</f>
        <v>-84420</v>
      </c>
    </row>
    <row r="3467" spans="16:21" x14ac:dyDescent="0.2">
      <c r="P3467">
        <v>3459</v>
      </c>
      <c r="Q3467" s="37">
        <f t="shared" ca="1" si="216"/>
        <v>0</v>
      </c>
      <c r="R3467" s="38">
        <f t="shared" si="217"/>
        <v>10</v>
      </c>
      <c r="S3467" s="38">
        <f t="shared" ca="1" si="218"/>
        <v>0</v>
      </c>
      <c r="T3467" s="38">
        <f t="shared" ca="1" si="219"/>
        <v>10</v>
      </c>
      <c r="U3467" s="38">
        <f ca="1">SUM($R$9:S3467)</f>
        <v>-84410</v>
      </c>
    </row>
    <row r="3468" spans="16:21" x14ac:dyDescent="0.2">
      <c r="P3468">
        <v>3460</v>
      </c>
      <c r="Q3468" s="37">
        <f t="shared" ca="1" si="216"/>
        <v>0</v>
      </c>
      <c r="R3468" s="38">
        <f t="shared" si="217"/>
        <v>10</v>
      </c>
      <c r="S3468" s="38">
        <f t="shared" ca="1" si="218"/>
        <v>0</v>
      </c>
      <c r="T3468" s="38">
        <f t="shared" ca="1" si="219"/>
        <v>10</v>
      </c>
      <c r="U3468" s="38">
        <f ca="1">SUM($R$9:S3468)</f>
        <v>-84400</v>
      </c>
    </row>
    <row r="3469" spans="16:21" x14ac:dyDescent="0.2">
      <c r="P3469">
        <v>3461</v>
      </c>
      <c r="Q3469" s="37">
        <f t="shared" ca="1" si="216"/>
        <v>0</v>
      </c>
      <c r="R3469" s="38">
        <f t="shared" si="217"/>
        <v>10</v>
      </c>
      <c r="S3469" s="38">
        <f t="shared" ca="1" si="218"/>
        <v>0</v>
      </c>
      <c r="T3469" s="38">
        <f t="shared" ca="1" si="219"/>
        <v>10</v>
      </c>
      <c r="U3469" s="38">
        <f ca="1">SUM($R$9:S3469)</f>
        <v>-84390</v>
      </c>
    </row>
    <row r="3470" spans="16:21" x14ac:dyDescent="0.2">
      <c r="P3470">
        <v>3462</v>
      </c>
      <c r="Q3470" s="37">
        <f t="shared" ca="1" si="216"/>
        <v>0</v>
      </c>
      <c r="R3470" s="38">
        <f t="shared" si="217"/>
        <v>10</v>
      </c>
      <c r="S3470" s="38">
        <f t="shared" ca="1" si="218"/>
        <v>0</v>
      </c>
      <c r="T3470" s="38">
        <f t="shared" ca="1" si="219"/>
        <v>10</v>
      </c>
      <c r="U3470" s="38">
        <f ca="1">SUM($R$9:S3470)</f>
        <v>-84380</v>
      </c>
    </row>
    <row r="3471" spans="16:21" x14ac:dyDescent="0.2">
      <c r="P3471">
        <v>3463</v>
      </c>
      <c r="Q3471" s="37">
        <f t="shared" ca="1" si="216"/>
        <v>0</v>
      </c>
      <c r="R3471" s="38">
        <f t="shared" si="217"/>
        <v>10</v>
      </c>
      <c r="S3471" s="38">
        <f t="shared" ca="1" si="218"/>
        <v>0</v>
      </c>
      <c r="T3471" s="38">
        <f t="shared" ca="1" si="219"/>
        <v>10</v>
      </c>
      <c r="U3471" s="38">
        <f ca="1">SUM($R$9:S3471)</f>
        <v>-84370</v>
      </c>
    </row>
    <row r="3472" spans="16:21" x14ac:dyDescent="0.2">
      <c r="P3472">
        <v>3464</v>
      </c>
      <c r="Q3472" s="37">
        <f t="shared" ca="1" si="216"/>
        <v>0</v>
      </c>
      <c r="R3472" s="38">
        <f t="shared" si="217"/>
        <v>10</v>
      </c>
      <c r="S3472" s="38">
        <f t="shared" ca="1" si="218"/>
        <v>0</v>
      </c>
      <c r="T3472" s="38">
        <f t="shared" ca="1" si="219"/>
        <v>10</v>
      </c>
      <c r="U3472" s="38">
        <f ca="1">SUM($R$9:S3472)</f>
        <v>-84360</v>
      </c>
    </row>
    <row r="3473" spans="16:21" x14ac:dyDescent="0.2">
      <c r="P3473">
        <v>3465</v>
      </c>
      <c r="Q3473" s="37">
        <f t="shared" ca="1" si="216"/>
        <v>0</v>
      </c>
      <c r="R3473" s="38">
        <f t="shared" si="217"/>
        <v>10</v>
      </c>
      <c r="S3473" s="38">
        <f t="shared" ca="1" si="218"/>
        <v>0</v>
      </c>
      <c r="T3473" s="38">
        <f t="shared" ca="1" si="219"/>
        <v>10</v>
      </c>
      <c r="U3473" s="38">
        <f ca="1">SUM($R$9:S3473)</f>
        <v>-84350</v>
      </c>
    </row>
    <row r="3474" spans="16:21" x14ac:dyDescent="0.2">
      <c r="P3474">
        <v>3466</v>
      </c>
      <c r="Q3474" s="37">
        <f t="shared" ca="1" si="216"/>
        <v>0</v>
      </c>
      <c r="R3474" s="38">
        <f t="shared" si="217"/>
        <v>10</v>
      </c>
      <c r="S3474" s="38">
        <f t="shared" ca="1" si="218"/>
        <v>0</v>
      </c>
      <c r="T3474" s="38">
        <f t="shared" ca="1" si="219"/>
        <v>10</v>
      </c>
      <c r="U3474" s="38">
        <f ca="1">SUM($R$9:S3474)</f>
        <v>-84340</v>
      </c>
    </row>
    <row r="3475" spans="16:21" x14ac:dyDescent="0.2">
      <c r="P3475">
        <v>3467</v>
      </c>
      <c r="Q3475" s="37">
        <f t="shared" ca="1" si="216"/>
        <v>0</v>
      </c>
      <c r="R3475" s="38">
        <f t="shared" si="217"/>
        <v>10</v>
      </c>
      <c r="S3475" s="38">
        <f t="shared" ca="1" si="218"/>
        <v>0</v>
      </c>
      <c r="T3475" s="38">
        <f t="shared" ca="1" si="219"/>
        <v>10</v>
      </c>
      <c r="U3475" s="38">
        <f ca="1">SUM($R$9:S3475)</f>
        <v>-84330</v>
      </c>
    </row>
    <row r="3476" spans="16:21" x14ac:dyDescent="0.2">
      <c r="P3476">
        <v>3468</v>
      </c>
      <c r="Q3476" s="37">
        <f t="shared" ca="1" si="216"/>
        <v>0</v>
      </c>
      <c r="R3476" s="38">
        <f t="shared" si="217"/>
        <v>10</v>
      </c>
      <c r="S3476" s="38">
        <f t="shared" ca="1" si="218"/>
        <v>0</v>
      </c>
      <c r="T3476" s="38">
        <f t="shared" ca="1" si="219"/>
        <v>10</v>
      </c>
      <c r="U3476" s="38">
        <f ca="1">SUM($R$9:S3476)</f>
        <v>-84320</v>
      </c>
    </row>
    <row r="3477" spans="16:21" x14ac:dyDescent="0.2">
      <c r="P3477">
        <v>3469</v>
      </c>
      <c r="Q3477" s="37">
        <f t="shared" ca="1" si="216"/>
        <v>0</v>
      </c>
      <c r="R3477" s="38">
        <f t="shared" si="217"/>
        <v>10</v>
      </c>
      <c r="S3477" s="38">
        <f t="shared" ca="1" si="218"/>
        <v>0</v>
      </c>
      <c r="T3477" s="38">
        <f t="shared" ca="1" si="219"/>
        <v>10</v>
      </c>
      <c r="U3477" s="38">
        <f ca="1">SUM($R$9:S3477)</f>
        <v>-84310</v>
      </c>
    </row>
    <row r="3478" spans="16:21" x14ac:dyDescent="0.2">
      <c r="P3478">
        <v>3470</v>
      </c>
      <c r="Q3478" s="37">
        <f t="shared" ca="1" si="216"/>
        <v>0</v>
      </c>
      <c r="R3478" s="38">
        <f t="shared" si="217"/>
        <v>10</v>
      </c>
      <c r="S3478" s="38">
        <f t="shared" ca="1" si="218"/>
        <v>0</v>
      </c>
      <c r="T3478" s="38">
        <f t="shared" ca="1" si="219"/>
        <v>10</v>
      </c>
      <c r="U3478" s="38">
        <f ca="1">SUM($R$9:S3478)</f>
        <v>-84300</v>
      </c>
    </row>
    <row r="3479" spans="16:21" x14ac:dyDescent="0.2">
      <c r="P3479">
        <v>3471</v>
      </c>
      <c r="Q3479" s="37">
        <f t="shared" ca="1" si="216"/>
        <v>0</v>
      </c>
      <c r="R3479" s="38">
        <f t="shared" si="217"/>
        <v>10</v>
      </c>
      <c r="S3479" s="38">
        <f t="shared" ca="1" si="218"/>
        <v>0</v>
      </c>
      <c r="T3479" s="38">
        <f t="shared" ca="1" si="219"/>
        <v>10</v>
      </c>
      <c r="U3479" s="38">
        <f ca="1">SUM($R$9:S3479)</f>
        <v>-84290</v>
      </c>
    </row>
    <row r="3480" spans="16:21" x14ac:dyDescent="0.2">
      <c r="P3480">
        <v>3472</v>
      </c>
      <c r="Q3480" s="37">
        <f t="shared" ca="1" si="216"/>
        <v>0</v>
      </c>
      <c r="R3480" s="38">
        <f t="shared" si="217"/>
        <v>10</v>
      </c>
      <c r="S3480" s="38">
        <f t="shared" ca="1" si="218"/>
        <v>0</v>
      </c>
      <c r="T3480" s="38">
        <f t="shared" ca="1" si="219"/>
        <v>10</v>
      </c>
      <c r="U3480" s="38">
        <f ca="1">SUM($R$9:S3480)</f>
        <v>-84280</v>
      </c>
    </row>
    <row r="3481" spans="16:21" x14ac:dyDescent="0.2">
      <c r="P3481">
        <v>3473</v>
      </c>
      <c r="Q3481" s="37">
        <f t="shared" ca="1" si="216"/>
        <v>0</v>
      </c>
      <c r="R3481" s="38">
        <f t="shared" si="217"/>
        <v>10</v>
      </c>
      <c r="S3481" s="38">
        <f t="shared" ca="1" si="218"/>
        <v>0</v>
      </c>
      <c r="T3481" s="38">
        <f t="shared" ca="1" si="219"/>
        <v>10</v>
      </c>
      <c r="U3481" s="38">
        <f ca="1">SUM($R$9:S3481)</f>
        <v>-84270</v>
      </c>
    </row>
    <row r="3482" spans="16:21" x14ac:dyDescent="0.2">
      <c r="P3482">
        <v>3474</v>
      </c>
      <c r="Q3482" s="37">
        <f t="shared" ca="1" si="216"/>
        <v>1</v>
      </c>
      <c r="R3482" s="38">
        <f t="shared" si="217"/>
        <v>10</v>
      </c>
      <c r="S3482" s="38">
        <f t="shared" ca="1" si="218"/>
        <v>-1000</v>
      </c>
      <c r="T3482" s="38">
        <f t="shared" ca="1" si="219"/>
        <v>-990</v>
      </c>
      <c r="U3482" s="38">
        <f ca="1">SUM($R$9:S3482)</f>
        <v>-85260</v>
      </c>
    </row>
    <row r="3483" spans="16:21" x14ac:dyDescent="0.2">
      <c r="P3483">
        <v>3475</v>
      </c>
      <c r="Q3483" s="37">
        <f t="shared" ca="1" si="216"/>
        <v>0</v>
      </c>
      <c r="R3483" s="38">
        <f t="shared" si="217"/>
        <v>10</v>
      </c>
      <c r="S3483" s="38">
        <f t="shared" ca="1" si="218"/>
        <v>0</v>
      </c>
      <c r="T3483" s="38">
        <f t="shared" ca="1" si="219"/>
        <v>10</v>
      </c>
      <c r="U3483" s="38">
        <f ca="1">SUM($R$9:S3483)</f>
        <v>-85250</v>
      </c>
    </row>
    <row r="3484" spans="16:21" x14ac:dyDescent="0.2">
      <c r="P3484">
        <v>3476</v>
      </c>
      <c r="Q3484" s="37">
        <f t="shared" ca="1" si="216"/>
        <v>0</v>
      </c>
      <c r="R3484" s="38">
        <f t="shared" si="217"/>
        <v>10</v>
      </c>
      <c r="S3484" s="38">
        <f t="shared" ca="1" si="218"/>
        <v>0</v>
      </c>
      <c r="T3484" s="38">
        <f t="shared" ca="1" si="219"/>
        <v>10</v>
      </c>
      <c r="U3484" s="38">
        <f ca="1">SUM($R$9:S3484)</f>
        <v>-85240</v>
      </c>
    </row>
    <row r="3485" spans="16:21" x14ac:dyDescent="0.2">
      <c r="P3485">
        <v>3477</v>
      </c>
      <c r="Q3485" s="37">
        <f t="shared" ca="1" si="216"/>
        <v>0</v>
      </c>
      <c r="R3485" s="38">
        <f t="shared" si="217"/>
        <v>10</v>
      </c>
      <c r="S3485" s="38">
        <f t="shared" ca="1" si="218"/>
        <v>0</v>
      </c>
      <c r="T3485" s="38">
        <f t="shared" ca="1" si="219"/>
        <v>10</v>
      </c>
      <c r="U3485" s="38">
        <f ca="1">SUM($R$9:S3485)</f>
        <v>-85230</v>
      </c>
    </row>
    <row r="3486" spans="16:21" x14ac:dyDescent="0.2">
      <c r="P3486">
        <v>3478</v>
      </c>
      <c r="Q3486" s="37">
        <f t="shared" ca="1" si="216"/>
        <v>0</v>
      </c>
      <c r="R3486" s="38">
        <f t="shared" si="217"/>
        <v>10</v>
      </c>
      <c r="S3486" s="38">
        <f t="shared" ca="1" si="218"/>
        <v>0</v>
      </c>
      <c r="T3486" s="38">
        <f t="shared" ca="1" si="219"/>
        <v>10</v>
      </c>
      <c r="U3486" s="38">
        <f ca="1">SUM($R$9:S3486)</f>
        <v>-85220</v>
      </c>
    </row>
    <row r="3487" spans="16:21" x14ac:dyDescent="0.2">
      <c r="P3487">
        <v>3479</v>
      </c>
      <c r="Q3487" s="37">
        <f t="shared" ca="1" si="216"/>
        <v>0</v>
      </c>
      <c r="R3487" s="38">
        <f t="shared" si="217"/>
        <v>10</v>
      </c>
      <c r="S3487" s="38">
        <f t="shared" ca="1" si="218"/>
        <v>0</v>
      </c>
      <c r="T3487" s="38">
        <f t="shared" ca="1" si="219"/>
        <v>10</v>
      </c>
      <c r="U3487" s="38">
        <f ca="1">SUM($R$9:S3487)</f>
        <v>-85210</v>
      </c>
    </row>
    <row r="3488" spans="16:21" x14ac:dyDescent="0.2">
      <c r="P3488">
        <v>3480</v>
      </c>
      <c r="Q3488" s="37">
        <f t="shared" ca="1" si="216"/>
        <v>0</v>
      </c>
      <c r="R3488" s="38">
        <f t="shared" si="217"/>
        <v>10</v>
      </c>
      <c r="S3488" s="38">
        <f t="shared" ca="1" si="218"/>
        <v>0</v>
      </c>
      <c r="T3488" s="38">
        <f t="shared" ca="1" si="219"/>
        <v>10</v>
      </c>
      <c r="U3488" s="38">
        <f ca="1">SUM($R$9:S3488)</f>
        <v>-85200</v>
      </c>
    </row>
    <row r="3489" spans="16:21" x14ac:dyDescent="0.2">
      <c r="P3489">
        <v>3481</v>
      </c>
      <c r="Q3489" s="37">
        <f t="shared" ca="1" si="216"/>
        <v>1</v>
      </c>
      <c r="R3489" s="38">
        <f t="shared" si="217"/>
        <v>10</v>
      </c>
      <c r="S3489" s="38">
        <f t="shared" ca="1" si="218"/>
        <v>-1000</v>
      </c>
      <c r="T3489" s="38">
        <f t="shared" ca="1" si="219"/>
        <v>-990</v>
      </c>
      <c r="U3489" s="38">
        <f ca="1">SUM($R$9:S3489)</f>
        <v>-86190</v>
      </c>
    </row>
    <row r="3490" spans="16:21" x14ac:dyDescent="0.2">
      <c r="P3490">
        <v>3482</v>
      </c>
      <c r="Q3490" s="37">
        <f t="shared" ca="1" si="216"/>
        <v>0</v>
      </c>
      <c r="R3490" s="38">
        <f t="shared" si="217"/>
        <v>10</v>
      </c>
      <c r="S3490" s="38">
        <f t="shared" ca="1" si="218"/>
        <v>0</v>
      </c>
      <c r="T3490" s="38">
        <f t="shared" ca="1" si="219"/>
        <v>10</v>
      </c>
      <c r="U3490" s="38">
        <f ca="1">SUM($R$9:S3490)</f>
        <v>-86180</v>
      </c>
    </row>
    <row r="3491" spans="16:21" x14ac:dyDescent="0.2">
      <c r="P3491">
        <v>3483</v>
      </c>
      <c r="Q3491" s="37">
        <f t="shared" ca="1" si="216"/>
        <v>0</v>
      </c>
      <c r="R3491" s="38">
        <f t="shared" si="217"/>
        <v>10</v>
      </c>
      <c r="S3491" s="38">
        <f t="shared" ca="1" si="218"/>
        <v>0</v>
      </c>
      <c r="T3491" s="38">
        <f t="shared" ca="1" si="219"/>
        <v>10</v>
      </c>
      <c r="U3491" s="38">
        <f ca="1">SUM($R$9:S3491)</f>
        <v>-86170</v>
      </c>
    </row>
    <row r="3492" spans="16:21" x14ac:dyDescent="0.2">
      <c r="P3492">
        <v>3484</v>
      </c>
      <c r="Q3492" s="37">
        <f t="shared" ca="1" si="216"/>
        <v>0</v>
      </c>
      <c r="R3492" s="38">
        <f t="shared" si="217"/>
        <v>10</v>
      </c>
      <c r="S3492" s="38">
        <f t="shared" ca="1" si="218"/>
        <v>0</v>
      </c>
      <c r="T3492" s="38">
        <f t="shared" ca="1" si="219"/>
        <v>10</v>
      </c>
      <c r="U3492" s="38">
        <f ca="1">SUM($R$9:S3492)</f>
        <v>-86160</v>
      </c>
    </row>
    <row r="3493" spans="16:21" x14ac:dyDescent="0.2">
      <c r="P3493">
        <v>3485</v>
      </c>
      <c r="Q3493" s="37">
        <f t="shared" ca="1" si="216"/>
        <v>0</v>
      </c>
      <c r="R3493" s="38">
        <f t="shared" si="217"/>
        <v>10</v>
      </c>
      <c r="S3493" s="38">
        <f t="shared" ca="1" si="218"/>
        <v>0</v>
      </c>
      <c r="T3493" s="38">
        <f t="shared" ca="1" si="219"/>
        <v>10</v>
      </c>
      <c r="U3493" s="38">
        <f ca="1">SUM($R$9:S3493)</f>
        <v>-86150</v>
      </c>
    </row>
    <row r="3494" spans="16:21" x14ac:dyDescent="0.2">
      <c r="P3494">
        <v>3486</v>
      </c>
      <c r="Q3494" s="37">
        <f t="shared" ca="1" si="216"/>
        <v>0</v>
      </c>
      <c r="R3494" s="38">
        <f t="shared" si="217"/>
        <v>10</v>
      </c>
      <c r="S3494" s="38">
        <f t="shared" ca="1" si="218"/>
        <v>0</v>
      </c>
      <c r="T3494" s="38">
        <f t="shared" ca="1" si="219"/>
        <v>10</v>
      </c>
      <c r="U3494" s="38">
        <f ca="1">SUM($R$9:S3494)</f>
        <v>-86140</v>
      </c>
    </row>
    <row r="3495" spans="16:21" x14ac:dyDescent="0.2">
      <c r="P3495">
        <v>3487</v>
      </c>
      <c r="Q3495" s="37">
        <f t="shared" ca="1" si="216"/>
        <v>0</v>
      </c>
      <c r="R3495" s="38">
        <f t="shared" si="217"/>
        <v>10</v>
      </c>
      <c r="S3495" s="38">
        <f t="shared" ca="1" si="218"/>
        <v>0</v>
      </c>
      <c r="T3495" s="38">
        <f t="shared" ca="1" si="219"/>
        <v>10</v>
      </c>
      <c r="U3495" s="38">
        <f ca="1">SUM($R$9:S3495)</f>
        <v>-86130</v>
      </c>
    </row>
    <row r="3496" spans="16:21" x14ac:dyDescent="0.2">
      <c r="P3496">
        <v>3488</v>
      </c>
      <c r="Q3496" s="37">
        <f t="shared" ca="1" si="216"/>
        <v>0</v>
      </c>
      <c r="R3496" s="38">
        <f t="shared" si="217"/>
        <v>10</v>
      </c>
      <c r="S3496" s="38">
        <f t="shared" ca="1" si="218"/>
        <v>0</v>
      </c>
      <c r="T3496" s="38">
        <f t="shared" ca="1" si="219"/>
        <v>10</v>
      </c>
      <c r="U3496" s="38">
        <f ca="1">SUM($R$9:S3496)</f>
        <v>-86120</v>
      </c>
    </row>
    <row r="3497" spans="16:21" x14ac:dyDescent="0.2">
      <c r="P3497">
        <v>3489</v>
      </c>
      <c r="Q3497" s="37">
        <f t="shared" ca="1" si="216"/>
        <v>0</v>
      </c>
      <c r="R3497" s="38">
        <f t="shared" si="217"/>
        <v>10</v>
      </c>
      <c r="S3497" s="38">
        <f t="shared" ca="1" si="218"/>
        <v>0</v>
      </c>
      <c r="T3497" s="38">
        <f t="shared" ca="1" si="219"/>
        <v>10</v>
      </c>
      <c r="U3497" s="38">
        <f ca="1">SUM($R$9:S3497)</f>
        <v>-86110</v>
      </c>
    </row>
    <row r="3498" spans="16:21" x14ac:dyDescent="0.2">
      <c r="P3498">
        <v>3490</v>
      </c>
      <c r="Q3498" s="37">
        <f t="shared" ca="1" si="216"/>
        <v>0</v>
      </c>
      <c r="R3498" s="38">
        <f t="shared" si="217"/>
        <v>10</v>
      </c>
      <c r="S3498" s="38">
        <f t="shared" ca="1" si="218"/>
        <v>0</v>
      </c>
      <c r="T3498" s="38">
        <f t="shared" ca="1" si="219"/>
        <v>10</v>
      </c>
      <c r="U3498" s="38">
        <f ca="1">SUM($R$9:S3498)</f>
        <v>-86100</v>
      </c>
    </row>
    <row r="3499" spans="16:21" x14ac:dyDescent="0.2">
      <c r="P3499">
        <v>3491</v>
      </c>
      <c r="Q3499" s="37">
        <f t="shared" ca="1" si="216"/>
        <v>0</v>
      </c>
      <c r="R3499" s="38">
        <f t="shared" si="217"/>
        <v>10</v>
      </c>
      <c r="S3499" s="38">
        <f t="shared" ca="1" si="218"/>
        <v>0</v>
      </c>
      <c r="T3499" s="38">
        <f t="shared" ca="1" si="219"/>
        <v>10</v>
      </c>
      <c r="U3499" s="38">
        <f ca="1">SUM($R$9:S3499)</f>
        <v>-86090</v>
      </c>
    </row>
    <row r="3500" spans="16:21" x14ac:dyDescent="0.2">
      <c r="P3500">
        <v>3492</v>
      </c>
      <c r="Q3500" s="37">
        <f t="shared" ca="1" si="216"/>
        <v>0</v>
      </c>
      <c r="R3500" s="38">
        <f t="shared" si="217"/>
        <v>10</v>
      </c>
      <c r="S3500" s="38">
        <f t="shared" ca="1" si="218"/>
        <v>0</v>
      </c>
      <c r="T3500" s="38">
        <f t="shared" ca="1" si="219"/>
        <v>10</v>
      </c>
      <c r="U3500" s="38">
        <f ca="1">SUM($R$9:S3500)</f>
        <v>-86080</v>
      </c>
    </row>
    <row r="3501" spans="16:21" x14ac:dyDescent="0.2">
      <c r="P3501">
        <v>3493</v>
      </c>
      <c r="Q3501" s="37">
        <f t="shared" ca="1" si="216"/>
        <v>0</v>
      </c>
      <c r="R3501" s="38">
        <f t="shared" si="217"/>
        <v>10</v>
      </c>
      <c r="S3501" s="38">
        <f t="shared" ca="1" si="218"/>
        <v>0</v>
      </c>
      <c r="T3501" s="38">
        <f t="shared" ca="1" si="219"/>
        <v>10</v>
      </c>
      <c r="U3501" s="38">
        <f ca="1">SUM($R$9:S3501)</f>
        <v>-86070</v>
      </c>
    </row>
    <row r="3502" spans="16:21" x14ac:dyDescent="0.2">
      <c r="P3502">
        <v>3494</v>
      </c>
      <c r="Q3502" s="37">
        <f t="shared" ca="1" si="216"/>
        <v>0</v>
      </c>
      <c r="R3502" s="38">
        <f t="shared" si="217"/>
        <v>10</v>
      </c>
      <c r="S3502" s="38">
        <f t="shared" ca="1" si="218"/>
        <v>0</v>
      </c>
      <c r="T3502" s="38">
        <f t="shared" ca="1" si="219"/>
        <v>10</v>
      </c>
      <c r="U3502" s="38">
        <f ca="1">SUM($R$9:S3502)</f>
        <v>-86060</v>
      </c>
    </row>
    <row r="3503" spans="16:21" x14ac:dyDescent="0.2">
      <c r="P3503">
        <v>3495</v>
      </c>
      <c r="Q3503" s="37">
        <f t="shared" ca="1" si="216"/>
        <v>0</v>
      </c>
      <c r="R3503" s="38">
        <f t="shared" si="217"/>
        <v>10</v>
      </c>
      <c r="S3503" s="38">
        <f t="shared" ca="1" si="218"/>
        <v>0</v>
      </c>
      <c r="T3503" s="38">
        <f t="shared" ca="1" si="219"/>
        <v>10</v>
      </c>
      <c r="U3503" s="38">
        <f ca="1">SUM($R$9:S3503)</f>
        <v>-86050</v>
      </c>
    </row>
    <row r="3504" spans="16:21" x14ac:dyDescent="0.2">
      <c r="P3504">
        <v>3496</v>
      </c>
      <c r="Q3504" s="37">
        <f t="shared" ca="1" si="216"/>
        <v>0</v>
      </c>
      <c r="R3504" s="38">
        <f t="shared" si="217"/>
        <v>10</v>
      </c>
      <c r="S3504" s="38">
        <f t="shared" ca="1" si="218"/>
        <v>0</v>
      </c>
      <c r="T3504" s="38">
        <f t="shared" ca="1" si="219"/>
        <v>10</v>
      </c>
      <c r="U3504" s="38">
        <f ca="1">SUM($R$9:S3504)</f>
        <v>-86040</v>
      </c>
    </row>
    <row r="3505" spans="16:21" x14ac:dyDescent="0.2">
      <c r="P3505">
        <v>3497</v>
      </c>
      <c r="Q3505" s="37">
        <f t="shared" ref="Q3505:Q3568" ca="1" si="220">IF(RAND()&lt;$C$2,1,0)</f>
        <v>0</v>
      </c>
      <c r="R3505" s="38">
        <f t="shared" ref="R3505:R3568" si="221">$G$2</f>
        <v>10</v>
      </c>
      <c r="S3505" s="38">
        <f t="shared" ref="S3505:S3568" ca="1" si="222">IF(Q3505=1,$G$3,$G$4)</f>
        <v>0</v>
      </c>
      <c r="T3505" s="38">
        <f t="shared" ca="1" si="219"/>
        <v>10</v>
      </c>
      <c r="U3505" s="38">
        <f ca="1">SUM($R$9:S3505)</f>
        <v>-86030</v>
      </c>
    </row>
    <row r="3506" spans="16:21" x14ac:dyDescent="0.2">
      <c r="P3506">
        <v>3498</v>
      </c>
      <c r="Q3506" s="37">
        <f t="shared" ca="1" si="220"/>
        <v>0</v>
      </c>
      <c r="R3506" s="38">
        <f t="shared" si="221"/>
        <v>10</v>
      </c>
      <c r="S3506" s="38">
        <f t="shared" ca="1" si="222"/>
        <v>0</v>
      </c>
      <c r="T3506" s="38">
        <f t="shared" ca="1" si="219"/>
        <v>10</v>
      </c>
      <c r="U3506" s="38">
        <f ca="1">SUM($R$9:S3506)</f>
        <v>-86020</v>
      </c>
    </row>
    <row r="3507" spans="16:21" x14ac:dyDescent="0.2">
      <c r="P3507">
        <v>3499</v>
      </c>
      <c r="Q3507" s="37">
        <f t="shared" ca="1" si="220"/>
        <v>0</v>
      </c>
      <c r="R3507" s="38">
        <f t="shared" si="221"/>
        <v>10</v>
      </c>
      <c r="S3507" s="38">
        <f t="shared" ca="1" si="222"/>
        <v>0</v>
      </c>
      <c r="T3507" s="38">
        <f t="shared" ca="1" si="219"/>
        <v>10</v>
      </c>
      <c r="U3507" s="38">
        <f ca="1">SUM($R$9:S3507)</f>
        <v>-86010</v>
      </c>
    </row>
    <row r="3508" spans="16:21" x14ac:dyDescent="0.2">
      <c r="P3508">
        <v>3500</v>
      </c>
      <c r="Q3508" s="37">
        <f t="shared" ca="1" si="220"/>
        <v>0</v>
      </c>
      <c r="R3508" s="38">
        <f t="shared" si="221"/>
        <v>10</v>
      </c>
      <c r="S3508" s="38">
        <f t="shared" ca="1" si="222"/>
        <v>0</v>
      </c>
      <c r="T3508" s="38">
        <f t="shared" ca="1" si="219"/>
        <v>10</v>
      </c>
      <c r="U3508" s="38">
        <f ca="1">SUM($R$9:S3508)</f>
        <v>-86000</v>
      </c>
    </row>
    <row r="3509" spans="16:21" x14ac:dyDescent="0.2">
      <c r="P3509">
        <v>3501</v>
      </c>
      <c r="Q3509" s="37">
        <f t="shared" ca="1" si="220"/>
        <v>0</v>
      </c>
      <c r="R3509" s="38">
        <f t="shared" si="221"/>
        <v>10</v>
      </c>
      <c r="S3509" s="38">
        <f t="shared" ca="1" si="222"/>
        <v>0</v>
      </c>
      <c r="T3509" s="38">
        <f t="shared" ca="1" si="219"/>
        <v>10</v>
      </c>
      <c r="U3509" s="38">
        <f ca="1">SUM($R$9:S3509)</f>
        <v>-85990</v>
      </c>
    </row>
    <row r="3510" spans="16:21" x14ac:dyDescent="0.2">
      <c r="P3510">
        <v>3502</v>
      </c>
      <c r="Q3510" s="37">
        <f t="shared" ca="1" si="220"/>
        <v>0</v>
      </c>
      <c r="R3510" s="38">
        <f t="shared" si="221"/>
        <v>10</v>
      </c>
      <c r="S3510" s="38">
        <f t="shared" ca="1" si="222"/>
        <v>0</v>
      </c>
      <c r="T3510" s="38">
        <f t="shared" ca="1" si="219"/>
        <v>10</v>
      </c>
      <c r="U3510" s="38">
        <f ca="1">SUM($R$9:S3510)</f>
        <v>-85980</v>
      </c>
    </row>
    <row r="3511" spans="16:21" x14ac:dyDescent="0.2">
      <c r="P3511">
        <v>3503</v>
      </c>
      <c r="Q3511" s="37">
        <f t="shared" ca="1" si="220"/>
        <v>0</v>
      </c>
      <c r="R3511" s="38">
        <f t="shared" si="221"/>
        <v>10</v>
      </c>
      <c r="S3511" s="38">
        <f t="shared" ca="1" si="222"/>
        <v>0</v>
      </c>
      <c r="T3511" s="38">
        <f t="shared" ca="1" si="219"/>
        <v>10</v>
      </c>
      <c r="U3511" s="38">
        <f ca="1">SUM($R$9:S3511)</f>
        <v>-85970</v>
      </c>
    </row>
    <row r="3512" spans="16:21" x14ac:dyDescent="0.2">
      <c r="P3512">
        <v>3504</v>
      </c>
      <c r="Q3512" s="37">
        <f t="shared" ca="1" si="220"/>
        <v>0</v>
      </c>
      <c r="R3512" s="38">
        <f t="shared" si="221"/>
        <v>10</v>
      </c>
      <c r="S3512" s="38">
        <f t="shared" ca="1" si="222"/>
        <v>0</v>
      </c>
      <c r="T3512" s="38">
        <f t="shared" ca="1" si="219"/>
        <v>10</v>
      </c>
      <c r="U3512" s="38">
        <f ca="1">SUM($R$9:S3512)</f>
        <v>-85960</v>
      </c>
    </row>
    <row r="3513" spans="16:21" x14ac:dyDescent="0.2">
      <c r="P3513">
        <v>3505</v>
      </c>
      <c r="Q3513" s="37">
        <f t="shared" ca="1" si="220"/>
        <v>0</v>
      </c>
      <c r="R3513" s="38">
        <f t="shared" si="221"/>
        <v>10</v>
      </c>
      <c r="S3513" s="38">
        <f t="shared" ca="1" si="222"/>
        <v>0</v>
      </c>
      <c r="T3513" s="38">
        <f t="shared" ca="1" si="219"/>
        <v>10</v>
      </c>
      <c r="U3513" s="38">
        <f ca="1">SUM($R$9:S3513)</f>
        <v>-85950</v>
      </c>
    </row>
    <row r="3514" spans="16:21" x14ac:dyDescent="0.2">
      <c r="P3514">
        <v>3506</v>
      </c>
      <c r="Q3514" s="37">
        <f t="shared" ca="1" si="220"/>
        <v>0</v>
      </c>
      <c r="R3514" s="38">
        <f t="shared" si="221"/>
        <v>10</v>
      </c>
      <c r="S3514" s="38">
        <f t="shared" ca="1" si="222"/>
        <v>0</v>
      </c>
      <c r="T3514" s="38">
        <f t="shared" ca="1" si="219"/>
        <v>10</v>
      </c>
      <c r="U3514" s="38">
        <f ca="1">SUM($R$9:S3514)</f>
        <v>-85940</v>
      </c>
    </row>
    <row r="3515" spans="16:21" x14ac:dyDescent="0.2">
      <c r="P3515">
        <v>3507</v>
      </c>
      <c r="Q3515" s="37">
        <f t="shared" ca="1" si="220"/>
        <v>0</v>
      </c>
      <c r="R3515" s="38">
        <f t="shared" si="221"/>
        <v>10</v>
      </c>
      <c r="S3515" s="38">
        <f t="shared" ca="1" si="222"/>
        <v>0</v>
      </c>
      <c r="T3515" s="38">
        <f t="shared" ca="1" si="219"/>
        <v>10</v>
      </c>
      <c r="U3515" s="38">
        <f ca="1">SUM($R$9:S3515)</f>
        <v>-85930</v>
      </c>
    </row>
    <row r="3516" spans="16:21" x14ac:dyDescent="0.2">
      <c r="P3516">
        <v>3508</v>
      </c>
      <c r="Q3516" s="37">
        <f t="shared" ca="1" si="220"/>
        <v>0</v>
      </c>
      <c r="R3516" s="38">
        <f t="shared" si="221"/>
        <v>10</v>
      </c>
      <c r="S3516" s="38">
        <f t="shared" ca="1" si="222"/>
        <v>0</v>
      </c>
      <c r="T3516" s="38">
        <f t="shared" ca="1" si="219"/>
        <v>10</v>
      </c>
      <c r="U3516" s="38">
        <f ca="1">SUM($R$9:S3516)</f>
        <v>-85920</v>
      </c>
    </row>
    <row r="3517" spans="16:21" x14ac:dyDescent="0.2">
      <c r="P3517">
        <v>3509</v>
      </c>
      <c r="Q3517" s="37">
        <f t="shared" ca="1" si="220"/>
        <v>0</v>
      </c>
      <c r="R3517" s="38">
        <f t="shared" si="221"/>
        <v>10</v>
      </c>
      <c r="S3517" s="38">
        <f t="shared" ca="1" si="222"/>
        <v>0</v>
      </c>
      <c r="T3517" s="38">
        <f t="shared" ca="1" si="219"/>
        <v>10</v>
      </c>
      <c r="U3517" s="38">
        <f ca="1">SUM($R$9:S3517)</f>
        <v>-85910</v>
      </c>
    </row>
    <row r="3518" spans="16:21" x14ac:dyDescent="0.2">
      <c r="P3518">
        <v>3510</v>
      </c>
      <c r="Q3518" s="37">
        <f t="shared" ca="1" si="220"/>
        <v>0</v>
      </c>
      <c r="R3518" s="38">
        <f t="shared" si="221"/>
        <v>10</v>
      </c>
      <c r="S3518" s="38">
        <f t="shared" ca="1" si="222"/>
        <v>0</v>
      </c>
      <c r="T3518" s="38">
        <f t="shared" ca="1" si="219"/>
        <v>10</v>
      </c>
      <c r="U3518" s="38">
        <f ca="1">SUM($R$9:S3518)</f>
        <v>-85900</v>
      </c>
    </row>
    <row r="3519" spans="16:21" x14ac:dyDescent="0.2">
      <c r="P3519">
        <v>3511</v>
      </c>
      <c r="Q3519" s="37">
        <f t="shared" ca="1" si="220"/>
        <v>0</v>
      </c>
      <c r="R3519" s="38">
        <f t="shared" si="221"/>
        <v>10</v>
      </c>
      <c r="S3519" s="38">
        <f t="shared" ca="1" si="222"/>
        <v>0</v>
      </c>
      <c r="T3519" s="38">
        <f t="shared" ca="1" si="219"/>
        <v>10</v>
      </c>
      <c r="U3519" s="38">
        <f ca="1">SUM($R$9:S3519)</f>
        <v>-85890</v>
      </c>
    </row>
    <row r="3520" spans="16:21" x14ac:dyDescent="0.2">
      <c r="P3520">
        <v>3512</v>
      </c>
      <c r="Q3520" s="37">
        <f t="shared" ca="1" si="220"/>
        <v>0</v>
      </c>
      <c r="R3520" s="38">
        <f t="shared" si="221"/>
        <v>10</v>
      </c>
      <c r="S3520" s="38">
        <f t="shared" ca="1" si="222"/>
        <v>0</v>
      </c>
      <c r="T3520" s="38">
        <f t="shared" ca="1" si="219"/>
        <v>10</v>
      </c>
      <c r="U3520" s="38">
        <f ca="1">SUM($R$9:S3520)</f>
        <v>-85880</v>
      </c>
    </row>
    <row r="3521" spans="16:21" x14ac:dyDescent="0.2">
      <c r="P3521">
        <v>3513</v>
      </c>
      <c r="Q3521" s="37">
        <f t="shared" ca="1" si="220"/>
        <v>0</v>
      </c>
      <c r="R3521" s="38">
        <f t="shared" si="221"/>
        <v>10</v>
      </c>
      <c r="S3521" s="38">
        <f t="shared" ca="1" si="222"/>
        <v>0</v>
      </c>
      <c r="T3521" s="38">
        <f t="shared" ca="1" si="219"/>
        <v>10</v>
      </c>
      <c r="U3521" s="38">
        <f ca="1">SUM($R$9:S3521)</f>
        <v>-85870</v>
      </c>
    </row>
    <row r="3522" spans="16:21" x14ac:dyDescent="0.2">
      <c r="P3522">
        <v>3514</v>
      </c>
      <c r="Q3522" s="37">
        <f t="shared" ca="1" si="220"/>
        <v>0</v>
      </c>
      <c r="R3522" s="38">
        <f t="shared" si="221"/>
        <v>10</v>
      </c>
      <c r="S3522" s="38">
        <f t="shared" ca="1" si="222"/>
        <v>0</v>
      </c>
      <c r="T3522" s="38">
        <f t="shared" ca="1" si="219"/>
        <v>10</v>
      </c>
      <c r="U3522" s="38">
        <f ca="1">SUM($R$9:S3522)</f>
        <v>-85860</v>
      </c>
    </row>
    <row r="3523" spans="16:21" x14ac:dyDescent="0.2">
      <c r="P3523">
        <v>3515</v>
      </c>
      <c r="Q3523" s="37">
        <f t="shared" ca="1" si="220"/>
        <v>0</v>
      </c>
      <c r="R3523" s="38">
        <f t="shared" si="221"/>
        <v>10</v>
      </c>
      <c r="S3523" s="38">
        <f t="shared" ca="1" si="222"/>
        <v>0</v>
      </c>
      <c r="T3523" s="38">
        <f t="shared" ca="1" si="219"/>
        <v>10</v>
      </c>
      <c r="U3523" s="38">
        <f ca="1">SUM($R$9:S3523)</f>
        <v>-85850</v>
      </c>
    </row>
    <row r="3524" spans="16:21" x14ac:dyDescent="0.2">
      <c r="P3524">
        <v>3516</v>
      </c>
      <c r="Q3524" s="37">
        <f t="shared" ca="1" si="220"/>
        <v>0</v>
      </c>
      <c r="R3524" s="38">
        <f t="shared" si="221"/>
        <v>10</v>
      </c>
      <c r="S3524" s="38">
        <f t="shared" ca="1" si="222"/>
        <v>0</v>
      </c>
      <c r="T3524" s="38">
        <f t="shared" ca="1" si="219"/>
        <v>10</v>
      </c>
      <c r="U3524" s="38">
        <f ca="1">SUM($R$9:S3524)</f>
        <v>-85840</v>
      </c>
    </row>
    <row r="3525" spans="16:21" x14ac:dyDescent="0.2">
      <c r="P3525">
        <v>3517</v>
      </c>
      <c r="Q3525" s="37">
        <f t="shared" ca="1" si="220"/>
        <v>0</v>
      </c>
      <c r="R3525" s="38">
        <f t="shared" si="221"/>
        <v>10</v>
      </c>
      <c r="S3525" s="38">
        <f t="shared" ca="1" si="222"/>
        <v>0</v>
      </c>
      <c r="T3525" s="38">
        <f t="shared" ca="1" si="219"/>
        <v>10</v>
      </c>
      <c r="U3525" s="38">
        <f ca="1">SUM($R$9:S3525)</f>
        <v>-85830</v>
      </c>
    </row>
    <row r="3526" spans="16:21" x14ac:dyDescent="0.2">
      <c r="P3526">
        <v>3518</v>
      </c>
      <c r="Q3526" s="37">
        <f t="shared" ca="1" si="220"/>
        <v>0</v>
      </c>
      <c r="R3526" s="38">
        <f t="shared" si="221"/>
        <v>10</v>
      </c>
      <c r="S3526" s="38">
        <f t="shared" ca="1" si="222"/>
        <v>0</v>
      </c>
      <c r="T3526" s="38">
        <f t="shared" ca="1" si="219"/>
        <v>10</v>
      </c>
      <c r="U3526" s="38">
        <f ca="1">SUM($R$9:S3526)</f>
        <v>-85820</v>
      </c>
    </row>
    <row r="3527" spans="16:21" x14ac:dyDescent="0.2">
      <c r="P3527">
        <v>3519</v>
      </c>
      <c r="Q3527" s="37">
        <f t="shared" ca="1" si="220"/>
        <v>0</v>
      </c>
      <c r="R3527" s="38">
        <f t="shared" si="221"/>
        <v>10</v>
      </c>
      <c r="S3527" s="38">
        <f t="shared" ca="1" si="222"/>
        <v>0</v>
      </c>
      <c r="T3527" s="38">
        <f t="shared" ca="1" si="219"/>
        <v>10</v>
      </c>
      <c r="U3527" s="38">
        <f ca="1">SUM($R$9:S3527)</f>
        <v>-85810</v>
      </c>
    </row>
    <row r="3528" spans="16:21" x14ac:dyDescent="0.2">
      <c r="P3528">
        <v>3520</v>
      </c>
      <c r="Q3528" s="37">
        <f t="shared" ca="1" si="220"/>
        <v>0</v>
      </c>
      <c r="R3528" s="38">
        <f t="shared" si="221"/>
        <v>10</v>
      </c>
      <c r="S3528" s="38">
        <f t="shared" ca="1" si="222"/>
        <v>0</v>
      </c>
      <c r="T3528" s="38">
        <f t="shared" ca="1" si="219"/>
        <v>10</v>
      </c>
      <c r="U3528" s="38">
        <f ca="1">SUM($R$9:S3528)</f>
        <v>-85800</v>
      </c>
    </row>
    <row r="3529" spans="16:21" x14ac:dyDescent="0.2">
      <c r="P3529">
        <v>3521</v>
      </c>
      <c r="Q3529" s="37">
        <f t="shared" ca="1" si="220"/>
        <v>0</v>
      </c>
      <c r="R3529" s="38">
        <f t="shared" si="221"/>
        <v>10</v>
      </c>
      <c r="S3529" s="38">
        <f t="shared" ca="1" si="222"/>
        <v>0</v>
      </c>
      <c r="T3529" s="38">
        <f t="shared" ca="1" si="219"/>
        <v>10</v>
      </c>
      <c r="U3529" s="38">
        <f ca="1">SUM($R$9:S3529)</f>
        <v>-85790</v>
      </c>
    </row>
    <row r="3530" spans="16:21" x14ac:dyDescent="0.2">
      <c r="P3530">
        <v>3522</v>
      </c>
      <c r="Q3530" s="37">
        <f t="shared" ca="1" si="220"/>
        <v>0</v>
      </c>
      <c r="R3530" s="38">
        <f t="shared" si="221"/>
        <v>10</v>
      </c>
      <c r="S3530" s="38">
        <f t="shared" ca="1" si="222"/>
        <v>0</v>
      </c>
      <c r="T3530" s="38">
        <f t="shared" ref="T3530:T3593" ca="1" si="223">R3530+S3530</f>
        <v>10</v>
      </c>
      <c r="U3530" s="38">
        <f ca="1">SUM($R$9:S3530)</f>
        <v>-85780</v>
      </c>
    </row>
    <row r="3531" spans="16:21" x14ac:dyDescent="0.2">
      <c r="P3531">
        <v>3523</v>
      </c>
      <c r="Q3531" s="37">
        <f t="shared" ca="1" si="220"/>
        <v>0</v>
      </c>
      <c r="R3531" s="38">
        <f t="shared" si="221"/>
        <v>10</v>
      </c>
      <c r="S3531" s="38">
        <f t="shared" ca="1" si="222"/>
        <v>0</v>
      </c>
      <c r="T3531" s="38">
        <f t="shared" ca="1" si="223"/>
        <v>10</v>
      </c>
      <c r="U3531" s="38">
        <f ca="1">SUM($R$9:S3531)</f>
        <v>-85770</v>
      </c>
    </row>
    <row r="3532" spans="16:21" x14ac:dyDescent="0.2">
      <c r="P3532">
        <v>3524</v>
      </c>
      <c r="Q3532" s="37">
        <f t="shared" ca="1" si="220"/>
        <v>0</v>
      </c>
      <c r="R3532" s="38">
        <f t="shared" si="221"/>
        <v>10</v>
      </c>
      <c r="S3532" s="38">
        <f t="shared" ca="1" si="222"/>
        <v>0</v>
      </c>
      <c r="T3532" s="38">
        <f t="shared" ca="1" si="223"/>
        <v>10</v>
      </c>
      <c r="U3532" s="38">
        <f ca="1">SUM($R$9:S3532)</f>
        <v>-85760</v>
      </c>
    </row>
    <row r="3533" spans="16:21" x14ac:dyDescent="0.2">
      <c r="P3533">
        <v>3525</v>
      </c>
      <c r="Q3533" s="37">
        <f t="shared" ca="1" si="220"/>
        <v>0</v>
      </c>
      <c r="R3533" s="38">
        <f t="shared" si="221"/>
        <v>10</v>
      </c>
      <c r="S3533" s="38">
        <f t="shared" ca="1" si="222"/>
        <v>0</v>
      </c>
      <c r="T3533" s="38">
        <f t="shared" ca="1" si="223"/>
        <v>10</v>
      </c>
      <c r="U3533" s="38">
        <f ca="1">SUM($R$9:S3533)</f>
        <v>-85750</v>
      </c>
    </row>
    <row r="3534" spans="16:21" x14ac:dyDescent="0.2">
      <c r="P3534">
        <v>3526</v>
      </c>
      <c r="Q3534" s="37">
        <f t="shared" ca="1" si="220"/>
        <v>0</v>
      </c>
      <c r="R3534" s="38">
        <f t="shared" si="221"/>
        <v>10</v>
      </c>
      <c r="S3534" s="38">
        <f t="shared" ca="1" si="222"/>
        <v>0</v>
      </c>
      <c r="T3534" s="38">
        <f t="shared" ca="1" si="223"/>
        <v>10</v>
      </c>
      <c r="U3534" s="38">
        <f ca="1">SUM($R$9:S3534)</f>
        <v>-85740</v>
      </c>
    </row>
    <row r="3535" spans="16:21" x14ac:dyDescent="0.2">
      <c r="P3535">
        <v>3527</v>
      </c>
      <c r="Q3535" s="37">
        <f t="shared" ca="1" si="220"/>
        <v>0</v>
      </c>
      <c r="R3535" s="38">
        <f t="shared" si="221"/>
        <v>10</v>
      </c>
      <c r="S3535" s="38">
        <f t="shared" ca="1" si="222"/>
        <v>0</v>
      </c>
      <c r="T3535" s="38">
        <f t="shared" ca="1" si="223"/>
        <v>10</v>
      </c>
      <c r="U3535" s="38">
        <f ca="1">SUM($R$9:S3535)</f>
        <v>-85730</v>
      </c>
    </row>
    <row r="3536" spans="16:21" x14ac:dyDescent="0.2">
      <c r="P3536">
        <v>3528</v>
      </c>
      <c r="Q3536" s="37">
        <f t="shared" ca="1" si="220"/>
        <v>0</v>
      </c>
      <c r="R3536" s="38">
        <f t="shared" si="221"/>
        <v>10</v>
      </c>
      <c r="S3536" s="38">
        <f t="shared" ca="1" si="222"/>
        <v>0</v>
      </c>
      <c r="T3536" s="38">
        <f t="shared" ca="1" si="223"/>
        <v>10</v>
      </c>
      <c r="U3536" s="38">
        <f ca="1">SUM($R$9:S3536)</f>
        <v>-85720</v>
      </c>
    </row>
    <row r="3537" spans="16:21" x14ac:dyDescent="0.2">
      <c r="P3537">
        <v>3529</v>
      </c>
      <c r="Q3537" s="37">
        <f t="shared" ca="1" si="220"/>
        <v>0</v>
      </c>
      <c r="R3537" s="38">
        <f t="shared" si="221"/>
        <v>10</v>
      </c>
      <c r="S3537" s="38">
        <f t="shared" ca="1" si="222"/>
        <v>0</v>
      </c>
      <c r="T3537" s="38">
        <f t="shared" ca="1" si="223"/>
        <v>10</v>
      </c>
      <c r="U3537" s="38">
        <f ca="1">SUM($R$9:S3537)</f>
        <v>-85710</v>
      </c>
    </row>
    <row r="3538" spans="16:21" x14ac:dyDescent="0.2">
      <c r="P3538">
        <v>3530</v>
      </c>
      <c r="Q3538" s="37">
        <f t="shared" ca="1" si="220"/>
        <v>0</v>
      </c>
      <c r="R3538" s="38">
        <f t="shared" si="221"/>
        <v>10</v>
      </c>
      <c r="S3538" s="38">
        <f t="shared" ca="1" si="222"/>
        <v>0</v>
      </c>
      <c r="T3538" s="38">
        <f t="shared" ca="1" si="223"/>
        <v>10</v>
      </c>
      <c r="U3538" s="38">
        <f ca="1">SUM($R$9:S3538)</f>
        <v>-85700</v>
      </c>
    </row>
    <row r="3539" spans="16:21" x14ac:dyDescent="0.2">
      <c r="P3539">
        <v>3531</v>
      </c>
      <c r="Q3539" s="37">
        <f t="shared" ca="1" si="220"/>
        <v>0</v>
      </c>
      <c r="R3539" s="38">
        <f t="shared" si="221"/>
        <v>10</v>
      </c>
      <c r="S3539" s="38">
        <f t="shared" ca="1" si="222"/>
        <v>0</v>
      </c>
      <c r="T3539" s="38">
        <f t="shared" ca="1" si="223"/>
        <v>10</v>
      </c>
      <c r="U3539" s="38">
        <f ca="1">SUM($R$9:S3539)</f>
        <v>-85690</v>
      </c>
    </row>
    <row r="3540" spans="16:21" x14ac:dyDescent="0.2">
      <c r="P3540">
        <v>3532</v>
      </c>
      <c r="Q3540" s="37">
        <f t="shared" ca="1" si="220"/>
        <v>0</v>
      </c>
      <c r="R3540" s="38">
        <f t="shared" si="221"/>
        <v>10</v>
      </c>
      <c r="S3540" s="38">
        <f t="shared" ca="1" si="222"/>
        <v>0</v>
      </c>
      <c r="T3540" s="38">
        <f t="shared" ca="1" si="223"/>
        <v>10</v>
      </c>
      <c r="U3540" s="38">
        <f ca="1">SUM($R$9:S3540)</f>
        <v>-85680</v>
      </c>
    </row>
    <row r="3541" spans="16:21" x14ac:dyDescent="0.2">
      <c r="P3541">
        <v>3533</v>
      </c>
      <c r="Q3541" s="37">
        <f t="shared" ca="1" si="220"/>
        <v>0</v>
      </c>
      <c r="R3541" s="38">
        <f t="shared" si="221"/>
        <v>10</v>
      </c>
      <c r="S3541" s="38">
        <f t="shared" ca="1" si="222"/>
        <v>0</v>
      </c>
      <c r="T3541" s="38">
        <f t="shared" ca="1" si="223"/>
        <v>10</v>
      </c>
      <c r="U3541" s="38">
        <f ca="1">SUM($R$9:S3541)</f>
        <v>-85670</v>
      </c>
    </row>
    <row r="3542" spans="16:21" x14ac:dyDescent="0.2">
      <c r="P3542">
        <v>3534</v>
      </c>
      <c r="Q3542" s="37">
        <f t="shared" ca="1" si="220"/>
        <v>0</v>
      </c>
      <c r="R3542" s="38">
        <f t="shared" si="221"/>
        <v>10</v>
      </c>
      <c r="S3542" s="38">
        <f t="shared" ca="1" si="222"/>
        <v>0</v>
      </c>
      <c r="T3542" s="38">
        <f t="shared" ca="1" si="223"/>
        <v>10</v>
      </c>
      <c r="U3542" s="38">
        <f ca="1">SUM($R$9:S3542)</f>
        <v>-85660</v>
      </c>
    </row>
    <row r="3543" spans="16:21" x14ac:dyDescent="0.2">
      <c r="P3543">
        <v>3535</v>
      </c>
      <c r="Q3543" s="37">
        <f t="shared" ca="1" si="220"/>
        <v>0</v>
      </c>
      <c r="R3543" s="38">
        <f t="shared" si="221"/>
        <v>10</v>
      </c>
      <c r="S3543" s="38">
        <f t="shared" ca="1" si="222"/>
        <v>0</v>
      </c>
      <c r="T3543" s="38">
        <f t="shared" ca="1" si="223"/>
        <v>10</v>
      </c>
      <c r="U3543" s="38">
        <f ca="1">SUM($R$9:S3543)</f>
        <v>-85650</v>
      </c>
    </row>
    <row r="3544" spans="16:21" x14ac:dyDescent="0.2">
      <c r="P3544">
        <v>3536</v>
      </c>
      <c r="Q3544" s="37">
        <f t="shared" ca="1" si="220"/>
        <v>0</v>
      </c>
      <c r="R3544" s="38">
        <f t="shared" si="221"/>
        <v>10</v>
      </c>
      <c r="S3544" s="38">
        <f t="shared" ca="1" si="222"/>
        <v>0</v>
      </c>
      <c r="T3544" s="38">
        <f t="shared" ca="1" si="223"/>
        <v>10</v>
      </c>
      <c r="U3544" s="38">
        <f ca="1">SUM($R$9:S3544)</f>
        <v>-85640</v>
      </c>
    </row>
    <row r="3545" spans="16:21" x14ac:dyDescent="0.2">
      <c r="P3545">
        <v>3537</v>
      </c>
      <c r="Q3545" s="37">
        <f t="shared" ca="1" si="220"/>
        <v>0</v>
      </c>
      <c r="R3545" s="38">
        <f t="shared" si="221"/>
        <v>10</v>
      </c>
      <c r="S3545" s="38">
        <f t="shared" ca="1" si="222"/>
        <v>0</v>
      </c>
      <c r="T3545" s="38">
        <f t="shared" ca="1" si="223"/>
        <v>10</v>
      </c>
      <c r="U3545" s="38">
        <f ca="1">SUM($R$9:S3545)</f>
        <v>-85630</v>
      </c>
    </row>
    <row r="3546" spans="16:21" x14ac:dyDescent="0.2">
      <c r="P3546">
        <v>3538</v>
      </c>
      <c r="Q3546" s="37">
        <f t="shared" ca="1" si="220"/>
        <v>1</v>
      </c>
      <c r="R3546" s="38">
        <f t="shared" si="221"/>
        <v>10</v>
      </c>
      <c r="S3546" s="38">
        <f t="shared" ca="1" si="222"/>
        <v>-1000</v>
      </c>
      <c r="T3546" s="38">
        <f t="shared" ca="1" si="223"/>
        <v>-990</v>
      </c>
      <c r="U3546" s="38">
        <f ca="1">SUM($R$9:S3546)</f>
        <v>-86620</v>
      </c>
    </row>
    <row r="3547" spans="16:21" x14ac:dyDescent="0.2">
      <c r="P3547">
        <v>3539</v>
      </c>
      <c r="Q3547" s="37">
        <f t="shared" ca="1" si="220"/>
        <v>0</v>
      </c>
      <c r="R3547" s="38">
        <f t="shared" si="221"/>
        <v>10</v>
      </c>
      <c r="S3547" s="38">
        <f t="shared" ca="1" si="222"/>
        <v>0</v>
      </c>
      <c r="T3547" s="38">
        <f t="shared" ca="1" si="223"/>
        <v>10</v>
      </c>
      <c r="U3547" s="38">
        <f ca="1">SUM($R$9:S3547)</f>
        <v>-86610</v>
      </c>
    </row>
    <row r="3548" spans="16:21" x14ac:dyDescent="0.2">
      <c r="P3548">
        <v>3540</v>
      </c>
      <c r="Q3548" s="37">
        <f t="shared" ca="1" si="220"/>
        <v>0</v>
      </c>
      <c r="R3548" s="38">
        <f t="shared" si="221"/>
        <v>10</v>
      </c>
      <c r="S3548" s="38">
        <f t="shared" ca="1" si="222"/>
        <v>0</v>
      </c>
      <c r="T3548" s="38">
        <f t="shared" ca="1" si="223"/>
        <v>10</v>
      </c>
      <c r="U3548" s="38">
        <f ca="1">SUM($R$9:S3548)</f>
        <v>-86600</v>
      </c>
    </row>
    <row r="3549" spans="16:21" x14ac:dyDescent="0.2">
      <c r="P3549">
        <v>3541</v>
      </c>
      <c r="Q3549" s="37">
        <f t="shared" ca="1" si="220"/>
        <v>0</v>
      </c>
      <c r="R3549" s="38">
        <f t="shared" si="221"/>
        <v>10</v>
      </c>
      <c r="S3549" s="38">
        <f t="shared" ca="1" si="222"/>
        <v>0</v>
      </c>
      <c r="T3549" s="38">
        <f t="shared" ca="1" si="223"/>
        <v>10</v>
      </c>
      <c r="U3549" s="38">
        <f ca="1">SUM($R$9:S3549)</f>
        <v>-86590</v>
      </c>
    </row>
    <row r="3550" spans="16:21" x14ac:dyDescent="0.2">
      <c r="P3550">
        <v>3542</v>
      </c>
      <c r="Q3550" s="37">
        <f t="shared" ca="1" si="220"/>
        <v>1</v>
      </c>
      <c r="R3550" s="38">
        <f t="shared" si="221"/>
        <v>10</v>
      </c>
      <c r="S3550" s="38">
        <f t="shared" ca="1" si="222"/>
        <v>-1000</v>
      </c>
      <c r="T3550" s="38">
        <f t="shared" ca="1" si="223"/>
        <v>-990</v>
      </c>
      <c r="U3550" s="38">
        <f ca="1">SUM($R$9:S3550)</f>
        <v>-87580</v>
      </c>
    </row>
    <row r="3551" spans="16:21" x14ac:dyDescent="0.2">
      <c r="P3551">
        <v>3543</v>
      </c>
      <c r="Q3551" s="37">
        <f t="shared" ca="1" si="220"/>
        <v>0</v>
      </c>
      <c r="R3551" s="38">
        <f t="shared" si="221"/>
        <v>10</v>
      </c>
      <c r="S3551" s="38">
        <f t="shared" ca="1" si="222"/>
        <v>0</v>
      </c>
      <c r="T3551" s="38">
        <f t="shared" ca="1" si="223"/>
        <v>10</v>
      </c>
      <c r="U3551" s="38">
        <f ca="1">SUM($R$9:S3551)</f>
        <v>-87570</v>
      </c>
    </row>
    <row r="3552" spans="16:21" x14ac:dyDescent="0.2">
      <c r="P3552">
        <v>3544</v>
      </c>
      <c r="Q3552" s="37">
        <f t="shared" ca="1" si="220"/>
        <v>0</v>
      </c>
      <c r="R3552" s="38">
        <f t="shared" si="221"/>
        <v>10</v>
      </c>
      <c r="S3552" s="38">
        <f t="shared" ca="1" si="222"/>
        <v>0</v>
      </c>
      <c r="T3552" s="38">
        <f t="shared" ca="1" si="223"/>
        <v>10</v>
      </c>
      <c r="U3552" s="38">
        <f ca="1">SUM($R$9:S3552)</f>
        <v>-87560</v>
      </c>
    </row>
    <row r="3553" spans="16:21" x14ac:dyDescent="0.2">
      <c r="P3553">
        <v>3545</v>
      </c>
      <c r="Q3553" s="37">
        <f t="shared" ca="1" si="220"/>
        <v>0</v>
      </c>
      <c r="R3553" s="38">
        <f t="shared" si="221"/>
        <v>10</v>
      </c>
      <c r="S3553" s="38">
        <f t="shared" ca="1" si="222"/>
        <v>0</v>
      </c>
      <c r="T3553" s="38">
        <f t="shared" ca="1" si="223"/>
        <v>10</v>
      </c>
      <c r="U3553" s="38">
        <f ca="1">SUM($R$9:S3553)</f>
        <v>-87550</v>
      </c>
    </row>
    <row r="3554" spans="16:21" x14ac:dyDescent="0.2">
      <c r="P3554">
        <v>3546</v>
      </c>
      <c r="Q3554" s="37">
        <f t="shared" ca="1" si="220"/>
        <v>0</v>
      </c>
      <c r="R3554" s="38">
        <f t="shared" si="221"/>
        <v>10</v>
      </c>
      <c r="S3554" s="38">
        <f t="shared" ca="1" si="222"/>
        <v>0</v>
      </c>
      <c r="T3554" s="38">
        <f t="shared" ca="1" si="223"/>
        <v>10</v>
      </c>
      <c r="U3554" s="38">
        <f ca="1">SUM($R$9:S3554)</f>
        <v>-87540</v>
      </c>
    </row>
    <row r="3555" spans="16:21" x14ac:dyDescent="0.2">
      <c r="P3555">
        <v>3547</v>
      </c>
      <c r="Q3555" s="37">
        <f t="shared" ca="1" si="220"/>
        <v>0</v>
      </c>
      <c r="R3555" s="38">
        <f t="shared" si="221"/>
        <v>10</v>
      </c>
      <c r="S3555" s="38">
        <f t="shared" ca="1" si="222"/>
        <v>0</v>
      </c>
      <c r="T3555" s="38">
        <f t="shared" ca="1" si="223"/>
        <v>10</v>
      </c>
      <c r="U3555" s="38">
        <f ca="1">SUM($R$9:S3555)</f>
        <v>-87530</v>
      </c>
    </row>
    <row r="3556" spans="16:21" x14ac:dyDescent="0.2">
      <c r="P3556">
        <v>3548</v>
      </c>
      <c r="Q3556" s="37">
        <f t="shared" ca="1" si="220"/>
        <v>0</v>
      </c>
      <c r="R3556" s="38">
        <f t="shared" si="221"/>
        <v>10</v>
      </c>
      <c r="S3556" s="38">
        <f t="shared" ca="1" si="222"/>
        <v>0</v>
      </c>
      <c r="T3556" s="38">
        <f t="shared" ca="1" si="223"/>
        <v>10</v>
      </c>
      <c r="U3556" s="38">
        <f ca="1">SUM($R$9:S3556)</f>
        <v>-87520</v>
      </c>
    </row>
    <row r="3557" spans="16:21" x14ac:dyDescent="0.2">
      <c r="P3557">
        <v>3549</v>
      </c>
      <c r="Q3557" s="37">
        <f t="shared" ca="1" si="220"/>
        <v>0</v>
      </c>
      <c r="R3557" s="38">
        <f t="shared" si="221"/>
        <v>10</v>
      </c>
      <c r="S3557" s="38">
        <f t="shared" ca="1" si="222"/>
        <v>0</v>
      </c>
      <c r="T3557" s="38">
        <f t="shared" ca="1" si="223"/>
        <v>10</v>
      </c>
      <c r="U3557" s="38">
        <f ca="1">SUM($R$9:S3557)</f>
        <v>-87510</v>
      </c>
    </row>
    <row r="3558" spans="16:21" x14ac:dyDescent="0.2">
      <c r="P3558">
        <v>3550</v>
      </c>
      <c r="Q3558" s="37">
        <f t="shared" ca="1" si="220"/>
        <v>0</v>
      </c>
      <c r="R3558" s="38">
        <f t="shared" si="221"/>
        <v>10</v>
      </c>
      <c r="S3558" s="38">
        <f t="shared" ca="1" si="222"/>
        <v>0</v>
      </c>
      <c r="T3558" s="38">
        <f t="shared" ca="1" si="223"/>
        <v>10</v>
      </c>
      <c r="U3558" s="38">
        <f ca="1">SUM($R$9:S3558)</f>
        <v>-87500</v>
      </c>
    </row>
    <row r="3559" spans="16:21" x14ac:dyDescent="0.2">
      <c r="P3559">
        <v>3551</v>
      </c>
      <c r="Q3559" s="37">
        <f t="shared" ca="1" si="220"/>
        <v>0</v>
      </c>
      <c r="R3559" s="38">
        <f t="shared" si="221"/>
        <v>10</v>
      </c>
      <c r="S3559" s="38">
        <f t="shared" ca="1" si="222"/>
        <v>0</v>
      </c>
      <c r="T3559" s="38">
        <f t="shared" ca="1" si="223"/>
        <v>10</v>
      </c>
      <c r="U3559" s="38">
        <f ca="1">SUM($R$9:S3559)</f>
        <v>-87490</v>
      </c>
    </row>
    <row r="3560" spans="16:21" x14ac:dyDescent="0.2">
      <c r="P3560">
        <v>3552</v>
      </c>
      <c r="Q3560" s="37">
        <f t="shared" ca="1" si="220"/>
        <v>0</v>
      </c>
      <c r="R3560" s="38">
        <f t="shared" si="221"/>
        <v>10</v>
      </c>
      <c r="S3560" s="38">
        <f t="shared" ca="1" si="222"/>
        <v>0</v>
      </c>
      <c r="T3560" s="38">
        <f t="shared" ca="1" si="223"/>
        <v>10</v>
      </c>
      <c r="U3560" s="38">
        <f ca="1">SUM($R$9:S3560)</f>
        <v>-87480</v>
      </c>
    </row>
    <row r="3561" spans="16:21" x14ac:dyDescent="0.2">
      <c r="P3561">
        <v>3553</v>
      </c>
      <c r="Q3561" s="37">
        <f t="shared" ca="1" si="220"/>
        <v>0</v>
      </c>
      <c r="R3561" s="38">
        <f t="shared" si="221"/>
        <v>10</v>
      </c>
      <c r="S3561" s="38">
        <f t="shared" ca="1" si="222"/>
        <v>0</v>
      </c>
      <c r="T3561" s="38">
        <f t="shared" ca="1" si="223"/>
        <v>10</v>
      </c>
      <c r="U3561" s="38">
        <f ca="1">SUM($R$9:S3561)</f>
        <v>-87470</v>
      </c>
    </row>
    <row r="3562" spans="16:21" x14ac:dyDescent="0.2">
      <c r="P3562">
        <v>3554</v>
      </c>
      <c r="Q3562" s="37">
        <f t="shared" ca="1" si="220"/>
        <v>0</v>
      </c>
      <c r="R3562" s="38">
        <f t="shared" si="221"/>
        <v>10</v>
      </c>
      <c r="S3562" s="38">
        <f t="shared" ca="1" si="222"/>
        <v>0</v>
      </c>
      <c r="T3562" s="38">
        <f t="shared" ca="1" si="223"/>
        <v>10</v>
      </c>
      <c r="U3562" s="38">
        <f ca="1">SUM($R$9:S3562)</f>
        <v>-87460</v>
      </c>
    </row>
    <row r="3563" spans="16:21" x14ac:dyDescent="0.2">
      <c r="P3563">
        <v>3555</v>
      </c>
      <c r="Q3563" s="37">
        <f t="shared" ca="1" si="220"/>
        <v>0</v>
      </c>
      <c r="R3563" s="38">
        <f t="shared" si="221"/>
        <v>10</v>
      </c>
      <c r="S3563" s="38">
        <f t="shared" ca="1" si="222"/>
        <v>0</v>
      </c>
      <c r="T3563" s="38">
        <f t="shared" ca="1" si="223"/>
        <v>10</v>
      </c>
      <c r="U3563" s="38">
        <f ca="1">SUM($R$9:S3563)</f>
        <v>-87450</v>
      </c>
    </row>
    <row r="3564" spans="16:21" x14ac:dyDescent="0.2">
      <c r="P3564">
        <v>3556</v>
      </c>
      <c r="Q3564" s="37">
        <f t="shared" ca="1" si="220"/>
        <v>1</v>
      </c>
      <c r="R3564" s="38">
        <f t="shared" si="221"/>
        <v>10</v>
      </c>
      <c r="S3564" s="38">
        <f t="shared" ca="1" si="222"/>
        <v>-1000</v>
      </c>
      <c r="T3564" s="38">
        <f t="shared" ca="1" si="223"/>
        <v>-990</v>
      </c>
      <c r="U3564" s="38">
        <f ca="1">SUM($R$9:S3564)</f>
        <v>-88440</v>
      </c>
    </row>
    <row r="3565" spans="16:21" x14ac:dyDescent="0.2">
      <c r="P3565">
        <v>3557</v>
      </c>
      <c r="Q3565" s="37">
        <f t="shared" ca="1" si="220"/>
        <v>0</v>
      </c>
      <c r="R3565" s="38">
        <f t="shared" si="221"/>
        <v>10</v>
      </c>
      <c r="S3565" s="38">
        <f t="shared" ca="1" si="222"/>
        <v>0</v>
      </c>
      <c r="T3565" s="38">
        <f t="shared" ca="1" si="223"/>
        <v>10</v>
      </c>
      <c r="U3565" s="38">
        <f ca="1">SUM($R$9:S3565)</f>
        <v>-88430</v>
      </c>
    </row>
    <row r="3566" spans="16:21" x14ac:dyDescent="0.2">
      <c r="P3566">
        <v>3558</v>
      </c>
      <c r="Q3566" s="37">
        <f t="shared" ca="1" si="220"/>
        <v>0</v>
      </c>
      <c r="R3566" s="38">
        <f t="shared" si="221"/>
        <v>10</v>
      </c>
      <c r="S3566" s="38">
        <f t="shared" ca="1" si="222"/>
        <v>0</v>
      </c>
      <c r="T3566" s="38">
        <f t="shared" ca="1" si="223"/>
        <v>10</v>
      </c>
      <c r="U3566" s="38">
        <f ca="1">SUM($R$9:S3566)</f>
        <v>-88420</v>
      </c>
    </row>
    <row r="3567" spans="16:21" x14ac:dyDescent="0.2">
      <c r="P3567">
        <v>3559</v>
      </c>
      <c r="Q3567" s="37">
        <f t="shared" ca="1" si="220"/>
        <v>0</v>
      </c>
      <c r="R3567" s="38">
        <f t="shared" si="221"/>
        <v>10</v>
      </c>
      <c r="S3567" s="38">
        <f t="shared" ca="1" si="222"/>
        <v>0</v>
      </c>
      <c r="T3567" s="38">
        <f t="shared" ca="1" si="223"/>
        <v>10</v>
      </c>
      <c r="U3567" s="38">
        <f ca="1">SUM($R$9:S3567)</f>
        <v>-88410</v>
      </c>
    </row>
    <row r="3568" spans="16:21" x14ac:dyDescent="0.2">
      <c r="P3568">
        <v>3560</v>
      </c>
      <c r="Q3568" s="37">
        <f t="shared" ca="1" si="220"/>
        <v>0</v>
      </c>
      <c r="R3568" s="38">
        <f t="shared" si="221"/>
        <v>10</v>
      </c>
      <c r="S3568" s="38">
        <f t="shared" ca="1" si="222"/>
        <v>0</v>
      </c>
      <c r="T3568" s="38">
        <f t="shared" ca="1" si="223"/>
        <v>10</v>
      </c>
      <c r="U3568" s="38">
        <f ca="1">SUM($R$9:S3568)</f>
        <v>-88400</v>
      </c>
    </row>
    <row r="3569" spans="16:21" x14ac:dyDescent="0.2">
      <c r="P3569">
        <v>3561</v>
      </c>
      <c r="Q3569" s="37">
        <f t="shared" ref="Q3569:Q3632" ca="1" si="224">IF(RAND()&lt;$C$2,1,0)</f>
        <v>0</v>
      </c>
      <c r="R3569" s="38">
        <f t="shared" ref="R3569:R3632" si="225">$G$2</f>
        <v>10</v>
      </c>
      <c r="S3569" s="38">
        <f t="shared" ref="S3569:S3632" ca="1" si="226">IF(Q3569=1,$G$3,$G$4)</f>
        <v>0</v>
      </c>
      <c r="T3569" s="38">
        <f t="shared" ca="1" si="223"/>
        <v>10</v>
      </c>
      <c r="U3569" s="38">
        <f ca="1">SUM($R$9:S3569)</f>
        <v>-88390</v>
      </c>
    </row>
    <row r="3570" spans="16:21" x14ac:dyDescent="0.2">
      <c r="P3570">
        <v>3562</v>
      </c>
      <c r="Q3570" s="37">
        <f t="shared" ca="1" si="224"/>
        <v>0</v>
      </c>
      <c r="R3570" s="38">
        <f t="shared" si="225"/>
        <v>10</v>
      </c>
      <c r="S3570" s="38">
        <f t="shared" ca="1" si="226"/>
        <v>0</v>
      </c>
      <c r="T3570" s="38">
        <f t="shared" ca="1" si="223"/>
        <v>10</v>
      </c>
      <c r="U3570" s="38">
        <f ca="1">SUM($R$9:S3570)</f>
        <v>-88380</v>
      </c>
    </row>
    <row r="3571" spans="16:21" x14ac:dyDescent="0.2">
      <c r="P3571">
        <v>3563</v>
      </c>
      <c r="Q3571" s="37">
        <f t="shared" ca="1" si="224"/>
        <v>0</v>
      </c>
      <c r="R3571" s="38">
        <f t="shared" si="225"/>
        <v>10</v>
      </c>
      <c r="S3571" s="38">
        <f t="shared" ca="1" si="226"/>
        <v>0</v>
      </c>
      <c r="T3571" s="38">
        <f t="shared" ca="1" si="223"/>
        <v>10</v>
      </c>
      <c r="U3571" s="38">
        <f ca="1">SUM($R$9:S3571)</f>
        <v>-88370</v>
      </c>
    </row>
    <row r="3572" spans="16:21" x14ac:dyDescent="0.2">
      <c r="P3572">
        <v>3564</v>
      </c>
      <c r="Q3572" s="37">
        <f t="shared" ca="1" si="224"/>
        <v>0</v>
      </c>
      <c r="R3572" s="38">
        <f t="shared" si="225"/>
        <v>10</v>
      </c>
      <c r="S3572" s="38">
        <f t="shared" ca="1" si="226"/>
        <v>0</v>
      </c>
      <c r="T3572" s="38">
        <f t="shared" ca="1" si="223"/>
        <v>10</v>
      </c>
      <c r="U3572" s="38">
        <f ca="1">SUM($R$9:S3572)</f>
        <v>-88360</v>
      </c>
    </row>
    <row r="3573" spans="16:21" x14ac:dyDescent="0.2">
      <c r="P3573">
        <v>3565</v>
      </c>
      <c r="Q3573" s="37">
        <f t="shared" ca="1" si="224"/>
        <v>0</v>
      </c>
      <c r="R3573" s="38">
        <f t="shared" si="225"/>
        <v>10</v>
      </c>
      <c r="S3573" s="38">
        <f t="shared" ca="1" si="226"/>
        <v>0</v>
      </c>
      <c r="T3573" s="38">
        <f t="shared" ca="1" si="223"/>
        <v>10</v>
      </c>
      <c r="U3573" s="38">
        <f ca="1">SUM($R$9:S3573)</f>
        <v>-88350</v>
      </c>
    </row>
    <row r="3574" spans="16:21" x14ac:dyDescent="0.2">
      <c r="P3574">
        <v>3566</v>
      </c>
      <c r="Q3574" s="37">
        <f t="shared" ca="1" si="224"/>
        <v>0</v>
      </c>
      <c r="R3574" s="38">
        <f t="shared" si="225"/>
        <v>10</v>
      </c>
      <c r="S3574" s="38">
        <f t="shared" ca="1" si="226"/>
        <v>0</v>
      </c>
      <c r="T3574" s="38">
        <f t="shared" ca="1" si="223"/>
        <v>10</v>
      </c>
      <c r="U3574" s="38">
        <f ca="1">SUM($R$9:S3574)</f>
        <v>-88340</v>
      </c>
    </row>
    <row r="3575" spans="16:21" x14ac:dyDescent="0.2">
      <c r="P3575">
        <v>3567</v>
      </c>
      <c r="Q3575" s="37">
        <f t="shared" ca="1" si="224"/>
        <v>1</v>
      </c>
      <c r="R3575" s="38">
        <f t="shared" si="225"/>
        <v>10</v>
      </c>
      <c r="S3575" s="38">
        <f t="shared" ca="1" si="226"/>
        <v>-1000</v>
      </c>
      <c r="T3575" s="38">
        <f t="shared" ca="1" si="223"/>
        <v>-990</v>
      </c>
      <c r="U3575" s="38">
        <f ca="1">SUM($R$9:S3575)</f>
        <v>-89330</v>
      </c>
    </row>
    <row r="3576" spans="16:21" x14ac:dyDescent="0.2">
      <c r="P3576">
        <v>3568</v>
      </c>
      <c r="Q3576" s="37">
        <f t="shared" ca="1" si="224"/>
        <v>0</v>
      </c>
      <c r="R3576" s="38">
        <f t="shared" si="225"/>
        <v>10</v>
      </c>
      <c r="S3576" s="38">
        <f t="shared" ca="1" si="226"/>
        <v>0</v>
      </c>
      <c r="T3576" s="38">
        <f t="shared" ca="1" si="223"/>
        <v>10</v>
      </c>
      <c r="U3576" s="38">
        <f ca="1">SUM($R$9:S3576)</f>
        <v>-89320</v>
      </c>
    </row>
    <row r="3577" spans="16:21" x14ac:dyDescent="0.2">
      <c r="P3577">
        <v>3569</v>
      </c>
      <c r="Q3577" s="37">
        <f t="shared" ca="1" si="224"/>
        <v>0</v>
      </c>
      <c r="R3577" s="38">
        <f t="shared" si="225"/>
        <v>10</v>
      </c>
      <c r="S3577" s="38">
        <f t="shared" ca="1" si="226"/>
        <v>0</v>
      </c>
      <c r="T3577" s="38">
        <f t="shared" ca="1" si="223"/>
        <v>10</v>
      </c>
      <c r="U3577" s="38">
        <f ca="1">SUM($R$9:S3577)</f>
        <v>-89310</v>
      </c>
    </row>
    <row r="3578" spans="16:21" x14ac:dyDescent="0.2">
      <c r="P3578">
        <v>3570</v>
      </c>
      <c r="Q3578" s="37">
        <f t="shared" ca="1" si="224"/>
        <v>0</v>
      </c>
      <c r="R3578" s="38">
        <f t="shared" si="225"/>
        <v>10</v>
      </c>
      <c r="S3578" s="38">
        <f t="shared" ca="1" si="226"/>
        <v>0</v>
      </c>
      <c r="T3578" s="38">
        <f t="shared" ca="1" si="223"/>
        <v>10</v>
      </c>
      <c r="U3578" s="38">
        <f ca="1">SUM($R$9:S3578)</f>
        <v>-89300</v>
      </c>
    </row>
    <row r="3579" spans="16:21" x14ac:dyDescent="0.2">
      <c r="P3579">
        <v>3571</v>
      </c>
      <c r="Q3579" s="37">
        <f t="shared" ca="1" si="224"/>
        <v>0</v>
      </c>
      <c r="R3579" s="38">
        <f t="shared" si="225"/>
        <v>10</v>
      </c>
      <c r="S3579" s="38">
        <f t="shared" ca="1" si="226"/>
        <v>0</v>
      </c>
      <c r="T3579" s="38">
        <f t="shared" ca="1" si="223"/>
        <v>10</v>
      </c>
      <c r="U3579" s="38">
        <f ca="1">SUM($R$9:S3579)</f>
        <v>-89290</v>
      </c>
    </row>
    <row r="3580" spans="16:21" x14ac:dyDescent="0.2">
      <c r="P3580">
        <v>3572</v>
      </c>
      <c r="Q3580" s="37">
        <f t="shared" ca="1" si="224"/>
        <v>0</v>
      </c>
      <c r="R3580" s="38">
        <f t="shared" si="225"/>
        <v>10</v>
      </c>
      <c r="S3580" s="38">
        <f t="shared" ca="1" si="226"/>
        <v>0</v>
      </c>
      <c r="T3580" s="38">
        <f t="shared" ca="1" si="223"/>
        <v>10</v>
      </c>
      <c r="U3580" s="38">
        <f ca="1">SUM($R$9:S3580)</f>
        <v>-89280</v>
      </c>
    </row>
    <row r="3581" spans="16:21" x14ac:dyDescent="0.2">
      <c r="P3581">
        <v>3573</v>
      </c>
      <c r="Q3581" s="37">
        <f t="shared" ca="1" si="224"/>
        <v>0</v>
      </c>
      <c r="R3581" s="38">
        <f t="shared" si="225"/>
        <v>10</v>
      </c>
      <c r="S3581" s="38">
        <f t="shared" ca="1" si="226"/>
        <v>0</v>
      </c>
      <c r="T3581" s="38">
        <f t="shared" ca="1" si="223"/>
        <v>10</v>
      </c>
      <c r="U3581" s="38">
        <f ca="1">SUM($R$9:S3581)</f>
        <v>-89270</v>
      </c>
    </row>
    <row r="3582" spans="16:21" x14ac:dyDescent="0.2">
      <c r="P3582">
        <v>3574</v>
      </c>
      <c r="Q3582" s="37">
        <f t="shared" ca="1" si="224"/>
        <v>0</v>
      </c>
      <c r="R3582" s="38">
        <f t="shared" si="225"/>
        <v>10</v>
      </c>
      <c r="S3582" s="38">
        <f t="shared" ca="1" si="226"/>
        <v>0</v>
      </c>
      <c r="T3582" s="38">
        <f t="shared" ca="1" si="223"/>
        <v>10</v>
      </c>
      <c r="U3582" s="38">
        <f ca="1">SUM($R$9:S3582)</f>
        <v>-89260</v>
      </c>
    </row>
    <row r="3583" spans="16:21" x14ac:dyDescent="0.2">
      <c r="P3583">
        <v>3575</v>
      </c>
      <c r="Q3583" s="37">
        <f t="shared" ca="1" si="224"/>
        <v>0</v>
      </c>
      <c r="R3583" s="38">
        <f t="shared" si="225"/>
        <v>10</v>
      </c>
      <c r="S3583" s="38">
        <f t="shared" ca="1" si="226"/>
        <v>0</v>
      </c>
      <c r="T3583" s="38">
        <f t="shared" ca="1" si="223"/>
        <v>10</v>
      </c>
      <c r="U3583" s="38">
        <f ca="1">SUM($R$9:S3583)</f>
        <v>-89250</v>
      </c>
    </row>
    <row r="3584" spans="16:21" x14ac:dyDescent="0.2">
      <c r="P3584">
        <v>3576</v>
      </c>
      <c r="Q3584" s="37">
        <f t="shared" ca="1" si="224"/>
        <v>0</v>
      </c>
      <c r="R3584" s="38">
        <f t="shared" si="225"/>
        <v>10</v>
      </c>
      <c r="S3584" s="38">
        <f t="shared" ca="1" si="226"/>
        <v>0</v>
      </c>
      <c r="T3584" s="38">
        <f t="shared" ca="1" si="223"/>
        <v>10</v>
      </c>
      <c r="U3584" s="38">
        <f ca="1">SUM($R$9:S3584)</f>
        <v>-89240</v>
      </c>
    </row>
    <row r="3585" spans="16:21" x14ac:dyDescent="0.2">
      <c r="P3585">
        <v>3577</v>
      </c>
      <c r="Q3585" s="37">
        <f t="shared" ca="1" si="224"/>
        <v>0</v>
      </c>
      <c r="R3585" s="38">
        <f t="shared" si="225"/>
        <v>10</v>
      </c>
      <c r="S3585" s="38">
        <f t="shared" ca="1" si="226"/>
        <v>0</v>
      </c>
      <c r="T3585" s="38">
        <f t="shared" ca="1" si="223"/>
        <v>10</v>
      </c>
      <c r="U3585" s="38">
        <f ca="1">SUM($R$9:S3585)</f>
        <v>-89230</v>
      </c>
    </row>
    <row r="3586" spans="16:21" x14ac:dyDescent="0.2">
      <c r="P3586">
        <v>3578</v>
      </c>
      <c r="Q3586" s="37">
        <f t="shared" ca="1" si="224"/>
        <v>0</v>
      </c>
      <c r="R3586" s="38">
        <f t="shared" si="225"/>
        <v>10</v>
      </c>
      <c r="S3586" s="38">
        <f t="shared" ca="1" si="226"/>
        <v>0</v>
      </c>
      <c r="T3586" s="38">
        <f t="shared" ca="1" si="223"/>
        <v>10</v>
      </c>
      <c r="U3586" s="38">
        <f ca="1">SUM($R$9:S3586)</f>
        <v>-89220</v>
      </c>
    </row>
    <row r="3587" spans="16:21" x14ac:dyDescent="0.2">
      <c r="P3587">
        <v>3579</v>
      </c>
      <c r="Q3587" s="37">
        <f t="shared" ca="1" si="224"/>
        <v>0</v>
      </c>
      <c r="R3587" s="38">
        <f t="shared" si="225"/>
        <v>10</v>
      </c>
      <c r="S3587" s="38">
        <f t="shared" ca="1" si="226"/>
        <v>0</v>
      </c>
      <c r="T3587" s="38">
        <f t="shared" ca="1" si="223"/>
        <v>10</v>
      </c>
      <c r="U3587" s="38">
        <f ca="1">SUM($R$9:S3587)</f>
        <v>-89210</v>
      </c>
    </row>
    <row r="3588" spans="16:21" x14ac:dyDescent="0.2">
      <c r="P3588">
        <v>3580</v>
      </c>
      <c r="Q3588" s="37">
        <f t="shared" ca="1" si="224"/>
        <v>0</v>
      </c>
      <c r="R3588" s="38">
        <f t="shared" si="225"/>
        <v>10</v>
      </c>
      <c r="S3588" s="38">
        <f t="shared" ca="1" si="226"/>
        <v>0</v>
      </c>
      <c r="T3588" s="38">
        <f t="shared" ca="1" si="223"/>
        <v>10</v>
      </c>
      <c r="U3588" s="38">
        <f ca="1">SUM($R$9:S3588)</f>
        <v>-89200</v>
      </c>
    </row>
    <row r="3589" spans="16:21" x14ac:dyDescent="0.2">
      <c r="P3589">
        <v>3581</v>
      </c>
      <c r="Q3589" s="37">
        <f t="shared" ca="1" si="224"/>
        <v>0</v>
      </c>
      <c r="R3589" s="38">
        <f t="shared" si="225"/>
        <v>10</v>
      </c>
      <c r="S3589" s="38">
        <f t="shared" ca="1" si="226"/>
        <v>0</v>
      </c>
      <c r="T3589" s="38">
        <f t="shared" ca="1" si="223"/>
        <v>10</v>
      </c>
      <c r="U3589" s="38">
        <f ca="1">SUM($R$9:S3589)</f>
        <v>-89190</v>
      </c>
    </row>
    <row r="3590" spans="16:21" x14ac:dyDescent="0.2">
      <c r="P3590">
        <v>3582</v>
      </c>
      <c r="Q3590" s="37">
        <f t="shared" ca="1" si="224"/>
        <v>0</v>
      </c>
      <c r="R3590" s="38">
        <f t="shared" si="225"/>
        <v>10</v>
      </c>
      <c r="S3590" s="38">
        <f t="shared" ca="1" si="226"/>
        <v>0</v>
      </c>
      <c r="T3590" s="38">
        <f t="shared" ca="1" si="223"/>
        <v>10</v>
      </c>
      <c r="U3590" s="38">
        <f ca="1">SUM($R$9:S3590)</f>
        <v>-89180</v>
      </c>
    </row>
    <row r="3591" spans="16:21" x14ac:dyDescent="0.2">
      <c r="P3591">
        <v>3583</v>
      </c>
      <c r="Q3591" s="37">
        <f t="shared" ca="1" si="224"/>
        <v>0</v>
      </c>
      <c r="R3591" s="38">
        <f t="shared" si="225"/>
        <v>10</v>
      </c>
      <c r="S3591" s="38">
        <f t="shared" ca="1" si="226"/>
        <v>0</v>
      </c>
      <c r="T3591" s="38">
        <f t="shared" ca="1" si="223"/>
        <v>10</v>
      </c>
      <c r="U3591" s="38">
        <f ca="1">SUM($R$9:S3591)</f>
        <v>-89170</v>
      </c>
    </row>
    <row r="3592" spans="16:21" x14ac:dyDescent="0.2">
      <c r="P3592">
        <v>3584</v>
      </c>
      <c r="Q3592" s="37">
        <f t="shared" ca="1" si="224"/>
        <v>0</v>
      </c>
      <c r="R3592" s="38">
        <f t="shared" si="225"/>
        <v>10</v>
      </c>
      <c r="S3592" s="38">
        <f t="shared" ca="1" si="226"/>
        <v>0</v>
      </c>
      <c r="T3592" s="38">
        <f t="shared" ca="1" si="223"/>
        <v>10</v>
      </c>
      <c r="U3592" s="38">
        <f ca="1">SUM($R$9:S3592)</f>
        <v>-89160</v>
      </c>
    </row>
    <row r="3593" spans="16:21" x14ac:dyDescent="0.2">
      <c r="P3593">
        <v>3585</v>
      </c>
      <c r="Q3593" s="37">
        <f t="shared" ca="1" si="224"/>
        <v>0</v>
      </c>
      <c r="R3593" s="38">
        <f t="shared" si="225"/>
        <v>10</v>
      </c>
      <c r="S3593" s="38">
        <f t="shared" ca="1" si="226"/>
        <v>0</v>
      </c>
      <c r="T3593" s="38">
        <f t="shared" ca="1" si="223"/>
        <v>10</v>
      </c>
      <c r="U3593" s="38">
        <f ca="1">SUM($R$9:S3593)</f>
        <v>-89150</v>
      </c>
    </row>
    <row r="3594" spans="16:21" x14ac:dyDescent="0.2">
      <c r="P3594">
        <v>3586</v>
      </c>
      <c r="Q3594" s="37">
        <f t="shared" ca="1" si="224"/>
        <v>0</v>
      </c>
      <c r="R3594" s="38">
        <f t="shared" si="225"/>
        <v>10</v>
      </c>
      <c r="S3594" s="38">
        <f t="shared" ca="1" si="226"/>
        <v>0</v>
      </c>
      <c r="T3594" s="38">
        <f t="shared" ref="T3594:T3657" ca="1" si="227">R3594+S3594</f>
        <v>10</v>
      </c>
      <c r="U3594" s="38">
        <f ca="1">SUM($R$9:S3594)</f>
        <v>-89140</v>
      </c>
    </row>
    <row r="3595" spans="16:21" x14ac:dyDescent="0.2">
      <c r="P3595">
        <v>3587</v>
      </c>
      <c r="Q3595" s="37">
        <f t="shared" ca="1" si="224"/>
        <v>0</v>
      </c>
      <c r="R3595" s="38">
        <f t="shared" si="225"/>
        <v>10</v>
      </c>
      <c r="S3595" s="38">
        <f t="shared" ca="1" si="226"/>
        <v>0</v>
      </c>
      <c r="T3595" s="38">
        <f t="shared" ca="1" si="227"/>
        <v>10</v>
      </c>
      <c r="U3595" s="38">
        <f ca="1">SUM($R$9:S3595)</f>
        <v>-89130</v>
      </c>
    </row>
    <row r="3596" spans="16:21" x14ac:dyDescent="0.2">
      <c r="P3596">
        <v>3588</v>
      </c>
      <c r="Q3596" s="37">
        <f t="shared" ca="1" si="224"/>
        <v>0</v>
      </c>
      <c r="R3596" s="38">
        <f t="shared" si="225"/>
        <v>10</v>
      </c>
      <c r="S3596" s="38">
        <f t="shared" ca="1" si="226"/>
        <v>0</v>
      </c>
      <c r="T3596" s="38">
        <f t="shared" ca="1" si="227"/>
        <v>10</v>
      </c>
      <c r="U3596" s="38">
        <f ca="1">SUM($R$9:S3596)</f>
        <v>-89120</v>
      </c>
    </row>
    <row r="3597" spans="16:21" x14ac:dyDescent="0.2">
      <c r="P3597">
        <v>3589</v>
      </c>
      <c r="Q3597" s="37">
        <f t="shared" ca="1" si="224"/>
        <v>0</v>
      </c>
      <c r="R3597" s="38">
        <f t="shared" si="225"/>
        <v>10</v>
      </c>
      <c r="S3597" s="38">
        <f t="shared" ca="1" si="226"/>
        <v>0</v>
      </c>
      <c r="T3597" s="38">
        <f t="shared" ca="1" si="227"/>
        <v>10</v>
      </c>
      <c r="U3597" s="38">
        <f ca="1">SUM($R$9:S3597)</f>
        <v>-89110</v>
      </c>
    </row>
    <row r="3598" spans="16:21" x14ac:dyDescent="0.2">
      <c r="P3598">
        <v>3590</v>
      </c>
      <c r="Q3598" s="37">
        <f t="shared" ca="1" si="224"/>
        <v>0</v>
      </c>
      <c r="R3598" s="38">
        <f t="shared" si="225"/>
        <v>10</v>
      </c>
      <c r="S3598" s="38">
        <f t="shared" ca="1" si="226"/>
        <v>0</v>
      </c>
      <c r="T3598" s="38">
        <f t="shared" ca="1" si="227"/>
        <v>10</v>
      </c>
      <c r="U3598" s="38">
        <f ca="1">SUM($R$9:S3598)</f>
        <v>-89100</v>
      </c>
    </row>
    <row r="3599" spans="16:21" x14ac:dyDescent="0.2">
      <c r="P3599">
        <v>3591</v>
      </c>
      <c r="Q3599" s="37">
        <f t="shared" ca="1" si="224"/>
        <v>0</v>
      </c>
      <c r="R3599" s="38">
        <f t="shared" si="225"/>
        <v>10</v>
      </c>
      <c r="S3599" s="38">
        <f t="shared" ca="1" si="226"/>
        <v>0</v>
      </c>
      <c r="T3599" s="38">
        <f t="shared" ca="1" si="227"/>
        <v>10</v>
      </c>
      <c r="U3599" s="38">
        <f ca="1">SUM($R$9:S3599)</f>
        <v>-89090</v>
      </c>
    </row>
    <row r="3600" spans="16:21" x14ac:dyDescent="0.2">
      <c r="P3600">
        <v>3592</v>
      </c>
      <c r="Q3600" s="37">
        <f t="shared" ca="1" si="224"/>
        <v>0</v>
      </c>
      <c r="R3600" s="38">
        <f t="shared" si="225"/>
        <v>10</v>
      </c>
      <c r="S3600" s="38">
        <f t="shared" ca="1" si="226"/>
        <v>0</v>
      </c>
      <c r="T3600" s="38">
        <f t="shared" ca="1" si="227"/>
        <v>10</v>
      </c>
      <c r="U3600" s="38">
        <f ca="1">SUM($R$9:S3600)</f>
        <v>-89080</v>
      </c>
    </row>
    <row r="3601" spans="16:21" x14ac:dyDescent="0.2">
      <c r="P3601">
        <v>3593</v>
      </c>
      <c r="Q3601" s="37">
        <f t="shared" ca="1" si="224"/>
        <v>0</v>
      </c>
      <c r="R3601" s="38">
        <f t="shared" si="225"/>
        <v>10</v>
      </c>
      <c r="S3601" s="38">
        <f t="shared" ca="1" si="226"/>
        <v>0</v>
      </c>
      <c r="T3601" s="38">
        <f t="shared" ca="1" si="227"/>
        <v>10</v>
      </c>
      <c r="U3601" s="38">
        <f ca="1">SUM($R$9:S3601)</f>
        <v>-89070</v>
      </c>
    </row>
    <row r="3602" spans="16:21" x14ac:dyDescent="0.2">
      <c r="P3602">
        <v>3594</v>
      </c>
      <c r="Q3602" s="37">
        <f t="shared" ca="1" si="224"/>
        <v>0</v>
      </c>
      <c r="R3602" s="38">
        <f t="shared" si="225"/>
        <v>10</v>
      </c>
      <c r="S3602" s="38">
        <f t="shared" ca="1" si="226"/>
        <v>0</v>
      </c>
      <c r="T3602" s="38">
        <f t="shared" ca="1" si="227"/>
        <v>10</v>
      </c>
      <c r="U3602" s="38">
        <f ca="1">SUM($R$9:S3602)</f>
        <v>-89060</v>
      </c>
    </row>
    <row r="3603" spans="16:21" x14ac:dyDescent="0.2">
      <c r="P3603">
        <v>3595</v>
      </c>
      <c r="Q3603" s="37">
        <f t="shared" ca="1" si="224"/>
        <v>0</v>
      </c>
      <c r="R3603" s="38">
        <f t="shared" si="225"/>
        <v>10</v>
      </c>
      <c r="S3603" s="38">
        <f t="shared" ca="1" si="226"/>
        <v>0</v>
      </c>
      <c r="T3603" s="38">
        <f t="shared" ca="1" si="227"/>
        <v>10</v>
      </c>
      <c r="U3603" s="38">
        <f ca="1">SUM($R$9:S3603)</f>
        <v>-89050</v>
      </c>
    </row>
    <row r="3604" spans="16:21" x14ac:dyDescent="0.2">
      <c r="P3604">
        <v>3596</v>
      </c>
      <c r="Q3604" s="37">
        <f t="shared" ca="1" si="224"/>
        <v>0</v>
      </c>
      <c r="R3604" s="38">
        <f t="shared" si="225"/>
        <v>10</v>
      </c>
      <c r="S3604" s="38">
        <f t="shared" ca="1" si="226"/>
        <v>0</v>
      </c>
      <c r="T3604" s="38">
        <f t="shared" ca="1" si="227"/>
        <v>10</v>
      </c>
      <c r="U3604" s="38">
        <f ca="1">SUM($R$9:S3604)</f>
        <v>-89040</v>
      </c>
    </row>
    <row r="3605" spans="16:21" x14ac:dyDescent="0.2">
      <c r="P3605">
        <v>3597</v>
      </c>
      <c r="Q3605" s="37">
        <f t="shared" ca="1" si="224"/>
        <v>0</v>
      </c>
      <c r="R3605" s="38">
        <f t="shared" si="225"/>
        <v>10</v>
      </c>
      <c r="S3605" s="38">
        <f t="shared" ca="1" si="226"/>
        <v>0</v>
      </c>
      <c r="T3605" s="38">
        <f t="shared" ca="1" si="227"/>
        <v>10</v>
      </c>
      <c r="U3605" s="38">
        <f ca="1">SUM($R$9:S3605)</f>
        <v>-89030</v>
      </c>
    </row>
    <row r="3606" spans="16:21" x14ac:dyDescent="0.2">
      <c r="P3606">
        <v>3598</v>
      </c>
      <c r="Q3606" s="37">
        <f t="shared" ca="1" si="224"/>
        <v>0</v>
      </c>
      <c r="R3606" s="38">
        <f t="shared" si="225"/>
        <v>10</v>
      </c>
      <c r="S3606" s="38">
        <f t="shared" ca="1" si="226"/>
        <v>0</v>
      </c>
      <c r="T3606" s="38">
        <f t="shared" ca="1" si="227"/>
        <v>10</v>
      </c>
      <c r="U3606" s="38">
        <f ca="1">SUM($R$9:S3606)</f>
        <v>-89020</v>
      </c>
    </row>
    <row r="3607" spans="16:21" x14ac:dyDescent="0.2">
      <c r="P3607">
        <v>3599</v>
      </c>
      <c r="Q3607" s="37">
        <f t="shared" ca="1" si="224"/>
        <v>0</v>
      </c>
      <c r="R3607" s="38">
        <f t="shared" si="225"/>
        <v>10</v>
      </c>
      <c r="S3607" s="38">
        <f t="shared" ca="1" si="226"/>
        <v>0</v>
      </c>
      <c r="T3607" s="38">
        <f t="shared" ca="1" si="227"/>
        <v>10</v>
      </c>
      <c r="U3607" s="38">
        <f ca="1">SUM($R$9:S3607)</f>
        <v>-89010</v>
      </c>
    </row>
    <row r="3608" spans="16:21" x14ac:dyDescent="0.2">
      <c r="P3608">
        <v>3600</v>
      </c>
      <c r="Q3608" s="37">
        <f t="shared" ca="1" si="224"/>
        <v>0</v>
      </c>
      <c r="R3608" s="38">
        <f t="shared" si="225"/>
        <v>10</v>
      </c>
      <c r="S3608" s="38">
        <f t="shared" ca="1" si="226"/>
        <v>0</v>
      </c>
      <c r="T3608" s="38">
        <f t="shared" ca="1" si="227"/>
        <v>10</v>
      </c>
      <c r="U3608" s="38">
        <f ca="1">SUM($R$9:S3608)</f>
        <v>-89000</v>
      </c>
    </row>
    <row r="3609" spans="16:21" x14ac:dyDescent="0.2">
      <c r="P3609">
        <v>3601</v>
      </c>
      <c r="Q3609" s="37">
        <f t="shared" ca="1" si="224"/>
        <v>0</v>
      </c>
      <c r="R3609" s="38">
        <f t="shared" si="225"/>
        <v>10</v>
      </c>
      <c r="S3609" s="38">
        <f t="shared" ca="1" si="226"/>
        <v>0</v>
      </c>
      <c r="T3609" s="38">
        <f t="shared" ca="1" si="227"/>
        <v>10</v>
      </c>
      <c r="U3609" s="38">
        <f ca="1">SUM($R$9:S3609)</f>
        <v>-88990</v>
      </c>
    </row>
    <row r="3610" spans="16:21" x14ac:dyDescent="0.2">
      <c r="P3610">
        <v>3602</v>
      </c>
      <c r="Q3610" s="37">
        <f t="shared" ca="1" si="224"/>
        <v>0</v>
      </c>
      <c r="R3610" s="38">
        <f t="shared" si="225"/>
        <v>10</v>
      </c>
      <c r="S3610" s="38">
        <f t="shared" ca="1" si="226"/>
        <v>0</v>
      </c>
      <c r="T3610" s="38">
        <f t="shared" ca="1" si="227"/>
        <v>10</v>
      </c>
      <c r="U3610" s="38">
        <f ca="1">SUM($R$9:S3610)</f>
        <v>-88980</v>
      </c>
    </row>
    <row r="3611" spans="16:21" x14ac:dyDescent="0.2">
      <c r="P3611">
        <v>3603</v>
      </c>
      <c r="Q3611" s="37">
        <f t="shared" ca="1" si="224"/>
        <v>0</v>
      </c>
      <c r="R3611" s="38">
        <f t="shared" si="225"/>
        <v>10</v>
      </c>
      <c r="S3611" s="38">
        <f t="shared" ca="1" si="226"/>
        <v>0</v>
      </c>
      <c r="T3611" s="38">
        <f t="shared" ca="1" si="227"/>
        <v>10</v>
      </c>
      <c r="U3611" s="38">
        <f ca="1">SUM($R$9:S3611)</f>
        <v>-88970</v>
      </c>
    </row>
    <row r="3612" spans="16:21" x14ac:dyDescent="0.2">
      <c r="P3612">
        <v>3604</v>
      </c>
      <c r="Q3612" s="37">
        <f t="shared" ca="1" si="224"/>
        <v>0</v>
      </c>
      <c r="R3612" s="38">
        <f t="shared" si="225"/>
        <v>10</v>
      </c>
      <c r="S3612" s="38">
        <f t="shared" ca="1" si="226"/>
        <v>0</v>
      </c>
      <c r="T3612" s="38">
        <f t="shared" ca="1" si="227"/>
        <v>10</v>
      </c>
      <c r="U3612" s="38">
        <f ca="1">SUM($R$9:S3612)</f>
        <v>-88960</v>
      </c>
    </row>
    <row r="3613" spans="16:21" x14ac:dyDescent="0.2">
      <c r="P3613">
        <v>3605</v>
      </c>
      <c r="Q3613" s="37">
        <f t="shared" ca="1" si="224"/>
        <v>0</v>
      </c>
      <c r="R3613" s="38">
        <f t="shared" si="225"/>
        <v>10</v>
      </c>
      <c r="S3613" s="38">
        <f t="shared" ca="1" si="226"/>
        <v>0</v>
      </c>
      <c r="T3613" s="38">
        <f t="shared" ca="1" si="227"/>
        <v>10</v>
      </c>
      <c r="U3613" s="38">
        <f ca="1">SUM($R$9:S3613)</f>
        <v>-88950</v>
      </c>
    </row>
    <row r="3614" spans="16:21" x14ac:dyDescent="0.2">
      <c r="P3614">
        <v>3606</v>
      </c>
      <c r="Q3614" s="37">
        <f t="shared" ca="1" si="224"/>
        <v>0</v>
      </c>
      <c r="R3614" s="38">
        <f t="shared" si="225"/>
        <v>10</v>
      </c>
      <c r="S3614" s="38">
        <f t="shared" ca="1" si="226"/>
        <v>0</v>
      </c>
      <c r="T3614" s="38">
        <f t="shared" ca="1" si="227"/>
        <v>10</v>
      </c>
      <c r="U3614" s="38">
        <f ca="1">SUM($R$9:S3614)</f>
        <v>-88940</v>
      </c>
    </row>
    <row r="3615" spans="16:21" x14ac:dyDescent="0.2">
      <c r="P3615">
        <v>3607</v>
      </c>
      <c r="Q3615" s="37">
        <f t="shared" ca="1" si="224"/>
        <v>0</v>
      </c>
      <c r="R3615" s="38">
        <f t="shared" si="225"/>
        <v>10</v>
      </c>
      <c r="S3615" s="38">
        <f t="shared" ca="1" si="226"/>
        <v>0</v>
      </c>
      <c r="T3615" s="38">
        <f t="shared" ca="1" si="227"/>
        <v>10</v>
      </c>
      <c r="U3615" s="38">
        <f ca="1">SUM($R$9:S3615)</f>
        <v>-88930</v>
      </c>
    </row>
    <row r="3616" spans="16:21" x14ac:dyDescent="0.2">
      <c r="P3616">
        <v>3608</v>
      </c>
      <c r="Q3616" s="37">
        <f t="shared" ca="1" si="224"/>
        <v>0</v>
      </c>
      <c r="R3616" s="38">
        <f t="shared" si="225"/>
        <v>10</v>
      </c>
      <c r="S3616" s="38">
        <f t="shared" ca="1" si="226"/>
        <v>0</v>
      </c>
      <c r="T3616" s="38">
        <f t="shared" ca="1" si="227"/>
        <v>10</v>
      </c>
      <c r="U3616" s="38">
        <f ca="1">SUM($R$9:S3616)</f>
        <v>-88920</v>
      </c>
    </row>
    <row r="3617" spans="16:21" x14ac:dyDescent="0.2">
      <c r="P3617">
        <v>3609</v>
      </c>
      <c r="Q3617" s="37">
        <f t="shared" ca="1" si="224"/>
        <v>0</v>
      </c>
      <c r="R3617" s="38">
        <f t="shared" si="225"/>
        <v>10</v>
      </c>
      <c r="S3617" s="38">
        <f t="shared" ca="1" si="226"/>
        <v>0</v>
      </c>
      <c r="T3617" s="38">
        <f t="shared" ca="1" si="227"/>
        <v>10</v>
      </c>
      <c r="U3617" s="38">
        <f ca="1">SUM($R$9:S3617)</f>
        <v>-88910</v>
      </c>
    </row>
    <row r="3618" spans="16:21" x14ac:dyDescent="0.2">
      <c r="P3618">
        <v>3610</v>
      </c>
      <c r="Q3618" s="37">
        <f t="shared" ca="1" si="224"/>
        <v>0</v>
      </c>
      <c r="R3618" s="38">
        <f t="shared" si="225"/>
        <v>10</v>
      </c>
      <c r="S3618" s="38">
        <f t="shared" ca="1" si="226"/>
        <v>0</v>
      </c>
      <c r="T3618" s="38">
        <f t="shared" ca="1" si="227"/>
        <v>10</v>
      </c>
      <c r="U3618" s="38">
        <f ca="1">SUM($R$9:S3618)</f>
        <v>-88900</v>
      </c>
    </row>
    <row r="3619" spans="16:21" x14ac:dyDescent="0.2">
      <c r="P3619">
        <v>3611</v>
      </c>
      <c r="Q3619" s="37">
        <f t="shared" ca="1" si="224"/>
        <v>0</v>
      </c>
      <c r="R3619" s="38">
        <f t="shared" si="225"/>
        <v>10</v>
      </c>
      <c r="S3619" s="38">
        <f t="shared" ca="1" si="226"/>
        <v>0</v>
      </c>
      <c r="T3619" s="38">
        <f t="shared" ca="1" si="227"/>
        <v>10</v>
      </c>
      <c r="U3619" s="38">
        <f ca="1">SUM($R$9:S3619)</f>
        <v>-88890</v>
      </c>
    </row>
    <row r="3620" spans="16:21" x14ac:dyDescent="0.2">
      <c r="P3620">
        <v>3612</v>
      </c>
      <c r="Q3620" s="37">
        <f t="shared" ca="1" si="224"/>
        <v>0</v>
      </c>
      <c r="R3620" s="38">
        <f t="shared" si="225"/>
        <v>10</v>
      </c>
      <c r="S3620" s="38">
        <f t="shared" ca="1" si="226"/>
        <v>0</v>
      </c>
      <c r="T3620" s="38">
        <f t="shared" ca="1" si="227"/>
        <v>10</v>
      </c>
      <c r="U3620" s="38">
        <f ca="1">SUM($R$9:S3620)</f>
        <v>-88880</v>
      </c>
    </row>
    <row r="3621" spans="16:21" x14ac:dyDescent="0.2">
      <c r="P3621">
        <v>3613</v>
      </c>
      <c r="Q3621" s="37">
        <f t="shared" ca="1" si="224"/>
        <v>0</v>
      </c>
      <c r="R3621" s="38">
        <f t="shared" si="225"/>
        <v>10</v>
      </c>
      <c r="S3621" s="38">
        <f t="shared" ca="1" si="226"/>
        <v>0</v>
      </c>
      <c r="T3621" s="38">
        <f t="shared" ca="1" si="227"/>
        <v>10</v>
      </c>
      <c r="U3621" s="38">
        <f ca="1">SUM($R$9:S3621)</f>
        <v>-88870</v>
      </c>
    </row>
    <row r="3622" spans="16:21" x14ac:dyDescent="0.2">
      <c r="P3622">
        <v>3614</v>
      </c>
      <c r="Q3622" s="37">
        <f t="shared" ca="1" si="224"/>
        <v>0</v>
      </c>
      <c r="R3622" s="38">
        <f t="shared" si="225"/>
        <v>10</v>
      </c>
      <c r="S3622" s="38">
        <f t="shared" ca="1" si="226"/>
        <v>0</v>
      </c>
      <c r="T3622" s="38">
        <f t="shared" ca="1" si="227"/>
        <v>10</v>
      </c>
      <c r="U3622" s="38">
        <f ca="1">SUM($R$9:S3622)</f>
        <v>-88860</v>
      </c>
    </row>
    <row r="3623" spans="16:21" x14ac:dyDescent="0.2">
      <c r="P3623">
        <v>3615</v>
      </c>
      <c r="Q3623" s="37">
        <f t="shared" ca="1" si="224"/>
        <v>0</v>
      </c>
      <c r="R3623" s="38">
        <f t="shared" si="225"/>
        <v>10</v>
      </c>
      <c r="S3623" s="38">
        <f t="shared" ca="1" si="226"/>
        <v>0</v>
      </c>
      <c r="T3623" s="38">
        <f t="shared" ca="1" si="227"/>
        <v>10</v>
      </c>
      <c r="U3623" s="38">
        <f ca="1">SUM($R$9:S3623)</f>
        <v>-88850</v>
      </c>
    </row>
    <row r="3624" spans="16:21" x14ac:dyDescent="0.2">
      <c r="P3624">
        <v>3616</v>
      </c>
      <c r="Q3624" s="37">
        <f t="shared" ca="1" si="224"/>
        <v>0</v>
      </c>
      <c r="R3624" s="38">
        <f t="shared" si="225"/>
        <v>10</v>
      </c>
      <c r="S3624" s="38">
        <f t="shared" ca="1" si="226"/>
        <v>0</v>
      </c>
      <c r="T3624" s="38">
        <f t="shared" ca="1" si="227"/>
        <v>10</v>
      </c>
      <c r="U3624" s="38">
        <f ca="1">SUM($R$9:S3624)</f>
        <v>-88840</v>
      </c>
    </row>
    <row r="3625" spans="16:21" x14ac:dyDescent="0.2">
      <c r="P3625">
        <v>3617</v>
      </c>
      <c r="Q3625" s="37">
        <f t="shared" ca="1" si="224"/>
        <v>0</v>
      </c>
      <c r="R3625" s="38">
        <f t="shared" si="225"/>
        <v>10</v>
      </c>
      <c r="S3625" s="38">
        <f t="shared" ca="1" si="226"/>
        <v>0</v>
      </c>
      <c r="T3625" s="38">
        <f t="shared" ca="1" si="227"/>
        <v>10</v>
      </c>
      <c r="U3625" s="38">
        <f ca="1">SUM($R$9:S3625)</f>
        <v>-88830</v>
      </c>
    </row>
    <row r="3626" spans="16:21" x14ac:dyDescent="0.2">
      <c r="P3626">
        <v>3618</v>
      </c>
      <c r="Q3626" s="37">
        <f t="shared" ca="1" si="224"/>
        <v>0</v>
      </c>
      <c r="R3626" s="38">
        <f t="shared" si="225"/>
        <v>10</v>
      </c>
      <c r="S3626" s="38">
        <f t="shared" ca="1" si="226"/>
        <v>0</v>
      </c>
      <c r="T3626" s="38">
        <f t="shared" ca="1" si="227"/>
        <v>10</v>
      </c>
      <c r="U3626" s="38">
        <f ca="1">SUM($R$9:S3626)</f>
        <v>-88820</v>
      </c>
    </row>
    <row r="3627" spans="16:21" x14ac:dyDescent="0.2">
      <c r="P3627">
        <v>3619</v>
      </c>
      <c r="Q3627" s="37">
        <f t="shared" ca="1" si="224"/>
        <v>0</v>
      </c>
      <c r="R3627" s="38">
        <f t="shared" si="225"/>
        <v>10</v>
      </c>
      <c r="S3627" s="38">
        <f t="shared" ca="1" si="226"/>
        <v>0</v>
      </c>
      <c r="T3627" s="38">
        <f t="shared" ca="1" si="227"/>
        <v>10</v>
      </c>
      <c r="U3627" s="38">
        <f ca="1">SUM($R$9:S3627)</f>
        <v>-88810</v>
      </c>
    </row>
    <row r="3628" spans="16:21" x14ac:dyDescent="0.2">
      <c r="P3628">
        <v>3620</v>
      </c>
      <c r="Q3628" s="37">
        <f t="shared" ca="1" si="224"/>
        <v>0</v>
      </c>
      <c r="R3628" s="38">
        <f t="shared" si="225"/>
        <v>10</v>
      </c>
      <c r="S3628" s="38">
        <f t="shared" ca="1" si="226"/>
        <v>0</v>
      </c>
      <c r="T3628" s="38">
        <f t="shared" ca="1" si="227"/>
        <v>10</v>
      </c>
      <c r="U3628" s="38">
        <f ca="1">SUM($R$9:S3628)</f>
        <v>-88800</v>
      </c>
    </row>
    <row r="3629" spans="16:21" x14ac:dyDescent="0.2">
      <c r="P3629">
        <v>3621</v>
      </c>
      <c r="Q3629" s="37">
        <f t="shared" ca="1" si="224"/>
        <v>0</v>
      </c>
      <c r="R3629" s="38">
        <f t="shared" si="225"/>
        <v>10</v>
      </c>
      <c r="S3629" s="38">
        <f t="shared" ca="1" si="226"/>
        <v>0</v>
      </c>
      <c r="T3629" s="38">
        <f t="shared" ca="1" si="227"/>
        <v>10</v>
      </c>
      <c r="U3629" s="38">
        <f ca="1">SUM($R$9:S3629)</f>
        <v>-88790</v>
      </c>
    </row>
    <row r="3630" spans="16:21" x14ac:dyDescent="0.2">
      <c r="P3630">
        <v>3622</v>
      </c>
      <c r="Q3630" s="37">
        <f t="shared" ca="1" si="224"/>
        <v>0</v>
      </c>
      <c r="R3630" s="38">
        <f t="shared" si="225"/>
        <v>10</v>
      </c>
      <c r="S3630" s="38">
        <f t="shared" ca="1" si="226"/>
        <v>0</v>
      </c>
      <c r="T3630" s="38">
        <f t="shared" ca="1" si="227"/>
        <v>10</v>
      </c>
      <c r="U3630" s="38">
        <f ca="1">SUM($R$9:S3630)</f>
        <v>-88780</v>
      </c>
    </row>
    <row r="3631" spans="16:21" x14ac:dyDescent="0.2">
      <c r="P3631">
        <v>3623</v>
      </c>
      <c r="Q3631" s="37">
        <f t="shared" ca="1" si="224"/>
        <v>0</v>
      </c>
      <c r="R3631" s="38">
        <f t="shared" si="225"/>
        <v>10</v>
      </c>
      <c r="S3631" s="38">
        <f t="shared" ca="1" si="226"/>
        <v>0</v>
      </c>
      <c r="T3631" s="38">
        <f t="shared" ca="1" si="227"/>
        <v>10</v>
      </c>
      <c r="U3631" s="38">
        <f ca="1">SUM($R$9:S3631)</f>
        <v>-88770</v>
      </c>
    </row>
    <row r="3632" spans="16:21" x14ac:dyDescent="0.2">
      <c r="P3632">
        <v>3624</v>
      </c>
      <c r="Q3632" s="37">
        <f t="shared" ca="1" si="224"/>
        <v>0</v>
      </c>
      <c r="R3632" s="38">
        <f t="shared" si="225"/>
        <v>10</v>
      </c>
      <c r="S3632" s="38">
        <f t="shared" ca="1" si="226"/>
        <v>0</v>
      </c>
      <c r="T3632" s="38">
        <f t="shared" ca="1" si="227"/>
        <v>10</v>
      </c>
      <c r="U3632" s="38">
        <f ca="1">SUM($R$9:S3632)</f>
        <v>-88760</v>
      </c>
    </row>
    <row r="3633" spans="16:21" x14ac:dyDescent="0.2">
      <c r="P3633">
        <v>3625</v>
      </c>
      <c r="Q3633" s="37">
        <f t="shared" ref="Q3633:Q3696" ca="1" si="228">IF(RAND()&lt;$C$2,1,0)</f>
        <v>0</v>
      </c>
      <c r="R3633" s="38">
        <f t="shared" ref="R3633:R3696" si="229">$G$2</f>
        <v>10</v>
      </c>
      <c r="S3633" s="38">
        <f t="shared" ref="S3633:S3696" ca="1" si="230">IF(Q3633=1,$G$3,$G$4)</f>
        <v>0</v>
      </c>
      <c r="T3633" s="38">
        <f t="shared" ca="1" si="227"/>
        <v>10</v>
      </c>
      <c r="U3633" s="38">
        <f ca="1">SUM($R$9:S3633)</f>
        <v>-88750</v>
      </c>
    </row>
    <row r="3634" spans="16:21" x14ac:dyDescent="0.2">
      <c r="P3634">
        <v>3626</v>
      </c>
      <c r="Q3634" s="37">
        <f t="shared" ca="1" si="228"/>
        <v>0</v>
      </c>
      <c r="R3634" s="38">
        <f t="shared" si="229"/>
        <v>10</v>
      </c>
      <c r="S3634" s="38">
        <f t="shared" ca="1" si="230"/>
        <v>0</v>
      </c>
      <c r="T3634" s="38">
        <f t="shared" ca="1" si="227"/>
        <v>10</v>
      </c>
      <c r="U3634" s="38">
        <f ca="1">SUM($R$9:S3634)</f>
        <v>-88740</v>
      </c>
    </row>
    <row r="3635" spans="16:21" x14ac:dyDescent="0.2">
      <c r="P3635">
        <v>3627</v>
      </c>
      <c r="Q3635" s="37">
        <f t="shared" ca="1" si="228"/>
        <v>0</v>
      </c>
      <c r="R3635" s="38">
        <f t="shared" si="229"/>
        <v>10</v>
      </c>
      <c r="S3635" s="38">
        <f t="shared" ca="1" si="230"/>
        <v>0</v>
      </c>
      <c r="T3635" s="38">
        <f t="shared" ca="1" si="227"/>
        <v>10</v>
      </c>
      <c r="U3635" s="38">
        <f ca="1">SUM($R$9:S3635)</f>
        <v>-88730</v>
      </c>
    </row>
    <row r="3636" spans="16:21" x14ac:dyDescent="0.2">
      <c r="P3636">
        <v>3628</v>
      </c>
      <c r="Q3636" s="37">
        <f t="shared" ca="1" si="228"/>
        <v>0</v>
      </c>
      <c r="R3636" s="38">
        <f t="shared" si="229"/>
        <v>10</v>
      </c>
      <c r="S3636" s="38">
        <f t="shared" ca="1" si="230"/>
        <v>0</v>
      </c>
      <c r="T3636" s="38">
        <f t="shared" ca="1" si="227"/>
        <v>10</v>
      </c>
      <c r="U3636" s="38">
        <f ca="1">SUM($R$9:S3636)</f>
        <v>-88720</v>
      </c>
    </row>
    <row r="3637" spans="16:21" x14ac:dyDescent="0.2">
      <c r="P3637">
        <v>3629</v>
      </c>
      <c r="Q3637" s="37">
        <f t="shared" ca="1" si="228"/>
        <v>0</v>
      </c>
      <c r="R3637" s="38">
        <f t="shared" si="229"/>
        <v>10</v>
      </c>
      <c r="S3637" s="38">
        <f t="shared" ca="1" si="230"/>
        <v>0</v>
      </c>
      <c r="T3637" s="38">
        <f t="shared" ca="1" si="227"/>
        <v>10</v>
      </c>
      <c r="U3637" s="38">
        <f ca="1">SUM($R$9:S3637)</f>
        <v>-88710</v>
      </c>
    </row>
    <row r="3638" spans="16:21" x14ac:dyDescent="0.2">
      <c r="P3638">
        <v>3630</v>
      </c>
      <c r="Q3638" s="37">
        <f t="shared" ca="1" si="228"/>
        <v>0</v>
      </c>
      <c r="R3638" s="38">
        <f t="shared" si="229"/>
        <v>10</v>
      </c>
      <c r="S3638" s="38">
        <f t="shared" ca="1" si="230"/>
        <v>0</v>
      </c>
      <c r="T3638" s="38">
        <f t="shared" ca="1" si="227"/>
        <v>10</v>
      </c>
      <c r="U3638" s="38">
        <f ca="1">SUM($R$9:S3638)</f>
        <v>-88700</v>
      </c>
    </row>
    <row r="3639" spans="16:21" x14ac:dyDescent="0.2">
      <c r="P3639">
        <v>3631</v>
      </c>
      <c r="Q3639" s="37">
        <f t="shared" ca="1" si="228"/>
        <v>0</v>
      </c>
      <c r="R3639" s="38">
        <f t="shared" si="229"/>
        <v>10</v>
      </c>
      <c r="S3639" s="38">
        <f t="shared" ca="1" si="230"/>
        <v>0</v>
      </c>
      <c r="T3639" s="38">
        <f t="shared" ca="1" si="227"/>
        <v>10</v>
      </c>
      <c r="U3639" s="38">
        <f ca="1">SUM($R$9:S3639)</f>
        <v>-88690</v>
      </c>
    </row>
    <row r="3640" spans="16:21" x14ac:dyDescent="0.2">
      <c r="P3640">
        <v>3632</v>
      </c>
      <c r="Q3640" s="37">
        <f t="shared" ca="1" si="228"/>
        <v>0</v>
      </c>
      <c r="R3640" s="38">
        <f t="shared" si="229"/>
        <v>10</v>
      </c>
      <c r="S3640" s="38">
        <f t="shared" ca="1" si="230"/>
        <v>0</v>
      </c>
      <c r="T3640" s="38">
        <f t="shared" ca="1" si="227"/>
        <v>10</v>
      </c>
      <c r="U3640" s="38">
        <f ca="1">SUM($R$9:S3640)</f>
        <v>-88680</v>
      </c>
    </row>
    <row r="3641" spans="16:21" x14ac:dyDescent="0.2">
      <c r="P3641">
        <v>3633</v>
      </c>
      <c r="Q3641" s="37">
        <f t="shared" ca="1" si="228"/>
        <v>0</v>
      </c>
      <c r="R3641" s="38">
        <f t="shared" si="229"/>
        <v>10</v>
      </c>
      <c r="S3641" s="38">
        <f t="shared" ca="1" si="230"/>
        <v>0</v>
      </c>
      <c r="T3641" s="38">
        <f t="shared" ca="1" si="227"/>
        <v>10</v>
      </c>
      <c r="U3641" s="38">
        <f ca="1">SUM($R$9:S3641)</f>
        <v>-88670</v>
      </c>
    </row>
    <row r="3642" spans="16:21" x14ac:dyDescent="0.2">
      <c r="P3642">
        <v>3634</v>
      </c>
      <c r="Q3642" s="37">
        <f t="shared" ca="1" si="228"/>
        <v>0</v>
      </c>
      <c r="R3642" s="38">
        <f t="shared" si="229"/>
        <v>10</v>
      </c>
      <c r="S3642" s="38">
        <f t="shared" ca="1" si="230"/>
        <v>0</v>
      </c>
      <c r="T3642" s="38">
        <f t="shared" ca="1" si="227"/>
        <v>10</v>
      </c>
      <c r="U3642" s="38">
        <f ca="1">SUM($R$9:S3642)</f>
        <v>-88660</v>
      </c>
    </row>
    <row r="3643" spans="16:21" x14ac:dyDescent="0.2">
      <c r="P3643">
        <v>3635</v>
      </c>
      <c r="Q3643" s="37">
        <f t="shared" ca="1" si="228"/>
        <v>0</v>
      </c>
      <c r="R3643" s="38">
        <f t="shared" si="229"/>
        <v>10</v>
      </c>
      <c r="S3643" s="38">
        <f t="shared" ca="1" si="230"/>
        <v>0</v>
      </c>
      <c r="T3643" s="38">
        <f t="shared" ca="1" si="227"/>
        <v>10</v>
      </c>
      <c r="U3643" s="38">
        <f ca="1">SUM($R$9:S3643)</f>
        <v>-88650</v>
      </c>
    </row>
    <row r="3644" spans="16:21" x14ac:dyDescent="0.2">
      <c r="P3644">
        <v>3636</v>
      </c>
      <c r="Q3644" s="37">
        <f t="shared" ca="1" si="228"/>
        <v>0</v>
      </c>
      <c r="R3644" s="38">
        <f t="shared" si="229"/>
        <v>10</v>
      </c>
      <c r="S3644" s="38">
        <f t="shared" ca="1" si="230"/>
        <v>0</v>
      </c>
      <c r="T3644" s="38">
        <f t="shared" ca="1" si="227"/>
        <v>10</v>
      </c>
      <c r="U3644" s="38">
        <f ca="1">SUM($R$9:S3644)</f>
        <v>-88640</v>
      </c>
    </row>
    <row r="3645" spans="16:21" x14ac:dyDescent="0.2">
      <c r="P3645">
        <v>3637</v>
      </c>
      <c r="Q3645" s="37">
        <f t="shared" ca="1" si="228"/>
        <v>0</v>
      </c>
      <c r="R3645" s="38">
        <f t="shared" si="229"/>
        <v>10</v>
      </c>
      <c r="S3645" s="38">
        <f t="shared" ca="1" si="230"/>
        <v>0</v>
      </c>
      <c r="T3645" s="38">
        <f t="shared" ca="1" si="227"/>
        <v>10</v>
      </c>
      <c r="U3645" s="38">
        <f ca="1">SUM($R$9:S3645)</f>
        <v>-88630</v>
      </c>
    </row>
    <row r="3646" spans="16:21" x14ac:dyDescent="0.2">
      <c r="P3646">
        <v>3638</v>
      </c>
      <c r="Q3646" s="37">
        <f t="shared" ca="1" si="228"/>
        <v>0</v>
      </c>
      <c r="R3646" s="38">
        <f t="shared" si="229"/>
        <v>10</v>
      </c>
      <c r="S3646" s="38">
        <f t="shared" ca="1" si="230"/>
        <v>0</v>
      </c>
      <c r="T3646" s="38">
        <f t="shared" ca="1" si="227"/>
        <v>10</v>
      </c>
      <c r="U3646" s="38">
        <f ca="1">SUM($R$9:S3646)</f>
        <v>-88620</v>
      </c>
    </row>
    <row r="3647" spans="16:21" x14ac:dyDescent="0.2">
      <c r="P3647">
        <v>3639</v>
      </c>
      <c r="Q3647" s="37">
        <f t="shared" ca="1" si="228"/>
        <v>0</v>
      </c>
      <c r="R3647" s="38">
        <f t="shared" si="229"/>
        <v>10</v>
      </c>
      <c r="S3647" s="38">
        <f t="shared" ca="1" si="230"/>
        <v>0</v>
      </c>
      <c r="T3647" s="38">
        <f t="shared" ca="1" si="227"/>
        <v>10</v>
      </c>
      <c r="U3647" s="38">
        <f ca="1">SUM($R$9:S3647)</f>
        <v>-88610</v>
      </c>
    </row>
    <row r="3648" spans="16:21" x14ac:dyDescent="0.2">
      <c r="P3648">
        <v>3640</v>
      </c>
      <c r="Q3648" s="37">
        <f t="shared" ca="1" si="228"/>
        <v>0</v>
      </c>
      <c r="R3648" s="38">
        <f t="shared" si="229"/>
        <v>10</v>
      </c>
      <c r="S3648" s="38">
        <f t="shared" ca="1" si="230"/>
        <v>0</v>
      </c>
      <c r="T3648" s="38">
        <f t="shared" ca="1" si="227"/>
        <v>10</v>
      </c>
      <c r="U3648" s="38">
        <f ca="1">SUM($R$9:S3648)</f>
        <v>-88600</v>
      </c>
    </row>
    <row r="3649" spans="16:21" x14ac:dyDescent="0.2">
      <c r="P3649">
        <v>3641</v>
      </c>
      <c r="Q3649" s="37">
        <f t="shared" ca="1" si="228"/>
        <v>0</v>
      </c>
      <c r="R3649" s="38">
        <f t="shared" si="229"/>
        <v>10</v>
      </c>
      <c r="S3649" s="38">
        <f t="shared" ca="1" si="230"/>
        <v>0</v>
      </c>
      <c r="T3649" s="38">
        <f t="shared" ca="1" si="227"/>
        <v>10</v>
      </c>
      <c r="U3649" s="38">
        <f ca="1">SUM($R$9:S3649)</f>
        <v>-88590</v>
      </c>
    </row>
    <row r="3650" spans="16:21" x14ac:dyDescent="0.2">
      <c r="P3650">
        <v>3642</v>
      </c>
      <c r="Q3650" s="37">
        <f t="shared" ca="1" si="228"/>
        <v>0</v>
      </c>
      <c r="R3650" s="38">
        <f t="shared" si="229"/>
        <v>10</v>
      </c>
      <c r="S3650" s="38">
        <f t="shared" ca="1" si="230"/>
        <v>0</v>
      </c>
      <c r="T3650" s="38">
        <f t="shared" ca="1" si="227"/>
        <v>10</v>
      </c>
      <c r="U3650" s="38">
        <f ca="1">SUM($R$9:S3650)</f>
        <v>-88580</v>
      </c>
    </row>
    <row r="3651" spans="16:21" x14ac:dyDescent="0.2">
      <c r="P3651">
        <v>3643</v>
      </c>
      <c r="Q3651" s="37">
        <f t="shared" ca="1" si="228"/>
        <v>0</v>
      </c>
      <c r="R3651" s="38">
        <f t="shared" si="229"/>
        <v>10</v>
      </c>
      <c r="S3651" s="38">
        <f t="shared" ca="1" si="230"/>
        <v>0</v>
      </c>
      <c r="T3651" s="38">
        <f t="shared" ca="1" si="227"/>
        <v>10</v>
      </c>
      <c r="U3651" s="38">
        <f ca="1">SUM($R$9:S3651)</f>
        <v>-88570</v>
      </c>
    </row>
    <row r="3652" spans="16:21" x14ac:dyDescent="0.2">
      <c r="P3652">
        <v>3644</v>
      </c>
      <c r="Q3652" s="37">
        <f t="shared" ca="1" si="228"/>
        <v>0</v>
      </c>
      <c r="R3652" s="38">
        <f t="shared" si="229"/>
        <v>10</v>
      </c>
      <c r="S3652" s="38">
        <f t="shared" ca="1" si="230"/>
        <v>0</v>
      </c>
      <c r="T3652" s="38">
        <f t="shared" ca="1" si="227"/>
        <v>10</v>
      </c>
      <c r="U3652" s="38">
        <f ca="1">SUM($R$9:S3652)</f>
        <v>-88560</v>
      </c>
    </row>
    <row r="3653" spans="16:21" x14ac:dyDescent="0.2">
      <c r="P3653">
        <v>3645</v>
      </c>
      <c r="Q3653" s="37">
        <f t="shared" ca="1" si="228"/>
        <v>0</v>
      </c>
      <c r="R3653" s="38">
        <f t="shared" si="229"/>
        <v>10</v>
      </c>
      <c r="S3653" s="38">
        <f t="shared" ca="1" si="230"/>
        <v>0</v>
      </c>
      <c r="T3653" s="38">
        <f t="shared" ca="1" si="227"/>
        <v>10</v>
      </c>
      <c r="U3653" s="38">
        <f ca="1">SUM($R$9:S3653)</f>
        <v>-88550</v>
      </c>
    </row>
    <row r="3654" spans="16:21" x14ac:dyDescent="0.2">
      <c r="P3654">
        <v>3646</v>
      </c>
      <c r="Q3654" s="37">
        <f t="shared" ca="1" si="228"/>
        <v>0</v>
      </c>
      <c r="R3654" s="38">
        <f t="shared" si="229"/>
        <v>10</v>
      </c>
      <c r="S3654" s="38">
        <f t="shared" ca="1" si="230"/>
        <v>0</v>
      </c>
      <c r="T3654" s="38">
        <f t="shared" ca="1" si="227"/>
        <v>10</v>
      </c>
      <c r="U3654" s="38">
        <f ca="1">SUM($R$9:S3654)</f>
        <v>-88540</v>
      </c>
    </row>
    <row r="3655" spans="16:21" x14ac:dyDescent="0.2">
      <c r="P3655">
        <v>3647</v>
      </c>
      <c r="Q3655" s="37">
        <f t="shared" ca="1" si="228"/>
        <v>0</v>
      </c>
      <c r="R3655" s="38">
        <f t="shared" si="229"/>
        <v>10</v>
      </c>
      <c r="S3655" s="38">
        <f t="shared" ca="1" si="230"/>
        <v>0</v>
      </c>
      <c r="T3655" s="38">
        <f t="shared" ca="1" si="227"/>
        <v>10</v>
      </c>
      <c r="U3655" s="38">
        <f ca="1">SUM($R$9:S3655)</f>
        <v>-88530</v>
      </c>
    </row>
    <row r="3656" spans="16:21" x14ac:dyDescent="0.2">
      <c r="P3656">
        <v>3648</v>
      </c>
      <c r="Q3656" s="37">
        <f t="shared" ca="1" si="228"/>
        <v>0</v>
      </c>
      <c r="R3656" s="38">
        <f t="shared" si="229"/>
        <v>10</v>
      </c>
      <c r="S3656" s="38">
        <f t="shared" ca="1" si="230"/>
        <v>0</v>
      </c>
      <c r="T3656" s="38">
        <f t="shared" ca="1" si="227"/>
        <v>10</v>
      </c>
      <c r="U3656" s="38">
        <f ca="1">SUM($R$9:S3656)</f>
        <v>-88520</v>
      </c>
    </row>
    <row r="3657" spans="16:21" x14ac:dyDescent="0.2">
      <c r="P3657">
        <v>3649</v>
      </c>
      <c r="Q3657" s="37">
        <f t="shared" ca="1" si="228"/>
        <v>0</v>
      </c>
      <c r="R3657" s="38">
        <f t="shared" si="229"/>
        <v>10</v>
      </c>
      <c r="S3657" s="38">
        <f t="shared" ca="1" si="230"/>
        <v>0</v>
      </c>
      <c r="T3657" s="38">
        <f t="shared" ca="1" si="227"/>
        <v>10</v>
      </c>
      <c r="U3657" s="38">
        <f ca="1">SUM($R$9:S3657)</f>
        <v>-88510</v>
      </c>
    </row>
    <row r="3658" spans="16:21" x14ac:dyDescent="0.2">
      <c r="P3658">
        <v>3650</v>
      </c>
      <c r="Q3658" s="37">
        <f t="shared" ca="1" si="228"/>
        <v>0</v>
      </c>
      <c r="R3658" s="38">
        <f t="shared" si="229"/>
        <v>10</v>
      </c>
      <c r="S3658" s="38">
        <f t="shared" ca="1" si="230"/>
        <v>0</v>
      </c>
      <c r="T3658" s="38">
        <f t="shared" ref="T3658:T3721" ca="1" si="231">R3658+S3658</f>
        <v>10</v>
      </c>
      <c r="U3658" s="38">
        <f ca="1">SUM($R$9:S3658)</f>
        <v>-88500</v>
      </c>
    </row>
    <row r="3659" spans="16:21" x14ac:dyDescent="0.2">
      <c r="P3659">
        <v>3651</v>
      </c>
      <c r="Q3659" s="37">
        <f t="shared" ca="1" si="228"/>
        <v>0</v>
      </c>
      <c r="R3659" s="38">
        <f t="shared" si="229"/>
        <v>10</v>
      </c>
      <c r="S3659" s="38">
        <f t="shared" ca="1" si="230"/>
        <v>0</v>
      </c>
      <c r="T3659" s="38">
        <f t="shared" ca="1" si="231"/>
        <v>10</v>
      </c>
      <c r="U3659" s="38">
        <f ca="1">SUM($R$9:S3659)</f>
        <v>-88490</v>
      </c>
    </row>
    <row r="3660" spans="16:21" x14ac:dyDescent="0.2">
      <c r="P3660">
        <v>3652</v>
      </c>
      <c r="Q3660" s="37">
        <f t="shared" ca="1" si="228"/>
        <v>0</v>
      </c>
      <c r="R3660" s="38">
        <f t="shared" si="229"/>
        <v>10</v>
      </c>
      <c r="S3660" s="38">
        <f t="shared" ca="1" si="230"/>
        <v>0</v>
      </c>
      <c r="T3660" s="38">
        <f t="shared" ca="1" si="231"/>
        <v>10</v>
      </c>
      <c r="U3660" s="38">
        <f ca="1">SUM($R$9:S3660)</f>
        <v>-88480</v>
      </c>
    </row>
    <row r="3661" spans="16:21" x14ac:dyDescent="0.2">
      <c r="P3661">
        <v>3653</v>
      </c>
      <c r="Q3661" s="37">
        <f t="shared" ca="1" si="228"/>
        <v>0</v>
      </c>
      <c r="R3661" s="38">
        <f t="shared" si="229"/>
        <v>10</v>
      </c>
      <c r="S3661" s="38">
        <f t="shared" ca="1" si="230"/>
        <v>0</v>
      </c>
      <c r="T3661" s="38">
        <f t="shared" ca="1" si="231"/>
        <v>10</v>
      </c>
      <c r="U3661" s="38">
        <f ca="1">SUM($R$9:S3661)</f>
        <v>-88470</v>
      </c>
    </row>
    <row r="3662" spans="16:21" x14ac:dyDescent="0.2">
      <c r="P3662">
        <v>3654</v>
      </c>
      <c r="Q3662" s="37">
        <f t="shared" ca="1" si="228"/>
        <v>0</v>
      </c>
      <c r="R3662" s="38">
        <f t="shared" si="229"/>
        <v>10</v>
      </c>
      <c r="S3662" s="38">
        <f t="shared" ca="1" si="230"/>
        <v>0</v>
      </c>
      <c r="T3662" s="38">
        <f t="shared" ca="1" si="231"/>
        <v>10</v>
      </c>
      <c r="U3662" s="38">
        <f ca="1">SUM($R$9:S3662)</f>
        <v>-88460</v>
      </c>
    </row>
    <row r="3663" spans="16:21" x14ac:dyDescent="0.2">
      <c r="P3663">
        <v>3655</v>
      </c>
      <c r="Q3663" s="37">
        <f t="shared" ca="1" si="228"/>
        <v>1</v>
      </c>
      <c r="R3663" s="38">
        <f t="shared" si="229"/>
        <v>10</v>
      </c>
      <c r="S3663" s="38">
        <f t="shared" ca="1" si="230"/>
        <v>-1000</v>
      </c>
      <c r="T3663" s="38">
        <f t="shared" ca="1" si="231"/>
        <v>-990</v>
      </c>
      <c r="U3663" s="38">
        <f ca="1">SUM($R$9:S3663)</f>
        <v>-89450</v>
      </c>
    </row>
    <row r="3664" spans="16:21" x14ac:dyDescent="0.2">
      <c r="P3664">
        <v>3656</v>
      </c>
      <c r="Q3664" s="37">
        <f t="shared" ca="1" si="228"/>
        <v>0</v>
      </c>
      <c r="R3664" s="38">
        <f t="shared" si="229"/>
        <v>10</v>
      </c>
      <c r="S3664" s="38">
        <f t="shared" ca="1" si="230"/>
        <v>0</v>
      </c>
      <c r="T3664" s="38">
        <f t="shared" ca="1" si="231"/>
        <v>10</v>
      </c>
      <c r="U3664" s="38">
        <f ca="1">SUM($R$9:S3664)</f>
        <v>-89440</v>
      </c>
    </row>
    <row r="3665" spans="16:21" x14ac:dyDescent="0.2">
      <c r="P3665">
        <v>3657</v>
      </c>
      <c r="Q3665" s="37">
        <f t="shared" ca="1" si="228"/>
        <v>0</v>
      </c>
      <c r="R3665" s="38">
        <f t="shared" si="229"/>
        <v>10</v>
      </c>
      <c r="S3665" s="38">
        <f t="shared" ca="1" si="230"/>
        <v>0</v>
      </c>
      <c r="T3665" s="38">
        <f t="shared" ca="1" si="231"/>
        <v>10</v>
      </c>
      <c r="U3665" s="38">
        <f ca="1">SUM($R$9:S3665)</f>
        <v>-89430</v>
      </c>
    </row>
    <row r="3666" spans="16:21" x14ac:dyDescent="0.2">
      <c r="P3666">
        <v>3658</v>
      </c>
      <c r="Q3666" s="37">
        <f t="shared" ca="1" si="228"/>
        <v>0</v>
      </c>
      <c r="R3666" s="38">
        <f t="shared" si="229"/>
        <v>10</v>
      </c>
      <c r="S3666" s="38">
        <f t="shared" ca="1" si="230"/>
        <v>0</v>
      </c>
      <c r="T3666" s="38">
        <f t="shared" ca="1" si="231"/>
        <v>10</v>
      </c>
      <c r="U3666" s="38">
        <f ca="1">SUM($R$9:S3666)</f>
        <v>-89420</v>
      </c>
    </row>
    <row r="3667" spans="16:21" x14ac:dyDescent="0.2">
      <c r="P3667">
        <v>3659</v>
      </c>
      <c r="Q3667" s="37">
        <f t="shared" ca="1" si="228"/>
        <v>0</v>
      </c>
      <c r="R3667" s="38">
        <f t="shared" si="229"/>
        <v>10</v>
      </c>
      <c r="S3667" s="38">
        <f t="shared" ca="1" si="230"/>
        <v>0</v>
      </c>
      <c r="T3667" s="38">
        <f t="shared" ca="1" si="231"/>
        <v>10</v>
      </c>
      <c r="U3667" s="38">
        <f ca="1">SUM($R$9:S3667)</f>
        <v>-89410</v>
      </c>
    </row>
    <row r="3668" spans="16:21" x14ac:dyDescent="0.2">
      <c r="P3668">
        <v>3660</v>
      </c>
      <c r="Q3668" s="37">
        <f t="shared" ca="1" si="228"/>
        <v>0</v>
      </c>
      <c r="R3668" s="38">
        <f t="shared" si="229"/>
        <v>10</v>
      </c>
      <c r="S3668" s="38">
        <f t="shared" ca="1" si="230"/>
        <v>0</v>
      </c>
      <c r="T3668" s="38">
        <f t="shared" ca="1" si="231"/>
        <v>10</v>
      </c>
      <c r="U3668" s="38">
        <f ca="1">SUM($R$9:S3668)</f>
        <v>-89400</v>
      </c>
    </row>
    <row r="3669" spans="16:21" x14ac:dyDescent="0.2">
      <c r="P3669">
        <v>3661</v>
      </c>
      <c r="Q3669" s="37">
        <f t="shared" ca="1" si="228"/>
        <v>0</v>
      </c>
      <c r="R3669" s="38">
        <f t="shared" si="229"/>
        <v>10</v>
      </c>
      <c r="S3669" s="38">
        <f t="shared" ca="1" si="230"/>
        <v>0</v>
      </c>
      <c r="T3669" s="38">
        <f t="shared" ca="1" si="231"/>
        <v>10</v>
      </c>
      <c r="U3669" s="38">
        <f ca="1">SUM($R$9:S3669)</f>
        <v>-89390</v>
      </c>
    </row>
    <row r="3670" spans="16:21" x14ac:dyDescent="0.2">
      <c r="P3670">
        <v>3662</v>
      </c>
      <c r="Q3670" s="37">
        <f t="shared" ca="1" si="228"/>
        <v>0</v>
      </c>
      <c r="R3670" s="38">
        <f t="shared" si="229"/>
        <v>10</v>
      </c>
      <c r="S3670" s="38">
        <f t="shared" ca="1" si="230"/>
        <v>0</v>
      </c>
      <c r="T3670" s="38">
        <f t="shared" ca="1" si="231"/>
        <v>10</v>
      </c>
      <c r="U3670" s="38">
        <f ca="1">SUM($R$9:S3670)</f>
        <v>-89380</v>
      </c>
    </row>
    <row r="3671" spans="16:21" x14ac:dyDescent="0.2">
      <c r="P3671">
        <v>3663</v>
      </c>
      <c r="Q3671" s="37">
        <f t="shared" ca="1" si="228"/>
        <v>0</v>
      </c>
      <c r="R3671" s="38">
        <f t="shared" si="229"/>
        <v>10</v>
      </c>
      <c r="S3671" s="38">
        <f t="shared" ca="1" si="230"/>
        <v>0</v>
      </c>
      <c r="T3671" s="38">
        <f t="shared" ca="1" si="231"/>
        <v>10</v>
      </c>
      <c r="U3671" s="38">
        <f ca="1">SUM($R$9:S3671)</f>
        <v>-89370</v>
      </c>
    </row>
    <row r="3672" spans="16:21" x14ac:dyDescent="0.2">
      <c r="P3672">
        <v>3664</v>
      </c>
      <c r="Q3672" s="37">
        <f t="shared" ca="1" si="228"/>
        <v>0</v>
      </c>
      <c r="R3672" s="38">
        <f t="shared" si="229"/>
        <v>10</v>
      </c>
      <c r="S3672" s="38">
        <f t="shared" ca="1" si="230"/>
        <v>0</v>
      </c>
      <c r="T3672" s="38">
        <f t="shared" ca="1" si="231"/>
        <v>10</v>
      </c>
      <c r="U3672" s="38">
        <f ca="1">SUM($R$9:S3672)</f>
        <v>-89360</v>
      </c>
    </row>
    <row r="3673" spans="16:21" x14ac:dyDescent="0.2">
      <c r="P3673">
        <v>3665</v>
      </c>
      <c r="Q3673" s="37">
        <f t="shared" ca="1" si="228"/>
        <v>1</v>
      </c>
      <c r="R3673" s="38">
        <f t="shared" si="229"/>
        <v>10</v>
      </c>
      <c r="S3673" s="38">
        <f t="shared" ca="1" si="230"/>
        <v>-1000</v>
      </c>
      <c r="T3673" s="38">
        <f t="shared" ca="1" si="231"/>
        <v>-990</v>
      </c>
      <c r="U3673" s="38">
        <f ca="1">SUM($R$9:S3673)</f>
        <v>-90350</v>
      </c>
    </row>
    <row r="3674" spans="16:21" x14ac:dyDescent="0.2">
      <c r="P3674">
        <v>3666</v>
      </c>
      <c r="Q3674" s="37">
        <f t="shared" ca="1" si="228"/>
        <v>0</v>
      </c>
      <c r="R3674" s="38">
        <f t="shared" si="229"/>
        <v>10</v>
      </c>
      <c r="S3674" s="38">
        <f t="shared" ca="1" si="230"/>
        <v>0</v>
      </c>
      <c r="T3674" s="38">
        <f t="shared" ca="1" si="231"/>
        <v>10</v>
      </c>
      <c r="U3674" s="38">
        <f ca="1">SUM($R$9:S3674)</f>
        <v>-90340</v>
      </c>
    </row>
    <row r="3675" spans="16:21" x14ac:dyDescent="0.2">
      <c r="P3675">
        <v>3667</v>
      </c>
      <c r="Q3675" s="37">
        <f t="shared" ca="1" si="228"/>
        <v>0</v>
      </c>
      <c r="R3675" s="38">
        <f t="shared" si="229"/>
        <v>10</v>
      </c>
      <c r="S3675" s="38">
        <f t="shared" ca="1" si="230"/>
        <v>0</v>
      </c>
      <c r="T3675" s="38">
        <f t="shared" ca="1" si="231"/>
        <v>10</v>
      </c>
      <c r="U3675" s="38">
        <f ca="1">SUM($R$9:S3675)</f>
        <v>-90330</v>
      </c>
    </row>
    <row r="3676" spans="16:21" x14ac:dyDescent="0.2">
      <c r="P3676">
        <v>3668</v>
      </c>
      <c r="Q3676" s="37">
        <f t="shared" ca="1" si="228"/>
        <v>0</v>
      </c>
      <c r="R3676" s="38">
        <f t="shared" si="229"/>
        <v>10</v>
      </c>
      <c r="S3676" s="38">
        <f t="shared" ca="1" si="230"/>
        <v>0</v>
      </c>
      <c r="T3676" s="38">
        <f t="shared" ca="1" si="231"/>
        <v>10</v>
      </c>
      <c r="U3676" s="38">
        <f ca="1">SUM($R$9:S3676)</f>
        <v>-90320</v>
      </c>
    </row>
    <row r="3677" spans="16:21" x14ac:dyDescent="0.2">
      <c r="P3677">
        <v>3669</v>
      </c>
      <c r="Q3677" s="37">
        <f t="shared" ca="1" si="228"/>
        <v>0</v>
      </c>
      <c r="R3677" s="38">
        <f t="shared" si="229"/>
        <v>10</v>
      </c>
      <c r="S3677" s="38">
        <f t="shared" ca="1" si="230"/>
        <v>0</v>
      </c>
      <c r="T3677" s="38">
        <f t="shared" ca="1" si="231"/>
        <v>10</v>
      </c>
      <c r="U3677" s="38">
        <f ca="1">SUM($R$9:S3677)</f>
        <v>-90310</v>
      </c>
    </row>
    <row r="3678" spans="16:21" x14ac:dyDescent="0.2">
      <c r="P3678">
        <v>3670</v>
      </c>
      <c r="Q3678" s="37">
        <f t="shared" ca="1" si="228"/>
        <v>0</v>
      </c>
      <c r="R3678" s="38">
        <f t="shared" si="229"/>
        <v>10</v>
      </c>
      <c r="S3678" s="38">
        <f t="shared" ca="1" si="230"/>
        <v>0</v>
      </c>
      <c r="T3678" s="38">
        <f t="shared" ca="1" si="231"/>
        <v>10</v>
      </c>
      <c r="U3678" s="38">
        <f ca="1">SUM($R$9:S3678)</f>
        <v>-90300</v>
      </c>
    </row>
    <row r="3679" spans="16:21" x14ac:dyDescent="0.2">
      <c r="P3679">
        <v>3671</v>
      </c>
      <c r="Q3679" s="37">
        <f t="shared" ca="1" si="228"/>
        <v>0</v>
      </c>
      <c r="R3679" s="38">
        <f t="shared" si="229"/>
        <v>10</v>
      </c>
      <c r="S3679" s="38">
        <f t="shared" ca="1" si="230"/>
        <v>0</v>
      </c>
      <c r="T3679" s="38">
        <f t="shared" ca="1" si="231"/>
        <v>10</v>
      </c>
      <c r="U3679" s="38">
        <f ca="1">SUM($R$9:S3679)</f>
        <v>-90290</v>
      </c>
    </row>
    <row r="3680" spans="16:21" x14ac:dyDescent="0.2">
      <c r="P3680">
        <v>3672</v>
      </c>
      <c r="Q3680" s="37">
        <f t="shared" ca="1" si="228"/>
        <v>0</v>
      </c>
      <c r="R3680" s="38">
        <f t="shared" si="229"/>
        <v>10</v>
      </c>
      <c r="S3680" s="38">
        <f t="shared" ca="1" si="230"/>
        <v>0</v>
      </c>
      <c r="T3680" s="38">
        <f t="shared" ca="1" si="231"/>
        <v>10</v>
      </c>
      <c r="U3680" s="38">
        <f ca="1">SUM($R$9:S3680)</f>
        <v>-90280</v>
      </c>
    </row>
    <row r="3681" spans="16:21" x14ac:dyDescent="0.2">
      <c r="P3681">
        <v>3673</v>
      </c>
      <c r="Q3681" s="37">
        <f t="shared" ca="1" si="228"/>
        <v>0</v>
      </c>
      <c r="R3681" s="38">
        <f t="shared" si="229"/>
        <v>10</v>
      </c>
      <c r="S3681" s="38">
        <f t="shared" ca="1" si="230"/>
        <v>0</v>
      </c>
      <c r="T3681" s="38">
        <f t="shared" ca="1" si="231"/>
        <v>10</v>
      </c>
      <c r="U3681" s="38">
        <f ca="1">SUM($R$9:S3681)</f>
        <v>-90270</v>
      </c>
    </row>
    <row r="3682" spans="16:21" x14ac:dyDescent="0.2">
      <c r="P3682">
        <v>3674</v>
      </c>
      <c r="Q3682" s="37">
        <f t="shared" ca="1" si="228"/>
        <v>0</v>
      </c>
      <c r="R3682" s="38">
        <f t="shared" si="229"/>
        <v>10</v>
      </c>
      <c r="S3682" s="38">
        <f t="shared" ca="1" si="230"/>
        <v>0</v>
      </c>
      <c r="T3682" s="38">
        <f t="shared" ca="1" si="231"/>
        <v>10</v>
      </c>
      <c r="U3682" s="38">
        <f ca="1">SUM($R$9:S3682)</f>
        <v>-90260</v>
      </c>
    </row>
    <row r="3683" spans="16:21" x14ac:dyDescent="0.2">
      <c r="P3683">
        <v>3675</v>
      </c>
      <c r="Q3683" s="37">
        <f t="shared" ca="1" si="228"/>
        <v>0</v>
      </c>
      <c r="R3683" s="38">
        <f t="shared" si="229"/>
        <v>10</v>
      </c>
      <c r="S3683" s="38">
        <f t="shared" ca="1" si="230"/>
        <v>0</v>
      </c>
      <c r="T3683" s="38">
        <f t="shared" ca="1" si="231"/>
        <v>10</v>
      </c>
      <c r="U3683" s="38">
        <f ca="1">SUM($R$9:S3683)</f>
        <v>-90250</v>
      </c>
    </row>
    <row r="3684" spans="16:21" x14ac:dyDescent="0.2">
      <c r="P3684">
        <v>3676</v>
      </c>
      <c r="Q3684" s="37">
        <f t="shared" ca="1" si="228"/>
        <v>0</v>
      </c>
      <c r="R3684" s="38">
        <f t="shared" si="229"/>
        <v>10</v>
      </c>
      <c r="S3684" s="38">
        <f t="shared" ca="1" si="230"/>
        <v>0</v>
      </c>
      <c r="T3684" s="38">
        <f t="shared" ca="1" si="231"/>
        <v>10</v>
      </c>
      <c r="U3684" s="38">
        <f ca="1">SUM($R$9:S3684)</f>
        <v>-90240</v>
      </c>
    </row>
    <row r="3685" spans="16:21" x14ac:dyDescent="0.2">
      <c r="P3685">
        <v>3677</v>
      </c>
      <c r="Q3685" s="37">
        <f t="shared" ca="1" si="228"/>
        <v>0</v>
      </c>
      <c r="R3685" s="38">
        <f t="shared" si="229"/>
        <v>10</v>
      </c>
      <c r="S3685" s="38">
        <f t="shared" ca="1" si="230"/>
        <v>0</v>
      </c>
      <c r="T3685" s="38">
        <f t="shared" ca="1" si="231"/>
        <v>10</v>
      </c>
      <c r="U3685" s="38">
        <f ca="1">SUM($R$9:S3685)</f>
        <v>-90230</v>
      </c>
    </row>
    <row r="3686" spans="16:21" x14ac:dyDescent="0.2">
      <c r="P3686">
        <v>3678</v>
      </c>
      <c r="Q3686" s="37">
        <f t="shared" ca="1" si="228"/>
        <v>0</v>
      </c>
      <c r="R3686" s="38">
        <f t="shared" si="229"/>
        <v>10</v>
      </c>
      <c r="S3686" s="38">
        <f t="shared" ca="1" si="230"/>
        <v>0</v>
      </c>
      <c r="T3686" s="38">
        <f t="shared" ca="1" si="231"/>
        <v>10</v>
      </c>
      <c r="U3686" s="38">
        <f ca="1">SUM($R$9:S3686)</f>
        <v>-90220</v>
      </c>
    </row>
    <row r="3687" spans="16:21" x14ac:dyDescent="0.2">
      <c r="P3687">
        <v>3679</v>
      </c>
      <c r="Q3687" s="37">
        <f t="shared" ca="1" si="228"/>
        <v>0</v>
      </c>
      <c r="R3687" s="38">
        <f t="shared" si="229"/>
        <v>10</v>
      </c>
      <c r="S3687" s="38">
        <f t="shared" ca="1" si="230"/>
        <v>0</v>
      </c>
      <c r="T3687" s="38">
        <f t="shared" ca="1" si="231"/>
        <v>10</v>
      </c>
      <c r="U3687" s="38">
        <f ca="1">SUM($R$9:S3687)</f>
        <v>-90210</v>
      </c>
    </row>
    <row r="3688" spans="16:21" x14ac:dyDescent="0.2">
      <c r="P3688">
        <v>3680</v>
      </c>
      <c r="Q3688" s="37">
        <f t="shared" ca="1" si="228"/>
        <v>0</v>
      </c>
      <c r="R3688" s="38">
        <f t="shared" si="229"/>
        <v>10</v>
      </c>
      <c r="S3688" s="38">
        <f t="shared" ca="1" si="230"/>
        <v>0</v>
      </c>
      <c r="T3688" s="38">
        <f t="shared" ca="1" si="231"/>
        <v>10</v>
      </c>
      <c r="U3688" s="38">
        <f ca="1">SUM($R$9:S3688)</f>
        <v>-90200</v>
      </c>
    </row>
    <row r="3689" spans="16:21" x14ac:dyDescent="0.2">
      <c r="P3689">
        <v>3681</v>
      </c>
      <c r="Q3689" s="37">
        <f t="shared" ca="1" si="228"/>
        <v>0</v>
      </c>
      <c r="R3689" s="38">
        <f t="shared" si="229"/>
        <v>10</v>
      </c>
      <c r="S3689" s="38">
        <f t="shared" ca="1" si="230"/>
        <v>0</v>
      </c>
      <c r="T3689" s="38">
        <f t="shared" ca="1" si="231"/>
        <v>10</v>
      </c>
      <c r="U3689" s="38">
        <f ca="1">SUM($R$9:S3689)</f>
        <v>-90190</v>
      </c>
    </row>
    <row r="3690" spans="16:21" x14ac:dyDescent="0.2">
      <c r="P3690">
        <v>3682</v>
      </c>
      <c r="Q3690" s="37">
        <f t="shared" ca="1" si="228"/>
        <v>0</v>
      </c>
      <c r="R3690" s="38">
        <f t="shared" si="229"/>
        <v>10</v>
      </c>
      <c r="S3690" s="38">
        <f t="shared" ca="1" si="230"/>
        <v>0</v>
      </c>
      <c r="T3690" s="38">
        <f t="shared" ca="1" si="231"/>
        <v>10</v>
      </c>
      <c r="U3690" s="38">
        <f ca="1">SUM($R$9:S3690)</f>
        <v>-90180</v>
      </c>
    </row>
    <row r="3691" spans="16:21" x14ac:dyDescent="0.2">
      <c r="P3691">
        <v>3683</v>
      </c>
      <c r="Q3691" s="37">
        <f t="shared" ca="1" si="228"/>
        <v>0</v>
      </c>
      <c r="R3691" s="38">
        <f t="shared" si="229"/>
        <v>10</v>
      </c>
      <c r="S3691" s="38">
        <f t="shared" ca="1" si="230"/>
        <v>0</v>
      </c>
      <c r="T3691" s="38">
        <f t="shared" ca="1" si="231"/>
        <v>10</v>
      </c>
      <c r="U3691" s="38">
        <f ca="1">SUM($R$9:S3691)</f>
        <v>-90170</v>
      </c>
    </row>
    <row r="3692" spans="16:21" x14ac:dyDescent="0.2">
      <c r="P3692">
        <v>3684</v>
      </c>
      <c r="Q3692" s="37">
        <f t="shared" ca="1" si="228"/>
        <v>0</v>
      </c>
      <c r="R3692" s="38">
        <f t="shared" si="229"/>
        <v>10</v>
      </c>
      <c r="S3692" s="38">
        <f t="shared" ca="1" si="230"/>
        <v>0</v>
      </c>
      <c r="T3692" s="38">
        <f t="shared" ca="1" si="231"/>
        <v>10</v>
      </c>
      <c r="U3692" s="38">
        <f ca="1">SUM($R$9:S3692)</f>
        <v>-90160</v>
      </c>
    </row>
    <row r="3693" spans="16:21" x14ac:dyDescent="0.2">
      <c r="P3693">
        <v>3685</v>
      </c>
      <c r="Q3693" s="37">
        <f t="shared" ca="1" si="228"/>
        <v>0</v>
      </c>
      <c r="R3693" s="38">
        <f t="shared" si="229"/>
        <v>10</v>
      </c>
      <c r="S3693" s="38">
        <f t="shared" ca="1" si="230"/>
        <v>0</v>
      </c>
      <c r="T3693" s="38">
        <f t="shared" ca="1" si="231"/>
        <v>10</v>
      </c>
      <c r="U3693" s="38">
        <f ca="1">SUM($R$9:S3693)</f>
        <v>-90150</v>
      </c>
    </row>
    <row r="3694" spans="16:21" x14ac:dyDescent="0.2">
      <c r="P3694">
        <v>3686</v>
      </c>
      <c r="Q3694" s="37">
        <f t="shared" ca="1" si="228"/>
        <v>0</v>
      </c>
      <c r="R3694" s="38">
        <f t="shared" si="229"/>
        <v>10</v>
      </c>
      <c r="S3694" s="38">
        <f t="shared" ca="1" si="230"/>
        <v>0</v>
      </c>
      <c r="T3694" s="38">
        <f t="shared" ca="1" si="231"/>
        <v>10</v>
      </c>
      <c r="U3694" s="38">
        <f ca="1">SUM($R$9:S3694)</f>
        <v>-90140</v>
      </c>
    </row>
    <row r="3695" spans="16:21" x14ac:dyDescent="0.2">
      <c r="P3695">
        <v>3687</v>
      </c>
      <c r="Q3695" s="37">
        <f t="shared" ca="1" si="228"/>
        <v>0</v>
      </c>
      <c r="R3695" s="38">
        <f t="shared" si="229"/>
        <v>10</v>
      </c>
      <c r="S3695" s="38">
        <f t="shared" ca="1" si="230"/>
        <v>0</v>
      </c>
      <c r="T3695" s="38">
        <f t="shared" ca="1" si="231"/>
        <v>10</v>
      </c>
      <c r="U3695" s="38">
        <f ca="1">SUM($R$9:S3695)</f>
        <v>-90130</v>
      </c>
    </row>
    <row r="3696" spans="16:21" x14ac:dyDescent="0.2">
      <c r="P3696">
        <v>3688</v>
      </c>
      <c r="Q3696" s="37">
        <f t="shared" ca="1" si="228"/>
        <v>0</v>
      </c>
      <c r="R3696" s="38">
        <f t="shared" si="229"/>
        <v>10</v>
      </c>
      <c r="S3696" s="38">
        <f t="shared" ca="1" si="230"/>
        <v>0</v>
      </c>
      <c r="T3696" s="38">
        <f t="shared" ca="1" si="231"/>
        <v>10</v>
      </c>
      <c r="U3696" s="38">
        <f ca="1">SUM($R$9:S3696)</f>
        <v>-90120</v>
      </c>
    </row>
    <row r="3697" spans="16:21" x14ac:dyDescent="0.2">
      <c r="P3697">
        <v>3689</v>
      </c>
      <c r="Q3697" s="37">
        <f t="shared" ref="Q3697:Q3760" ca="1" si="232">IF(RAND()&lt;$C$2,1,0)</f>
        <v>0</v>
      </c>
      <c r="R3697" s="38">
        <f t="shared" ref="R3697:R3760" si="233">$G$2</f>
        <v>10</v>
      </c>
      <c r="S3697" s="38">
        <f t="shared" ref="S3697:S3760" ca="1" si="234">IF(Q3697=1,$G$3,$G$4)</f>
        <v>0</v>
      </c>
      <c r="T3697" s="38">
        <f t="shared" ca="1" si="231"/>
        <v>10</v>
      </c>
      <c r="U3697" s="38">
        <f ca="1">SUM($R$9:S3697)</f>
        <v>-90110</v>
      </c>
    </row>
    <row r="3698" spans="16:21" x14ac:dyDescent="0.2">
      <c r="P3698">
        <v>3690</v>
      </c>
      <c r="Q3698" s="37">
        <f t="shared" ca="1" si="232"/>
        <v>0</v>
      </c>
      <c r="R3698" s="38">
        <f t="shared" si="233"/>
        <v>10</v>
      </c>
      <c r="S3698" s="38">
        <f t="shared" ca="1" si="234"/>
        <v>0</v>
      </c>
      <c r="T3698" s="38">
        <f t="shared" ca="1" si="231"/>
        <v>10</v>
      </c>
      <c r="U3698" s="38">
        <f ca="1">SUM($R$9:S3698)</f>
        <v>-90100</v>
      </c>
    </row>
    <row r="3699" spans="16:21" x14ac:dyDescent="0.2">
      <c r="P3699">
        <v>3691</v>
      </c>
      <c r="Q3699" s="37">
        <f t="shared" ca="1" si="232"/>
        <v>0</v>
      </c>
      <c r="R3699" s="38">
        <f t="shared" si="233"/>
        <v>10</v>
      </c>
      <c r="S3699" s="38">
        <f t="shared" ca="1" si="234"/>
        <v>0</v>
      </c>
      <c r="T3699" s="38">
        <f t="shared" ca="1" si="231"/>
        <v>10</v>
      </c>
      <c r="U3699" s="38">
        <f ca="1">SUM($R$9:S3699)</f>
        <v>-90090</v>
      </c>
    </row>
    <row r="3700" spans="16:21" x14ac:dyDescent="0.2">
      <c r="P3700">
        <v>3692</v>
      </c>
      <c r="Q3700" s="37">
        <f t="shared" ca="1" si="232"/>
        <v>0</v>
      </c>
      <c r="R3700" s="38">
        <f t="shared" si="233"/>
        <v>10</v>
      </c>
      <c r="S3700" s="38">
        <f t="shared" ca="1" si="234"/>
        <v>0</v>
      </c>
      <c r="T3700" s="38">
        <f t="shared" ca="1" si="231"/>
        <v>10</v>
      </c>
      <c r="U3700" s="38">
        <f ca="1">SUM($R$9:S3700)</f>
        <v>-90080</v>
      </c>
    </row>
    <row r="3701" spans="16:21" x14ac:dyDescent="0.2">
      <c r="P3701">
        <v>3693</v>
      </c>
      <c r="Q3701" s="37">
        <f t="shared" ca="1" si="232"/>
        <v>0</v>
      </c>
      <c r="R3701" s="38">
        <f t="shared" si="233"/>
        <v>10</v>
      </c>
      <c r="S3701" s="38">
        <f t="shared" ca="1" si="234"/>
        <v>0</v>
      </c>
      <c r="T3701" s="38">
        <f t="shared" ca="1" si="231"/>
        <v>10</v>
      </c>
      <c r="U3701" s="38">
        <f ca="1">SUM($R$9:S3701)</f>
        <v>-90070</v>
      </c>
    </row>
    <row r="3702" spans="16:21" x14ac:dyDescent="0.2">
      <c r="P3702">
        <v>3694</v>
      </c>
      <c r="Q3702" s="37">
        <f t="shared" ca="1" si="232"/>
        <v>0</v>
      </c>
      <c r="R3702" s="38">
        <f t="shared" si="233"/>
        <v>10</v>
      </c>
      <c r="S3702" s="38">
        <f t="shared" ca="1" si="234"/>
        <v>0</v>
      </c>
      <c r="T3702" s="38">
        <f t="shared" ca="1" si="231"/>
        <v>10</v>
      </c>
      <c r="U3702" s="38">
        <f ca="1">SUM($R$9:S3702)</f>
        <v>-90060</v>
      </c>
    </row>
    <row r="3703" spans="16:21" x14ac:dyDescent="0.2">
      <c r="P3703">
        <v>3695</v>
      </c>
      <c r="Q3703" s="37">
        <f t="shared" ca="1" si="232"/>
        <v>0</v>
      </c>
      <c r="R3703" s="38">
        <f t="shared" si="233"/>
        <v>10</v>
      </c>
      <c r="S3703" s="38">
        <f t="shared" ca="1" si="234"/>
        <v>0</v>
      </c>
      <c r="T3703" s="38">
        <f t="shared" ca="1" si="231"/>
        <v>10</v>
      </c>
      <c r="U3703" s="38">
        <f ca="1">SUM($R$9:S3703)</f>
        <v>-90050</v>
      </c>
    </row>
    <row r="3704" spans="16:21" x14ac:dyDescent="0.2">
      <c r="P3704">
        <v>3696</v>
      </c>
      <c r="Q3704" s="37">
        <f t="shared" ca="1" si="232"/>
        <v>0</v>
      </c>
      <c r="R3704" s="38">
        <f t="shared" si="233"/>
        <v>10</v>
      </c>
      <c r="S3704" s="38">
        <f t="shared" ca="1" si="234"/>
        <v>0</v>
      </c>
      <c r="T3704" s="38">
        <f t="shared" ca="1" si="231"/>
        <v>10</v>
      </c>
      <c r="U3704" s="38">
        <f ca="1">SUM($R$9:S3704)</f>
        <v>-90040</v>
      </c>
    </row>
    <row r="3705" spans="16:21" x14ac:dyDescent="0.2">
      <c r="P3705">
        <v>3697</v>
      </c>
      <c r="Q3705" s="37">
        <f t="shared" ca="1" si="232"/>
        <v>0</v>
      </c>
      <c r="R3705" s="38">
        <f t="shared" si="233"/>
        <v>10</v>
      </c>
      <c r="S3705" s="38">
        <f t="shared" ca="1" si="234"/>
        <v>0</v>
      </c>
      <c r="T3705" s="38">
        <f t="shared" ca="1" si="231"/>
        <v>10</v>
      </c>
      <c r="U3705" s="38">
        <f ca="1">SUM($R$9:S3705)</f>
        <v>-90030</v>
      </c>
    </row>
    <row r="3706" spans="16:21" x14ac:dyDescent="0.2">
      <c r="P3706">
        <v>3698</v>
      </c>
      <c r="Q3706" s="37">
        <f t="shared" ca="1" si="232"/>
        <v>0</v>
      </c>
      <c r="R3706" s="38">
        <f t="shared" si="233"/>
        <v>10</v>
      </c>
      <c r="S3706" s="38">
        <f t="shared" ca="1" si="234"/>
        <v>0</v>
      </c>
      <c r="T3706" s="38">
        <f t="shared" ca="1" si="231"/>
        <v>10</v>
      </c>
      <c r="U3706" s="38">
        <f ca="1">SUM($R$9:S3706)</f>
        <v>-90020</v>
      </c>
    </row>
    <row r="3707" spans="16:21" x14ac:dyDescent="0.2">
      <c r="P3707">
        <v>3699</v>
      </c>
      <c r="Q3707" s="37">
        <f t="shared" ca="1" si="232"/>
        <v>0</v>
      </c>
      <c r="R3707" s="38">
        <f t="shared" si="233"/>
        <v>10</v>
      </c>
      <c r="S3707" s="38">
        <f t="shared" ca="1" si="234"/>
        <v>0</v>
      </c>
      <c r="T3707" s="38">
        <f t="shared" ca="1" si="231"/>
        <v>10</v>
      </c>
      <c r="U3707" s="38">
        <f ca="1">SUM($R$9:S3707)</f>
        <v>-90010</v>
      </c>
    </row>
    <row r="3708" spans="16:21" x14ac:dyDescent="0.2">
      <c r="P3708">
        <v>3700</v>
      </c>
      <c r="Q3708" s="37">
        <f t="shared" ca="1" si="232"/>
        <v>0</v>
      </c>
      <c r="R3708" s="38">
        <f t="shared" si="233"/>
        <v>10</v>
      </c>
      <c r="S3708" s="38">
        <f t="shared" ca="1" si="234"/>
        <v>0</v>
      </c>
      <c r="T3708" s="38">
        <f t="shared" ca="1" si="231"/>
        <v>10</v>
      </c>
      <c r="U3708" s="38">
        <f ca="1">SUM($R$9:S3708)</f>
        <v>-90000</v>
      </c>
    </row>
    <row r="3709" spans="16:21" x14ac:dyDescent="0.2">
      <c r="P3709">
        <v>3701</v>
      </c>
      <c r="Q3709" s="37">
        <f t="shared" ca="1" si="232"/>
        <v>0</v>
      </c>
      <c r="R3709" s="38">
        <f t="shared" si="233"/>
        <v>10</v>
      </c>
      <c r="S3709" s="38">
        <f t="shared" ca="1" si="234"/>
        <v>0</v>
      </c>
      <c r="T3709" s="38">
        <f t="shared" ca="1" si="231"/>
        <v>10</v>
      </c>
      <c r="U3709" s="38">
        <f ca="1">SUM($R$9:S3709)</f>
        <v>-89990</v>
      </c>
    </row>
    <row r="3710" spans="16:21" x14ac:dyDescent="0.2">
      <c r="P3710">
        <v>3702</v>
      </c>
      <c r="Q3710" s="37">
        <f t="shared" ca="1" si="232"/>
        <v>1</v>
      </c>
      <c r="R3710" s="38">
        <f t="shared" si="233"/>
        <v>10</v>
      </c>
      <c r="S3710" s="38">
        <f t="shared" ca="1" si="234"/>
        <v>-1000</v>
      </c>
      <c r="T3710" s="38">
        <f t="shared" ca="1" si="231"/>
        <v>-990</v>
      </c>
      <c r="U3710" s="38">
        <f ca="1">SUM($R$9:S3710)</f>
        <v>-90980</v>
      </c>
    </row>
    <row r="3711" spans="16:21" x14ac:dyDescent="0.2">
      <c r="P3711">
        <v>3703</v>
      </c>
      <c r="Q3711" s="37">
        <f t="shared" ca="1" si="232"/>
        <v>0</v>
      </c>
      <c r="R3711" s="38">
        <f t="shared" si="233"/>
        <v>10</v>
      </c>
      <c r="S3711" s="38">
        <f t="shared" ca="1" si="234"/>
        <v>0</v>
      </c>
      <c r="T3711" s="38">
        <f t="shared" ca="1" si="231"/>
        <v>10</v>
      </c>
      <c r="U3711" s="38">
        <f ca="1">SUM($R$9:S3711)</f>
        <v>-90970</v>
      </c>
    </row>
    <row r="3712" spans="16:21" x14ac:dyDescent="0.2">
      <c r="P3712">
        <v>3704</v>
      </c>
      <c r="Q3712" s="37">
        <f t="shared" ca="1" si="232"/>
        <v>0</v>
      </c>
      <c r="R3712" s="38">
        <f t="shared" si="233"/>
        <v>10</v>
      </c>
      <c r="S3712" s="38">
        <f t="shared" ca="1" si="234"/>
        <v>0</v>
      </c>
      <c r="T3712" s="38">
        <f t="shared" ca="1" si="231"/>
        <v>10</v>
      </c>
      <c r="U3712" s="38">
        <f ca="1">SUM($R$9:S3712)</f>
        <v>-90960</v>
      </c>
    </row>
    <row r="3713" spans="16:21" x14ac:dyDescent="0.2">
      <c r="P3713">
        <v>3705</v>
      </c>
      <c r="Q3713" s="37">
        <f t="shared" ca="1" si="232"/>
        <v>0</v>
      </c>
      <c r="R3713" s="38">
        <f t="shared" si="233"/>
        <v>10</v>
      </c>
      <c r="S3713" s="38">
        <f t="shared" ca="1" si="234"/>
        <v>0</v>
      </c>
      <c r="T3713" s="38">
        <f t="shared" ca="1" si="231"/>
        <v>10</v>
      </c>
      <c r="U3713" s="38">
        <f ca="1">SUM($R$9:S3713)</f>
        <v>-90950</v>
      </c>
    </row>
    <row r="3714" spans="16:21" x14ac:dyDescent="0.2">
      <c r="P3714">
        <v>3706</v>
      </c>
      <c r="Q3714" s="37">
        <f t="shared" ca="1" si="232"/>
        <v>0</v>
      </c>
      <c r="R3714" s="38">
        <f t="shared" si="233"/>
        <v>10</v>
      </c>
      <c r="S3714" s="38">
        <f t="shared" ca="1" si="234"/>
        <v>0</v>
      </c>
      <c r="T3714" s="38">
        <f t="shared" ca="1" si="231"/>
        <v>10</v>
      </c>
      <c r="U3714" s="38">
        <f ca="1">SUM($R$9:S3714)</f>
        <v>-90940</v>
      </c>
    </row>
    <row r="3715" spans="16:21" x14ac:dyDescent="0.2">
      <c r="P3715">
        <v>3707</v>
      </c>
      <c r="Q3715" s="37">
        <f t="shared" ca="1" si="232"/>
        <v>0</v>
      </c>
      <c r="R3715" s="38">
        <f t="shared" si="233"/>
        <v>10</v>
      </c>
      <c r="S3715" s="38">
        <f t="shared" ca="1" si="234"/>
        <v>0</v>
      </c>
      <c r="T3715" s="38">
        <f t="shared" ca="1" si="231"/>
        <v>10</v>
      </c>
      <c r="U3715" s="38">
        <f ca="1">SUM($R$9:S3715)</f>
        <v>-90930</v>
      </c>
    </row>
    <row r="3716" spans="16:21" x14ac:dyDescent="0.2">
      <c r="P3716">
        <v>3708</v>
      </c>
      <c r="Q3716" s="37">
        <f t="shared" ca="1" si="232"/>
        <v>0</v>
      </c>
      <c r="R3716" s="38">
        <f t="shared" si="233"/>
        <v>10</v>
      </c>
      <c r="S3716" s="38">
        <f t="shared" ca="1" si="234"/>
        <v>0</v>
      </c>
      <c r="T3716" s="38">
        <f t="shared" ca="1" si="231"/>
        <v>10</v>
      </c>
      <c r="U3716" s="38">
        <f ca="1">SUM($R$9:S3716)</f>
        <v>-90920</v>
      </c>
    </row>
    <row r="3717" spans="16:21" x14ac:dyDescent="0.2">
      <c r="P3717">
        <v>3709</v>
      </c>
      <c r="Q3717" s="37">
        <f t="shared" ca="1" si="232"/>
        <v>0</v>
      </c>
      <c r="R3717" s="38">
        <f t="shared" si="233"/>
        <v>10</v>
      </c>
      <c r="S3717" s="38">
        <f t="shared" ca="1" si="234"/>
        <v>0</v>
      </c>
      <c r="T3717" s="38">
        <f t="shared" ca="1" si="231"/>
        <v>10</v>
      </c>
      <c r="U3717" s="38">
        <f ca="1">SUM($R$9:S3717)</f>
        <v>-90910</v>
      </c>
    </row>
    <row r="3718" spans="16:21" x14ac:dyDescent="0.2">
      <c r="P3718">
        <v>3710</v>
      </c>
      <c r="Q3718" s="37">
        <f t="shared" ca="1" si="232"/>
        <v>0</v>
      </c>
      <c r="R3718" s="38">
        <f t="shared" si="233"/>
        <v>10</v>
      </c>
      <c r="S3718" s="38">
        <f t="shared" ca="1" si="234"/>
        <v>0</v>
      </c>
      <c r="T3718" s="38">
        <f t="shared" ca="1" si="231"/>
        <v>10</v>
      </c>
      <c r="U3718" s="38">
        <f ca="1">SUM($R$9:S3718)</f>
        <v>-90900</v>
      </c>
    </row>
    <row r="3719" spans="16:21" x14ac:dyDescent="0.2">
      <c r="P3719">
        <v>3711</v>
      </c>
      <c r="Q3719" s="37">
        <f t="shared" ca="1" si="232"/>
        <v>0</v>
      </c>
      <c r="R3719" s="38">
        <f t="shared" si="233"/>
        <v>10</v>
      </c>
      <c r="S3719" s="38">
        <f t="shared" ca="1" si="234"/>
        <v>0</v>
      </c>
      <c r="T3719" s="38">
        <f t="shared" ca="1" si="231"/>
        <v>10</v>
      </c>
      <c r="U3719" s="38">
        <f ca="1">SUM($R$9:S3719)</f>
        <v>-90890</v>
      </c>
    </row>
    <row r="3720" spans="16:21" x14ac:dyDescent="0.2">
      <c r="P3720">
        <v>3712</v>
      </c>
      <c r="Q3720" s="37">
        <f t="shared" ca="1" si="232"/>
        <v>0</v>
      </c>
      <c r="R3720" s="38">
        <f t="shared" si="233"/>
        <v>10</v>
      </c>
      <c r="S3720" s="38">
        <f t="shared" ca="1" si="234"/>
        <v>0</v>
      </c>
      <c r="T3720" s="38">
        <f t="shared" ca="1" si="231"/>
        <v>10</v>
      </c>
      <c r="U3720" s="38">
        <f ca="1">SUM($R$9:S3720)</f>
        <v>-90880</v>
      </c>
    </row>
    <row r="3721" spans="16:21" x14ac:dyDescent="0.2">
      <c r="P3721">
        <v>3713</v>
      </c>
      <c r="Q3721" s="37">
        <f t="shared" ca="1" si="232"/>
        <v>0</v>
      </c>
      <c r="R3721" s="38">
        <f t="shared" si="233"/>
        <v>10</v>
      </c>
      <c r="S3721" s="38">
        <f t="shared" ca="1" si="234"/>
        <v>0</v>
      </c>
      <c r="T3721" s="38">
        <f t="shared" ca="1" si="231"/>
        <v>10</v>
      </c>
      <c r="U3721" s="38">
        <f ca="1">SUM($R$9:S3721)</f>
        <v>-90870</v>
      </c>
    </row>
    <row r="3722" spans="16:21" x14ac:dyDescent="0.2">
      <c r="P3722">
        <v>3714</v>
      </c>
      <c r="Q3722" s="37">
        <f t="shared" ca="1" si="232"/>
        <v>0</v>
      </c>
      <c r="R3722" s="38">
        <f t="shared" si="233"/>
        <v>10</v>
      </c>
      <c r="S3722" s="38">
        <f t="shared" ca="1" si="234"/>
        <v>0</v>
      </c>
      <c r="T3722" s="38">
        <f t="shared" ref="T3722:T3785" ca="1" si="235">R3722+S3722</f>
        <v>10</v>
      </c>
      <c r="U3722" s="38">
        <f ca="1">SUM($R$9:S3722)</f>
        <v>-90860</v>
      </c>
    </row>
    <row r="3723" spans="16:21" x14ac:dyDescent="0.2">
      <c r="P3723">
        <v>3715</v>
      </c>
      <c r="Q3723" s="37">
        <f t="shared" ca="1" si="232"/>
        <v>1</v>
      </c>
      <c r="R3723" s="38">
        <f t="shared" si="233"/>
        <v>10</v>
      </c>
      <c r="S3723" s="38">
        <f t="shared" ca="1" si="234"/>
        <v>-1000</v>
      </c>
      <c r="T3723" s="38">
        <f t="shared" ca="1" si="235"/>
        <v>-990</v>
      </c>
      <c r="U3723" s="38">
        <f ca="1">SUM($R$9:S3723)</f>
        <v>-91850</v>
      </c>
    </row>
    <row r="3724" spans="16:21" x14ac:dyDescent="0.2">
      <c r="P3724">
        <v>3716</v>
      </c>
      <c r="Q3724" s="37">
        <f t="shared" ca="1" si="232"/>
        <v>0</v>
      </c>
      <c r="R3724" s="38">
        <f t="shared" si="233"/>
        <v>10</v>
      </c>
      <c r="S3724" s="38">
        <f t="shared" ca="1" si="234"/>
        <v>0</v>
      </c>
      <c r="T3724" s="38">
        <f t="shared" ca="1" si="235"/>
        <v>10</v>
      </c>
      <c r="U3724" s="38">
        <f ca="1">SUM($R$9:S3724)</f>
        <v>-91840</v>
      </c>
    </row>
    <row r="3725" spans="16:21" x14ac:dyDescent="0.2">
      <c r="P3725">
        <v>3717</v>
      </c>
      <c r="Q3725" s="37">
        <f t="shared" ca="1" si="232"/>
        <v>0</v>
      </c>
      <c r="R3725" s="38">
        <f t="shared" si="233"/>
        <v>10</v>
      </c>
      <c r="S3725" s="38">
        <f t="shared" ca="1" si="234"/>
        <v>0</v>
      </c>
      <c r="T3725" s="38">
        <f t="shared" ca="1" si="235"/>
        <v>10</v>
      </c>
      <c r="U3725" s="38">
        <f ca="1">SUM($R$9:S3725)</f>
        <v>-91830</v>
      </c>
    </row>
    <row r="3726" spans="16:21" x14ac:dyDescent="0.2">
      <c r="P3726">
        <v>3718</v>
      </c>
      <c r="Q3726" s="37">
        <f t="shared" ca="1" si="232"/>
        <v>0</v>
      </c>
      <c r="R3726" s="38">
        <f t="shared" si="233"/>
        <v>10</v>
      </c>
      <c r="S3726" s="38">
        <f t="shared" ca="1" si="234"/>
        <v>0</v>
      </c>
      <c r="T3726" s="38">
        <f t="shared" ca="1" si="235"/>
        <v>10</v>
      </c>
      <c r="U3726" s="38">
        <f ca="1">SUM($R$9:S3726)</f>
        <v>-91820</v>
      </c>
    </row>
    <row r="3727" spans="16:21" x14ac:dyDescent="0.2">
      <c r="P3727">
        <v>3719</v>
      </c>
      <c r="Q3727" s="37">
        <f t="shared" ca="1" si="232"/>
        <v>0</v>
      </c>
      <c r="R3727" s="38">
        <f t="shared" si="233"/>
        <v>10</v>
      </c>
      <c r="S3727" s="38">
        <f t="shared" ca="1" si="234"/>
        <v>0</v>
      </c>
      <c r="T3727" s="38">
        <f t="shared" ca="1" si="235"/>
        <v>10</v>
      </c>
      <c r="U3727" s="38">
        <f ca="1">SUM($R$9:S3727)</f>
        <v>-91810</v>
      </c>
    </row>
    <row r="3728" spans="16:21" x14ac:dyDescent="0.2">
      <c r="P3728">
        <v>3720</v>
      </c>
      <c r="Q3728" s="37">
        <f t="shared" ca="1" si="232"/>
        <v>0</v>
      </c>
      <c r="R3728" s="38">
        <f t="shared" si="233"/>
        <v>10</v>
      </c>
      <c r="S3728" s="38">
        <f t="shared" ca="1" si="234"/>
        <v>0</v>
      </c>
      <c r="T3728" s="38">
        <f t="shared" ca="1" si="235"/>
        <v>10</v>
      </c>
      <c r="U3728" s="38">
        <f ca="1">SUM($R$9:S3728)</f>
        <v>-91800</v>
      </c>
    </row>
    <row r="3729" spans="16:21" x14ac:dyDescent="0.2">
      <c r="P3729">
        <v>3721</v>
      </c>
      <c r="Q3729" s="37">
        <f t="shared" ca="1" si="232"/>
        <v>0</v>
      </c>
      <c r="R3729" s="38">
        <f t="shared" si="233"/>
        <v>10</v>
      </c>
      <c r="S3729" s="38">
        <f t="shared" ca="1" si="234"/>
        <v>0</v>
      </c>
      <c r="T3729" s="38">
        <f t="shared" ca="1" si="235"/>
        <v>10</v>
      </c>
      <c r="U3729" s="38">
        <f ca="1">SUM($R$9:S3729)</f>
        <v>-91790</v>
      </c>
    </row>
    <row r="3730" spans="16:21" x14ac:dyDescent="0.2">
      <c r="P3730">
        <v>3722</v>
      </c>
      <c r="Q3730" s="37">
        <f t="shared" ca="1" si="232"/>
        <v>0</v>
      </c>
      <c r="R3730" s="38">
        <f t="shared" si="233"/>
        <v>10</v>
      </c>
      <c r="S3730" s="38">
        <f t="shared" ca="1" si="234"/>
        <v>0</v>
      </c>
      <c r="T3730" s="38">
        <f t="shared" ca="1" si="235"/>
        <v>10</v>
      </c>
      <c r="U3730" s="38">
        <f ca="1">SUM($R$9:S3730)</f>
        <v>-91780</v>
      </c>
    </row>
    <row r="3731" spans="16:21" x14ac:dyDescent="0.2">
      <c r="P3731">
        <v>3723</v>
      </c>
      <c r="Q3731" s="37">
        <f t="shared" ca="1" si="232"/>
        <v>0</v>
      </c>
      <c r="R3731" s="38">
        <f t="shared" si="233"/>
        <v>10</v>
      </c>
      <c r="S3731" s="38">
        <f t="shared" ca="1" si="234"/>
        <v>0</v>
      </c>
      <c r="T3731" s="38">
        <f t="shared" ca="1" si="235"/>
        <v>10</v>
      </c>
      <c r="U3731" s="38">
        <f ca="1">SUM($R$9:S3731)</f>
        <v>-91770</v>
      </c>
    </row>
    <row r="3732" spans="16:21" x14ac:dyDescent="0.2">
      <c r="P3732">
        <v>3724</v>
      </c>
      <c r="Q3732" s="37">
        <f t="shared" ca="1" si="232"/>
        <v>0</v>
      </c>
      <c r="R3732" s="38">
        <f t="shared" si="233"/>
        <v>10</v>
      </c>
      <c r="S3732" s="38">
        <f t="shared" ca="1" si="234"/>
        <v>0</v>
      </c>
      <c r="T3732" s="38">
        <f t="shared" ca="1" si="235"/>
        <v>10</v>
      </c>
      <c r="U3732" s="38">
        <f ca="1">SUM($R$9:S3732)</f>
        <v>-91760</v>
      </c>
    </row>
    <row r="3733" spans="16:21" x14ac:dyDescent="0.2">
      <c r="P3733">
        <v>3725</v>
      </c>
      <c r="Q3733" s="37">
        <f t="shared" ca="1" si="232"/>
        <v>0</v>
      </c>
      <c r="R3733" s="38">
        <f t="shared" si="233"/>
        <v>10</v>
      </c>
      <c r="S3733" s="38">
        <f t="shared" ca="1" si="234"/>
        <v>0</v>
      </c>
      <c r="T3733" s="38">
        <f t="shared" ca="1" si="235"/>
        <v>10</v>
      </c>
      <c r="U3733" s="38">
        <f ca="1">SUM($R$9:S3733)</f>
        <v>-91750</v>
      </c>
    </row>
    <row r="3734" spans="16:21" x14ac:dyDescent="0.2">
      <c r="P3734">
        <v>3726</v>
      </c>
      <c r="Q3734" s="37">
        <f t="shared" ca="1" si="232"/>
        <v>0</v>
      </c>
      <c r="R3734" s="38">
        <f t="shared" si="233"/>
        <v>10</v>
      </c>
      <c r="S3734" s="38">
        <f t="shared" ca="1" si="234"/>
        <v>0</v>
      </c>
      <c r="T3734" s="38">
        <f t="shared" ca="1" si="235"/>
        <v>10</v>
      </c>
      <c r="U3734" s="38">
        <f ca="1">SUM($R$9:S3734)</f>
        <v>-91740</v>
      </c>
    </row>
    <row r="3735" spans="16:21" x14ac:dyDescent="0.2">
      <c r="P3735">
        <v>3727</v>
      </c>
      <c r="Q3735" s="37">
        <f t="shared" ca="1" si="232"/>
        <v>0</v>
      </c>
      <c r="R3735" s="38">
        <f t="shared" si="233"/>
        <v>10</v>
      </c>
      <c r="S3735" s="38">
        <f t="shared" ca="1" si="234"/>
        <v>0</v>
      </c>
      <c r="T3735" s="38">
        <f t="shared" ca="1" si="235"/>
        <v>10</v>
      </c>
      <c r="U3735" s="38">
        <f ca="1">SUM($R$9:S3735)</f>
        <v>-91730</v>
      </c>
    </row>
    <row r="3736" spans="16:21" x14ac:dyDescent="0.2">
      <c r="P3736">
        <v>3728</v>
      </c>
      <c r="Q3736" s="37">
        <f t="shared" ca="1" si="232"/>
        <v>0</v>
      </c>
      <c r="R3736" s="38">
        <f t="shared" si="233"/>
        <v>10</v>
      </c>
      <c r="S3736" s="38">
        <f t="shared" ca="1" si="234"/>
        <v>0</v>
      </c>
      <c r="T3736" s="38">
        <f t="shared" ca="1" si="235"/>
        <v>10</v>
      </c>
      <c r="U3736" s="38">
        <f ca="1">SUM($R$9:S3736)</f>
        <v>-91720</v>
      </c>
    </row>
    <row r="3737" spans="16:21" x14ac:dyDescent="0.2">
      <c r="P3737">
        <v>3729</v>
      </c>
      <c r="Q3737" s="37">
        <f t="shared" ca="1" si="232"/>
        <v>0</v>
      </c>
      <c r="R3737" s="38">
        <f t="shared" si="233"/>
        <v>10</v>
      </c>
      <c r="S3737" s="38">
        <f t="shared" ca="1" si="234"/>
        <v>0</v>
      </c>
      <c r="T3737" s="38">
        <f t="shared" ca="1" si="235"/>
        <v>10</v>
      </c>
      <c r="U3737" s="38">
        <f ca="1">SUM($R$9:S3737)</f>
        <v>-91710</v>
      </c>
    </row>
    <row r="3738" spans="16:21" x14ac:dyDescent="0.2">
      <c r="P3738">
        <v>3730</v>
      </c>
      <c r="Q3738" s="37">
        <f t="shared" ca="1" si="232"/>
        <v>0</v>
      </c>
      <c r="R3738" s="38">
        <f t="shared" si="233"/>
        <v>10</v>
      </c>
      <c r="S3738" s="38">
        <f t="shared" ca="1" si="234"/>
        <v>0</v>
      </c>
      <c r="T3738" s="38">
        <f t="shared" ca="1" si="235"/>
        <v>10</v>
      </c>
      <c r="U3738" s="38">
        <f ca="1">SUM($R$9:S3738)</f>
        <v>-91700</v>
      </c>
    </row>
    <row r="3739" spans="16:21" x14ac:dyDescent="0.2">
      <c r="P3739">
        <v>3731</v>
      </c>
      <c r="Q3739" s="37">
        <f t="shared" ca="1" si="232"/>
        <v>0</v>
      </c>
      <c r="R3739" s="38">
        <f t="shared" si="233"/>
        <v>10</v>
      </c>
      <c r="S3739" s="38">
        <f t="shared" ca="1" si="234"/>
        <v>0</v>
      </c>
      <c r="T3739" s="38">
        <f t="shared" ca="1" si="235"/>
        <v>10</v>
      </c>
      <c r="U3739" s="38">
        <f ca="1">SUM($R$9:S3739)</f>
        <v>-91690</v>
      </c>
    </row>
    <row r="3740" spans="16:21" x14ac:dyDescent="0.2">
      <c r="P3740">
        <v>3732</v>
      </c>
      <c r="Q3740" s="37">
        <f t="shared" ca="1" si="232"/>
        <v>0</v>
      </c>
      <c r="R3740" s="38">
        <f t="shared" si="233"/>
        <v>10</v>
      </c>
      <c r="S3740" s="38">
        <f t="shared" ca="1" si="234"/>
        <v>0</v>
      </c>
      <c r="T3740" s="38">
        <f t="shared" ca="1" si="235"/>
        <v>10</v>
      </c>
      <c r="U3740" s="38">
        <f ca="1">SUM($R$9:S3740)</f>
        <v>-91680</v>
      </c>
    </row>
    <row r="3741" spans="16:21" x14ac:dyDescent="0.2">
      <c r="P3741">
        <v>3733</v>
      </c>
      <c r="Q3741" s="37">
        <f t="shared" ca="1" si="232"/>
        <v>1</v>
      </c>
      <c r="R3741" s="38">
        <f t="shared" si="233"/>
        <v>10</v>
      </c>
      <c r="S3741" s="38">
        <f t="shared" ca="1" si="234"/>
        <v>-1000</v>
      </c>
      <c r="T3741" s="38">
        <f t="shared" ca="1" si="235"/>
        <v>-990</v>
      </c>
      <c r="U3741" s="38">
        <f ca="1">SUM($R$9:S3741)</f>
        <v>-92670</v>
      </c>
    </row>
    <row r="3742" spans="16:21" x14ac:dyDescent="0.2">
      <c r="P3742">
        <v>3734</v>
      </c>
      <c r="Q3742" s="37">
        <f t="shared" ca="1" si="232"/>
        <v>0</v>
      </c>
      <c r="R3742" s="38">
        <f t="shared" si="233"/>
        <v>10</v>
      </c>
      <c r="S3742" s="38">
        <f t="shared" ca="1" si="234"/>
        <v>0</v>
      </c>
      <c r="T3742" s="38">
        <f t="shared" ca="1" si="235"/>
        <v>10</v>
      </c>
      <c r="U3742" s="38">
        <f ca="1">SUM($R$9:S3742)</f>
        <v>-92660</v>
      </c>
    </row>
    <row r="3743" spans="16:21" x14ac:dyDescent="0.2">
      <c r="P3743">
        <v>3735</v>
      </c>
      <c r="Q3743" s="37">
        <f t="shared" ca="1" si="232"/>
        <v>0</v>
      </c>
      <c r="R3743" s="38">
        <f t="shared" si="233"/>
        <v>10</v>
      </c>
      <c r="S3743" s="38">
        <f t="shared" ca="1" si="234"/>
        <v>0</v>
      </c>
      <c r="T3743" s="38">
        <f t="shared" ca="1" si="235"/>
        <v>10</v>
      </c>
      <c r="U3743" s="38">
        <f ca="1">SUM($R$9:S3743)</f>
        <v>-92650</v>
      </c>
    </row>
    <row r="3744" spans="16:21" x14ac:dyDescent="0.2">
      <c r="P3744">
        <v>3736</v>
      </c>
      <c r="Q3744" s="37">
        <f t="shared" ca="1" si="232"/>
        <v>0</v>
      </c>
      <c r="R3744" s="38">
        <f t="shared" si="233"/>
        <v>10</v>
      </c>
      <c r="S3744" s="38">
        <f t="shared" ca="1" si="234"/>
        <v>0</v>
      </c>
      <c r="T3744" s="38">
        <f t="shared" ca="1" si="235"/>
        <v>10</v>
      </c>
      <c r="U3744" s="38">
        <f ca="1">SUM($R$9:S3744)</f>
        <v>-92640</v>
      </c>
    </row>
    <row r="3745" spans="16:21" x14ac:dyDescent="0.2">
      <c r="P3745">
        <v>3737</v>
      </c>
      <c r="Q3745" s="37">
        <f t="shared" ca="1" si="232"/>
        <v>0</v>
      </c>
      <c r="R3745" s="38">
        <f t="shared" si="233"/>
        <v>10</v>
      </c>
      <c r="S3745" s="38">
        <f t="shared" ca="1" si="234"/>
        <v>0</v>
      </c>
      <c r="T3745" s="38">
        <f t="shared" ca="1" si="235"/>
        <v>10</v>
      </c>
      <c r="U3745" s="38">
        <f ca="1">SUM($R$9:S3745)</f>
        <v>-92630</v>
      </c>
    </row>
    <row r="3746" spans="16:21" x14ac:dyDescent="0.2">
      <c r="P3746">
        <v>3738</v>
      </c>
      <c r="Q3746" s="37">
        <f t="shared" ca="1" si="232"/>
        <v>0</v>
      </c>
      <c r="R3746" s="38">
        <f t="shared" si="233"/>
        <v>10</v>
      </c>
      <c r="S3746" s="38">
        <f t="shared" ca="1" si="234"/>
        <v>0</v>
      </c>
      <c r="T3746" s="38">
        <f t="shared" ca="1" si="235"/>
        <v>10</v>
      </c>
      <c r="U3746" s="38">
        <f ca="1">SUM($R$9:S3746)</f>
        <v>-92620</v>
      </c>
    </row>
    <row r="3747" spans="16:21" x14ac:dyDescent="0.2">
      <c r="P3747">
        <v>3739</v>
      </c>
      <c r="Q3747" s="37">
        <f t="shared" ca="1" si="232"/>
        <v>0</v>
      </c>
      <c r="R3747" s="38">
        <f t="shared" si="233"/>
        <v>10</v>
      </c>
      <c r="S3747" s="38">
        <f t="shared" ca="1" si="234"/>
        <v>0</v>
      </c>
      <c r="T3747" s="38">
        <f t="shared" ca="1" si="235"/>
        <v>10</v>
      </c>
      <c r="U3747" s="38">
        <f ca="1">SUM($R$9:S3747)</f>
        <v>-92610</v>
      </c>
    </row>
    <row r="3748" spans="16:21" x14ac:dyDescent="0.2">
      <c r="P3748">
        <v>3740</v>
      </c>
      <c r="Q3748" s="37">
        <f t="shared" ca="1" si="232"/>
        <v>0</v>
      </c>
      <c r="R3748" s="38">
        <f t="shared" si="233"/>
        <v>10</v>
      </c>
      <c r="S3748" s="38">
        <f t="shared" ca="1" si="234"/>
        <v>0</v>
      </c>
      <c r="T3748" s="38">
        <f t="shared" ca="1" si="235"/>
        <v>10</v>
      </c>
      <c r="U3748" s="38">
        <f ca="1">SUM($R$9:S3748)</f>
        <v>-92600</v>
      </c>
    </row>
    <row r="3749" spans="16:21" x14ac:dyDescent="0.2">
      <c r="P3749">
        <v>3741</v>
      </c>
      <c r="Q3749" s="37">
        <f t="shared" ca="1" si="232"/>
        <v>0</v>
      </c>
      <c r="R3749" s="38">
        <f t="shared" si="233"/>
        <v>10</v>
      </c>
      <c r="S3749" s="38">
        <f t="shared" ca="1" si="234"/>
        <v>0</v>
      </c>
      <c r="T3749" s="38">
        <f t="shared" ca="1" si="235"/>
        <v>10</v>
      </c>
      <c r="U3749" s="38">
        <f ca="1">SUM($R$9:S3749)</f>
        <v>-92590</v>
      </c>
    </row>
    <row r="3750" spans="16:21" x14ac:dyDescent="0.2">
      <c r="P3750">
        <v>3742</v>
      </c>
      <c r="Q3750" s="37">
        <f t="shared" ca="1" si="232"/>
        <v>0</v>
      </c>
      <c r="R3750" s="38">
        <f t="shared" si="233"/>
        <v>10</v>
      </c>
      <c r="S3750" s="38">
        <f t="shared" ca="1" si="234"/>
        <v>0</v>
      </c>
      <c r="T3750" s="38">
        <f t="shared" ca="1" si="235"/>
        <v>10</v>
      </c>
      <c r="U3750" s="38">
        <f ca="1">SUM($R$9:S3750)</f>
        <v>-92580</v>
      </c>
    </row>
    <row r="3751" spans="16:21" x14ac:dyDescent="0.2">
      <c r="P3751">
        <v>3743</v>
      </c>
      <c r="Q3751" s="37">
        <f t="shared" ca="1" si="232"/>
        <v>0</v>
      </c>
      <c r="R3751" s="38">
        <f t="shared" si="233"/>
        <v>10</v>
      </c>
      <c r="S3751" s="38">
        <f t="shared" ca="1" si="234"/>
        <v>0</v>
      </c>
      <c r="T3751" s="38">
        <f t="shared" ca="1" si="235"/>
        <v>10</v>
      </c>
      <c r="U3751" s="38">
        <f ca="1">SUM($R$9:S3751)</f>
        <v>-92570</v>
      </c>
    </row>
    <row r="3752" spans="16:21" x14ac:dyDescent="0.2">
      <c r="P3752">
        <v>3744</v>
      </c>
      <c r="Q3752" s="37">
        <f t="shared" ca="1" si="232"/>
        <v>0</v>
      </c>
      <c r="R3752" s="38">
        <f t="shared" si="233"/>
        <v>10</v>
      </c>
      <c r="S3752" s="38">
        <f t="shared" ca="1" si="234"/>
        <v>0</v>
      </c>
      <c r="T3752" s="38">
        <f t="shared" ca="1" si="235"/>
        <v>10</v>
      </c>
      <c r="U3752" s="38">
        <f ca="1">SUM($R$9:S3752)</f>
        <v>-92560</v>
      </c>
    </row>
    <row r="3753" spans="16:21" x14ac:dyDescent="0.2">
      <c r="P3753">
        <v>3745</v>
      </c>
      <c r="Q3753" s="37">
        <f t="shared" ca="1" si="232"/>
        <v>0</v>
      </c>
      <c r="R3753" s="38">
        <f t="shared" si="233"/>
        <v>10</v>
      </c>
      <c r="S3753" s="38">
        <f t="shared" ca="1" si="234"/>
        <v>0</v>
      </c>
      <c r="T3753" s="38">
        <f t="shared" ca="1" si="235"/>
        <v>10</v>
      </c>
      <c r="U3753" s="38">
        <f ca="1">SUM($R$9:S3753)</f>
        <v>-92550</v>
      </c>
    </row>
    <row r="3754" spans="16:21" x14ac:dyDescent="0.2">
      <c r="P3754">
        <v>3746</v>
      </c>
      <c r="Q3754" s="37">
        <f t="shared" ca="1" si="232"/>
        <v>0</v>
      </c>
      <c r="R3754" s="38">
        <f t="shared" si="233"/>
        <v>10</v>
      </c>
      <c r="S3754" s="38">
        <f t="shared" ca="1" si="234"/>
        <v>0</v>
      </c>
      <c r="T3754" s="38">
        <f t="shared" ca="1" si="235"/>
        <v>10</v>
      </c>
      <c r="U3754" s="38">
        <f ca="1">SUM($R$9:S3754)</f>
        <v>-92540</v>
      </c>
    </row>
    <row r="3755" spans="16:21" x14ac:dyDescent="0.2">
      <c r="P3755">
        <v>3747</v>
      </c>
      <c r="Q3755" s="37">
        <f t="shared" ca="1" si="232"/>
        <v>0</v>
      </c>
      <c r="R3755" s="38">
        <f t="shared" si="233"/>
        <v>10</v>
      </c>
      <c r="S3755" s="38">
        <f t="shared" ca="1" si="234"/>
        <v>0</v>
      </c>
      <c r="T3755" s="38">
        <f t="shared" ca="1" si="235"/>
        <v>10</v>
      </c>
      <c r="U3755" s="38">
        <f ca="1">SUM($R$9:S3755)</f>
        <v>-92530</v>
      </c>
    </row>
    <row r="3756" spans="16:21" x14ac:dyDescent="0.2">
      <c r="P3756">
        <v>3748</v>
      </c>
      <c r="Q3756" s="37">
        <f t="shared" ca="1" si="232"/>
        <v>0</v>
      </c>
      <c r="R3756" s="38">
        <f t="shared" si="233"/>
        <v>10</v>
      </c>
      <c r="S3756" s="38">
        <f t="shared" ca="1" si="234"/>
        <v>0</v>
      </c>
      <c r="T3756" s="38">
        <f t="shared" ca="1" si="235"/>
        <v>10</v>
      </c>
      <c r="U3756" s="38">
        <f ca="1">SUM($R$9:S3756)</f>
        <v>-92520</v>
      </c>
    </row>
    <row r="3757" spans="16:21" x14ac:dyDescent="0.2">
      <c r="P3757">
        <v>3749</v>
      </c>
      <c r="Q3757" s="37">
        <f t="shared" ca="1" si="232"/>
        <v>0</v>
      </c>
      <c r="R3757" s="38">
        <f t="shared" si="233"/>
        <v>10</v>
      </c>
      <c r="S3757" s="38">
        <f t="shared" ca="1" si="234"/>
        <v>0</v>
      </c>
      <c r="T3757" s="38">
        <f t="shared" ca="1" si="235"/>
        <v>10</v>
      </c>
      <c r="U3757" s="38">
        <f ca="1">SUM($R$9:S3757)</f>
        <v>-92510</v>
      </c>
    </row>
    <row r="3758" spans="16:21" x14ac:dyDescent="0.2">
      <c r="P3758">
        <v>3750</v>
      </c>
      <c r="Q3758" s="37">
        <f t="shared" ca="1" si="232"/>
        <v>0</v>
      </c>
      <c r="R3758" s="38">
        <f t="shared" si="233"/>
        <v>10</v>
      </c>
      <c r="S3758" s="38">
        <f t="shared" ca="1" si="234"/>
        <v>0</v>
      </c>
      <c r="T3758" s="38">
        <f t="shared" ca="1" si="235"/>
        <v>10</v>
      </c>
      <c r="U3758" s="38">
        <f ca="1">SUM($R$9:S3758)</f>
        <v>-92500</v>
      </c>
    </row>
    <row r="3759" spans="16:21" x14ac:dyDescent="0.2">
      <c r="P3759">
        <v>3751</v>
      </c>
      <c r="Q3759" s="37">
        <f t="shared" ca="1" si="232"/>
        <v>0</v>
      </c>
      <c r="R3759" s="38">
        <f t="shared" si="233"/>
        <v>10</v>
      </c>
      <c r="S3759" s="38">
        <f t="shared" ca="1" si="234"/>
        <v>0</v>
      </c>
      <c r="T3759" s="38">
        <f t="shared" ca="1" si="235"/>
        <v>10</v>
      </c>
      <c r="U3759" s="38">
        <f ca="1">SUM($R$9:S3759)</f>
        <v>-92490</v>
      </c>
    </row>
    <row r="3760" spans="16:21" x14ac:dyDescent="0.2">
      <c r="P3760">
        <v>3752</v>
      </c>
      <c r="Q3760" s="37">
        <f t="shared" ca="1" si="232"/>
        <v>0</v>
      </c>
      <c r="R3760" s="38">
        <f t="shared" si="233"/>
        <v>10</v>
      </c>
      <c r="S3760" s="38">
        <f t="shared" ca="1" si="234"/>
        <v>0</v>
      </c>
      <c r="T3760" s="38">
        <f t="shared" ca="1" si="235"/>
        <v>10</v>
      </c>
      <c r="U3760" s="38">
        <f ca="1">SUM($R$9:S3760)</f>
        <v>-92480</v>
      </c>
    </row>
    <row r="3761" spans="16:21" x14ac:dyDescent="0.2">
      <c r="P3761">
        <v>3753</v>
      </c>
      <c r="Q3761" s="37">
        <f t="shared" ref="Q3761:Q3824" ca="1" si="236">IF(RAND()&lt;$C$2,1,0)</f>
        <v>0</v>
      </c>
      <c r="R3761" s="38">
        <f t="shared" ref="R3761:R3824" si="237">$G$2</f>
        <v>10</v>
      </c>
      <c r="S3761" s="38">
        <f t="shared" ref="S3761:S3824" ca="1" si="238">IF(Q3761=1,$G$3,$G$4)</f>
        <v>0</v>
      </c>
      <c r="T3761" s="38">
        <f t="shared" ca="1" si="235"/>
        <v>10</v>
      </c>
      <c r="U3761" s="38">
        <f ca="1">SUM($R$9:S3761)</f>
        <v>-92470</v>
      </c>
    </row>
    <row r="3762" spans="16:21" x14ac:dyDescent="0.2">
      <c r="P3762">
        <v>3754</v>
      </c>
      <c r="Q3762" s="37">
        <f t="shared" ca="1" si="236"/>
        <v>1</v>
      </c>
      <c r="R3762" s="38">
        <f t="shared" si="237"/>
        <v>10</v>
      </c>
      <c r="S3762" s="38">
        <f t="shared" ca="1" si="238"/>
        <v>-1000</v>
      </c>
      <c r="T3762" s="38">
        <f t="shared" ca="1" si="235"/>
        <v>-990</v>
      </c>
      <c r="U3762" s="38">
        <f ca="1">SUM($R$9:S3762)</f>
        <v>-93460</v>
      </c>
    </row>
    <row r="3763" spans="16:21" x14ac:dyDescent="0.2">
      <c r="P3763">
        <v>3755</v>
      </c>
      <c r="Q3763" s="37">
        <f t="shared" ca="1" si="236"/>
        <v>0</v>
      </c>
      <c r="R3763" s="38">
        <f t="shared" si="237"/>
        <v>10</v>
      </c>
      <c r="S3763" s="38">
        <f t="shared" ca="1" si="238"/>
        <v>0</v>
      </c>
      <c r="T3763" s="38">
        <f t="shared" ca="1" si="235"/>
        <v>10</v>
      </c>
      <c r="U3763" s="38">
        <f ca="1">SUM($R$9:S3763)</f>
        <v>-93450</v>
      </c>
    </row>
    <row r="3764" spans="16:21" x14ac:dyDescent="0.2">
      <c r="P3764">
        <v>3756</v>
      </c>
      <c r="Q3764" s="37">
        <f t="shared" ca="1" si="236"/>
        <v>0</v>
      </c>
      <c r="R3764" s="38">
        <f t="shared" si="237"/>
        <v>10</v>
      </c>
      <c r="S3764" s="38">
        <f t="shared" ca="1" si="238"/>
        <v>0</v>
      </c>
      <c r="T3764" s="38">
        <f t="shared" ca="1" si="235"/>
        <v>10</v>
      </c>
      <c r="U3764" s="38">
        <f ca="1">SUM($R$9:S3764)</f>
        <v>-93440</v>
      </c>
    </row>
    <row r="3765" spans="16:21" x14ac:dyDescent="0.2">
      <c r="P3765">
        <v>3757</v>
      </c>
      <c r="Q3765" s="37">
        <f t="shared" ca="1" si="236"/>
        <v>0</v>
      </c>
      <c r="R3765" s="38">
        <f t="shared" si="237"/>
        <v>10</v>
      </c>
      <c r="S3765" s="38">
        <f t="shared" ca="1" si="238"/>
        <v>0</v>
      </c>
      <c r="T3765" s="38">
        <f t="shared" ca="1" si="235"/>
        <v>10</v>
      </c>
      <c r="U3765" s="38">
        <f ca="1">SUM($R$9:S3765)</f>
        <v>-93430</v>
      </c>
    </row>
    <row r="3766" spans="16:21" x14ac:dyDescent="0.2">
      <c r="P3766">
        <v>3758</v>
      </c>
      <c r="Q3766" s="37">
        <f t="shared" ca="1" si="236"/>
        <v>0</v>
      </c>
      <c r="R3766" s="38">
        <f t="shared" si="237"/>
        <v>10</v>
      </c>
      <c r="S3766" s="38">
        <f t="shared" ca="1" si="238"/>
        <v>0</v>
      </c>
      <c r="T3766" s="38">
        <f t="shared" ca="1" si="235"/>
        <v>10</v>
      </c>
      <c r="U3766" s="38">
        <f ca="1">SUM($R$9:S3766)</f>
        <v>-93420</v>
      </c>
    </row>
    <row r="3767" spans="16:21" x14ac:dyDescent="0.2">
      <c r="P3767">
        <v>3759</v>
      </c>
      <c r="Q3767" s="37">
        <f t="shared" ca="1" si="236"/>
        <v>0</v>
      </c>
      <c r="R3767" s="38">
        <f t="shared" si="237"/>
        <v>10</v>
      </c>
      <c r="S3767" s="38">
        <f t="shared" ca="1" si="238"/>
        <v>0</v>
      </c>
      <c r="T3767" s="38">
        <f t="shared" ca="1" si="235"/>
        <v>10</v>
      </c>
      <c r="U3767" s="38">
        <f ca="1">SUM($R$9:S3767)</f>
        <v>-93410</v>
      </c>
    </row>
    <row r="3768" spans="16:21" x14ac:dyDescent="0.2">
      <c r="P3768">
        <v>3760</v>
      </c>
      <c r="Q3768" s="37">
        <f t="shared" ca="1" si="236"/>
        <v>0</v>
      </c>
      <c r="R3768" s="38">
        <f t="shared" si="237"/>
        <v>10</v>
      </c>
      <c r="S3768" s="38">
        <f t="shared" ca="1" si="238"/>
        <v>0</v>
      </c>
      <c r="T3768" s="38">
        <f t="shared" ca="1" si="235"/>
        <v>10</v>
      </c>
      <c r="U3768" s="38">
        <f ca="1">SUM($R$9:S3768)</f>
        <v>-93400</v>
      </c>
    </row>
    <row r="3769" spans="16:21" x14ac:dyDescent="0.2">
      <c r="P3769">
        <v>3761</v>
      </c>
      <c r="Q3769" s="37">
        <f t="shared" ca="1" si="236"/>
        <v>0</v>
      </c>
      <c r="R3769" s="38">
        <f t="shared" si="237"/>
        <v>10</v>
      </c>
      <c r="S3769" s="38">
        <f t="shared" ca="1" si="238"/>
        <v>0</v>
      </c>
      <c r="T3769" s="38">
        <f t="shared" ca="1" si="235"/>
        <v>10</v>
      </c>
      <c r="U3769" s="38">
        <f ca="1">SUM($R$9:S3769)</f>
        <v>-93390</v>
      </c>
    </row>
    <row r="3770" spans="16:21" x14ac:dyDescent="0.2">
      <c r="P3770">
        <v>3762</v>
      </c>
      <c r="Q3770" s="37">
        <f t="shared" ca="1" si="236"/>
        <v>0</v>
      </c>
      <c r="R3770" s="38">
        <f t="shared" si="237"/>
        <v>10</v>
      </c>
      <c r="S3770" s="38">
        <f t="shared" ca="1" si="238"/>
        <v>0</v>
      </c>
      <c r="T3770" s="38">
        <f t="shared" ca="1" si="235"/>
        <v>10</v>
      </c>
      <c r="U3770" s="38">
        <f ca="1">SUM($R$9:S3770)</f>
        <v>-93380</v>
      </c>
    </row>
    <row r="3771" spans="16:21" x14ac:dyDescent="0.2">
      <c r="P3771">
        <v>3763</v>
      </c>
      <c r="Q3771" s="37">
        <f t="shared" ca="1" si="236"/>
        <v>0</v>
      </c>
      <c r="R3771" s="38">
        <f t="shared" si="237"/>
        <v>10</v>
      </c>
      <c r="S3771" s="38">
        <f t="shared" ca="1" si="238"/>
        <v>0</v>
      </c>
      <c r="T3771" s="38">
        <f t="shared" ca="1" si="235"/>
        <v>10</v>
      </c>
      <c r="U3771" s="38">
        <f ca="1">SUM($R$9:S3771)</f>
        <v>-93370</v>
      </c>
    </row>
    <row r="3772" spans="16:21" x14ac:dyDescent="0.2">
      <c r="P3772">
        <v>3764</v>
      </c>
      <c r="Q3772" s="37">
        <f t="shared" ca="1" si="236"/>
        <v>0</v>
      </c>
      <c r="R3772" s="38">
        <f t="shared" si="237"/>
        <v>10</v>
      </c>
      <c r="S3772" s="38">
        <f t="shared" ca="1" si="238"/>
        <v>0</v>
      </c>
      <c r="T3772" s="38">
        <f t="shared" ca="1" si="235"/>
        <v>10</v>
      </c>
      <c r="U3772" s="38">
        <f ca="1">SUM($R$9:S3772)</f>
        <v>-93360</v>
      </c>
    </row>
    <row r="3773" spans="16:21" x14ac:dyDescent="0.2">
      <c r="P3773">
        <v>3765</v>
      </c>
      <c r="Q3773" s="37">
        <f t="shared" ca="1" si="236"/>
        <v>0</v>
      </c>
      <c r="R3773" s="38">
        <f t="shared" si="237"/>
        <v>10</v>
      </c>
      <c r="S3773" s="38">
        <f t="shared" ca="1" si="238"/>
        <v>0</v>
      </c>
      <c r="T3773" s="38">
        <f t="shared" ca="1" si="235"/>
        <v>10</v>
      </c>
      <c r="U3773" s="38">
        <f ca="1">SUM($R$9:S3773)</f>
        <v>-93350</v>
      </c>
    </row>
    <row r="3774" spans="16:21" x14ac:dyDescent="0.2">
      <c r="P3774">
        <v>3766</v>
      </c>
      <c r="Q3774" s="37">
        <f t="shared" ca="1" si="236"/>
        <v>0</v>
      </c>
      <c r="R3774" s="38">
        <f t="shared" si="237"/>
        <v>10</v>
      </c>
      <c r="S3774" s="38">
        <f t="shared" ca="1" si="238"/>
        <v>0</v>
      </c>
      <c r="T3774" s="38">
        <f t="shared" ca="1" si="235"/>
        <v>10</v>
      </c>
      <c r="U3774" s="38">
        <f ca="1">SUM($R$9:S3774)</f>
        <v>-93340</v>
      </c>
    </row>
    <row r="3775" spans="16:21" x14ac:dyDescent="0.2">
      <c r="P3775">
        <v>3767</v>
      </c>
      <c r="Q3775" s="37">
        <f t="shared" ca="1" si="236"/>
        <v>0</v>
      </c>
      <c r="R3775" s="38">
        <f t="shared" si="237"/>
        <v>10</v>
      </c>
      <c r="S3775" s="38">
        <f t="shared" ca="1" si="238"/>
        <v>0</v>
      </c>
      <c r="T3775" s="38">
        <f t="shared" ca="1" si="235"/>
        <v>10</v>
      </c>
      <c r="U3775" s="38">
        <f ca="1">SUM($R$9:S3775)</f>
        <v>-93330</v>
      </c>
    </row>
    <row r="3776" spans="16:21" x14ac:dyDescent="0.2">
      <c r="P3776">
        <v>3768</v>
      </c>
      <c r="Q3776" s="37">
        <f t="shared" ca="1" si="236"/>
        <v>0</v>
      </c>
      <c r="R3776" s="38">
        <f t="shared" si="237"/>
        <v>10</v>
      </c>
      <c r="S3776" s="38">
        <f t="shared" ca="1" si="238"/>
        <v>0</v>
      </c>
      <c r="T3776" s="38">
        <f t="shared" ca="1" si="235"/>
        <v>10</v>
      </c>
      <c r="U3776" s="38">
        <f ca="1">SUM($R$9:S3776)</f>
        <v>-93320</v>
      </c>
    </row>
    <row r="3777" spans="16:21" x14ac:dyDescent="0.2">
      <c r="P3777">
        <v>3769</v>
      </c>
      <c r="Q3777" s="37">
        <f t="shared" ca="1" si="236"/>
        <v>0</v>
      </c>
      <c r="R3777" s="38">
        <f t="shared" si="237"/>
        <v>10</v>
      </c>
      <c r="S3777" s="38">
        <f t="shared" ca="1" si="238"/>
        <v>0</v>
      </c>
      <c r="T3777" s="38">
        <f t="shared" ca="1" si="235"/>
        <v>10</v>
      </c>
      <c r="U3777" s="38">
        <f ca="1">SUM($R$9:S3777)</f>
        <v>-93310</v>
      </c>
    </row>
    <row r="3778" spans="16:21" x14ac:dyDescent="0.2">
      <c r="P3778">
        <v>3770</v>
      </c>
      <c r="Q3778" s="37">
        <f t="shared" ca="1" si="236"/>
        <v>0</v>
      </c>
      <c r="R3778" s="38">
        <f t="shared" si="237"/>
        <v>10</v>
      </c>
      <c r="S3778" s="38">
        <f t="shared" ca="1" si="238"/>
        <v>0</v>
      </c>
      <c r="T3778" s="38">
        <f t="shared" ca="1" si="235"/>
        <v>10</v>
      </c>
      <c r="U3778" s="38">
        <f ca="1">SUM($R$9:S3778)</f>
        <v>-93300</v>
      </c>
    </row>
    <row r="3779" spans="16:21" x14ac:dyDescent="0.2">
      <c r="P3779">
        <v>3771</v>
      </c>
      <c r="Q3779" s="37">
        <f t="shared" ca="1" si="236"/>
        <v>0</v>
      </c>
      <c r="R3779" s="38">
        <f t="shared" si="237"/>
        <v>10</v>
      </c>
      <c r="S3779" s="38">
        <f t="shared" ca="1" si="238"/>
        <v>0</v>
      </c>
      <c r="T3779" s="38">
        <f t="shared" ca="1" si="235"/>
        <v>10</v>
      </c>
      <c r="U3779" s="38">
        <f ca="1">SUM($R$9:S3779)</f>
        <v>-93290</v>
      </c>
    </row>
    <row r="3780" spans="16:21" x14ac:dyDescent="0.2">
      <c r="P3780">
        <v>3772</v>
      </c>
      <c r="Q3780" s="37">
        <f t="shared" ca="1" si="236"/>
        <v>0</v>
      </c>
      <c r="R3780" s="38">
        <f t="shared" si="237"/>
        <v>10</v>
      </c>
      <c r="S3780" s="38">
        <f t="shared" ca="1" si="238"/>
        <v>0</v>
      </c>
      <c r="T3780" s="38">
        <f t="shared" ca="1" si="235"/>
        <v>10</v>
      </c>
      <c r="U3780" s="38">
        <f ca="1">SUM($R$9:S3780)</f>
        <v>-93280</v>
      </c>
    </row>
    <row r="3781" spans="16:21" x14ac:dyDescent="0.2">
      <c r="P3781">
        <v>3773</v>
      </c>
      <c r="Q3781" s="37">
        <f t="shared" ca="1" si="236"/>
        <v>0</v>
      </c>
      <c r="R3781" s="38">
        <f t="shared" si="237"/>
        <v>10</v>
      </c>
      <c r="S3781" s="38">
        <f t="shared" ca="1" si="238"/>
        <v>0</v>
      </c>
      <c r="T3781" s="38">
        <f t="shared" ca="1" si="235"/>
        <v>10</v>
      </c>
      <c r="U3781" s="38">
        <f ca="1">SUM($R$9:S3781)</f>
        <v>-93270</v>
      </c>
    </row>
    <row r="3782" spans="16:21" x14ac:dyDescent="0.2">
      <c r="P3782">
        <v>3774</v>
      </c>
      <c r="Q3782" s="37">
        <f t="shared" ca="1" si="236"/>
        <v>0</v>
      </c>
      <c r="R3782" s="38">
        <f t="shared" si="237"/>
        <v>10</v>
      </c>
      <c r="S3782" s="38">
        <f t="shared" ca="1" si="238"/>
        <v>0</v>
      </c>
      <c r="T3782" s="38">
        <f t="shared" ca="1" si="235"/>
        <v>10</v>
      </c>
      <c r="U3782" s="38">
        <f ca="1">SUM($R$9:S3782)</f>
        <v>-93260</v>
      </c>
    </row>
    <row r="3783" spans="16:21" x14ac:dyDescent="0.2">
      <c r="P3783">
        <v>3775</v>
      </c>
      <c r="Q3783" s="37">
        <f t="shared" ca="1" si="236"/>
        <v>0</v>
      </c>
      <c r="R3783" s="38">
        <f t="shared" si="237"/>
        <v>10</v>
      </c>
      <c r="S3783" s="38">
        <f t="shared" ca="1" si="238"/>
        <v>0</v>
      </c>
      <c r="T3783" s="38">
        <f t="shared" ca="1" si="235"/>
        <v>10</v>
      </c>
      <c r="U3783" s="38">
        <f ca="1">SUM($R$9:S3783)</f>
        <v>-93250</v>
      </c>
    </row>
    <row r="3784" spans="16:21" x14ac:dyDescent="0.2">
      <c r="P3784">
        <v>3776</v>
      </c>
      <c r="Q3784" s="37">
        <f t="shared" ca="1" si="236"/>
        <v>0</v>
      </c>
      <c r="R3784" s="38">
        <f t="shared" si="237"/>
        <v>10</v>
      </c>
      <c r="S3784" s="38">
        <f t="shared" ca="1" si="238"/>
        <v>0</v>
      </c>
      <c r="T3784" s="38">
        <f t="shared" ca="1" si="235"/>
        <v>10</v>
      </c>
      <c r="U3784" s="38">
        <f ca="1">SUM($R$9:S3784)</f>
        <v>-93240</v>
      </c>
    </row>
    <row r="3785" spans="16:21" x14ac:dyDescent="0.2">
      <c r="P3785">
        <v>3777</v>
      </c>
      <c r="Q3785" s="37">
        <f t="shared" ca="1" si="236"/>
        <v>0</v>
      </c>
      <c r="R3785" s="38">
        <f t="shared" si="237"/>
        <v>10</v>
      </c>
      <c r="S3785" s="38">
        <f t="shared" ca="1" si="238"/>
        <v>0</v>
      </c>
      <c r="T3785" s="38">
        <f t="shared" ca="1" si="235"/>
        <v>10</v>
      </c>
      <c r="U3785" s="38">
        <f ca="1">SUM($R$9:S3785)</f>
        <v>-93230</v>
      </c>
    </row>
    <row r="3786" spans="16:21" x14ac:dyDescent="0.2">
      <c r="P3786">
        <v>3778</v>
      </c>
      <c r="Q3786" s="37">
        <f t="shared" ca="1" si="236"/>
        <v>0</v>
      </c>
      <c r="R3786" s="38">
        <f t="shared" si="237"/>
        <v>10</v>
      </c>
      <c r="S3786" s="38">
        <f t="shared" ca="1" si="238"/>
        <v>0</v>
      </c>
      <c r="T3786" s="38">
        <f t="shared" ref="T3786:T3849" ca="1" si="239">R3786+S3786</f>
        <v>10</v>
      </c>
      <c r="U3786" s="38">
        <f ca="1">SUM($R$9:S3786)</f>
        <v>-93220</v>
      </c>
    </row>
    <row r="3787" spans="16:21" x14ac:dyDescent="0.2">
      <c r="P3787">
        <v>3779</v>
      </c>
      <c r="Q3787" s="37">
        <f t="shared" ca="1" si="236"/>
        <v>0</v>
      </c>
      <c r="R3787" s="38">
        <f t="shared" si="237"/>
        <v>10</v>
      </c>
      <c r="S3787" s="38">
        <f t="shared" ca="1" si="238"/>
        <v>0</v>
      </c>
      <c r="T3787" s="38">
        <f t="shared" ca="1" si="239"/>
        <v>10</v>
      </c>
      <c r="U3787" s="38">
        <f ca="1">SUM($R$9:S3787)</f>
        <v>-93210</v>
      </c>
    </row>
    <row r="3788" spans="16:21" x14ac:dyDescent="0.2">
      <c r="P3788">
        <v>3780</v>
      </c>
      <c r="Q3788" s="37">
        <f t="shared" ca="1" si="236"/>
        <v>0</v>
      </c>
      <c r="R3788" s="38">
        <f t="shared" si="237"/>
        <v>10</v>
      </c>
      <c r="S3788" s="38">
        <f t="shared" ca="1" si="238"/>
        <v>0</v>
      </c>
      <c r="T3788" s="38">
        <f t="shared" ca="1" si="239"/>
        <v>10</v>
      </c>
      <c r="U3788" s="38">
        <f ca="1">SUM($R$9:S3788)</f>
        <v>-93200</v>
      </c>
    </row>
    <row r="3789" spans="16:21" x14ac:dyDescent="0.2">
      <c r="P3789">
        <v>3781</v>
      </c>
      <c r="Q3789" s="37">
        <f t="shared" ca="1" si="236"/>
        <v>0</v>
      </c>
      <c r="R3789" s="38">
        <f t="shared" si="237"/>
        <v>10</v>
      </c>
      <c r="S3789" s="38">
        <f t="shared" ca="1" si="238"/>
        <v>0</v>
      </c>
      <c r="T3789" s="38">
        <f t="shared" ca="1" si="239"/>
        <v>10</v>
      </c>
      <c r="U3789" s="38">
        <f ca="1">SUM($R$9:S3789)</f>
        <v>-93190</v>
      </c>
    </row>
    <row r="3790" spans="16:21" x14ac:dyDescent="0.2">
      <c r="P3790">
        <v>3782</v>
      </c>
      <c r="Q3790" s="37">
        <f t="shared" ca="1" si="236"/>
        <v>0</v>
      </c>
      <c r="R3790" s="38">
        <f t="shared" si="237"/>
        <v>10</v>
      </c>
      <c r="S3790" s="38">
        <f t="shared" ca="1" si="238"/>
        <v>0</v>
      </c>
      <c r="T3790" s="38">
        <f t="shared" ca="1" si="239"/>
        <v>10</v>
      </c>
      <c r="U3790" s="38">
        <f ca="1">SUM($R$9:S3790)</f>
        <v>-93180</v>
      </c>
    </row>
    <row r="3791" spans="16:21" x14ac:dyDescent="0.2">
      <c r="P3791">
        <v>3783</v>
      </c>
      <c r="Q3791" s="37">
        <f t="shared" ca="1" si="236"/>
        <v>0</v>
      </c>
      <c r="R3791" s="38">
        <f t="shared" si="237"/>
        <v>10</v>
      </c>
      <c r="S3791" s="38">
        <f t="shared" ca="1" si="238"/>
        <v>0</v>
      </c>
      <c r="T3791" s="38">
        <f t="shared" ca="1" si="239"/>
        <v>10</v>
      </c>
      <c r="U3791" s="38">
        <f ca="1">SUM($R$9:S3791)</f>
        <v>-93170</v>
      </c>
    </row>
    <row r="3792" spans="16:21" x14ac:dyDescent="0.2">
      <c r="P3792">
        <v>3784</v>
      </c>
      <c r="Q3792" s="37">
        <f t="shared" ca="1" si="236"/>
        <v>0</v>
      </c>
      <c r="R3792" s="38">
        <f t="shared" si="237"/>
        <v>10</v>
      </c>
      <c r="S3792" s="38">
        <f t="shared" ca="1" si="238"/>
        <v>0</v>
      </c>
      <c r="T3792" s="38">
        <f t="shared" ca="1" si="239"/>
        <v>10</v>
      </c>
      <c r="U3792" s="38">
        <f ca="1">SUM($R$9:S3792)</f>
        <v>-93160</v>
      </c>
    </row>
    <row r="3793" spans="16:21" x14ac:dyDescent="0.2">
      <c r="P3793">
        <v>3785</v>
      </c>
      <c r="Q3793" s="37">
        <f t="shared" ca="1" si="236"/>
        <v>0</v>
      </c>
      <c r="R3793" s="38">
        <f t="shared" si="237"/>
        <v>10</v>
      </c>
      <c r="S3793" s="38">
        <f t="shared" ca="1" si="238"/>
        <v>0</v>
      </c>
      <c r="T3793" s="38">
        <f t="shared" ca="1" si="239"/>
        <v>10</v>
      </c>
      <c r="U3793" s="38">
        <f ca="1">SUM($R$9:S3793)</f>
        <v>-93150</v>
      </c>
    </row>
    <row r="3794" spans="16:21" x14ac:dyDescent="0.2">
      <c r="P3794">
        <v>3786</v>
      </c>
      <c r="Q3794" s="37">
        <f t="shared" ca="1" si="236"/>
        <v>1</v>
      </c>
      <c r="R3794" s="38">
        <f t="shared" si="237"/>
        <v>10</v>
      </c>
      <c r="S3794" s="38">
        <f t="shared" ca="1" si="238"/>
        <v>-1000</v>
      </c>
      <c r="T3794" s="38">
        <f t="shared" ca="1" si="239"/>
        <v>-990</v>
      </c>
      <c r="U3794" s="38">
        <f ca="1">SUM($R$9:S3794)</f>
        <v>-94140</v>
      </c>
    </row>
    <row r="3795" spans="16:21" x14ac:dyDescent="0.2">
      <c r="P3795">
        <v>3787</v>
      </c>
      <c r="Q3795" s="37">
        <f t="shared" ca="1" si="236"/>
        <v>0</v>
      </c>
      <c r="R3795" s="38">
        <f t="shared" si="237"/>
        <v>10</v>
      </c>
      <c r="S3795" s="38">
        <f t="shared" ca="1" si="238"/>
        <v>0</v>
      </c>
      <c r="T3795" s="38">
        <f t="shared" ca="1" si="239"/>
        <v>10</v>
      </c>
      <c r="U3795" s="38">
        <f ca="1">SUM($R$9:S3795)</f>
        <v>-94130</v>
      </c>
    </row>
    <row r="3796" spans="16:21" x14ac:dyDescent="0.2">
      <c r="P3796">
        <v>3788</v>
      </c>
      <c r="Q3796" s="37">
        <f t="shared" ca="1" si="236"/>
        <v>0</v>
      </c>
      <c r="R3796" s="38">
        <f t="shared" si="237"/>
        <v>10</v>
      </c>
      <c r="S3796" s="38">
        <f t="shared" ca="1" si="238"/>
        <v>0</v>
      </c>
      <c r="T3796" s="38">
        <f t="shared" ca="1" si="239"/>
        <v>10</v>
      </c>
      <c r="U3796" s="38">
        <f ca="1">SUM($R$9:S3796)</f>
        <v>-94120</v>
      </c>
    </row>
    <row r="3797" spans="16:21" x14ac:dyDescent="0.2">
      <c r="P3797">
        <v>3789</v>
      </c>
      <c r="Q3797" s="37">
        <f t="shared" ca="1" si="236"/>
        <v>0</v>
      </c>
      <c r="R3797" s="38">
        <f t="shared" si="237"/>
        <v>10</v>
      </c>
      <c r="S3797" s="38">
        <f t="shared" ca="1" si="238"/>
        <v>0</v>
      </c>
      <c r="T3797" s="38">
        <f t="shared" ca="1" si="239"/>
        <v>10</v>
      </c>
      <c r="U3797" s="38">
        <f ca="1">SUM($R$9:S3797)</f>
        <v>-94110</v>
      </c>
    </row>
    <row r="3798" spans="16:21" x14ac:dyDescent="0.2">
      <c r="P3798">
        <v>3790</v>
      </c>
      <c r="Q3798" s="37">
        <f t="shared" ca="1" si="236"/>
        <v>0</v>
      </c>
      <c r="R3798" s="38">
        <f t="shared" si="237"/>
        <v>10</v>
      </c>
      <c r="S3798" s="38">
        <f t="shared" ca="1" si="238"/>
        <v>0</v>
      </c>
      <c r="T3798" s="38">
        <f t="shared" ca="1" si="239"/>
        <v>10</v>
      </c>
      <c r="U3798" s="38">
        <f ca="1">SUM($R$9:S3798)</f>
        <v>-94100</v>
      </c>
    </row>
    <row r="3799" spans="16:21" x14ac:dyDescent="0.2">
      <c r="P3799">
        <v>3791</v>
      </c>
      <c r="Q3799" s="37">
        <f t="shared" ca="1" si="236"/>
        <v>0</v>
      </c>
      <c r="R3799" s="38">
        <f t="shared" si="237"/>
        <v>10</v>
      </c>
      <c r="S3799" s="38">
        <f t="shared" ca="1" si="238"/>
        <v>0</v>
      </c>
      <c r="T3799" s="38">
        <f t="shared" ca="1" si="239"/>
        <v>10</v>
      </c>
      <c r="U3799" s="38">
        <f ca="1">SUM($R$9:S3799)</f>
        <v>-94090</v>
      </c>
    </row>
    <row r="3800" spans="16:21" x14ac:dyDescent="0.2">
      <c r="P3800">
        <v>3792</v>
      </c>
      <c r="Q3800" s="37">
        <f t="shared" ca="1" si="236"/>
        <v>0</v>
      </c>
      <c r="R3800" s="38">
        <f t="shared" si="237"/>
        <v>10</v>
      </c>
      <c r="S3800" s="38">
        <f t="shared" ca="1" si="238"/>
        <v>0</v>
      </c>
      <c r="T3800" s="38">
        <f t="shared" ca="1" si="239"/>
        <v>10</v>
      </c>
      <c r="U3800" s="38">
        <f ca="1">SUM($R$9:S3800)</f>
        <v>-94080</v>
      </c>
    </row>
    <row r="3801" spans="16:21" x14ac:dyDescent="0.2">
      <c r="P3801">
        <v>3793</v>
      </c>
      <c r="Q3801" s="37">
        <f t="shared" ca="1" si="236"/>
        <v>0</v>
      </c>
      <c r="R3801" s="38">
        <f t="shared" si="237"/>
        <v>10</v>
      </c>
      <c r="S3801" s="38">
        <f t="shared" ca="1" si="238"/>
        <v>0</v>
      </c>
      <c r="T3801" s="38">
        <f t="shared" ca="1" si="239"/>
        <v>10</v>
      </c>
      <c r="U3801" s="38">
        <f ca="1">SUM($R$9:S3801)</f>
        <v>-94070</v>
      </c>
    </row>
    <row r="3802" spans="16:21" x14ac:dyDescent="0.2">
      <c r="P3802">
        <v>3794</v>
      </c>
      <c r="Q3802" s="37">
        <f t="shared" ca="1" si="236"/>
        <v>0</v>
      </c>
      <c r="R3802" s="38">
        <f t="shared" si="237"/>
        <v>10</v>
      </c>
      <c r="S3802" s="38">
        <f t="shared" ca="1" si="238"/>
        <v>0</v>
      </c>
      <c r="T3802" s="38">
        <f t="shared" ca="1" si="239"/>
        <v>10</v>
      </c>
      <c r="U3802" s="38">
        <f ca="1">SUM($R$9:S3802)</f>
        <v>-94060</v>
      </c>
    </row>
    <row r="3803" spans="16:21" x14ac:dyDescent="0.2">
      <c r="P3803">
        <v>3795</v>
      </c>
      <c r="Q3803" s="37">
        <f t="shared" ca="1" si="236"/>
        <v>0</v>
      </c>
      <c r="R3803" s="38">
        <f t="shared" si="237"/>
        <v>10</v>
      </c>
      <c r="S3803" s="38">
        <f t="shared" ca="1" si="238"/>
        <v>0</v>
      </c>
      <c r="T3803" s="38">
        <f t="shared" ca="1" si="239"/>
        <v>10</v>
      </c>
      <c r="U3803" s="38">
        <f ca="1">SUM($R$9:S3803)</f>
        <v>-94050</v>
      </c>
    </row>
    <row r="3804" spans="16:21" x14ac:dyDescent="0.2">
      <c r="P3804">
        <v>3796</v>
      </c>
      <c r="Q3804" s="37">
        <f t="shared" ca="1" si="236"/>
        <v>0</v>
      </c>
      <c r="R3804" s="38">
        <f t="shared" si="237"/>
        <v>10</v>
      </c>
      <c r="S3804" s="38">
        <f t="shared" ca="1" si="238"/>
        <v>0</v>
      </c>
      <c r="T3804" s="38">
        <f t="shared" ca="1" si="239"/>
        <v>10</v>
      </c>
      <c r="U3804" s="38">
        <f ca="1">SUM($R$9:S3804)</f>
        <v>-94040</v>
      </c>
    </row>
    <row r="3805" spans="16:21" x14ac:dyDescent="0.2">
      <c r="P3805">
        <v>3797</v>
      </c>
      <c r="Q3805" s="37">
        <f t="shared" ca="1" si="236"/>
        <v>0</v>
      </c>
      <c r="R3805" s="38">
        <f t="shared" si="237"/>
        <v>10</v>
      </c>
      <c r="S3805" s="38">
        <f t="shared" ca="1" si="238"/>
        <v>0</v>
      </c>
      <c r="T3805" s="38">
        <f t="shared" ca="1" si="239"/>
        <v>10</v>
      </c>
      <c r="U3805" s="38">
        <f ca="1">SUM($R$9:S3805)</f>
        <v>-94030</v>
      </c>
    </row>
    <row r="3806" spans="16:21" x14ac:dyDescent="0.2">
      <c r="P3806">
        <v>3798</v>
      </c>
      <c r="Q3806" s="37">
        <f t="shared" ca="1" si="236"/>
        <v>0</v>
      </c>
      <c r="R3806" s="38">
        <f t="shared" si="237"/>
        <v>10</v>
      </c>
      <c r="S3806" s="38">
        <f t="shared" ca="1" si="238"/>
        <v>0</v>
      </c>
      <c r="T3806" s="38">
        <f t="shared" ca="1" si="239"/>
        <v>10</v>
      </c>
      <c r="U3806" s="38">
        <f ca="1">SUM($R$9:S3806)</f>
        <v>-94020</v>
      </c>
    </row>
    <row r="3807" spans="16:21" x14ac:dyDescent="0.2">
      <c r="P3807">
        <v>3799</v>
      </c>
      <c r="Q3807" s="37">
        <f t="shared" ca="1" si="236"/>
        <v>0</v>
      </c>
      <c r="R3807" s="38">
        <f t="shared" si="237"/>
        <v>10</v>
      </c>
      <c r="S3807" s="38">
        <f t="shared" ca="1" si="238"/>
        <v>0</v>
      </c>
      <c r="T3807" s="38">
        <f t="shared" ca="1" si="239"/>
        <v>10</v>
      </c>
      <c r="U3807" s="38">
        <f ca="1">SUM($R$9:S3807)</f>
        <v>-94010</v>
      </c>
    </row>
    <row r="3808" spans="16:21" x14ac:dyDescent="0.2">
      <c r="P3808">
        <v>3800</v>
      </c>
      <c r="Q3808" s="37">
        <f t="shared" ca="1" si="236"/>
        <v>0</v>
      </c>
      <c r="R3808" s="38">
        <f t="shared" si="237"/>
        <v>10</v>
      </c>
      <c r="S3808" s="38">
        <f t="shared" ca="1" si="238"/>
        <v>0</v>
      </c>
      <c r="T3808" s="38">
        <f t="shared" ca="1" si="239"/>
        <v>10</v>
      </c>
      <c r="U3808" s="38">
        <f ca="1">SUM($R$9:S3808)</f>
        <v>-94000</v>
      </c>
    </row>
    <row r="3809" spans="16:21" x14ac:dyDescent="0.2">
      <c r="P3809">
        <v>3801</v>
      </c>
      <c r="Q3809" s="37">
        <f t="shared" ca="1" si="236"/>
        <v>0</v>
      </c>
      <c r="R3809" s="38">
        <f t="shared" si="237"/>
        <v>10</v>
      </c>
      <c r="S3809" s="38">
        <f t="shared" ca="1" si="238"/>
        <v>0</v>
      </c>
      <c r="T3809" s="38">
        <f t="shared" ca="1" si="239"/>
        <v>10</v>
      </c>
      <c r="U3809" s="38">
        <f ca="1">SUM($R$9:S3809)</f>
        <v>-93990</v>
      </c>
    </row>
    <row r="3810" spans="16:21" x14ac:dyDescent="0.2">
      <c r="P3810">
        <v>3802</v>
      </c>
      <c r="Q3810" s="37">
        <f t="shared" ca="1" si="236"/>
        <v>0</v>
      </c>
      <c r="R3810" s="38">
        <f t="shared" si="237"/>
        <v>10</v>
      </c>
      <c r="S3810" s="38">
        <f t="shared" ca="1" si="238"/>
        <v>0</v>
      </c>
      <c r="T3810" s="38">
        <f t="shared" ca="1" si="239"/>
        <v>10</v>
      </c>
      <c r="U3810" s="38">
        <f ca="1">SUM($R$9:S3810)</f>
        <v>-93980</v>
      </c>
    </row>
    <row r="3811" spans="16:21" x14ac:dyDescent="0.2">
      <c r="P3811">
        <v>3803</v>
      </c>
      <c r="Q3811" s="37">
        <f t="shared" ca="1" si="236"/>
        <v>0</v>
      </c>
      <c r="R3811" s="38">
        <f t="shared" si="237"/>
        <v>10</v>
      </c>
      <c r="S3811" s="38">
        <f t="shared" ca="1" si="238"/>
        <v>0</v>
      </c>
      <c r="T3811" s="38">
        <f t="shared" ca="1" si="239"/>
        <v>10</v>
      </c>
      <c r="U3811" s="38">
        <f ca="1">SUM($R$9:S3811)</f>
        <v>-93970</v>
      </c>
    </row>
    <row r="3812" spans="16:21" x14ac:dyDescent="0.2">
      <c r="P3812">
        <v>3804</v>
      </c>
      <c r="Q3812" s="37">
        <f t="shared" ca="1" si="236"/>
        <v>0</v>
      </c>
      <c r="R3812" s="38">
        <f t="shared" si="237"/>
        <v>10</v>
      </c>
      <c r="S3812" s="38">
        <f t="shared" ca="1" si="238"/>
        <v>0</v>
      </c>
      <c r="T3812" s="38">
        <f t="shared" ca="1" si="239"/>
        <v>10</v>
      </c>
      <c r="U3812" s="38">
        <f ca="1">SUM($R$9:S3812)</f>
        <v>-93960</v>
      </c>
    </row>
    <row r="3813" spans="16:21" x14ac:dyDescent="0.2">
      <c r="P3813">
        <v>3805</v>
      </c>
      <c r="Q3813" s="37">
        <f t="shared" ca="1" si="236"/>
        <v>0</v>
      </c>
      <c r="R3813" s="38">
        <f t="shared" si="237"/>
        <v>10</v>
      </c>
      <c r="S3813" s="38">
        <f t="shared" ca="1" si="238"/>
        <v>0</v>
      </c>
      <c r="T3813" s="38">
        <f t="shared" ca="1" si="239"/>
        <v>10</v>
      </c>
      <c r="U3813" s="38">
        <f ca="1">SUM($R$9:S3813)</f>
        <v>-93950</v>
      </c>
    </row>
    <row r="3814" spans="16:21" x14ac:dyDescent="0.2">
      <c r="P3814">
        <v>3806</v>
      </c>
      <c r="Q3814" s="37">
        <f t="shared" ca="1" si="236"/>
        <v>0</v>
      </c>
      <c r="R3814" s="38">
        <f t="shared" si="237"/>
        <v>10</v>
      </c>
      <c r="S3814" s="38">
        <f t="shared" ca="1" si="238"/>
        <v>0</v>
      </c>
      <c r="T3814" s="38">
        <f t="shared" ca="1" si="239"/>
        <v>10</v>
      </c>
      <c r="U3814" s="38">
        <f ca="1">SUM($R$9:S3814)</f>
        <v>-93940</v>
      </c>
    </row>
    <row r="3815" spans="16:21" x14ac:dyDescent="0.2">
      <c r="P3815">
        <v>3807</v>
      </c>
      <c r="Q3815" s="37">
        <f t="shared" ca="1" si="236"/>
        <v>0</v>
      </c>
      <c r="R3815" s="38">
        <f t="shared" si="237"/>
        <v>10</v>
      </c>
      <c r="S3815" s="38">
        <f t="shared" ca="1" si="238"/>
        <v>0</v>
      </c>
      <c r="T3815" s="38">
        <f t="shared" ca="1" si="239"/>
        <v>10</v>
      </c>
      <c r="U3815" s="38">
        <f ca="1">SUM($R$9:S3815)</f>
        <v>-93930</v>
      </c>
    </row>
    <row r="3816" spans="16:21" x14ac:dyDescent="0.2">
      <c r="P3816">
        <v>3808</v>
      </c>
      <c r="Q3816" s="37">
        <f t="shared" ca="1" si="236"/>
        <v>0</v>
      </c>
      <c r="R3816" s="38">
        <f t="shared" si="237"/>
        <v>10</v>
      </c>
      <c r="S3816" s="38">
        <f t="shared" ca="1" si="238"/>
        <v>0</v>
      </c>
      <c r="T3816" s="38">
        <f t="shared" ca="1" si="239"/>
        <v>10</v>
      </c>
      <c r="U3816" s="38">
        <f ca="1">SUM($R$9:S3816)</f>
        <v>-93920</v>
      </c>
    </row>
    <row r="3817" spans="16:21" x14ac:dyDescent="0.2">
      <c r="P3817">
        <v>3809</v>
      </c>
      <c r="Q3817" s="37">
        <f t="shared" ca="1" si="236"/>
        <v>0</v>
      </c>
      <c r="R3817" s="38">
        <f t="shared" si="237"/>
        <v>10</v>
      </c>
      <c r="S3817" s="38">
        <f t="shared" ca="1" si="238"/>
        <v>0</v>
      </c>
      <c r="T3817" s="38">
        <f t="shared" ca="1" si="239"/>
        <v>10</v>
      </c>
      <c r="U3817" s="38">
        <f ca="1">SUM($R$9:S3817)</f>
        <v>-93910</v>
      </c>
    </row>
    <row r="3818" spans="16:21" x14ac:dyDescent="0.2">
      <c r="P3818">
        <v>3810</v>
      </c>
      <c r="Q3818" s="37">
        <f t="shared" ca="1" si="236"/>
        <v>0</v>
      </c>
      <c r="R3818" s="38">
        <f t="shared" si="237"/>
        <v>10</v>
      </c>
      <c r="S3818" s="38">
        <f t="shared" ca="1" si="238"/>
        <v>0</v>
      </c>
      <c r="T3818" s="38">
        <f t="shared" ca="1" si="239"/>
        <v>10</v>
      </c>
      <c r="U3818" s="38">
        <f ca="1">SUM($R$9:S3818)</f>
        <v>-93900</v>
      </c>
    </row>
    <row r="3819" spans="16:21" x14ac:dyDescent="0.2">
      <c r="P3819">
        <v>3811</v>
      </c>
      <c r="Q3819" s="37">
        <f t="shared" ca="1" si="236"/>
        <v>0</v>
      </c>
      <c r="R3819" s="38">
        <f t="shared" si="237"/>
        <v>10</v>
      </c>
      <c r="S3819" s="38">
        <f t="shared" ca="1" si="238"/>
        <v>0</v>
      </c>
      <c r="T3819" s="38">
        <f t="shared" ca="1" si="239"/>
        <v>10</v>
      </c>
      <c r="U3819" s="38">
        <f ca="1">SUM($R$9:S3819)</f>
        <v>-93890</v>
      </c>
    </row>
    <row r="3820" spans="16:21" x14ac:dyDescent="0.2">
      <c r="P3820">
        <v>3812</v>
      </c>
      <c r="Q3820" s="37">
        <f t="shared" ca="1" si="236"/>
        <v>0</v>
      </c>
      <c r="R3820" s="38">
        <f t="shared" si="237"/>
        <v>10</v>
      </c>
      <c r="S3820" s="38">
        <f t="shared" ca="1" si="238"/>
        <v>0</v>
      </c>
      <c r="T3820" s="38">
        <f t="shared" ca="1" si="239"/>
        <v>10</v>
      </c>
      <c r="U3820" s="38">
        <f ca="1">SUM($R$9:S3820)</f>
        <v>-93880</v>
      </c>
    </row>
    <row r="3821" spans="16:21" x14ac:dyDescent="0.2">
      <c r="P3821">
        <v>3813</v>
      </c>
      <c r="Q3821" s="37">
        <f t="shared" ca="1" si="236"/>
        <v>0</v>
      </c>
      <c r="R3821" s="38">
        <f t="shared" si="237"/>
        <v>10</v>
      </c>
      <c r="S3821" s="38">
        <f t="shared" ca="1" si="238"/>
        <v>0</v>
      </c>
      <c r="T3821" s="38">
        <f t="shared" ca="1" si="239"/>
        <v>10</v>
      </c>
      <c r="U3821" s="38">
        <f ca="1">SUM($R$9:S3821)</f>
        <v>-93870</v>
      </c>
    </row>
    <row r="3822" spans="16:21" x14ac:dyDescent="0.2">
      <c r="P3822">
        <v>3814</v>
      </c>
      <c r="Q3822" s="37">
        <f t="shared" ca="1" si="236"/>
        <v>0</v>
      </c>
      <c r="R3822" s="38">
        <f t="shared" si="237"/>
        <v>10</v>
      </c>
      <c r="S3822" s="38">
        <f t="shared" ca="1" si="238"/>
        <v>0</v>
      </c>
      <c r="T3822" s="38">
        <f t="shared" ca="1" si="239"/>
        <v>10</v>
      </c>
      <c r="U3822" s="38">
        <f ca="1">SUM($R$9:S3822)</f>
        <v>-93860</v>
      </c>
    </row>
    <row r="3823" spans="16:21" x14ac:dyDescent="0.2">
      <c r="P3823">
        <v>3815</v>
      </c>
      <c r="Q3823" s="37">
        <f t="shared" ca="1" si="236"/>
        <v>0</v>
      </c>
      <c r="R3823" s="38">
        <f t="shared" si="237"/>
        <v>10</v>
      </c>
      <c r="S3823" s="38">
        <f t="shared" ca="1" si="238"/>
        <v>0</v>
      </c>
      <c r="T3823" s="38">
        <f t="shared" ca="1" si="239"/>
        <v>10</v>
      </c>
      <c r="U3823" s="38">
        <f ca="1">SUM($R$9:S3823)</f>
        <v>-93850</v>
      </c>
    </row>
    <row r="3824" spans="16:21" x14ac:dyDescent="0.2">
      <c r="P3824">
        <v>3816</v>
      </c>
      <c r="Q3824" s="37">
        <f t="shared" ca="1" si="236"/>
        <v>0</v>
      </c>
      <c r="R3824" s="38">
        <f t="shared" si="237"/>
        <v>10</v>
      </c>
      <c r="S3824" s="38">
        <f t="shared" ca="1" si="238"/>
        <v>0</v>
      </c>
      <c r="T3824" s="38">
        <f t="shared" ca="1" si="239"/>
        <v>10</v>
      </c>
      <c r="U3824" s="38">
        <f ca="1">SUM($R$9:S3824)</f>
        <v>-93840</v>
      </c>
    </row>
    <row r="3825" spans="16:21" x14ac:dyDescent="0.2">
      <c r="P3825">
        <v>3817</v>
      </c>
      <c r="Q3825" s="37">
        <f t="shared" ref="Q3825:Q3888" ca="1" si="240">IF(RAND()&lt;$C$2,1,0)</f>
        <v>0</v>
      </c>
      <c r="R3825" s="38">
        <f t="shared" ref="R3825:R3888" si="241">$G$2</f>
        <v>10</v>
      </c>
      <c r="S3825" s="38">
        <f t="shared" ref="S3825:S3888" ca="1" si="242">IF(Q3825=1,$G$3,$G$4)</f>
        <v>0</v>
      </c>
      <c r="T3825" s="38">
        <f t="shared" ca="1" si="239"/>
        <v>10</v>
      </c>
      <c r="U3825" s="38">
        <f ca="1">SUM($R$9:S3825)</f>
        <v>-93830</v>
      </c>
    </row>
    <row r="3826" spans="16:21" x14ac:dyDescent="0.2">
      <c r="P3826">
        <v>3818</v>
      </c>
      <c r="Q3826" s="37">
        <f t="shared" ca="1" si="240"/>
        <v>0</v>
      </c>
      <c r="R3826" s="38">
        <f t="shared" si="241"/>
        <v>10</v>
      </c>
      <c r="S3826" s="38">
        <f t="shared" ca="1" si="242"/>
        <v>0</v>
      </c>
      <c r="T3826" s="38">
        <f t="shared" ca="1" si="239"/>
        <v>10</v>
      </c>
      <c r="U3826" s="38">
        <f ca="1">SUM($R$9:S3826)</f>
        <v>-93820</v>
      </c>
    </row>
    <row r="3827" spans="16:21" x14ac:dyDescent="0.2">
      <c r="P3827">
        <v>3819</v>
      </c>
      <c r="Q3827" s="37">
        <f t="shared" ca="1" si="240"/>
        <v>0</v>
      </c>
      <c r="R3827" s="38">
        <f t="shared" si="241"/>
        <v>10</v>
      </c>
      <c r="S3827" s="38">
        <f t="shared" ca="1" si="242"/>
        <v>0</v>
      </c>
      <c r="T3827" s="38">
        <f t="shared" ca="1" si="239"/>
        <v>10</v>
      </c>
      <c r="U3827" s="38">
        <f ca="1">SUM($R$9:S3827)</f>
        <v>-93810</v>
      </c>
    </row>
    <row r="3828" spans="16:21" x14ac:dyDescent="0.2">
      <c r="P3828">
        <v>3820</v>
      </c>
      <c r="Q3828" s="37">
        <f t="shared" ca="1" si="240"/>
        <v>0</v>
      </c>
      <c r="R3828" s="38">
        <f t="shared" si="241"/>
        <v>10</v>
      </c>
      <c r="S3828" s="38">
        <f t="shared" ca="1" si="242"/>
        <v>0</v>
      </c>
      <c r="T3828" s="38">
        <f t="shared" ca="1" si="239"/>
        <v>10</v>
      </c>
      <c r="U3828" s="38">
        <f ca="1">SUM($R$9:S3828)</f>
        <v>-93800</v>
      </c>
    </row>
    <row r="3829" spans="16:21" x14ac:dyDescent="0.2">
      <c r="P3829">
        <v>3821</v>
      </c>
      <c r="Q3829" s="37">
        <f t="shared" ca="1" si="240"/>
        <v>0</v>
      </c>
      <c r="R3829" s="38">
        <f t="shared" si="241"/>
        <v>10</v>
      </c>
      <c r="S3829" s="38">
        <f t="shared" ca="1" si="242"/>
        <v>0</v>
      </c>
      <c r="T3829" s="38">
        <f t="shared" ca="1" si="239"/>
        <v>10</v>
      </c>
      <c r="U3829" s="38">
        <f ca="1">SUM($R$9:S3829)</f>
        <v>-93790</v>
      </c>
    </row>
    <row r="3830" spans="16:21" x14ac:dyDescent="0.2">
      <c r="P3830">
        <v>3822</v>
      </c>
      <c r="Q3830" s="37">
        <f t="shared" ca="1" si="240"/>
        <v>0</v>
      </c>
      <c r="R3830" s="38">
        <f t="shared" si="241"/>
        <v>10</v>
      </c>
      <c r="S3830" s="38">
        <f t="shared" ca="1" si="242"/>
        <v>0</v>
      </c>
      <c r="T3830" s="38">
        <f t="shared" ca="1" si="239"/>
        <v>10</v>
      </c>
      <c r="U3830" s="38">
        <f ca="1">SUM($R$9:S3830)</f>
        <v>-93780</v>
      </c>
    </row>
    <row r="3831" spans="16:21" x14ac:dyDescent="0.2">
      <c r="P3831">
        <v>3823</v>
      </c>
      <c r="Q3831" s="37">
        <f t="shared" ca="1" si="240"/>
        <v>0</v>
      </c>
      <c r="R3831" s="38">
        <f t="shared" si="241"/>
        <v>10</v>
      </c>
      <c r="S3831" s="38">
        <f t="shared" ca="1" si="242"/>
        <v>0</v>
      </c>
      <c r="T3831" s="38">
        <f t="shared" ca="1" si="239"/>
        <v>10</v>
      </c>
      <c r="U3831" s="38">
        <f ca="1">SUM($R$9:S3831)</f>
        <v>-93770</v>
      </c>
    </row>
    <row r="3832" spans="16:21" x14ac:dyDescent="0.2">
      <c r="P3832">
        <v>3824</v>
      </c>
      <c r="Q3832" s="37">
        <f t="shared" ca="1" si="240"/>
        <v>1</v>
      </c>
      <c r="R3832" s="38">
        <f t="shared" si="241"/>
        <v>10</v>
      </c>
      <c r="S3832" s="38">
        <f t="shared" ca="1" si="242"/>
        <v>-1000</v>
      </c>
      <c r="T3832" s="38">
        <f t="shared" ca="1" si="239"/>
        <v>-990</v>
      </c>
      <c r="U3832" s="38">
        <f ca="1">SUM($R$9:S3832)</f>
        <v>-94760</v>
      </c>
    </row>
    <row r="3833" spans="16:21" x14ac:dyDescent="0.2">
      <c r="P3833">
        <v>3825</v>
      </c>
      <c r="Q3833" s="37">
        <f t="shared" ca="1" si="240"/>
        <v>0</v>
      </c>
      <c r="R3833" s="38">
        <f t="shared" si="241"/>
        <v>10</v>
      </c>
      <c r="S3833" s="38">
        <f t="shared" ca="1" si="242"/>
        <v>0</v>
      </c>
      <c r="T3833" s="38">
        <f t="shared" ca="1" si="239"/>
        <v>10</v>
      </c>
      <c r="U3833" s="38">
        <f ca="1">SUM($R$9:S3833)</f>
        <v>-94750</v>
      </c>
    </row>
    <row r="3834" spans="16:21" x14ac:dyDescent="0.2">
      <c r="P3834">
        <v>3826</v>
      </c>
      <c r="Q3834" s="37">
        <f t="shared" ca="1" si="240"/>
        <v>0</v>
      </c>
      <c r="R3834" s="38">
        <f t="shared" si="241"/>
        <v>10</v>
      </c>
      <c r="S3834" s="38">
        <f t="shared" ca="1" si="242"/>
        <v>0</v>
      </c>
      <c r="T3834" s="38">
        <f t="shared" ca="1" si="239"/>
        <v>10</v>
      </c>
      <c r="U3834" s="38">
        <f ca="1">SUM($R$9:S3834)</f>
        <v>-94740</v>
      </c>
    </row>
    <row r="3835" spans="16:21" x14ac:dyDescent="0.2">
      <c r="P3835">
        <v>3827</v>
      </c>
      <c r="Q3835" s="37">
        <f t="shared" ca="1" si="240"/>
        <v>0</v>
      </c>
      <c r="R3835" s="38">
        <f t="shared" si="241"/>
        <v>10</v>
      </c>
      <c r="S3835" s="38">
        <f t="shared" ca="1" si="242"/>
        <v>0</v>
      </c>
      <c r="T3835" s="38">
        <f t="shared" ca="1" si="239"/>
        <v>10</v>
      </c>
      <c r="U3835" s="38">
        <f ca="1">SUM($R$9:S3835)</f>
        <v>-94730</v>
      </c>
    </row>
    <row r="3836" spans="16:21" x14ac:dyDescent="0.2">
      <c r="P3836">
        <v>3828</v>
      </c>
      <c r="Q3836" s="37">
        <f t="shared" ca="1" si="240"/>
        <v>0</v>
      </c>
      <c r="R3836" s="38">
        <f t="shared" si="241"/>
        <v>10</v>
      </c>
      <c r="S3836" s="38">
        <f t="shared" ca="1" si="242"/>
        <v>0</v>
      </c>
      <c r="T3836" s="38">
        <f t="shared" ca="1" si="239"/>
        <v>10</v>
      </c>
      <c r="U3836" s="38">
        <f ca="1">SUM($R$9:S3836)</f>
        <v>-94720</v>
      </c>
    </row>
    <row r="3837" spans="16:21" x14ac:dyDescent="0.2">
      <c r="P3837">
        <v>3829</v>
      </c>
      <c r="Q3837" s="37">
        <f t="shared" ca="1" si="240"/>
        <v>0</v>
      </c>
      <c r="R3837" s="38">
        <f t="shared" si="241"/>
        <v>10</v>
      </c>
      <c r="S3837" s="38">
        <f t="shared" ca="1" si="242"/>
        <v>0</v>
      </c>
      <c r="T3837" s="38">
        <f t="shared" ca="1" si="239"/>
        <v>10</v>
      </c>
      <c r="U3837" s="38">
        <f ca="1">SUM($R$9:S3837)</f>
        <v>-94710</v>
      </c>
    </row>
    <row r="3838" spans="16:21" x14ac:dyDescent="0.2">
      <c r="P3838">
        <v>3830</v>
      </c>
      <c r="Q3838" s="37">
        <f t="shared" ca="1" si="240"/>
        <v>0</v>
      </c>
      <c r="R3838" s="38">
        <f t="shared" si="241"/>
        <v>10</v>
      </c>
      <c r="S3838" s="38">
        <f t="shared" ca="1" si="242"/>
        <v>0</v>
      </c>
      <c r="T3838" s="38">
        <f t="shared" ca="1" si="239"/>
        <v>10</v>
      </c>
      <c r="U3838" s="38">
        <f ca="1">SUM($R$9:S3838)</f>
        <v>-94700</v>
      </c>
    </row>
    <row r="3839" spans="16:21" x14ac:dyDescent="0.2">
      <c r="P3839">
        <v>3831</v>
      </c>
      <c r="Q3839" s="37">
        <f t="shared" ca="1" si="240"/>
        <v>0</v>
      </c>
      <c r="R3839" s="38">
        <f t="shared" si="241"/>
        <v>10</v>
      </c>
      <c r="S3839" s="38">
        <f t="shared" ca="1" si="242"/>
        <v>0</v>
      </c>
      <c r="T3839" s="38">
        <f t="shared" ca="1" si="239"/>
        <v>10</v>
      </c>
      <c r="U3839" s="38">
        <f ca="1">SUM($R$9:S3839)</f>
        <v>-94690</v>
      </c>
    </row>
    <row r="3840" spans="16:21" x14ac:dyDescent="0.2">
      <c r="P3840">
        <v>3832</v>
      </c>
      <c r="Q3840" s="37">
        <f t="shared" ca="1" si="240"/>
        <v>0</v>
      </c>
      <c r="R3840" s="38">
        <f t="shared" si="241"/>
        <v>10</v>
      </c>
      <c r="S3840" s="38">
        <f t="shared" ca="1" si="242"/>
        <v>0</v>
      </c>
      <c r="T3840" s="38">
        <f t="shared" ca="1" si="239"/>
        <v>10</v>
      </c>
      <c r="U3840" s="38">
        <f ca="1">SUM($R$9:S3840)</f>
        <v>-94680</v>
      </c>
    </row>
    <row r="3841" spans="16:21" x14ac:dyDescent="0.2">
      <c r="P3841">
        <v>3833</v>
      </c>
      <c r="Q3841" s="37">
        <f t="shared" ca="1" si="240"/>
        <v>0</v>
      </c>
      <c r="R3841" s="38">
        <f t="shared" si="241"/>
        <v>10</v>
      </c>
      <c r="S3841" s="38">
        <f t="shared" ca="1" si="242"/>
        <v>0</v>
      </c>
      <c r="T3841" s="38">
        <f t="shared" ca="1" si="239"/>
        <v>10</v>
      </c>
      <c r="U3841" s="38">
        <f ca="1">SUM($R$9:S3841)</f>
        <v>-94670</v>
      </c>
    </row>
    <row r="3842" spans="16:21" x14ac:dyDescent="0.2">
      <c r="P3842">
        <v>3834</v>
      </c>
      <c r="Q3842" s="37">
        <f t="shared" ca="1" si="240"/>
        <v>0</v>
      </c>
      <c r="R3842" s="38">
        <f t="shared" si="241"/>
        <v>10</v>
      </c>
      <c r="S3842" s="38">
        <f t="shared" ca="1" si="242"/>
        <v>0</v>
      </c>
      <c r="T3842" s="38">
        <f t="shared" ca="1" si="239"/>
        <v>10</v>
      </c>
      <c r="U3842" s="38">
        <f ca="1">SUM($R$9:S3842)</f>
        <v>-94660</v>
      </c>
    </row>
    <row r="3843" spans="16:21" x14ac:dyDescent="0.2">
      <c r="P3843">
        <v>3835</v>
      </c>
      <c r="Q3843" s="37">
        <f t="shared" ca="1" si="240"/>
        <v>0</v>
      </c>
      <c r="R3843" s="38">
        <f t="shared" si="241"/>
        <v>10</v>
      </c>
      <c r="S3843" s="38">
        <f t="shared" ca="1" si="242"/>
        <v>0</v>
      </c>
      <c r="T3843" s="38">
        <f t="shared" ca="1" si="239"/>
        <v>10</v>
      </c>
      <c r="U3843" s="38">
        <f ca="1">SUM($R$9:S3843)</f>
        <v>-94650</v>
      </c>
    </row>
    <row r="3844" spans="16:21" x14ac:dyDescent="0.2">
      <c r="P3844">
        <v>3836</v>
      </c>
      <c r="Q3844" s="37">
        <f t="shared" ca="1" si="240"/>
        <v>0</v>
      </c>
      <c r="R3844" s="38">
        <f t="shared" si="241"/>
        <v>10</v>
      </c>
      <c r="S3844" s="38">
        <f t="shared" ca="1" si="242"/>
        <v>0</v>
      </c>
      <c r="T3844" s="38">
        <f t="shared" ca="1" si="239"/>
        <v>10</v>
      </c>
      <c r="U3844" s="38">
        <f ca="1">SUM($R$9:S3844)</f>
        <v>-94640</v>
      </c>
    </row>
    <row r="3845" spans="16:21" x14ac:dyDescent="0.2">
      <c r="P3845">
        <v>3837</v>
      </c>
      <c r="Q3845" s="37">
        <f t="shared" ca="1" si="240"/>
        <v>0</v>
      </c>
      <c r="R3845" s="38">
        <f t="shared" si="241"/>
        <v>10</v>
      </c>
      <c r="S3845" s="38">
        <f t="shared" ca="1" si="242"/>
        <v>0</v>
      </c>
      <c r="T3845" s="38">
        <f t="shared" ca="1" si="239"/>
        <v>10</v>
      </c>
      <c r="U3845" s="38">
        <f ca="1">SUM($R$9:S3845)</f>
        <v>-94630</v>
      </c>
    </row>
    <row r="3846" spans="16:21" x14ac:dyDescent="0.2">
      <c r="P3846">
        <v>3838</v>
      </c>
      <c r="Q3846" s="37">
        <f t="shared" ca="1" si="240"/>
        <v>0</v>
      </c>
      <c r="R3846" s="38">
        <f t="shared" si="241"/>
        <v>10</v>
      </c>
      <c r="S3846" s="38">
        <f t="shared" ca="1" si="242"/>
        <v>0</v>
      </c>
      <c r="T3846" s="38">
        <f t="shared" ca="1" si="239"/>
        <v>10</v>
      </c>
      <c r="U3846" s="38">
        <f ca="1">SUM($R$9:S3846)</f>
        <v>-94620</v>
      </c>
    </row>
    <row r="3847" spans="16:21" x14ac:dyDescent="0.2">
      <c r="P3847">
        <v>3839</v>
      </c>
      <c r="Q3847" s="37">
        <f t="shared" ca="1" si="240"/>
        <v>0</v>
      </c>
      <c r="R3847" s="38">
        <f t="shared" si="241"/>
        <v>10</v>
      </c>
      <c r="S3847" s="38">
        <f t="shared" ca="1" si="242"/>
        <v>0</v>
      </c>
      <c r="T3847" s="38">
        <f t="shared" ca="1" si="239"/>
        <v>10</v>
      </c>
      <c r="U3847" s="38">
        <f ca="1">SUM($R$9:S3847)</f>
        <v>-94610</v>
      </c>
    </row>
    <row r="3848" spans="16:21" x14ac:dyDescent="0.2">
      <c r="P3848">
        <v>3840</v>
      </c>
      <c r="Q3848" s="37">
        <f t="shared" ca="1" si="240"/>
        <v>0</v>
      </c>
      <c r="R3848" s="38">
        <f t="shared" si="241"/>
        <v>10</v>
      </c>
      <c r="S3848" s="38">
        <f t="shared" ca="1" si="242"/>
        <v>0</v>
      </c>
      <c r="T3848" s="38">
        <f t="shared" ca="1" si="239"/>
        <v>10</v>
      </c>
      <c r="U3848" s="38">
        <f ca="1">SUM($R$9:S3848)</f>
        <v>-94600</v>
      </c>
    </row>
    <row r="3849" spans="16:21" x14ac:dyDescent="0.2">
      <c r="P3849">
        <v>3841</v>
      </c>
      <c r="Q3849" s="37">
        <f t="shared" ca="1" si="240"/>
        <v>0</v>
      </c>
      <c r="R3849" s="38">
        <f t="shared" si="241"/>
        <v>10</v>
      </c>
      <c r="S3849" s="38">
        <f t="shared" ca="1" si="242"/>
        <v>0</v>
      </c>
      <c r="T3849" s="38">
        <f t="shared" ca="1" si="239"/>
        <v>10</v>
      </c>
      <c r="U3849" s="38">
        <f ca="1">SUM($R$9:S3849)</f>
        <v>-94590</v>
      </c>
    </row>
    <row r="3850" spans="16:21" x14ac:dyDescent="0.2">
      <c r="P3850">
        <v>3842</v>
      </c>
      <c r="Q3850" s="37">
        <f t="shared" ca="1" si="240"/>
        <v>0</v>
      </c>
      <c r="R3850" s="38">
        <f t="shared" si="241"/>
        <v>10</v>
      </c>
      <c r="S3850" s="38">
        <f t="shared" ca="1" si="242"/>
        <v>0</v>
      </c>
      <c r="T3850" s="38">
        <f t="shared" ref="T3850:T3913" ca="1" si="243">R3850+S3850</f>
        <v>10</v>
      </c>
      <c r="U3850" s="38">
        <f ca="1">SUM($R$9:S3850)</f>
        <v>-94580</v>
      </c>
    </row>
    <row r="3851" spans="16:21" x14ac:dyDescent="0.2">
      <c r="P3851">
        <v>3843</v>
      </c>
      <c r="Q3851" s="37">
        <f t="shared" ca="1" si="240"/>
        <v>0</v>
      </c>
      <c r="R3851" s="38">
        <f t="shared" si="241"/>
        <v>10</v>
      </c>
      <c r="S3851" s="38">
        <f t="shared" ca="1" si="242"/>
        <v>0</v>
      </c>
      <c r="T3851" s="38">
        <f t="shared" ca="1" si="243"/>
        <v>10</v>
      </c>
      <c r="U3851" s="38">
        <f ca="1">SUM($R$9:S3851)</f>
        <v>-94570</v>
      </c>
    </row>
    <row r="3852" spans="16:21" x14ac:dyDescent="0.2">
      <c r="P3852">
        <v>3844</v>
      </c>
      <c r="Q3852" s="37">
        <f t="shared" ca="1" si="240"/>
        <v>0</v>
      </c>
      <c r="R3852" s="38">
        <f t="shared" si="241"/>
        <v>10</v>
      </c>
      <c r="S3852" s="38">
        <f t="shared" ca="1" si="242"/>
        <v>0</v>
      </c>
      <c r="T3852" s="38">
        <f t="shared" ca="1" si="243"/>
        <v>10</v>
      </c>
      <c r="U3852" s="38">
        <f ca="1">SUM($R$9:S3852)</f>
        <v>-94560</v>
      </c>
    </row>
    <row r="3853" spans="16:21" x14ac:dyDescent="0.2">
      <c r="P3853">
        <v>3845</v>
      </c>
      <c r="Q3853" s="37">
        <f t="shared" ca="1" si="240"/>
        <v>0</v>
      </c>
      <c r="R3853" s="38">
        <f t="shared" si="241"/>
        <v>10</v>
      </c>
      <c r="S3853" s="38">
        <f t="shared" ca="1" si="242"/>
        <v>0</v>
      </c>
      <c r="T3853" s="38">
        <f t="shared" ca="1" si="243"/>
        <v>10</v>
      </c>
      <c r="U3853" s="38">
        <f ca="1">SUM($R$9:S3853)</f>
        <v>-94550</v>
      </c>
    </row>
    <row r="3854" spans="16:21" x14ac:dyDescent="0.2">
      <c r="P3854">
        <v>3846</v>
      </c>
      <c r="Q3854" s="37">
        <f t="shared" ca="1" si="240"/>
        <v>0</v>
      </c>
      <c r="R3854" s="38">
        <f t="shared" si="241"/>
        <v>10</v>
      </c>
      <c r="S3854" s="38">
        <f t="shared" ca="1" si="242"/>
        <v>0</v>
      </c>
      <c r="T3854" s="38">
        <f t="shared" ca="1" si="243"/>
        <v>10</v>
      </c>
      <c r="U3854" s="38">
        <f ca="1">SUM($R$9:S3854)</f>
        <v>-94540</v>
      </c>
    </row>
    <row r="3855" spans="16:21" x14ac:dyDescent="0.2">
      <c r="P3855">
        <v>3847</v>
      </c>
      <c r="Q3855" s="37">
        <f t="shared" ca="1" si="240"/>
        <v>0</v>
      </c>
      <c r="R3855" s="38">
        <f t="shared" si="241"/>
        <v>10</v>
      </c>
      <c r="S3855" s="38">
        <f t="shared" ca="1" si="242"/>
        <v>0</v>
      </c>
      <c r="T3855" s="38">
        <f t="shared" ca="1" si="243"/>
        <v>10</v>
      </c>
      <c r="U3855" s="38">
        <f ca="1">SUM($R$9:S3855)</f>
        <v>-94530</v>
      </c>
    </row>
    <row r="3856" spans="16:21" x14ac:dyDescent="0.2">
      <c r="P3856">
        <v>3848</v>
      </c>
      <c r="Q3856" s="37">
        <f t="shared" ca="1" si="240"/>
        <v>1</v>
      </c>
      <c r="R3856" s="38">
        <f t="shared" si="241"/>
        <v>10</v>
      </c>
      <c r="S3856" s="38">
        <f t="shared" ca="1" si="242"/>
        <v>-1000</v>
      </c>
      <c r="T3856" s="38">
        <f t="shared" ca="1" si="243"/>
        <v>-990</v>
      </c>
      <c r="U3856" s="38">
        <f ca="1">SUM($R$9:S3856)</f>
        <v>-95520</v>
      </c>
    </row>
    <row r="3857" spans="16:21" x14ac:dyDescent="0.2">
      <c r="P3857">
        <v>3849</v>
      </c>
      <c r="Q3857" s="37">
        <f t="shared" ca="1" si="240"/>
        <v>0</v>
      </c>
      <c r="R3857" s="38">
        <f t="shared" si="241"/>
        <v>10</v>
      </c>
      <c r="S3857" s="38">
        <f t="shared" ca="1" si="242"/>
        <v>0</v>
      </c>
      <c r="T3857" s="38">
        <f t="shared" ca="1" si="243"/>
        <v>10</v>
      </c>
      <c r="U3857" s="38">
        <f ca="1">SUM($R$9:S3857)</f>
        <v>-95510</v>
      </c>
    </row>
    <row r="3858" spans="16:21" x14ac:dyDescent="0.2">
      <c r="P3858">
        <v>3850</v>
      </c>
      <c r="Q3858" s="37">
        <f t="shared" ca="1" si="240"/>
        <v>0</v>
      </c>
      <c r="R3858" s="38">
        <f t="shared" si="241"/>
        <v>10</v>
      </c>
      <c r="S3858" s="38">
        <f t="shared" ca="1" si="242"/>
        <v>0</v>
      </c>
      <c r="T3858" s="38">
        <f t="shared" ca="1" si="243"/>
        <v>10</v>
      </c>
      <c r="U3858" s="38">
        <f ca="1">SUM($R$9:S3858)</f>
        <v>-95500</v>
      </c>
    </row>
    <row r="3859" spans="16:21" x14ac:dyDescent="0.2">
      <c r="P3859">
        <v>3851</v>
      </c>
      <c r="Q3859" s="37">
        <f t="shared" ca="1" si="240"/>
        <v>0</v>
      </c>
      <c r="R3859" s="38">
        <f t="shared" si="241"/>
        <v>10</v>
      </c>
      <c r="S3859" s="38">
        <f t="shared" ca="1" si="242"/>
        <v>0</v>
      </c>
      <c r="T3859" s="38">
        <f t="shared" ca="1" si="243"/>
        <v>10</v>
      </c>
      <c r="U3859" s="38">
        <f ca="1">SUM($R$9:S3859)</f>
        <v>-95490</v>
      </c>
    </row>
    <row r="3860" spans="16:21" x14ac:dyDescent="0.2">
      <c r="P3860">
        <v>3852</v>
      </c>
      <c r="Q3860" s="37">
        <f t="shared" ca="1" si="240"/>
        <v>0</v>
      </c>
      <c r="R3860" s="38">
        <f t="shared" si="241"/>
        <v>10</v>
      </c>
      <c r="S3860" s="38">
        <f t="shared" ca="1" si="242"/>
        <v>0</v>
      </c>
      <c r="T3860" s="38">
        <f t="shared" ca="1" si="243"/>
        <v>10</v>
      </c>
      <c r="U3860" s="38">
        <f ca="1">SUM($R$9:S3860)</f>
        <v>-95480</v>
      </c>
    </row>
    <row r="3861" spans="16:21" x14ac:dyDescent="0.2">
      <c r="P3861">
        <v>3853</v>
      </c>
      <c r="Q3861" s="37">
        <f t="shared" ca="1" si="240"/>
        <v>0</v>
      </c>
      <c r="R3861" s="38">
        <f t="shared" si="241"/>
        <v>10</v>
      </c>
      <c r="S3861" s="38">
        <f t="shared" ca="1" si="242"/>
        <v>0</v>
      </c>
      <c r="T3861" s="38">
        <f t="shared" ca="1" si="243"/>
        <v>10</v>
      </c>
      <c r="U3861" s="38">
        <f ca="1">SUM($R$9:S3861)</f>
        <v>-95470</v>
      </c>
    </row>
    <row r="3862" spans="16:21" x14ac:dyDescent="0.2">
      <c r="P3862">
        <v>3854</v>
      </c>
      <c r="Q3862" s="37">
        <f t="shared" ca="1" si="240"/>
        <v>0</v>
      </c>
      <c r="R3862" s="38">
        <f t="shared" si="241"/>
        <v>10</v>
      </c>
      <c r="S3862" s="38">
        <f t="shared" ca="1" si="242"/>
        <v>0</v>
      </c>
      <c r="T3862" s="38">
        <f t="shared" ca="1" si="243"/>
        <v>10</v>
      </c>
      <c r="U3862" s="38">
        <f ca="1">SUM($R$9:S3862)</f>
        <v>-95460</v>
      </c>
    </row>
    <row r="3863" spans="16:21" x14ac:dyDescent="0.2">
      <c r="P3863">
        <v>3855</v>
      </c>
      <c r="Q3863" s="37">
        <f t="shared" ca="1" si="240"/>
        <v>0</v>
      </c>
      <c r="R3863" s="38">
        <f t="shared" si="241"/>
        <v>10</v>
      </c>
      <c r="S3863" s="38">
        <f t="shared" ca="1" si="242"/>
        <v>0</v>
      </c>
      <c r="T3863" s="38">
        <f t="shared" ca="1" si="243"/>
        <v>10</v>
      </c>
      <c r="U3863" s="38">
        <f ca="1">SUM($R$9:S3863)</f>
        <v>-95450</v>
      </c>
    </row>
    <row r="3864" spans="16:21" x14ac:dyDescent="0.2">
      <c r="P3864">
        <v>3856</v>
      </c>
      <c r="Q3864" s="37">
        <f t="shared" ca="1" si="240"/>
        <v>0</v>
      </c>
      <c r="R3864" s="38">
        <f t="shared" si="241"/>
        <v>10</v>
      </c>
      <c r="S3864" s="38">
        <f t="shared" ca="1" si="242"/>
        <v>0</v>
      </c>
      <c r="T3864" s="38">
        <f t="shared" ca="1" si="243"/>
        <v>10</v>
      </c>
      <c r="U3864" s="38">
        <f ca="1">SUM($R$9:S3864)</f>
        <v>-95440</v>
      </c>
    </row>
    <row r="3865" spans="16:21" x14ac:dyDescent="0.2">
      <c r="P3865">
        <v>3857</v>
      </c>
      <c r="Q3865" s="37">
        <f t="shared" ca="1" si="240"/>
        <v>0</v>
      </c>
      <c r="R3865" s="38">
        <f t="shared" si="241"/>
        <v>10</v>
      </c>
      <c r="S3865" s="38">
        <f t="shared" ca="1" si="242"/>
        <v>0</v>
      </c>
      <c r="T3865" s="38">
        <f t="shared" ca="1" si="243"/>
        <v>10</v>
      </c>
      <c r="U3865" s="38">
        <f ca="1">SUM($R$9:S3865)</f>
        <v>-95430</v>
      </c>
    </row>
    <row r="3866" spans="16:21" x14ac:dyDescent="0.2">
      <c r="P3866">
        <v>3858</v>
      </c>
      <c r="Q3866" s="37">
        <f t="shared" ca="1" si="240"/>
        <v>0</v>
      </c>
      <c r="R3866" s="38">
        <f t="shared" si="241"/>
        <v>10</v>
      </c>
      <c r="S3866" s="38">
        <f t="shared" ca="1" si="242"/>
        <v>0</v>
      </c>
      <c r="T3866" s="38">
        <f t="shared" ca="1" si="243"/>
        <v>10</v>
      </c>
      <c r="U3866" s="38">
        <f ca="1">SUM($R$9:S3866)</f>
        <v>-95420</v>
      </c>
    </row>
    <row r="3867" spans="16:21" x14ac:dyDescent="0.2">
      <c r="P3867">
        <v>3859</v>
      </c>
      <c r="Q3867" s="37">
        <f t="shared" ca="1" si="240"/>
        <v>0</v>
      </c>
      <c r="R3867" s="38">
        <f t="shared" si="241"/>
        <v>10</v>
      </c>
      <c r="S3867" s="38">
        <f t="shared" ca="1" si="242"/>
        <v>0</v>
      </c>
      <c r="T3867" s="38">
        <f t="shared" ca="1" si="243"/>
        <v>10</v>
      </c>
      <c r="U3867" s="38">
        <f ca="1">SUM($R$9:S3867)</f>
        <v>-95410</v>
      </c>
    </row>
    <row r="3868" spans="16:21" x14ac:dyDescent="0.2">
      <c r="P3868">
        <v>3860</v>
      </c>
      <c r="Q3868" s="37">
        <f t="shared" ca="1" si="240"/>
        <v>0</v>
      </c>
      <c r="R3868" s="38">
        <f t="shared" si="241"/>
        <v>10</v>
      </c>
      <c r="S3868" s="38">
        <f t="shared" ca="1" si="242"/>
        <v>0</v>
      </c>
      <c r="T3868" s="38">
        <f t="shared" ca="1" si="243"/>
        <v>10</v>
      </c>
      <c r="U3868" s="38">
        <f ca="1">SUM($R$9:S3868)</f>
        <v>-95400</v>
      </c>
    </row>
    <row r="3869" spans="16:21" x14ac:dyDescent="0.2">
      <c r="P3869">
        <v>3861</v>
      </c>
      <c r="Q3869" s="37">
        <f t="shared" ca="1" si="240"/>
        <v>1</v>
      </c>
      <c r="R3869" s="38">
        <f t="shared" si="241"/>
        <v>10</v>
      </c>
      <c r="S3869" s="38">
        <f t="shared" ca="1" si="242"/>
        <v>-1000</v>
      </c>
      <c r="T3869" s="38">
        <f t="shared" ca="1" si="243"/>
        <v>-990</v>
      </c>
      <c r="U3869" s="38">
        <f ca="1">SUM($R$9:S3869)</f>
        <v>-96390</v>
      </c>
    </row>
    <row r="3870" spans="16:21" x14ac:dyDescent="0.2">
      <c r="P3870">
        <v>3862</v>
      </c>
      <c r="Q3870" s="37">
        <f t="shared" ca="1" si="240"/>
        <v>0</v>
      </c>
      <c r="R3870" s="38">
        <f t="shared" si="241"/>
        <v>10</v>
      </c>
      <c r="S3870" s="38">
        <f t="shared" ca="1" si="242"/>
        <v>0</v>
      </c>
      <c r="T3870" s="38">
        <f t="shared" ca="1" si="243"/>
        <v>10</v>
      </c>
      <c r="U3870" s="38">
        <f ca="1">SUM($R$9:S3870)</f>
        <v>-96380</v>
      </c>
    </row>
    <row r="3871" spans="16:21" x14ac:dyDescent="0.2">
      <c r="P3871">
        <v>3863</v>
      </c>
      <c r="Q3871" s="37">
        <f t="shared" ca="1" si="240"/>
        <v>0</v>
      </c>
      <c r="R3871" s="38">
        <f t="shared" si="241"/>
        <v>10</v>
      </c>
      <c r="S3871" s="38">
        <f t="shared" ca="1" si="242"/>
        <v>0</v>
      </c>
      <c r="T3871" s="38">
        <f t="shared" ca="1" si="243"/>
        <v>10</v>
      </c>
      <c r="U3871" s="38">
        <f ca="1">SUM($R$9:S3871)</f>
        <v>-96370</v>
      </c>
    </row>
    <row r="3872" spans="16:21" x14ac:dyDescent="0.2">
      <c r="P3872">
        <v>3864</v>
      </c>
      <c r="Q3872" s="37">
        <f t="shared" ca="1" si="240"/>
        <v>0</v>
      </c>
      <c r="R3872" s="38">
        <f t="shared" si="241"/>
        <v>10</v>
      </c>
      <c r="S3872" s="38">
        <f t="shared" ca="1" si="242"/>
        <v>0</v>
      </c>
      <c r="T3872" s="38">
        <f t="shared" ca="1" si="243"/>
        <v>10</v>
      </c>
      <c r="U3872" s="38">
        <f ca="1">SUM($R$9:S3872)</f>
        <v>-96360</v>
      </c>
    </row>
    <row r="3873" spans="16:21" x14ac:dyDescent="0.2">
      <c r="P3873">
        <v>3865</v>
      </c>
      <c r="Q3873" s="37">
        <f t="shared" ca="1" si="240"/>
        <v>0</v>
      </c>
      <c r="R3873" s="38">
        <f t="shared" si="241"/>
        <v>10</v>
      </c>
      <c r="S3873" s="38">
        <f t="shared" ca="1" si="242"/>
        <v>0</v>
      </c>
      <c r="T3873" s="38">
        <f t="shared" ca="1" si="243"/>
        <v>10</v>
      </c>
      <c r="U3873" s="38">
        <f ca="1">SUM($R$9:S3873)</f>
        <v>-96350</v>
      </c>
    </row>
    <row r="3874" spans="16:21" x14ac:dyDescent="0.2">
      <c r="P3874">
        <v>3866</v>
      </c>
      <c r="Q3874" s="37">
        <f t="shared" ca="1" si="240"/>
        <v>0</v>
      </c>
      <c r="R3874" s="38">
        <f t="shared" si="241"/>
        <v>10</v>
      </c>
      <c r="S3874" s="38">
        <f t="shared" ca="1" si="242"/>
        <v>0</v>
      </c>
      <c r="T3874" s="38">
        <f t="shared" ca="1" si="243"/>
        <v>10</v>
      </c>
      <c r="U3874" s="38">
        <f ca="1">SUM($R$9:S3874)</f>
        <v>-96340</v>
      </c>
    </row>
    <row r="3875" spans="16:21" x14ac:dyDescent="0.2">
      <c r="P3875">
        <v>3867</v>
      </c>
      <c r="Q3875" s="37">
        <f t="shared" ca="1" si="240"/>
        <v>0</v>
      </c>
      <c r="R3875" s="38">
        <f t="shared" si="241"/>
        <v>10</v>
      </c>
      <c r="S3875" s="38">
        <f t="shared" ca="1" si="242"/>
        <v>0</v>
      </c>
      <c r="T3875" s="38">
        <f t="shared" ca="1" si="243"/>
        <v>10</v>
      </c>
      <c r="U3875" s="38">
        <f ca="1">SUM($R$9:S3875)</f>
        <v>-96330</v>
      </c>
    </row>
    <row r="3876" spans="16:21" x14ac:dyDescent="0.2">
      <c r="P3876">
        <v>3868</v>
      </c>
      <c r="Q3876" s="37">
        <f t="shared" ca="1" si="240"/>
        <v>0</v>
      </c>
      <c r="R3876" s="38">
        <f t="shared" si="241"/>
        <v>10</v>
      </c>
      <c r="S3876" s="38">
        <f t="shared" ca="1" si="242"/>
        <v>0</v>
      </c>
      <c r="T3876" s="38">
        <f t="shared" ca="1" si="243"/>
        <v>10</v>
      </c>
      <c r="U3876" s="38">
        <f ca="1">SUM($R$9:S3876)</f>
        <v>-96320</v>
      </c>
    </row>
    <row r="3877" spans="16:21" x14ac:dyDescent="0.2">
      <c r="P3877">
        <v>3869</v>
      </c>
      <c r="Q3877" s="37">
        <f t="shared" ca="1" si="240"/>
        <v>0</v>
      </c>
      <c r="R3877" s="38">
        <f t="shared" si="241"/>
        <v>10</v>
      </c>
      <c r="S3877" s="38">
        <f t="shared" ca="1" si="242"/>
        <v>0</v>
      </c>
      <c r="T3877" s="38">
        <f t="shared" ca="1" si="243"/>
        <v>10</v>
      </c>
      <c r="U3877" s="38">
        <f ca="1">SUM($R$9:S3877)</f>
        <v>-96310</v>
      </c>
    </row>
    <row r="3878" spans="16:21" x14ac:dyDescent="0.2">
      <c r="P3878">
        <v>3870</v>
      </c>
      <c r="Q3878" s="37">
        <f t="shared" ca="1" si="240"/>
        <v>0</v>
      </c>
      <c r="R3878" s="38">
        <f t="shared" si="241"/>
        <v>10</v>
      </c>
      <c r="S3878" s="38">
        <f t="shared" ca="1" si="242"/>
        <v>0</v>
      </c>
      <c r="T3878" s="38">
        <f t="shared" ca="1" si="243"/>
        <v>10</v>
      </c>
      <c r="U3878" s="38">
        <f ca="1">SUM($R$9:S3878)</f>
        <v>-96300</v>
      </c>
    </row>
    <row r="3879" spans="16:21" x14ac:dyDescent="0.2">
      <c r="P3879">
        <v>3871</v>
      </c>
      <c r="Q3879" s="37">
        <f t="shared" ca="1" si="240"/>
        <v>0</v>
      </c>
      <c r="R3879" s="38">
        <f t="shared" si="241"/>
        <v>10</v>
      </c>
      <c r="S3879" s="38">
        <f t="shared" ca="1" si="242"/>
        <v>0</v>
      </c>
      <c r="T3879" s="38">
        <f t="shared" ca="1" si="243"/>
        <v>10</v>
      </c>
      <c r="U3879" s="38">
        <f ca="1">SUM($R$9:S3879)</f>
        <v>-96290</v>
      </c>
    </row>
    <row r="3880" spans="16:21" x14ac:dyDescent="0.2">
      <c r="P3880">
        <v>3872</v>
      </c>
      <c r="Q3880" s="37">
        <f t="shared" ca="1" si="240"/>
        <v>0</v>
      </c>
      <c r="R3880" s="38">
        <f t="shared" si="241"/>
        <v>10</v>
      </c>
      <c r="S3880" s="38">
        <f t="shared" ca="1" si="242"/>
        <v>0</v>
      </c>
      <c r="T3880" s="38">
        <f t="shared" ca="1" si="243"/>
        <v>10</v>
      </c>
      <c r="U3880" s="38">
        <f ca="1">SUM($R$9:S3880)</f>
        <v>-96280</v>
      </c>
    </row>
    <row r="3881" spans="16:21" x14ac:dyDescent="0.2">
      <c r="P3881">
        <v>3873</v>
      </c>
      <c r="Q3881" s="37">
        <f t="shared" ca="1" si="240"/>
        <v>0</v>
      </c>
      <c r="R3881" s="38">
        <f t="shared" si="241"/>
        <v>10</v>
      </c>
      <c r="S3881" s="38">
        <f t="shared" ca="1" si="242"/>
        <v>0</v>
      </c>
      <c r="T3881" s="38">
        <f t="shared" ca="1" si="243"/>
        <v>10</v>
      </c>
      <c r="U3881" s="38">
        <f ca="1">SUM($R$9:S3881)</f>
        <v>-96270</v>
      </c>
    </row>
    <row r="3882" spans="16:21" x14ac:dyDescent="0.2">
      <c r="P3882">
        <v>3874</v>
      </c>
      <c r="Q3882" s="37">
        <f t="shared" ca="1" si="240"/>
        <v>0</v>
      </c>
      <c r="R3882" s="38">
        <f t="shared" si="241"/>
        <v>10</v>
      </c>
      <c r="S3882" s="38">
        <f t="shared" ca="1" si="242"/>
        <v>0</v>
      </c>
      <c r="T3882" s="38">
        <f t="shared" ca="1" si="243"/>
        <v>10</v>
      </c>
      <c r="U3882" s="38">
        <f ca="1">SUM($R$9:S3882)</f>
        <v>-96260</v>
      </c>
    </row>
    <row r="3883" spans="16:21" x14ac:dyDescent="0.2">
      <c r="P3883">
        <v>3875</v>
      </c>
      <c r="Q3883" s="37">
        <f t="shared" ca="1" si="240"/>
        <v>0</v>
      </c>
      <c r="R3883" s="38">
        <f t="shared" si="241"/>
        <v>10</v>
      </c>
      <c r="S3883" s="38">
        <f t="shared" ca="1" si="242"/>
        <v>0</v>
      </c>
      <c r="T3883" s="38">
        <f t="shared" ca="1" si="243"/>
        <v>10</v>
      </c>
      <c r="U3883" s="38">
        <f ca="1">SUM($R$9:S3883)</f>
        <v>-96250</v>
      </c>
    </row>
    <row r="3884" spans="16:21" x14ac:dyDescent="0.2">
      <c r="P3884">
        <v>3876</v>
      </c>
      <c r="Q3884" s="37">
        <f t="shared" ca="1" si="240"/>
        <v>0</v>
      </c>
      <c r="R3884" s="38">
        <f t="shared" si="241"/>
        <v>10</v>
      </c>
      <c r="S3884" s="38">
        <f t="shared" ca="1" si="242"/>
        <v>0</v>
      </c>
      <c r="T3884" s="38">
        <f t="shared" ca="1" si="243"/>
        <v>10</v>
      </c>
      <c r="U3884" s="38">
        <f ca="1">SUM($R$9:S3884)</f>
        <v>-96240</v>
      </c>
    </row>
    <row r="3885" spans="16:21" x14ac:dyDescent="0.2">
      <c r="P3885">
        <v>3877</v>
      </c>
      <c r="Q3885" s="37">
        <f t="shared" ca="1" si="240"/>
        <v>0</v>
      </c>
      <c r="R3885" s="38">
        <f t="shared" si="241"/>
        <v>10</v>
      </c>
      <c r="S3885" s="38">
        <f t="shared" ca="1" si="242"/>
        <v>0</v>
      </c>
      <c r="T3885" s="38">
        <f t="shared" ca="1" si="243"/>
        <v>10</v>
      </c>
      <c r="U3885" s="38">
        <f ca="1">SUM($R$9:S3885)</f>
        <v>-96230</v>
      </c>
    </row>
    <row r="3886" spans="16:21" x14ac:dyDescent="0.2">
      <c r="P3886">
        <v>3878</v>
      </c>
      <c r="Q3886" s="37">
        <f t="shared" ca="1" si="240"/>
        <v>0</v>
      </c>
      <c r="R3886" s="38">
        <f t="shared" si="241"/>
        <v>10</v>
      </c>
      <c r="S3886" s="38">
        <f t="shared" ca="1" si="242"/>
        <v>0</v>
      </c>
      <c r="T3886" s="38">
        <f t="shared" ca="1" si="243"/>
        <v>10</v>
      </c>
      <c r="U3886" s="38">
        <f ca="1">SUM($R$9:S3886)</f>
        <v>-96220</v>
      </c>
    </row>
    <row r="3887" spans="16:21" x14ac:dyDescent="0.2">
      <c r="P3887">
        <v>3879</v>
      </c>
      <c r="Q3887" s="37">
        <f t="shared" ca="1" si="240"/>
        <v>0</v>
      </c>
      <c r="R3887" s="38">
        <f t="shared" si="241"/>
        <v>10</v>
      </c>
      <c r="S3887" s="38">
        <f t="shared" ca="1" si="242"/>
        <v>0</v>
      </c>
      <c r="T3887" s="38">
        <f t="shared" ca="1" si="243"/>
        <v>10</v>
      </c>
      <c r="U3887" s="38">
        <f ca="1">SUM($R$9:S3887)</f>
        <v>-96210</v>
      </c>
    </row>
    <row r="3888" spans="16:21" x14ac:dyDescent="0.2">
      <c r="P3888">
        <v>3880</v>
      </c>
      <c r="Q3888" s="37">
        <f t="shared" ca="1" si="240"/>
        <v>0</v>
      </c>
      <c r="R3888" s="38">
        <f t="shared" si="241"/>
        <v>10</v>
      </c>
      <c r="S3888" s="38">
        <f t="shared" ca="1" si="242"/>
        <v>0</v>
      </c>
      <c r="T3888" s="38">
        <f t="shared" ca="1" si="243"/>
        <v>10</v>
      </c>
      <c r="U3888" s="38">
        <f ca="1">SUM($R$9:S3888)</f>
        <v>-96200</v>
      </c>
    </row>
    <row r="3889" spans="16:21" x14ac:dyDescent="0.2">
      <c r="P3889">
        <v>3881</v>
      </c>
      <c r="Q3889" s="37">
        <f t="shared" ref="Q3889:Q3952" ca="1" si="244">IF(RAND()&lt;$C$2,1,0)</f>
        <v>0</v>
      </c>
      <c r="R3889" s="38">
        <f t="shared" ref="R3889:R3952" si="245">$G$2</f>
        <v>10</v>
      </c>
      <c r="S3889" s="38">
        <f t="shared" ref="S3889:S3952" ca="1" si="246">IF(Q3889=1,$G$3,$G$4)</f>
        <v>0</v>
      </c>
      <c r="T3889" s="38">
        <f t="shared" ca="1" si="243"/>
        <v>10</v>
      </c>
      <c r="U3889" s="38">
        <f ca="1">SUM($R$9:S3889)</f>
        <v>-96190</v>
      </c>
    </row>
    <row r="3890" spans="16:21" x14ac:dyDescent="0.2">
      <c r="P3890">
        <v>3882</v>
      </c>
      <c r="Q3890" s="37">
        <f t="shared" ca="1" si="244"/>
        <v>0</v>
      </c>
      <c r="R3890" s="38">
        <f t="shared" si="245"/>
        <v>10</v>
      </c>
      <c r="S3890" s="38">
        <f t="shared" ca="1" si="246"/>
        <v>0</v>
      </c>
      <c r="T3890" s="38">
        <f t="shared" ca="1" si="243"/>
        <v>10</v>
      </c>
      <c r="U3890" s="38">
        <f ca="1">SUM($R$9:S3890)</f>
        <v>-96180</v>
      </c>
    </row>
    <row r="3891" spans="16:21" x14ac:dyDescent="0.2">
      <c r="P3891">
        <v>3883</v>
      </c>
      <c r="Q3891" s="37">
        <f t="shared" ca="1" si="244"/>
        <v>0</v>
      </c>
      <c r="R3891" s="38">
        <f t="shared" si="245"/>
        <v>10</v>
      </c>
      <c r="S3891" s="38">
        <f t="shared" ca="1" si="246"/>
        <v>0</v>
      </c>
      <c r="T3891" s="38">
        <f t="shared" ca="1" si="243"/>
        <v>10</v>
      </c>
      <c r="U3891" s="38">
        <f ca="1">SUM($R$9:S3891)</f>
        <v>-96170</v>
      </c>
    </row>
    <row r="3892" spans="16:21" x14ac:dyDescent="0.2">
      <c r="P3892">
        <v>3884</v>
      </c>
      <c r="Q3892" s="37">
        <f t="shared" ca="1" si="244"/>
        <v>0</v>
      </c>
      <c r="R3892" s="38">
        <f t="shared" si="245"/>
        <v>10</v>
      </c>
      <c r="S3892" s="38">
        <f t="shared" ca="1" si="246"/>
        <v>0</v>
      </c>
      <c r="T3892" s="38">
        <f t="shared" ca="1" si="243"/>
        <v>10</v>
      </c>
      <c r="U3892" s="38">
        <f ca="1">SUM($R$9:S3892)</f>
        <v>-96160</v>
      </c>
    </row>
    <row r="3893" spans="16:21" x14ac:dyDescent="0.2">
      <c r="P3893">
        <v>3885</v>
      </c>
      <c r="Q3893" s="37">
        <f t="shared" ca="1" si="244"/>
        <v>0</v>
      </c>
      <c r="R3893" s="38">
        <f t="shared" si="245"/>
        <v>10</v>
      </c>
      <c r="S3893" s="38">
        <f t="shared" ca="1" si="246"/>
        <v>0</v>
      </c>
      <c r="T3893" s="38">
        <f t="shared" ca="1" si="243"/>
        <v>10</v>
      </c>
      <c r="U3893" s="38">
        <f ca="1">SUM($R$9:S3893)</f>
        <v>-96150</v>
      </c>
    </row>
    <row r="3894" spans="16:21" x14ac:dyDescent="0.2">
      <c r="P3894">
        <v>3886</v>
      </c>
      <c r="Q3894" s="37">
        <f t="shared" ca="1" si="244"/>
        <v>0</v>
      </c>
      <c r="R3894" s="38">
        <f t="shared" si="245"/>
        <v>10</v>
      </c>
      <c r="S3894" s="38">
        <f t="shared" ca="1" si="246"/>
        <v>0</v>
      </c>
      <c r="T3894" s="38">
        <f t="shared" ca="1" si="243"/>
        <v>10</v>
      </c>
      <c r="U3894" s="38">
        <f ca="1">SUM($R$9:S3894)</f>
        <v>-96140</v>
      </c>
    </row>
    <row r="3895" spans="16:21" x14ac:dyDescent="0.2">
      <c r="P3895">
        <v>3887</v>
      </c>
      <c r="Q3895" s="37">
        <f t="shared" ca="1" si="244"/>
        <v>0</v>
      </c>
      <c r="R3895" s="38">
        <f t="shared" si="245"/>
        <v>10</v>
      </c>
      <c r="S3895" s="38">
        <f t="shared" ca="1" si="246"/>
        <v>0</v>
      </c>
      <c r="T3895" s="38">
        <f t="shared" ca="1" si="243"/>
        <v>10</v>
      </c>
      <c r="U3895" s="38">
        <f ca="1">SUM($R$9:S3895)</f>
        <v>-96130</v>
      </c>
    </row>
    <row r="3896" spans="16:21" x14ac:dyDescent="0.2">
      <c r="P3896">
        <v>3888</v>
      </c>
      <c r="Q3896" s="37">
        <f t="shared" ca="1" si="244"/>
        <v>0</v>
      </c>
      <c r="R3896" s="38">
        <f t="shared" si="245"/>
        <v>10</v>
      </c>
      <c r="S3896" s="38">
        <f t="shared" ca="1" si="246"/>
        <v>0</v>
      </c>
      <c r="T3896" s="38">
        <f t="shared" ca="1" si="243"/>
        <v>10</v>
      </c>
      <c r="U3896" s="38">
        <f ca="1">SUM($R$9:S3896)</f>
        <v>-96120</v>
      </c>
    </row>
    <row r="3897" spans="16:21" x14ac:dyDescent="0.2">
      <c r="P3897">
        <v>3889</v>
      </c>
      <c r="Q3897" s="37">
        <f t="shared" ca="1" si="244"/>
        <v>0</v>
      </c>
      <c r="R3897" s="38">
        <f t="shared" si="245"/>
        <v>10</v>
      </c>
      <c r="S3897" s="38">
        <f t="shared" ca="1" si="246"/>
        <v>0</v>
      </c>
      <c r="T3897" s="38">
        <f t="shared" ca="1" si="243"/>
        <v>10</v>
      </c>
      <c r="U3897" s="38">
        <f ca="1">SUM($R$9:S3897)</f>
        <v>-96110</v>
      </c>
    </row>
    <row r="3898" spans="16:21" x14ac:dyDescent="0.2">
      <c r="P3898">
        <v>3890</v>
      </c>
      <c r="Q3898" s="37">
        <f t="shared" ca="1" si="244"/>
        <v>0</v>
      </c>
      <c r="R3898" s="38">
        <f t="shared" si="245"/>
        <v>10</v>
      </c>
      <c r="S3898" s="38">
        <f t="shared" ca="1" si="246"/>
        <v>0</v>
      </c>
      <c r="T3898" s="38">
        <f t="shared" ca="1" si="243"/>
        <v>10</v>
      </c>
      <c r="U3898" s="38">
        <f ca="1">SUM($R$9:S3898)</f>
        <v>-96100</v>
      </c>
    </row>
    <row r="3899" spans="16:21" x14ac:dyDescent="0.2">
      <c r="P3899">
        <v>3891</v>
      </c>
      <c r="Q3899" s="37">
        <f t="shared" ca="1" si="244"/>
        <v>0</v>
      </c>
      <c r="R3899" s="38">
        <f t="shared" si="245"/>
        <v>10</v>
      </c>
      <c r="S3899" s="38">
        <f t="shared" ca="1" si="246"/>
        <v>0</v>
      </c>
      <c r="T3899" s="38">
        <f t="shared" ca="1" si="243"/>
        <v>10</v>
      </c>
      <c r="U3899" s="38">
        <f ca="1">SUM($R$9:S3899)</f>
        <v>-96090</v>
      </c>
    </row>
    <row r="3900" spans="16:21" x14ac:dyDescent="0.2">
      <c r="P3900">
        <v>3892</v>
      </c>
      <c r="Q3900" s="37">
        <f t="shared" ca="1" si="244"/>
        <v>0</v>
      </c>
      <c r="R3900" s="38">
        <f t="shared" si="245"/>
        <v>10</v>
      </c>
      <c r="S3900" s="38">
        <f t="shared" ca="1" si="246"/>
        <v>0</v>
      </c>
      <c r="T3900" s="38">
        <f t="shared" ca="1" si="243"/>
        <v>10</v>
      </c>
      <c r="U3900" s="38">
        <f ca="1">SUM($R$9:S3900)</f>
        <v>-96080</v>
      </c>
    </row>
    <row r="3901" spans="16:21" x14ac:dyDescent="0.2">
      <c r="P3901">
        <v>3893</v>
      </c>
      <c r="Q3901" s="37">
        <f t="shared" ca="1" si="244"/>
        <v>0</v>
      </c>
      <c r="R3901" s="38">
        <f t="shared" si="245"/>
        <v>10</v>
      </c>
      <c r="S3901" s="38">
        <f t="shared" ca="1" si="246"/>
        <v>0</v>
      </c>
      <c r="T3901" s="38">
        <f t="shared" ca="1" si="243"/>
        <v>10</v>
      </c>
      <c r="U3901" s="38">
        <f ca="1">SUM($R$9:S3901)</f>
        <v>-96070</v>
      </c>
    </row>
    <row r="3902" spans="16:21" x14ac:dyDescent="0.2">
      <c r="P3902">
        <v>3894</v>
      </c>
      <c r="Q3902" s="37">
        <f t="shared" ca="1" si="244"/>
        <v>0</v>
      </c>
      <c r="R3902" s="38">
        <f t="shared" si="245"/>
        <v>10</v>
      </c>
      <c r="S3902" s="38">
        <f t="shared" ca="1" si="246"/>
        <v>0</v>
      </c>
      <c r="T3902" s="38">
        <f t="shared" ca="1" si="243"/>
        <v>10</v>
      </c>
      <c r="U3902" s="38">
        <f ca="1">SUM($R$9:S3902)</f>
        <v>-96060</v>
      </c>
    </row>
    <row r="3903" spans="16:21" x14ac:dyDescent="0.2">
      <c r="P3903">
        <v>3895</v>
      </c>
      <c r="Q3903" s="37">
        <f t="shared" ca="1" si="244"/>
        <v>0</v>
      </c>
      <c r="R3903" s="38">
        <f t="shared" si="245"/>
        <v>10</v>
      </c>
      <c r="S3903" s="38">
        <f t="shared" ca="1" si="246"/>
        <v>0</v>
      </c>
      <c r="T3903" s="38">
        <f t="shared" ca="1" si="243"/>
        <v>10</v>
      </c>
      <c r="U3903" s="38">
        <f ca="1">SUM($R$9:S3903)</f>
        <v>-96050</v>
      </c>
    </row>
    <row r="3904" spans="16:21" x14ac:dyDescent="0.2">
      <c r="P3904">
        <v>3896</v>
      </c>
      <c r="Q3904" s="37">
        <f t="shared" ca="1" si="244"/>
        <v>0</v>
      </c>
      <c r="R3904" s="38">
        <f t="shared" si="245"/>
        <v>10</v>
      </c>
      <c r="S3904" s="38">
        <f t="shared" ca="1" si="246"/>
        <v>0</v>
      </c>
      <c r="T3904" s="38">
        <f t="shared" ca="1" si="243"/>
        <v>10</v>
      </c>
      <c r="U3904" s="38">
        <f ca="1">SUM($R$9:S3904)</f>
        <v>-96040</v>
      </c>
    </row>
    <row r="3905" spans="16:21" x14ac:dyDescent="0.2">
      <c r="P3905">
        <v>3897</v>
      </c>
      <c r="Q3905" s="37">
        <f t="shared" ca="1" si="244"/>
        <v>0</v>
      </c>
      <c r="R3905" s="38">
        <f t="shared" si="245"/>
        <v>10</v>
      </c>
      <c r="S3905" s="38">
        <f t="shared" ca="1" si="246"/>
        <v>0</v>
      </c>
      <c r="T3905" s="38">
        <f t="shared" ca="1" si="243"/>
        <v>10</v>
      </c>
      <c r="U3905" s="38">
        <f ca="1">SUM($R$9:S3905)</f>
        <v>-96030</v>
      </c>
    </row>
    <row r="3906" spans="16:21" x14ac:dyDescent="0.2">
      <c r="P3906">
        <v>3898</v>
      </c>
      <c r="Q3906" s="37">
        <f t="shared" ca="1" si="244"/>
        <v>0</v>
      </c>
      <c r="R3906" s="38">
        <f t="shared" si="245"/>
        <v>10</v>
      </c>
      <c r="S3906" s="38">
        <f t="shared" ca="1" si="246"/>
        <v>0</v>
      </c>
      <c r="T3906" s="38">
        <f t="shared" ca="1" si="243"/>
        <v>10</v>
      </c>
      <c r="U3906" s="38">
        <f ca="1">SUM($R$9:S3906)</f>
        <v>-96020</v>
      </c>
    </row>
    <row r="3907" spans="16:21" x14ac:dyDescent="0.2">
      <c r="P3907">
        <v>3899</v>
      </c>
      <c r="Q3907" s="37">
        <f t="shared" ca="1" si="244"/>
        <v>0</v>
      </c>
      <c r="R3907" s="38">
        <f t="shared" si="245"/>
        <v>10</v>
      </c>
      <c r="S3907" s="38">
        <f t="shared" ca="1" si="246"/>
        <v>0</v>
      </c>
      <c r="T3907" s="38">
        <f t="shared" ca="1" si="243"/>
        <v>10</v>
      </c>
      <c r="U3907" s="38">
        <f ca="1">SUM($R$9:S3907)</f>
        <v>-96010</v>
      </c>
    </row>
    <row r="3908" spans="16:21" x14ac:dyDescent="0.2">
      <c r="P3908">
        <v>3900</v>
      </c>
      <c r="Q3908" s="37">
        <f t="shared" ca="1" si="244"/>
        <v>0</v>
      </c>
      <c r="R3908" s="38">
        <f t="shared" si="245"/>
        <v>10</v>
      </c>
      <c r="S3908" s="38">
        <f t="shared" ca="1" si="246"/>
        <v>0</v>
      </c>
      <c r="T3908" s="38">
        <f t="shared" ca="1" si="243"/>
        <v>10</v>
      </c>
      <c r="U3908" s="38">
        <f ca="1">SUM($R$9:S3908)</f>
        <v>-96000</v>
      </c>
    </row>
    <row r="3909" spans="16:21" x14ac:dyDescent="0.2">
      <c r="P3909">
        <v>3901</v>
      </c>
      <c r="Q3909" s="37">
        <f t="shared" ca="1" si="244"/>
        <v>0</v>
      </c>
      <c r="R3909" s="38">
        <f t="shared" si="245"/>
        <v>10</v>
      </c>
      <c r="S3909" s="38">
        <f t="shared" ca="1" si="246"/>
        <v>0</v>
      </c>
      <c r="T3909" s="38">
        <f t="shared" ca="1" si="243"/>
        <v>10</v>
      </c>
      <c r="U3909" s="38">
        <f ca="1">SUM($R$9:S3909)</f>
        <v>-95990</v>
      </c>
    </row>
    <row r="3910" spans="16:21" x14ac:dyDescent="0.2">
      <c r="P3910">
        <v>3902</v>
      </c>
      <c r="Q3910" s="37">
        <f t="shared" ca="1" si="244"/>
        <v>0</v>
      </c>
      <c r="R3910" s="38">
        <f t="shared" si="245"/>
        <v>10</v>
      </c>
      <c r="S3910" s="38">
        <f t="shared" ca="1" si="246"/>
        <v>0</v>
      </c>
      <c r="T3910" s="38">
        <f t="shared" ca="1" si="243"/>
        <v>10</v>
      </c>
      <c r="U3910" s="38">
        <f ca="1">SUM($R$9:S3910)</f>
        <v>-95980</v>
      </c>
    </row>
    <row r="3911" spans="16:21" x14ac:dyDescent="0.2">
      <c r="P3911">
        <v>3903</v>
      </c>
      <c r="Q3911" s="37">
        <f t="shared" ca="1" si="244"/>
        <v>0</v>
      </c>
      <c r="R3911" s="38">
        <f t="shared" si="245"/>
        <v>10</v>
      </c>
      <c r="S3911" s="38">
        <f t="shared" ca="1" si="246"/>
        <v>0</v>
      </c>
      <c r="T3911" s="38">
        <f t="shared" ca="1" si="243"/>
        <v>10</v>
      </c>
      <c r="U3911" s="38">
        <f ca="1">SUM($R$9:S3911)</f>
        <v>-95970</v>
      </c>
    </row>
    <row r="3912" spans="16:21" x14ac:dyDescent="0.2">
      <c r="P3912">
        <v>3904</v>
      </c>
      <c r="Q3912" s="37">
        <f t="shared" ca="1" si="244"/>
        <v>0</v>
      </c>
      <c r="R3912" s="38">
        <f t="shared" si="245"/>
        <v>10</v>
      </c>
      <c r="S3912" s="38">
        <f t="shared" ca="1" si="246"/>
        <v>0</v>
      </c>
      <c r="T3912" s="38">
        <f t="shared" ca="1" si="243"/>
        <v>10</v>
      </c>
      <c r="U3912" s="38">
        <f ca="1">SUM($R$9:S3912)</f>
        <v>-95960</v>
      </c>
    </row>
    <row r="3913" spans="16:21" x14ac:dyDescent="0.2">
      <c r="P3913">
        <v>3905</v>
      </c>
      <c r="Q3913" s="37">
        <f t="shared" ca="1" si="244"/>
        <v>0</v>
      </c>
      <c r="R3913" s="38">
        <f t="shared" si="245"/>
        <v>10</v>
      </c>
      <c r="S3913" s="38">
        <f t="shared" ca="1" si="246"/>
        <v>0</v>
      </c>
      <c r="T3913" s="38">
        <f t="shared" ca="1" si="243"/>
        <v>10</v>
      </c>
      <c r="U3913" s="38">
        <f ca="1">SUM($R$9:S3913)</f>
        <v>-95950</v>
      </c>
    </row>
    <row r="3914" spans="16:21" x14ac:dyDescent="0.2">
      <c r="P3914">
        <v>3906</v>
      </c>
      <c r="Q3914" s="37">
        <f t="shared" ca="1" si="244"/>
        <v>0</v>
      </c>
      <c r="R3914" s="38">
        <f t="shared" si="245"/>
        <v>10</v>
      </c>
      <c r="S3914" s="38">
        <f t="shared" ca="1" si="246"/>
        <v>0</v>
      </c>
      <c r="T3914" s="38">
        <f t="shared" ref="T3914:T3977" ca="1" si="247">R3914+S3914</f>
        <v>10</v>
      </c>
      <c r="U3914" s="38">
        <f ca="1">SUM($R$9:S3914)</f>
        <v>-95940</v>
      </c>
    </row>
    <row r="3915" spans="16:21" x14ac:dyDescent="0.2">
      <c r="P3915">
        <v>3907</v>
      </c>
      <c r="Q3915" s="37">
        <f t="shared" ca="1" si="244"/>
        <v>0</v>
      </c>
      <c r="R3915" s="38">
        <f t="shared" si="245"/>
        <v>10</v>
      </c>
      <c r="S3915" s="38">
        <f t="shared" ca="1" si="246"/>
        <v>0</v>
      </c>
      <c r="T3915" s="38">
        <f t="shared" ca="1" si="247"/>
        <v>10</v>
      </c>
      <c r="U3915" s="38">
        <f ca="1">SUM($R$9:S3915)</f>
        <v>-95930</v>
      </c>
    </row>
    <row r="3916" spans="16:21" x14ac:dyDescent="0.2">
      <c r="P3916">
        <v>3908</v>
      </c>
      <c r="Q3916" s="37">
        <f t="shared" ca="1" si="244"/>
        <v>0</v>
      </c>
      <c r="R3916" s="38">
        <f t="shared" si="245"/>
        <v>10</v>
      </c>
      <c r="S3916" s="38">
        <f t="shared" ca="1" si="246"/>
        <v>0</v>
      </c>
      <c r="T3916" s="38">
        <f t="shared" ca="1" si="247"/>
        <v>10</v>
      </c>
      <c r="U3916" s="38">
        <f ca="1">SUM($R$9:S3916)</f>
        <v>-95920</v>
      </c>
    </row>
    <row r="3917" spans="16:21" x14ac:dyDescent="0.2">
      <c r="P3917">
        <v>3909</v>
      </c>
      <c r="Q3917" s="37">
        <f t="shared" ca="1" si="244"/>
        <v>1</v>
      </c>
      <c r="R3917" s="38">
        <f t="shared" si="245"/>
        <v>10</v>
      </c>
      <c r="S3917" s="38">
        <f t="shared" ca="1" si="246"/>
        <v>-1000</v>
      </c>
      <c r="T3917" s="38">
        <f t="shared" ca="1" si="247"/>
        <v>-990</v>
      </c>
      <c r="U3917" s="38">
        <f ca="1">SUM($R$9:S3917)</f>
        <v>-96910</v>
      </c>
    </row>
    <row r="3918" spans="16:21" x14ac:dyDescent="0.2">
      <c r="P3918">
        <v>3910</v>
      </c>
      <c r="Q3918" s="37">
        <f t="shared" ca="1" si="244"/>
        <v>0</v>
      </c>
      <c r="R3918" s="38">
        <f t="shared" si="245"/>
        <v>10</v>
      </c>
      <c r="S3918" s="38">
        <f t="shared" ca="1" si="246"/>
        <v>0</v>
      </c>
      <c r="T3918" s="38">
        <f t="shared" ca="1" si="247"/>
        <v>10</v>
      </c>
      <c r="U3918" s="38">
        <f ca="1">SUM($R$9:S3918)</f>
        <v>-96900</v>
      </c>
    </row>
    <row r="3919" spans="16:21" x14ac:dyDescent="0.2">
      <c r="P3919">
        <v>3911</v>
      </c>
      <c r="Q3919" s="37">
        <f t="shared" ca="1" si="244"/>
        <v>0</v>
      </c>
      <c r="R3919" s="38">
        <f t="shared" si="245"/>
        <v>10</v>
      </c>
      <c r="S3919" s="38">
        <f t="shared" ca="1" si="246"/>
        <v>0</v>
      </c>
      <c r="T3919" s="38">
        <f t="shared" ca="1" si="247"/>
        <v>10</v>
      </c>
      <c r="U3919" s="38">
        <f ca="1">SUM($R$9:S3919)</f>
        <v>-96890</v>
      </c>
    </row>
    <row r="3920" spans="16:21" x14ac:dyDescent="0.2">
      <c r="P3920">
        <v>3912</v>
      </c>
      <c r="Q3920" s="37">
        <f t="shared" ca="1" si="244"/>
        <v>0</v>
      </c>
      <c r="R3920" s="38">
        <f t="shared" si="245"/>
        <v>10</v>
      </c>
      <c r="S3920" s="38">
        <f t="shared" ca="1" si="246"/>
        <v>0</v>
      </c>
      <c r="T3920" s="38">
        <f t="shared" ca="1" si="247"/>
        <v>10</v>
      </c>
      <c r="U3920" s="38">
        <f ca="1">SUM($R$9:S3920)</f>
        <v>-96880</v>
      </c>
    </row>
    <row r="3921" spans="16:21" x14ac:dyDescent="0.2">
      <c r="P3921">
        <v>3913</v>
      </c>
      <c r="Q3921" s="37">
        <f t="shared" ca="1" si="244"/>
        <v>0</v>
      </c>
      <c r="R3921" s="38">
        <f t="shared" si="245"/>
        <v>10</v>
      </c>
      <c r="S3921" s="38">
        <f t="shared" ca="1" si="246"/>
        <v>0</v>
      </c>
      <c r="T3921" s="38">
        <f t="shared" ca="1" si="247"/>
        <v>10</v>
      </c>
      <c r="U3921" s="38">
        <f ca="1">SUM($R$9:S3921)</f>
        <v>-96870</v>
      </c>
    </row>
    <row r="3922" spans="16:21" x14ac:dyDescent="0.2">
      <c r="P3922">
        <v>3914</v>
      </c>
      <c r="Q3922" s="37">
        <f t="shared" ca="1" si="244"/>
        <v>0</v>
      </c>
      <c r="R3922" s="38">
        <f t="shared" si="245"/>
        <v>10</v>
      </c>
      <c r="S3922" s="38">
        <f t="shared" ca="1" si="246"/>
        <v>0</v>
      </c>
      <c r="T3922" s="38">
        <f t="shared" ca="1" si="247"/>
        <v>10</v>
      </c>
      <c r="U3922" s="38">
        <f ca="1">SUM($R$9:S3922)</f>
        <v>-96860</v>
      </c>
    </row>
    <row r="3923" spans="16:21" x14ac:dyDescent="0.2">
      <c r="P3923">
        <v>3915</v>
      </c>
      <c r="Q3923" s="37">
        <f t="shared" ca="1" si="244"/>
        <v>0</v>
      </c>
      <c r="R3923" s="38">
        <f t="shared" si="245"/>
        <v>10</v>
      </c>
      <c r="S3923" s="38">
        <f t="shared" ca="1" si="246"/>
        <v>0</v>
      </c>
      <c r="T3923" s="38">
        <f t="shared" ca="1" si="247"/>
        <v>10</v>
      </c>
      <c r="U3923" s="38">
        <f ca="1">SUM($R$9:S3923)</f>
        <v>-96850</v>
      </c>
    </row>
    <row r="3924" spans="16:21" x14ac:dyDescent="0.2">
      <c r="P3924">
        <v>3916</v>
      </c>
      <c r="Q3924" s="37">
        <f t="shared" ca="1" si="244"/>
        <v>0</v>
      </c>
      <c r="R3924" s="38">
        <f t="shared" si="245"/>
        <v>10</v>
      </c>
      <c r="S3924" s="38">
        <f t="shared" ca="1" si="246"/>
        <v>0</v>
      </c>
      <c r="T3924" s="38">
        <f t="shared" ca="1" si="247"/>
        <v>10</v>
      </c>
      <c r="U3924" s="38">
        <f ca="1">SUM($R$9:S3924)</f>
        <v>-96840</v>
      </c>
    </row>
    <row r="3925" spans="16:21" x14ac:dyDescent="0.2">
      <c r="P3925">
        <v>3917</v>
      </c>
      <c r="Q3925" s="37">
        <f t="shared" ca="1" si="244"/>
        <v>0</v>
      </c>
      <c r="R3925" s="38">
        <f t="shared" si="245"/>
        <v>10</v>
      </c>
      <c r="S3925" s="38">
        <f t="shared" ca="1" si="246"/>
        <v>0</v>
      </c>
      <c r="T3925" s="38">
        <f t="shared" ca="1" si="247"/>
        <v>10</v>
      </c>
      <c r="U3925" s="38">
        <f ca="1">SUM($R$9:S3925)</f>
        <v>-96830</v>
      </c>
    </row>
    <row r="3926" spans="16:21" x14ac:dyDescent="0.2">
      <c r="P3926">
        <v>3918</v>
      </c>
      <c r="Q3926" s="37">
        <f t="shared" ca="1" si="244"/>
        <v>0</v>
      </c>
      <c r="R3926" s="38">
        <f t="shared" si="245"/>
        <v>10</v>
      </c>
      <c r="S3926" s="38">
        <f t="shared" ca="1" si="246"/>
        <v>0</v>
      </c>
      <c r="T3926" s="38">
        <f t="shared" ca="1" si="247"/>
        <v>10</v>
      </c>
      <c r="U3926" s="38">
        <f ca="1">SUM($R$9:S3926)</f>
        <v>-96820</v>
      </c>
    </row>
    <row r="3927" spans="16:21" x14ac:dyDescent="0.2">
      <c r="P3927">
        <v>3919</v>
      </c>
      <c r="Q3927" s="37">
        <f t="shared" ca="1" si="244"/>
        <v>0</v>
      </c>
      <c r="R3927" s="38">
        <f t="shared" si="245"/>
        <v>10</v>
      </c>
      <c r="S3927" s="38">
        <f t="shared" ca="1" si="246"/>
        <v>0</v>
      </c>
      <c r="T3927" s="38">
        <f t="shared" ca="1" si="247"/>
        <v>10</v>
      </c>
      <c r="U3927" s="38">
        <f ca="1">SUM($R$9:S3927)</f>
        <v>-96810</v>
      </c>
    </row>
    <row r="3928" spans="16:21" x14ac:dyDescent="0.2">
      <c r="P3928">
        <v>3920</v>
      </c>
      <c r="Q3928" s="37">
        <f t="shared" ca="1" si="244"/>
        <v>0</v>
      </c>
      <c r="R3928" s="38">
        <f t="shared" si="245"/>
        <v>10</v>
      </c>
      <c r="S3928" s="38">
        <f t="shared" ca="1" si="246"/>
        <v>0</v>
      </c>
      <c r="T3928" s="38">
        <f t="shared" ca="1" si="247"/>
        <v>10</v>
      </c>
      <c r="U3928" s="38">
        <f ca="1">SUM($R$9:S3928)</f>
        <v>-96800</v>
      </c>
    </row>
    <row r="3929" spans="16:21" x14ac:dyDescent="0.2">
      <c r="P3929">
        <v>3921</v>
      </c>
      <c r="Q3929" s="37">
        <f t="shared" ca="1" si="244"/>
        <v>0</v>
      </c>
      <c r="R3929" s="38">
        <f t="shared" si="245"/>
        <v>10</v>
      </c>
      <c r="S3929" s="38">
        <f t="shared" ca="1" si="246"/>
        <v>0</v>
      </c>
      <c r="T3929" s="38">
        <f t="shared" ca="1" si="247"/>
        <v>10</v>
      </c>
      <c r="U3929" s="38">
        <f ca="1">SUM($R$9:S3929)</f>
        <v>-96790</v>
      </c>
    </row>
    <row r="3930" spans="16:21" x14ac:dyDescent="0.2">
      <c r="P3930">
        <v>3922</v>
      </c>
      <c r="Q3930" s="37">
        <f t="shared" ca="1" si="244"/>
        <v>0</v>
      </c>
      <c r="R3930" s="38">
        <f t="shared" si="245"/>
        <v>10</v>
      </c>
      <c r="S3930" s="38">
        <f t="shared" ca="1" si="246"/>
        <v>0</v>
      </c>
      <c r="T3930" s="38">
        <f t="shared" ca="1" si="247"/>
        <v>10</v>
      </c>
      <c r="U3930" s="38">
        <f ca="1">SUM($R$9:S3930)</f>
        <v>-96780</v>
      </c>
    </row>
    <row r="3931" spans="16:21" x14ac:dyDescent="0.2">
      <c r="P3931">
        <v>3923</v>
      </c>
      <c r="Q3931" s="37">
        <f t="shared" ca="1" si="244"/>
        <v>0</v>
      </c>
      <c r="R3931" s="38">
        <f t="shared" si="245"/>
        <v>10</v>
      </c>
      <c r="S3931" s="38">
        <f t="shared" ca="1" si="246"/>
        <v>0</v>
      </c>
      <c r="T3931" s="38">
        <f t="shared" ca="1" si="247"/>
        <v>10</v>
      </c>
      <c r="U3931" s="38">
        <f ca="1">SUM($R$9:S3931)</f>
        <v>-96770</v>
      </c>
    </row>
    <row r="3932" spans="16:21" x14ac:dyDescent="0.2">
      <c r="P3932">
        <v>3924</v>
      </c>
      <c r="Q3932" s="37">
        <f t="shared" ca="1" si="244"/>
        <v>0</v>
      </c>
      <c r="R3932" s="38">
        <f t="shared" si="245"/>
        <v>10</v>
      </c>
      <c r="S3932" s="38">
        <f t="shared" ca="1" si="246"/>
        <v>0</v>
      </c>
      <c r="T3932" s="38">
        <f t="shared" ca="1" si="247"/>
        <v>10</v>
      </c>
      <c r="U3932" s="38">
        <f ca="1">SUM($R$9:S3932)</f>
        <v>-96760</v>
      </c>
    </row>
    <row r="3933" spans="16:21" x14ac:dyDescent="0.2">
      <c r="P3933">
        <v>3925</v>
      </c>
      <c r="Q3933" s="37">
        <f t="shared" ca="1" si="244"/>
        <v>0</v>
      </c>
      <c r="R3933" s="38">
        <f t="shared" si="245"/>
        <v>10</v>
      </c>
      <c r="S3933" s="38">
        <f t="shared" ca="1" si="246"/>
        <v>0</v>
      </c>
      <c r="T3933" s="38">
        <f t="shared" ca="1" si="247"/>
        <v>10</v>
      </c>
      <c r="U3933" s="38">
        <f ca="1">SUM($R$9:S3933)</f>
        <v>-96750</v>
      </c>
    </row>
    <row r="3934" spans="16:21" x14ac:dyDescent="0.2">
      <c r="P3934">
        <v>3926</v>
      </c>
      <c r="Q3934" s="37">
        <f t="shared" ca="1" si="244"/>
        <v>0</v>
      </c>
      <c r="R3934" s="38">
        <f t="shared" si="245"/>
        <v>10</v>
      </c>
      <c r="S3934" s="38">
        <f t="shared" ca="1" si="246"/>
        <v>0</v>
      </c>
      <c r="T3934" s="38">
        <f t="shared" ca="1" si="247"/>
        <v>10</v>
      </c>
      <c r="U3934" s="38">
        <f ca="1">SUM($R$9:S3934)</f>
        <v>-96740</v>
      </c>
    </row>
    <row r="3935" spans="16:21" x14ac:dyDescent="0.2">
      <c r="P3935">
        <v>3927</v>
      </c>
      <c r="Q3935" s="37">
        <f t="shared" ca="1" si="244"/>
        <v>0</v>
      </c>
      <c r="R3935" s="38">
        <f t="shared" si="245"/>
        <v>10</v>
      </c>
      <c r="S3935" s="38">
        <f t="shared" ca="1" si="246"/>
        <v>0</v>
      </c>
      <c r="T3935" s="38">
        <f t="shared" ca="1" si="247"/>
        <v>10</v>
      </c>
      <c r="U3935" s="38">
        <f ca="1">SUM($R$9:S3935)</f>
        <v>-96730</v>
      </c>
    </row>
    <row r="3936" spans="16:21" x14ac:dyDescent="0.2">
      <c r="P3936">
        <v>3928</v>
      </c>
      <c r="Q3936" s="37">
        <f t="shared" ca="1" si="244"/>
        <v>0</v>
      </c>
      <c r="R3936" s="38">
        <f t="shared" si="245"/>
        <v>10</v>
      </c>
      <c r="S3936" s="38">
        <f t="shared" ca="1" si="246"/>
        <v>0</v>
      </c>
      <c r="T3936" s="38">
        <f t="shared" ca="1" si="247"/>
        <v>10</v>
      </c>
      <c r="U3936" s="38">
        <f ca="1">SUM($R$9:S3936)</f>
        <v>-96720</v>
      </c>
    </row>
    <row r="3937" spans="16:21" x14ac:dyDescent="0.2">
      <c r="P3937">
        <v>3929</v>
      </c>
      <c r="Q3937" s="37">
        <f t="shared" ca="1" si="244"/>
        <v>0</v>
      </c>
      <c r="R3937" s="38">
        <f t="shared" si="245"/>
        <v>10</v>
      </c>
      <c r="S3937" s="38">
        <f t="shared" ca="1" si="246"/>
        <v>0</v>
      </c>
      <c r="T3937" s="38">
        <f t="shared" ca="1" si="247"/>
        <v>10</v>
      </c>
      <c r="U3937" s="38">
        <f ca="1">SUM($R$9:S3937)</f>
        <v>-96710</v>
      </c>
    </row>
    <row r="3938" spans="16:21" x14ac:dyDescent="0.2">
      <c r="P3938">
        <v>3930</v>
      </c>
      <c r="Q3938" s="37">
        <f t="shared" ca="1" si="244"/>
        <v>0</v>
      </c>
      <c r="R3938" s="38">
        <f t="shared" si="245"/>
        <v>10</v>
      </c>
      <c r="S3938" s="38">
        <f t="shared" ca="1" si="246"/>
        <v>0</v>
      </c>
      <c r="T3938" s="38">
        <f t="shared" ca="1" si="247"/>
        <v>10</v>
      </c>
      <c r="U3938" s="38">
        <f ca="1">SUM($R$9:S3938)</f>
        <v>-96700</v>
      </c>
    </row>
    <row r="3939" spans="16:21" x14ac:dyDescent="0.2">
      <c r="P3939">
        <v>3931</v>
      </c>
      <c r="Q3939" s="37">
        <f t="shared" ca="1" si="244"/>
        <v>0</v>
      </c>
      <c r="R3939" s="38">
        <f t="shared" si="245"/>
        <v>10</v>
      </c>
      <c r="S3939" s="38">
        <f t="shared" ca="1" si="246"/>
        <v>0</v>
      </c>
      <c r="T3939" s="38">
        <f t="shared" ca="1" si="247"/>
        <v>10</v>
      </c>
      <c r="U3939" s="38">
        <f ca="1">SUM($R$9:S3939)</f>
        <v>-96690</v>
      </c>
    </row>
    <row r="3940" spans="16:21" x14ac:dyDescent="0.2">
      <c r="P3940">
        <v>3932</v>
      </c>
      <c r="Q3940" s="37">
        <f t="shared" ca="1" si="244"/>
        <v>0</v>
      </c>
      <c r="R3940" s="38">
        <f t="shared" si="245"/>
        <v>10</v>
      </c>
      <c r="S3940" s="38">
        <f t="shared" ca="1" si="246"/>
        <v>0</v>
      </c>
      <c r="T3940" s="38">
        <f t="shared" ca="1" si="247"/>
        <v>10</v>
      </c>
      <c r="U3940" s="38">
        <f ca="1">SUM($R$9:S3940)</f>
        <v>-96680</v>
      </c>
    </row>
    <row r="3941" spans="16:21" x14ac:dyDescent="0.2">
      <c r="P3941">
        <v>3933</v>
      </c>
      <c r="Q3941" s="37">
        <f t="shared" ca="1" si="244"/>
        <v>0</v>
      </c>
      <c r="R3941" s="38">
        <f t="shared" si="245"/>
        <v>10</v>
      </c>
      <c r="S3941" s="38">
        <f t="shared" ca="1" si="246"/>
        <v>0</v>
      </c>
      <c r="T3941" s="38">
        <f t="shared" ca="1" si="247"/>
        <v>10</v>
      </c>
      <c r="U3941" s="38">
        <f ca="1">SUM($R$9:S3941)</f>
        <v>-96670</v>
      </c>
    </row>
    <row r="3942" spans="16:21" x14ac:dyDescent="0.2">
      <c r="P3942">
        <v>3934</v>
      </c>
      <c r="Q3942" s="37">
        <f t="shared" ca="1" si="244"/>
        <v>0</v>
      </c>
      <c r="R3942" s="38">
        <f t="shared" si="245"/>
        <v>10</v>
      </c>
      <c r="S3942" s="38">
        <f t="shared" ca="1" si="246"/>
        <v>0</v>
      </c>
      <c r="T3942" s="38">
        <f t="shared" ca="1" si="247"/>
        <v>10</v>
      </c>
      <c r="U3942" s="38">
        <f ca="1">SUM($R$9:S3942)</f>
        <v>-96660</v>
      </c>
    </row>
    <row r="3943" spans="16:21" x14ac:dyDescent="0.2">
      <c r="P3943">
        <v>3935</v>
      </c>
      <c r="Q3943" s="37">
        <f t="shared" ca="1" si="244"/>
        <v>0</v>
      </c>
      <c r="R3943" s="38">
        <f t="shared" si="245"/>
        <v>10</v>
      </c>
      <c r="S3943" s="38">
        <f t="shared" ca="1" si="246"/>
        <v>0</v>
      </c>
      <c r="T3943" s="38">
        <f t="shared" ca="1" si="247"/>
        <v>10</v>
      </c>
      <c r="U3943" s="38">
        <f ca="1">SUM($R$9:S3943)</f>
        <v>-96650</v>
      </c>
    </row>
    <row r="3944" spans="16:21" x14ac:dyDescent="0.2">
      <c r="P3944">
        <v>3936</v>
      </c>
      <c r="Q3944" s="37">
        <f t="shared" ca="1" si="244"/>
        <v>0</v>
      </c>
      <c r="R3944" s="38">
        <f t="shared" si="245"/>
        <v>10</v>
      </c>
      <c r="S3944" s="38">
        <f t="shared" ca="1" si="246"/>
        <v>0</v>
      </c>
      <c r="T3944" s="38">
        <f t="shared" ca="1" si="247"/>
        <v>10</v>
      </c>
      <c r="U3944" s="38">
        <f ca="1">SUM($R$9:S3944)</f>
        <v>-96640</v>
      </c>
    </row>
    <row r="3945" spans="16:21" x14ac:dyDescent="0.2">
      <c r="P3945">
        <v>3937</v>
      </c>
      <c r="Q3945" s="37">
        <f t="shared" ca="1" si="244"/>
        <v>1</v>
      </c>
      <c r="R3945" s="38">
        <f t="shared" si="245"/>
        <v>10</v>
      </c>
      <c r="S3945" s="38">
        <f t="shared" ca="1" si="246"/>
        <v>-1000</v>
      </c>
      <c r="T3945" s="38">
        <f t="shared" ca="1" si="247"/>
        <v>-990</v>
      </c>
      <c r="U3945" s="38">
        <f ca="1">SUM($R$9:S3945)</f>
        <v>-97630</v>
      </c>
    </row>
    <row r="3946" spans="16:21" x14ac:dyDescent="0.2">
      <c r="P3946">
        <v>3938</v>
      </c>
      <c r="Q3946" s="37">
        <f t="shared" ca="1" si="244"/>
        <v>0</v>
      </c>
      <c r="R3946" s="38">
        <f t="shared" si="245"/>
        <v>10</v>
      </c>
      <c r="S3946" s="38">
        <f t="shared" ca="1" si="246"/>
        <v>0</v>
      </c>
      <c r="T3946" s="38">
        <f t="shared" ca="1" si="247"/>
        <v>10</v>
      </c>
      <c r="U3946" s="38">
        <f ca="1">SUM($R$9:S3946)</f>
        <v>-97620</v>
      </c>
    </row>
    <row r="3947" spans="16:21" x14ac:dyDescent="0.2">
      <c r="P3947">
        <v>3939</v>
      </c>
      <c r="Q3947" s="37">
        <f t="shared" ca="1" si="244"/>
        <v>0</v>
      </c>
      <c r="R3947" s="38">
        <f t="shared" si="245"/>
        <v>10</v>
      </c>
      <c r="S3947" s="38">
        <f t="shared" ca="1" si="246"/>
        <v>0</v>
      </c>
      <c r="T3947" s="38">
        <f t="shared" ca="1" si="247"/>
        <v>10</v>
      </c>
      <c r="U3947" s="38">
        <f ca="1">SUM($R$9:S3947)</f>
        <v>-97610</v>
      </c>
    </row>
    <row r="3948" spans="16:21" x14ac:dyDescent="0.2">
      <c r="P3948">
        <v>3940</v>
      </c>
      <c r="Q3948" s="37">
        <f t="shared" ca="1" si="244"/>
        <v>0</v>
      </c>
      <c r="R3948" s="38">
        <f t="shared" si="245"/>
        <v>10</v>
      </c>
      <c r="S3948" s="38">
        <f t="shared" ca="1" si="246"/>
        <v>0</v>
      </c>
      <c r="T3948" s="38">
        <f t="shared" ca="1" si="247"/>
        <v>10</v>
      </c>
      <c r="U3948" s="38">
        <f ca="1">SUM($R$9:S3948)</f>
        <v>-97600</v>
      </c>
    </row>
    <row r="3949" spans="16:21" x14ac:dyDescent="0.2">
      <c r="P3949">
        <v>3941</v>
      </c>
      <c r="Q3949" s="37">
        <f t="shared" ca="1" si="244"/>
        <v>0</v>
      </c>
      <c r="R3949" s="38">
        <f t="shared" si="245"/>
        <v>10</v>
      </c>
      <c r="S3949" s="38">
        <f t="shared" ca="1" si="246"/>
        <v>0</v>
      </c>
      <c r="T3949" s="38">
        <f t="shared" ca="1" si="247"/>
        <v>10</v>
      </c>
      <c r="U3949" s="38">
        <f ca="1">SUM($R$9:S3949)</f>
        <v>-97590</v>
      </c>
    </row>
    <row r="3950" spans="16:21" x14ac:dyDescent="0.2">
      <c r="P3950">
        <v>3942</v>
      </c>
      <c r="Q3950" s="37">
        <f t="shared" ca="1" si="244"/>
        <v>0</v>
      </c>
      <c r="R3950" s="38">
        <f t="shared" si="245"/>
        <v>10</v>
      </c>
      <c r="S3950" s="38">
        <f t="shared" ca="1" si="246"/>
        <v>0</v>
      </c>
      <c r="T3950" s="38">
        <f t="shared" ca="1" si="247"/>
        <v>10</v>
      </c>
      <c r="U3950" s="38">
        <f ca="1">SUM($R$9:S3950)</f>
        <v>-97580</v>
      </c>
    </row>
    <row r="3951" spans="16:21" x14ac:dyDescent="0.2">
      <c r="P3951">
        <v>3943</v>
      </c>
      <c r="Q3951" s="37">
        <f t="shared" ca="1" si="244"/>
        <v>0</v>
      </c>
      <c r="R3951" s="38">
        <f t="shared" si="245"/>
        <v>10</v>
      </c>
      <c r="S3951" s="38">
        <f t="shared" ca="1" si="246"/>
        <v>0</v>
      </c>
      <c r="T3951" s="38">
        <f t="shared" ca="1" si="247"/>
        <v>10</v>
      </c>
      <c r="U3951" s="38">
        <f ca="1">SUM($R$9:S3951)</f>
        <v>-97570</v>
      </c>
    </row>
    <row r="3952" spans="16:21" x14ac:dyDescent="0.2">
      <c r="P3952">
        <v>3944</v>
      </c>
      <c r="Q3952" s="37">
        <f t="shared" ca="1" si="244"/>
        <v>0</v>
      </c>
      <c r="R3952" s="38">
        <f t="shared" si="245"/>
        <v>10</v>
      </c>
      <c r="S3952" s="38">
        <f t="shared" ca="1" si="246"/>
        <v>0</v>
      </c>
      <c r="T3952" s="38">
        <f t="shared" ca="1" si="247"/>
        <v>10</v>
      </c>
      <c r="U3952" s="38">
        <f ca="1">SUM($R$9:S3952)</f>
        <v>-97560</v>
      </c>
    </row>
    <row r="3953" spans="16:21" x14ac:dyDescent="0.2">
      <c r="P3953">
        <v>3945</v>
      </c>
      <c r="Q3953" s="37">
        <f t="shared" ref="Q3953:Q4016" ca="1" si="248">IF(RAND()&lt;$C$2,1,0)</f>
        <v>0</v>
      </c>
      <c r="R3953" s="38">
        <f t="shared" ref="R3953:R4016" si="249">$G$2</f>
        <v>10</v>
      </c>
      <c r="S3953" s="38">
        <f t="shared" ref="S3953:S4016" ca="1" si="250">IF(Q3953=1,$G$3,$G$4)</f>
        <v>0</v>
      </c>
      <c r="T3953" s="38">
        <f t="shared" ca="1" si="247"/>
        <v>10</v>
      </c>
      <c r="U3953" s="38">
        <f ca="1">SUM($R$9:S3953)</f>
        <v>-97550</v>
      </c>
    </row>
    <row r="3954" spans="16:21" x14ac:dyDescent="0.2">
      <c r="P3954">
        <v>3946</v>
      </c>
      <c r="Q3954" s="37">
        <f t="shared" ca="1" si="248"/>
        <v>0</v>
      </c>
      <c r="R3954" s="38">
        <f t="shared" si="249"/>
        <v>10</v>
      </c>
      <c r="S3954" s="38">
        <f t="shared" ca="1" si="250"/>
        <v>0</v>
      </c>
      <c r="T3954" s="38">
        <f t="shared" ca="1" si="247"/>
        <v>10</v>
      </c>
      <c r="U3954" s="38">
        <f ca="1">SUM($R$9:S3954)</f>
        <v>-97540</v>
      </c>
    </row>
    <row r="3955" spans="16:21" x14ac:dyDescent="0.2">
      <c r="P3955">
        <v>3947</v>
      </c>
      <c r="Q3955" s="37">
        <f t="shared" ca="1" si="248"/>
        <v>0</v>
      </c>
      <c r="R3955" s="38">
        <f t="shared" si="249"/>
        <v>10</v>
      </c>
      <c r="S3955" s="38">
        <f t="shared" ca="1" si="250"/>
        <v>0</v>
      </c>
      <c r="T3955" s="38">
        <f t="shared" ca="1" si="247"/>
        <v>10</v>
      </c>
      <c r="U3955" s="38">
        <f ca="1">SUM($R$9:S3955)</f>
        <v>-97530</v>
      </c>
    </row>
    <row r="3956" spans="16:21" x14ac:dyDescent="0.2">
      <c r="P3956">
        <v>3948</v>
      </c>
      <c r="Q3956" s="37">
        <f t="shared" ca="1" si="248"/>
        <v>0</v>
      </c>
      <c r="R3956" s="38">
        <f t="shared" si="249"/>
        <v>10</v>
      </c>
      <c r="S3956" s="38">
        <f t="shared" ca="1" si="250"/>
        <v>0</v>
      </c>
      <c r="T3956" s="38">
        <f t="shared" ca="1" si="247"/>
        <v>10</v>
      </c>
      <c r="U3956" s="38">
        <f ca="1">SUM($R$9:S3956)</f>
        <v>-97520</v>
      </c>
    </row>
    <row r="3957" spans="16:21" x14ac:dyDescent="0.2">
      <c r="P3957">
        <v>3949</v>
      </c>
      <c r="Q3957" s="37">
        <f t="shared" ca="1" si="248"/>
        <v>0</v>
      </c>
      <c r="R3957" s="38">
        <f t="shared" si="249"/>
        <v>10</v>
      </c>
      <c r="S3957" s="38">
        <f t="shared" ca="1" si="250"/>
        <v>0</v>
      </c>
      <c r="T3957" s="38">
        <f t="shared" ca="1" si="247"/>
        <v>10</v>
      </c>
      <c r="U3957" s="38">
        <f ca="1">SUM($R$9:S3957)</f>
        <v>-97510</v>
      </c>
    </row>
    <row r="3958" spans="16:21" x14ac:dyDescent="0.2">
      <c r="P3958">
        <v>3950</v>
      </c>
      <c r="Q3958" s="37">
        <f t="shared" ca="1" si="248"/>
        <v>0</v>
      </c>
      <c r="R3958" s="38">
        <f t="shared" si="249"/>
        <v>10</v>
      </c>
      <c r="S3958" s="38">
        <f t="shared" ca="1" si="250"/>
        <v>0</v>
      </c>
      <c r="T3958" s="38">
        <f t="shared" ca="1" si="247"/>
        <v>10</v>
      </c>
      <c r="U3958" s="38">
        <f ca="1">SUM($R$9:S3958)</f>
        <v>-97500</v>
      </c>
    </row>
    <row r="3959" spans="16:21" x14ac:dyDescent="0.2">
      <c r="P3959">
        <v>3951</v>
      </c>
      <c r="Q3959" s="37">
        <f t="shared" ca="1" si="248"/>
        <v>0</v>
      </c>
      <c r="R3959" s="38">
        <f t="shared" si="249"/>
        <v>10</v>
      </c>
      <c r="S3959" s="38">
        <f t="shared" ca="1" si="250"/>
        <v>0</v>
      </c>
      <c r="T3959" s="38">
        <f t="shared" ca="1" si="247"/>
        <v>10</v>
      </c>
      <c r="U3959" s="38">
        <f ca="1">SUM($R$9:S3959)</f>
        <v>-97490</v>
      </c>
    </row>
    <row r="3960" spans="16:21" x14ac:dyDescent="0.2">
      <c r="P3960">
        <v>3952</v>
      </c>
      <c r="Q3960" s="37">
        <f t="shared" ca="1" si="248"/>
        <v>0</v>
      </c>
      <c r="R3960" s="38">
        <f t="shared" si="249"/>
        <v>10</v>
      </c>
      <c r="S3960" s="38">
        <f t="shared" ca="1" si="250"/>
        <v>0</v>
      </c>
      <c r="T3960" s="38">
        <f t="shared" ca="1" si="247"/>
        <v>10</v>
      </c>
      <c r="U3960" s="38">
        <f ca="1">SUM($R$9:S3960)</f>
        <v>-97480</v>
      </c>
    </row>
    <row r="3961" spans="16:21" x14ac:dyDescent="0.2">
      <c r="P3961">
        <v>3953</v>
      </c>
      <c r="Q3961" s="37">
        <f t="shared" ca="1" si="248"/>
        <v>0</v>
      </c>
      <c r="R3961" s="38">
        <f t="shared" si="249"/>
        <v>10</v>
      </c>
      <c r="S3961" s="38">
        <f t="shared" ca="1" si="250"/>
        <v>0</v>
      </c>
      <c r="T3961" s="38">
        <f t="shared" ca="1" si="247"/>
        <v>10</v>
      </c>
      <c r="U3961" s="38">
        <f ca="1">SUM($R$9:S3961)</f>
        <v>-97470</v>
      </c>
    </row>
    <row r="3962" spans="16:21" x14ac:dyDescent="0.2">
      <c r="P3962">
        <v>3954</v>
      </c>
      <c r="Q3962" s="37">
        <f t="shared" ca="1" si="248"/>
        <v>0</v>
      </c>
      <c r="R3962" s="38">
        <f t="shared" si="249"/>
        <v>10</v>
      </c>
      <c r="S3962" s="38">
        <f t="shared" ca="1" si="250"/>
        <v>0</v>
      </c>
      <c r="T3962" s="38">
        <f t="shared" ca="1" si="247"/>
        <v>10</v>
      </c>
      <c r="U3962" s="38">
        <f ca="1">SUM($R$9:S3962)</f>
        <v>-97460</v>
      </c>
    </row>
    <row r="3963" spans="16:21" x14ac:dyDescent="0.2">
      <c r="P3963">
        <v>3955</v>
      </c>
      <c r="Q3963" s="37">
        <f t="shared" ca="1" si="248"/>
        <v>0</v>
      </c>
      <c r="R3963" s="38">
        <f t="shared" si="249"/>
        <v>10</v>
      </c>
      <c r="S3963" s="38">
        <f t="shared" ca="1" si="250"/>
        <v>0</v>
      </c>
      <c r="T3963" s="38">
        <f t="shared" ca="1" si="247"/>
        <v>10</v>
      </c>
      <c r="U3963" s="38">
        <f ca="1">SUM($R$9:S3963)</f>
        <v>-97450</v>
      </c>
    </row>
    <row r="3964" spans="16:21" x14ac:dyDescent="0.2">
      <c r="P3964">
        <v>3956</v>
      </c>
      <c r="Q3964" s="37">
        <f t="shared" ca="1" si="248"/>
        <v>0</v>
      </c>
      <c r="R3964" s="38">
        <f t="shared" si="249"/>
        <v>10</v>
      </c>
      <c r="S3964" s="38">
        <f t="shared" ca="1" si="250"/>
        <v>0</v>
      </c>
      <c r="T3964" s="38">
        <f t="shared" ca="1" si="247"/>
        <v>10</v>
      </c>
      <c r="U3964" s="38">
        <f ca="1">SUM($R$9:S3964)</f>
        <v>-97440</v>
      </c>
    </row>
    <row r="3965" spans="16:21" x14ac:dyDescent="0.2">
      <c r="P3965">
        <v>3957</v>
      </c>
      <c r="Q3965" s="37">
        <f t="shared" ca="1" si="248"/>
        <v>0</v>
      </c>
      <c r="R3965" s="38">
        <f t="shared" si="249"/>
        <v>10</v>
      </c>
      <c r="S3965" s="38">
        <f t="shared" ca="1" si="250"/>
        <v>0</v>
      </c>
      <c r="T3965" s="38">
        <f t="shared" ca="1" si="247"/>
        <v>10</v>
      </c>
      <c r="U3965" s="38">
        <f ca="1">SUM($R$9:S3965)</f>
        <v>-97430</v>
      </c>
    </row>
    <row r="3966" spans="16:21" x14ac:dyDescent="0.2">
      <c r="P3966">
        <v>3958</v>
      </c>
      <c r="Q3966" s="37">
        <f t="shared" ca="1" si="248"/>
        <v>0</v>
      </c>
      <c r="R3966" s="38">
        <f t="shared" si="249"/>
        <v>10</v>
      </c>
      <c r="S3966" s="38">
        <f t="shared" ca="1" si="250"/>
        <v>0</v>
      </c>
      <c r="T3966" s="38">
        <f t="shared" ca="1" si="247"/>
        <v>10</v>
      </c>
      <c r="U3966" s="38">
        <f ca="1">SUM($R$9:S3966)</f>
        <v>-97420</v>
      </c>
    </row>
    <row r="3967" spans="16:21" x14ac:dyDescent="0.2">
      <c r="P3967">
        <v>3959</v>
      </c>
      <c r="Q3967" s="37">
        <f t="shared" ca="1" si="248"/>
        <v>0</v>
      </c>
      <c r="R3967" s="38">
        <f t="shared" si="249"/>
        <v>10</v>
      </c>
      <c r="S3967" s="38">
        <f t="shared" ca="1" si="250"/>
        <v>0</v>
      </c>
      <c r="T3967" s="38">
        <f t="shared" ca="1" si="247"/>
        <v>10</v>
      </c>
      <c r="U3967" s="38">
        <f ca="1">SUM($R$9:S3967)</f>
        <v>-97410</v>
      </c>
    </row>
    <row r="3968" spans="16:21" x14ac:dyDescent="0.2">
      <c r="P3968">
        <v>3960</v>
      </c>
      <c r="Q3968" s="37">
        <f t="shared" ca="1" si="248"/>
        <v>0</v>
      </c>
      <c r="R3968" s="38">
        <f t="shared" si="249"/>
        <v>10</v>
      </c>
      <c r="S3968" s="38">
        <f t="shared" ca="1" si="250"/>
        <v>0</v>
      </c>
      <c r="T3968" s="38">
        <f t="shared" ca="1" si="247"/>
        <v>10</v>
      </c>
      <c r="U3968" s="38">
        <f ca="1">SUM($R$9:S3968)</f>
        <v>-97400</v>
      </c>
    </row>
    <row r="3969" spans="16:21" x14ac:dyDescent="0.2">
      <c r="P3969">
        <v>3961</v>
      </c>
      <c r="Q3969" s="37">
        <f t="shared" ca="1" si="248"/>
        <v>0</v>
      </c>
      <c r="R3969" s="38">
        <f t="shared" si="249"/>
        <v>10</v>
      </c>
      <c r="S3969" s="38">
        <f t="shared" ca="1" si="250"/>
        <v>0</v>
      </c>
      <c r="T3969" s="38">
        <f t="shared" ca="1" si="247"/>
        <v>10</v>
      </c>
      <c r="U3969" s="38">
        <f ca="1">SUM($R$9:S3969)</f>
        <v>-97390</v>
      </c>
    </row>
    <row r="3970" spans="16:21" x14ac:dyDescent="0.2">
      <c r="P3970">
        <v>3962</v>
      </c>
      <c r="Q3970" s="37">
        <f t="shared" ca="1" si="248"/>
        <v>0</v>
      </c>
      <c r="R3970" s="38">
        <f t="shared" si="249"/>
        <v>10</v>
      </c>
      <c r="S3970" s="38">
        <f t="shared" ca="1" si="250"/>
        <v>0</v>
      </c>
      <c r="T3970" s="38">
        <f t="shared" ca="1" si="247"/>
        <v>10</v>
      </c>
      <c r="U3970" s="38">
        <f ca="1">SUM($R$9:S3970)</f>
        <v>-97380</v>
      </c>
    </row>
    <row r="3971" spans="16:21" x14ac:dyDescent="0.2">
      <c r="P3971">
        <v>3963</v>
      </c>
      <c r="Q3971" s="37">
        <f t="shared" ca="1" si="248"/>
        <v>0</v>
      </c>
      <c r="R3971" s="38">
        <f t="shared" si="249"/>
        <v>10</v>
      </c>
      <c r="S3971" s="38">
        <f t="shared" ca="1" si="250"/>
        <v>0</v>
      </c>
      <c r="T3971" s="38">
        <f t="shared" ca="1" si="247"/>
        <v>10</v>
      </c>
      <c r="U3971" s="38">
        <f ca="1">SUM($R$9:S3971)</f>
        <v>-97370</v>
      </c>
    </row>
    <row r="3972" spans="16:21" x14ac:dyDescent="0.2">
      <c r="P3972">
        <v>3964</v>
      </c>
      <c r="Q3972" s="37">
        <f t="shared" ca="1" si="248"/>
        <v>0</v>
      </c>
      <c r="R3972" s="38">
        <f t="shared" si="249"/>
        <v>10</v>
      </c>
      <c r="S3972" s="38">
        <f t="shared" ca="1" si="250"/>
        <v>0</v>
      </c>
      <c r="T3972" s="38">
        <f t="shared" ca="1" si="247"/>
        <v>10</v>
      </c>
      <c r="U3972" s="38">
        <f ca="1">SUM($R$9:S3972)</f>
        <v>-97360</v>
      </c>
    </row>
    <row r="3973" spans="16:21" x14ac:dyDescent="0.2">
      <c r="P3973">
        <v>3965</v>
      </c>
      <c r="Q3973" s="37">
        <f t="shared" ca="1" si="248"/>
        <v>0</v>
      </c>
      <c r="R3973" s="38">
        <f t="shared" si="249"/>
        <v>10</v>
      </c>
      <c r="S3973" s="38">
        <f t="shared" ca="1" si="250"/>
        <v>0</v>
      </c>
      <c r="T3973" s="38">
        <f t="shared" ca="1" si="247"/>
        <v>10</v>
      </c>
      <c r="U3973" s="38">
        <f ca="1">SUM($R$9:S3973)</f>
        <v>-97350</v>
      </c>
    </row>
    <row r="3974" spans="16:21" x14ac:dyDescent="0.2">
      <c r="P3974">
        <v>3966</v>
      </c>
      <c r="Q3974" s="37">
        <f t="shared" ca="1" si="248"/>
        <v>0</v>
      </c>
      <c r="R3974" s="38">
        <f t="shared" si="249"/>
        <v>10</v>
      </c>
      <c r="S3974" s="38">
        <f t="shared" ca="1" si="250"/>
        <v>0</v>
      </c>
      <c r="T3974" s="38">
        <f t="shared" ca="1" si="247"/>
        <v>10</v>
      </c>
      <c r="U3974" s="38">
        <f ca="1">SUM($R$9:S3974)</f>
        <v>-97340</v>
      </c>
    </row>
    <row r="3975" spans="16:21" x14ac:dyDescent="0.2">
      <c r="P3975">
        <v>3967</v>
      </c>
      <c r="Q3975" s="37">
        <f t="shared" ca="1" si="248"/>
        <v>0</v>
      </c>
      <c r="R3975" s="38">
        <f t="shared" si="249"/>
        <v>10</v>
      </c>
      <c r="S3975" s="38">
        <f t="shared" ca="1" si="250"/>
        <v>0</v>
      </c>
      <c r="T3975" s="38">
        <f t="shared" ca="1" si="247"/>
        <v>10</v>
      </c>
      <c r="U3975" s="38">
        <f ca="1">SUM($R$9:S3975)</f>
        <v>-97330</v>
      </c>
    </row>
    <row r="3976" spans="16:21" x14ac:dyDescent="0.2">
      <c r="P3976">
        <v>3968</v>
      </c>
      <c r="Q3976" s="37">
        <f t="shared" ca="1" si="248"/>
        <v>0</v>
      </c>
      <c r="R3976" s="38">
        <f t="shared" si="249"/>
        <v>10</v>
      </c>
      <c r="S3976" s="38">
        <f t="shared" ca="1" si="250"/>
        <v>0</v>
      </c>
      <c r="T3976" s="38">
        <f t="shared" ca="1" si="247"/>
        <v>10</v>
      </c>
      <c r="U3976" s="38">
        <f ca="1">SUM($R$9:S3976)</f>
        <v>-97320</v>
      </c>
    </row>
    <row r="3977" spans="16:21" x14ac:dyDescent="0.2">
      <c r="P3977">
        <v>3969</v>
      </c>
      <c r="Q3977" s="37">
        <f t="shared" ca="1" si="248"/>
        <v>0</v>
      </c>
      <c r="R3977" s="38">
        <f t="shared" si="249"/>
        <v>10</v>
      </c>
      <c r="S3977" s="38">
        <f t="shared" ca="1" si="250"/>
        <v>0</v>
      </c>
      <c r="T3977" s="38">
        <f t="shared" ca="1" si="247"/>
        <v>10</v>
      </c>
      <c r="U3977" s="38">
        <f ca="1">SUM($R$9:S3977)</f>
        <v>-97310</v>
      </c>
    </row>
    <row r="3978" spans="16:21" x14ac:dyDescent="0.2">
      <c r="P3978">
        <v>3970</v>
      </c>
      <c r="Q3978" s="37">
        <f t="shared" ca="1" si="248"/>
        <v>0</v>
      </c>
      <c r="R3978" s="38">
        <f t="shared" si="249"/>
        <v>10</v>
      </c>
      <c r="S3978" s="38">
        <f t="shared" ca="1" si="250"/>
        <v>0</v>
      </c>
      <c r="T3978" s="38">
        <f t="shared" ref="T3978:T4041" ca="1" si="251">R3978+S3978</f>
        <v>10</v>
      </c>
      <c r="U3978" s="38">
        <f ca="1">SUM($R$9:S3978)</f>
        <v>-97300</v>
      </c>
    </row>
    <row r="3979" spans="16:21" x14ac:dyDescent="0.2">
      <c r="P3979">
        <v>3971</v>
      </c>
      <c r="Q3979" s="37">
        <f t="shared" ca="1" si="248"/>
        <v>0</v>
      </c>
      <c r="R3979" s="38">
        <f t="shared" si="249"/>
        <v>10</v>
      </c>
      <c r="S3979" s="38">
        <f t="shared" ca="1" si="250"/>
        <v>0</v>
      </c>
      <c r="T3979" s="38">
        <f t="shared" ca="1" si="251"/>
        <v>10</v>
      </c>
      <c r="U3979" s="38">
        <f ca="1">SUM($R$9:S3979)</f>
        <v>-97290</v>
      </c>
    </row>
    <row r="3980" spans="16:21" x14ac:dyDescent="0.2">
      <c r="P3980">
        <v>3972</v>
      </c>
      <c r="Q3980" s="37">
        <f t="shared" ca="1" si="248"/>
        <v>1</v>
      </c>
      <c r="R3980" s="38">
        <f t="shared" si="249"/>
        <v>10</v>
      </c>
      <c r="S3980" s="38">
        <f t="shared" ca="1" si="250"/>
        <v>-1000</v>
      </c>
      <c r="T3980" s="38">
        <f t="shared" ca="1" si="251"/>
        <v>-990</v>
      </c>
      <c r="U3980" s="38">
        <f ca="1">SUM($R$9:S3980)</f>
        <v>-98280</v>
      </c>
    </row>
    <row r="3981" spans="16:21" x14ac:dyDescent="0.2">
      <c r="P3981">
        <v>3973</v>
      </c>
      <c r="Q3981" s="37">
        <f t="shared" ca="1" si="248"/>
        <v>0</v>
      </c>
      <c r="R3981" s="38">
        <f t="shared" si="249"/>
        <v>10</v>
      </c>
      <c r="S3981" s="38">
        <f t="shared" ca="1" si="250"/>
        <v>0</v>
      </c>
      <c r="T3981" s="38">
        <f t="shared" ca="1" si="251"/>
        <v>10</v>
      </c>
      <c r="U3981" s="38">
        <f ca="1">SUM($R$9:S3981)</f>
        <v>-98270</v>
      </c>
    </row>
    <row r="3982" spans="16:21" x14ac:dyDescent="0.2">
      <c r="P3982">
        <v>3974</v>
      </c>
      <c r="Q3982" s="37">
        <f t="shared" ca="1" si="248"/>
        <v>0</v>
      </c>
      <c r="R3982" s="38">
        <f t="shared" si="249"/>
        <v>10</v>
      </c>
      <c r="S3982" s="38">
        <f t="shared" ca="1" si="250"/>
        <v>0</v>
      </c>
      <c r="T3982" s="38">
        <f t="shared" ca="1" si="251"/>
        <v>10</v>
      </c>
      <c r="U3982" s="38">
        <f ca="1">SUM($R$9:S3982)</f>
        <v>-98260</v>
      </c>
    </row>
    <row r="3983" spans="16:21" x14ac:dyDescent="0.2">
      <c r="P3983">
        <v>3975</v>
      </c>
      <c r="Q3983" s="37">
        <f t="shared" ca="1" si="248"/>
        <v>0</v>
      </c>
      <c r="R3983" s="38">
        <f t="shared" si="249"/>
        <v>10</v>
      </c>
      <c r="S3983" s="38">
        <f t="shared" ca="1" si="250"/>
        <v>0</v>
      </c>
      <c r="T3983" s="38">
        <f t="shared" ca="1" si="251"/>
        <v>10</v>
      </c>
      <c r="U3983" s="38">
        <f ca="1">SUM($R$9:S3983)</f>
        <v>-98250</v>
      </c>
    </row>
    <row r="3984" spans="16:21" x14ac:dyDescent="0.2">
      <c r="P3984">
        <v>3976</v>
      </c>
      <c r="Q3984" s="37">
        <f t="shared" ca="1" si="248"/>
        <v>0</v>
      </c>
      <c r="R3984" s="38">
        <f t="shared" si="249"/>
        <v>10</v>
      </c>
      <c r="S3984" s="38">
        <f t="shared" ca="1" si="250"/>
        <v>0</v>
      </c>
      <c r="T3984" s="38">
        <f t="shared" ca="1" si="251"/>
        <v>10</v>
      </c>
      <c r="U3984" s="38">
        <f ca="1">SUM($R$9:S3984)</f>
        <v>-98240</v>
      </c>
    </row>
    <row r="3985" spans="16:21" x14ac:dyDescent="0.2">
      <c r="P3985">
        <v>3977</v>
      </c>
      <c r="Q3985" s="37">
        <f t="shared" ca="1" si="248"/>
        <v>0</v>
      </c>
      <c r="R3985" s="38">
        <f t="shared" si="249"/>
        <v>10</v>
      </c>
      <c r="S3985" s="38">
        <f t="shared" ca="1" si="250"/>
        <v>0</v>
      </c>
      <c r="T3985" s="38">
        <f t="shared" ca="1" si="251"/>
        <v>10</v>
      </c>
      <c r="U3985" s="38">
        <f ca="1">SUM($R$9:S3985)</f>
        <v>-98230</v>
      </c>
    </row>
    <row r="3986" spans="16:21" x14ac:dyDescent="0.2">
      <c r="P3986">
        <v>3978</v>
      </c>
      <c r="Q3986" s="37">
        <f t="shared" ca="1" si="248"/>
        <v>0</v>
      </c>
      <c r="R3986" s="38">
        <f t="shared" si="249"/>
        <v>10</v>
      </c>
      <c r="S3986" s="38">
        <f t="shared" ca="1" si="250"/>
        <v>0</v>
      </c>
      <c r="T3986" s="38">
        <f t="shared" ca="1" si="251"/>
        <v>10</v>
      </c>
      <c r="U3986" s="38">
        <f ca="1">SUM($R$9:S3986)</f>
        <v>-98220</v>
      </c>
    </row>
    <row r="3987" spans="16:21" x14ac:dyDescent="0.2">
      <c r="P3987">
        <v>3979</v>
      </c>
      <c r="Q3987" s="37">
        <f t="shared" ca="1" si="248"/>
        <v>0</v>
      </c>
      <c r="R3987" s="38">
        <f t="shared" si="249"/>
        <v>10</v>
      </c>
      <c r="S3987" s="38">
        <f t="shared" ca="1" si="250"/>
        <v>0</v>
      </c>
      <c r="T3987" s="38">
        <f t="shared" ca="1" si="251"/>
        <v>10</v>
      </c>
      <c r="U3987" s="38">
        <f ca="1">SUM($R$9:S3987)</f>
        <v>-98210</v>
      </c>
    </row>
    <row r="3988" spans="16:21" x14ac:dyDescent="0.2">
      <c r="P3988">
        <v>3980</v>
      </c>
      <c r="Q3988" s="37">
        <f t="shared" ca="1" si="248"/>
        <v>0</v>
      </c>
      <c r="R3988" s="38">
        <f t="shared" si="249"/>
        <v>10</v>
      </c>
      <c r="S3988" s="38">
        <f t="shared" ca="1" si="250"/>
        <v>0</v>
      </c>
      <c r="T3988" s="38">
        <f t="shared" ca="1" si="251"/>
        <v>10</v>
      </c>
      <c r="U3988" s="38">
        <f ca="1">SUM($R$9:S3988)</f>
        <v>-98200</v>
      </c>
    </row>
    <row r="3989" spans="16:21" x14ac:dyDescent="0.2">
      <c r="P3989">
        <v>3981</v>
      </c>
      <c r="Q3989" s="37">
        <f t="shared" ca="1" si="248"/>
        <v>0</v>
      </c>
      <c r="R3989" s="38">
        <f t="shared" si="249"/>
        <v>10</v>
      </c>
      <c r="S3989" s="38">
        <f t="shared" ca="1" si="250"/>
        <v>0</v>
      </c>
      <c r="T3989" s="38">
        <f t="shared" ca="1" si="251"/>
        <v>10</v>
      </c>
      <c r="U3989" s="38">
        <f ca="1">SUM($R$9:S3989)</f>
        <v>-98190</v>
      </c>
    </row>
    <row r="3990" spans="16:21" x14ac:dyDescent="0.2">
      <c r="P3990">
        <v>3982</v>
      </c>
      <c r="Q3990" s="37">
        <f t="shared" ca="1" si="248"/>
        <v>0</v>
      </c>
      <c r="R3990" s="38">
        <f t="shared" si="249"/>
        <v>10</v>
      </c>
      <c r="S3990" s="38">
        <f t="shared" ca="1" si="250"/>
        <v>0</v>
      </c>
      <c r="T3990" s="38">
        <f t="shared" ca="1" si="251"/>
        <v>10</v>
      </c>
      <c r="U3990" s="38">
        <f ca="1">SUM($R$9:S3990)</f>
        <v>-98180</v>
      </c>
    </row>
    <row r="3991" spans="16:21" x14ac:dyDescent="0.2">
      <c r="P3991">
        <v>3983</v>
      </c>
      <c r="Q3991" s="37">
        <f t="shared" ca="1" si="248"/>
        <v>0</v>
      </c>
      <c r="R3991" s="38">
        <f t="shared" si="249"/>
        <v>10</v>
      </c>
      <c r="S3991" s="38">
        <f t="shared" ca="1" si="250"/>
        <v>0</v>
      </c>
      <c r="T3991" s="38">
        <f t="shared" ca="1" si="251"/>
        <v>10</v>
      </c>
      <c r="U3991" s="38">
        <f ca="1">SUM($R$9:S3991)</f>
        <v>-98170</v>
      </c>
    </row>
    <row r="3992" spans="16:21" x14ac:dyDescent="0.2">
      <c r="P3992">
        <v>3984</v>
      </c>
      <c r="Q3992" s="37">
        <f t="shared" ca="1" si="248"/>
        <v>0</v>
      </c>
      <c r="R3992" s="38">
        <f t="shared" si="249"/>
        <v>10</v>
      </c>
      <c r="S3992" s="38">
        <f t="shared" ca="1" si="250"/>
        <v>0</v>
      </c>
      <c r="T3992" s="38">
        <f t="shared" ca="1" si="251"/>
        <v>10</v>
      </c>
      <c r="U3992" s="38">
        <f ca="1">SUM($R$9:S3992)</f>
        <v>-98160</v>
      </c>
    </row>
    <row r="3993" spans="16:21" x14ac:dyDescent="0.2">
      <c r="P3993">
        <v>3985</v>
      </c>
      <c r="Q3993" s="37">
        <f t="shared" ca="1" si="248"/>
        <v>0</v>
      </c>
      <c r="R3993" s="38">
        <f t="shared" si="249"/>
        <v>10</v>
      </c>
      <c r="S3993" s="38">
        <f t="shared" ca="1" si="250"/>
        <v>0</v>
      </c>
      <c r="T3993" s="38">
        <f t="shared" ca="1" si="251"/>
        <v>10</v>
      </c>
      <c r="U3993" s="38">
        <f ca="1">SUM($R$9:S3993)</f>
        <v>-98150</v>
      </c>
    </row>
    <row r="3994" spans="16:21" x14ac:dyDescent="0.2">
      <c r="P3994">
        <v>3986</v>
      </c>
      <c r="Q3994" s="37">
        <f t="shared" ca="1" si="248"/>
        <v>0</v>
      </c>
      <c r="R3994" s="38">
        <f t="shared" si="249"/>
        <v>10</v>
      </c>
      <c r="S3994" s="38">
        <f t="shared" ca="1" si="250"/>
        <v>0</v>
      </c>
      <c r="T3994" s="38">
        <f t="shared" ca="1" si="251"/>
        <v>10</v>
      </c>
      <c r="U3994" s="38">
        <f ca="1">SUM($R$9:S3994)</f>
        <v>-98140</v>
      </c>
    </row>
    <row r="3995" spans="16:21" x14ac:dyDescent="0.2">
      <c r="P3995">
        <v>3987</v>
      </c>
      <c r="Q3995" s="37">
        <f t="shared" ca="1" si="248"/>
        <v>0</v>
      </c>
      <c r="R3995" s="38">
        <f t="shared" si="249"/>
        <v>10</v>
      </c>
      <c r="S3995" s="38">
        <f t="shared" ca="1" si="250"/>
        <v>0</v>
      </c>
      <c r="T3995" s="38">
        <f t="shared" ca="1" si="251"/>
        <v>10</v>
      </c>
      <c r="U3995" s="38">
        <f ca="1">SUM($R$9:S3995)</f>
        <v>-98130</v>
      </c>
    </row>
    <row r="3996" spans="16:21" x14ac:dyDescent="0.2">
      <c r="P3996">
        <v>3988</v>
      </c>
      <c r="Q3996" s="37">
        <f t="shared" ca="1" si="248"/>
        <v>0</v>
      </c>
      <c r="R3996" s="38">
        <f t="shared" si="249"/>
        <v>10</v>
      </c>
      <c r="S3996" s="38">
        <f t="shared" ca="1" si="250"/>
        <v>0</v>
      </c>
      <c r="T3996" s="38">
        <f t="shared" ca="1" si="251"/>
        <v>10</v>
      </c>
      <c r="U3996" s="38">
        <f ca="1">SUM($R$9:S3996)</f>
        <v>-98120</v>
      </c>
    </row>
    <row r="3997" spans="16:21" x14ac:dyDescent="0.2">
      <c r="P3997">
        <v>3989</v>
      </c>
      <c r="Q3997" s="37">
        <f t="shared" ca="1" si="248"/>
        <v>0</v>
      </c>
      <c r="R3997" s="38">
        <f t="shared" si="249"/>
        <v>10</v>
      </c>
      <c r="S3997" s="38">
        <f t="shared" ca="1" si="250"/>
        <v>0</v>
      </c>
      <c r="T3997" s="38">
        <f t="shared" ca="1" si="251"/>
        <v>10</v>
      </c>
      <c r="U3997" s="38">
        <f ca="1">SUM($R$9:S3997)</f>
        <v>-98110</v>
      </c>
    </row>
    <row r="3998" spans="16:21" x14ac:dyDescent="0.2">
      <c r="P3998">
        <v>3990</v>
      </c>
      <c r="Q3998" s="37">
        <f t="shared" ca="1" si="248"/>
        <v>0</v>
      </c>
      <c r="R3998" s="38">
        <f t="shared" si="249"/>
        <v>10</v>
      </c>
      <c r="S3998" s="38">
        <f t="shared" ca="1" si="250"/>
        <v>0</v>
      </c>
      <c r="T3998" s="38">
        <f t="shared" ca="1" si="251"/>
        <v>10</v>
      </c>
      <c r="U3998" s="38">
        <f ca="1">SUM($R$9:S3998)</f>
        <v>-98100</v>
      </c>
    </row>
    <row r="3999" spans="16:21" x14ac:dyDescent="0.2">
      <c r="P3999">
        <v>3991</v>
      </c>
      <c r="Q3999" s="37">
        <f t="shared" ca="1" si="248"/>
        <v>0</v>
      </c>
      <c r="R3999" s="38">
        <f t="shared" si="249"/>
        <v>10</v>
      </c>
      <c r="S3999" s="38">
        <f t="shared" ca="1" si="250"/>
        <v>0</v>
      </c>
      <c r="T3999" s="38">
        <f t="shared" ca="1" si="251"/>
        <v>10</v>
      </c>
      <c r="U3999" s="38">
        <f ca="1">SUM($R$9:S3999)</f>
        <v>-98090</v>
      </c>
    </row>
    <row r="4000" spans="16:21" x14ac:dyDescent="0.2">
      <c r="P4000">
        <v>3992</v>
      </c>
      <c r="Q4000" s="37">
        <f t="shared" ca="1" si="248"/>
        <v>0</v>
      </c>
      <c r="R4000" s="38">
        <f t="shared" si="249"/>
        <v>10</v>
      </c>
      <c r="S4000" s="38">
        <f t="shared" ca="1" si="250"/>
        <v>0</v>
      </c>
      <c r="T4000" s="38">
        <f t="shared" ca="1" si="251"/>
        <v>10</v>
      </c>
      <c r="U4000" s="38">
        <f ca="1">SUM($R$9:S4000)</f>
        <v>-98080</v>
      </c>
    </row>
    <row r="4001" spans="16:21" x14ac:dyDescent="0.2">
      <c r="P4001">
        <v>3993</v>
      </c>
      <c r="Q4001" s="37">
        <f t="shared" ca="1" si="248"/>
        <v>0</v>
      </c>
      <c r="R4001" s="38">
        <f t="shared" si="249"/>
        <v>10</v>
      </c>
      <c r="S4001" s="38">
        <f t="shared" ca="1" si="250"/>
        <v>0</v>
      </c>
      <c r="T4001" s="38">
        <f t="shared" ca="1" si="251"/>
        <v>10</v>
      </c>
      <c r="U4001" s="38">
        <f ca="1">SUM($R$9:S4001)</f>
        <v>-98070</v>
      </c>
    </row>
    <row r="4002" spans="16:21" x14ac:dyDescent="0.2">
      <c r="P4002">
        <v>3994</v>
      </c>
      <c r="Q4002" s="37">
        <f t="shared" ca="1" si="248"/>
        <v>0</v>
      </c>
      <c r="R4002" s="38">
        <f t="shared" si="249"/>
        <v>10</v>
      </c>
      <c r="S4002" s="38">
        <f t="shared" ca="1" si="250"/>
        <v>0</v>
      </c>
      <c r="T4002" s="38">
        <f t="shared" ca="1" si="251"/>
        <v>10</v>
      </c>
      <c r="U4002" s="38">
        <f ca="1">SUM($R$9:S4002)</f>
        <v>-98060</v>
      </c>
    </row>
    <row r="4003" spans="16:21" x14ac:dyDescent="0.2">
      <c r="P4003">
        <v>3995</v>
      </c>
      <c r="Q4003" s="37">
        <f t="shared" ca="1" si="248"/>
        <v>0</v>
      </c>
      <c r="R4003" s="38">
        <f t="shared" si="249"/>
        <v>10</v>
      </c>
      <c r="S4003" s="38">
        <f t="shared" ca="1" si="250"/>
        <v>0</v>
      </c>
      <c r="T4003" s="38">
        <f t="shared" ca="1" si="251"/>
        <v>10</v>
      </c>
      <c r="U4003" s="38">
        <f ca="1">SUM($R$9:S4003)</f>
        <v>-98050</v>
      </c>
    </row>
    <row r="4004" spans="16:21" x14ac:dyDescent="0.2">
      <c r="P4004">
        <v>3996</v>
      </c>
      <c r="Q4004" s="37">
        <f t="shared" ca="1" si="248"/>
        <v>0</v>
      </c>
      <c r="R4004" s="38">
        <f t="shared" si="249"/>
        <v>10</v>
      </c>
      <c r="S4004" s="38">
        <f t="shared" ca="1" si="250"/>
        <v>0</v>
      </c>
      <c r="T4004" s="38">
        <f t="shared" ca="1" si="251"/>
        <v>10</v>
      </c>
      <c r="U4004" s="38">
        <f ca="1">SUM($R$9:S4004)</f>
        <v>-98040</v>
      </c>
    </row>
    <row r="4005" spans="16:21" x14ac:dyDescent="0.2">
      <c r="P4005">
        <v>3997</v>
      </c>
      <c r="Q4005" s="37">
        <f t="shared" ca="1" si="248"/>
        <v>0</v>
      </c>
      <c r="R4005" s="38">
        <f t="shared" si="249"/>
        <v>10</v>
      </c>
      <c r="S4005" s="38">
        <f t="shared" ca="1" si="250"/>
        <v>0</v>
      </c>
      <c r="T4005" s="38">
        <f t="shared" ca="1" si="251"/>
        <v>10</v>
      </c>
      <c r="U4005" s="38">
        <f ca="1">SUM($R$9:S4005)</f>
        <v>-98030</v>
      </c>
    </row>
    <row r="4006" spans="16:21" x14ac:dyDescent="0.2">
      <c r="P4006">
        <v>3998</v>
      </c>
      <c r="Q4006" s="37">
        <f t="shared" ca="1" si="248"/>
        <v>0</v>
      </c>
      <c r="R4006" s="38">
        <f t="shared" si="249"/>
        <v>10</v>
      </c>
      <c r="S4006" s="38">
        <f t="shared" ca="1" si="250"/>
        <v>0</v>
      </c>
      <c r="T4006" s="38">
        <f t="shared" ca="1" si="251"/>
        <v>10</v>
      </c>
      <c r="U4006" s="38">
        <f ca="1">SUM($R$9:S4006)</f>
        <v>-98020</v>
      </c>
    </row>
    <row r="4007" spans="16:21" x14ac:dyDescent="0.2">
      <c r="P4007">
        <v>3999</v>
      </c>
      <c r="Q4007" s="37">
        <f t="shared" ca="1" si="248"/>
        <v>0</v>
      </c>
      <c r="R4007" s="38">
        <f t="shared" si="249"/>
        <v>10</v>
      </c>
      <c r="S4007" s="38">
        <f t="shared" ca="1" si="250"/>
        <v>0</v>
      </c>
      <c r="T4007" s="38">
        <f t="shared" ca="1" si="251"/>
        <v>10</v>
      </c>
      <c r="U4007" s="38">
        <f ca="1">SUM($R$9:S4007)</f>
        <v>-98010</v>
      </c>
    </row>
    <row r="4008" spans="16:21" x14ac:dyDescent="0.2">
      <c r="P4008">
        <v>4000</v>
      </c>
      <c r="Q4008" s="37">
        <f t="shared" ca="1" si="248"/>
        <v>0</v>
      </c>
      <c r="R4008" s="38">
        <f t="shared" si="249"/>
        <v>10</v>
      </c>
      <c r="S4008" s="38">
        <f t="shared" ca="1" si="250"/>
        <v>0</v>
      </c>
      <c r="T4008" s="38">
        <f t="shared" ca="1" si="251"/>
        <v>10</v>
      </c>
      <c r="U4008" s="38">
        <f ca="1">SUM($R$9:S4008)</f>
        <v>-98000</v>
      </c>
    </row>
    <row r="4009" spans="16:21" x14ac:dyDescent="0.2">
      <c r="P4009">
        <v>4001</v>
      </c>
      <c r="Q4009" s="37">
        <f t="shared" ca="1" si="248"/>
        <v>0</v>
      </c>
      <c r="R4009" s="38">
        <f t="shared" si="249"/>
        <v>10</v>
      </c>
      <c r="S4009" s="38">
        <f t="shared" ca="1" si="250"/>
        <v>0</v>
      </c>
      <c r="T4009" s="38">
        <f t="shared" ca="1" si="251"/>
        <v>10</v>
      </c>
      <c r="U4009" s="38">
        <f ca="1">SUM($R$9:S4009)</f>
        <v>-97990</v>
      </c>
    </row>
    <row r="4010" spans="16:21" x14ac:dyDescent="0.2">
      <c r="P4010">
        <v>4002</v>
      </c>
      <c r="Q4010" s="37">
        <f t="shared" ca="1" si="248"/>
        <v>0</v>
      </c>
      <c r="R4010" s="38">
        <f t="shared" si="249"/>
        <v>10</v>
      </c>
      <c r="S4010" s="38">
        <f t="shared" ca="1" si="250"/>
        <v>0</v>
      </c>
      <c r="T4010" s="38">
        <f t="shared" ca="1" si="251"/>
        <v>10</v>
      </c>
      <c r="U4010" s="38">
        <f ca="1">SUM($R$9:S4010)</f>
        <v>-97980</v>
      </c>
    </row>
    <row r="4011" spans="16:21" x14ac:dyDescent="0.2">
      <c r="P4011">
        <v>4003</v>
      </c>
      <c r="Q4011" s="37">
        <f t="shared" ca="1" si="248"/>
        <v>0</v>
      </c>
      <c r="R4011" s="38">
        <f t="shared" si="249"/>
        <v>10</v>
      </c>
      <c r="S4011" s="38">
        <f t="shared" ca="1" si="250"/>
        <v>0</v>
      </c>
      <c r="T4011" s="38">
        <f t="shared" ca="1" si="251"/>
        <v>10</v>
      </c>
      <c r="U4011" s="38">
        <f ca="1">SUM($R$9:S4011)</f>
        <v>-97970</v>
      </c>
    </row>
    <row r="4012" spans="16:21" x14ac:dyDescent="0.2">
      <c r="P4012">
        <v>4004</v>
      </c>
      <c r="Q4012" s="37">
        <f t="shared" ca="1" si="248"/>
        <v>0</v>
      </c>
      <c r="R4012" s="38">
        <f t="shared" si="249"/>
        <v>10</v>
      </c>
      <c r="S4012" s="38">
        <f t="shared" ca="1" si="250"/>
        <v>0</v>
      </c>
      <c r="T4012" s="38">
        <f t="shared" ca="1" si="251"/>
        <v>10</v>
      </c>
      <c r="U4012" s="38">
        <f ca="1">SUM($R$9:S4012)</f>
        <v>-97960</v>
      </c>
    </row>
    <row r="4013" spans="16:21" x14ac:dyDescent="0.2">
      <c r="P4013">
        <v>4005</v>
      </c>
      <c r="Q4013" s="37">
        <f t="shared" ca="1" si="248"/>
        <v>0</v>
      </c>
      <c r="R4013" s="38">
        <f t="shared" si="249"/>
        <v>10</v>
      </c>
      <c r="S4013" s="38">
        <f t="shared" ca="1" si="250"/>
        <v>0</v>
      </c>
      <c r="T4013" s="38">
        <f t="shared" ca="1" si="251"/>
        <v>10</v>
      </c>
      <c r="U4013" s="38">
        <f ca="1">SUM($R$9:S4013)</f>
        <v>-97950</v>
      </c>
    </row>
    <row r="4014" spans="16:21" x14ac:dyDescent="0.2">
      <c r="P4014">
        <v>4006</v>
      </c>
      <c r="Q4014" s="37">
        <f t="shared" ca="1" si="248"/>
        <v>0</v>
      </c>
      <c r="R4014" s="38">
        <f t="shared" si="249"/>
        <v>10</v>
      </c>
      <c r="S4014" s="38">
        <f t="shared" ca="1" si="250"/>
        <v>0</v>
      </c>
      <c r="T4014" s="38">
        <f t="shared" ca="1" si="251"/>
        <v>10</v>
      </c>
      <c r="U4014" s="38">
        <f ca="1">SUM($R$9:S4014)</f>
        <v>-97940</v>
      </c>
    </row>
    <row r="4015" spans="16:21" x14ac:dyDescent="0.2">
      <c r="P4015">
        <v>4007</v>
      </c>
      <c r="Q4015" s="37">
        <f t="shared" ca="1" si="248"/>
        <v>0</v>
      </c>
      <c r="R4015" s="38">
        <f t="shared" si="249"/>
        <v>10</v>
      </c>
      <c r="S4015" s="38">
        <f t="shared" ca="1" si="250"/>
        <v>0</v>
      </c>
      <c r="T4015" s="38">
        <f t="shared" ca="1" si="251"/>
        <v>10</v>
      </c>
      <c r="U4015" s="38">
        <f ca="1">SUM($R$9:S4015)</f>
        <v>-97930</v>
      </c>
    </row>
    <row r="4016" spans="16:21" x14ac:dyDescent="0.2">
      <c r="P4016">
        <v>4008</v>
      </c>
      <c r="Q4016" s="37">
        <f t="shared" ca="1" si="248"/>
        <v>0</v>
      </c>
      <c r="R4016" s="38">
        <f t="shared" si="249"/>
        <v>10</v>
      </c>
      <c r="S4016" s="38">
        <f t="shared" ca="1" si="250"/>
        <v>0</v>
      </c>
      <c r="T4016" s="38">
        <f t="shared" ca="1" si="251"/>
        <v>10</v>
      </c>
      <c r="U4016" s="38">
        <f ca="1">SUM($R$9:S4016)</f>
        <v>-97920</v>
      </c>
    </row>
    <row r="4017" spans="16:21" x14ac:dyDescent="0.2">
      <c r="P4017">
        <v>4009</v>
      </c>
      <c r="Q4017" s="37">
        <f t="shared" ref="Q4017:Q4080" ca="1" si="252">IF(RAND()&lt;$C$2,1,0)</f>
        <v>0</v>
      </c>
      <c r="R4017" s="38">
        <f t="shared" ref="R4017:R4080" si="253">$G$2</f>
        <v>10</v>
      </c>
      <c r="S4017" s="38">
        <f t="shared" ref="S4017:S4080" ca="1" si="254">IF(Q4017=1,$G$3,$G$4)</f>
        <v>0</v>
      </c>
      <c r="T4017" s="38">
        <f t="shared" ca="1" si="251"/>
        <v>10</v>
      </c>
      <c r="U4017" s="38">
        <f ca="1">SUM($R$9:S4017)</f>
        <v>-97910</v>
      </c>
    </row>
    <row r="4018" spans="16:21" x14ac:dyDescent="0.2">
      <c r="P4018">
        <v>4010</v>
      </c>
      <c r="Q4018" s="37">
        <f t="shared" ca="1" si="252"/>
        <v>0</v>
      </c>
      <c r="R4018" s="38">
        <f t="shared" si="253"/>
        <v>10</v>
      </c>
      <c r="S4018" s="38">
        <f t="shared" ca="1" si="254"/>
        <v>0</v>
      </c>
      <c r="T4018" s="38">
        <f t="shared" ca="1" si="251"/>
        <v>10</v>
      </c>
      <c r="U4018" s="38">
        <f ca="1">SUM($R$9:S4018)</f>
        <v>-97900</v>
      </c>
    </row>
    <row r="4019" spans="16:21" x14ac:dyDescent="0.2">
      <c r="P4019">
        <v>4011</v>
      </c>
      <c r="Q4019" s="37">
        <f t="shared" ca="1" si="252"/>
        <v>0</v>
      </c>
      <c r="R4019" s="38">
        <f t="shared" si="253"/>
        <v>10</v>
      </c>
      <c r="S4019" s="38">
        <f t="shared" ca="1" si="254"/>
        <v>0</v>
      </c>
      <c r="T4019" s="38">
        <f t="shared" ca="1" si="251"/>
        <v>10</v>
      </c>
      <c r="U4019" s="38">
        <f ca="1">SUM($R$9:S4019)</f>
        <v>-97890</v>
      </c>
    </row>
    <row r="4020" spans="16:21" x14ac:dyDescent="0.2">
      <c r="P4020">
        <v>4012</v>
      </c>
      <c r="Q4020" s="37">
        <f t="shared" ca="1" si="252"/>
        <v>0</v>
      </c>
      <c r="R4020" s="38">
        <f t="shared" si="253"/>
        <v>10</v>
      </c>
      <c r="S4020" s="38">
        <f t="shared" ca="1" si="254"/>
        <v>0</v>
      </c>
      <c r="T4020" s="38">
        <f t="shared" ca="1" si="251"/>
        <v>10</v>
      </c>
      <c r="U4020" s="38">
        <f ca="1">SUM($R$9:S4020)</f>
        <v>-97880</v>
      </c>
    </row>
    <row r="4021" spans="16:21" x14ac:dyDescent="0.2">
      <c r="P4021">
        <v>4013</v>
      </c>
      <c r="Q4021" s="37">
        <f t="shared" ca="1" si="252"/>
        <v>0</v>
      </c>
      <c r="R4021" s="38">
        <f t="shared" si="253"/>
        <v>10</v>
      </c>
      <c r="S4021" s="38">
        <f t="shared" ca="1" si="254"/>
        <v>0</v>
      </c>
      <c r="T4021" s="38">
        <f t="shared" ca="1" si="251"/>
        <v>10</v>
      </c>
      <c r="U4021" s="38">
        <f ca="1">SUM($R$9:S4021)</f>
        <v>-97870</v>
      </c>
    </row>
    <row r="4022" spans="16:21" x14ac:dyDescent="0.2">
      <c r="P4022">
        <v>4014</v>
      </c>
      <c r="Q4022" s="37">
        <f t="shared" ca="1" si="252"/>
        <v>0</v>
      </c>
      <c r="R4022" s="38">
        <f t="shared" si="253"/>
        <v>10</v>
      </c>
      <c r="S4022" s="38">
        <f t="shared" ca="1" si="254"/>
        <v>0</v>
      </c>
      <c r="T4022" s="38">
        <f t="shared" ca="1" si="251"/>
        <v>10</v>
      </c>
      <c r="U4022" s="38">
        <f ca="1">SUM($R$9:S4022)</f>
        <v>-97860</v>
      </c>
    </row>
    <row r="4023" spans="16:21" x14ac:dyDescent="0.2">
      <c r="P4023">
        <v>4015</v>
      </c>
      <c r="Q4023" s="37">
        <f t="shared" ca="1" si="252"/>
        <v>0</v>
      </c>
      <c r="R4023" s="38">
        <f t="shared" si="253"/>
        <v>10</v>
      </c>
      <c r="S4023" s="38">
        <f t="shared" ca="1" si="254"/>
        <v>0</v>
      </c>
      <c r="T4023" s="38">
        <f t="shared" ca="1" si="251"/>
        <v>10</v>
      </c>
      <c r="U4023" s="38">
        <f ca="1">SUM($R$9:S4023)</f>
        <v>-97850</v>
      </c>
    </row>
    <row r="4024" spans="16:21" x14ac:dyDescent="0.2">
      <c r="P4024">
        <v>4016</v>
      </c>
      <c r="Q4024" s="37">
        <f t="shared" ca="1" si="252"/>
        <v>0</v>
      </c>
      <c r="R4024" s="38">
        <f t="shared" si="253"/>
        <v>10</v>
      </c>
      <c r="S4024" s="38">
        <f t="shared" ca="1" si="254"/>
        <v>0</v>
      </c>
      <c r="T4024" s="38">
        <f t="shared" ca="1" si="251"/>
        <v>10</v>
      </c>
      <c r="U4024" s="38">
        <f ca="1">SUM($R$9:S4024)</f>
        <v>-97840</v>
      </c>
    </row>
    <row r="4025" spans="16:21" x14ac:dyDescent="0.2">
      <c r="P4025">
        <v>4017</v>
      </c>
      <c r="Q4025" s="37">
        <f t="shared" ca="1" si="252"/>
        <v>0</v>
      </c>
      <c r="R4025" s="38">
        <f t="shared" si="253"/>
        <v>10</v>
      </c>
      <c r="S4025" s="38">
        <f t="shared" ca="1" si="254"/>
        <v>0</v>
      </c>
      <c r="T4025" s="38">
        <f t="shared" ca="1" si="251"/>
        <v>10</v>
      </c>
      <c r="U4025" s="38">
        <f ca="1">SUM($R$9:S4025)</f>
        <v>-97830</v>
      </c>
    </row>
    <row r="4026" spans="16:21" x14ac:dyDescent="0.2">
      <c r="P4026">
        <v>4018</v>
      </c>
      <c r="Q4026" s="37">
        <f t="shared" ca="1" si="252"/>
        <v>0</v>
      </c>
      <c r="R4026" s="38">
        <f t="shared" si="253"/>
        <v>10</v>
      </c>
      <c r="S4026" s="38">
        <f t="shared" ca="1" si="254"/>
        <v>0</v>
      </c>
      <c r="T4026" s="38">
        <f t="shared" ca="1" si="251"/>
        <v>10</v>
      </c>
      <c r="U4026" s="38">
        <f ca="1">SUM($R$9:S4026)</f>
        <v>-97820</v>
      </c>
    </row>
    <row r="4027" spans="16:21" x14ac:dyDescent="0.2">
      <c r="P4027">
        <v>4019</v>
      </c>
      <c r="Q4027" s="37">
        <f t="shared" ca="1" si="252"/>
        <v>0</v>
      </c>
      <c r="R4027" s="38">
        <f t="shared" si="253"/>
        <v>10</v>
      </c>
      <c r="S4027" s="38">
        <f t="shared" ca="1" si="254"/>
        <v>0</v>
      </c>
      <c r="T4027" s="38">
        <f t="shared" ca="1" si="251"/>
        <v>10</v>
      </c>
      <c r="U4027" s="38">
        <f ca="1">SUM($R$9:S4027)</f>
        <v>-97810</v>
      </c>
    </row>
    <row r="4028" spans="16:21" x14ac:dyDescent="0.2">
      <c r="P4028">
        <v>4020</v>
      </c>
      <c r="Q4028" s="37">
        <f t="shared" ca="1" si="252"/>
        <v>0</v>
      </c>
      <c r="R4028" s="38">
        <f t="shared" si="253"/>
        <v>10</v>
      </c>
      <c r="S4028" s="38">
        <f t="shared" ca="1" si="254"/>
        <v>0</v>
      </c>
      <c r="T4028" s="38">
        <f t="shared" ca="1" si="251"/>
        <v>10</v>
      </c>
      <c r="U4028" s="38">
        <f ca="1">SUM($R$9:S4028)</f>
        <v>-97800</v>
      </c>
    </row>
    <row r="4029" spans="16:21" x14ac:dyDescent="0.2">
      <c r="P4029">
        <v>4021</v>
      </c>
      <c r="Q4029" s="37">
        <f t="shared" ca="1" si="252"/>
        <v>0</v>
      </c>
      <c r="R4029" s="38">
        <f t="shared" si="253"/>
        <v>10</v>
      </c>
      <c r="S4029" s="38">
        <f t="shared" ca="1" si="254"/>
        <v>0</v>
      </c>
      <c r="T4029" s="38">
        <f t="shared" ca="1" si="251"/>
        <v>10</v>
      </c>
      <c r="U4029" s="38">
        <f ca="1">SUM($R$9:S4029)</f>
        <v>-97790</v>
      </c>
    </row>
    <row r="4030" spans="16:21" x14ac:dyDescent="0.2">
      <c r="P4030">
        <v>4022</v>
      </c>
      <c r="Q4030" s="37">
        <f t="shared" ca="1" si="252"/>
        <v>0</v>
      </c>
      <c r="R4030" s="38">
        <f t="shared" si="253"/>
        <v>10</v>
      </c>
      <c r="S4030" s="38">
        <f t="shared" ca="1" si="254"/>
        <v>0</v>
      </c>
      <c r="T4030" s="38">
        <f t="shared" ca="1" si="251"/>
        <v>10</v>
      </c>
      <c r="U4030" s="38">
        <f ca="1">SUM($R$9:S4030)</f>
        <v>-97780</v>
      </c>
    </row>
    <row r="4031" spans="16:21" x14ac:dyDescent="0.2">
      <c r="P4031">
        <v>4023</v>
      </c>
      <c r="Q4031" s="37">
        <f t="shared" ca="1" si="252"/>
        <v>0</v>
      </c>
      <c r="R4031" s="38">
        <f t="shared" si="253"/>
        <v>10</v>
      </c>
      <c r="S4031" s="38">
        <f t="shared" ca="1" si="254"/>
        <v>0</v>
      </c>
      <c r="T4031" s="38">
        <f t="shared" ca="1" si="251"/>
        <v>10</v>
      </c>
      <c r="U4031" s="38">
        <f ca="1">SUM($R$9:S4031)</f>
        <v>-97770</v>
      </c>
    </row>
    <row r="4032" spans="16:21" x14ac:dyDescent="0.2">
      <c r="P4032">
        <v>4024</v>
      </c>
      <c r="Q4032" s="37">
        <f t="shared" ca="1" si="252"/>
        <v>0</v>
      </c>
      <c r="R4032" s="38">
        <f t="shared" si="253"/>
        <v>10</v>
      </c>
      <c r="S4032" s="38">
        <f t="shared" ca="1" si="254"/>
        <v>0</v>
      </c>
      <c r="T4032" s="38">
        <f t="shared" ca="1" si="251"/>
        <v>10</v>
      </c>
      <c r="U4032" s="38">
        <f ca="1">SUM($R$9:S4032)</f>
        <v>-97760</v>
      </c>
    </row>
    <row r="4033" spans="16:21" x14ac:dyDescent="0.2">
      <c r="P4033">
        <v>4025</v>
      </c>
      <c r="Q4033" s="37">
        <f t="shared" ca="1" si="252"/>
        <v>0</v>
      </c>
      <c r="R4033" s="38">
        <f t="shared" si="253"/>
        <v>10</v>
      </c>
      <c r="S4033" s="38">
        <f t="shared" ca="1" si="254"/>
        <v>0</v>
      </c>
      <c r="T4033" s="38">
        <f t="shared" ca="1" si="251"/>
        <v>10</v>
      </c>
      <c r="U4033" s="38">
        <f ca="1">SUM($R$9:S4033)</f>
        <v>-97750</v>
      </c>
    </row>
    <row r="4034" spans="16:21" x14ac:dyDescent="0.2">
      <c r="P4034">
        <v>4026</v>
      </c>
      <c r="Q4034" s="37">
        <f t="shared" ca="1" si="252"/>
        <v>0</v>
      </c>
      <c r="R4034" s="38">
        <f t="shared" si="253"/>
        <v>10</v>
      </c>
      <c r="S4034" s="38">
        <f t="shared" ca="1" si="254"/>
        <v>0</v>
      </c>
      <c r="T4034" s="38">
        <f t="shared" ca="1" si="251"/>
        <v>10</v>
      </c>
      <c r="U4034" s="38">
        <f ca="1">SUM($R$9:S4034)</f>
        <v>-97740</v>
      </c>
    </row>
    <row r="4035" spans="16:21" x14ac:dyDescent="0.2">
      <c r="P4035">
        <v>4027</v>
      </c>
      <c r="Q4035" s="37">
        <f t="shared" ca="1" si="252"/>
        <v>0</v>
      </c>
      <c r="R4035" s="38">
        <f t="shared" si="253"/>
        <v>10</v>
      </c>
      <c r="S4035" s="38">
        <f t="shared" ca="1" si="254"/>
        <v>0</v>
      </c>
      <c r="T4035" s="38">
        <f t="shared" ca="1" si="251"/>
        <v>10</v>
      </c>
      <c r="U4035" s="38">
        <f ca="1">SUM($R$9:S4035)</f>
        <v>-97730</v>
      </c>
    </row>
    <row r="4036" spans="16:21" x14ac:dyDescent="0.2">
      <c r="P4036">
        <v>4028</v>
      </c>
      <c r="Q4036" s="37">
        <f t="shared" ca="1" si="252"/>
        <v>0</v>
      </c>
      <c r="R4036" s="38">
        <f t="shared" si="253"/>
        <v>10</v>
      </c>
      <c r="S4036" s="38">
        <f t="shared" ca="1" si="254"/>
        <v>0</v>
      </c>
      <c r="T4036" s="38">
        <f t="shared" ca="1" si="251"/>
        <v>10</v>
      </c>
      <c r="U4036" s="38">
        <f ca="1">SUM($R$9:S4036)</f>
        <v>-97720</v>
      </c>
    </row>
    <row r="4037" spans="16:21" x14ac:dyDescent="0.2">
      <c r="P4037">
        <v>4029</v>
      </c>
      <c r="Q4037" s="37">
        <f t="shared" ca="1" si="252"/>
        <v>0</v>
      </c>
      <c r="R4037" s="38">
        <f t="shared" si="253"/>
        <v>10</v>
      </c>
      <c r="S4037" s="38">
        <f t="shared" ca="1" si="254"/>
        <v>0</v>
      </c>
      <c r="T4037" s="38">
        <f t="shared" ca="1" si="251"/>
        <v>10</v>
      </c>
      <c r="U4037" s="38">
        <f ca="1">SUM($R$9:S4037)</f>
        <v>-97710</v>
      </c>
    </row>
    <row r="4038" spans="16:21" x14ac:dyDescent="0.2">
      <c r="P4038">
        <v>4030</v>
      </c>
      <c r="Q4038" s="37">
        <f t="shared" ca="1" si="252"/>
        <v>0</v>
      </c>
      <c r="R4038" s="38">
        <f t="shared" si="253"/>
        <v>10</v>
      </c>
      <c r="S4038" s="38">
        <f t="shared" ca="1" si="254"/>
        <v>0</v>
      </c>
      <c r="T4038" s="38">
        <f t="shared" ca="1" si="251"/>
        <v>10</v>
      </c>
      <c r="U4038" s="38">
        <f ca="1">SUM($R$9:S4038)</f>
        <v>-97700</v>
      </c>
    </row>
    <row r="4039" spans="16:21" x14ac:dyDescent="0.2">
      <c r="P4039">
        <v>4031</v>
      </c>
      <c r="Q4039" s="37">
        <f t="shared" ca="1" si="252"/>
        <v>0</v>
      </c>
      <c r="R4039" s="38">
        <f t="shared" si="253"/>
        <v>10</v>
      </c>
      <c r="S4039" s="38">
        <f t="shared" ca="1" si="254"/>
        <v>0</v>
      </c>
      <c r="T4039" s="38">
        <f t="shared" ca="1" si="251"/>
        <v>10</v>
      </c>
      <c r="U4039" s="38">
        <f ca="1">SUM($R$9:S4039)</f>
        <v>-97690</v>
      </c>
    </row>
    <row r="4040" spans="16:21" x14ac:dyDescent="0.2">
      <c r="P4040">
        <v>4032</v>
      </c>
      <c r="Q4040" s="37">
        <f t="shared" ca="1" si="252"/>
        <v>0</v>
      </c>
      <c r="R4040" s="38">
        <f t="shared" si="253"/>
        <v>10</v>
      </c>
      <c r="S4040" s="38">
        <f t="shared" ca="1" si="254"/>
        <v>0</v>
      </c>
      <c r="T4040" s="38">
        <f t="shared" ca="1" si="251"/>
        <v>10</v>
      </c>
      <c r="U4040" s="38">
        <f ca="1">SUM($R$9:S4040)</f>
        <v>-97680</v>
      </c>
    </row>
    <row r="4041" spans="16:21" x14ac:dyDescent="0.2">
      <c r="P4041">
        <v>4033</v>
      </c>
      <c r="Q4041" s="37">
        <f t="shared" ca="1" si="252"/>
        <v>0</v>
      </c>
      <c r="R4041" s="38">
        <f t="shared" si="253"/>
        <v>10</v>
      </c>
      <c r="S4041" s="38">
        <f t="shared" ca="1" si="254"/>
        <v>0</v>
      </c>
      <c r="T4041" s="38">
        <f t="shared" ca="1" si="251"/>
        <v>10</v>
      </c>
      <c r="U4041" s="38">
        <f ca="1">SUM($R$9:S4041)</f>
        <v>-97670</v>
      </c>
    </row>
    <row r="4042" spans="16:21" x14ac:dyDescent="0.2">
      <c r="P4042">
        <v>4034</v>
      </c>
      <c r="Q4042" s="37">
        <f t="shared" ca="1" si="252"/>
        <v>0</v>
      </c>
      <c r="R4042" s="38">
        <f t="shared" si="253"/>
        <v>10</v>
      </c>
      <c r="S4042" s="38">
        <f t="shared" ca="1" si="254"/>
        <v>0</v>
      </c>
      <c r="T4042" s="38">
        <f t="shared" ref="T4042:T4105" ca="1" si="255">R4042+S4042</f>
        <v>10</v>
      </c>
      <c r="U4042" s="38">
        <f ca="1">SUM($R$9:S4042)</f>
        <v>-97660</v>
      </c>
    </row>
    <row r="4043" spans="16:21" x14ac:dyDescent="0.2">
      <c r="P4043">
        <v>4035</v>
      </c>
      <c r="Q4043" s="37">
        <f t="shared" ca="1" si="252"/>
        <v>0</v>
      </c>
      <c r="R4043" s="38">
        <f t="shared" si="253"/>
        <v>10</v>
      </c>
      <c r="S4043" s="38">
        <f t="shared" ca="1" si="254"/>
        <v>0</v>
      </c>
      <c r="T4043" s="38">
        <f t="shared" ca="1" si="255"/>
        <v>10</v>
      </c>
      <c r="U4043" s="38">
        <f ca="1">SUM($R$9:S4043)</f>
        <v>-97650</v>
      </c>
    </row>
    <row r="4044" spans="16:21" x14ac:dyDescent="0.2">
      <c r="P4044">
        <v>4036</v>
      </c>
      <c r="Q4044" s="37">
        <f t="shared" ca="1" si="252"/>
        <v>0</v>
      </c>
      <c r="R4044" s="38">
        <f t="shared" si="253"/>
        <v>10</v>
      </c>
      <c r="S4044" s="38">
        <f t="shared" ca="1" si="254"/>
        <v>0</v>
      </c>
      <c r="T4044" s="38">
        <f t="shared" ca="1" si="255"/>
        <v>10</v>
      </c>
      <c r="U4044" s="38">
        <f ca="1">SUM($R$9:S4044)</f>
        <v>-97640</v>
      </c>
    </row>
    <row r="4045" spans="16:21" x14ac:dyDescent="0.2">
      <c r="P4045">
        <v>4037</v>
      </c>
      <c r="Q4045" s="37">
        <f t="shared" ca="1" si="252"/>
        <v>0</v>
      </c>
      <c r="R4045" s="38">
        <f t="shared" si="253"/>
        <v>10</v>
      </c>
      <c r="S4045" s="38">
        <f t="shared" ca="1" si="254"/>
        <v>0</v>
      </c>
      <c r="T4045" s="38">
        <f t="shared" ca="1" si="255"/>
        <v>10</v>
      </c>
      <c r="U4045" s="38">
        <f ca="1">SUM($R$9:S4045)</f>
        <v>-97630</v>
      </c>
    </row>
    <row r="4046" spans="16:21" x14ac:dyDescent="0.2">
      <c r="P4046">
        <v>4038</v>
      </c>
      <c r="Q4046" s="37">
        <f t="shared" ca="1" si="252"/>
        <v>0</v>
      </c>
      <c r="R4046" s="38">
        <f t="shared" si="253"/>
        <v>10</v>
      </c>
      <c r="S4046" s="38">
        <f t="shared" ca="1" si="254"/>
        <v>0</v>
      </c>
      <c r="T4046" s="38">
        <f t="shared" ca="1" si="255"/>
        <v>10</v>
      </c>
      <c r="U4046" s="38">
        <f ca="1">SUM($R$9:S4046)</f>
        <v>-97620</v>
      </c>
    </row>
    <row r="4047" spans="16:21" x14ac:dyDescent="0.2">
      <c r="P4047">
        <v>4039</v>
      </c>
      <c r="Q4047" s="37">
        <f t="shared" ca="1" si="252"/>
        <v>0</v>
      </c>
      <c r="R4047" s="38">
        <f t="shared" si="253"/>
        <v>10</v>
      </c>
      <c r="S4047" s="38">
        <f t="shared" ca="1" si="254"/>
        <v>0</v>
      </c>
      <c r="T4047" s="38">
        <f t="shared" ca="1" si="255"/>
        <v>10</v>
      </c>
      <c r="U4047" s="38">
        <f ca="1">SUM($R$9:S4047)</f>
        <v>-97610</v>
      </c>
    </row>
    <row r="4048" spans="16:21" x14ac:dyDescent="0.2">
      <c r="P4048">
        <v>4040</v>
      </c>
      <c r="Q4048" s="37">
        <f t="shared" ca="1" si="252"/>
        <v>0</v>
      </c>
      <c r="R4048" s="38">
        <f t="shared" si="253"/>
        <v>10</v>
      </c>
      <c r="S4048" s="38">
        <f t="shared" ca="1" si="254"/>
        <v>0</v>
      </c>
      <c r="T4048" s="38">
        <f t="shared" ca="1" si="255"/>
        <v>10</v>
      </c>
      <c r="U4048" s="38">
        <f ca="1">SUM($R$9:S4048)</f>
        <v>-97600</v>
      </c>
    </row>
    <row r="4049" spans="16:21" x14ac:dyDescent="0.2">
      <c r="P4049">
        <v>4041</v>
      </c>
      <c r="Q4049" s="37">
        <f t="shared" ca="1" si="252"/>
        <v>0</v>
      </c>
      <c r="R4049" s="38">
        <f t="shared" si="253"/>
        <v>10</v>
      </c>
      <c r="S4049" s="38">
        <f t="shared" ca="1" si="254"/>
        <v>0</v>
      </c>
      <c r="T4049" s="38">
        <f t="shared" ca="1" si="255"/>
        <v>10</v>
      </c>
      <c r="U4049" s="38">
        <f ca="1">SUM($R$9:S4049)</f>
        <v>-97590</v>
      </c>
    </row>
    <row r="4050" spans="16:21" x14ac:dyDescent="0.2">
      <c r="P4050">
        <v>4042</v>
      </c>
      <c r="Q4050" s="37">
        <f t="shared" ca="1" si="252"/>
        <v>0</v>
      </c>
      <c r="R4050" s="38">
        <f t="shared" si="253"/>
        <v>10</v>
      </c>
      <c r="S4050" s="38">
        <f t="shared" ca="1" si="254"/>
        <v>0</v>
      </c>
      <c r="T4050" s="38">
        <f t="shared" ca="1" si="255"/>
        <v>10</v>
      </c>
      <c r="U4050" s="38">
        <f ca="1">SUM($R$9:S4050)</f>
        <v>-97580</v>
      </c>
    </row>
    <row r="4051" spans="16:21" x14ac:dyDescent="0.2">
      <c r="P4051">
        <v>4043</v>
      </c>
      <c r="Q4051" s="37">
        <f t="shared" ca="1" si="252"/>
        <v>1</v>
      </c>
      <c r="R4051" s="38">
        <f t="shared" si="253"/>
        <v>10</v>
      </c>
      <c r="S4051" s="38">
        <f t="shared" ca="1" si="254"/>
        <v>-1000</v>
      </c>
      <c r="T4051" s="38">
        <f t="shared" ca="1" si="255"/>
        <v>-990</v>
      </c>
      <c r="U4051" s="38">
        <f ca="1">SUM($R$9:S4051)</f>
        <v>-98570</v>
      </c>
    </row>
    <row r="4052" spans="16:21" x14ac:dyDescent="0.2">
      <c r="P4052">
        <v>4044</v>
      </c>
      <c r="Q4052" s="37">
        <f t="shared" ca="1" si="252"/>
        <v>0</v>
      </c>
      <c r="R4052" s="38">
        <f t="shared" si="253"/>
        <v>10</v>
      </c>
      <c r="S4052" s="38">
        <f t="shared" ca="1" si="254"/>
        <v>0</v>
      </c>
      <c r="T4052" s="38">
        <f t="shared" ca="1" si="255"/>
        <v>10</v>
      </c>
      <c r="U4052" s="38">
        <f ca="1">SUM($R$9:S4052)</f>
        <v>-98560</v>
      </c>
    </row>
    <row r="4053" spans="16:21" x14ac:dyDescent="0.2">
      <c r="P4053">
        <v>4045</v>
      </c>
      <c r="Q4053" s="37">
        <f t="shared" ca="1" si="252"/>
        <v>0</v>
      </c>
      <c r="R4053" s="38">
        <f t="shared" si="253"/>
        <v>10</v>
      </c>
      <c r="S4053" s="38">
        <f t="shared" ca="1" si="254"/>
        <v>0</v>
      </c>
      <c r="T4053" s="38">
        <f t="shared" ca="1" si="255"/>
        <v>10</v>
      </c>
      <c r="U4053" s="38">
        <f ca="1">SUM($R$9:S4053)</f>
        <v>-98550</v>
      </c>
    </row>
    <row r="4054" spans="16:21" x14ac:dyDescent="0.2">
      <c r="P4054">
        <v>4046</v>
      </c>
      <c r="Q4054" s="37">
        <f t="shared" ca="1" si="252"/>
        <v>0</v>
      </c>
      <c r="R4054" s="38">
        <f t="shared" si="253"/>
        <v>10</v>
      </c>
      <c r="S4054" s="38">
        <f t="shared" ca="1" si="254"/>
        <v>0</v>
      </c>
      <c r="T4054" s="38">
        <f t="shared" ca="1" si="255"/>
        <v>10</v>
      </c>
      <c r="U4054" s="38">
        <f ca="1">SUM($R$9:S4054)</f>
        <v>-98540</v>
      </c>
    </row>
    <row r="4055" spans="16:21" x14ac:dyDescent="0.2">
      <c r="P4055">
        <v>4047</v>
      </c>
      <c r="Q4055" s="37">
        <f t="shared" ca="1" si="252"/>
        <v>0</v>
      </c>
      <c r="R4055" s="38">
        <f t="shared" si="253"/>
        <v>10</v>
      </c>
      <c r="S4055" s="38">
        <f t="shared" ca="1" si="254"/>
        <v>0</v>
      </c>
      <c r="T4055" s="38">
        <f t="shared" ca="1" si="255"/>
        <v>10</v>
      </c>
      <c r="U4055" s="38">
        <f ca="1">SUM($R$9:S4055)</f>
        <v>-98530</v>
      </c>
    </row>
    <row r="4056" spans="16:21" x14ac:dyDescent="0.2">
      <c r="P4056">
        <v>4048</v>
      </c>
      <c r="Q4056" s="37">
        <f t="shared" ca="1" si="252"/>
        <v>0</v>
      </c>
      <c r="R4056" s="38">
        <f t="shared" si="253"/>
        <v>10</v>
      </c>
      <c r="S4056" s="38">
        <f t="shared" ca="1" si="254"/>
        <v>0</v>
      </c>
      <c r="T4056" s="38">
        <f t="shared" ca="1" si="255"/>
        <v>10</v>
      </c>
      <c r="U4056" s="38">
        <f ca="1">SUM($R$9:S4056)</f>
        <v>-98520</v>
      </c>
    </row>
    <row r="4057" spans="16:21" x14ac:dyDescent="0.2">
      <c r="P4057">
        <v>4049</v>
      </c>
      <c r="Q4057" s="37">
        <f t="shared" ca="1" si="252"/>
        <v>0</v>
      </c>
      <c r="R4057" s="38">
        <f t="shared" si="253"/>
        <v>10</v>
      </c>
      <c r="S4057" s="38">
        <f t="shared" ca="1" si="254"/>
        <v>0</v>
      </c>
      <c r="T4057" s="38">
        <f t="shared" ca="1" si="255"/>
        <v>10</v>
      </c>
      <c r="U4057" s="38">
        <f ca="1">SUM($R$9:S4057)</f>
        <v>-98510</v>
      </c>
    </row>
    <row r="4058" spans="16:21" x14ac:dyDescent="0.2">
      <c r="P4058">
        <v>4050</v>
      </c>
      <c r="Q4058" s="37">
        <f t="shared" ca="1" si="252"/>
        <v>0</v>
      </c>
      <c r="R4058" s="38">
        <f t="shared" si="253"/>
        <v>10</v>
      </c>
      <c r="S4058" s="38">
        <f t="shared" ca="1" si="254"/>
        <v>0</v>
      </c>
      <c r="T4058" s="38">
        <f t="shared" ca="1" si="255"/>
        <v>10</v>
      </c>
      <c r="U4058" s="38">
        <f ca="1">SUM($R$9:S4058)</f>
        <v>-98500</v>
      </c>
    </row>
    <row r="4059" spans="16:21" x14ac:dyDescent="0.2">
      <c r="P4059">
        <v>4051</v>
      </c>
      <c r="Q4059" s="37">
        <f t="shared" ca="1" si="252"/>
        <v>0</v>
      </c>
      <c r="R4059" s="38">
        <f t="shared" si="253"/>
        <v>10</v>
      </c>
      <c r="S4059" s="38">
        <f t="shared" ca="1" si="254"/>
        <v>0</v>
      </c>
      <c r="T4059" s="38">
        <f t="shared" ca="1" si="255"/>
        <v>10</v>
      </c>
      <c r="U4059" s="38">
        <f ca="1">SUM($R$9:S4059)</f>
        <v>-98490</v>
      </c>
    </row>
    <row r="4060" spans="16:21" x14ac:dyDescent="0.2">
      <c r="P4060">
        <v>4052</v>
      </c>
      <c r="Q4060" s="37">
        <f t="shared" ca="1" si="252"/>
        <v>0</v>
      </c>
      <c r="R4060" s="38">
        <f t="shared" si="253"/>
        <v>10</v>
      </c>
      <c r="S4060" s="38">
        <f t="shared" ca="1" si="254"/>
        <v>0</v>
      </c>
      <c r="T4060" s="38">
        <f t="shared" ca="1" si="255"/>
        <v>10</v>
      </c>
      <c r="U4060" s="38">
        <f ca="1">SUM($R$9:S4060)</f>
        <v>-98480</v>
      </c>
    </row>
    <row r="4061" spans="16:21" x14ac:dyDescent="0.2">
      <c r="P4061">
        <v>4053</v>
      </c>
      <c r="Q4061" s="37">
        <f t="shared" ca="1" si="252"/>
        <v>0</v>
      </c>
      <c r="R4061" s="38">
        <f t="shared" si="253"/>
        <v>10</v>
      </c>
      <c r="S4061" s="38">
        <f t="shared" ca="1" si="254"/>
        <v>0</v>
      </c>
      <c r="T4061" s="38">
        <f t="shared" ca="1" si="255"/>
        <v>10</v>
      </c>
      <c r="U4061" s="38">
        <f ca="1">SUM($R$9:S4061)</f>
        <v>-98470</v>
      </c>
    </row>
    <row r="4062" spans="16:21" x14ac:dyDescent="0.2">
      <c r="P4062">
        <v>4054</v>
      </c>
      <c r="Q4062" s="37">
        <f t="shared" ca="1" si="252"/>
        <v>0</v>
      </c>
      <c r="R4062" s="38">
        <f t="shared" si="253"/>
        <v>10</v>
      </c>
      <c r="S4062" s="38">
        <f t="shared" ca="1" si="254"/>
        <v>0</v>
      </c>
      <c r="T4062" s="38">
        <f t="shared" ca="1" si="255"/>
        <v>10</v>
      </c>
      <c r="U4062" s="38">
        <f ca="1">SUM($R$9:S4062)</f>
        <v>-98460</v>
      </c>
    </row>
    <row r="4063" spans="16:21" x14ac:dyDescent="0.2">
      <c r="P4063">
        <v>4055</v>
      </c>
      <c r="Q4063" s="37">
        <f t="shared" ca="1" si="252"/>
        <v>0</v>
      </c>
      <c r="R4063" s="38">
        <f t="shared" si="253"/>
        <v>10</v>
      </c>
      <c r="S4063" s="38">
        <f t="shared" ca="1" si="254"/>
        <v>0</v>
      </c>
      <c r="T4063" s="38">
        <f t="shared" ca="1" si="255"/>
        <v>10</v>
      </c>
      <c r="U4063" s="38">
        <f ca="1">SUM($R$9:S4063)</f>
        <v>-98450</v>
      </c>
    </row>
    <row r="4064" spans="16:21" x14ac:dyDescent="0.2">
      <c r="P4064">
        <v>4056</v>
      </c>
      <c r="Q4064" s="37">
        <f t="shared" ca="1" si="252"/>
        <v>0</v>
      </c>
      <c r="R4064" s="38">
        <f t="shared" si="253"/>
        <v>10</v>
      </c>
      <c r="S4064" s="38">
        <f t="shared" ca="1" si="254"/>
        <v>0</v>
      </c>
      <c r="T4064" s="38">
        <f t="shared" ca="1" si="255"/>
        <v>10</v>
      </c>
      <c r="U4064" s="38">
        <f ca="1">SUM($R$9:S4064)</f>
        <v>-98440</v>
      </c>
    </row>
    <row r="4065" spans="16:21" x14ac:dyDescent="0.2">
      <c r="P4065">
        <v>4057</v>
      </c>
      <c r="Q4065" s="37">
        <f t="shared" ca="1" si="252"/>
        <v>0</v>
      </c>
      <c r="R4065" s="38">
        <f t="shared" si="253"/>
        <v>10</v>
      </c>
      <c r="S4065" s="38">
        <f t="shared" ca="1" si="254"/>
        <v>0</v>
      </c>
      <c r="T4065" s="38">
        <f t="shared" ca="1" si="255"/>
        <v>10</v>
      </c>
      <c r="U4065" s="38">
        <f ca="1">SUM($R$9:S4065)</f>
        <v>-98430</v>
      </c>
    </row>
    <row r="4066" spans="16:21" x14ac:dyDescent="0.2">
      <c r="P4066">
        <v>4058</v>
      </c>
      <c r="Q4066" s="37">
        <f t="shared" ca="1" si="252"/>
        <v>0</v>
      </c>
      <c r="R4066" s="38">
        <f t="shared" si="253"/>
        <v>10</v>
      </c>
      <c r="S4066" s="38">
        <f t="shared" ca="1" si="254"/>
        <v>0</v>
      </c>
      <c r="T4066" s="38">
        <f t="shared" ca="1" si="255"/>
        <v>10</v>
      </c>
      <c r="U4066" s="38">
        <f ca="1">SUM($R$9:S4066)</f>
        <v>-98420</v>
      </c>
    </row>
    <row r="4067" spans="16:21" x14ac:dyDescent="0.2">
      <c r="P4067">
        <v>4059</v>
      </c>
      <c r="Q4067" s="37">
        <f t="shared" ca="1" si="252"/>
        <v>0</v>
      </c>
      <c r="R4067" s="38">
        <f t="shared" si="253"/>
        <v>10</v>
      </c>
      <c r="S4067" s="38">
        <f t="shared" ca="1" si="254"/>
        <v>0</v>
      </c>
      <c r="T4067" s="38">
        <f t="shared" ca="1" si="255"/>
        <v>10</v>
      </c>
      <c r="U4067" s="38">
        <f ca="1">SUM($R$9:S4067)</f>
        <v>-98410</v>
      </c>
    </row>
    <row r="4068" spans="16:21" x14ac:dyDescent="0.2">
      <c r="P4068">
        <v>4060</v>
      </c>
      <c r="Q4068" s="37">
        <f t="shared" ca="1" si="252"/>
        <v>0</v>
      </c>
      <c r="R4068" s="38">
        <f t="shared" si="253"/>
        <v>10</v>
      </c>
      <c r="S4068" s="38">
        <f t="shared" ca="1" si="254"/>
        <v>0</v>
      </c>
      <c r="T4068" s="38">
        <f t="shared" ca="1" si="255"/>
        <v>10</v>
      </c>
      <c r="U4068" s="38">
        <f ca="1">SUM($R$9:S4068)</f>
        <v>-98400</v>
      </c>
    </row>
    <row r="4069" spans="16:21" x14ac:dyDescent="0.2">
      <c r="P4069">
        <v>4061</v>
      </c>
      <c r="Q4069" s="37">
        <f t="shared" ca="1" si="252"/>
        <v>0</v>
      </c>
      <c r="R4069" s="38">
        <f t="shared" si="253"/>
        <v>10</v>
      </c>
      <c r="S4069" s="38">
        <f t="shared" ca="1" si="254"/>
        <v>0</v>
      </c>
      <c r="T4069" s="38">
        <f t="shared" ca="1" si="255"/>
        <v>10</v>
      </c>
      <c r="U4069" s="38">
        <f ca="1">SUM($R$9:S4069)</f>
        <v>-98390</v>
      </c>
    </row>
    <row r="4070" spans="16:21" x14ac:dyDescent="0.2">
      <c r="P4070">
        <v>4062</v>
      </c>
      <c r="Q4070" s="37">
        <f t="shared" ca="1" si="252"/>
        <v>0</v>
      </c>
      <c r="R4070" s="38">
        <f t="shared" si="253"/>
        <v>10</v>
      </c>
      <c r="S4070" s="38">
        <f t="shared" ca="1" si="254"/>
        <v>0</v>
      </c>
      <c r="T4070" s="38">
        <f t="shared" ca="1" si="255"/>
        <v>10</v>
      </c>
      <c r="U4070" s="38">
        <f ca="1">SUM($R$9:S4070)</f>
        <v>-98380</v>
      </c>
    </row>
    <row r="4071" spans="16:21" x14ac:dyDescent="0.2">
      <c r="P4071">
        <v>4063</v>
      </c>
      <c r="Q4071" s="37">
        <f t="shared" ca="1" si="252"/>
        <v>0</v>
      </c>
      <c r="R4071" s="38">
        <f t="shared" si="253"/>
        <v>10</v>
      </c>
      <c r="S4071" s="38">
        <f t="shared" ca="1" si="254"/>
        <v>0</v>
      </c>
      <c r="T4071" s="38">
        <f t="shared" ca="1" si="255"/>
        <v>10</v>
      </c>
      <c r="U4071" s="38">
        <f ca="1">SUM($R$9:S4071)</f>
        <v>-98370</v>
      </c>
    </row>
    <row r="4072" spans="16:21" x14ac:dyDescent="0.2">
      <c r="P4072">
        <v>4064</v>
      </c>
      <c r="Q4072" s="37">
        <f t="shared" ca="1" si="252"/>
        <v>0</v>
      </c>
      <c r="R4072" s="38">
        <f t="shared" si="253"/>
        <v>10</v>
      </c>
      <c r="S4072" s="38">
        <f t="shared" ca="1" si="254"/>
        <v>0</v>
      </c>
      <c r="T4072" s="38">
        <f t="shared" ca="1" si="255"/>
        <v>10</v>
      </c>
      <c r="U4072" s="38">
        <f ca="1">SUM($R$9:S4072)</f>
        <v>-98360</v>
      </c>
    </row>
    <row r="4073" spans="16:21" x14ac:dyDescent="0.2">
      <c r="P4073">
        <v>4065</v>
      </c>
      <c r="Q4073" s="37">
        <f t="shared" ca="1" si="252"/>
        <v>0</v>
      </c>
      <c r="R4073" s="38">
        <f t="shared" si="253"/>
        <v>10</v>
      </c>
      <c r="S4073" s="38">
        <f t="shared" ca="1" si="254"/>
        <v>0</v>
      </c>
      <c r="T4073" s="38">
        <f t="shared" ca="1" si="255"/>
        <v>10</v>
      </c>
      <c r="U4073" s="38">
        <f ca="1">SUM($R$9:S4073)</f>
        <v>-98350</v>
      </c>
    </row>
    <row r="4074" spans="16:21" x14ac:dyDescent="0.2">
      <c r="P4074">
        <v>4066</v>
      </c>
      <c r="Q4074" s="37">
        <f t="shared" ca="1" si="252"/>
        <v>1</v>
      </c>
      <c r="R4074" s="38">
        <f t="shared" si="253"/>
        <v>10</v>
      </c>
      <c r="S4074" s="38">
        <f t="shared" ca="1" si="254"/>
        <v>-1000</v>
      </c>
      <c r="T4074" s="38">
        <f t="shared" ca="1" si="255"/>
        <v>-990</v>
      </c>
      <c r="U4074" s="38">
        <f ca="1">SUM($R$9:S4074)</f>
        <v>-99340</v>
      </c>
    </row>
    <row r="4075" spans="16:21" x14ac:dyDescent="0.2">
      <c r="P4075">
        <v>4067</v>
      </c>
      <c r="Q4075" s="37">
        <f t="shared" ca="1" si="252"/>
        <v>0</v>
      </c>
      <c r="R4075" s="38">
        <f t="shared" si="253"/>
        <v>10</v>
      </c>
      <c r="S4075" s="38">
        <f t="shared" ca="1" si="254"/>
        <v>0</v>
      </c>
      <c r="T4075" s="38">
        <f t="shared" ca="1" si="255"/>
        <v>10</v>
      </c>
      <c r="U4075" s="38">
        <f ca="1">SUM($R$9:S4075)</f>
        <v>-99330</v>
      </c>
    </row>
    <row r="4076" spans="16:21" x14ac:dyDescent="0.2">
      <c r="P4076">
        <v>4068</v>
      </c>
      <c r="Q4076" s="37">
        <f t="shared" ca="1" si="252"/>
        <v>0</v>
      </c>
      <c r="R4076" s="38">
        <f t="shared" si="253"/>
        <v>10</v>
      </c>
      <c r="S4076" s="38">
        <f t="shared" ca="1" si="254"/>
        <v>0</v>
      </c>
      <c r="T4076" s="38">
        <f t="shared" ca="1" si="255"/>
        <v>10</v>
      </c>
      <c r="U4076" s="38">
        <f ca="1">SUM($R$9:S4076)</f>
        <v>-99320</v>
      </c>
    </row>
    <row r="4077" spans="16:21" x14ac:dyDescent="0.2">
      <c r="P4077">
        <v>4069</v>
      </c>
      <c r="Q4077" s="37">
        <f t="shared" ca="1" si="252"/>
        <v>0</v>
      </c>
      <c r="R4077" s="38">
        <f t="shared" si="253"/>
        <v>10</v>
      </c>
      <c r="S4077" s="38">
        <f t="shared" ca="1" si="254"/>
        <v>0</v>
      </c>
      <c r="T4077" s="38">
        <f t="shared" ca="1" si="255"/>
        <v>10</v>
      </c>
      <c r="U4077" s="38">
        <f ca="1">SUM($R$9:S4077)</f>
        <v>-99310</v>
      </c>
    </row>
    <row r="4078" spans="16:21" x14ac:dyDescent="0.2">
      <c r="P4078">
        <v>4070</v>
      </c>
      <c r="Q4078" s="37">
        <f t="shared" ca="1" si="252"/>
        <v>0</v>
      </c>
      <c r="R4078" s="38">
        <f t="shared" si="253"/>
        <v>10</v>
      </c>
      <c r="S4078" s="38">
        <f t="shared" ca="1" si="254"/>
        <v>0</v>
      </c>
      <c r="T4078" s="38">
        <f t="shared" ca="1" si="255"/>
        <v>10</v>
      </c>
      <c r="U4078" s="38">
        <f ca="1">SUM($R$9:S4078)</f>
        <v>-99300</v>
      </c>
    </row>
    <row r="4079" spans="16:21" x14ac:dyDescent="0.2">
      <c r="P4079">
        <v>4071</v>
      </c>
      <c r="Q4079" s="37">
        <f t="shared" ca="1" si="252"/>
        <v>0</v>
      </c>
      <c r="R4079" s="38">
        <f t="shared" si="253"/>
        <v>10</v>
      </c>
      <c r="S4079" s="38">
        <f t="shared" ca="1" si="254"/>
        <v>0</v>
      </c>
      <c r="T4079" s="38">
        <f t="shared" ca="1" si="255"/>
        <v>10</v>
      </c>
      <c r="U4079" s="38">
        <f ca="1">SUM($R$9:S4079)</f>
        <v>-99290</v>
      </c>
    </row>
    <row r="4080" spans="16:21" x14ac:dyDescent="0.2">
      <c r="P4080">
        <v>4072</v>
      </c>
      <c r="Q4080" s="37">
        <f t="shared" ca="1" si="252"/>
        <v>0</v>
      </c>
      <c r="R4080" s="38">
        <f t="shared" si="253"/>
        <v>10</v>
      </c>
      <c r="S4080" s="38">
        <f t="shared" ca="1" si="254"/>
        <v>0</v>
      </c>
      <c r="T4080" s="38">
        <f t="shared" ca="1" si="255"/>
        <v>10</v>
      </c>
      <c r="U4080" s="38">
        <f ca="1">SUM($R$9:S4080)</f>
        <v>-99280</v>
      </c>
    </row>
    <row r="4081" spans="16:21" x14ac:dyDescent="0.2">
      <c r="P4081">
        <v>4073</v>
      </c>
      <c r="Q4081" s="37">
        <f t="shared" ref="Q4081:Q4144" ca="1" si="256">IF(RAND()&lt;$C$2,1,0)</f>
        <v>0</v>
      </c>
      <c r="R4081" s="38">
        <f t="shared" ref="R4081:R4144" si="257">$G$2</f>
        <v>10</v>
      </c>
      <c r="S4081" s="38">
        <f t="shared" ref="S4081:S4144" ca="1" si="258">IF(Q4081=1,$G$3,$G$4)</f>
        <v>0</v>
      </c>
      <c r="T4081" s="38">
        <f t="shared" ca="1" si="255"/>
        <v>10</v>
      </c>
      <c r="U4081" s="38">
        <f ca="1">SUM($R$9:S4081)</f>
        <v>-99270</v>
      </c>
    </row>
    <row r="4082" spans="16:21" x14ac:dyDescent="0.2">
      <c r="P4082">
        <v>4074</v>
      </c>
      <c r="Q4082" s="37">
        <f t="shared" ca="1" si="256"/>
        <v>0</v>
      </c>
      <c r="R4082" s="38">
        <f t="shared" si="257"/>
        <v>10</v>
      </c>
      <c r="S4082" s="38">
        <f t="shared" ca="1" si="258"/>
        <v>0</v>
      </c>
      <c r="T4082" s="38">
        <f t="shared" ca="1" si="255"/>
        <v>10</v>
      </c>
      <c r="U4082" s="38">
        <f ca="1">SUM($R$9:S4082)</f>
        <v>-99260</v>
      </c>
    </row>
    <row r="4083" spans="16:21" x14ac:dyDescent="0.2">
      <c r="P4083">
        <v>4075</v>
      </c>
      <c r="Q4083" s="37">
        <f t="shared" ca="1" si="256"/>
        <v>0</v>
      </c>
      <c r="R4083" s="38">
        <f t="shared" si="257"/>
        <v>10</v>
      </c>
      <c r="S4083" s="38">
        <f t="shared" ca="1" si="258"/>
        <v>0</v>
      </c>
      <c r="T4083" s="38">
        <f t="shared" ca="1" si="255"/>
        <v>10</v>
      </c>
      <c r="U4083" s="38">
        <f ca="1">SUM($R$9:S4083)</f>
        <v>-99250</v>
      </c>
    </row>
    <row r="4084" spans="16:21" x14ac:dyDescent="0.2">
      <c r="P4084">
        <v>4076</v>
      </c>
      <c r="Q4084" s="37">
        <f t="shared" ca="1" si="256"/>
        <v>0</v>
      </c>
      <c r="R4084" s="38">
        <f t="shared" si="257"/>
        <v>10</v>
      </c>
      <c r="S4084" s="38">
        <f t="shared" ca="1" si="258"/>
        <v>0</v>
      </c>
      <c r="T4084" s="38">
        <f t="shared" ca="1" si="255"/>
        <v>10</v>
      </c>
      <c r="U4084" s="38">
        <f ca="1">SUM($R$9:S4084)</f>
        <v>-99240</v>
      </c>
    </row>
    <row r="4085" spans="16:21" x14ac:dyDescent="0.2">
      <c r="P4085">
        <v>4077</v>
      </c>
      <c r="Q4085" s="37">
        <f t="shared" ca="1" si="256"/>
        <v>0</v>
      </c>
      <c r="R4085" s="38">
        <f t="shared" si="257"/>
        <v>10</v>
      </c>
      <c r="S4085" s="38">
        <f t="shared" ca="1" si="258"/>
        <v>0</v>
      </c>
      <c r="T4085" s="38">
        <f t="shared" ca="1" si="255"/>
        <v>10</v>
      </c>
      <c r="U4085" s="38">
        <f ca="1">SUM($R$9:S4085)</f>
        <v>-99230</v>
      </c>
    </row>
    <row r="4086" spans="16:21" x14ac:dyDescent="0.2">
      <c r="P4086">
        <v>4078</v>
      </c>
      <c r="Q4086" s="37">
        <f t="shared" ca="1" si="256"/>
        <v>0</v>
      </c>
      <c r="R4086" s="38">
        <f t="shared" si="257"/>
        <v>10</v>
      </c>
      <c r="S4086" s="38">
        <f t="shared" ca="1" si="258"/>
        <v>0</v>
      </c>
      <c r="T4086" s="38">
        <f t="shared" ca="1" si="255"/>
        <v>10</v>
      </c>
      <c r="U4086" s="38">
        <f ca="1">SUM($R$9:S4086)</f>
        <v>-99220</v>
      </c>
    </row>
    <row r="4087" spans="16:21" x14ac:dyDescent="0.2">
      <c r="P4087">
        <v>4079</v>
      </c>
      <c r="Q4087" s="37">
        <f t="shared" ca="1" si="256"/>
        <v>0</v>
      </c>
      <c r="R4087" s="38">
        <f t="shared" si="257"/>
        <v>10</v>
      </c>
      <c r="S4087" s="38">
        <f t="shared" ca="1" si="258"/>
        <v>0</v>
      </c>
      <c r="T4087" s="38">
        <f t="shared" ca="1" si="255"/>
        <v>10</v>
      </c>
      <c r="U4087" s="38">
        <f ca="1">SUM($R$9:S4087)</f>
        <v>-99210</v>
      </c>
    </row>
    <row r="4088" spans="16:21" x14ac:dyDescent="0.2">
      <c r="P4088">
        <v>4080</v>
      </c>
      <c r="Q4088" s="37">
        <f t="shared" ca="1" si="256"/>
        <v>0</v>
      </c>
      <c r="R4088" s="38">
        <f t="shared" si="257"/>
        <v>10</v>
      </c>
      <c r="S4088" s="38">
        <f t="shared" ca="1" si="258"/>
        <v>0</v>
      </c>
      <c r="T4088" s="38">
        <f t="shared" ca="1" si="255"/>
        <v>10</v>
      </c>
      <c r="U4088" s="38">
        <f ca="1">SUM($R$9:S4088)</f>
        <v>-99200</v>
      </c>
    </row>
    <row r="4089" spans="16:21" x14ac:dyDescent="0.2">
      <c r="P4089">
        <v>4081</v>
      </c>
      <c r="Q4089" s="37">
        <f t="shared" ca="1" si="256"/>
        <v>0</v>
      </c>
      <c r="R4089" s="38">
        <f t="shared" si="257"/>
        <v>10</v>
      </c>
      <c r="S4089" s="38">
        <f t="shared" ca="1" si="258"/>
        <v>0</v>
      </c>
      <c r="T4089" s="38">
        <f t="shared" ca="1" si="255"/>
        <v>10</v>
      </c>
      <c r="U4089" s="38">
        <f ca="1">SUM($R$9:S4089)</f>
        <v>-99190</v>
      </c>
    </row>
    <row r="4090" spans="16:21" x14ac:dyDescent="0.2">
      <c r="P4090">
        <v>4082</v>
      </c>
      <c r="Q4090" s="37">
        <f t="shared" ca="1" si="256"/>
        <v>0</v>
      </c>
      <c r="R4090" s="38">
        <f t="shared" si="257"/>
        <v>10</v>
      </c>
      <c r="S4090" s="38">
        <f t="shared" ca="1" si="258"/>
        <v>0</v>
      </c>
      <c r="T4090" s="38">
        <f t="shared" ca="1" si="255"/>
        <v>10</v>
      </c>
      <c r="U4090" s="38">
        <f ca="1">SUM($R$9:S4090)</f>
        <v>-99180</v>
      </c>
    </row>
    <row r="4091" spans="16:21" x14ac:dyDescent="0.2">
      <c r="P4091">
        <v>4083</v>
      </c>
      <c r="Q4091" s="37">
        <f t="shared" ca="1" si="256"/>
        <v>0</v>
      </c>
      <c r="R4091" s="38">
        <f t="shared" si="257"/>
        <v>10</v>
      </c>
      <c r="S4091" s="38">
        <f t="shared" ca="1" si="258"/>
        <v>0</v>
      </c>
      <c r="T4091" s="38">
        <f t="shared" ca="1" si="255"/>
        <v>10</v>
      </c>
      <c r="U4091" s="38">
        <f ca="1">SUM($R$9:S4091)</f>
        <v>-99170</v>
      </c>
    </row>
    <row r="4092" spans="16:21" x14ac:dyDescent="0.2">
      <c r="P4092">
        <v>4084</v>
      </c>
      <c r="Q4092" s="37">
        <f t="shared" ca="1" si="256"/>
        <v>0</v>
      </c>
      <c r="R4092" s="38">
        <f t="shared" si="257"/>
        <v>10</v>
      </c>
      <c r="S4092" s="38">
        <f t="shared" ca="1" si="258"/>
        <v>0</v>
      </c>
      <c r="T4092" s="38">
        <f t="shared" ca="1" si="255"/>
        <v>10</v>
      </c>
      <c r="U4092" s="38">
        <f ca="1">SUM($R$9:S4092)</f>
        <v>-99160</v>
      </c>
    </row>
    <row r="4093" spans="16:21" x14ac:dyDescent="0.2">
      <c r="P4093">
        <v>4085</v>
      </c>
      <c r="Q4093" s="37">
        <f t="shared" ca="1" si="256"/>
        <v>0</v>
      </c>
      <c r="R4093" s="38">
        <f t="shared" si="257"/>
        <v>10</v>
      </c>
      <c r="S4093" s="38">
        <f t="shared" ca="1" si="258"/>
        <v>0</v>
      </c>
      <c r="T4093" s="38">
        <f t="shared" ca="1" si="255"/>
        <v>10</v>
      </c>
      <c r="U4093" s="38">
        <f ca="1">SUM($R$9:S4093)</f>
        <v>-99150</v>
      </c>
    </row>
    <row r="4094" spans="16:21" x14ac:dyDescent="0.2">
      <c r="P4094">
        <v>4086</v>
      </c>
      <c r="Q4094" s="37">
        <f t="shared" ca="1" si="256"/>
        <v>0</v>
      </c>
      <c r="R4094" s="38">
        <f t="shared" si="257"/>
        <v>10</v>
      </c>
      <c r="S4094" s="38">
        <f t="shared" ca="1" si="258"/>
        <v>0</v>
      </c>
      <c r="T4094" s="38">
        <f t="shared" ca="1" si="255"/>
        <v>10</v>
      </c>
      <c r="U4094" s="38">
        <f ca="1">SUM($R$9:S4094)</f>
        <v>-99140</v>
      </c>
    </row>
    <row r="4095" spans="16:21" x14ac:dyDescent="0.2">
      <c r="P4095">
        <v>4087</v>
      </c>
      <c r="Q4095" s="37">
        <f t="shared" ca="1" si="256"/>
        <v>0</v>
      </c>
      <c r="R4095" s="38">
        <f t="shared" si="257"/>
        <v>10</v>
      </c>
      <c r="S4095" s="38">
        <f t="shared" ca="1" si="258"/>
        <v>0</v>
      </c>
      <c r="T4095" s="38">
        <f t="shared" ca="1" si="255"/>
        <v>10</v>
      </c>
      <c r="U4095" s="38">
        <f ca="1">SUM($R$9:S4095)</f>
        <v>-99130</v>
      </c>
    </row>
    <row r="4096" spans="16:21" x14ac:dyDescent="0.2">
      <c r="P4096">
        <v>4088</v>
      </c>
      <c r="Q4096" s="37">
        <f t="shared" ca="1" si="256"/>
        <v>0</v>
      </c>
      <c r="R4096" s="38">
        <f t="shared" si="257"/>
        <v>10</v>
      </c>
      <c r="S4096" s="38">
        <f t="shared" ca="1" si="258"/>
        <v>0</v>
      </c>
      <c r="T4096" s="38">
        <f t="shared" ca="1" si="255"/>
        <v>10</v>
      </c>
      <c r="U4096" s="38">
        <f ca="1">SUM($R$9:S4096)</f>
        <v>-99120</v>
      </c>
    </row>
    <row r="4097" spans="16:21" x14ac:dyDescent="0.2">
      <c r="P4097">
        <v>4089</v>
      </c>
      <c r="Q4097" s="37">
        <f t="shared" ca="1" si="256"/>
        <v>0</v>
      </c>
      <c r="R4097" s="38">
        <f t="shared" si="257"/>
        <v>10</v>
      </c>
      <c r="S4097" s="38">
        <f t="shared" ca="1" si="258"/>
        <v>0</v>
      </c>
      <c r="T4097" s="38">
        <f t="shared" ca="1" si="255"/>
        <v>10</v>
      </c>
      <c r="U4097" s="38">
        <f ca="1">SUM($R$9:S4097)</f>
        <v>-99110</v>
      </c>
    </row>
    <row r="4098" spans="16:21" x14ac:dyDescent="0.2">
      <c r="P4098">
        <v>4090</v>
      </c>
      <c r="Q4098" s="37">
        <f t="shared" ca="1" si="256"/>
        <v>0</v>
      </c>
      <c r="R4098" s="38">
        <f t="shared" si="257"/>
        <v>10</v>
      </c>
      <c r="S4098" s="38">
        <f t="shared" ca="1" si="258"/>
        <v>0</v>
      </c>
      <c r="T4098" s="38">
        <f t="shared" ca="1" si="255"/>
        <v>10</v>
      </c>
      <c r="U4098" s="38">
        <f ca="1">SUM($R$9:S4098)</f>
        <v>-99100</v>
      </c>
    </row>
    <row r="4099" spans="16:21" x14ac:dyDescent="0.2">
      <c r="P4099">
        <v>4091</v>
      </c>
      <c r="Q4099" s="37">
        <f t="shared" ca="1" si="256"/>
        <v>0</v>
      </c>
      <c r="R4099" s="38">
        <f t="shared" si="257"/>
        <v>10</v>
      </c>
      <c r="S4099" s="38">
        <f t="shared" ca="1" si="258"/>
        <v>0</v>
      </c>
      <c r="T4099" s="38">
        <f t="shared" ca="1" si="255"/>
        <v>10</v>
      </c>
      <c r="U4099" s="38">
        <f ca="1">SUM($R$9:S4099)</f>
        <v>-99090</v>
      </c>
    </row>
    <row r="4100" spans="16:21" x14ac:dyDescent="0.2">
      <c r="P4100">
        <v>4092</v>
      </c>
      <c r="Q4100" s="37">
        <f t="shared" ca="1" si="256"/>
        <v>0</v>
      </c>
      <c r="R4100" s="38">
        <f t="shared" si="257"/>
        <v>10</v>
      </c>
      <c r="S4100" s="38">
        <f t="shared" ca="1" si="258"/>
        <v>0</v>
      </c>
      <c r="T4100" s="38">
        <f t="shared" ca="1" si="255"/>
        <v>10</v>
      </c>
      <c r="U4100" s="38">
        <f ca="1">SUM($R$9:S4100)</f>
        <v>-99080</v>
      </c>
    </row>
    <row r="4101" spans="16:21" x14ac:dyDescent="0.2">
      <c r="P4101">
        <v>4093</v>
      </c>
      <c r="Q4101" s="37">
        <f t="shared" ca="1" si="256"/>
        <v>0</v>
      </c>
      <c r="R4101" s="38">
        <f t="shared" si="257"/>
        <v>10</v>
      </c>
      <c r="S4101" s="38">
        <f t="shared" ca="1" si="258"/>
        <v>0</v>
      </c>
      <c r="T4101" s="38">
        <f t="shared" ca="1" si="255"/>
        <v>10</v>
      </c>
      <c r="U4101" s="38">
        <f ca="1">SUM($R$9:S4101)</f>
        <v>-99070</v>
      </c>
    </row>
    <row r="4102" spans="16:21" x14ac:dyDescent="0.2">
      <c r="P4102">
        <v>4094</v>
      </c>
      <c r="Q4102" s="37">
        <f t="shared" ca="1" si="256"/>
        <v>0</v>
      </c>
      <c r="R4102" s="38">
        <f t="shared" si="257"/>
        <v>10</v>
      </c>
      <c r="S4102" s="38">
        <f t="shared" ca="1" si="258"/>
        <v>0</v>
      </c>
      <c r="T4102" s="38">
        <f t="shared" ca="1" si="255"/>
        <v>10</v>
      </c>
      <c r="U4102" s="38">
        <f ca="1">SUM($R$9:S4102)</f>
        <v>-99060</v>
      </c>
    </row>
    <row r="4103" spans="16:21" x14ac:dyDescent="0.2">
      <c r="P4103">
        <v>4095</v>
      </c>
      <c r="Q4103" s="37">
        <f t="shared" ca="1" si="256"/>
        <v>0</v>
      </c>
      <c r="R4103" s="38">
        <f t="shared" si="257"/>
        <v>10</v>
      </c>
      <c r="S4103" s="38">
        <f t="shared" ca="1" si="258"/>
        <v>0</v>
      </c>
      <c r="T4103" s="38">
        <f t="shared" ca="1" si="255"/>
        <v>10</v>
      </c>
      <c r="U4103" s="38">
        <f ca="1">SUM($R$9:S4103)</f>
        <v>-99050</v>
      </c>
    </row>
    <row r="4104" spans="16:21" x14ac:dyDescent="0.2">
      <c r="P4104">
        <v>4096</v>
      </c>
      <c r="Q4104" s="37">
        <f t="shared" ca="1" si="256"/>
        <v>0</v>
      </c>
      <c r="R4104" s="38">
        <f t="shared" si="257"/>
        <v>10</v>
      </c>
      <c r="S4104" s="38">
        <f t="shared" ca="1" si="258"/>
        <v>0</v>
      </c>
      <c r="T4104" s="38">
        <f t="shared" ca="1" si="255"/>
        <v>10</v>
      </c>
      <c r="U4104" s="38">
        <f ca="1">SUM($R$9:S4104)</f>
        <v>-99040</v>
      </c>
    </row>
    <row r="4105" spans="16:21" x14ac:dyDescent="0.2">
      <c r="P4105">
        <v>4097</v>
      </c>
      <c r="Q4105" s="37">
        <f t="shared" ca="1" si="256"/>
        <v>0</v>
      </c>
      <c r="R4105" s="38">
        <f t="shared" si="257"/>
        <v>10</v>
      </c>
      <c r="S4105" s="38">
        <f t="shared" ca="1" si="258"/>
        <v>0</v>
      </c>
      <c r="T4105" s="38">
        <f t="shared" ca="1" si="255"/>
        <v>10</v>
      </c>
      <c r="U4105" s="38">
        <f ca="1">SUM($R$9:S4105)</f>
        <v>-99030</v>
      </c>
    </row>
    <row r="4106" spans="16:21" x14ac:dyDescent="0.2">
      <c r="P4106">
        <v>4098</v>
      </c>
      <c r="Q4106" s="37">
        <f t="shared" ca="1" si="256"/>
        <v>0</v>
      </c>
      <c r="R4106" s="38">
        <f t="shared" si="257"/>
        <v>10</v>
      </c>
      <c r="S4106" s="38">
        <f t="shared" ca="1" si="258"/>
        <v>0</v>
      </c>
      <c r="T4106" s="38">
        <f t="shared" ref="T4106:T4169" ca="1" si="259">R4106+S4106</f>
        <v>10</v>
      </c>
      <c r="U4106" s="38">
        <f ca="1">SUM($R$9:S4106)</f>
        <v>-99020</v>
      </c>
    </row>
    <row r="4107" spans="16:21" x14ac:dyDescent="0.2">
      <c r="P4107">
        <v>4099</v>
      </c>
      <c r="Q4107" s="37">
        <f t="shared" ca="1" si="256"/>
        <v>0</v>
      </c>
      <c r="R4107" s="38">
        <f t="shared" si="257"/>
        <v>10</v>
      </c>
      <c r="S4107" s="38">
        <f t="shared" ca="1" si="258"/>
        <v>0</v>
      </c>
      <c r="T4107" s="38">
        <f t="shared" ca="1" si="259"/>
        <v>10</v>
      </c>
      <c r="U4107" s="38">
        <f ca="1">SUM($R$9:S4107)</f>
        <v>-99010</v>
      </c>
    </row>
    <row r="4108" spans="16:21" x14ac:dyDescent="0.2">
      <c r="P4108">
        <v>4100</v>
      </c>
      <c r="Q4108" s="37">
        <f t="shared" ca="1" si="256"/>
        <v>0</v>
      </c>
      <c r="R4108" s="38">
        <f t="shared" si="257"/>
        <v>10</v>
      </c>
      <c r="S4108" s="38">
        <f t="shared" ca="1" si="258"/>
        <v>0</v>
      </c>
      <c r="T4108" s="38">
        <f t="shared" ca="1" si="259"/>
        <v>10</v>
      </c>
      <c r="U4108" s="38">
        <f ca="1">SUM($R$9:S4108)</f>
        <v>-99000</v>
      </c>
    </row>
    <row r="4109" spans="16:21" x14ac:dyDescent="0.2">
      <c r="P4109">
        <v>4101</v>
      </c>
      <c r="Q4109" s="37">
        <f t="shared" ca="1" si="256"/>
        <v>0</v>
      </c>
      <c r="R4109" s="38">
        <f t="shared" si="257"/>
        <v>10</v>
      </c>
      <c r="S4109" s="38">
        <f t="shared" ca="1" si="258"/>
        <v>0</v>
      </c>
      <c r="T4109" s="38">
        <f t="shared" ca="1" si="259"/>
        <v>10</v>
      </c>
      <c r="U4109" s="38">
        <f ca="1">SUM($R$9:S4109)</f>
        <v>-98990</v>
      </c>
    </row>
    <row r="4110" spans="16:21" x14ac:dyDescent="0.2">
      <c r="P4110">
        <v>4102</v>
      </c>
      <c r="Q4110" s="37">
        <f t="shared" ca="1" si="256"/>
        <v>0</v>
      </c>
      <c r="R4110" s="38">
        <f t="shared" si="257"/>
        <v>10</v>
      </c>
      <c r="S4110" s="38">
        <f t="shared" ca="1" si="258"/>
        <v>0</v>
      </c>
      <c r="T4110" s="38">
        <f t="shared" ca="1" si="259"/>
        <v>10</v>
      </c>
      <c r="U4110" s="38">
        <f ca="1">SUM($R$9:S4110)</f>
        <v>-98980</v>
      </c>
    </row>
    <row r="4111" spans="16:21" x14ac:dyDescent="0.2">
      <c r="P4111">
        <v>4103</v>
      </c>
      <c r="Q4111" s="37">
        <f t="shared" ca="1" si="256"/>
        <v>0</v>
      </c>
      <c r="R4111" s="38">
        <f t="shared" si="257"/>
        <v>10</v>
      </c>
      <c r="S4111" s="38">
        <f t="shared" ca="1" si="258"/>
        <v>0</v>
      </c>
      <c r="T4111" s="38">
        <f t="shared" ca="1" si="259"/>
        <v>10</v>
      </c>
      <c r="U4111" s="38">
        <f ca="1">SUM($R$9:S4111)</f>
        <v>-98970</v>
      </c>
    </row>
    <row r="4112" spans="16:21" x14ac:dyDescent="0.2">
      <c r="P4112">
        <v>4104</v>
      </c>
      <c r="Q4112" s="37">
        <f t="shared" ca="1" si="256"/>
        <v>0</v>
      </c>
      <c r="R4112" s="38">
        <f t="shared" si="257"/>
        <v>10</v>
      </c>
      <c r="S4112" s="38">
        <f t="shared" ca="1" si="258"/>
        <v>0</v>
      </c>
      <c r="T4112" s="38">
        <f t="shared" ca="1" si="259"/>
        <v>10</v>
      </c>
      <c r="U4112" s="38">
        <f ca="1">SUM($R$9:S4112)</f>
        <v>-98960</v>
      </c>
    </row>
    <row r="4113" spans="16:21" x14ac:dyDescent="0.2">
      <c r="P4113">
        <v>4105</v>
      </c>
      <c r="Q4113" s="37">
        <f t="shared" ca="1" si="256"/>
        <v>1</v>
      </c>
      <c r="R4113" s="38">
        <f t="shared" si="257"/>
        <v>10</v>
      </c>
      <c r="S4113" s="38">
        <f t="shared" ca="1" si="258"/>
        <v>-1000</v>
      </c>
      <c r="T4113" s="38">
        <f t="shared" ca="1" si="259"/>
        <v>-990</v>
      </c>
      <c r="U4113" s="38">
        <f ca="1">SUM($R$9:S4113)</f>
        <v>-99950</v>
      </c>
    </row>
    <row r="4114" spans="16:21" x14ac:dyDescent="0.2">
      <c r="P4114">
        <v>4106</v>
      </c>
      <c r="Q4114" s="37">
        <f t="shared" ca="1" si="256"/>
        <v>0</v>
      </c>
      <c r="R4114" s="38">
        <f t="shared" si="257"/>
        <v>10</v>
      </c>
      <c r="S4114" s="38">
        <f t="shared" ca="1" si="258"/>
        <v>0</v>
      </c>
      <c r="T4114" s="38">
        <f t="shared" ca="1" si="259"/>
        <v>10</v>
      </c>
      <c r="U4114" s="38">
        <f ca="1">SUM($R$9:S4114)</f>
        <v>-99940</v>
      </c>
    </row>
    <row r="4115" spans="16:21" x14ac:dyDescent="0.2">
      <c r="P4115">
        <v>4107</v>
      </c>
      <c r="Q4115" s="37">
        <f t="shared" ca="1" si="256"/>
        <v>0</v>
      </c>
      <c r="R4115" s="38">
        <f t="shared" si="257"/>
        <v>10</v>
      </c>
      <c r="S4115" s="38">
        <f t="shared" ca="1" si="258"/>
        <v>0</v>
      </c>
      <c r="T4115" s="38">
        <f t="shared" ca="1" si="259"/>
        <v>10</v>
      </c>
      <c r="U4115" s="38">
        <f ca="1">SUM($R$9:S4115)</f>
        <v>-99930</v>
      </c>
    </row>
    <row r="4116" spans="16:21" x14ac:dyDescent="0.2">
      <c r="P4116">
        <v>4108</v>
      </c>
      <c r="Q4116" s="37">
        <f t="shared" ca="1" si="256"/>
        <v>0</v>
      </c>
      <c r="R4116" s="38">
        <f t="shared" si="257"/>
        <v>10</v>
      </c>
      <c r="S4116" s="38">
        <f t="shared" ca="1" si="258"/>
        <v>0</v>
      </c>
      <c r="T4116" s="38">
        <f t="shared" ca="1" si="259"/>
        <v>10</v>
      </c>
      <c r="U4116" s="38">
        <f ca="1">SUM($R$9:S4116)</f>
        <v>-99920</v>
      </c>
    </row>
    <row r="4117" spans="16:21" x14ac:dyDescent="0.2">
      <c r="P4117">
        <v>4109</v>
      </c>
      <c r="Q4117" s="37">
        <f t="shared" ca="1" si="256"/>
        <v>0</v>
      </c>
      <c r="R4117" s="38">
        <f t="shared" si="257"/>
        <v>10</v>
      </c>
      <c r="S4117" s="38">
        <f t="shared" ca="1" si="258"/>
        <v>0</v>
      </c>
      <c r="T4117" s="38">
        <f t="shared" ca="1" si="259"/>
        <v>10</v>
      </c>
      <c r="U4117" s="38">
        <f ca="1">SUM($R$9:S4117)</f>
        <v>-99910</v>
      </c>
    </row>
    <row r="4118" spans="16:21" x14ac:dyDescent="0.2">
      <c r="P4118">
        <v>4110</v>
      </c>
      <c r="Q4118" s="37">
        <f t="shared" ca="1" si="256"/>
        <v>0</v>
      </c>
      <c r="R4118" s="38">
        <f t="shared" si="257"/>
        <v>10</v>
      </c>
      <c r="S4118" s="38">
        <f t="shared" ca="1" si="258"/>
        <v>0</v>
      </c>
      <c r="T4118" s="38">
        <f t="shared" ca="1" si="259"/>
        <v>10</v>
      </c>
      <c r="U4118" s="38">
        <f ca="1">SUM($R$9:S4118)</f>
        <v>-99900</v>
      </c>
    </row>
    <row r="4119" spans="16:21" x14ac:dyDescent="0.2">
      <c r="P4119">
        <v>4111</v>
      </c>
      <c r="Q4119" s="37">
        <f t="shared" ca="1" si="256"/>
        <v>0</v>
      </c>
      <c r="R4119" s="38">
        <f t="shared" si="257"/>
        <v>10</v>
      </c>
      <c r="S4119" s="38">
        <f t="shared" ca="1" si="258"/>
        <v>0</v>
      </c>
      <c r="T4119" s="38">
        <f t="shared" ca="1" si="259"/>
        <v>10</v>
      </c>
      <c r="U4119" s="38">
        <f ca="1">SUM($R$9:S4119)</f>
        <v>-99890</v>
      </c>
    </row>
    <row r="4120" spans="16:21" x14ac:dyDescent="0.2">
      <c r="P4120">
        <v>4112</v>
      </c>
      <c r="Q4120" s="37">
        <f t="shared" ca="1" si="256"/>
        <v>0</v>
      </c>
      <c r="R4120" s="38">
        <f t="shared" si="257"/>
        <v>10</v>
      </c>
      <c r="S4120" s="38">
        <f t="shared" ca="1" si="258"/>
        <v>0</v>
      </c>
      <c r="T4120" s="38">
        <f t="shared" ca="1" si="259"/>
        <v>10</v>
      </c>
      <c r="U4120" s="38">
        <f ca="1">SUM($R$9:S4120)</f>
        <v>-99880</v>
      </c>
    </row>
    <row r="4121" spans="16:21" x14ac:dyDescent="0.2">
      <c r="P4121">
        <v>4113</v>
      </c>
      <c r="Q4121" s="37">
        <f t="shared" ca="1" si="256"/>
        <v>0</v>
      </c>
      <c r="R4121" s="38">
        <f t="shared" si="257"/>
        <v>10</v>
      </c>
      <c r="S4121" s="38">
        <f t="shared" ca="1" si="258"/>
        <v>0</v>
      </c>
      <c r="T4121" s="38">
        <f t="shared" ca="1" si="259"/>
        <v>10</v>
      </c>
      <c r="U4121" s="38">
        <f ca="1">SUM($R$9:S4121)</f>
        <v>-99870</v>
      </c>
    </row>
    <row r="4122" spans="16:21" x14ac:dyDescent="0.2">
      <c r="P4122">
        <v>4114</v>
      </c>
      <c r="Q4122" s="37">
        <f t="shared" ca="1" si="256"/>
        <v>0</v>
      </c>
      <c r="R4122" s="38">
        <f t="shared" si="257"/>
        <v>10</v>
      </c>
      <c r="S4122" s="38">
        <f t="shared" ca="1" si="258"/>
        <v>0</v>
      </c>
      <c r="T4122" s="38">
        <f t="shared" ca="1" si="259"/>
        <v>10</v>
      </c>
      <c r="U4122" s="38">
        <f ca="1">SUM($R$9:S4122)</f>
        <v>-99860</v>
      </c>
    </row>
    <row r="4123" spans="16:21" x14ac:dyDescent="0.2">
      <c r="P4123">
        <v>4115</v>
      </c>
      <c r="Q4123" s="37">
        <f t="shared" ca="1" si="256"/>
        <v>0</v>
      </c>
      <c r="R4123" s="38">
        <f t="shared" si="257"/>
        <v>10</v>
      </c>
      <c r="S4123" s="38">
        <f t="shared" ca="1" si="258"/>
        <v>0</v>
      </c>
      <c r="T4123" s="38">
        <f t="shared" ca="1" si="259"/>
        <v>10</v>
      </c>
      <c r="U4123" s="38">
        <f ca="1">SUM($R$9:S4123)</f>
        <v>-99850</v>
      </c>
    </row>
    <row r="4124" spans="16:21" x14ac:dyDescent="0.2">
      <c r="P4124">
        <v>4116</v>
      </c>
      <c r="Q4124" s="37">
        <f t="shared" ca="1" si="256"/>
        <v>0</v>
      </c>
      <c r="R4124" s="38">
        <f t="shared" si="257"/>
        <v>10</v>
      </c>
      <c r="S4124" s="38">
        <f t="shared" ca="1" si="258"/>
        <v>0</v>
      </c>
      <c r="T4124" s="38">
        <f t="shared" ca="1" si="259"/>
        <v>10</v>
      </c>
      <c r="U4124" s="38">
        <f ca="1">SUM($R$9:S4124)</f>
        <v>-99840</v>
      </c>
    </row>
    <row r="4125" spans="16:21" x14ac:dyDescent="0.2">
      <c r="P4125">
        <v>4117</v>
      </c>
      <c r="Q4125" s="37">
        <f t="shared" ca="1" si="256"/>
        <v>0</v>
      </c>
      <c r="R4125" s="38">
        <f t="shared" si="257"/>
        <v>10</v>
      </c>
      <c r="S4125" s="38">
        <f t="shared" ca="1" si="258"/>
        <v>0</v>
      </c>
      <c r="T4125" s="38">
        <f t="shared" ca="1" si="259"/>
        <v>10</v>
      </c>
      <c r="U4125" s="38">
        <f ca="1">SUM($R$9:S4125)</f>
        <v>-99830</v>
      </c>
    </row>
    <row r="4126" spans="16:21" x14ac:dyDescent="0.2">
      <c r="P4126">
        <v>4118</v>
      </c>
      <c r="Q4126" s="37">
        <f t="shared" ca="1" si="256"/>
        <v>0</v>
      </c>
      <c r="R4126" s="38">
        <f t="shared" si="257"/>
        <v>10</v>
      </c>
      <c r="S4126" s="38">
        <f t="shared" ca="1" si="258"/>
        <v>0</v>
      </c>
      <c r="T4126" s="38">
        <f t="shared" ca="1" si="259"/>
        <v>10</v>
      </c>
      <c r="U4126" s="38">
        <f ca="1">SUM($R$9:S4126)</f>
        <v>-99820</v>
      </c>
    </row>
    <row r="4127" spans="16:21" x14ac:dyDescent="0.2">
      <c r="P4127">
        <v>4119</v>
      </c>
      <c r="Q4127" s="37">
        <f t="shared" ca="1" si="256"/>
        <v>0</v>
      </c>
      <c r="R4127" s="38">
        <f t="shared" si="257"/>
        <v>10</v>
      </c>
      <c r="S4127" s="38">
        <f t="shared" ca="1" si="258"/>
        <v>0</v>
      </c>
      <c r="T4127" s="38">
        <f t="shared" ca="1" si="259"/>
        <v>10</v>
      </c>
      <c r="U4127" s="38">
        <f ca="1">SUM($R$9:S4127)</f>
        <v>-99810</v>
      </c>
    </row>
    <row r="4128" spans="16:21" x14ac:dyDescent="0.2">
      <c r="P4128">
        <v>4120</v>
      </c>
      <c r="Q4128" s="37">
        <f t="shared" ca="1" si="256"/>
        <v>0</v>
      </c>
      <c r="R4128" s="38">
        <f t="shared" si="257"/>
        <v>10</v>
      </c>
      <c r="S4128" s="38">
        <f t="shared" ca="1" si="258"/>
        <v>0</v>
      </c>
      <c r="T4128" s="38">
        <f t="shared" ca="1" si="259"/>
        <v>10</v>
      </c>
      <c r="U4128" s="38">
        <f ca="1">SUM($R$9:S4128)</f>
        <v>-99800</v>
      </c>
    </row>
    <row r="4129" spans="16:21" x14ac:dyDescent="0.2">
      <c r="P4129">
        <v>4121</v>
      </c>
      <c r="Q4129" s="37">
        <f t="shared" ca="1" si="256"/>
        <v>0</v>
      </c>
      <c r="R4129" s="38">
        <f t="shared" si="257"/>
        <v>10</v>
      </c>
      <c r="S4129" s="38">
        <f t="shared" ca="1" si="258"/>
        <v>0</v>
      </c>
      <c r="T4129" s="38">
        <f t="shared" ca="1" si="259"/>
        <v>10</v>
      </c>
      <c r="U4129" s="38">
        <f ca="1">SUM($R$9:S4129)</f>
        <v>-99790</v>
      </c>
    </row>
    <row r="4130" spans="16:21" x14ac:dyDescent="0.2">
      <c r="P4130">
        <v>4122</v>
      </c>
      <c r="Q4130" s="37">
        <f t="shared" ca="1" si="256"/>
        <v>0</v>
      </c>
      <c r="R4130" s="38">
        <f t="shared" si="257"/>
        <v>10</v>
      </c>
      <c r="S4130" s="38">
        <f t="shared" ca="1" si="258"/>
        <v>0</v>
      </c>
      <c r="T4130" s="38">
        <f t="shared" ca="1" si="259"/>
        <v>10</v>
      </c>
      <c r="U4130" s="38">
        <f ca="1">SUM($R$9:S4130)</f>
        <v>-99780</v>
      </c>
    </row>
    <row r="4131" spans="16:21" x14ac:dyDescent="0.2">
      <c r="P4131">
        <v>4123</v>
      </c>
      <c r="Q4131" s="37">
        <f t="shared" ca="1" si="256"/>
        <v>0</v>
      </c>
      <c r="R4131" s="38">
        <f t="shared" si="257"/>
        <v>10</v>
      </c>
      <c r="S4131" s="38">
        <f t="shared" ca="1" si="258"/>
        <v>0</v>
      </c>
      <c r="T4131" s="38">
        <f t="shared" ca="1" si="259"/>
        <v>10</v>
      </c>
      <c r="U4131" s="38">
        <f ca="1">SUM($R$9:S4131)</f>
        <v>-99770</v>
      </c>
    </row>
    <row r="4132" spans="16:21" x14ac:dyDescent="0.2">
      <c r="P4132">
        <v>4124</v>
      </c>
      <c r="Q4132" s="37">
        <f t="shared" ca="1" si="256"/>
        <v>0</v>
      </c>
      <c r="R4132" s="38">
        <f t="shared" si="257"/>
        <v>10</v>
      </c>
      <c r="S4132" s="38">
        <f t="shared" ca="1" si="258"/>
        <v>0</v>
      </c>
      <c r="T4132" s="38">
        <f t="shared" ca="1" si="259"/>
        <v>10</v>
      </c>
      <c r="U4132" s="38">
        <f ca="1">SUM($R$9:S4132)</f>
        <v>-99760</v>
      </c>
    </row>
    <row r="4133" spans="16:21" x14ac:dyDescent="0.2">
      <c r="P4133">
        <v>4125</v>
      </c>
      <c r="Q4133" s="37">
        <f t="shared" ca="1" si="256"/>
        <v>0</v>
      </c>
      <c r="R4133" s="38">
        <f t="shared" si="257"/>
        <v>10</v>
      </c>
      <c r="S4133" s="38">
        <f t="shared" ca="1" si="258"/>
        <v>0</v>
      </c>
      <c r="T4133" s="38">
        <f t="shared" ca="1" si="259"/>
        <v>10</v>
      </c>
      <c r="U4133" s="38">
        <f ca="1">SUM($R$9:S4133)</f>
        <v>-99750</v>
      </c>
    </row>
    <row r="4134" spans="16:21" x14ac:dyDescent="0.2">
      <c r="P4134">
        <v>4126</v>
      </c>
      <c r="Q4134" s="37">
        <f t="shared" ca="1" si="256"/>
        <v>0</v>
      </c>
      <c r="R4134" s="38">
        <f t="shared" si="257"/>
        <v>10</v>
      </c>
      <c r="S4134" s="38">
        <f t="shared" ca="1" si="258"/>
        <v>0</v>
      </c>
      <c r="T4134" s="38">
        <f t="shared" ca="1" si="259"/>
        <v>10</v>
      </c>
      <c r="U4134" s="38">
        <f ca="1">SUM($R$9:S4134)</f>
        <v>-99740</v>
      </c>
    </row>
    <row r="4135" spans="16:21" x14ac:dyDescent="0.2">
      <c r="P4135">
        <v>4127</v>
      </c>
      <c r="Q4135" s="37">
        <f t="shared" ca="1" si="256"/>
        <v>0</v>
      </c>
      <c r="R4135" s="38">
        <f t="shared" si="257"/>
        <v>10</v>
      </c>
      <c r="S4135" s="38">
        <f t="shared" ca="1" si="258"/>
        <v>0</v>
      </c>
      <c r="T4135" s="38">
        <f t="shared" ca="1" si="259"/>
        <v>10</v>
      </c>
      <c r="U4135" s="38">
        <f ca="1">SUM($R$9:S4135)</f>
        <v>-99730</v>
      </c>
    </row>
    <row r="4136" spans="16:21" x14ac:dyDescent="0.2">
      <c r="P4136">
        <v>4128</v>
      </c>
      <c r="Q4136" s="37">
        <f t="shared" ca="1" si="256"/>
        <v>0</v>
      </c>
      <c r="R4136" s="38">
        <f t="shared" si="257"/>
        <v>10</v>
      </c>
      <c r="S4136" s="38">
        <f t="shared" ca="1" si="258"/>
        <v>0</v>
      </c>
      <c r="T4136" s="38">
        <f t="shared" ca="1" si="259"/>
        <v>10</v>
      </c>
      <c r="U4136" s="38">
        <f ca="1">SUM($R$9:S4136)</f>
        <v>-99720</v>
      </c>
    </row>
    <row r="4137" spans="16:21" x14ac:dyDescent="0.2">
      <c r="P4137">
        <v>4129</v>
      </c>
      <c r="Q4137" s="37">
        <f t="shared" ca="1" si="256"/>
        <v>0</v>
      </c>
      <c r="R4137" s="38">
        <f t="shared" si="257"/>
        <v>10</v>
      </c>
      <c r="S4137" s="38">
        <f t="shared" ca="1" si="258"/>
        <v>0</v>
      </c>
      <c r="T4137" s="38">
        <f t="shared" ca="1" si="259"/>
        <v>10</v>
      </c>
      <c r="U4137" s="38">
        <f ca="1">SUM($R$9:S4137)</f>
        <v>-99710</v>
      </c>
    </row>
    <row r="4138" spans="16:21" x14ac:dyDescent="0.2">
      <c r="P4138">
        <v>4130</v>
      </c>
      <c r="Q4138" s="37">
        <f t="shared" ca="1" si="256"/>
        <v>0</v>
      </c>
      <c r="R4138" s="38">
        <f t="shared" si="257"/>
        <v>10</v>
      </c>
      <c r="S4138" s="38">
        <f t="shared" ca="1" si="258"/>
        <v>0</v>
      </c>
      <c r="T4138" s="38">
        <f t="shared" ca="1" si="259"/>
        <v>10</v>
      </c>
      <c r="U4138" s="38">
        <f ca="1">SUM($R$9:S4138)</f>
        <v>-99700</v>
      </c>
    </row>
    <row r="4139" spans="16:21" x14ac:dyDescent="0.2">
      <c r="P4139">
        <v>4131</v>
      </c>
      <c r="Q4139" s="37">
        <f t="shared" ca="1" si="256"/>
        <v>0</v>
      </c>
      <c r="R4139" s="38">
        <f t="shared" si="257"/>
        <v>10</v>
      </c>
      <c r="S4139" s="38">
        <f t="shared" ca="1" si="258"/>
        <v>0</v>
      </c>
      <c r="T4139" s="38">
        <f t="shared" ca="1" si="259"/>
        <v>10</v>
      </c>
      <c r="U4139" s="38">
        <f ca="1">SUM($R$9:S4139)</f>
        <v>-99690</v>
      </c>
    </row>
    <row r="4140" spans="16:21" x14ac:dyDescent="0.2">
      <c r="P4140">
        <v>4132</v>
      </c>
      <c r="Q4140" s="37">
        <f t="shared" ca="1" si="256"/>
        <v>0</v>
      </c>
      <c r="R4140" s="38">
        <f t="shared" si="257"/>
        <v>10</v>
      </c>
      <c r="S4140" s="38">
        <f t="shared" ca="1" si="258"/>
        <v>0</v>
      </c>
      <c r="T4140" s="38">
        <f t="shared" ca="1" si="259"/>
        <v>10</v>
      </c>
      <c r="U4140" s="38">
        <f ca="1">SUM($R$9:S4140)</f>
        <v>-99680</v>
      </c>
    </row>
    <row r="4141" spans="16:21" x14ac:dyDescent="0.2">
      <c r="P4141">
        <v>4133</v>
      </c>
      <c r="Q4141" s="37">
        <f t="shared" ca="1" si="256"/>
        <v>0</v>
      </c>
      <c r="R4141" s="38">
        <f t="shared" si="257"/>
        <v>10</v>
      </c>
      <c r="S4141" s="38">
        <f t="shared" ca="1" si="258"/>
        <v>0</v>
      </c>
      <c r="T4141" s="38">
        <f t="shared" ca="1" si="259"/>
        <v>10</v>
      </c>
      <c r="U4141" s="38">
        <f ca="1">SUM($R$9:S4141)</f>
        <v>-99670</v>
      </c>
    </row>
    <row r="4142" spans="16:21" x14ac:dyDescent="0.2">
      <c r="P4142">
        <v>4134</v>
      </c>
      <c r="Q4142" s="37">
        <f t="shared" ca="1" si="256"/>
        <v>0</v>
      </c>
      <c r="R4142" s="38">
        <f t="shared" si="257"/>
        <v>10</v>
      </c>
      <c r="S4142" s="38">
        <f t="shared" ca="1" si="258"/>
        <v>0</v>
      </c>
      <c r="T4142" s="38">
        <f t="shared" ca="1" si="259"/>
        <v>10</v>
      </c>
      <c r="U4142" s="38">
        <f ca="1">SUM($R$9:S4142)</f>
        <v>-99660</v>
      </c>
    </row>
    <row r="4143" spans="16:21" x14ac:dyDescent="0.2">
      <c r="P4143">
        <v>4135</v>
      </c>
      <c r="Q4143" s="37">
        <f t="shared" ca="1" si="256"/>
        <v>1</v>
      </c>
      <c r="R4143" s="38">
        <f t="shared" si="257"/>
        <v>10</v>
      </c>
      <c r="S4143" s="38">
        <f t="shared" ca="1" si="258"/>
        <v>-1000</v>
      </c>
      <c r="T4143" s="38">
        <f t="shared" ca="1" si="259"/>
        <v>-990</v>
      </c>
      <c r="U4143" s="38">
        <f ca="1">SUM($R$9:S4143)</f>
        <v>-100650</v>
      </c>
    </row>
    <row r="4144" spans="16:21" x14ac:dyDescent="0.2">
      <c r="P4144">
        <v>4136</v>
      </c>
      <c r="Q4144" s="37">
        <f t="shared" ca="1" si="256"/>
        <v>0</v>
      </c>
      <c r="R4144" s="38">
        <f t="shared" si="257"/>
        <v>10</v>
      </c>
      <c r="S4144" s="38">
        <f t="shared" ca="1" si="258"/>
        <v>0</v>
      </c>
      <c r="T4144" s="38">
        <f t="shared" ca="1" si="259"/>
        <v>10</v>
      </c>
      <c r="U4144" s="38">
        <f ca="1">SUM($R$9:S4144)</f>
        <v>-100640</v>
      </c>
    </row>
    <row r="4145" spans="16:21" x14ac:dyDescent="0.2">
      <c r="P4145">
        <v>4137</v>
      </c>
      <c r="Q4145" s="37">
        <f t="shared" ref="Q4145:Q4208" ca="1" si="260">IF(RAND()&lt;$C$2,1,0)</f>
        <v>0</v>
      </c>
      <c r="R4145" s="38">
        <f t="shared" ref="R4145:R4208" si="261">$G$2</f>
        <v>10</v>
      </c>
      <c r="S4145" s="38">
        <f t="shared" ref="S4145:S4208" ca="1" si="262">IF(Q4145=1,$G$3,$G$4)</f>
        <v>0</v>
      </c>
      <c r="T4145" s="38">
        <f t="shared" ca="1" si="259"/>
        <v>10</v>
      </c>
      <c r="U4145" s="38">
        <f ca="1">SUM($R$9:S4145)</f>
        <v>-100630</v>
      </c>
    </row>
    <row r="4146" spans="16:21" x14ac:dyDescent="0.2">
      <c r="P4146">
        <v>4138</v>
      </c>
      <c r="Q4146" s="37">
        <f t="shared" ca="1" si="260"/>
        <v>0</v>
      </c>
      <c r="R4146" s="38">
        <f t="shared" si="261"/>
        <v>10</v>
      </c>
      <c r="S4146" s="38">
        <f t="shared" ca="1" si="262"/>
        <v>0</v>
      </c>
      <c r="T4146" s="38">
        <f t="shared" ca="1" si="259"/>
        <v>10</v>
      </c>
      <c r="U4146" s="38">
        <f ca="1">SUM($R$9:S4146)</f>
        <v>-100620</v>
      </c>
    </row>
    <row r="4147" spans="16:21" x14ac:dyDescent="0.2">
      <c r="P4147">
        <v>4139</v>
      </c>
      <c r="Q4147" s="37">
        <f t="shared" ca="1" si="260"/>
        <v>0</v>
      </c>
      <c r="R4147" s="38">
        <f t="shared" si="261"/>
        <v>10</v>
      </c>
      <c r="S4147" s="38">
        <f t="shared" ca="1" si="262"/>
        <v>0</v>
      </c>
      <c r="T4147" s="38">
        <f t="shared" ca="1" si="259"/>
        <v>10</v>
      </c>
      <c r="U4147" s="38">
        <f ca="1">SUM($R$9:S4147)</f>
        <v>-100610</v>
      </c>
    </row>
    <row r="4148" spans="16:21" x14ac:dyDescent="0.2">
      <c r="P4148">
        <v>4140</v>
      </c>
      <c r="Q4148" s="37">
        <f t="shared" ca="1" si="260"/>
        <v>0</v>
      </c>
      <c r="R4148" s="38">
        <f t="shared" si="261"/>
        <v>10</v>
      </c>
      <c r="S4148" s="38">
        <f t="shared" ca="1" si="262"/>
        <v>0</v>
      </c>
      <c r="T4148" s="38">
        <f t="shared" ca="1" si="259"/>
        <v>10</v>
      </c>
      <c r="U4148" s="38">
        <f ca="1">SUM($R$9:S4148)</f>
        <v>-100600</v>
      </c>
    </row>
    <row r="4149" spans="16:21" x14ac:dyDescent="0.2">
      <c r="P4149">
        <v>4141</v>
      </c>
      <c r="Q4149" s="37">
        <f t="shared" ca="1" si="260"/>
        <v>0</v>
      </c>
      <c r="R4149" s="38">
        <f t="shared" si="261"/>
        <v>10</v>
      </c>
      <c r="S4149" s="38">
        <f t="shared" ca="1" si="262"/>
        <v>0</v>
      </c>
      <c r="T4149" s="38">
        <f t="shared" ca="1" si="259"/>
        <v>10</v>
      </c>
      <c r="U4149" s="38">
        <f ca="1">SUM($R$9:S4149)</f>
        <v>-100590</v>
      </c>
    </row>
    <row r="4150" spans="16:21" x14ac:dyDescent="0.2">
      <c r="P4150">
        <v>4142</v>
      </c>
      <c r="Q4150" s="37">
        <f t="shared" ca="1" si="260"/>
        <v>0</v>
      </c>
      <c r="R4150" s="38">
        <f t="shared" si="261"/>
        <v>10</v>
      </c>
      <c r="S4150" s="38">
        <f t="shared" ca="1" si="262"/>
        <v>0</v>
      </c>
      <c r="T4150" s="38">
        <f t="shared" ca="1" si="259"/>
        <v>10</v>
      </c>
      <c r="U4150" s="38">
        <f ca="1">SUM($R$9:S4150)</f>
        <v>-100580</v>
      </c>
    </row>
    <row r="4151" spans="16:21" x14ac:dyDescent="0.2">
      <c r="P4151">
        <v>4143</v>
      </c>
      <c r="Q4151" s="37">
        <f t="shared" ca="1" si="260"/>
        <v>1</v>
      </c>
      <c r="R4151" s="38">
        <f t="shared" si="261"/>
        <v>10</v>
      </c>
      <c r="S4151" s="38">
        <f t="shared" ca="1" si="262"/>
        <v>-1000</v>
      </c>
      <c r="T4151" s="38">
        <f t="shared" ca="1" si="259"/>
        <v>-990</v>
      </c>
      <c r="U4151" s="38">
        <f ca="1">SUM($R$9:S4151)</f>
        <v>-101570</v>
      </c>
    </row>
    <row r="4152" spans="16:21" x14ac:dyDescent="0.2">
      <c r="P4152">
        <v>4144</v>
      </c>
      <c r="Q4152" s="37">
        <f t="shared" ca="1" si="260"/>
        <v>0</v>
      </c>
      <c r="R4152" s="38">
        <f t="shared" si="261"/>
        <v>10</v>
      </c>
      <c r="S4152" s="38">
        <f t="shared" ca="1" si="262"/>
        <v>0</v>
      </c>
      <c r="T4152" s="38">
        <f t="shared" ca="1" si="259"/>
        <v>10</v>
      </c>
      <c r="U4152" s="38">
        <f ca="1">SUM($R$9:S4152)</f>
        <v>-101560</v>
      </c>
    </row>
    <row r="4153" spans="16:21" x14ac:dyDescent="0.2">
      <c r="P4153">
        <v>4145</v>
      </c>
      <c r="Q4153" s="37">
        <f t="shared" ca="1" si="260"/>
        <v>0</v>
      </c>
      <c r="R4153" s="38">
        <f t="shared" si="261"/>
        <v>10</v>
      </c>
      <c r="S4153" s="38">
        <f t="shared" ca="1" si="262"/>
        <v>0</v>
      </c>
      <c r="T4153" s="38">
        <f t="shared" ca="1" si="259"/>
        <v>10</v>
      </c>
      <c r="U4153" s="38">
        <f ca="1">SUM($R$9:S4153)</f>
        <v>-101550</v>
      </c>
    </row>
    <row r="4154" spans="16:21" x14ac:dyDescent="0.2">
      <c r="P4154">
        <v>4146</v>
      </c>
      <c r="Q4154" s="37">
        <f t="shared" ca="1" si="260"/>
        <v>0</v>
      </c>
      <c r="R4154" s="38">
        <f t="shared" si="261"/>
        <v>10</v>
      </c>
      <c r="S4154" s="38">
        <f t="shared" ca="1" si="262"/>
        <v>0</v>
      </c>
      <c r="T4154" s="38">
        <f t="shared" ca="1" si="259"/>
        <v>10</v>
      </c>
      <c r="U4154" s="38">
        <f ca="1">SUM($R$9:S4154)</f>
        <v>-101540</v>
      </c>
    </row>
    <row r="4155" spans="16:21" x14ac:dyDescent="0.2">
      <c r="P4155">
        <v>4147</v>
      </c>
      <c r="Q4155" s="37">
        <f t="shared" ca="1" si="260"/>
        <v>0</v>
      </c>
      <c r="R4155" s="38">
        <f t="shared" si="261"/>
        <v>10</v>
      </c>
      <c r="S4155" s="38">
        <f t="shared" ca="1" si="262"/>
        <v>0</v>
      </c>
      <c r="T4155" s="38">
        <f t="shared" ca="1" si="259"/>
        <v>10</v>
      </c>
      <c r="U4155" s="38">
        <f ca="1">SUM($R$9:S4155)</f>
        <v>-101530</v>
      </c>
    </row>
    <row r="4156" spans="16:21" x14ac:dyDescent="0.2">
      <c r="P4156">
        <v>4148</v>
      </c>
      <c r="Q4156" s="37">
        <f t="shared" ca="1" si="260"/>
        <v>0</v>
      </c>
      <c r="R4156" s="38">
        <f t="shared" si="261"/>
        <v>10</v>
      </c>
      <c r="S4156" s="38">
        <f t="shared" ca="1" si="262"/>
        <v>0</v>
      </c>
      <c r="T4156" s="38">
        <f t="shared" ca="1" si="259"/>
        <v>10</v>
      </c>
      <c r="U4156" s="38">
        <f ca="1">SUM($R$9:S4156)</f>
        <v>-101520</v>
      </c>
    </row>
    <row r="4157" spans="16:21" x14ac:dyDescent="0.2">
      <c r="P4157">
        <v>4149</v>
      </c>
      <c r="Q4157" s="37">
        <f t="shared" ca="1" si="260"/>
        <v>0</v>
      </c>
      <c r="R4157" s="38">
        <f t="shared" si="261"/>
        <v>10</v>
      </c>
      <c r="S4157" s="38">
        <f t="shared" ca="1" si="262"/>
        <v>0</v>
      </c>
      <c r="T4157" s="38">
        <f t="shared" ca="1" si="259"/>
        <v>10</v>
      </c>
      <c r="U4157" s="38">
        <f ca="1">SUM($R$9:S4157)</f>
        <v>-101510</v>
      </c>
    </row>
    <row r="4158" spans="16:21" x14ac:dyDescent="0.2">
      <c r="P4158">
        <v>4150</v>
      </c>
      <c r="Q4158" s="37">
        <f t="shared" ca="1" si="260"/>
        <v>0</v>
      </c>
      <c r="R4158" s="38">
        <f t="shared" si="261"/>
        <v>10</v>
      </c>
      <c r="S4158" s="38">
        <f t="shared" ca="1" si="262"/>
        <v>0</v>
      </c>
      <c r="T4158" s="38">
        <f t="shared" ca="1" si="259"/>
        <v>10</v>
      </c>
      <c r="U4158" s="38">
        <f ca="1">SUM($R$9:S4158)</f>
        <v>-101500</v>
      </c>
    </row>
    <row r="4159" spans="16:21" x14ac:dyDescent="0.2">
      <c r="P4159">
        <v>4151</v>
      </c>
      <c r="Q4159" s="37">
        <f t="shared" ca="1" si="260"/>
        <v>0</v>
      </c>
      <c r="R4159" s="38">
        <f t="shared" si="261"/>
        <v>10</v>
      </c>
      <c r="S4159" s="38">
        <f t="shared" ca="1" si="262"/>
        <v>0</v>
      </c>
      <c r="T4159" s="38">
        <f t="shared" ca="1" si="259"/>
        <v>10</v>
      </c>
      <c r="U4159" s="38">
        <f ca="1">SUM($R$9:S4159)</f>
        <v>-101490</v>
      </c>
    </row>
    <row r="4160" spans="16:21" x14ac:dyDescent="0.2">
      <c r="P4160">
        <v>4152</v>
      </c>
      <c r="Q4160" s="37">
        <f t="shared" ca="1" si="260"/>
        <v>0</v>
      </c>
      <c r="R4160" s="38">
        <f t="shared" si="261"/>
        <v>10</v>
      </c>
      <c r="S4160" s="38">
        <f t="shared" ca="1" si="262"/>
        <v>0</v>
      </c>
      <c r="T4160" s="38">
        <f t="shared" ca="1" si="259"/>
        <v>10</v>
      </c>
      <c r="U4160" s="38">
        <f ca="1">SUM($R$9:S4160)</f>
        <v>-101480</v>
      </c>
    </row>
    <row r="4161" spans="16:21" x14ac:dyDescent="0.2">
      <c r="P4161">
        <v>4153</v>
      </c>
      <c r="Q4161" s="37">
        <f t="shared" ca="1" si="260"/>
        <v>0</v>
      </c>
      <c r="R4161" s="38">
        <f t="shared" si="261"/>
        <v>10</v>
      </c>
      <c r="S4161" s="38">
        <f t="shared" ca="1" si="262"/>
        <v>0</v>
      </c>
      <c r="T4161" s="38">
        <f t="shared" ca="1" si="259"/>
        <v>10</v>
      </c>
      <c r="U4161" s="38">
        <f ca="1">SUM($R$9:S4161)</f>
        <v>-101470</v>
      </c>
    </row>
    <row r="4162" spans="16:21" x14ac:dyDescent="0.2">
      <c r="P4162">
        <v>4154</v>
      </c>
      <c r="Q4162" s="37">
        <f t="shared" ca="1" si="260"/>
        <v>0</v>
      </c>
      <c r="R4162" s="38">
        <f t="shared" si="261"/>
        <v>10</v>
      </c>
      <c r="S4162" s="38">
        <f t="shared" ca="1" si="262"/>
        <v>0</v>
      </c>
      <c r="T4162" s="38">
        <f t="shared" ca="1" si="259"/>
        <v>10</v>
      </c>
      <c r="U4162" s="38">
        <f ca="1">SUM($R$9:S4162)</f>
        <v>-101460</v>
      </c>
    </row>
    <row r="4163" spans="16:21" x14ac:dyDescent="0.2">
      <c r="P4163">
        <v>4155</v>
      </c>
      <c r="Q4163" s="37">
        <f t="shared" ca="1" si="260"/>
        <v>0</v>
      </c>
      <c r="R4163" s="38">
        <f t="shared" si="261"/>
        <v>10</v>
      </c>
      <c r="S4163" s="38">
        <f t="shared" ca="1" si="262"/>
        <v>0</v>
      </c>
      <c r="T4163" s="38">
        <f t="shared" ca="1" si="259"/>
        <v>10</v>
      </c>
      <c r="U4163" s="38">
        <f ca="1">SUM($R$9:S4163)</f>
        <v>-101450</v>
      </c>
    </row>
    <row r="4164" spans="16:21" x14ac:dyDescent="0.2">
      <c r="P4164">
        <v>4156</v>
      </c>
      <c r="Q4164" s="37">
        <f t="shared" ca="1" si="260"/>
        <v>0</v>
      </c>
      <c r="R4164" s="38">
        <f t="shared" si="261"/>
        <v>10</v>
      </c>
      <c r="S4164" s="38">
        <f t="shared" ca="1" si="262"/>
        <v>0</v>
      </c>
      <c r="T4164" s="38">
        <f t="shared" ca="1" si="259"/>
        <v>10</v>
      </c>
      <c r="U4164" s="38">
        <f ca="1">SUM($R$9:S4164)</f>
        <v>-101440</v>
      </c>
    </row>
    <row r="4165" spans="16:21" x14ac:dyDescent="0.2">
      <c r="P4165">
        <v>4157</v>
      </c>
      <c r="Q4165" s="37">
        <f t="shared" ca="1" si="260"/>
        <v>0</v>
      </c>
      <c r="R4165" s="38">
        <f t="shared" si="261"/>
        <v>10</v>
      </c>
      <c r="S4165" s="38">
        <f t="shared" ca="1" si="262"/>
        <v>0</v>
      </c>
      <c r="T4165" s="38">
        <f t="shared" ca="1" si="259"/>
        <v>10</v>
      </c>
      <c r="U4165" s="38">
        <f ca="1">SUM($R$9:S4165)</f>
        <v>-101430</v>
      </c>
    </row>
    <row r="4166" spans="16:21" x14ac:dyDescent="0.2">
      <c r="P4166">
        <v>4158</v>
      </c>
      <c r="Q4166" s="37">
        <f t="shared" ca="1" si="260"/>
        <v>0</v>
      </c>
      <c r="R4166" s="38">
        <f t="shared" si="261"/>
        <v>10</v>
      </c>
      <c r="S4166" s="38">
        <f t="shared" ca="1" si="262"/>
        <v>0</v>
      </c>
      <c r="T4166" s="38">
        <f t="shared" ca="1" si="259"/>
        <v>10</v>
      </c>
      <c r="U4166" s="38">
        <f ca="1">SUM($R$9:S4166)</f>
        <v>-101420</v>
      </c>
    </row>
    <row r="4167" spans="16:21" x14ac:dyDescent="0.2">
      <c r="P4167">
        <v>4159</v>
      </c>
      <c r="Q4167" s="37">
        <f t="shared" ca="1" si="260"/>
        <v>0</v>
      </c>
      <c r="R4167" s="38">
        <f t="shared" si="261"/>
        <v>10</v>
      </c>
      <c r="S4167" s="38">
        <f t="shared" ca="1" si="262"/>
        <v>0</v>
      </c>
      <c r="T4167" s="38">
        <f t="shared" ca="1" si="259"/>
        <v>10</v>
      </c>
      <c r="U4167" s="38">
        <f ca="1">SUM($R$9:S4167)</f>
        <v>-101410</v>
      </c>
    </row>
    <row r="4168" spans="16:21" x14ac:dyDescent="0.2">
      <c r="P4168">
        <v>4160</v>
      </c>
      <c r="Q4168" s="37">
        <f t="shared" ca="1" si="260"/>
        <v>0</v>
      </c>
      <c r="R4168" s="38">
        <f t="shared" si="261"/>
        <v>10</v>
      </c>
      <c r="S4168" s="38">
        <f t="shared" ca="1" si="262"/>
        <v>0</v>
      </c>
      <c r="T4168" s="38">
        <f t="shared" ca="1" si="259"/>
        <v>10</v>
      </c>
      <c r="U4168" s="38">
        <f ca="1">SUM($R$9:S4168)</f>
        <v>-101400</v>
      </c>
    </row>
    <row r="4169" spans="16:21" x14ac:dyDescent="0.2">
      <c r="P4169">
        <v>4161</v>
      </c>
      <c r="Q4169" s="37">
        <f t="shared" ca="1" si="260"/>
        <v>0</v>
      </c>
      <c r="R4169" s="38">
        <f t="shared" si="261"/>
        <v>10</v>
      </c>
      <c r="S4169" s="38">
        <f t="shared" ca="1" si="262"/>
        <v>0</v>
      </c>
      <c r="T4169" s="38">
        <f t="shared" ca="1" si="259"/>
        <v>10</v>
      </c>
      <c r="U4169" s="38">
        <f ca="1">SUM($R$9:S4169)</f>
        <v>-101390</v>
      </c>
    </row>
    <row r="4170" spans="16:21" x14ac:dyDescent="0.2">
      <c r="P4170">
        <v>4162</v>
      </c>
      <c r="Q4170" s="37">
        <f t="shared" ca="1" si="260"/>
        <v>0</v>
      </c>
      <c r="R4170" s="38">
        <f t="shared" si="261"/>
        <v>10</v>
      </c>
      <c r="S4170" s="38">
        <f t="shared" ca="1" si="262"/>
        <v>0</v>
      </c>
      <c r="T4170" s="38">
        <f t="shared" ref="T4170:T4233" ca="1" si="263">R4170+S4170</f>
        <v>10</v>
      </c>
      <c r="U4170" s="38">
        <f ca="1">SUM($R$9:S4170)</f>
        <v>-101380</v>
      </c>
    </row>
    <row r="4171" spans="16:21" x14ac:dyDescent="0.2">
      <c r="P4171">
        <v>4163</v>
      </c>
      <c r="Q4171" s="37">
        <f t="shared" ca="1" si="260"/>
        <v>0</v>
      </c>
      <c r="R4171" s="38">
        <f t="shared" si="261"/>
        <v>10</v>
      </c>
      <c r="S4171" s="38">
        <f t="shared" ca="1" si="262"/>
        <v>0</v>
      </c>
      <c r="T4171" s="38">
        <f t="shared" ca="1" si="263"/>
        <v>10</v>
      </c>
      <c r="U4171" s="38">
        <f ca="1">SUM($R$9:S4171)</f>
        <v>-101370</v>
      </c>
    </row>
    <row r="4172" spans="16:21" x14ac:dyDescent="0.2">
      <c r="P4172">
        <v>4164</v>
      </c>
      <c r="Q4172" s="37">
        <f t="shared" ca="1" si="260"/>
        <v>0</v>
      </c>
      <c r="R4172" s="38">
        <f t="shared" si="261"/>
        <v>10</v>
      </c>
      <c r="S4172" s="38">
        <f t="shared" ca="1" si="262"/>
        <v>0</v>
      </c>
      <c r="T4172" s="38">
        <f t="shared" ca="1" si="263"/>
        <v>10</v>
      </c>
      <c r="U4172" s="38">
        <f ca="1">SUM($R$9:S4172)</f>
        <v>-101360</v>
      </c>
    </row>
    <row r="4173" spans="16:21" x14ac:dyDescent="0.2">
      <c r="P4173">
        <v>4165</v>
      </c>
      <c r="Q4173" s="37">
        <f t="shared" ca="1" si="260"/>
        <v>0</v>
      </c>
      <c r="R4173" s="38">
        <f t="shared" si="261"/>
        <v>10</v>
      </c>
      <c r="S4173" s="38">
        <f t="shared" ca="1" si="262"/>
        <v>0</v>
      </c>
      <c r="T4173" s="38">
        <f t="shared" ca="1" si="263"/>
        <v>10</v>
      </c>
      <c r="U4173" s="38">
        <f ca="1">SUM($R$9:S4173)</f>
        <v>-101350</v>
      </c>
    </row>
    <row r="4174" spans="16:21" x14ac:dyDescent="0.2">
      <c r="P4174">
        <v>4166</v>
      </c>
      <c r="Q4174" s="37">
        <f t="shared" ca="1" si="260"/>
        <v>1</v>
      </c>
      <c r="R4174" s="38">
        <f t="shared" si="261"/>
        <v>10</v>
      </c>
      <c r="S4174" s="38">
        <f t="shared" ca="1" si="262"/>
        <v>-1000</v>
      </c>
      <c r="T4174" s="38">
        <f t="shared" ca="1" si="263"/>
        <v>-990</v>
      </c>
      <c r="U4174" s="38">
        <f ca="1">SUM($R$9:S4174)</f>
        <v>-102340</v>
      </c>
    </row>
    <row r="4175" spans="16:21" x14ac:dyDescent="0.2">
      <c r="P4175">
        <v>4167</v>
      </c>
      <c r="Q4175" s="37">
        <f t="shared" ca="1" si="260"/>
        <v>0</v>
      </c>
      <c r="R4175" s="38">
        <f t="shared" si="261"/>
        <v>10</v>
      </c>
      <c r="S4175" s="38">
        <f t="shared" ca="1" si="262"/>
        <v>0</v>
      </c>
      <c r="T4175" s="38">
        <f t="shared" ca="1" si="263"/>
        <v>10</v>
      </c>
      <c r="U4175" s="38">
        <f ca="1">SUM($R$9:S4175)</f>
        <v>-102330</v>
      </c>
    </row>
    <row r="4176" spans="16:21" x14ac:dyDescent="0.2">
      <c r="P4176">
        <v>4168</v>
      </c>
      <c r="Q4176" s="37">
        <f t="shared" ca="1" si="260"/>
        <v>0</v>
      </c>
      <c r="R4176" s="38">
        <f t="shared" si="261"/>
        <v>10</v>
      </c>
      <c r="S4176" s="38">
        <f t="shared" ca="1" si="262"/>
        <v>0</v>
      </c>
      <c r="T4176" s="38">
        <f t="shared" ca="1" si="263"/>
        <v>10</v>
      </c>
      <c r="U4176" s="38">
        <f ca="1">SUM($R$9:S4176)</f>
        <v>-102320</v>
      </c>
    </row>
    <row r="4177" spans="16:21" x14ac:dyDescent="0.2">
      <c r="P4177">
        <v>4169</v>
      </c>
      <c r="Q4177" s="37">
        <f t="shared" ca="1" si="260"/>
        <v>0</v>
      </c>
      <c r="R4177" s="38">
        <f t="shared" si="261"/>
        <v>10</v>
      </c>
      <c r="S4177" s="38">
        <f t="shared" ca="1" si="262"/>
        <v>0</v>
      </c>
      <c r="T4177" s="38">
        <f t="shared" ca="1" si="263"/>
        <v>10</v>
      </c>
      <c r="U4177" s="38">
        <f ca="1">SUM($R$9:S4177)</f>
        <v>-102310</v>
      </c>
    </row>
    <row r="4178" spans="16:21" x14ac:dyDescent="0.2">
      <c r="P4178">
        <v>4170</v>
      </c>
      <c r="Q4178" s="37">
        <f t="shared" ca="1" si="260"/>
        <v>0</v>
      </c>
      <c r="R4178" s="38">
        <f t="shared" si="261"/>
        <v>10</v>
      </c>
      <c r="S4178" s="38">
        <f t="shared" ca="1" si="262"/>
        <v>0</v>
      </c>
      <c r="T4178" s="38">
        <f t="shared" ca="1" si="263"/>
        <v>10</v>
      </c>
      <c r="U4178" s="38">
        <f ca="1">SUM($R$9:S4178)</f>
        <v>-102300</v>
      </c>
    </row>
    <row r="4179" spans="16:21" x14ac:dyDescent="0.2">
      <c r="P4179">
        <v>4171</v>
      </c>
      <c r="Q4179" s="37">
        <f t="shared" ca="1" si="260"/>
        <v>0</v>
      </c>
      <c r="R4179" s="38">
        <f t="shared" si="261"/>
        <v>10</v>
      </c>
      <c r="S4179" s="38">
        <f t="shared" ca="1" si="262"/>
        <v>0</v>
      </c>
      <c r="T4179" s="38">
        <f t="shared" ca="1" si="263"/>
        <v>10</v>
      </c>
      <c r="U4179" s="38">
        <f ca="1">SUM($R$9:S4179)</f>
        <v>-102290</v>
      </c>
    </row>
    <row r="4180" spans="16:21" x14ac:dyDescent="0.2">
      <c r="P4180">
        <v>4172</v>
      </c>
      <c r="Q4180" s="37">
        <f t="shared" ca="1" si="260"/>
        <v>0</v>
      </c>
      <c r="R4180" s="38">
        <f t="shared" si="261"/>
        <v>10</v>
      </c>
      <c r="S4180" s="38">
        <f t="shared" ca="1" si="262"/>
        <v>0</v>
      </c>
      <c r="T4180" s="38">
        <f t="shared" ca="1" si="263"/>
        <v>10</v>
      </c>
      <c r="U4180" s="38">
        <f ca="1">SUM($R$9:S4180)</f>
        <v>-102280</v>
      </c>
    </row>
    <row r="4181" spans="16:21" x14ac:dyDescent="0.2">
      <c r="P4181">
        <v>4173</v>
      </c>
      <c r="Q4181" s="37">
        <f t="shared" ca="1" si="260"/>
        <v>0</v>
      </c>
      <c r="R4181" s="38">
        <f t="shared" si="261"/>
        <v>10</v>
      </c>
      <c r="S4181" s="38">
        <f t="shared" ca="1" si="262"/>
        <v>0</v>
      </c>
      <c r="T4181" s="38">
        <f t="shared" ca="1" si="263"/>
        <v>10</v>
      </c>
      <c r="U4181" s="38">
        <f ca="1">SUM($R$9:S4181)</f>
        <v>-102270</v>
      </c>
    </row>
    <row r="4182" spans="16:21" x14ac:dyDescent="0.2">
      <c r="P4182">
        <v>4174</v>
      </c>
      <c r="Q4182" s="37">
        <f t="shared" ca="1" si="260"/>
        <v>0</v>
      </c>
      <c r="R4182" s="38">
        <f t="shared" si="261"/>
        <v>10</v>
      </c>
      <c r="S4182" s="38">
        <f t="shared" ca="1" si="262"/>
        <v>0</v>
      </c>
      <c r="T4182" s="38">
        <f t="shared" ca="1" si="263"/>
        <v>10</v>
      </c>
      <c r="U4182" s="38">
        <f ca="1">SUM($R$9:S4182)</f>
        <v>-102260</v>
      </c>
    </row>
    <row r="4183" spans="16:21" x14ac:dyDescent="0.2">
      <c r="P4183">
        <v>4175</v>
      </c>
      <c r="Q4183" s="37">
        <f t="shared" ca="1" si="260"/>
        <v>0</v>
      </c>
      <c r="R4183" s="38">
        <f t="shared" si="261"/>
        <v>10</v>
      </c>
      <c r="S4183" s="38">
        <f t="shared" ca="1" si="262"/>
        <v>0</v>
      </c>
      <c r="T4183" s="38">
        <f t="shared" ca="1" si="263"/>
        <v>10</v>
      </c>
      <c r="U4183" s="38">
        <f ca="1">SUM($R$9:S4183)</f>
        <v>-102250</v>
      </c>
    </row>
    <row r="4184" spans="16:21" x14ac:dyDescent="0.2">
      <c r="P4184">
        <v>4176</v>
      </c>
      <c r="Q4184" s="37">
        <f t="shared" ca="1" si="260"/>
        <v>0</v>
      </c>
      <c r="R4184" s="38">
        <f t="shared" si="261"/>
        <v>10</v>
      </c>
      <c r="S4184" s="38">
        <f t="shared" ca="1" si="262"/>
        <v>0</v>
      </c>
      <c r="T4184" s="38">
        <f t="shared" ca="1" si="263"/>
        <v>10</v>
      </c>
      <c r="U4184" s="38">
        <f ca="1">SUM($R$9:S4184)</f>
        <v>-102240</v>
      </c>
    </row>
    <row r="4185" spans="16:21" x14ac:dyDescent="0.2">
      <c r="P4185">
        <v>4177</v>
      </c>
      <c r="Q4185" s="37">
        <f t="shared" ca="1" si="260"/>
        <v>0</v>
      </c>
      <c r="R4185" s="38">
        <f t="shared" si="261"/>
        <v>10</v>
      </c>
      <c r="S4185" s="38">
        <f t="shared" ca="1" si="262"/>
        <v>0</v>
      </c>
      <c r="T4185" s="38">
        <f t="shared" ca="1" si="263"/>
        <v>10</v>
      </c>
      <c r="U4185" s="38">
        <f ca="1">SUM($R$9:S4185)</f>
        <v>-102230</v>
      </c>
    </row>
    <row r="4186" spans="16:21" x14ac:dyDescent="0.2">
      <c r="P4186">
        <v>4178</v>
      </c>
      <c r="Q4186" s="37">
        <f t="shared" ca="1" si="260"/>
        <v>0</v>
      </c>
      <c r="R4186" s="38">
        <f t="shared" si="261"/>
        <v>10</v>
      </c>
      <c r="S4186" s="38">
        <f t="shared" ca="1" si="262"/>
        <v>0</v>
      </c>
      <c r="T4186" s="38">
        <f t="shared" ca="1" si="263"/>
        <v>10</v>
      </c>
      <c r="U4186" s="38">
        <f ca="1">SUM($R$9:S4186)</f>
        <v>-102220</v>
      </c>
    </row>
    <row r="4187" spans="16:21" x14ac:dyDescent="0.2">
      <c r="P4187">
        <v>4179</v>
      </c>
      <c r="Q4187" s="37">
        <f t="shared" ca="1" si="260"/>
        <v>0</v>
      </c>
      <c r="R4187" s="38">
        <f t="shared" si="261"/>
        <v>10</v>
      </c>
      <c r="S4187" s="38">
        <f t="shared" ca="1" si="262"/>
        <v>0</v>
      </c>
      <c r="T4187" s="38">
        <f t="shared" ca="1" si="263"/>
        <v>10</v>
      </c>
      <c r="U4187" s="38">
        <f ca="1">SUM($R$9:S4187)</f>
        <v>-102210</v>
      </c>
    </row>
    <row r="4188" spans="16:21" x14ac:dyDescent="0.2">
      <c r="P4188">
        <v>4180</v>
      </c>
      <c r="Q4188" s="37">
        <f t="shared" ca="1" si="260"/>
        <v>0</v>
      </c>
      <c r="R4188" s="38">
        <f t="shared" si="261"/>
        <v>10</v>
      </c>
      <c r="S4188" s="38">
        <f t="shared" ca="1" si="262"/>
        <v>0</v>
      </c>
      <c r="T4188" s="38">
        <f t="shared" ca="1" si="263"/>
        <v>10</v>
      </c>
      <c r="U4188" s="38">
        <f ca="1">SUM($R$9:S4188)</f>
        <v>-102200</v>
      </c>
    </row>
    <row r="4189" spans="16:21" x14ac:dyDescent="0.2">
      <c r="P4189">
        <v>4181</v>
      </c>
      <c r="Q4189" s="37">
        <f t="shared" ca="1" si="260"/>
        <v>0</v>
      </c>
      <c r="R4189" s="38">
        <f t="shared" si="261"/>
        <v>10</v>
      </c>
      <c r="S4189" s="38">
        <f t="shared" ca="1" si="262"/>
        <v>0</v>
      </c>
      <c r="T4189" s="38">
        <f t="shared" ca="1" si="263"/>
        <v>10</v>
      </c>
      <c r="U4189" s="38">
        <f ca="1">SUM($R$9:S4189)</f>
        <v>-102190</v>
      </c>
    </row>
    <row r="4190" spans="16:21" x14ac:dyDescent="0.2">
      <c r="P4190">
        <v>4182</v>
      </c>
      <c r="Q4190" s="37">
        <f t="shared" ca="1" si="260"/>
        <v>0</v>
      </c>
      <c r="R4190" s="38">
        <f t="shared" si="261"/>
        <v>10</v>
      </c>
      <c r="S4190" s="38">
        <f t="shared" ca="1" si="262"/>
        <v>0</v>
      </c>
      <c r="T4190" s="38">
        <f t="shared" ca="1" si="263"/>
        <v>10</v>
      </c>
      <c r="U4190" s="38">
        <f ca="1">SUM($R$9:S4190)</f>
        <v>-102180</v>
      </c>
    </row>
    <row r="4191" spans="16:21" x14ac:dyDescent="0.2">
      <c r="P4191">
        <v>4183</v>
      </c>
      <c r="Q4191" s="37">
        <f t="shared" ca="1" si="260"/>
        <v>0</v>
      </c>
      <c r="R4191" s="38">
        <f t="shared" si="261"/>
        <v>10</v>
      </c>
      <c r="S4191" s="38">
        <f t="shared" ca="1" si="262"/>
        <v>0</v>
      </c>
      <c r="T4191" s="38">
        <f t="shared" ca="1" si="263"/>
        <v>10</v>
      </c>
      <c r="U4191" s="38">
        <f ca="1">SUM($R$9:S4191)</f>
        <v>-102170</v>
      </c>
    </row>
    <row r="4192" spans="16:21" x14ac:dyDescent="0.2">
      <c r="P4192">
        <v>4184</v>
      </c>
      <c r="Q4192" s="37">
        <f t="shared" ca="1" si="260"/>
        <v>0</v>
      </c>
      <c r="R4192" s="38">
        <f t="shared" si="261"/>
        <v>10</v>
      </c>
      <c r="S4192" s="38">
        <f t="shared" ca="1" si="262"/>
        <v>0</v>
      </c>
      <c r="T4192" s="38">
        <f t="shared" ca="1" si="263"/>
        <v>10</v>
      </c>
      <c r="U4192" s="38">
        <f ca="1">SUM($R$9:S4192)</f>
        <v>-102160</v>
      </c>
    </row>
    <row r="4193" spans="16:21" x14ac:dyDescent="0.2">
      <c r="P4193">
        <v>4185</v>
      </c>
      <c r="Q4193" s="37">
        <f t="shared" ca="1" si="260"/>
        <v>0</v>
      </c>
      <c r="R4193" s="38">
        <f t="shared" si="261"/>
        <v>10</v>
      </c>
      <c r="S4193" s="38">
        <f t="shared" ca="1" si="262"/>
        <v>0</v>
      </c>
      <c r="T4193" s="38">
        <f t="shared" ca="1" si="263"/>
        <v>10</v>
      </c>
      <c r="U4193" s="38">
        <f ca="1">SUM($R$9:S4193)</f>
        <v>-102150</v>
      </c>
    </row>
    <row r="4194" spans="16:21" x14ac:dyDescent="0.2">
      <c r="P4194">
        <v>4186</v>
      </c>
      <c r="Q4194" s="37">
        <f t="shared" ca="1" si="260"/>
        <v>0</v>
      </c>
      <c r="R4194" s="38">
        <f t="shared" si="261"/>
        <v>10</v>
      </c>
      <c r="S4194" s="38">
        <f t="shared" ca="1" si="262"/>
        <v>0</v>
      </c>
      <c r="T4194" s="38">
        <f t="shared" ca="1" si="263"/>
        <v>10</v>
      </c>
      <c r="U4194" s="38">
        <f ca="1">SUM($R$9:S4194)</f>
        <v>-102140</v>
      </c>
    </row>
    <row r="4195" spans="16:21" x14ac:dyDescent="0.2">
      <c r="P4195">
        <v>4187</v>
      </c>
      <c r="Q4195" s="37">
        <f t="shared" ca="1" si="260"/>
        <v>0</v>
      </c>
      <c r="R4195" s="38">
        <f t="shared" si="261"/>
        <v>10</v>
      </c>
      <c r="S4195" s="38">
        <f t="shared" ca="1" si="262"/>
        <v>0</v>
      </c>
      <c r="T4195" s="38">
        <f t="shared" ca="1" si="263"/>
        <v>10</v>
      </c>
      <c r="U4195" s="38">
        <f ca="1">SUM($R$9:S4195)</f>
        <v>-102130</v>
      </c>
    </row>
    <row r="4196" spans="16:21" x14ac:dyDescent="0.2">
      <c r="P4196">
        <v>4188</v>
      </c>
      <c r="Q4196" s="37">
        <f t="shared" ca="1" si="260"/>
        <v>1</v>
      </c>
      <c r="R4196" s="38">
        <f t="shared" si="261"/>
        <v>10</v>
      </c>
      <c r="S4196" s="38">
        <f t="shared" ca="1" si="262"/>
        <v>-1000</v>
      </c>
      <c r="T4196" s="38">
        <f t="shared" ca="1" si="263"/>
        <v>-990</v>
      </c>
      <c r="U4196" s="38">
        <f ca="1">SUM($R$9:S4196)</f>
        <v>-103120</v>
      </c>
    </row>
    <row r="4197" spans="16:21" x14ac:dyDescent="0.2">
      <c r="P4197">
        <v>4189</v>
      </c>
      <c r="Q4197" s="37">
        <f t="shared" ca="1" si="260"/>
        <v>0</v>
      </c>
      <c r="R4197" s="38">
        <f t="shared" si="261"/>
        <v>10</v>
      </c>
      <c r="S4197" s="38">
        <f t="shared" ca="1" si="262"/>
        <v>0</v>
      </c>
      <c r="T4197" s="38">
        <f t="shared" ca="1" si="263"/>
        <v>10</v>
      </c>
      <c r="U4197" s="38">
        <f ca="1">SUM($R$9:S4197)</f>
        <v>-103110</v>
      </c>
    </row>
    <row r="4198" spans="16:21" x14ac:dyDescent="0.2">
      <c r="P4198">
        <v>4190</v>
      </c>
      <c r="Q4198" s="37">
        <f t="shared" ca="1" si="260"/>
        <v>0</v>
      </c>
      <c r="R4198" s="38">
        <f t="shared" si="261"/>
        <v>10</v>
      </c>
      <c r="S4198" s="38">
        <f t="shared" ca="1" si="262"/>
        <v>0</v>
      </c>
      <c r="T4198" s="38">
        <f t="shared" ca="1" si="263"/>
        <v>10</v>
      </c>
      <c r="U4198" s="38">
        <f ca="1">SUM($R$9:S4198)</f>
        <v>-103100</v>
      </c>
    </row>
    <row r="4199" spans="16:21" x14ac:dyDescent="0.2">
      <c r="P4199">
        <v>4191</v>
      </c>
      <c r="Q4199" s="37">
        <f t="shared" ca="1" si="260"/>
        <v>0</v>
      </c>
      <c r="R4199" s="38">
        <f t="shared" si="261"/>
        <v>10</v>
      </c>
      <c r="S4199" s="38">
        <f t="shared" ca="1" si="262"/>
        <v>0</v>
      </c>
      <c r="T4199" s="38">
        <f t="shared" ca="1" si="263"/>
        <v>10</v>
      </c>
      <c r="U4199" s="38">
        <f ca="1">SUM($R$9:S4199)</f>
        <v>-103090</v>
      </c>
    </row>
    <row r="4200" spans="16:21" x14ac:dyDescent="0.2">
      <c r="P4200">
        <v>4192</v>
      </c>
      <c r="Q4200" s="37">
        <f t="shared" ca="1" si="260"/>
        <v>0</v>
      </c>
      <c r="R4200" s="38">
        <f t="shared" si="261"/>
        <v>10</v>
      </c>
      <c r="S4200" s="38">
        <f t="shared" ca="1" si="262"/>
        <v>0</v>
      </c>
      <c r="T4200" s="38">
        <f t="shared" ca="1" si="263"/>
        <v>10</v>
      </c>
      <c r="U4200" s="38">
        <f ca="1">SUM($R$9:S4200)</f>
        <v>-103080</v>
      </c>
    </row>
    <row r="4201" spans="16:21" x14ac:dyDescent="0.2">
      <c r="P4201">
        <v>4193</v>
      </c>
      <c r="Q4201" s="37">
        <f t="shared" ca="1" si="260"/>
        <v>0</v>
      </c>
      <c r="R4201" s="38">
        <f t="shared" si="261"/>
        <v>10</v>
      </c>
      <c r="S4201" s="38">
        <f t="shared" ca="1" si="262"/>
        <v>0</v>
      </c>
      <c r="T4201" s="38">
        <f t="shared" ca="1" si="263"/>
        <v>10</v>
      </c>
      <c r="U4201" s="38">
        <f ca="1">SUM($R$9:S4201)</f>
        <v>-103070</v>
      </c>
    </row>
    <row r="4202" spans="16:21" x14ac:dyDescent="0.2">
      <c r="P4202">
        <v>4194</v>
      </c>
      <c r="Q4202" s="37">
        <f t="shared" ca="1" si="260"/>
        <v>0</v>
      </c>
      <c r="R4202" s="38">
        <f t="shared" si="261"/>
        <v>10</v>
      </c>
      <c r="S4202" s="38">
        <f t="shared" ca="1" si="262"/>
        <v>0</v>
      </c>
      <c r="T4202" s="38">
        <f t="shared" ca="1" si="263"/>
        <v>10</v>
      </c>
      <c r="U4202" s="38">
        <f ca="1">SUM($R$9:S4202)</f>
        <v>-103060</v>
      </c>
    </row>
    <row r="4203" spans="16:21" x14ac:dyDescent="0.2">
      <c r="P4203">
        <v>4195</v>
      </c>
      <c r="Q4203" s="37">
        <f t="shared" ca="1" si="260"/>
        <v>0</v>
      </c>
      <c r="R4203" s="38">
        <f t="shared" si="261"/>
        <v>10</v>
      </c>
      <c r="S4203" s="38">
        <f t="shared" ca="1" si="262"/>
        <v>0</v>
      </c>
      <c r="T4203" s="38">
        <f t="shared" ca="1" si="263"/>
        <v>10</v>
      </c>
      <c r="U4203" s="38">
        <f ca="1">SUM($R$9:S4203)</f>
        <v>-103050</v>
      </c>
    </row>
    <row r="4204" spans="16:21" x14ac:dyDescent="0.2">
      <c r="P4204">
        <v>4196</v>
      </c>
      <c r="Q4204" s="37">
        <f t="shared" ca="1" si="260"/>
        <v>0</v>
      </c>
      <c r="R4204" s="38">
        <f t="shared" si="261"/>
        <v>10</v>
      </c>
      <c r="S4204" s="38">
        <f t="shared" ca="1" si="262"/>
        <v>0</v>
      </c>
      <c r="T4204" s="38">
        <f t="shared" ca="1" si="263"/>
        <v>10</v>
      </c>
      <c r="U4204" s="38">
        <f ca="1">SUM($R$9:S4204)</f>
        <v>-103040</v>
      </c>
    </row>
    <row r="4205" spans="16:21" x14ac:dyDescent="0.2">
      <c r="P4205">
        <v>4197</v>
      </c>
      <c r="Q4205" s="37">
        <f t="shared" ca="1" si="260"/>
        <v>0</v>
      </c>
      <c r="R4205" s="38">
        <f t="shared" si="261"/>
        <v>10</v>
      </c>
      <c r="S4205" s="38">
        <f t="shared" ca="1" si="262"/>
        <v>0</v>
      </c>
      <c r="T4205" s="38">
        <f t="shared" ca="1" si="263"/>
        <v>10</v>
      </c>
      <c r="U4205" s="38">
        <f ca="1">SUM($R$9:S4205)</f>
        <v>-103030</v>
      </c>
    </row>
    <row r="4206" spans="16:21" x14ac:dyDescent="0.2">
      <c r="P4206">
        <v>4198</v>
      </c>
      <c r="Q4206" s="37">
        <f t="shared" ca="1" si="260"/>
        <v>0</v>
      </c>
      <c r="R4206" s="38">
        <f t="shared" si="261"/>
        <v>10</v>
      </c>
      <c r="S4206" s="38">
        <f t="shared" ca="1" si="262"/>
        <v>0</v>
      </c>
      <c r="T4206" s="38">
        <f t="shared" ca="1" si="263"/>
        <v>10</v>
      </c>
      <c r="U4206" s="38">
        <f ca="1">SUM($R$9:S4206)</f>
        <v>-103020</v>
      </c>
    </row>
    <row r="4207" spans="16:21" x14ac:dyDescent="0.2">
      <c r="P4207">
        <v>4199</v>
      </c>
      <c r="Q4207" s="37">
        <f t="shared" ca="1" si="260"/>
        <v>0</v>
      </c>
      <c r="R4207" s="38">
        <f t="shared" si="261"/>
        <v>10</v>
      </c>
      <c r="S4207" s="38">
        <f t="shared" ca="1" si="262"/>
        <v>0</v>
      </c>
      <c r="T4207" s="38">
        <f t="shared" ca="1" si="263"/>
        <v>10</v>
      </c>
      <c r="U4207" s="38">
        <f ca="1">SUM($R$9:S4207)</f>
        <v>-103010</v>
      </c>
    </row>
    <row r="4208" spans="16:21" x14ac:dyDescent="0.2">
      <c r="P4208">
        <v>4200</v>
      </c>
      <c r="Q4208" s="37">
        <f t="shared" ca="1" si="260"/>
        <v>0</v>
      </c>
      <c r="R4208" s="38">
        <f t="shared" si="261"/>
        <v>10</v>
      </c>
      <c r="S4208" s="38">
        <f t="shared" ca="1" si="262"/>
        <v>0</v>
      </c>
      <c r="T4208" s="38">
        <f t="shared" ca="1" si="263"/>
        <v>10</v>
      </c>
      <c r="U4208" s="38">
        <f ca="1">SUM($R$9:S4208)</f>
        <v>-103000</v>
      </c>
    </row>
    <row r="4209" spans="16:21" x14ac:dyDescent="0.2">
      <c r="P4209">
        <v>4201</v>
      </c>
      <c r="Q4209" s="37">
        <f t="shared" ref="Q4209:Q4272" ca="1" si="264">IF(RAND()&lt;$C$2,1,0)</f>
        <v>0</v>
      </c>
      <c r="R4209" s="38">
        <f t="shared" ref="R4209:R4272" si="265">$G$2</f>
        <v>10</v>
      </c>
      <c r="S4209" s="38">
        <f t="shared" ref="S4209:S4272" ca="1" si="266">IF(Q4209=1,$G$3,$G$4)</f>
        <v>0</v>
      </c>
      <c r="T4209" s="38">
        <f t="shared" ca="1" si="263"/>
        <v>10</v>
      </c>
      <c r="U4209" s="38">
        <f ca="1">SUM($R$9:S4209)</f>
        <v>-102990</v>
      </c>
    </row>
    <row r="4210" spans="16:21" x14ac:dyDescent="0.2">
      <c r="P4210">
        <v>4202</v>
      </c>
      <c r="Q4210" s="37">
        <f t="shared" ca="1" si="264"/>
        <v>0</v>
      </c>
      <c r="R4210" s="38">
        <f t="shared" si="265"/>
        <v>10</v>
      </c>
      <c r="S4210" s="38">
        <f t="shared" ca="1" si="266"/>
        <v>0</v>
      </c>
      <c r="T4210" s="38">
        <f t="shared" ca="1" si="263"/>
        <v>10</v>
      </c>
      <c r="U4210" s="38">
        <f ca="1">SUM($R$9:S4210)</f>
        <v>-102980</v>
      </c>
    </row>
    <row r="4211" spans="16:21" x14ac:dyDescent="0.2">
      <c r="P4211">
        <v>4203</v>
      </c>
      <c r="Q4211" s="37">
        <f t="shared" ca="1" si="264"/>
        <v>0</v>
      </c>
      <c r="R4211" s="38">
        <f t="shared" si="265"/>
        <v>10</v>
      </c>
      <c r="S4211" s="38">
        <f t="shared" ca="1" si="266"/>
        <v>0</v>
      </c>
      <c r="T4211" s="38">
        <f t="shared" ca="1" si="263"/>
        <v>10</v>
      </c>
      <c r="U4211" s="38">
        <f ca="1">SUM($R$9:S4211)</f>
        <v>-102970</v>
      </c>
    </row>
    <row r="4212" spans="16:21" x14ac:dyDescent="0.2">
      <c r="P4212">
        <v>4204</v>
      </c>
      <c r="Q4212" s="37">
        <f t="shared" ca="1" si="264"/>
        <v>0</v>
      </c>
      <c r="R4212" s="38">
        <f t="shared" si="265"/>
        <v>10</v>
      </c>
      <c r="S4212" s="38">
        <f t="shared" ca="1" si="266"/>
        <v>0</v>
      </c>
      <c r="T4212" s="38">
        <f t="shared" ca="1" si="263"/>
        <v>10</v>
      </c>
      <c r="U4212" s="38">
        <f ca="1">SUM($R$9:S4212)</f>
        <v>-102960</v>
      </c>
    </row>
    <row r="4213" spans="16:21" x14ac:dyDescent="0.2">
      <c r="P4213">
        <v>4205</v>
      </c>
      <c r="Q4213" s="37">
        <f t="shared" ca="1" si="264"/>
        <v>0</v>
      </c>
      <c r="R4213" s="38">
        <f t="shared" si="265"/>
        <v>10</v>
      </c>
      <c r="S4213" s="38">
        <f t="shared" ca="1" si="266"/>
        <v>0</v>
      </c>
      <c r="T4213" s="38">
        <f t="shared" ca="1" si="263"/>
        <v>10</v>
      </c>
      <c r="U4213" s="38">
        <f ca="1">SUM($R$9:S4213)</f>
        <v>-102950</v>
      </c>
    </row>
    <row r="4214" spans="16:21" x14ac:dyDescent="0.2">
      <c r="P4214">
        <v>4206</v>
      </c>
      <c r="Q4214" s="37">
        <f t="shared" ca="1" si="264"/>
        <v>0</v>
      </c>
      <c r="R4214" s="38">
        <f t="shared" si="265"/>
        <v>10</v>
      </c>
      <c r="S4214" s="38">
        <f t="shared" ca="1" si="266"/>
        <v>0</v>
      </c>
      <c r="T4214" s="38">
        <f t="shared" ca="1" si="263"/>
        <v>10</v>
      </c>
      <c r="U4214" s="38">
        <f ca="1">SUM($R$9:S4214)</f>
        <v>-102940</v>
      </c>
    </row>
    <row r="4215" spans="16:21" x14ac:dyDescent="0.2">
      <c r="P4215">
        <v>4207</v>
      </c>
      <c r="Q4215" s="37">
        <f t="shared" ca="1" si="264"/>
        <v>0</v>
      </c>
      <c r="R4215" s="38">
        <f t="shared" si="265"/>
        <v>10</v>
      </c>
      <c r="S4215" s="38">
        <f t="shared" ca="1" si="266"/>
        <v>0</v>
      </c>
      <c r="T4215" s="38">
        <f t="shared" ca="1" si="263"/>
        <v>10</v>
      </c>
      <c r="U4215" s="38">
        <f ca="1">SUM($R$9:S4215)</f>
        <v>-102930</v>
      </c>
    </row>
    <row r="4216" spans="16:21" x14ac:dyDescent="0.2">
      <c r="P4216">
        <v>4208</v>
      </c>
      <c r="Q4216" s="37">
        <f t="shared" ca="1" si="264"/>
        <v>0</v>
      </c>
      <c r="R4216" s="38">
        <f t="shared" si="265"/>
        <v>10</v>
      </c>
      <c r="S4216" s="38">
        <f t="shared" ca="1" si="266"/>
        <v>0</v>
      </c>
      <c r="T4216" s="38">
        <f t="shared" ca="1" si="263"/>
        <v>10</v>
      </c>
      <c r="U4216" s="38">
        <f ca="1">SUM($R$9:S4216)</f>
        <v>-102920</v>
      </c>
    </row>
    <row r="4217" spans="16:21" x14ac:dyDescent="0.2">
      <c r="P4217">
        <v>4209</v>
      </c>
      <c r="Q4217" s="37">
        <f t="shared" ca="1" si="264"/>
        <v>0</v>
      </c>
      <c r="R4217" s="38">
        <f t="shared" si="265"/>
        <v>10</v>
      </c>
      <c r="S4217" s="38">
        <f t="shared" ca="1" si="266"/>
        <v>0</v>
      </c>
      <c r="T4217" s="38">
        <f t="shared" ca="1" si="263"/>
        <v>10</v>
      </c>
      <c r="U4217" s="38">
        <f ca="1">SUM($R$9:S4217)</f>
        <v>-102910</v>
      </c>
    </row>
    <row r="4218" spans="16:21" x14ac:dyDescent="0.2">
      <c r="P4218">
        <v>4210</v>
      </c>
      <c r="Q4218" s="37">
        <f t="shared" ca="1" si="264"/>
        <v>0</v>
      </c>
      <c r="R4218" s="38">
        <f t="shared" si="265"/>
        <v>10</v>
      </c>
      <c r="S4218" s="38">
        <f t="shared" ca="1" si="266"/>
        <v>0</v>
      </c>
      <c r="T4218" s="38">
        <f t="shared" ca="1" si="263"/>
        <v>10</v>
      </c>
      <c r="U4218" s="38">
        <f ca="1">SUM($R$9:S4218)</f>
        <v>-102900</v>
      </c>
    </row>
    <row r="4219" spans="16:21" x14ac:dyDescent="0.2">
      <c r="P4219">
        <v>4211</v>
      </c>
      <c r="Q4219" s="37">
        <f t="shared" ca="1" si="264"/>
        <v>0</v>
      </c>
      <c r="R4219" s="38">
        <f t="shared" si="265"/>
        <v>10</v>
      </c>
      <c r="S4219" s="38">
        <f t="shared" ca="1" si="266"/>
        <v>0</v>
      </c>
      <c r="T4219" s="38">
        <f t="shared" ca="1" si="263"/>
        <v>10</v>
      </c>
      <c r="U4219" s="38">
        <f ca="1">SUM($R$9:S4219)</f>
        <v>-102890</v>
      </c>
    </row>
    <row r="4220" spans="16:21" x14ac:dyDescent="0.2">
      <c r="P4220">
        <v>4212</v>
      </c>
      <c r="Q4220" s="37">
        <f t="shared" ca="1" si="264"/>
        <v>1</v>
      </c>
      <c r="R4220" s="38">
        <f t="shared" si="265"/>
        <v>10</v>
      </c>
      <c r="S4220" s="38">
        <f t="shared" ca="1" si="266"/>
        <v>-1000</v>
      </c>
      <c r="T4220" s="38">
        <f t="shared" ca="1" si="263"/>
        <v>-990</v>
      </c>
      <c r="U4220" s="38">
        <f ca="1">SUM($R$9:S4220)</f>
        <v>-103880</v>
      </c>
    </row>
    <row r="4221" spans="16:21" x14ac:dyDescent="0.2">
      <c r="P4221">
        <v>4213</v>
      </c>
      <c r="Q4221" s="37">
        <f t="shared" ca="1" si="264"/>
        <v>0</v>
      </c>
      <c r="R4221" s="38">
        <f t="shared" si="265"/>
        <v>10</v>
      </c>
      <c r="S4221" s="38">
        <f t="shared" ca="1" si="266"/>
        <v>0</v>
      </c>
      <c r="T4221" s="38">
        <f t="shared" ca="1" si="263"/>
        <v>10</v>
      </c>
      <c r="U4221" s="38">
        <f ca="1">SUM($R$9:S4221)</f>
        <v>-103870</v>
      </c>
    </row>
    <row r="4222" spans="16:21" x14ac:dyDescent="0.2">
      <c r="P4222">
        <v>4214</v>
      </c>
      <c r="Q4222" s="37">
        <f t="shared" ca="1" si="264"/>
        <v>0</v>
      </c>
      <c r="R4222" s="38">
        <f t="shared" si="265"/>
        <v>10</v>
      </c>
      <c r="S4222" s="38">
        <f t="shared" ca="1" si="266"/>
        <v>0</v>
      </c>
      <c r="T4222" s="38">
        <f t="shared" ca="1" si="263"/>
        <v>10</v>
      </c>
      <c r="U4222" s="38">
        <f ca="1">SUM($R$9:S4222)</f>
        <v>-103860</v>
      </c>
    </row>
    <row r="4223" spans="16:21" x14ac:dyDescent="0.2">
      <c r="P4223">
        <v>4215</v>
      </c>
      <c r="Q4223" s="37">
        <f t="shared" ca="1" si="264"/>
        <v>0</v>
      </c>
      <c r="R4223" s="38">
        <f t="shared" si="265"/>
        <v>10</v>
      </c>
      <c r="S4223" s="38">
        <f t="shared" ca="1" si="266"/>
        <v>0</v>
      </c>
      <c r="T4223" s="38">
        <f t="shared" ca="1" si="263"/>
        <v>10</v>
      </c>
      <c r="U4223" s="38">
        <f ca="1">SUM($R$9:S4223)</f>
        <v>-103850</v>
      </c>
    </row>
    <row r="4224" spans="16:21" x14ac:dyDescent="0.2">
      <c r="P4224">
        <v>4216</v>
      </c>
      <c r="Q4224" s="37">
        <f t="shared" ca="1" si="264"/>
        <v>0</v>
      </c>
      <c r="R4224" s="38">
        <f t="shared" si="265"/>
        <v>10</v>
      </c>
      <c r="S4224" s="38">
        <f t="shared" ca="1" si="266"/>
        <v>0</v>
      </c>
      <c r="T4224" s="38">
        <f t="shared" ca="1" si="263"/>
        <v>10</v>
      </c>
      <c r="U4224" s="38">
        <f ca="1">SUM($R$9:S4224)</f>
        <v>-103840</v>
      </c>
    </row>
    <row r="4225" spans="16:21" x14ac:dyDescent="0.2">
      <c r="P4225">
        <v>4217</v>
      </c>
      <c r="Q4225" s="37">
        <f t="shared" ca="1" si="264"/>
        <v>0</v>
      </c>
      <c r="R4225" s="38">
        <f t="shared" si="265"/>
        <v>10</v>
      </c>
      <c r="S4225" s="38">
        <f t="shared" ca="1" si="266"/>
        <v>0</v>
      </c>
      <c r="T4225" s="38">
        <f t="shared" ca="1" si="263"/>
        <v>10</v>
      </c>
      <c r="U4225" s="38">
        <f ca="1">SUM($R$9:S4225)</f>
        <v>-103830</v>
      </c>
    </row>
    <row r="4226" spans="16:21" x14ac:dyDescent="0.2">
      <c r="P4226">
        <v>4218</v>
      </c>
      <c r="Q4226" s="37">
        <f t="shared" ca="1" si="264"/>
        <v>0</v>
      </c>
      <c r="R4226" s="38">
        <f t="shared" si="265"/>
        <v>10</v>
      </c>
      <c r="S4226" s="38">
        <f t="shared" ca="1" si="266"/>
        <v>0</v>
      </c>
      <c r="T4226" s="38">
        <f t="shared" ca="1" si="263"/>
        <v>10</v>
      </c>
      <c r="U4226" s="38">
        <f ca="1">SUM($R$9:S4226)</f>
        <v>-103820</v>
      </c>
    </row>
    <row r="4227" spans="16:21" x14ac:dyDescent="0.2">
      <c r="P4227">
        <v>4219</v>
      </c>
      <c r="Q4227" s="37">
        <f t="shared" ca="1" si="264"/>
        <v>0</v>
      </c>
      <c r="R4227" s="38">
        <f t="shared" si="265"/>
        <v>10</v>
      </c>
      <c r="S4227" s="38">
        <f t="shared" ca="1" si="266"/>
        <v>0</v>
      </c>
      <c r="T4227" s="38">
        <f t="shared" ca="1" si="263"/>
        <v>10</v>
      </c>
      <c r="U4227" s="38">
        <f ca="1">SUM($R$9:S4227)</f>
        <v>-103810</v>
      </c>
    </row>
    <row r="4228" spans="16:21" x14ac:dyDescent="0.2">
      <c r="P4228">
        <v>4220</v>
      </c>
      <c r="Q4228" s="37">
        <f t="shared" ca="1" si="264"/>
        <v>0</v>
      </c>
      <c r="R4228" s="38">
        <f t="shared" si="265"/>
        <v>10</v>
      </c>
      <c r="S4228" s="38">
        <f t="shared" ca="1" si="266"/>
        <v>0</v>
      </c>
      <c r="T4228" s="38">
        <f t="shared" ca="1" si="263"/>
        <v>10</v>
      </c>
      <c r="U4228" s="38">
        <f ca="1">SUM($R$9:S4228)</f>
        <v>-103800</v>
      </c>
    </row>
    <row r="4229" spans="16:21" x14ac:dyDescent="0.2">
      <c r="P4229">
        <v>4221</v>
      </c>
      <c r="Q4229" s="37">
        <f t="shared" ca="1" si="264"/>
        <v>0</v>
      </c>
      <c r="R4229" s="38">
        <f t="shared" si="265"/>
        <v>10</v>
      </c>
      <c r="S4229" s="38">
        <f t="shared" ca="1" si="266"/>
        <v>0</v>
      </c>
      <c r="T4229" s="38">
        <f t="shared" ca="1" si="263"/>
        <v>10</v>
      </c>
      <c r="U4229" s="38">
        <f ca="1">SUM($R$9:S4229)</f>
        <v>-103790</v>
      </c>
    </row>
    <row r="4230" spans="16:21" x14ac:dyDescent="0.2">
      <c r="P4230">
        <v>4222</v>
      </c>
      <c r="Q4230" s="37">
        <f t="shared" ca="1" si="264"/>
        <v>0</v>
      </c>
      <c r="R4230" s="38">
        <f t="shared" si="265"/>
        <v>10</v>
      </c>
      <c r="S4230" s="38">
        <f t="shared" ca="1" si="266"/>
        <v>0</v>
      </c>
      <c r="T4230" s="38">
        <f t="shared" ca="1" si="263"/>
        <v>10</v>
      </c>
      <c r="U4230" s="38">
        <f ca="1">SUM($R$9:S4230)</f>
        <v>-103780</v>
      </c>
    </row>
    <row r="4231" spans="16:21" x14ac:dyDescent="0.2">
      <c r="P4231">
        <v>4223</v>
      </c>
      <c r="Q4231" s="37">
        <f t="shared" ca="1" si="264"/>
        <v>0</v>
      </c>
      <c r="R4231" s="38">
        <f t="shared" si="265"/>
        <v>10</v>
      </c>
      <c r="S4231" s="38">
        <f t="shared" ca="1" si="266"/>
        <v>0</v>
      </c>
      <c r="T4231" s="38">
        <f t="shared" ca="1" si="263"/>
        <v>10</v>
      </c>
      <c r="U4231" s="38">
        <f ca="1">SUM($R$9:S4231)</f>
        <v>-103770</v>
      </c>
    </row>
    <row r="4232" spans="16:21" x14ac:dyDescent="0.2">
      <c r="P4232">
        <v>4224</v>
      </c>
      <c r="Q4232" s="37">
        <f t="shared" ca="1" si="264"/>
        <v>0</v>
      </c>
      <c r="R4232" s="38">
        <f t="shared" si="265"/>
        <v>10</v>
      </c>
      <c r="S4232" s="38">
        <f t="shared" ca="1" si="266"/>
        <v>0</v>
      </c>
      <c r="T4232" s="38">
        <f t="shared" ca="1" si="263"/>
        <v>10</v>
      </c>
      <c r="U4232" s="38">
        <f ca="1">SUM($R$9:S4232)</f>
        <v>-103760</v>
      </c>
    </row>
    <row r="4233" spans="16:21" x14ac:dyDescent="0.2">
      <c r="P4233">
        <v>4225</v>
      </c>
      <c r="Q4233" s="37">
        <f t="shared" ca="1" si="264"/>
        <v>0</v>
      </c>
      <c r="R4233" s="38">
        <f t="shared" si="265"/>
        <v>10</v>
      </c>
      <c r="S4233" s="38">
        <f t="shared" ca="1" si="266"/>
        <v>0</v>
      </c>
      <c r="T4233" s="38">
        <f t="shared" ca="1" si="263"/>
        <v>10</v>
      </c>
      <c r="U4233" s="38">
        <f ca="1">SUM($R$9:S4233)</f>
        <v>-103750</v>
      </c>
    </row>
    <row r="4234" spans="16:21" x14ac:dyDescent="0.2">
      <c r="P4234">
        <v>4226</v>
      </c>
      <c r="Q4234" s="37">
        <f t="shared" ca="1" si="264"/>
        <v>0</v>
      </c>
      <c r="R4234" s="38">
        <f t="shared" si="265"/>
        <v>10</v>
      </c>
      <c r="S4234" s="38">
        <f t="shared" ca="1" si="266"/>
        <v>0</v>
      </c>
      <c r="T4234" s="38">
        <f t="shared" ref="T4234:T4297" ca="1" si="267">R4234+S4234</f>
        <v>10</v>
      </c>
      <c r="U4234" s="38">
        <f ca="1">SUM($R$9:S4234)</f>
        <v>-103740</v>
      </c>
    </row>
    <row r="4235" spans="16:21" x14ac:dyDescent="0.2">
      <c r="P4235">
        <v>4227</v>
      </c>
      <c r="Q4235" s="37">
        <f t="shared" ca="1" si="264"/>
        <v>0</v>
      </c>
      <c r="R4235" s="38">
        <f t="shared" si="265"/>
        <v>10</v>
      </c>
      <c r="S4235" s="38">
        <f t="shared" ca="1" si="266"/>
        <v>0</v>
      </c>
      <c r="T4235" s="38">
        <f t="shared" ca="1" si="267"/>
        <v>10</v>
      </c>
      <c r="U4235" s="38">
        <f ca="1">SUM($R$9:S4235)</f>
        <v>-103730</v>
      </c>
    </row>
    <row r="4236" spans="16:21" x14ac:dyDescent="0.2">
      <c r="P4236">
        <v>4228</v>
      </c>
      <c r="Q4236" s="37">
        <f t="shared" ca="1" si="264"/>
        <v>0</v>
      </c>
      <c r="R4236" s="38">
        <f t="shared" si="265"/>
        <v>10</v>
      </c>
      <c r="S4236" s="38">
        <f t="shared" ca="1" si="266"/>
        <v>0</v>
      </c>
      <c r="T4236" s="38">
        <f t="shared" ca="1" si="267"/>
        <v>10</v>
      </c>
      <c r="U4236" s="38">
        <f ca="1">SUM($R$9:S4236)</f>
        <v>-103720</v>
      </c>
    </row>
    <row r="4237" spans="16:21" x14ac:dyDescent="0.2">
      <c r="P4237">
        <v>4229</v>
      </c>
      <c r="Q4237" s="37">
        <f t="shared" ca="1" si="264"/>
        <v>0</v>
      </c>
      <c r="R4237" s="38">
        <f t="shared" si="265"/>
        <v>10</v>
      </c>
      <c r="S4237" s="38">
        <f t="shared" ca="1" si="266"/>
        <v>0</v>
      </c>
      <c r="T4237" s="38">
        <f t="shared" ca="1" si="267"/>
        <v>10</v>
      </c>
      <c r="U4237" s="38">
        <f ca="1">SUM($R$9:S4237)</f>
        <v>-103710</v>
      </c>
    </row>
    <row r="4238" spans="16:21" x14ac:dyDescent="0.2">
      <c r="P4238">
        <v>4230</v>
      </c>
      <c r="Q4238" s="37">
        <f t="shared" ca="1" si="264"/>
        <v>0</v>
      </c>
      <c r="R4238" s="38">
        <f t="shared" si="265"/>
        <v>10</v>
      </c>
      <c r="S4238" s="38">
        <f t="shared" ca="1" si="266"/>
        <v>0</v>
      </c>
      <c r="T4238" s="38">
        <f t="shared" ca="1" si="267"/>
        <v>10</v>
      </c>
      <c r="U4238" s="38">
        <f ca="1">SUM($R$9:S4238)</f>
        <v>-103700</v>
      </c>
    </row>
    <row r="4239" spans="16:21" x14ac:dyDescent="0.2">
      <c r="P4239">
        <v>4231</v>
      </c>
      <c r="Q4239" s="37">
        <f t="shared" ca="1" si="264"/>
        <v>0</v>
      </c>
      <c r="R4239" s="38">
        <f t="shared" si="265"/>
        <v>10</v>
      </c>
      <c r="S4239" s="38">
        <f t="shared" ca="1" si="266"/>
        <v>0</v>
      </c>
      <c r="T4239" s="38">
        <f t="shared" ca="1" si="267"/>
        <v>10</v>
      </c>
      <c r="U4239" s="38">
        <f ca="1">SUM($R$9:S4239)</f>
        <v>-103690</v>
      </c>
    </row>
    <row r="4240" spans="16:21" x14ac:dyDescent="0.2">
      <c r="P4240">
        <v>4232</v>
      </c>
      <c r="Q4240" s="37">
        <f t="shared" ca="1" si="264"/>
        <v>0</v>
      </c>
      <c r="R4240" s="38">
        <f t="shared" si="265"/>
        <v>10</v>
      </c>
      <c r="S4240" s="38">
        <f t="shared" ca="1" si="266"/>
        <v>0</v>
      </c>
      <c r="T4240" s="38">
        <f t="shared" ca="1" si="267"/>
        <v>10</v>
      </c>
      <c r="U4240" s="38">
        <f ca="1">SUM($R$9:S4240)</f>
        <v>-103680</v>
      </c>
    </row>
    <row r="4241" spans="16:21" x14ac:dyDescent="0.2">
      <c r="P4241">
        <v>4233</v>
      </c>
      <c r="Q4241" s="37">
        <f t="shared" ca="1" si="264"/>
        <v>0</v>
      </c>
      <c r="R4241" s="38">
        <f t="shared" si="265"/>
        <v>10</v>
      </c>
      <c r="S4241" s="38">
        <f t="shared" ca="1" si="266"/>
        <v>0</v>
      </c>
      <c r="T4241" s="38">
        <f t="shared" ca="1" si="267"/>
        <v>10</v>
      </c>
      <c r="U4241" s="38">
        <f ca="1">SUM($R$9:S4241)</f>
        <v>-103670</v>
      </c>
    </row>
    <row r="4242" spans="16:21" x14ac:dyDescent="0.2">
      <c r="P4242">
        <v>4234</v>
      </c>
      <c r="Q4242" s="37">
        <f t="shared" ca="1" si="264"/>
        <v>0</v>
      </c>
      <c r="R4242" s="38">
        <f t="shared" si="265"/>
        <v>10</v>
      </c>
      <c r="S4242" s="38">
        <f t="shared" ca="1" si="266"/>
        <v>0</v>
      </c>
      <c r="T4242" s="38">
        <f t="shared" ca="1" si="267"/>
        <v>10</v>
      </c>
      <c r="U4242" s="38">
        <f ca="1">SUM($R$9:S4242)</f>
        <v>-103660</v>
      </c>
    </row>
    <row r="4243" spans="16:21" x14ac:dyDescent="0.2">
      <c r="P4243">
        <v>4235</v>
      </c>
      <c r="Q4243" s="37">
        <f t="shared" ca="1" si="264"/>
        <v>0</v>
      </c>
      <c r="R4243" s="38">
        <f t="shared" si="265"/>
        <v>10</v>
      </c>
      <c r="S4243" s="38">
        <f t="shared" ca="1" si="266"/>
        <v>0</v>
      </c>
      <c r="T4243" s="38">
        <f t="shared" ca="1" si="267"/>
        <v>10</v>
      </c>
      <c r="U4243" s="38">
        <f ca="1">SUM($R$9:S4243)</f>
        <v>-103650</v>
      </c>
    </row>
    <row r="4244" spans="16:21" x14ac:dyDescent="0.2">
      <c r="P4244">
        <v>4236</v>
      </c>
      <c r="Q4244" s="37">
        <f t="shared" ca="1" si="264"/>
        <v>0</v>
      </c>
      <c r="R4244" s="38">
        <f t="shared" si="265"/>
        <v>10</v>
      </c>
      <c r="S4244" s="38">
        <f t="shared" ca="1" si="266"/>
        <v>0</v>
      </c>
      <c r="T4244" s="38">
        <f t="shared" ca="1" si="267"/>
        <v>10</v>
      </c>
      <c r="U4244" s="38">
        <f ca="1">SUM($R$9:S4244)</f>
        <v>-103640</v>
      </c>
    </row>
    <row r="4245" spans="16:21" x14ac:dyDescent="0.2">
      <c r="P4245">
        <v>4237</v>
      </c>
      <c r="Q4245" s="37">
        <f t="shared" ca="1" si="264"/>
        <v>0</v>
      </c>
      <c r="R4245" s="38">
        <f t="shared" si="265"/>
        <v>10</v>
      </c>
      <c r="S4245" s="38">
        <f t="shared" ca="1" si="266"/>
        <v>0</v>
      </c>
      <c r="T4245" s="38">
        <f t="shared" ca="1" si="267"/>
        <v>10</v>
      </c>
      <c r="U4245" s="38">
        <f ca="1">SUM($R$9:S4245)</f>
        <v>-103630</v>
      </c>
    </row>
    <row r="4246" spans="16:21" x14ac:dyDescent="0.2">
      <c r="P4246">
        <v>4238</v>
      </c>
      <c r="Q4246" s="37">
        <f t="shared" ca="1" si="264"/>
        <v>0</v>
      </c>
      <c r="R4246" s="38">
        <f t="shared" si="265"/>
        <v>10</v>
      </c>
      <c r="S4246" s="38">
        <f t="shared" ca="1" si="266"/>
        <v>0</v>
      </c>
      <c r="T4246" s="38">
        <f t="shared" ca="1" si="267"/>
        <v>10</v>
      </c>
      <c r="U4246" s="38">
        <f ca="1">SUM($R$9:S4246)</f>
        <v>-103620</v>
      </c>
    </row>
    <row r="4247" spans="16:21" x14ac:dyDescent="0.2">
      <c r="P4247">
        <v>4239</v>
      </c>
      <c r="Q4247" s="37">
        <f t="shared" ca="1" si="264"/>
        <v>0</v>
      </c>
      <c r="R4247" s="38">
        <f t="shared" si="265"/>
        <v>10</v>
      </c>
      <c r="S4247" s="38">
        <f t="shared" ca="1" si="266"/>
        <v>0</v>
      </c>
      <c r="T4247" s="38">
        <f t="shared" ca="1" si="267"/>
        <v>10</v>
      </c>
      <c r="U4247" s="38">
        <f ca="1">SUM($R$9:S4247)</f>
        <v>-103610</v>
      </c>
    </row>
    <row r="4248" spans="16:21" x14ac:dyDescent="0.2">
      <c r="P4248">
        <v>4240</v>
      </c>
      <c r="Q4248" s="37">
        <f t="shared" ca="1" si="264"/>
        <v>0</v>
      </c>
      <c r="R4248" s="38">
        <f t="shared" si="265"/>
        <v>10</v>
      </c>
      <c r="S4248" s="38">
        <f t="shared" ca="1" si="266"/>
        <v>0</v>
      </c>
      <c r="T4248" s="38">
        <f t="shared" ca="1" si="267"/>
        <v>10</v>
      </c>
      <c r="U4248" s="38">
        <f ca="1">SUM($R$9:S4248)</f>
        <v>-103600</v>
      </c>
    </row>
    <row r="4249" spans="16:21" x14ac:dyDescent="0.2">
      <c r="P4249">
        <v>4241</v>
      </c>
      <c r="Q4249" s="37">
        <f t="shared" ca="1" si="264"/>
        <v>0</v>
      </c>
      <c r="R4249" s="38">
        <f t="shared" si="265"/>
        <v>10</v>
      </c>
      <c r="S4249" s="38">
        <f t="shared" ca="1" si="266"/>
        <v>0</v>
      </c>
      <c r="T4249" s="38">
        <f t="shared" ca="1" si="267"/>
        <v>10</v>
      </c>
      <c r="U4249" s="38">
        <f ca="1">SUM($R$9:S4249)</f>
        <v>-103590</v>
      </c>
    </row>
    <row r="4250" spans="16:21" x14ac:dyDescent="0.2">
      <c r="P4250">
        <v>4242</v>
      </c>
      <c r="Q4250" s="37">
        <f t="shared" ca="1" si="264"/>
        <v>0</v>
      </c>
      <c r="R4250" s="38">
        <f t="shared" si="265"/>
        <v>10</v>
      </c>
      <c r="S4250" s="38">
        <f t="shared" ca="1" si="266"/>
        <v>0</v>
      </c>
      <c r="T4250" s="38">
        <f t="shared" ca="1" si="267"/>
        <v>10</v>
      </c>
      <c r="U4250" s="38">
        <f ca="1">SUM($R$9:S4250)</f>
        <v>-103580</v>
      </c>
    </row>
    <row r="4251" spans="16:21" x14ac:dyDescent="0.2">
      <c r="P4251">
        <v>4243</v>
      </c>
      <c r="Q4251" s="37">
        <f t="shared" ca="1" si="264"/>
        <v>0</v>
      </c>
      <c r="R4251" s="38">
        <f t="shared" si="265"/>
        <v>10</v>
      </c>
      <c r="S4251" s="38">
        <f t="shared" ca="1" si="266"/>
        <v>0</v>
      </c>
      <c r="T4251" s="38">
        <f t="shared" ca="1" si="267"/>
        <v>10</v>
      </c>
      <c r="U4251" s="38">
        <f ca="1">SUM($R$9:S4251)</f>
        <v>-103570</v>
      </c>
    </row>
    <row r="4252" spans="16:21" x14ac:dyDescent="0.2">
      <c r="P4252">
        <v>4244</v>
      </c>
      <c r="Q4252" s="37">
        <f t="shared" ca="1" si="264"/>
        <v>0</v>
      </c>
      <c r="R4252" s="38">
        <f t="shared" si="265"/>
        <v>10</v>
      </c>
      <c r="S4252" s="38">
        <f t="shared" ca="1" si="266"/>
        <v>0</v>
      </c>
      <c r="T4252" s="38">
        <f t="shared" ca="1" si="267"/>
        <v>10</v>
      </c>
      <c r="U4252" s="38">
        <f ca="1">SUM($R$9:S4252)</f>
        <v>-103560</v>
      </c>
    </row>
    <row r="4253" spans="16:21" x14ac:dyDescent="0.2">
      <c r="P4253">
        <v>4245</v>
      </c>
      <c r="Q4253" s="37">
        <f t="shared" ca="1" si="264"/>
        <v>0</v>
      </c>
      <c r="R4253" s="38">
        <f t="shared" si="265"/>
        <v>10</v>
      </c>
      <c r="S4253" s="38">
        <f t="shared" ca="1" si="266"/>
        <v>0</v>
      </c>
      <c r="T4253" s="38">
        <f t="shared" ca="1" si="267"/>
        <v>10</v>
      </c>
      <c r="U4253" s="38">
        <f ca="1">SUM($R$9:S4253)</f>
        <v>-103550</v>
      </c>
    </row>
    <row r="4254" spans="16:21" x14ac:dyDescent="0.2">
      <c r="P4254">
        <v>4246</v>
      </c>
      <c r="Q4254" s="37">
        <f t="shared" ca="1" si="264"/>
        <v>0</v>
      </c>
      <c r="R4254" s="38">
        <f t="shared" si="265"/>
        <v>10</v>
      </c>
      <c r="S4254" s="38">
        <f t="shared" ca="1" si="266"/>
        <v>0</v>
      </c>
      <c r="T4254" s="38">
        <f t="shared" ca="1" si="267"/>
        <v>10</v>
      </c>
      <c r="U4254" s="38">
        <f ca="1">SUM($R$9:S4254)</f>
        <v>-103540</v>
      </c>
    </row>
    <row r="4255" spans="16:21" x14ac:dyDescent="0.2">
      <c r="P4255">
        <v>4247</v>
      </c>
      <c r="Q4255" s="37">
        <f t="shared" ca="1" si="264"/>
        <v>0</v>
      </c>
      <c r="R4255" s="38">
        <f t="shared" si="265"/>
        <v>10</v>
      </c>
      <c r="S4255" s="38">
        <f t="shared" ca="1" si="266"/>
        <v>0</v>
      </c>
      <c r="T4255" s="38">
        <f t="shared" ca="1" si="267"/>
        <v>10</v>
      </c>
      <c r="U4255" s="38">
        <f ca="1">SUM($R$9:S4255)</f>
        <v>-103530</v>
      </c>
    </row>
    <row r="4256" spans="16:21" x14ac:dyDescent="0.2">
      <c r="P4256">
        <v>4248</v>
      </c>
      <c r="Q4256" s="37">
        <f t="shared" ca="1" si="264"/>
        <v>0</v>
      </c>
      <c r="R4256" s="38">
        <f t="shared" si="265"/>
        <v>10</v>
      </c>
      <c r="S4256" s="38">
        <f t="shared" ca="1" si="266"/>
        <v>0</v>
      </c>
      <c r="T4256" s="38">
        <f t="shared" ca="1" si="267"/>
        <v>10</v>
      </c>
      <c r="U4256" s="38">
        <f ca="1">SUM($R$9:S4256)</f>
        <v>-103520</v>
      </c>
    </row>
    <row r="4257" spans="16:21" x14ac:dyDescent="0.2">
      <c r="P4257">
        <v>4249</v>
      </c>
      <c r="Q4257" s="37">
        <f t="shared" ca="1" si="264"/>
        <v>0</v>
      </c>
      <c r="R4257" s="38">
        <f t="shared" si="265"/>
        <v>10</v>
      </c>
      <c r="S4257" s="38">
        <f t="shared" ca="1" si="266"/>
        <v>0</v>
      </c>
      <c r="T4257" s="38">
        <f t="shared" ca="1" si="267"/>
        <v>10</v>
      </c>
      <c r="U4257" s="38">
        <f ca="1">SUM($R$9:S4257)</f>
        <v>-103510</v>
      </c>
    </row>
    <row r="4258" spans="16:21" x14ac:dyDescent="0.2">
      <c r="P4258">
        <v>4250</v>
      </c>
      <c r="Q4258" s="37">
        <f t="shared" ca="1" si="264"/>
        <v>0</v>
      </c>
      <c r="R4258" s="38">
        <f t="shared" si="265"/>
        <v>10</v>
      </c>
      <c r="S4258" s="38">
        <f t="shared" ca="1" si="266"/>
        <v>0</v>
      </c>
      <c r="T4258" s="38">
        <f t="shared" ca="1" si="267"/>
        <v>10</v>
      </c>
      <c r="U4258" s="38">
        <f ca="1">SUM($R$9:S4258)</f>
        <v>-103500</v>
      </c>
    </row>
    <row r="4259" spans="16:21" x14ac:dyDescent="0.2">
      <c r="P4259">
        <v>4251</v>
      </c>
      <c r="Q4259" s="37">
        <f t="shared" ca="1" si="264"/>
        <v>0</v>
      </c>
      <c r="R4259" s="38">
        <f t="shared" si="265"/>
        <v>10</v>
      </c>
      <c r="S4259" s="38">
        <f t="shared" ca="1" si="266"/>
        <v>0</v>
      </c>
      <c r="T4259" s="38">
        <f t="shared" ca="1" si="267"/>
        <v>10</v>
      </c>
      <c r="U4259" s="38">
        <f ca="1">SUM($R$9:S4259)</f>
        <v>-103490</v>
      </c>
    </row>
    <row r="4260" spans="16:21" x14ac:dyDescent="0.2">
      <c r="P4260">
        <v>4252</v>
      </c>
      <c r="Q4260" s="37">
        <f t="shared" ca="1" si="264"/>
        <v>0</v>
      </c>
      <c r="R4260" s="38">
        <f t="shared" si="265"/>
        <v>10</v>
      </c>
      <c r="S4260" s="38">
        <f t="shared" ca="1" si="266"/>
        <v>0</v>
      </c>
      <c r="T4260" s="38">
        <f t="shared" ca="1" si="267"/>
        <v>10</v>
      </c>
      <c r="U4260" s="38">
        <f ca="1">SUM($R$9:S4260)</f>
        <v>-103480</v>
      </c>
    </row>
    <row r="4261" spans="16:21" x14ac:dyDescent="0.2">
      <c r="P4261">
        <v>4253</v>
      </c>
      <c r="Q4261" s="37">
        <f t="shared" ca="1" si="264"/>
        <v>0</v>
      </c>
      <c r="R4261" s="38">
        <f t="shared" si="265"/>
        <v>10</v>
      </c>
      <c r="S4261" s="38">
        <f t="shared" ca="1" si="266"/>
        <v>0</v>
      </c>
      <c r="T4261" s="38">
        <f t="shared" ca="1" si="267"/>
        <v>10</v>
      </c>
      <c r="U4261" s="38">
        <f ca="1">SUM($R$9:S4261)</f>
        <v>-103470</v>
      </c>
    </row>
    <row r="4262" spans="16:21" x14ac:dyDescent="0.2">
      <c r="P4262">
        <v>4254</v>
      </c>
      <c r="Q4262" s="37">
        <f t="shared" ca="1" si="264"/>
        <v>0</v>
      </c>
      <c r="R4262" s="38">
        <f t="shared" si="265"/>
        <v>10</v>
      </c>
      <c r="S4262" s="38">
        <f t="shared" ca="1" si="266"/>
        <v>0</v>
      </c>
      <c r="T4262" s="38">
        <f t="shared" ca="1" si="267"/>
        <v>10</v>
      </c>
      <c r="U4262" s="38">
        <f ca="1">SUM($R$9:S4262)</f>
        <v>-103460</v>
      </c>
    </row>
    <row r="4263" spans="16:21" x14ac:dyDescent="0.2">
      <c r="P4263">
        <v>4255</v>
      </c>
      <c r="Q4263" s="37">
        <f t="shared" ca="1" si="264"/>
        <v>0</v>
      </c>
      <c r="R4263" s="38">
        <f t="shared" si="265"/>
        <v>10</v>
      </c>
      <c r="S4263" s="38">
        <f t="shared" ca="1" si="266"/>
        <v>0</v>
      </c>
      <c r="T4263" s="38">
        <f t="shared" ca="1" si="267"/>
        <v>10</v>
      </c>
      <c r="U4263" s="38">
        <f ca="1">SUM($R$9:S4263)</f>
        <v>-103450</v>
      </c>
    </row>
    <row r="4264" spans="16:21" x14ac:dyDescent="0.2">
      <c r="P4264">
        <v>4256</v>
      </c>
      <c r="Q4264" s="37">
        <f t="shared" ca="1" si="264"/>
        <v>1</v>
      </c>
      <c r="R4264" s="38">
        <f t="shared" si="265"/>
        <v>10</v>
      </c>
      <c r="S4264" s="38">
        <f t="shared" ca="1" si="266"/>
        <v>-1000</v>
      </c>
      <c r="T4264" s="38">
        <f t="shared" ca="1" si="267"/>
        <v>-990</v>
      </c>
      <c r="U4264" s="38">
        <f ca="1">SUM($R$9:S4264)</f>
        <v>-104440</v>
      </c>
    </row>
    <row r="4265" spans="16:21" x14ac:dyDescent="0.2">
      <c r="P4265">
        <v>4257</v>
      </c>
      <c r="Q4265" s="37">
        <f t="shared" ca="1" si="264"/>
        <v>0</v>
      </c>
      <c r="R4265" s="38">
        <f t="shared" si="265"/>
        <v>10</v>
      </c>
      <c r="S4265" s="38">
        <f t="shared" ca="1" si="266"/>
        <v>0</v>
      </c>
      <c r="T4265" s="38">
        <f t="shared" ca="1" si="267"/>
        <v>10</v>
      </c>
      <c r="U4265" s="38">
        <f ca="1">SUM($R$9:S4265)</f>
        <v>-104430</v>
      </c>
    </row>
    <row r="4266" spans="16:21" x14ac:dyDescent="0.2">
      <c r="P4266">
        <v>4258</v>
      </c>
      <c r="Q4266" s="37">
        <f t="shared" ca="1" si="264"/>
        <v>0</v>
      </c>
      <c r="R4266" s="38">
        <f t="shared" si="265"/>
        <v>10</v>
      </c>
      <c r="S4266" s="38">
        <f t="shared" ca="1" si="266"/>
        <v>0</v>
      </c>
      <c r="T4266" s="38">
        <f t="shared" ca="1" si="267"/>
        <v>10</v>
      </c>
      <c r="U4266" s="38">
        <f ca="1">SUM($R$9:S4266)</f>
        <v>-104420</v>
      </c>
    </row>
    <row r="4267" spans="16:21" x14ac:dyDescent="0.2">
      <c r="P4267">
        <v>4259</v>
      </c>
      <c r="Q4267" s="37">
        <f t="shared" ca="1" si="264"/>
        <v>0</v>
      </c>
      <c r="R4267" s="38">
        <f t="shared" si="265"/>
        <v>10</v>
      </c>
      <c r="S4267" s="38">
        <f t="shared" ca="1" si="266"/>
        <v>0</v>
      </c>
      <c r="T4267" s="38">
        <f t="shared" ca="1" si="267"/>
        <v>10</v>
      </c>
      <c r="U4267" s="38">
        <f ca="1">SUM($R$9:S4267)</f>
        <v>-104410</v>
      </c>
    </row>
    <row r="4268" spans="16:21" x14ac:dyDescent="0.2">
      <c r="P4268">
        <v>4260</v>
      </c>
      <c r="Q4268" s="37">
        <f t="shared" ca="1" si="264"/>
        <v>0</v>
      </c>
      <c r="R4268" s="38">
        <f t="shared" si="265"/>
        <v>10</v>
      </c>
      <c r="S4268" s="38">
        <f t="shared" ca="1" si="266"/>
        <v>0</v>
      </c>
      <c r="T4268" s="38">
        <f t="shared" ca="1" si="267"/>
        <v>10</v>
      </c>
      <c r="U4268" s="38">
        <f ca="1">SUM($R$9:S4268)</f>
        <v>-104400</v>
      </c>
    </row>
    <row r="4269" spans="16:21" x14ac:dyDescent="0.2">
      <c r="P4269">
        <v>4261</v>
      </c>
      <c r="Q4269" s="37">
        <f t="shared" ca="1" si="264"/>
        <v>0</v>
      </c>
      <c r="R4269" s="38">
        <f t="shared" si="265"/>
        <v>10</v>
      </c>
      <c r="S4269" s="38">
        <f t="shared" ca="1" si="266"/>
        <v>0</v>
      </c>
      <c r="T4269" s="38">
        <f t="shared" ca="1" si="267"/>
        <v>10</v>
      </c>
      <c r="U4269" s="38">
        <f ca="1">SUM($R$9:S4269)</f>
        <v>-104390</v>
      </c>
    </row>
    <row r="4270" spans="16:21" x14ac:dyDescent="0.2">
      <c r="P4270">
        <v>4262</v>
      </c>
      <c r="Q4270" s="37">
        <f t="shared" ca="1" si="264"/>
        <v>0</v>
      </c>
      <c r="R4270" s="38">
        <f t="shared" si="265"/>
        <v>10</v>
      </c>
      <c r="S4270" s="38">
        <f t="shared" ca="1" si="266"/>
        <v>0</v>
      </c>
      <c r="T4270" s="38">
        <f t="shared" ca="1" si="267"/>
        <v>10</v>
      </c>
      <c r="U4270" s="38">
        <f ca="1">SUM($R$9:S4270)</f>
        <v>-104380</v>
      </c>
    </row>
    <row r="4271" spans="16:21" x14ac:dyDescent="0.2">
      <c r="P4271">
        <v>4263</v>
      </c>
      <c r="Q4271" s="37">
        <f t="shared" ca="1" si="264"/>
        <v>0</v>
      </c>
      <c r="R4271" s="38">
        <f t="shared" si="265"/>
        <v>10</v>
      </c>
      <c r="S4271" s="38">
        <f t="shared" ca="1" si="266"/>
        <v>0</v>
      </c>
      <c r="T4271" s="38">
        <f t="shared" ca="1" si="267"/>
        <v>10</v>
      </c>
      <c r="U4271" s="38">
        <f ca="1">SUM($R$9:S4271)</f>
        <v>-104370</v>
      </c>
    </row>
    <row r="4272" spans="16:21" x14ac:dyDescent="0.2">
      <c r="P4272">
        <v>4264</v>
      </c>
      <c r="Q4272" s="37">
        <f t="shared" ca="1" si="264"/>
        <v>0</v>
      </c>
      <c r="R4272" s="38">
        <f t="shared" si="265"/>
        <v>10</v>
      </c>
      <c r="S4272" s="38">
        <f t="shared" ca="1" si="266"/>
        <v>0</v>
      </c>
      <c r="T4272" s="38">
        <f t="shared" ca="1" si="267"/>
        <v>10</v>
      </c>
      <c r="U4272" s="38">
        <f ca="1">SUM($R$9:S4272)</f>
        <v>-104360</v>
      </c>
    </row>
    <row r="4273" spans="16:21" x14ac:dyDescent="0.2">
      <c r="P4273">
        <v>4265</v>
      </c>
      <c r="Q4273" s="37">
        <f t="shared" ref="Q4273:Q4336" ca="1" si="268">IF(RAND()&lt;$C$2,1,0)</f>
        <v>0</v>
      </c>
      <c r="R4273" s="38">
        <f t="shared" ref="R4273:R4336" si="269">$G$2</f>
        <v>10</v>
      </c>
      <c r="S4273" s="38">
        <f t="shared" ref="S4273:S4336" ca="1" si="270">IF(Q4273=1,$G$3,$G$4)</f>
        <v>0</v>
      </c>
      <c r="T4273" s="38">
        <f t="shared" ca="1" si="267"/>
        <v>10</v>
      </c>
      <c r="U4273" s="38">
        <f ca="1">SUM($R$9:S4273)</f>
        <v>-104350</v>
      </c>
    </row>
    <row r="4274" spans="16:21" x14ac:dyDescent="0.2">
      <c r="P4274">
        <v>4266</v>
      </c>
      <c r="Q4274" s="37">
        <f t="shared" ca="1" si="268"/>
        <v>0</v>
      </c>
      <c r="R4274" s="38">
        <f t="shared" si="269"/>
        <v>10</v>
      </c>
      <c r="S4274" s="38">
        <f t="shared" ca="1" si="270"/>
        <v>0</v>
      </c>
      <c r="T4274" s="38">
        <f t="shared" ca="1" si="267"/>
        <v>10</v>
      </c>
      <c r="U4274" s="38">
        <f ca="1">SUM($R$9:S4274)</f>
        <v>-104340</v>
      </c>
    </row>
    <row r="4275" spans="16:21" x14ac:dyDescent="0.2">
      <c r="P4275">
        <v>4267</v>
      </c>
      <c r="Q4275" s="37">
        <f t="shared" ca="1" si="268"/>
        <v>0</v>
      </c>
      <c r="R4275" s="38">
        <f t="shared" si="269"/>
        <v>10</v>
      </c>
      <c r="S4275" s="38">
        <f t="shared" ca="1" si="270"/>
        <v>0</v>
      </c>
      <c r="T4275" s="38">
        <f t="shared" ca="1" si="267"/>
        <v>10</v>
      </c>
      <c r="U4275" s="38">
        <f ca="1">SUM($R$9:S4275)</f>
        <v>-104330</v>
      </c>
    </row>
    <row r="4276" spans="16:21" x14ac:dyDescent="0.2">
      <c r="P4276">
        <v>4268</v>
      </c>
      <c r="Q4276" s="37">
        <f t="shared" ca="1" si="268"/>
        <v>0</v>
      </c>
      <c r="R4276" s="38">
        <f t="shared" si="269"/>
        <v>10</v>
      </c>
      <c r="S4276" s="38">
        <f t="shared" ca="1" si="270"/>
        <v>0</v>
      </c>
      <c r="T4276" s="38">
        <f t="shared" ca="1" si="267"/>
        <v>10</v>
      </c>
      <c r="U4276" s="38">
        <f ca="1">SUM($R$9:S4276)</f>
        <v>-104320</v>
      </c>
    </row>
    <row r="4277" spans="16:21" x14ac:dyDescent="0.2">
      <c r="P4277">
        <v>4269</v>
      </c>
      <c r="Q4277" s="37">
        <f t="shared" ca="1" si="268"/>
        <v>0</v>
      </c>
      <c r="R4277" s="38">
        <f t="shared" si="269"/>
        <v>10</v>
      </c>
      <c r="S4277" s="38">
        <f t="shared" ca="1" si="270"/>
        <v>0</v>
      </c>
      <c r="T4277" s="38">
        <f t="shared" ca="1" si="267"/>
        <v>10</v>
      </c>
      <c r="U4277" s="38">
        <f ca="1">SUM($R$9:S4277)</f>
        <v>-104310</v>
      </c>
    </row>
    <row r="4278" spans="16:21" x14ac:dyDescent="0.2">
      <c r="P4278">
        <v>4270</v>
      </c>
      <c r="Q4278" s="37">
        <f t="shared" ca="1" si="268"/>
        <v>0</v>
      </c>
      <c r="R4278" s="38">
        <f t="shared" si="269"/>
        <v>10</v>
      </c>
      <c r="S4278" s="38">
        <f t="shared" ca="1" si="270"/>
        <v>0</v>
      </c>
      <c r="T4278" s="38">
        <f t="shared" ca="1" si="267"/>
        <v>10</v>
      </c>
      <c r="U4278" s="38">
        <f ca="1">SUM($R$9:S4278)</f>
        <v>-104300</v>
      </c>
    </row>
    <row r="4279" spans="16:21" x14ac:dyDescent="0.2">
      <c r="P4279">
        <v>4271</v>
      </c>
      <c r="Q4279" s="37">
        <f t="shared" ca="1" si="268"/>
        <v>0</v>
      </c>
      <c r="R4279" s="38">
        <f t="shared" si="269"/>
        <v>10</v>
      </c>
      <c r="S4279" s="38">
        <f t="shared" ca="1" si="270"/>
        <v>0</v>
      </c>
      <c r="T4279" s="38">
        <f t="shared" ca="1" si="267"/>
        <v>10</v>
      </c>
      <c r="U4279" s="38">
        <f ca="1">SUM($R$9:S4279)</f>
        <v>-104290</v>
      </c>
    </row>
    <row r="4280" spans="16:21" x14ac:dyDescent="0.2">
      <c r="P4280">
        <v>4272</v>
      </c>
      <c r="Q4280" s="37">
        <f t="shared" ca="1" si="268"/>
        <v>0</v>
      </c>
      <c r="R4280" s="38">
        <f t="shared" si="269"/>
        <v>10</v>
      </c>
      <c r="S4280" s="38">
        <f t="shared" ca="1" si="270"/>
        <v>0</v>
      </c>
      <c r="T4280" s="38">
        <f t="shared" ca="1" si="267"/>
        <v>10</v>
      </c>
      <c r="U4280" s="38">
        <f ca="1">SUM($R$9:S4280)</f>
        <v>-104280</v>
      </c>
    </row>
    <row r="4281" spans="16:21" x14ac:dyDescent="0.2">
      <c r="P4281">
        <v>4273</v>
      </c>
      <c r="Q4281" s="37">
        <f t="shared" ca="1" si="268"/>
        <v>0</v>
      </c>
      <c r="R4281" s="38">
        <f t="shared" si="269"/>
        <v>10</v>
      </c>
      <c r="S4281" s="38">
        <f t="shared" ca="1" si="270"/>
        <v>0</v>
      </c>
      <c r="T4281" s="38">
        <f t="shared" ca="1" si="267"/>
        <v>10</v>
      </c>
      <c r="U4281" s="38">
        <f ca="1">SUM($R$9:S4281)</f>
        <v>-104270</v>
      </c>
    </row>
    <row r="4282" spans="16:21" x14ac:dyDescent="0.2">
      <c r="P4282">
        <v>4274</v>
      </c>
      <c r="Q4282" s="37">
        <f t="shared" ca="1" si="268"/>
        <v>0</v>
      </c>
      <c r="R4282" s="38">
        <f t="shared" si="269"/>
        <v>10</v>
      </c>
      <c r="S4282" s="38">
        <f t="shared" ca="1" si="270"/>
        <v>0</v>
      </c>
      <c r="T4282" s="38">
        <f t="shared" ca="1" si="267"/>
        <v>10</v>
      </c>
      <c r="U4282" s="38">
        <f ca="1">SUM($R$9:S4282)</f>
        <v>-104260</v>
      </c>
    </row>
    <row r="4283" spans="16:21" x14ac:dyDescent="0.2">
      <c r="P4283">
        <v>4275</v>
      </c>
      <c r="Q4283" s="37">
        <f t="shared" ca="1" si="268"/>
        <v>0</v>
      </c>
      <c r="R4283" s="38">
        <f t="shared" si="269"/>
        <v>10</v>
      </c>
      <c r="S4283" s="38">
        <f t="shared" ca="1" si="270"/>
        <v>0</v>
      </c>
      <c r="T4283" s="38">
        <f t="shared" ca="1" si="267"/>
        <v>10</v>
      </c>
      <c r="U4283" s="38">
        <f ca="1">SUM($R$9:S4283)</f>
        <v>-104250</v>
      </c>
    </row>
    <row r="4284" spans="16:21" x14ac:dyDescent="0.2">
      <c r="P4284">
        <v>4276</v>
      </c>
      <c r="Q4284" s="37">
        <f t="shared" ca="1" si="268"/>
        <v>0</v>
      </c>
      <c r="R4284" s="38">
        <f t="shared" si="269"/>
        <v>10</v>
      </c>
      <c r="S4284" s="38">
        <f t="shared" ca="1" si="270"/>
        <v>0</v>
      </c>
      <c r="T4284" s="38">
        <f t="shared" ca="1" si="267"/>
        <v>10</v>
      </c>
      <c r="U4284" s="38">
        <f ca="1">SUM($R$9:S4284)</f>
        <v>-104240</v>
      </c>
    </row>
    <row r="4285" spans="16:21" x14ac:dyDescent="0.2">
      <c r="P4285">
        <v>4277</v>
      </c>
      <c r="Q4285" s="37">
        <f t="shared" ca="1" si="268"/>
        <v>0</v>
      </c>
      <c r="R4285" s="38">
        <f t="shared" si="269"/>
        <v>10</v>
      </c>
      <c r="S4285" s="38">
        <f t="shared" ca="1" si="270"/>
        <v>0</v>
      </c>
      <c r="T4285" s="38">
        <f t="shared" ca="1" si="267"/>
        <v>10</v>
      </c>
      <c r="U4285" s="38">
        <f ca="1">SUM($R$9:S4285)</f>
        <v>-104230</v>
      </c>
    </row>
    <row r="4286" spans="16:21" x14ac:dyDescent="0.2">
      <c r="P4286">
        <v>4278</v>
      </c>
      <c r="Q4286" s="37">
        <f t="shared" ca="1" si="268"/>
        <v>0</v>
      </c>
      <c r="R4286" s="38">
        <f t="shared" si="269"/>
        <v>10</v>
      </c>
      <c r="S4286" s="38">
        <f t="shared" ca="1" si="270"/>
        <v>0</v>
      </c>
      <c r="T4286" s="38">
        <f t="shared" ca="1" si="267"/>
        <v>10</v>
      </c>
      <c r="U4286" s="38">
        <f ca="1">SUM($R$9:S4286)</f>
        <v>-104220</v>
      </c>
    </row>
    <row r="4287" spans="16:21" x14ac:dyDescent="0.2">
      <c r="P4287">
        <v>4279</v>
      </c>
      <c r="Q4287" s="37">
        <f t="shared" ca="1" si="268"/>
        <v>0</v>
      </c>
      <c r="R4287" s="38">
        <f t="shared" si="269"/>
        <v>10</v>
      </c>
      <c r="S4287" s="38">
        <f t="shared" ca="1" si="270"/>
        <v>0</v>
      </c>
      <c r="T4287" s="38">
        <f t="shared" ca="1" si="267"/>
        <v>10</v>
      </c>
      <c r="U4287" s="38">
        <f ca="1">SUM($R$9:S4287)</f>
        <v>-104210</v>
      </c>
    </row>
    <row r="4288" spans="16:21" x14ac:dyDescent="0.2">
      <c r="P4288">
        <v>4280</v>
      </c>
      <c r="Q4288" s="37">
        <f t="shared" ca="1" si="268"/>
        <v>0</v>
      </c>
      <c r="R4288" s="38">
        <f t="shared" si="269"/>
        <v>10</v>
      </c>
      <c r="S4288" s="38">
        <f t="shared" ca="1" si="270"/>
        <v>0</v>
      </c>
      <c r="T4288" s="38">
        <f t="shared" ca="1" si="267"/>
        <v>10</v>
      </c>
      <c r="U4288" s="38">
        <f ca="1">SUM($R$9:S4288)</f>
        <v>-104200</v>
      </c>
    </row>
    <row r="4289" spans="16:21" x14ac:dyDescent="0.2">
      <c r="P4289">
        <v>4281</v>
      </c>
      <c r="Q4289" s="37">
        <f t="shared" ca="1" si="268"/>
        <v>0</v>
      </c>
      <c r="R4289" s="38">
        <f t="shared" si="269"/>
        <v>10</v>
      </c>
      <c r="S4289" s="38">
        <f t="shared" ca="1" si="270"/>
        <v>0</v>
      </c>
      <c r="T4289" s="38">
        <f t="shared" ca="1" si="267"/>
        <v>10</v>
      </c>
      <c r="U4289" s="38">
        <f ca="1">SUM($R$9:S4289)</f>
        <v>-104190</v>
      </c>
    </row>
    <row r="4290" spans="16:21" x14ac:dyDescent="0.2">
      <c r="P4290">
        <v>4282</v>
      </c>
      <c r="Q4290" s="37">
        <f t="shared" ca="1" si="268"/>
        <v>0</v>
      </c>
      <c r="R4290" s="38">
        <f t="shared" si="269"/>
        <v>10</v>
      </c>
      <c r="S4290" s="38">
        <f t="shared" ca="1" si="270"/>
        <v>0</v>
      </c>
      <c r="T4290" s="38">
        <f t="shared" ca="1" si="267"/>
        <v>10</v>
      </c>
      <c r="U4290" s="38">
        <f ca="1">SUM($R$9:S4290)</f>
        <v>-104180</v>
      </c>
    </row>
    <row r="4291" spans="16:21" x14ac:dyDescent="0.2">
      <c r="P4291">
        <v>4283</v>
      </c>
      <c r="Q4291" s="37">
        <f t="shared" ca="1" si="268"/>
        <v>0</v>
      </c>
      <c r="R4291" s="38">
        <f t="shared" si="269"/>
        <v>10</v>
      </c>
      <c r="S4291" s="38">
        <f t="shared" ca="1" si="270"/>
        <v>0</v>
      </c>
      <c r="T4291" s="38">
        <f t="shared" ca="1" si="267"/>
        <v>10</v>
      </c>
      <c r="U4291" s="38">
        <f ca="1">SUM($R$9:S4291)</f>
        <v>-104170</v>
      </c>
    </row>
    <row r="4292" spans="16:21" x14ac:dyDescent="0.2">
      <c r="P4292">
        <v>4284</v>
      </c>
      <c r="Q4292" s="37">
        <f t="shared" ca="1" si="268"/>
        <v>0</v>
      </c>
      <c r="R4292" s="38">
        <f t="shared" si="269"/>
        <v>10</v>
      </c>
      <c r="S4292" s="38">
        <f t="shared" ca="1" si="270"/>
        <v>0</v>
      </c>
      <c r="T4292" s="38">
        <f t="shared" ca="1" si="267"/>
        <v>10</v>
      </c>
      <c r="U4292" s="38">
        <f ca="1">SUM($R$9:S4292)</f>
        <v>-104160</v>
      </c>
    </row>
    <row r="4293" spans="16:21" x14ac:dyDescent="0.2">
      <c r="P4293">
        <v>4285</v>
      </c>
      <c r="Q4293" s="37">
        <f t="shared" ca="1" si="268"/>
        <v>0</v>
      </c>
      <c r="R4293" s="38">
        <f t="shared" si="269"/>
        <v>10</v>
      </c>
      <c r="S4293" s="38">
        <f t="shared" ca="1" si="270"/>
        <v>0</v>
      </c>
      <c r="T4293" s="38">
        <f t="shared" ca="1" si="267"/>
        <v>10</v>
      </c>
      <c r="U4293" s="38">
        <f ca="1">SUM($R$9:S4293)</f>
        <v>-104150</v>
      </c>
    </row>
    <row r="4294" spans="16:21" x14ac:dyDescent="0.2">
      <c r="P4294">
        <v>4286</v>
      </c>
      <c r="Q4294" s="37">
        <f t="shared" ca="1" si="268"/>
        <v>0</v>
      </c>
      <c r="R4294" s="38">
        <f t="shared" si="269"/>
        <v>10</v>
      </c>
      <c r="S4294" s="38">
        <f t="shared" ca="1" si="270"/>
        <v>0</v>
      </c>
      <c r="T4294" s="38">
        <f t="shared" ca="1" si="267"/>
        <v>10</v>
      </c>
      <c r="U4294" s="38">
        <f ca="1">SUM($R$9:S4294)</f>
        <v>-104140</v>
      </c>
    </row>
    <row r="4295" spans="16:21" x14ac:dyDescent="0.2">
      <c r="P4295">
        <v>4287</v>
      </c>
      <c r="Q4295" s="37">
        <f t="shared" ca="1" si="268"/>
        <v>0</v>
      </c>
      <c r="R4295" s="38">
        <f t="shared" si="269"/>
        <v>10</v>
      </c>
      <c r="S4295" s="38">
        <f t="shared" ca="1" si="270"/>
        <v>0</v>
      </c>
      <c r="T4295" s="38">
        <f t="shared" ca="1" si="267"/>
        <v>10</v>
      </c>
      <c r="U4295" s="38">
        <f ca="1">SUM($R$9:S4295)</f>
        <v>-104130</v>
      </c>
    </row>
    <row r="4296" spans="16:21" x14ac:dyDescent="0.2">
      <c r="P4296">
        <v>4288</v>
      </c>
      <c r="Q4296" s="37">
        <f t="shared" ca="1" si="268"/>
        <v>0</v>
      </c>
      <c r="R4296" s="38">
        <f t="shared" si="269"/>
        <v>10</v>
      </c>
      <c r="S4296" s="38">
        <f t="shared" ca="1" si="270"/>
        <v>0</v>
      </c>
      <c r="T4296" s="38">
        <f t="shared" ca="1" si="267"/>
        <v>10</v>
      </c>
      <c r="U4296" s="38">
        <f ca="1">SUM($R$9:S4296)</f>
        <v>-104120</v>
      </c>
    </row>
    <row r="4297" spans="16:21" x14ac:dyDescent="0.2">
      <c r="P4297">
        <v>4289</v>
      </c>
      <c r="Q4297" s="37">
        <f t="shared" ca="1" si="268"/>
        <v>0</v>
      </c>
      <c r="R4297" s="38">
        <f t="shared" si="269"/>
        <v>10</v>
      </c>
      <c r="S4297" s="38">
        <f t="shared" ca="1" si="270"/>
        <v>0</v>
      </c>
      <c r="T4297" s="38">
        <f t="shared" ca="1" si="267"/>
        <v>10</v>
      </c>
      <c r="U4297" s="38">
        <f ca="1">SUM($R$9:S4297)</f>
        <v>-104110</v>
      </c>
    </row>
    <row r="4298" spans="16:21" x14ac:dyDescent="0.2">
      <c r="P4298">
        <v>4290</v>
      </c>
      <c r="Q4298" s="37">
        <f t="shared" ca="1" si="268"/>
        <v>0</v>
      </c>
      <c r="R4298" s="38">
        <f t="shared" si="269"/>
        <v>10</v>
      </c>
      <c r="S4298" s="38">
        <f t="shared" ca="1" si="270"/>
        <v>0</v>
      </c>
      <c r="T4298" s="38">
        <f t="shared" ref="T4298:T4361" ca="1" si="271">R4298+S4298</f>
        <v>10</v>
      </c>
      <c r="U4298" s="38">
        <f ca="1">SUM($R$9:S4298)</f>
        <v>-104100</v>
      </c>
    </row>
    <row r="4299" spans="16:21" x14ac:dyDescent="0.2">
      <c r="P4299">
        <v>4291</v>
      </c>
      <c r="Q4299" s="37">
        <f t="shared" ca="1" si="268"/>
        <v>0</v>
      </c>
      <c r="R4299" s="38">
        <f t="shared" si="269"/>
        <v>10</v>
      </c>
      <c r="S4299" s="38">
        <f t="shared" ca="1" si="270"/>
        <v>0</v>
      </c>
      <c r="T4299" s="38">
        <f t="shared" ca="1" si="271"/>
        <v>10</v>
      </c>
      <c r="U4299" s="38">
        <f ca="1">SUM($R$9:S4299)</f>
        <v>-104090</v>
      </c>
    </row>
    <row r="4300" spans="16:21" x14ac:dyDescent="0.2">
      <c r="P4300">
        <v>4292</v>
      </c>
      <c r="Q4300" s="37">
        <f t="shared" ca="1" si="268"/>
        <v>0</v>
      </c>
      <c r="R4300" s="38">
        <f t="shared" si="269"/>
        <v>10</v>
      </c>
      <c r="S4300" s="38">
        <f t="shared" ca="1" si="270"/>
        <v>0</v>
      </c>
      <c r="T4300" s="38">
        <f t="shared" ca="1" si="271"/>
        <v>10</v>
      </c>
      <c r="U4300" s="38">
        <f ca="1">SUM($R$9:S4300)</f>
        <v>-104080</v>
      </c>
    </row>
    <row r="4301" spans="16:21" x14ac:dyDescent="0.2">
      <c r="P4301">
        <v>4293</v>
      </c>
      <c r="Q4301" s="37">
        <f t="shared" ca="1" si="268"/>
        <v>0</v>
      </c>
      <c r="R4301" s="38">
        <f t="shared" si="269"/>
        <v>10</v>
      </c>
      <c r="S4301" s="38">
        <f t="shared" ca="1" si="270"/>
        <v>0</v>
      </c>
      <c r="T4301" s="38">
        <f t="shared" ca="1" si="271"/>
        <v>10</v>
      </c>
      <c r="U4301" s="38">
        <f ca="1">SUM($R$9:S4301)</f>
        <v>-104070</v>
      </c>
    </row>
    <row r="4302" spans="16:21" x14ac:dyDescent="0.2">
      <c r="P4302">
        <v>4294</v>
      </c>
      <c r="Q4302" s="37">
        <f t="shared" ca="1" si="268"/>
        <v>0</v>
      </c>
      <c r="R4302" s="38">
        <f t="shared" si="269"/>
        <v>10</v>
      </c>
      <c r="S4302" s="38">
        <f t="shared" ca="1" si="270"/>
        <v>0</v>
      </c>
      <c r="T4302" s="38">
        <f t="shared" ca="1" si="271"/>
        <v>10</v>
      </c>
      <c r="U4302" s="38">
        <f ca="1">SUM($R$9:S4302)</f>
        <v>-104060</v>
      </c>
    </row>
    <row r="4303" spans="16:21" x14ac:dyDescent="0.2">
      <c r="P4303">
        <v>4295</v>
      </c>
      <c r="Q4303" s="37">
        <f t="shared" ca="1" si="268"/>
        <v>0</v>
      </c>
      <c r="R4303" s="38">
        <f t="shared" si="269"/>
        <v>10</v>
      </c>
      <c r="S4303" s="38">
        <f t="shared" ca="1" si="270"/>
        <v>0</v>
      </c>
      <c r="T4303" s="38">
        <f t="shared" ca="1" si="271"/>
        <v>10</v>
      </c>
      <c r="U4303" s="38">
        <f ca="1">SUM($R$9:S4303)</f>
        <v>-104050</v>
      </c>
    </row>
    <row r="4304" spans="16:21" x14ac:dyDescent="0.2">
      <c r="P4304">
        <v>4296</v>
      </c>
      <c r="Q4304" s="37">
        <f t="shared" ca="1" si="268"/>
        <v>0</v>
      </c>
      <c r="R4304" s="38">
        <f t="shared" si="269"/>
        <v>10</v>
      </c>
      <c r="S4304" s="38">
        <f t="shared" ca="1" si="270"/>
        <v>0</v>
      </c>
      <c r="T4304" s="38">
        <f t="shared" ca="1" si="271"/>
        <v>10</v>
      </c>
      <c r="U4304" s="38">
        <f ca="1">SUM($R$9:S4304)</f>
        <v>-104040</v>
      </c>
    </row>
    <row r="4305" spans="16:21" x14ac:dyDescent="0.2">
      <c r="P4305">
        <v>4297</v>
      </c>
      <c r="Q4305" s="37">
        <f t="shared" ca="1" si="268"/>
        <v>0</v>
      </c>
      <c r="R4305" s="38">
        <f t="shared" si="269"/>
        <v>10</v>
      </c>
      <c r="S4305" s="38">
        <f t="shared" ca="1" si="270"/>
        <v>0</v>
      </c>
      <c r="T4305" s="38">
        <f t="shared" ca="1" si="271"/>
        <v>10</v>
      </c>
      <c r="U4305" s="38">
        <f ca="1">SUM($R$9:S4305)</f>
        <v>-104030</v>
      </c>
    </row>
    <row r="4306" spans="16:21" x14ac:dyDescent="0.2">
      <c r="P4306">
        <v>4298</v>
      </c>
      <c r="Q4306" s="37">
        <f t="shared" ca="1" si="268"/>
        <v>0</v>
      </c>
      <c r="R4306" s="38">
        <f t="shared" si="269"/>
        <v>10</v>
      </c>
      <c r="S4306" s="38">
        <f t="shared" ca="1" si="270"/>
        <v>0</v>
      </c>
      <c r="T4306" s="38">
        <f t="shared" ca="1" si="271"/>
        <v>10</v>
      </c>
      <c r="U4306" s="38">
        <f ca="1">SUM($R$9:S4306)</f>
        <v>-104020</v>
      </c>
    </row>
    <row r="4307" spans="16:21" x14ac:dyDescent="0.2">
      <c r="P4307">
        <v>4299</v>
      </c>
      <c r="Q4307" s="37">
        <f t="shared" ca="1" si="268"/>
        <v>0</v>
      </c>
      <c r="R4307" s="38">
        <f t="shared" si="269"/>
        <v>10</v>
      </c>
      <c r="S4307" s="38">
        <f t="shared" ca="1" si="270"/>
        <v>0</v>
      </c>
      <c r="T4307" s="38">
        <f t="shared" ca="1" si="271"/>
        <v>10</v>
      </c>
      <c r="U4307" s="38">
        <f ca="1">SUM($R$9:S4307)</f>
        <v>-104010</v>
      </c>
    </row>
    <row r="4308" spans="16:21" x14ac:dyDescent="0.2">
      <c r="P4308">
        <v>4300</v>
      </c>
      <c r="Q4308" s="37">
        <f t="shared" ca="1" si="268"/>
        <v>0</v>
      </c>
      <c r="R4308" s="38">
        <f t="shared" si="269"/>
        <v>10</v>
      </c>
      <c r="S4308" s="38">
        <f t="shared" ca="1" si="270"/>
        <v>0</v>
      </c>
      <c r="T4308" s="38">
        <f t="shared" ca="1" si="271"/>
        <v>10</v>
      </c>
      <c r="U4308" s="38">
        <f ca="1">SUM($R$9:S4308)</f>
        <v>-104000</v>
      </c>
    </row>
    <row r="4309" spans="16:21" x14ac:dyDescent="0.2">
      <c r="P4309">
        <v>4301</v>
      </c>
      <c r="Q4309" s="37">
        <f t="shared" ca="1" si="268"/>
        <v>0</v>
      </c>
      <c r="R4309" s="38">
        <f t="shared" si="269"/>
        <v>10</v>
      </c>
      <c r="S4309" s="38">
        <f t="shared" ca="1" si="270"/>
        <v>0</v>
      </c>
      <c r="T4309" s="38">
        <f t="shared" ca="1" si="271"/>
        <v>10</v>
      </c>
      <c r="U4309" s="38">
        <f ca="1">SUM($R$9:S4309)</f>
        <v>-103990</v>
      </c>
    </row>
    <row r="4310" spans="16:21" x14ac:dyDescent="0.2">
      <c r="P4310">
        <v>4302</v>
      </c>
      <c r="Q4310" s="37">
        <f t="shared" ca="1" si="268"/>
        <v>0</v>
      </c>
      <c r="R4310" s="38">
        <f t="shared" si="269"/>
        <v>10</v>
      </c>
      <c r="S4310" s="38">
        <f t="shared" ca="1" si="270"/>
        <v>0</v>
      </c>
      <c r="T4310" s="38">
        <f t="shared" ca="1" si="271"/>
        <v>10</v>
      </c>
      <c r="U4310" s="38">
        <f ca="1">SUM($R$9:S4310)</f>
        <v>-103980</v>
      </c>
    </row>
    <row r="4311" spans="16:21" x14ac:dyDescent="0.2">
      <c r="P4311">
        <v>4303</v>
      </c>
      <c r="Q4311" s="37">
        <f t="shared" ca="1" si="268"/>
        <v>0</v>
      </c>
      <c r="R4311" s="38">
        <f t="shared" si="269"/>
        <v>10</v>
      </c>
      <c r="S4311" s="38">
        <f t="shared" ca="1" si="270"/>
        <v>0</v>
      </c>
      <c r="T4311" s="38">
        <f t="shared" ca="1" si="271"/>
        <v>10</v>
      </c>
      <c r="U4311" s="38">
        <f ca="1">SUM($R$9:S4311)</f>
        <v>-103970</v>
      </c>
    </row>
    <row r="4312" spans="16:21" x14ac:dyDescent="0.2">
      <c r="P4312">
        <v>4304</v>
      </c>
      <c r="Q4312" s="37">
        <f t="shared" ca="1" si="268"/>
        <v>0</v>
      </c>
      <c r="R4312" s="38">
        <f t="shared" si="269"/>
        <v>10</v>
      </c>
      <c r="S4312" s="38">
        <f t="shared" ca="1" si="270"/>
        <v>0</v>
      </c>
      <c r="T4312" s="38">
        <f t="shared" ca="1" si="271"/>
        <v>10</v>
      </c>
      <c r="U4312" s="38">
        <f ca="1">SUM($R$9:S4312)</f>
        <v>-103960</v>
      </c>
    </row>
    <row r="4313" spans="16:21" x14ac:dyDescent="0.2">
      <c r="P4313">
        <v>4305</v>
      </c>
      <c r="Q4313" s="37">
        <f t="shared" ca="1" si="268"/>
        <v>0</v>
      </c>
      <c r="R4313" s="38">
        <f t="shared" si="269"/>
        <v>10</v>
      </c>
      <c r="S4313" s="38">
        <f t="shared" ca="1" si="270"/>
        <v>0</v>
      </c>
      <c r="T4313" s="38">
        <f t="shared" ca="1" si="271"/>
        <v>10</v>
      </c>
      <c r="U4313" s="38">
        <f ca="1">SUM($R$9:S4313)</f>
        <v>-103950</v>
      </c>
    </row>
    <row r="4314" spans="16:21" x14ac:dyDescent="0.2">
      <c r="P4314">
        <v>4306</v>
      </c>
      <c r="Q4314" s="37">
        <f t="shared" ca="1" si="268"/>
        <v>0</v>
      </c>
      <c r="R4314" s="38">
        <f t="shared" si="269"/>
        <v>10</v>
      </c>
      <c r="S4314" s="38">
        <f t="shared" ca="1" si="270"/>
        <v>0</v>
      </c>
      <c r="T4314" s="38">
        <f t="shared" ca="1" si="271"/>
        <v>10</v>
      </c>
      <c r="U4314" s="38">
        <f ca="1">SUM($R$9:S4314)</f>
        <v>-103940</v>
      </c>
    </row>
    <row r="4315" spans="16:21" x14ac:dyDescent="0.2">
      <c r="P4315">
        <v>4307</v>
      </c>
      <c r="Q4315" s="37">
        <f t="shared" ca="1" si="268"/>
        <v>0</v>
      </c>
      <c r="R4315" s="38">
        <f t="shared" si="269"/>
        <v>10</v>
      </c>
      <c r="S4315" s="38">
        <f t="shared" ca="1" si="270"/>
        <v>0</v>
      </c>
      <c r="T4315" s="38">
        <f t="shared" ca="1" si="271"/>
        <v>10</v>
      </c>
      <c r="U4315" s="38">
        <f ca="1">SUM($R$9:S4315)</f>
        <v>-103930</v>
      </c>
    </row>
    <row r="4316" spans="16:21" x14ac:dyDescent="0.2">
      <c r="P4316">
        <v>4308</v>
      </c>
      <c r="Q4316" s="37">
        <f t="shared" ca="1" si="268"/>
        <v>0</v>
      </c>
      <c r="R4316" s="38">
        <f t="shared" si="269"/>
        <v>10</v>
      </c>
      <c r="S4316" s="38">
        <f t="shared" ca="1" si="270"/>
        <v>0</v>
      </c>
      <c r="T4316" s="38">
        <f t="shared" ca="1" si="271"/>
        <v>10</v>
      </c>
      <c r="U4316" s="38">
        <f ca="1">SUM($R$9:S4316)</f>
        <v>-103920</v>
      </c>
    </row>
    <row r="4317" spans="16:21" x14ac:dyDescent="0.2">
      <c r="P4317">
        <v>4309</v>
      </c>
      <c r="Q4317" s="37">
        <f t="shared" ca="1" si="268"/>
        <v>0</v>
      </c>
      <c r="R4317" s="38">
        <f t="shared" si="269"/>
        <v>10</v>
      </c>
      <c r="S4317" s="38">
        <f t="shared" ca="1" si="270"/>
        <v>0</v>
      </c>
      <c r="T4317" s="38">
        <f t="shared" ca="1" si="271"/>
        <v>10</v>
      </c>
      <c r="U4317" s="38">
        <f ca="1">SUM($R$9:S4317)</f>
        <v>-103910</v>
      </c>
    </row>
    <row r="4318" spans="16:21" x14ac:dyDescent="0.2">
      <c r="P4318">
        <v>4310</v>
      </c>
      <c r="Q4318" s="37">
        <f t="shared" ca="1" si="268"/>
        <v>0</v>
      </c>
      <c r="R4318" s="38">
        <f t="shared" si="269"/>
        <v>10</v>
      </c>
      <c r="S4318" s="38">
        <f t="shared" ca="1" si="270"/>
        <v>0</v>
      </c>
      <c r="T4318" s="38">
        <f t="shared" ca="1" si="271"/>
        <v>10</v>
      </c>
      <c r="U4318" s="38">
        <f ca="1">SUM($R$9:S4318)</f>
        <v>-103900</v>
      </c>
    </row>
    <row r="4319" spans="16:21" x14ac:dyDescent="0.2">
      <c r="P4319">
        <v>4311</v>
      </c>
      <c r="Q4319" s="37">
        <f t="shared" ca="1" si="268"/>
        <v>0</v>
      </c>
      <c r="R4319" s="38">
        <f t="shared" si="269"/>
        <v>10</v>
      </c>
      <c r="S4319" s="38">
        <f t="shared" ca="1" si="270"/>
        <v>0</v>
      </c>
      <c r="T4319" s="38">
        <f t="shared" ca="1" si="271"/>
        <v>10</v>
      </c>
      <c r="U4319" s="38">
        <f ca="1">SUM($R$9:S4319)</f>
        <v>-103890</v>
      </c>
    </row>
    <row r="4320" spans="16:21" x14ac:dyDescent="0.2">
      <c r="P4320">
        <v>4312</v>
      </c>
      <c r="Q4320" s="37">
        <f t="shared" ca="1" si="268"/>
        <v>0</v>
      </c>
      <c r="R4320" s="38">
        <f t="shared" si="269"/>
        <v>10</v>
      </c>
      <c r="S4320" s="38">
        <f t="shared" ca="1" si="270"/>
        <v>0</v>
      </c>
      <c r="T4320" s="38">
        <f t="shared" ca="1" si="271"/>
        <v>10</v>
      </c>
      <c r="U4320" s="38">
        <f ca="1">SUM($R$9:S4320)</f>
        <v>-103880</v>
      </c>
    </row>
    <row r="4321" spans="16:21" x14ac:dyDescent="0.2">
      <c r="P4321">
        <v>4313</v>
      </c>
      <c r="Q4321" s="37">
        <f t="shared" ca="1" si="268"/>
        <v>1</v>
      </c>
      <c r="R4321" s="38">
        <f t="shared" si="269"/>
        <v>10</v>
      </c>
      <c r="S4321" s="38">
        <f t="shared" ca="1" si="270"/>
        <v>-1000</v>
      </c>
      <c r="T4321" s="38">
        <f t="shared" ca="1" si="271"/>
        <v>-990</v>
      </c>
      <c r="U4321" s="38">
        <f ca="1">SUM($R$9:S4321)</f>
        <v>-104870</v>
      </c>
    </row>
    <row r="4322" spans="16:21" x14ac:dyDescent="0.2">
      <c r="P4322">
        <v>4314</v>
      </c>
      <c r="Q4322" s="37">
        <f t="shared" ca="1" si="268"/>
        <v>0</v>
      </c>
      <c r="R4322" s="38">
        <f t="shared" si="269"/>
        <v>10</v>
      </c>
      <c r="S4322" s="38">
        <f t="shared" ca="1" si="270"/>
        <v>0</v>
      </c>
      <c r="T4322" s="38">
        <f t="shared" ca="1" si="271"/>
        <v>10</v>
      </c>
      <c r="U4322" s="38">
        <f ca="1">SUM($R$9:S4322)</f>
        <v>-104860</v>
      </c>
    </row>
    <row r="4323" spans="16:21" x14ac:dyDescent="0.2">
      <c r="P4323">
        <v>4315</v>
      </c>
      <c r="Q4323" s="37">
        <f t="shared" ca="1" si="268"/>
        <v>0</v>
      </c>
      <c r="R4323" s="38">
        <f t="shared" si="269"/>
        <v>10</v>
      </c>
      <c r="S4323" s="38">
        <f t="shared" ca="1" si="270"/>
        <v>0</v>
      </c>
      <c r="T4323" s="38">
        <f t="shared" ca="1" si="271"/>
        <v>10</v>
      </c>
      <c r="U4323" s="38">
        <f ca="1">SUM($R$9:S4323)</f>
        <v>-104850</v>
      </c>
    </row>
    <row r="4324" spans="16:21" x14ac:dyDescent="0.2">
      <c r="P4324">
        <v>4316</v>
      </c>
      <c r="Q4324" s="37">
        <f t="shared" ca="1" si="268"/>
        <v>0</v>
      </c>
      <c r="R4324" s="38">
        <f t="shared" si="269"/>
        <v>10</v>
      </c>
      <c r="S4324" s="38">
        <f t="shared" ca="1" si="270"/>
        <v>0</v>
      </c>
      <c r="T4324" s="38">
        <f t="shared" ca="1" si="271"/>
        <v>10</v>
      </c>
      <c r="U4324" s="38">
        <f ca="1">SUM($R$9:S4324)</f>
        <v>-104840</v>
      </c>
    </row>
    <row r="4325" spans="16:21" x14ac:dyDescent="0.2">
      <c r="P4325">
        <v>4317</v>
      </c>
      <c r="Q4325" s="37">
        <f t="shared" ca="1" si="268"/>
        <v>0</v>
      </c>
      <c r="R4325" s="38">
        <f t="shared" si="269"/>
        <v>10</v>
      </c>
      <c r="S4325" s="38">
        <f t="shared" ca="1" si="270"/>
        <v>0</v>
      </c>
      <c r="T4325" s="38">
        <f t="shared" ca="1" si="271"/>
        <v>10</v>
      </c>
      <c r="U4325" s="38">
        <f ca="1">SUM($R$9:S4325)</f>
        <v>-104830</v>
      </c>
    </row>
    <row r="4326" spans="16:21" x14ac:dyDescent="0.2">
      <c r="P4326">
        <v>4318</v>
      </c>
      <c r="Q4326" s="37">
        <f t="shared" ca="1" si="268"/>
        <v>0</v>
      </c>
      <c r="R4326" s="38">
        <f t="shared" si="269"/>
        <v>10</v>
      </c>
      <c r="S4326" s="38">
        <f t="shared" ca="1" si="270"/>
        <v>0</v>
      </c>
      <c r="T4326" s="38">
        <f t="shared" ca="1" si="271"/>
        <v>10</v>
      </c>
      <c r="U4326" s="38">
        <f ca="1">SUM($R$9:S4326)</f>
        <v>-104820</v>
      </c>
    </row>
    <row r="4327" spans="16:21" x14ac:dyDescent="0.2">
      <c r="P4327">
        <v>4319</v>
      </c>
      <c r="Q4327" s="37">
        <f t="shared" ca="1" si="268"/>
        <v>0</v>
      </c>
      <c r="R4327" s="38">
        <f t="shared" si="269"/>
        <v>10</v>
      </c>
      <c r="S4327" s="38">
        <f t="shared" ca="1" si="270"/>
        <v>0</v>
      </c>
      <c r="T4327" s="38">
        <f t="shared" ca="1" si="271"/>
        <v>10</v>
      </c>
      <c r="U4327" s="38">
        <f ca="1">SUM($R$9:S4327)</f>
        <v>-104810</v>
      </c>
    </row>
    <row r="4328" spans="16:21" x14ac:dyDescent="0.2">
      <c r="P4328">
        <v>4320</v>
      </c>
      <c r="Q4328" s="37">
        <f t="shared" ca="1" si="268"/>
        <v>0</v>
      </c>
      <c r="R4328" s="38">
        <f t="shared" si="269"/>
        <v>10</v>
      </c>
      <c r="S4328" s="38">
        <f t="shared" ca="1" si="270"/>
        <v>0</v>
      </c>
      <c r="T4328" s="38">
        <f t="shared" ca="1" si="271"/>
        <v>10</v>
      </c>
      <c r="U4328" s="38">
        <f ca="1">SUM($R$9:S4328)</f>
        <v>-104800</v>
      </c>
    </row>
    <row r="4329" spans="16:21" x14ac:dyDescent="0.2">
      <c r="P4329">
        <v>4321</v>
      </c>
      <c r="Q4329" s="37">
        <f t="shared" ca="1" si="268"/>
        <v>0</v>
      </c>
      <c r="R4329" s="38">
        <f t="shared" si="269"/>
        <v>10</v>
      </c>
      <c r="S4329" s="38">
        <f t="shared" ca="1" si="270"/>
        <v>0</v>
      </c>
      <c r="T4329" s="38">
        <f t="shared" ca="1" si="271"/>
        <v>10</v>
      </c>
      <c r="U4329" s="38">
        <f ca="1">SUM($R$9:S4329)</f>
        <v>-104790</v>
      </c>
    </row>
    <row r="4330" spans="16:21" x14ac:dyDescent="0.2">
      <c r="P4330">
        <v>4322</v>
      </c>
      <c r="Q4330" s="37">
        <f t="shared" ca="1" si="268"/>
        <v>0</v>
      </c>
      <c r="R4330" s="38">
        <f t="shared" si="269"/>
        <v>10</v>
      </c>
      <c r="S4330" s="38">
        <f t="shared" ca="1" si="270"/>
        <v>0</v>
      </c>
      <c r="T4330" s="38">
        <f t="shared" ca="1" si="271"/>
        <v>10</v>
      </c>
      <c r="U4330" s="38">
        <f ca="1">SUM($R$9:S4330)</f>
        <v>-104780</v>
      </c>
    </row>
    <row r="4331" spans="16:21" x14ac:dyDescent="0.2">
      <c r="P4331">
        <v>4323</v>
      </c>
      <c r="Q4331" s="37">
        <f t="shared" ca="1" si="268"/>
        <v>0</v>
      </c>
      <c r="R4331" s="38">
        <f t="shared" si="269"/>
        <v>10</v>
      </c>
      <c r="S4331" s="38">
        <f t="shared" ca="1" si="270"/>
        <v>0</v>
      </c>
      <c r="T4331" s="38">
        <f t="shared" ca="1" si="271"/>
        <v>10</v>
      </c>
      <c r="U4331" s="38">
        <f ca="1">SUM($R$9:S4331)</f>
        <v>-104770</v>
      </c>
    </row>
    <row r="4332" spans="16:21" x14ac:dyDescent="0.2">
      <c r="P4332">
        <v>4324</v>
      </c>
      <c r="Q4332" s="37">
        <f t="shared" ca="1" si="268"/>
        <v>0</v>
      </c>
      <c r="R4332" s="38">
        <f t="shared" si="269"/>
        <v>10</v>
      </c>
      <c r="S4332" s="38">
        <f t="shared" ca="1" si="270"/>
        <v>0</v>
      </c>
      <c r="T4332" s="38">
        <f t="shared" ca="1" si="271"/>
        <v>10</v>
      </c>
      <c r="U4332" s="38">
        <f ca="1">SUM($R$9:S4332)</f>
        <v>-104760</v>
      </c>
    </row>
    <row r="4333" spans="16:21" x14ac:dyDescent="0.2">
      <c r="P4333">
        <v>4325</v>
      </c>
      <c r="Q4333" s="37">
        <f t="shared" ca="1" si="268"/>
        <v>0</v>
      </c>
      <c r="R4333" s="38">
        <f t="shared" si="269"/>
        <v>10</v>
      </c>
      <c r="S4333" s="38">
        <f t="shared" ca="1" si="270"/>
        <v>0</v>
      </c>
      <c r="T4333" s="38">
        <f t="shared" ca="1" si="271"/>
        <v>10</v>
      </c>
      <c r="U4333" s="38">
        <f ca="1">SUM($R$9:S4333)</f>
        <v>-104750</v>
      </c>
    </row>
    <row r="4334" spans="16:21" x14ac:dyDescent="0.2">
      <c r="P4334">
        <v>4326</v>
      </c>
      <c r="Q4334" s="37">
        <f t="shared" ca="1" si="268"/>
        <v>0</v>
      </c>
      <c r="R4334" s="38">
        <f t="shared" si="269"/>
        <v>10</v>
      </c>
      <c r="S4334" s="38">
        <f t="shared" ca="1" si="270"/>
        <v>0</v>
      </c>
      <c r="T4334" s="38">
        <f t="shared" ca="1" si="271"/>
        <v>10</v>
      </c>
      <c r="U4334" s="38">
        <f ca="1">SUM($R$9:S4334)</f>
        <v>-104740</v>
      </c>
    </row>
    <row r="4335" spans="16:21" x14ac:dyDescent="0.2">
      <c r="P4335">
        <v>4327</v>
      </c>
      <c r="Q4335" s="37">
        <f t="shared" ca="1" si="268"/>
        <v>0</v>
      </c>
      <c r="R4335" s="38">
        <f t="shared" si="269"/>
        <v>10</v>
      </c>
      <c r="S4335" s="38">
        <f t="shared" ca="1" si="270"/>
        <v>0</v>
      </c>
      <c r="T4335" s="38">
        <f t="shared" ca="1" si="271"/>
        <v>10</v>
      </c>
      <c r="U4335" s="38">
        <f ca="1">SUM($R$9:S4335)</f>
        <v>-104730</v>
      </c>
    </row>
    <row r="4336" spans="16:21" x14ac:dyDescent="0.2">
      <c r="P4336">
        <v>4328</v>
      </c>
      <c r="Q4336" s="37">
        <f t="shared" ca="1" si="268"/>
        <v>0</v>
      </c>
      <c r="R4336" s="38">
        <f t="shared" si="269"/>
        <v>10</v>
      </c>
      <c r="S4336" s="38">
        <f t="shared" ca="1" si="270"/>
        <v>0</v>
      </c>
      <c r="T4336" s="38">
        <f t="shared" ca="1" si="271"/>
        <v>10</v>
      </c>
      <c r="U4336" s="38">
        <f ca="1">SUM($R$9:S4336)</f>
        <v>-104720</v>
      </c>
    </row>
    <row r="4337" spans="16:21" x14ac:dyDescent="0.2">
      <c r="P4337">
        <v>4329</v>
      </c>
      <c r="Q4337" s="37">
        <f t="shared" ref="Q4337:Q4400" ca="1" si="272">IF(RAND()&lt;$C$2,1,0)</f>
        <v>0</v>
      </c>
      <c r="R4337" s="38">
        <f t="shared" ref="R4337:R4400" si="273">$G$2</f>
        <v>10</v>
      </c>
      <c r="S4337" s="38">
        <f t="shared" ref="S4337:S4400" ca="1" si="274">IF(Q4337=1,$G$3,$G$4)</f>
        <v>0</v>
      </c>
      <c r="T4337" s="38">
        <f t="shared" ca="1" si="271"/>
        <v>10</v>
      </c>
      <c r="U4337" s="38">
        <f ca="1">SUM($R$9:S4337)</f>
        <v>-104710</v>
      </c>
    </row>
    <row r="4338" spans="16:21" x14ac:dyDescent="0.2">
      <c r="P4338">
        <v>4330</v>
      </c>
      <c r="Q4338" s="37">
        <f t="shared" ca="1" si="272"/>
        <v>0</v>
      </c>
      <c r="R4338" s="38">
        <f t="shared" si="273"/>
        <v>10</v>
      </c>
      <c r="S4338" s="38">
        <f t="shared" ca="1" si="274"/>
        <v>0</v>
      </c>
      <c r="T4338" s="38">
        <f t="shared" ca="1" si="271"/>
        <v>10</v>
      </c>
      <c r="U4338" s="38">
        <f ca="1">SUM($R$9:S4338)</f>
        <v>-104700</v>
      </c>
    </row>
    <row r="4339" spans="16:21" x14ac:dyDescent="0.2">
      <c r="P4339">
        <v>4331</v>
      </c>
      <c r="Q4339" s="37">
        <f t="shared" ca="1" si="272"/>
        <v>0</v>
      </c>
      <c r="R4339" s="38">
        <f t="shared" si="273"/>
        <v>10</v>
      </c>
      <c r="S4339" s="38">
        <f t="shared" ca="1" si="274"/>
        <v>0</v>
      </c>
      <c r="T4339" s="38">
        <f t="shared" ca="1" si="271"/>
        <v>10</v>
      </c>
      <c r="U4339" s="38">
        <f ca="1">SUM($R$9:S4339)</f>
        <v>-104690</v>
      </c>
    </row>
    <row r="4340" spans="16:21" x14ac:dyDescent="0.2">
      <c r="P4340">
        <v>4332</v>
      </c>
      <c r="Q4340" s="37">
        <f t="shared" ca="1" si="272"/>
        <v>0</v>
      </c>
      <c r="R4340" s="38">
        <f t="shared" si="273"/>
        <v>10</v>
      </c>
      <c r="S4340" s="38">
        <f t="shared" ca="1" si="274"/>
        <v>0</v>
      </c>
      <c r="T4340" s="38">
        <f t="shared" ca="1" si="271"/>
        <v>10</v>
      </c>
      <c r="U4340" s="38">
        <f ca="1">SUM($R$9:S4340)</f>
        <v>-104680</v>
      </c>
    </row>
    <row r="4341" spans="16:21" x14ac:dyDescent="0.2">
      <c r="P4341">
        <v>4333</v>
      </c>
      <c r="Q4341" s="37">
        <f t="shared" ca="1" si="272"/>
        <v>0</v>
      </c>
      <c r="R4341" s="38">
        <f t="shared" si="273"/>
        <v>10</v>
      </c>
      <c r="S4341" s="38">
        <f t="shared" ca="1" si="274"/>
        <v>0</v>
      </c>
      <c r="T4341" s="38">
        <f t="shared" ca="1" si="271"/>
        <v>10</v>
      </c>
      <c r="U4341" s="38">
        <f ca="1">SUM($R$9:S4341)</f>
        <v>-104670</v>
      </c>
    </row>
    <row r="4342" spans="16:21" x14ac:dyDescent="0.2">
      <c r="P4342">
        <v>4334</v>
      </c>
      <c r="Q4342" s="37">
        <f t="shared" ca="1" si="272"/>
        <v>0</v>
      </c>
      <c r="R4342" s="38">
        <f t="shared" si="273"/>
        <v>10</v>
      </c>
      <c r="S4342" s="38">
        <f t="shared" ca="1" si="274"/>
        <v>0</v>
      </c>
      <c r="T4342" s="38">
        <f t="shared" ca="1" si="271"/>
        <v>10</v>
      </c>
      <c r="U4342" s="38">
        <f ca="1">SUM($R$9:S4342)</f>
        <v>-104660</v>
      </c>
    </row>
    <row r="4343" spans="16:21" x14ac:dyDescent="0.2">
      <c r="P4343">
        <v>4335</v>
      </c>
      <c r="Q4343" s="37">
        <f t="shared" ca="1" si="272"/>
        <v>0</v>
      </c>
      <c r="R4343" s="38">
        <f t="shared" si="273"/>
        <v>10</v>
      </c>
      <c r="S4343" s="38">
        <f t="shared" ca="1" si="274"/>
        <v>0</v>
      </c>
      <c r="T4343" s="38">
        <f t="shared" ca="1" si="271"/>
        <v>10</v>
      </c>
      <c r="U4343" s="38">
        <f ca="1">SUM($R$9:S4343)</f>
        <v>-104650</v>
      </c>
    </row>
    <row r="4344" spans="16:21" x14ac:dyDescent="0.2">
      <c r="P4344">
        <v>4336</v>
      </c>
      <c r="Q4344" s="37">
        <f t="shared" ca="1" si="272"/>
        <v>1</v>
      </c>
      <c r="R4344" s="38">
        <f t="shared" si="273"/>
        <v>10</v>
      </c>
      <c r="S4344" s="38">
        <f t="shared" ca="1" si="274"/>
        <v>-1000</v>
      </c>
      <c r="T4344" s="38">
        <f t="shared" ca="1" si="271"/>
        <v>-990</v>
      </c>
      <c r="U4344" s="38">
        <f ca="1">SUM($R$9:S4344)</f>
        <v>-105640</v>
      </c>
    </row>
    <row r="4345" spans="16:21" x14ac:dyDescent="0.2">
      <c r="P4345">
        <v>4337</v>
      </c>
      <c r="Q4345" s="37">
        <f t="shared" ca="1" si="272"/>
        <v>0</v>
      </c>
      <c r="R4345" s="38">
        <f t="shared" si="273"/>
        <v>10</v>
      </c>
      <c r="S4345" s="38">
        <f t="shared" ca="1" si="274"/>
        <v>0</v>
      </c>
      <c r="T4345" s="38">
        <f t="shared" ca="1" si="271"/>
        <v>10</v>
      </c>
      <c r="U4345" s="38">
        <f ca="1">SUM($R$9:S4345)</f>
        <v>-105630</v>
      </c>
    </row>
    <row r="4346" spans="16:21" x14ac:dyDescent="0.2">
      <c r="P4346">
        <v>4338</v>
      </c>
      <c r="Q4346" s="37">
        <f t="shared" ca="1" si="272"/>
        <v>0</v>
      </c>
      <c r="R4346" s="38">
        <f t="shared" si="273"/>
        <v>10</v>
      </c>
      <c r="S4346" s="38">
        <f t="shared" ca="1" si="274"/>
        <v>0</v>
      </c>
      <c r="T4346" s="38">
        <f t="shared" ca="1" si="271"/>
        <v>10</v>
      </c>
      <c r="U4346" s="38">
        <f ca="1">SUM($R$9:S4346)</f>
        <v>-105620</v>
      </c>
    </row>
    <row r="4347" spans="16:21" x14ac:dyDescent="0.2">
      <c r="P4347">
        <v>4339</v>
      </c>
      <c r="Q4347" s="37">
        <f t="shared" ca="1" si="272"/>
        <v>0</v>
      </c>
      <c r="R4347" s="38">
        <f t="shared" si="273"/>
        <v>10</v>
      </c>
      <c r="S4347" s="38">
        <f t="shared" ca="1" si="274"/>
        <v>0</v>
      </c>
      <c r="T4347" s="38">
        <f t="shared" ca="1" si="271"/>
        <v>10</v>
      </c>
      <c r="U4347" s="38">
        <f ca="1">SUM($R$9:S4347)</f>
        <v>-105610</v>
      </c>
    </row>
    <row r="4348" spans="16:21" x14ac:dyDescent="0.2">
      <c r="P4348">
        <v>4340</v>
      </c>
      <c r="Q4348" s="37">
        <f t="shared" ca="1" si="272"/>
        <v>0</v>
      </c>
      <c r="R4348" s="38">
        <f t="shared" si="273"/>
        <v>10</v>
      </c>
      <c r="S4348" s="38">
        <f t="shared" ca="1" si="274"/>
        <v>0</v>
      </c>
      <c r="T4348" s="38">
        <f t="shared" ca="1" si="271"/>
        <v>10</v>
      </c>
      <c r="U4348" s="38">
        <f ca="1">SUM($R$9:S4348)</f>
        <v>-105600</v>
      </c>
    </row>
    <row r="4349" spans="16:21" x14ac:dyDescent="0.2">
      <c r="P4349">
        <v>4341</v>
      </c>
      <c r="Q4349" s="37">
        <f t="shared" ca="1" si="272"/>
        <v>0</v>
      </c>
      <c r="R4349" s="38">
        <f t="shared" si="273"/>
        <v>10</v>
      </c>
      <c r="S4349" s="38">
        <f t="shared" ca="1" si="274"/>
        <v>0</v>
      </c>
      <c r="T4349" s="38">
        <f t="shared" ca="1" si="271"/>
        <v>10</v>
      </c>
      <c r="U4349" s="38">
        <f ca="1">SUM($R$9:S4349)</f>
        <v>-105590</v>
      </c>
    </row>
    <row r="4350" spans="16:21" x14ac:dyDescent="0.2">
      <c r="P4350">
        <v>4342</v>
      </c>
      <c r="Q4350" s="37">
        <f t="shared" ca="1" si="272"/>
        <v>0</v>
      </c>
      <c r="R4350" s="38">
        <f t="shared" si="273"/>
        <v>10</v>
      </c>
      <c r="S4350" s="38">
        <f t="shared" ca="1" si="274"/>
        <v>0</v>
      </c>
      <c r="T4350" s="38">
        <f t="shared" ca="1" si="271"/>
        <v>10</v>
      </c>
      <c r="U4350" s="38">
        <f ca="1">SUM($R$9:S4350)</f>
        <v>-105580</v>
      </c>
    </row>
    <row r="4351" spans="16:21" x14ac:dyDescent="0.2">
      <c r="P4351">
        <v>4343</v>
      </c>
      <c r="Q4351" s="37">
        <f t="shared" ca="1" si="272"/>
        <v>0</v>
      </c>
      <c r="R4351" s="38">
        <f t="shared" si="273"/>
        <v>10</v>
      </c>
      <c r="S4351" s="38">
        <f t="shared" ca="1" si="274"/>
        <v>0</v>
      </c>
      <c r="T4351" s="38">
        <f t="shared" ca="1" si="271"/>
        <v>10</v>
      </c>
      <c r="U4351" s="38">
        <f ca="1">SUM($R$9:S4351)</f>
        <v>-105570</v>
      </c>
    </row>
    <row r="4352" spans="16:21" x14ac:dyDescent="0.2">
      <c r="P4352">
        <v>4344</v>
      </c>
      <c r="Q4352" s="37">
        <f t="shared" ca="1" si="272"/>
        <v>0</v>
      </c>
      <c r="R4352" s="38">
        <f t="shared" si="273"/>
        <v>10</v>
      </c>
      <c r="S4352" s="38">
        <f t="shared" ca="1" si="274"/>
        <v>0</v>
      </c>
      <c r="T4352" s="38">
        <f t="shared" ca="1" si="271"/>
        <v>10</v>
      </c>
      <c r="U4352" s="38">
        <f ca="1">SUM($R$9:S4352)</f>
        <v>-105560</v>
      </c>
    </row>
    <row r="4353" spans="16:21" x14ac:dyDescent="0.2">
      <c r="P4353">
        <v>4345</v>
      </c>
      <c r="Q4353" s="37">
        <f t="shared" ca="1" si="272"/>
        <v>0</v>
      </c>
      <c r="R4353" s="38">
        <f t="shared" si="273"/>
        <v>10</v>
      </c>
      <c r="S4353" s="38">
        <f t="shared" ca="1" si="274"/>
        <v>0</v>
      </c>
      <c r="T4353" s="38">
        <f t="shared" ca="1" si="271"/>
        <v>10</v>
      </c>
      <c r="U4353" s="38">
        <f ca="1">SUM($R$9:S4353)</f>
        <v>-105550</v>
      </c>
    </row>
    <row r="4354" spans="16:21" x14ac:dyDescent="0.2">
      <c r="P4354">
        <v>4346</v>
      </c>
      <c r="Q4354" s="37">
        <f t="shared" ca="1" si="272"/>
        <v>0</v>
      </c>
      <c r="R4354" s="38">
        <f t="shared" si="273"/>
        <v>10</v>
      </c>
      <c r="S4354" s="38">
        <f t="shared" ca="1" si="274"/>
        <v>0</v>
      </c>
      <c r="T4354" s="38">
        <f t="shared" ca="1" si="271"/>
        <v>10</v>
      </c>
      <c r="U4354" s="38">
        <f ca="1">SUM($R$9:S4354)</f>
        <v>-105540</v>
      </c>
    </row>
    <row r="4355" spans="16:21" x14ac:dyDescent="0.2">
      <c r="P4355">
        <v>4347</v>
      </c>
      <c r="Q4355" s="37">
        <f t="shared" ca="1" si="272"/>
        <v>1</v>
      </c>
      <c r="R4355" s="38">
        <f t="shared" si="273"/>
        <v>10</v>
      </c>
      <c r="S4355" s="38">
        <f t="shared" ca="1" si="274"/>
        <v>-1000</v>
      </c>
      <c r="T4355" s="38">
        <f t="shared" ca="1" si="271"/>
        <v>-990</v>
      </c>
      <c r="U4355" s="38">
        <f ca="1">SUM($R$9:S4355)</f>
        <v>-106530</v>
      </c>
    </row>
    <row r="4356" spans="16:21" x14ac:dyDescent="0.2">
      <c r="P4356">
        <v>4348</v>
      </c>
      <c r="Q4356" s="37">
        <f t="shared" ca="1" si="272"/>
        <v>0</v>
      </c>
      <c r="R4356" s="38">
        <f t="shared" si="273"/>
        <v>10</v>
      </c>
      <c r="S4356" s="38">
        <f t="shared" ca="1" si="274"/>
        <v>0</v>
      </c>
      <c r="T4356" s="38">
        <f t="shared" ca="1" si="271"/>
        <v>10</v>
      </c>
      <c r="U4356" s="38">
        <f ca="1">SUM($R$9:S4356)</f>
        <v>-106520</v>
      </c>
    </row>
    <row r="4357" spans="16:21" x14ac:dyDescent="0.2">
      <c r="P4357">
        <v>4349</v>
      </c>
      <c r="Q4357" s="37">
        <f t="shared" ca="1" si="272"/>
        <v>0</v>
      </c>
      <c r="R4357" s="38">
        <f t="shared" si="273"/>
        <v>10</v>
      </c>
      <c r="S4357" s="38">
        <f t="shared" ca="1" si="274"/>
        <v>0</v>
      </c>
      <c r="T4357" s="38">
        <f t="shared" ca="1" si="271"/>
        <v>10</v>
      </c>
      <c r="U4357" s="38">
        <f ca="1">SUM($R$9:S4357)</f>
        <v>-106510</v>
      </c>
    </row>
    <row r="4358" spans="16:21" x14ac:dyDescent="0.2">
      <c r="P4358">
        <v>4350</v>
      </c>
      <c r="Q4358" s="37">
        <f t="shared" ca="1" si="272"/>
        <v>0</v>
      </c>
      <c r="R4358" s="38">
        <f t="shared" si="273"/>
        <v>10</v>
      </c>
      <c r="S4358" s="38">
        <f t="shared" ca="1" si="274"/>
        <v>0</v>
      </c>
      <c r="T4358" s="38">
        <f t="shared" ca="1" si="271"/>
        <v>10</v>
      </c>
      <c r="U4358" s="38">
        <f ca="1">SUM($R$9:S4358)</f>
        <v>-106500</v>
      </c>
    </row>
    <row r="4359" spans="16:21" x14ac:dyDescent="0.2">
      <c r="P4359">
        <v>4351</v>
      </c>
      <c r="Q4359" s="37">
        <f t="shared" ca="1" si="272"/>
        <v>0</v>
      </c>
      <c r="R4359" s="38">
        <f t="shared" si="273"/>
        <v>10</v>
      </c>
      <c r="S4359" s="38">
        <f t="shared" ca="1" si="274"/>
        <v>0</v>
      </c>
      <c r="T4359" s="38">
        <f t="shared" ca="1" si="271"/>
        <v>10</v>
      </c>
      <c r="U4359" s="38">
        <f ca="1">SUM($R$9:S4359)</f>
        <v>-106490</v>
      </c>
    </row>
    <row r="4360" spans="16:21" x14ac:dyDescent="0.2">
      <c r="P4360">
        <v>4352</v>
      </c>
      <c r="Q4360" s="37">
        <f t="shared" ca="1" si="272"/>
        <v>0</v>
      </c>
      <c r="R4360" s="38">
        <f t="shared" si="273"/>
        <v>10</v>
      </c>
      <c r="S4360" s="38">
        <f t="shared" ca="1" si="274"/>
        <v>0</v>
      </c>
      <c r="T4360" s="38">
        <f t="shared" ca="1" si="271"/>
        <v>10</v>
      </c>
      <c r="U4360" s="38">
        <f ca="1">SUM($R$9:S4360)</f>
        <v>-106480</v>
      </c>
    </row>
    <row r="4361" spans="16:21" x14ac:dyDescent="0.2">
      <c r="P4361">
        <v>4353</v>
      </c>
      <c r="Q4361" s="37">
        <f t="shared" ca="1" si="272"/>
        <v>0</v>
      </c>
      <c r="R4361" s="38">
        <f t="shared" si="273"/>
        <v>10</v>
      </c>
      <c r="S4361" s="38">
        <f t="shared" ca="1" si="274"/>
        <v>0</v>
      </c>
      <c r="T4361" s="38">
        <f t="shared" ca="1" si="271"/>
        <v>10</v>
      </c>
      <c r="U4361" s="38">
        <f ca="1">SUM($R$9:S4361)</f>
        <v>-106470</v>
      </c>
    </row>
    <row r="4362" spans="16:21" x14ac:dyDescent="0.2">
      <c r="P4362">
        <v>4354</v>
      </c>
      <c r="Q4362" s="37">
        <f t="shared" ca="1" si="272"/>
        <v>0</v>
      </c>
      <c r="R4362" s="38">
        <f t="shared" si="273"/>
        <v>10</v>
      </c>
      <c r="S4362" s="38">
        <f t="shared" ca="1" si="274"/>
        <v>0</v>
      </c>
      <c r="T4362" s="38">
        <f t="shared" ref="T4362:T4425" ca="1" si="275">R4362+S4362</f>
        <v>10</v>
      </c>
      <c r="U4362" s="38">
        <f ca="1">SUM($R$9:S4362)</f>
        <v>-106460</v>
      </c>
    </row>
    <row r="4363" spans="16:21" x14ac:dyDescent="0.2">
      <c r="P4363">
        <v>4355</v>
      </c>
      <c r="Q4363" s="37">
        <f t="shared" ca="1" si="272"/>
        <v>0</v>
      </c>
      <c r="R4363" s="38">
        <f t="shared" si="273"/>
        <v>10</v>
      </c>
      <c r="S4363" s="38">
        <f t="shared" ca="1" si="274"/>
        <v>0</v>
      </c>
      <c r="T4363" s="38">
        <f t="shared" ca="1" si="275"/>
        <v>10</v>
      </c>
      <c r="U4363" s="38">
        <f ca="1">SUM($R$9:S4363)</f>
        <v>-106450</v>
      </c>
    </row>
    <row r="4364" spans="16:21" x14ac:dyDescent="0.2">
      <c r="P4364">
        <v>4356</v>
      </c>
      <c r="Q4364" s="37">
        <f t="shared" ca="1" si="272"/>
        <v>0</v>
      </c>
      <c r="R4364" s="38">
        <f t="shared" si="273"/>
        <v>10</v>
      </c>
      <c r="S4364" s="38">
        <f t="shared" ca="1" si="274"/>
        <v>0</v>
      </c>
      <c r="T4364" s="38">
        <f t="shared" ca="1" si="275"/>
        <v>10</v>
      </c>
      <c r="U4364" s="38">
        <f ca="1">SUM($R$9:S4364)</f>
        <v>-106440</v>
      </c>
    </row>
    <row r="4365" spans="16:21" x14ac:dyDescent="0.2">
      <c r="P4365">
        <v>4357</v>
      </c>
      <c r="Q4365" s="37">
        <f t="shared" ca="1" si="272"/>
        <v>0</v>
      </c>
      <c r="R4365" s="38">
        <f t="shared" si="273"/>
        <v>10</v>
      </c>
      <c r="S4365" s="38">
        <f t="shared" ca="1" si="274"/>
        <v>0</v>
      </c>
      <c r="T4365" s="38">
        <f t="shared" ca="1" si="275"/>
        <v>10</v>
      </c>
      <c r="U4365" s="38">
        <f ca="1">SUM($R$9:S4365)</f>
        <v>-106430</v>
      </c>
    </row>
    <row r="4366" spans="16:21" x14ac:dyDescent="0.2">
      <c r="P4366">
        <v>4358</v>
      </c>
      <c r="Q4366" s="37">
        <f t="shared" ca="1" si="272"/>
        <v>0</v>
      </c>
      <c r="R4366" s="38">
        <f t="shared" si="273"/>
        <v>10</v>
      </c>
      <c r="S4366" s="38">
        <f t="shared" ca="1" si="274"/>
        <v>0</v>
      </c>
      <c r="T4366" s="38">
        <f t="shared" ca="1" si="275"/>
        <v>10</v>
      </c>
      <c r="U4366" s="38">
        <f ca="1">SUM($R$9:S4366)</f>
        <v>-106420</v>
      </c>
    </row>
    <row r="4367" spans="16:21" x14ac:dyDescent="0.2">
      <c r="P4367">
        <v>4359</v>
      </c>
      <c r="Q4367" s="37">
        <f t="shared" ca="1" si="272"/>
        <v>0</v>
      </c>
      <c r="R4367" s="38">
        <f t="shared" si="273"/>
        <v>10</v>
      </c>
      <c r="S4367" s="38">
        <f t="shared" ca="1" si="274"/>
        <v>0</v>
      </c>
      <c r="T4367" s="38">
        <f t="shared" ca="1" si="275"/>
        <v>10</v>
      </c>
      <c r="U4367" s="38">
        <f ca="1">SUM($R$9:S4367)</f>
        <v>-106410</v>
      </c>
    </row>
    <row r="4368" spans="16:21" x14ac:dyDescent="0.2">
      <c r="P4368">
        <v>4360</v>
      </c>
      <c r="Q4368" s="37">
        <f t="shared" ca="1" si="272"/>
        <v>0</v>
      </c>
      <c r="R4368" s="38">
        <f t="shared" si="273"/>
        <v>10</v>
      </c>
      <c r="S4368" s="38">
        <f t="shared" ca="1" si="274"/>
        <v>0</v>
      </c>
      <c r="T4368" s="38">
        <f t="shared" ca="1" si="275"/>
        <v>10</v>
      </c>
      <c r="U4368" s="38">
        <f ca="1">SUM($R$9:S4368)</f>
        <v>-106400</v>
      </c>
    </row>
    <row r="4369" spans="16:21" x14ac:dyDescent="0.2">
      <c r="P4369">
        <v>4361</v>
      </c>
      <c r="Q4369" s="37">
        <f t="shared" ca="1" si="272"/>
        <v>0</v>
      </c>
      <c r="R4369" s="38">
        <f t="shared" si="273"/>
        <v>10</v>
      </c>
      <c r="S4369" s="38">
        <f t="shared" ca="1" si="274"/>
        <v>0</v>
      </c>
      <c r="T4369" s="38">
        <f t="shared" ca="1" si="275"/>
        <v>10</v>
      </c>
      <c r="U4369" s="38">
        <f ca="1">SUM($R$9:S4369)</f>
        <v>-106390</v>
      </c>
    </row>
    <row r="4370" spans="16:21" x14ac:dyDescent="0.2">
      <c r="P4370">
        <v>4362</v>
      </c>
      <c r="Q4370" s="37">
        <f t="shared" ca="1" si="272"/>
        <v>0</v>
      </c>
      <c r="R4370" s="38">
        <f t="shared" si="273"/>
        <v>10</v>
      </c>
      <c r="S4370" s="38">
        <f t="shared" ca="1" si="274"/>
        <v>0</v>
      </c>
      <c r="T4370" s="38">
        <f t="shared" ca="1" si="275"/>
        <v>10</v>
      </c>
      <c r="U4370" s="38">
        <f ca="1">SUM($R$9:S4370)</f>
        <v>-106380</v>
      </c>
    </row>
    <row r="4371" spans="16:21" x14ac:dyDescent="0.2">
      <c r="P4371">
        <v>4363</v>
      </c>
      <c r="Q4371" s="37">
        <f t="shared" ca="1" si="272"/>
        <v>0</v>
      </c>
      <c r="R4371" s="38">
        <f t="shared" si="273"/>
        <v>10</v>
      </c>
      <c r="S4371" s="38">
        <f t="shared" ca="1" si="274"/>
        <v>0</v>
      </c>
      <c r="T4371" s="38">
        <f t="shared" ca="1" si="275"/>
        <v>10</v>
      </c>
      <c r="U4371" s="38">
        <f ca="1">SUM($R$9:S4371)</f>
        <v>-106370</v>
      </c>
    </row>
    <row r="4372" spans="16:21" x14ac:dyDescent="0.2">
      <c r="P4372">
        <v>4364</v>
      </c>
      <c r="Q4372" s="37">
        <f t="shared" ca="1" si="272"/>
        <v>0</v>
      </c>
      <c r="R4372" s="38">
        <f t="shared" si="273"/>
        <v>10</v>
      </c>
      <c r="S4372" s="38">
        <f t="shared" ca="1" si="274"/>
        <v>0</v>
      </c>
      <c r="T4372" s="38">
        <f t="shared" ca="1" si="275"/>
        <v>10</v>
      </c>
      <c r="U4372" s="38">
        <f ca="1">SUM($R$9:S4372)</f>
        <v>-106360</v>
      </c>
    </row>
    <row r="4373" spans="16:21" x14ac:dyDescent="0.2">
      <c r="P4373">
        <v>4365</v>
      </c>
      <c r="Q4373" s="37">
        <f t="shared" ca="1" si="272"/>
        <v>0</v>
      </c>
      <c r="R4373" s="38">
        <f t="shared" si="273"/>
        <v>10</v>
      </c>
      <c r="S4373" s="38">
        <f t="shared" ca="1" si="274"/>
        <v>0</v>
      </c>
      <c r="T4373" s="38">
        <f t="shared" ca="1" si="275"/>
        <v>10</v>
      </c>
      <c r="U4373" s="38">
        <f ca="1">SUM($R$9:S4373)</f>
        <v>-106350</v>
      </c>
    </row>
    <row r="4374" spans="16:21" x14ac:dyDescent="0.2">
      <c r="P4374">
        <v>4366</v>
      </c>
      <c r="Q4374" s="37">
        <f t="shared" ca="1" si="272"/>
        <v>0</v>
      </c>
      <c r="R4374" s="38">
        <f t="shared" si="273"/>
        <v>10</v>
      </c>
      <c r="S4374" s="38">
        <f t="shared" ca="1" si="274"/>
        <v>0</v>
      </c>
      <c r="T4374" s="38">
        <f t="shared" ca="1" si="275"/>
        <v>10</v>
      </c>
      <c r="U4374" s="38">
        <f ca="1">SUM($R$9:S4374)</f>
        <v>-106340</v>
      </c>
    </row>
    <row r="4375" spans="16:21" x14ac:dyDescent="0.2">
      <c r="P4375">
        <v>4367</v>
      </c>
      <c r="Q4375" s="37">
        <f t="shared" ca="1" si="272"/>
        <v>0</v>
      </c>
      <c r="R4375" s="38">
        <f t="shared" si="273"/>
        <v>10</v>
      </c>
      <c r="S4375" s="38">
        <f t="shared" ca="1" si="274"/>
        <v>0</v>
      </c>
      <c r="T4375" s="38">
        <f t="shared" ca="1" si="275"/>
        <v>10</v>
      </c>
      <c r="U4375" s="38">
        <f ca="1">SUM($R$9:S4375)</f>
        <v>-106330</v>
      </c>
    </row>
    <row r="4376" spans="16:21" x14ac:dyDescent="0.2">
      <c r="P4376">
        <v>4368</v>
      </c>
      <c r="Q4376" s="37">
        <f t="shared" ca="1" si="272"/>
        <v>0</v>
      </c>
      <c r="R4376" s="38">
        <f t="shared" si="273"/>
        <v>10</v>
      </c>
      <c r="S4376" s="38">
        <f t="shared" ca="1" si="274"/>
        <v>0</v>
      </c>
      <c r="T4376" s="38">
        <f t="shared" ca="1" si="275"/>
        <v>10</v>
      </c>
      <c r="U4376" s="38">
        <f ca="1">SUM($R$9:S4376)</f>
        <v>-106320</v>
      </c>
    </row>
    <row r="4377" spans="16:21" x14ac:dyDescent="0.2">
      <c r="P4377">
        <v>4369</v>
      </c>
      <c r="Q4377" s="37">
        <f t="shared" ca="1" si="272"/>
        <v>0</v>
      </c>
      <c r="R4377" s="38">
        <f t="shared" si="273"/>
        <v>10</v>
      </c>
      <c r="S4377" s="38">
        <f t="shared" ca="1" si="274"/>
        <v>0</v>
      </c>
      <c r="T4377" s="38">
        <f t="shared" ca="1" si="275"/>
        <v>10</v>
      </c>
      <c r="U4377" s="38">
        <f ca="1">SUM($R$9:S4377)</f>
        <v>-106310</v>
      </c>
    </row>
    <row r="4378" spans="16:21" x14ac:dyDescent="0.2">
      <c r="P4378">
        <v>4370</v>
      </c>
      <c r="Q4378" s="37">
        <f t="shared" ca="1" si="272"/>
        <v>0</v>
      </c>
      <c r="R4378" s="38">
        <f t="shared" si="273"/>
        <v>10</v>
      </c>
      <c r="S4378" s="38">
        <f t="shared" ca="1" si="274"/>
        <v>0</v>
      </c>
      <c r="T4378" s="38">
        <f t="shared" ca="1" si="275"/>
        <v>10</v>
      </c>
      <c r="U4378" s="38">
        <f ca="1">SUM($R$9:S4378)</f>
        <v>-106300</v>
      </c>
    </row>
    <row r="4379" spans="16:21" x14ac:dyDescent="0.2">
      <c r="P4379">
        <v>4371</v>
      </c>
      <c r="Q4379" s="37">
        <f t="shared" ca="1" si="272"/>
        <v>0</v>
      </c>
      <c r="R4379" s="38">
        <f t="shared" si="273"/>
        <v>10</v>
      </c>
      <c r="S4379" s="38">
        <f t="shared" ca="1" si="274"/>
        <v>0</v>
      </c>
      <c r="T4379" s="38">
        <f t="shared" ca="1" si="275"/>
        <v>10</v>
      </c>
      <c r="U4379" s="38">
        <f ca="1">SUM($R$9:S4379)</f>
        <v>-106290</v>
      </c>
    </row>
    <row r="4380" spans="16:21" x14ac:dyDescent="0.2">
      <c r="P4380">
        <v>4372</v>
      </c>
      <c r="Q4380" s="37">
        <f t="shared" ca="1" si="272"/>
        <v>0</v>
      </c>
      <c r="R4380" s="38">
        <f t="shared" si="273"/>
        <v>10</v>
      </c>
      <c r="S4380" s="38">
        <f t="shared" ca="1" si="274"/>
        <v>0</v>
      </c>
      <c r="T4380" s="38">
        <f t="shared" ca="1" si="275"/>
        <v>10</v>
      </c>
      <c r="U4380" s="38">
        <f ca="1">SUM($R$9:S4380)</f>
        <v>-106280</v>
      </c>
    </row>
    <row r="4381" spans="16:21" x14ac:dyDescent="0.2">
      <c r="P4381">
        <v>4373</v>
      </c>
      <c r="Q4381" s="37">
        <f t="shared" ca="1" si="272"/>
        <v>0</v>
      </c>
      <c r="R4381" s="38">
        <f t="shared" si="273"/>
        <v>10</v>
      </c>
      <c r="S4381" s="38">
        <f t="shared" ca="1" si="274"/>
        <v>0</v>
      </c>
      <c r="T4381" s="38">
        <f t="shared" ca="1" si="275"/>
        <v>10</v>
      </c>
      <c r="U4381" s="38">
        <f ca="1">SUM($R$9:S4381)</f>
        <v>-106270</v>
      </c>
    </row>
    <row r="4382" spans="16:21" x14ac:dyDescent="0.2">
      <c r="P4382">
        <v>4374</v>
      </c>
      <c r="Q4382" s="37">
        <f t="shared" ca="1" si="272"/>
        <v>0</v>
      </c>
      <c r="R4382" s="38">
        <f t="shared" si="273"/>
        <v>10</v>
      </c>
      <c r="S4382" s="38">
        <f t="shared" ca="1" si="274"/>
        <v>0</v>
      </c>
      <c r="T4382" s="38">
        <f t="shared" ca="1" si="275"/>
        <v>10</v>
      </c>
      <c r="U4382" s="38">
        <f ca="1">SUM($R$9:S4382)</f>
        <v>-106260</v>
      </c>
    </row>
    <row r="4383" spans="16:21" x14ac:dyDescent="0.2">
      <c r="P4383">
        <v>4375</v>
      </c>
      <c r="Q4383" s="37">
        <f t="shared" ca="1" si="272"/>
        <v>0</v>
      </c>
      <c r="R4383" s="38">
        <f t="shared" si="273"/>
        <v>10</v>
      </c>
      <c r="S4383" s="38">
        <f t="shared" ca="1" si="274"/>
        <v>0</v>
      </c>
      <c r="T4383" s="38">
        <f t="shared" ca="1" si="275"/>
        <v>10</v>
      </c>
      <c r="U4383" s="38">
        <f ca="1">SUM($R$9:S4383)</f>
        <v>-106250</v>
      </c>
    </row>
    <row r="4384" spans="16:21" x14ac:dyDescent="0.2">
      <c r="P4384">
        <v>4376</v>
      </c>
      <c r="Q4384" s="37">
        <f t="shared" ca="1" si="272"/>
        <v>0</v>
      </c>
      <c r="R4384" s="38">
        <f t="shared" si="273"/>
        <v>10</v>
      </c>
      <c r="S4384" s="38">
        <f t="shared" ca="1" si="274"/>
        <v>0</v>
      </c>
      <c r="T4384" s="38">
        <f t="shared" ca="1" si="275"/>
        <v>10</v>
      </c>
      <c r="U4384" s="38">
        <f ca="1">SUM($R$9:S4384)</f>
        <v>-106240</v>
      </c>
    </row>
    <row r="4385" spans="16:21" x14ac:dyDescent="0.2">
      <c r="P4385">
        <v>4377</v>
      </c>
      <c r="Q4385" s="37">
        <f t="shared" ca="1" si="272"/>
        <v>0</v>
      </c>
      <c r="R4385" s="38">
        <f t="shared" si="273"/>
        <v>10</v>
      </c>
      <c r="S4385" s="38">
        <f t="shared" ca="1" si="274"/>
        <v>0</v>
      </c>
      <c r="T4385" s="38">
        <f t="shared" ca="1" si="275"/>
        <v>10</v>
      </c>
      <c r="U4385" s="38">
        <f ca="1">SUM($R$9:S4385)</f>
        <v>-106230</v>
      </c>
    </row>
    <row r="4386" spans="16:21" x14ac:dyDescent="0.2">
      <c r="P4386">
        <v>4378</v>
      </c>
      <c r="Q4386" s="37">
        <f t="shared" ca="1" si="272"/>
        <v>1</v>
      </c>
      <c r="R4386" s="38">
        <f t="shared" si="273"/>
        <v>10</v>
      </c>
      <c r="S4386" s="38">
        <f t="shared" ca="1" si="274"/>
        <v>-1000</v>
      </c>
      <c r="T4386" s="38">
        <f t="shared" ca="1" si="275"/>
        <v>-990</v>
      </c>
      <c r="U4386" s="38">
        <f ca="1">SUM($R$9:S4386)</f>
        <v>-107220</v>
      </c>
    </row>
    <row r="4387" spans="16:21" x14ac:dyDescent="0.2">
      <c r="P4387">
        <v>4379</v>
      </c>
      <c r="Q4387" s="37">
        <f t="shared" ca="1" si="272"/>
        <v>0</v>
      </c>
      <c r="R4387" s="38">
        <f t="shared" si="273"/>
        <v>10</v>
      </c>
      <c r="S4387" s="38">
        <f t="shared" ca="1" si="274"/>
        <v>0</v>
      </c>
      <c r="T4387" s="38">
        <f t="shared" ca="1" si="275"/>
        <v>10</v>
      </c>
      <c r="U4387" s="38">
        <f ca="1">SUM($R$9:S4387)</f>
        <v>-107210</v>
      </c>
    </row>
    <row r="4388" spans="16:21" x14ac:dyDescent="0.2">
      <c r="P4388">
        <v>4380</v>
      </c>
      <c r="Q4388" s="37">
        <f t="shared" ca="1" si="272"/>
        <v>0</v>
      </c>
      <c r="R4388" s="38">
        <f t="shared" si="273"/>
        <v>10</v>
      </c>
      <c r="S4388" s="38">
        <f t="shared" ca="1" si="274"/>
        <v>0</v>
      </c>
      <c r="T4388" s="38">
        <f t="shared" ca="1" si="275"/>
        <v>10</v>
      </c>
      <c r="U4388" s="38">
        <f ca="1">SUM($R$9:S4388)</f>
        <v>-107200</v>
      </c>
    </row>
    <row r="4389" spans="16:21" x14ac:dyDescent="0.2">
      <c r="P4389">
        <v>4381</v>
      </c>
      <c r="Q4389" s="37">
        <f t="shared" ca="1" si="272"/>
        <v>0</v>
      </c>
      <c r="R4389" s="38">
        <f t="shared" si="273"/>
        <v>10</v>
      </c>
      <c r="S4389" s="38">
        <f t="shared" ca="1" si="274"/>
        <v>0</v>
      </c>
      <c r="T4389" s="38">
        <f t="shared" ca="1" si="275"/>
        <v>10</v>
      </c>
      <c r="U4389" s="38">
        <f ca="1">SUM($R$9:S4389)</f>
        <v>-107190</v>
      </c>
    </row>
    <row r="4390" spans="16:21" x14ac:dyDescent="0.2">
      <c r="P4390">
        <v>4382</v>
      </c>
      <c r="Q4390" s="37">
        <f t="shared" ca="1" si="272"/>
        <v>0</v>
      </c>
      <c r="R4390" s="38">
        <f t="shared" si="273"/>
        <v>10</v>
      </c>
      <c r="S4390" s="38">
        <f t="shared" ca="1" si="274"/>
        <v>0</v>
      </c>
      <c r="T4390" s="38">
        <f t="shared" ca="1" si="275"/>
        <v>10</v>
      </c>
      <c r="U4390" s="38">
        <f ca="1">SUM($R$9:S4390)</f>
        <v>-107180</v>
      </c>
    </row>
    <row r="4391" spans="16:21" x14ac:dyDescent="0.2">
      <c r="P4391">
        <v>4383</v>
      </c>
      <c r="Q4391" s="37">
        <f t="shared" ca="1" si="272"/>
        <v>0</v>
      </c>
      <c r="R4391" s="38">
        <f t="shared" si="273"/>
        <v>10</v>
      </c>
      <c r="S4391" s="38">
        <f t="shared" ca="1" si="274"/>
        <v>0</v>
      </c>
      <c r="T4391" s="38">
        <f t="shared" ca="1" si="275"/>
        <v>10</v>
      </c>
      <c r="U4391" s="38">
        <f ca="1">SUM($R$9:S4391)</f>
        <v>-107170</v>
      </c>
    </row>
    <row r="4392" spans="16:21" x14ac:dyDescent="0.2">
      <c r="P4392">
        <v>4384</v>
      </c>
      <c r="Q4392" s="37">
        <f t="shared" ca="1" si="272"/>
        <v>0</v>
      </c>
      <c r="R4392" s="38">
        <f t="shared" si="273"/>
        <v>10</v>
      </c>
      <c r="S4392" s="38">
        <f t="shared" ca="1" si="274"/>
        <v>0</v>
      </c>
      <c r="T4392" s="38">
        <f t="shared" ca="1" si="275"/>
        <v>10</v>
      </c>
      <c r="U4392" s="38">
        <f ca="1">SUM($R$9:S4392)</f>
        <v>-107160</v>
      </c>
    </row>
    <row r="4393" spans="16:21" x14ac:dyDescent="0.2">
      <c r="P4393">
        <v>4385</v>
      </c>
      <c r="Q4393" s="37">
        <f t="shared" ca="1" si="272"/>
        <v>0</v>
      </c>
      <c r="R4393" s="38">
        <f t="shared" si="273"/>
        <v>10</v>
      </c>
      <c r="S4393" s="38">
        <f t="shared" ca="1" si="274"/>
        <v>0</v>
      </c>
      <c r="T4393" s="38">
        <f t="shared" ca="1" si="275"/>
        <v>10</v>
      </c>
      <c r="U4393" s="38">
        <f ca="1">SUM($R$9:S4393)</f>
        <v>-107150</v>
      </c>
    </row>
    <row r="4394" spans="16:21" x14ac:dyDescent="0.2">
      <c r="P4394">
        <v>4386</v>
      </c>
      <c r="Q4394" s="37">
        <f t="shared" ca="1" si="272"/>
        <v>0</v>
      </c>
      <c r="R4394" s="38">
        <f t="shared" si="273"/>
        <v>10</v>
      </c>
      <c r="S4394" s="38">
        <f t="shared" ca="1" si="274"/>
        <v>0</v>
      </c>
      <c r="T4394" s="38">
        <f t="shared" ca="1" si="275"/>
        <v>10</v>
      </c>
      <c r="U4394" s="38">
        <f ca="1">SUM($R$9:S4394)</f>
        <v>-107140</v>
      </c>
    </row>
    <row r="4395" spans="16:21" x14ac:dyDescent="0.2">
      <c r="P4395">
        <v>4387</v>
      </c>
      <c r="Q4395" s="37">
        <f t="shared" ca="1" si="272"/>
        <v>0</v>
      </c>
      <c r="R4395" s="38">
        <f t="shared" si="273"/>
        <v>10</v>
      </c>
      <c r="S4395" s="38">
        <f t="shared" ca="1" si="274"/>
        <v>0</v>
      </c>
      <c r="T4395" s="38">
        <f t="shared" ca="1" si="275"/>
        <v>10</v>
      </c>
      <c r="U4395" s="38">
        <f ca="1">SUM($R$9:S4395)</f>
        <v>-107130</v>
      </c>
    </row>
    <row r="4396" spans="16:21" x14ac:dyDescent="0.2">
      <c r="P4396">
        <v>4388</v>
      </c>
      <c r="Q4396" s="37">
        <f t="shared" ca="1" si="272"/>
        <v>0</v>
      </c>
      <c r="R4396" s="38">
        <f t="shared" si="273"/>
        <v>10</v>
      </c>
      <c r="S4396" s="38">
        <f t="shared" ca="1" si="274"/>
        <v>0</v>
      </c>
      <c r="T4396" s="38">
        <f t="shared" ca="1" si="275"/>
        <v>10</v>
      </c>
      <c r="U4396" s="38">
        <f ca="1">SUM($R$9:S4396)</f>
        <v>-107120</v>
      </c>
    </row>
    <row r="4397" spans="16:21" x14ac:dyDescent="0.2">
      <c r="P4397">
        <v>4389</v>
      </c>
      <c r="Q4397" s="37">
        <f t="shared" ca="1" si="272"/>
        <v>0</v>
      </c>
      <c r="R4397" s="38">
        <f t="shared" si="273"/>
        <v>10</v>
      </c>
      <c r="S4397" s="38">
        <f t="shared" ca="1" si="274"/>
        <v>0</v>
      </c>
      <c r="T4397" s="38">
        <f t="shared" ca="1" si="275"/>
        <v>10</v>
      </c>
      <c r="U4397" s="38">
        <f ca="1">SUM($R$9:S4397)</f>
        <v>-107110</v>
      </c>
    </row>
    <row r="4398" spans="16:21" x14ac:dyDescent="0.2">
      <c r="P4398">
        <v>4390</v>
      </c>
      <c r="Q4398" s="37">
        <f t="shared" ca="1" si="272"/>
        <v>0</v>
      </c>
      <c r="R4398" s="38">
        <f t="shared" si="273"/>
        <v>10</v>
      </c>
      <c r="S4398" s="38">
        <f t="shared" ca="1" si="274"/>
        <v>0</v>
      </c>
      <c r="T4398" s="38">
        <f t="shared" ca="1" si="275"/>
        <v>10</v>
      </c>
      <c r="U4398" s="38">
        <f ca="1">SUM($R$9:S4398)</f>
        <v>-107100</v>
      </c>
    </row>
    <row r="4399" spans="16:21" x14ac:dyDescent="0.2">
      <c r="P4399">
        <v>4391</v>
      </c>
      <c r="Q4399" s="37">
        <f t="shared" ca="1" si="272"/>
        <v>0</v>
      </c>
      <c r="R4399" s="38">
        <f t="shared" si="273"/>
        <v>10</v>
      </c>
      <c r="S4399" s="38">
        <f t="shared" ca="1" si="274"/>
        <v>0</v>
      </c>
      <c r="T4399" s="38">
        <f t="shared" ca="1" si="275"/>
        <v>10</v>
      </c>
      <c r="U4399" s="38">
        <f ca="1">SUM($R$9:S4399)</f>
        <v>-107090</v>
      </c>
    </row>
    <row r="4400" spans="16:21" x14ac:dyDescent="0.2">
      <c r="P4400">
        <v>4392</v>
      </c>
      <c r="Q4400" s="37">
        <f t="shared" ca="1" si="272"/>
        <v>0</v>
      </c>
      <c r="R4400" s="38">
        <f t="shared" si="273"/>
        <v>10</v>
      </c>
      <c r="S4400" s="38">
        <f t="shared" ca="1" si="274"/>
        <v>0</v>
      </c>
      <c r="T4400" s="38">
        <f t="shared" ca="1" si="275"/>
        <v>10</v>
      </c>
      <c r="U4400" s="38">
        <f ca="1">SUM($R$9:S4400)</f>
        <v>-107080</v>
      </c>
    </row>
    <row r="4401" spans="16:21" x14ac:dyDescent="0.2">
      <c r="P4401">
        <v>4393</v>
      </c>
      <c r="Q4401" s="37">
        <f t="shared" ref="Q4401:Q4464" ca="1" si="276">IF(RAND()&lt;$C$2,1,0)</f>
        <v>0</v>
      </c>
      <c r="R4401" s="38">
        <f t="shared" ref="R4401:R4464" si="277">$G$2</f>
        <v>10</v>
      </c>
      <c r="S4401" s="38">
        <f t="shared" ref="S4401:S4464" ca="1" si="278">IF(Q4401=1,$G$3,$G$4)</f>
        <v>0</v>
      </c>
      <c r="T4401" s="38">
        <f t="shared" ca="1" si="275"/>
        <v>10</v>
      </c>
      <c r="U4401" s="38">
        <f ca="1">SUM($R$9:S4401)</f>
        <v>-107070</v>
      </c>
    </row>
    <row r="4402" spans="16:21" x14ac:dyDescent="0.2">
      <c r="P4402">
        <v>4394</v>
      </c>
      <c r="Q4402" s="37">
        <f t="shared" ca="1" si="276"/>
        <v>0</v>
      </c>
      <c r="R4402" s="38">
        <f t="shared" si="277"/>
        <v>10</v>
      </c>
      <c r="S4402" s="38">
        <f t="shared" ca="1" si="278"/>
        <v>0</v>
      </c>
      <c r="T4402" s="38">
        <f t="shared" ca="1" si="275"/>
        <v>10</v>
      </c>
      <c r="U4402" s="38">
        <f ca="1">SUM($R$9:S4402)</f>
        <v>-107060</v>
      </c>
    </row>
    <row r="4403" spans="16:21" x14ac:dyDescent="0.2">
      <c r="P4403">
        <v>4395</v>
      </c>
      <c r="Q4403" s="37">
        <f t="shared" ca="1" si="276"/>
        <v>0</v>
      </c>
      <c r="R4403" s="38">
        <f t="shared" si="277"/>
        <v>10</v>
      </c>
      <c r="S4403" s="38">
        <f t="shared" ca="1" si="278"/>
        <v>0</v>
      </c>
      <c r="T4403" s="38">
        <f t="shared" ca="1" si="275"/>
        <v>10</v>
      </c>
      <c r="U4403" s="38">
        <f ca="1">SUM($R$9:S4403)</f>
        <v>-107050</v>
      </c>
    </row>
    <row r="4404" spans="16:21" x14ac:dyDescent="0.2">
      <c r="P4404">
        <v>4396</v>
      </c>
      <c r="Q4404" s="37">
        <f t="shared" ca="1" si="276"/>
        <v>0</v>
      </c>
      <c r="R4404" s="38">
        <f t="shared" si="277"/>
        <v>10</v>
      </c>
      <c r="S4404" s="38">
        <f t="shared" ca="1" si="278"/>
        <v>0</v>
      </c>
      <c r="T4404" s="38">
        <f t="shared" ca="1" si="275"/>
        <v>10</v>
      </c>
      <c r="U4404" s="38">
        <f ca="1">SUM($R$9:S4404)</f>
        <v>-107040</v>
      </c>
    </row>
    <row r="4405" spans="16:21" x14ac:dyDescent="0.2">
      <c r="P4405">
        <v>4397</v>
      </c>
      <c r="Q4405" s="37">
        <f t="shared" ca="1" si="276"/>
        <v>0</v>
      </c>
      <c r="R4405" s="38">
        <f t="shared" si="277"/>
        <v>10</v>
      </c>
      <c r="S4405" s="38">
        <f t="shared" ca="1" si="278"/>
        <v>0</v>
      </c>
      <c r="T4405" s="38">
        <f t="shared" ca="1" si="275"/>
        <v>10</v>
      </c>
      <c r="U4405" s="38">
        <f ca="1">SUM($R$9:S4405)</f>
        <v>-107030</v>
      </c>
    </row>
    <row r="4406" spans="16:21" x14ac:dyDescent="0.2">
      <c r="P4406">
        <v>4398</v>
      </c>
      <c r="Q4406" s="37">
        <f t="shared" ca="1" si="276"/>
        <v>0</v>
      </c>
      <c r="R4406" s="38">
        <f t="shared" si="277"/>
        <v>10</v>
      </c>
      <c r="S4406" s="38">
        <f t="shared" ca="1" si="278"/>
        <v>0</v>
      </c>
      <c r="T4406" s="38">
        <f t="shared" ca="1" si="275"/>
        <v>10</v>
      </c>
      <c r="U4406" s="38">
        <f ca="1">SUM($R$9:S4406)</f>
        <v>-107020</v>
      </c>
    </row>
    <row r="4407" spans="16:21" x14ac:dyDescent="0.2">
      <c r="P4407">
        <v>4399</v>
      </c>
      <c r="Q4407" s="37">
        <f t="shared" ca="1" si="276"/>
        <v>0</v>
      </c>
      <c r="R4407" s="38">
        <f t="shared" si="277"/>
        <v>10</v>
      </c>
      <c r="S4407" s="38">
        <f t="shared" ca="1" si="278"/>
        <v>0</v>
      </c>
      <c r="T4407" s="38">
        <f t="shared" ca="1" si="275"/>
        <v>10</v>
      </c>
      <c r="U4407" s="38">
        <f ca="1">SUM($R$9:S4407)</f>
        <v>-107010</v>
      </c>
    </row>
    <row r="4408" spans="16:21" x14ac:dyDescent="0.2">
      <c r="P4408">
        <v>4400</v>
      </c>
      <c r="Q4408" s="37">
        <f t="shared" ca="1" si="276"/>
        <v>0</v>
      </c>
      <c r="R4408" s="38">
        <f t="shared" si="277"/>
        <v>10</v>
      </c>
      <c r="S4408" s="38">
        <f t="shared" ca="1" si="278"/>
        <v>0</v>
      </c>
      <c r="T4408" s="38">
        <f t="shared" ca="1" si="275"/>
        <v>10</v>
      </c>
      <c r="U4408" s="38">
        <f ca="1">SUM($R$9:S4408)</f>
        <v>-107000</v>
      </c>
    </row>
    <row r="4409" spans="16:21" x14ac:dyDescent="0.2">
      <c r="P4409">
        <v>4401</v>
      </c>
      <c r="Q4409" s="37">
        <f t="shared" ca="1" si="276"/>
        <v>0</v>
      </c>
      <c r="R4409" s="38">
        <f t="shared" si="277"/>
        <v>10</v>
      </c>
      <c r="S4409" s="38">
        <f t="shared" ca="1" si="278"/>
        <v>0</v>
      </c>
      <c r="T4409" s="38">
        <f t="shared" ca="1" si="275"/>
        <v>10</v>
      </c>
      <c r="U4409" s="38">
        <f ca="1">SUM($R$9:S4409)</f>
        <v>-106990</v>
      </c>
    </row>
    <row r="4410" spans="16:21" x14ac:dyDescent="0.2">
      <c r="P4410">
        <v>4402</v>
      </c>
      <c r="Q4410" s="37">
        <f t="shared" ca="1" si="276"/>
        <v>0</v>
      </c>
      <c r="R4410" s="38">
        <f t="shared" si="277"/>
        <v>10</v>
      </c>
      <c r="S4410" s="38">
        <f t="shared" ca="1" si="278"/>
        <v>0</v>
      </c>
      <c r="T4410" s="38">
        <f t="shared" ca="1" si="275"/>
        <v>10</v>
      </c>
      <c r="U4410" s="38">
        <f ca="1">SUM($R$9:S4410)</f>
        <v>-106980</v>
      </c>
    </row>
    <row r="4411" spans="16:21" x14ac:dyDescent="0.2">
      <c r="P4411">
        <v>4403</v>
      </c>
      <c r="Q4411" s="37">
        <f t="shared" ca="1" si="276"/>
        <v>0</v>
      </c>
      <c r="R4411" s="38">
        <f t="shared" si="277"/>
        <v>10</v>
      </c>
      <c r="S4411" s="38">
        <f t="shared" ca="1" si="278"/>
        <v>0</v>
      </c>
      <c r="T4411" s="38">
        <f t="shared" ca="1" si="275"/>
        <v>10</v>
      </c>
      <c r="U4411" s="38">
        <f ca="1">SUM($R$9:S4411)</f>
        <v>-106970</v>
      </c>
    </row>
    <row r="4412" spans="16:21" x14ac:dyDescent="0.2">
      <c r="P4412">
        <v>4404</v>
      </c>
      <c r="Q4412" s="37">
        <f t="shared" ca="1" si="276"/>
        <v>0</v>
      </c>
      <c r="R4412" s="38">
        <f t="shared" si="277"/>
        <v>10</v>
      </c>
      <c r="S4412" s="38">
        <f t="shared" ca="1" si="278"/>
        <v>0</v>
      </c>
      <c r="T4412" s="38">
        <f t="shared" ca="1" si="275"/>
        <v>10</v>
      </c>
      <c r="U4412" s="38">
        <f ca="1">SUM($R$9:S4412)</f>
        <v>-106960</v>
      </c>
    </row>
    <row r="4413" spans="16:21" x14ac:dyDescent="0.2">
      <c r="P4413">
        <v>4405</v>
      </c>
      <c r="Q4413" s="37">
        <f t="shared" ca="1" si="276"/>
        <v>0</v>
      </c>
      <c r="R4413" s="38">
        <f t="shared" si="277"/>
        <v>10</v>
      </c>
      <c r="S4413" s="38">
        <f t="shared" ca="1" si="278"/>
        <v>0</v>
      </c>
      <c r="T4413" s="38">
        <f t="shared" ca="1" si="275"/>
        <v>10</v>
      </c>
      <c r="U4413" s="38">
        <f ca="1">SUM($R$9:S4413)</f>
        <v>-106950</v>
      </c>
    </row>
    <row r="4414" spans="16:21" x14ac:dyDescent="0.2">
      <c r="P4414">
        <v>4406</v>
      </c>
      <c r="Q4414" s="37">
        <f t="shared" ca="1" si="276"/>
        <v>0</v>
      </c>
      <c r="R4414" s="38">
        <f t="shared" si="277"/>
        <v>10</v>
      </c>
      <c r="S4414" s="38">
        <f t="shared" ca="1" si="278"/>
        <v>0</v>
      </c>
      <c r="T4414" s="38">
        <f t="shared" ca="1" si="275"/>
        <v>10</v>
      </c>
      <c r="U4414" s="38">
        <f ca="1">SUM($R$9:S4414)</f>
        <v>-106940</v>
      </c>
    </row>
    <row r="4415" spans="16:21" x14ac:dyDescent="0.2">
      <c r="P4415">
        <v>4407</v>
      </c>
      <c r="Q4415" s="37">
        <f t="shared" ca="1" si="276"/>
        <v>0</v>
      </c>
      <c r="R4415" s="38">
        <f t="shared" si="277"/>
        <v>10</v>
      </c>
      <c r="S4415" s="38">
        <f t="shared" ca="1" si="278"/>
        <v>0</v>
      </c>
      <c r="T4415" s="38">
        <f t="shared" ca="1" si="275"/>
        <v>10</v>
      </c>
      <c r="U4415" s="38">
        <f ca="1">SUM($R$9:S4415)</f>
        <v>-106930</v>
      </c>
    </row>
    <row r="4416" spans="16:21" x14ac:dyDescent="0.2">
      <c r="P4416">
        <v>4408</v>
      </c>
      <c r="Q4416" s="37">
        <f t="shared" ca="1" si="276"/>
        <v>0</v>
      </c>
      <c r="R4416" s="38">
        <f t="shared" si="277"/>
        <v>10</v>
      </c>
      <c r="S4416" s="38">
        <f t="shared" ca="1" si="278"/>
        <v>0</v>
      </c>
      <c r="T4416" s="38">
        <f t="shared" ca="1" si="275"/>
        <v>10</v>
      </c>
      <c r="U4416" s="38">
        <f ca="1">SUM($R$9:S4416)</f>
        <v>-106920</v>
      </c>
    </row>
    <row r="4417" spans="16:21" x14ac:dyDescent="0.2">
      <c r="P4417">
        <v>4409</v>
      </c>
      <c r="Q4417" s="37">
        <f t="shared" ca="1" si="276"/>
        <v>0</v>
      </c>
      <c r="R4417" s="38">
        <f t="shared" si="277"/>
        <v>10</v>
      </c>
      <c r="S4417" s="38">
        <f t="shared" ca="1" si="278"/>
        <v>0</v>
      </c>
      <c r="T4417" s="38">
        <f t="shared" ca="1" si="275"/>
        <v>10</v>
      </c>
      <c r="U4417" s="38">
        <f ca="1">SUM($R$9:S4417)</f>
        <v>-106910</v>
      </c>
    </row>
    <row r="4418" spans="16:21" x14ac:dyDescent="0.2">
      <c r="P4418">
        <v>4410</v>
      </c>
      <c r="Q4418" s="37">
        <f t="shared" ca="1" si="276"/>
        <v>0</v>
      </c>
      <c r="R4418" s="38">
        <f t="shared" si="277"/>
        <v>10</v>
      </c>
      <c r="S4418" s="38">
        <f t="shared" ca="1" si="278"/>
        <v>0</v>
      </c>
      <c r="T4418" s="38">
        <f t="shared" ca="1" si="275"/>
        <v>10</v>
      </c>
      <c r="U4418" s="38">
        <f ca="1">SUM($R$9:S4418)</f>
        <v>-106900</v>
      </c>
    </row>
    <row r="4419" spans="16:21" x14ac:dyDescent="0.2">
      <c r="P4419">
        <v>4411</v>
      </c>
      <c r="Q4419" s="37">
        <f t="shared" ca="1" si="276"/>
        <v>0</v>
      </c>
      <c r="R4419" s="38">
        <f t="shared" si="277"/>
        <v>10</v>
      </c>
      <c r="S4419" s="38">
        <f t="shared" ca="1" si="278"/>
        <v>0</v>
      </c>
      <c r="T4419" s="38">
        <f t="shared" ca="1" si="275"/>
        <v>10</v>
      </c>
      <c r="U4419" s="38">
        <f ca="1">SUM($R$9:S4419)</f>
        <v>-106890</v>
      </c>
    </row>
    <row r="4420" spans="16:21" x14ac:dyDescent="0.2">
      <c r="P4420">
        <v>4412</v>
      </c>
      <c r="Q4420" s="37">
        <f t="shared" ca="1" si="276"/>
        <v>0</v>
      </c>
      <c r="R4420" s="38">
        <f t="shared" si="277"/>
        <v>10</v>
      </c>
      <c r="S4420" s="38">
        <f t="shared" ca="1" si="278"/>
        <v>0</v>
      </c>
      <c r="T4420" s="38">
        <f t="shared" ca="1" si="275"/>
        <v>10</v>
      </c>
      <c r="U4420" s="38">
        <f ca="1">SUM($R$9:S4420)</f>
        <v>-106880</v>
      </c>
    </row>
    <row r="4421" spans="16:21" x14ac:dyDescent="0.2">
      <c r="P4421">
        <v>4413</v>
      </c>
      <c r="Q4421" s="37">
        <f t="shared" ca="1" si="276"/>
        <v>0</v>
      </c>
      <c r="R4421" s="38">
        <f t="shared" si="277"/>
        <v>10</v>
      </c>
      <c r="S4421" s="38">
        <f t="shared" ca="1" si="278"/>
        <v>0</v>
      </c>
      <c r="T4421" s="38">
        <f t="shared" ca="1" si="275"/>
        <v>10</v>
      </c>
      <c r="U4421" s="38">
        <f ca="1">SUM($R$9:S4421)</f>
        <v>-106870</v>
      </c>
    </row>
    <row r="4422" spans="16:21" x14ac:dyDescent="0.2">
      <c r="P4422">
        <v>4414</v>
      </c>
      <c r="Q4422" s="37">
        <f t="shared" ca="1" si="276"/>
        <v>0</v>
      </c>
      <c r="R4422" s="38">
        <f t="shared" si="277"/>
        <v>10</v>
      </c>
      <c r="S4422" s="38">
        <f t="shared" ca="1" si="278"/>
        <v>0</v>
      </c>
      <c r="T4422" s="38">
        <f t="shared" ca="1" si="275"/>
        <v>10</v>
      </c>
      <c r="U4422" s="38">
        <f ca="1">SUM($R$9:S4422)</f>
        <v>-106860</v>
      </c>
    </row>
    <row r="4423" spans="16:21" x14ac:dyDescent="0.2">
      <c r="P4423">
        <v>4415</v>
      </c>
      <c r="Q4423" s="37">
        <f t="shared" ca="1" si="276"/>
        <v>0</v>
      </c>
      <c r="R4423" s="38">
        <f t="shared" si="277"/>
        <v>10</v>
      </c>
      <c r="S4423" s="38">
        <f t="shared" ca="1" si="278"/>
        <v>0</v>
      </c>
      <c r="T4423" s="38">
        <f t="shared" ca="1" si="275"/>
        <v>10</v>
      </c>
      <c r="U4423" s="38">
        <f ca="1">SUM($R$9:S4423)</f>
        <v>-106850</v>
      </c>
    </row>
    <row r="4424" spans="16:21" x14ac:dyDescent="0.2">
      <c r="P4424">
        <v>4416</v>
      </c>
      <c r="Q4424" s="37">
        <f t="shared" ca="1" si="276"/>
        <v>0</v>
      </c>
      <c r="R4424" s="38">
        <f t="shared" si="277"/>
        <v>10</v>
      </c>
      <c r="S4424" s="38">
        <f t="shared" ca="1" si="278"/>
        <v>0</v>
      </c>
      <c r="T4424" s="38">
        <f t="shared" ca="1" si="275"/>
        <v>10</v>
      </c>
      <c r="U4424" s="38">
        <f ca="1">SUM($R$9:S4424)</f>
        <v>-106840</v>
      </c>
    </row>
    <row r="4425" spans="16:21" x14ac:dyDescent="0.2">
      <c r="P4425">
        <v>4417</v>
      </c>
      <c r="Q4425" s="37">
        <f t="shared" ca="1" si="276"/>
        <v>0</v>
      </c>
      <c r="R4425" s="38">
        <f t="shared" si="277"/>
        <v>10</v>
      </c>
      <c r="S4425" s="38">
        <f t="shared" ca="1" si="278"/>
        <v>0</v>
      </c>
      <c r="T4425" s="38">
        <f t="shared" ca="1" si="275"/>
        <v>10</v>
      </c>
      <c r="U4425" s="38">
        <f ca="1">SUM($R$9:S4425)</f>
        <v>-106830</v>
      </c>
    </row>
    <row r="4426" spans="16:21" x14ac:dyDescent="0.2">
      <c r="P4426">
        <v>4418</v>
      </c>
      <c r="Q4426" s="37">
        <f t="shared" ca="1" si="276"/>
        <v>1</v>
      </c>
      <c r="R4426" s="38">
        <f t="shared" si="277"/>
        <v>10</v>
      </c>
      <c r="S4426" s="38">
        <f t="shared" ca="1" si="278"/>
        <v>-1000</v>
      </c>
      <c r="T4426" s="38">
        <f t="shared" ref="T4426:T4489" ca="1" si="279">R4426+S4426</f>
        <v>-990</v>
      </c>
      <c r="U4426" s="38">
        <f ca="1">SUM($R$9:S4426)</f>
        <v>-107820</v>
      </c>
    </row>
    <row r="4427" spans="16:21" x14ac:dyDescent="0.2">
      <c r="P4427">
        <v>4419</v>
      </c>
      <c r="Q4427" s="37">
        <f t="shared" ca="1" si="276"/>
        <v>0</v>
      </c>
      <c r="R4427" s="38">
        <f t="shared" si="277"/>
        <v>10</v>
      </c>
      <c r="S4427" s="38">
        <f t="shared" ca="1" si="278"/>
        <v>0</v>
      </c>
      <c r="T4427" s="38">
        <f t="shared" ca="1" si="279"/>
        <v>10</v>
      </c>
      <c r="U4427" s="38">
        <f ca="1">SUM($R$9:S4427)</f>
        <v>-107810</v>
      </c>
    </row>
    <row r="4428" spans="16:21" x14ac:dyDescent="0.2">
      <c r="P4428">
        <v>4420</v>
      </c>
      <c r="Q4428" s="37">
        <f t="shared" ca="1" si="276"/>
        <v>0</v>
      </c>
      <c r="R4428" s="38">
        <f t="shared" si="277"/>
        <v>10</v>
      </c>
      <c r="S4428" s="38">
        <f t="shared" ca="1" si="278"/>
        <v>0</v>
      </c>
      <c r="T4428" s="38">
        <f t="shared" ca="1" si="279"/>
        <v>10</v>
      </c>
      <c r="U4428" s="38">
        <f ca="1">SUM($R$9:S4428)</f>
        <v>-107800</v>
      </c>
    </row>
    <row r="4429" spans="16:21" x14ac:dyDescent="0.2">
      <c r="P4429">
        <v>4421</v>
      </c>
      <c r="Q4429" s="37">
        <f t="shared" ca="1" si="276"/>
        <v>0</v>
      </c>
      <c r="R4429" s="38">
        <f t="shared" si="277"/>
        <v>10</v>
      </c>
      <c r="S4429" s="38">
        <f t="shared" ca="1" si="278"/>
        <v>0</v>
      </c>
      <c r="T4429" s="38">
        <f t="shared" ca="1" si="279"/>
        <v>10</v>
      </c>
      <c r="U4429" s="38">
        <f ca="1">SUM($R$9:S4429)</f>
        <v>-107790</v>
      </c>
    </row>
    <row r="4430" spans="16:21" x14ac:dyDescent="0.2">
      <c r="P4430">
        <v>4422</v>
      </c>
      <c r="Q4430" s="37">
        <f t="shared" ca="1" si="276"/>
        <v>0</v>
      </c>
      <c r="R4430" s="38">
        <f t="shared" si="277"/>
        <v>10</v>
      </c>
      <c r="S4430" s="38">
        <f t="shared" ca="1" si="278"/>
        <v>0</v>
      </c>
      <c r="T4430" s="38">
        <f t="shared" ca="1" si="279"/>
        <v>10</v>
      </c>
      <c r="U4430" s="38">
        <f ca="1">SUM($R$9:S4430)</f>
        <v>-107780</v>
      </c>
    </row>
    <row r="4431" spans="16:21" x14ac:dyDescent="0.2">
      <c r="P4431">
        <v>4423</v>
      </c>
      <c r="Q4431" s="37">
        <f t="shared" ca="1" si="276"/>
        <v>0</v>
      </c>
      <c r="R4431" s="38">
        <f t="shared" si="277"/>
        <v>10</v>
      </c>
      <c r="S4431" s="38">
        <f t="shared" ca="1" si="278"/>
        <v>0</v>
      </c>
      <c r="T4431" s="38">
        <f t="shared" ca="1" si="279"/>
        <v>10</v>
      </c>
      <c r="U4431" s="38">
        <f ca="1">SUM($R$9:S4431)</f>
        <v>-107770</v>
      </c>
    </row>
    <row r="4432" spans="16:21" x14ac:dyDescent="0.2">
      <c r="P4432">
        <v>4424</v>
      </c>
      <c r="Q4432" s="37">
        <f t="shared" ca="1" si="276"/>
        <v>0</v>
      </c>
      <c r="R4432" s="38">
        <f t="shared" si="277"/>
        <v>10</v>
      </c>
      <c r="S4432" s="38">
        <f t="shared" ca="1" si="278"/>
        <v>0</v>
      </c>
      <c r="T4432" s="38">
        <f t="shared" ca="1" si="279"/>
        <v>10</v>
      </c>
      <c r="U4432" s="38">
        <f ca="1">SUM($R$9:S4432)</f>
        <v>-107760</v>
      </c>
    </row>
    <row r="4433" spans="16:21" x14ac:dyDescent="0.2">
      <c r="P4433">
        <v>4425</v>
      </c>
      <c r="Q4433" s="37">
        <f t="shared" ca="1" si="276"/>
        <v>0</v>
      </c>
      <c r="R4433" s="38">
        <f t="shared" si="277"/>
        <v>10</v>
      </c>
      <c r="S4433" s="38">
        <f t="shared" ca="1" si="278"/>
        <v>0</v>
      </c>
      <c r="T4433" s="38">
        <f t="shared" ca="1" si="279"/>
        <v>10</v>
      </c>
      <c r="U4433" s="38">
        <f ca="1">SUM($R$9:S4433)</f>
        <v>-107750</v>
      </c>
    </row>
    <row r="4434" spans="16:21" x14ac:dyDescent="0.2">
      <c r="P4434">
        <v>4426</v>
      </c>
      <c r="Q4434" s="37">
        <f t="shared" ca="1" si="276"/>
        <v>1</v>
      </c>
      <c r="R4434" s="38">
        <f t="shared" si="277"/>
        <v>10</v>
      </c>
      <c r="S4434" s="38">
        <f t="shared" ca="1" si="278"/>
        <v>-1000</v>
      </c>
      <c r="T4434" s="38">
        <f t="shared" ca="1" si="279"/>
        <v>-990</v>
      </c>
      <c r="U4434" s="38">
        <f ca="1">SUM($R$9:S4434)</f>
        <v>-108740</v>
      </c>
    </row>
    <row r="4435" spans="16:21" x14ac:dyDescent="0.2">
      <c r="P4435">
        <v>4427</v>
      </c>
      <c r="Q4435" s="37">
        <f t="shared" ca="1" si="276"/>
        <v>0</v>
      </c>
      <c r="R4435" s="38">
        <f t="shared" si="277"/>
        <v>10</v>
      </c>
      <c r="S4435" s="38">
        <f t="shared" ca="1" si="278"/>
        <v>0</v>
      </c>
      <c r="T4435" s="38">
        <f t="shared" ca="1" si="279"/>
        <v>10</v>
      </c>
      <c r="U4435" s="38">
        <f ca="1">SUM($R$9:S4435)</f>
        <v>-108730</v>
      </c>
    </row>
    <row r="4436" spans="16:21" x14ac:dyDescent="0.2">
      <c r="P4436">
        <v>4428</v>
      </c>
      <c r="Q4436" s="37">
        <f t="shared" ca="1" si="276"/>
        <v>0</v>
      </c>
      <c r="R4436" s="38">
        <f t="shared" si="277"/>
        <v>10</v>
      </c>
      <c r="S4436" s="38">
        <f t="shared" ca="1" si="278"/>
        <v>0</v>
      </c>
      <c r="T4436" s="38">
        <f t="shared" ca="1" si="279"/>
        <v>10</v>
      </c>
      <c r="U4436" s="38">
        <f ca="1">SUM($R$9:S4436)</f>
        <v>-108720</v>
      </c>
    </row>
    <row r="4437" spans="16:21" x14ac:dyDescent="0.2">
      <c r="P4437">
        <v>4429</v>
      </c>
      <c r="Q4437" s="37">
        <f t="shared" ca="1" si="276"/>
        <v>0</v>
      </c>
      <c r="R4437" s="38">
        <f t="shared" si="277"/>
        <v>10</v>
      </c>
      <c r="S4437" s="38">
        <f t="shared" ca="1" si="278"/>
        <v>0</v>
      </c>
      <c r="T4437" s="38">
        <f t="shared" ca="1" si="279"/>
        <v>10</v>
      </c>
      <c r="U4437" s="38">
        <f ca="1">SUM($R$9:S4437)</f>
        <v>-108710</v>
      </c>
    </row>
    <row r="4438" spans="16:21" x14ac:dyDescent="0.2">
      <c r="P4438">
        <v>4430</v>
      </c>
      <c r="Q4438" s="37">
        <f t="shared" ca="1" si="276"/>
        <v>0</v>
      </c>
      <c r="R4438" s="38">
        <f t="shared" si="277"/>
        <v>10</v>
      </c>
      <c r="S4438" s="38">
        <f t="shared" ca="1" si="278"/>
        <v>0</v>
      </c>
      <c r="T4438" s="38">
        <f t="shared" ca="1" si="279"/>
        <v>10</v>
      </c>
      <c r="U4438" s="38">
        <f ca="1">SUM($R$9:S4438)</f>
        <v>-108700</v>
      </c>
    </row>
    <row r="4439" spans="16:21" x14ac:dyDescent="0.2">
      <c r="P4439">
        <v>4431</v>
      </c>
      <c r="Q4439" s="37">
        <f t="shared" ca="1" si="276"/>
        <v>0</v>
      </c>
      <c r="R4439" s="38">
        <f t="shared" si="277"/>
        <v>10</v>
      </c>
      <c r="S4439" s="38">
        <f t="shared" ca="1" si="278"/>
        <v>0</v>
      </c>
      <c r="T4439" s="38">
        <f t="shared" ca="1" si="279"/>
        <v>10</v>
      </c>
      <c r="U4439" s="38">
        <f ca="1">SUM($R$9:S4439)</f>
        <v>-108690</v>
      </c>
    </row>
    <row r="4440" spans="16:21" x14ac:dyDescent="0.2">
      <c r="P4440">
        <v>4432</v>
      </c>
      <c r="Q4440" s="37">
        <f t="shared" ca="1" si="276"/>
        <v>0</v>
      </c>
      <c r="R4440" s="38">
        <f t="shared" si="277"/>
        <v>10</v>
      </c>
      <c r="S4440" s="38">
        <f t="shared" ca="1" si="278"/>
        <v>0</v>
      </c>
      <c r="T4440" s="38">
        <f t="shared" ca="1" si="279"/>
        <v>10</v>
      </c>
      <c r="U4440" s="38">
        <f ca="1">SUM($R$9:S4440)</f>
        <v>-108680</v>
      </c>
    </row>
    <row r="4441" spans="16:21" x14ac:dyDescent="0.2">
      <c r="P4441">
        <v>4433</v>
      </c>
      <c r="Q4441" s="37">
        <f t="shared" ca="1" si="276"/>
        <v>0</v>
      </c>
      <c r="R4441" s="38">
        <f t="shared" si="277"/>
        <v>10</v>
      </c>
      <c r="S4441" s="38">
        <f t="shared" ca="1" si="278"/>
        <v>0</v>
      </c>
      <c r="T4441" s="38">
        <f t="shared" ca="1" si="279"/>
        <v>10</v>
      </c>
      <c r="U4441" s="38">
        <f ca="1">SUM($R$9:S4441)</f>
        <v>-108670</v>
      </c>
    </row>
    <row r="4442" spans="16:21" x14ac:dyDescent="0.2">
      <c r="P4442">
        <v>4434</v>
      </c>
      <c r="Q4442" s="37">
        <f t="shared" ca="1" si="276"/>
        <v>0</v>
      </c>
      <c r="R4442" s="38">
        <f t="shared" si="277"/>
        <v>10</v>
      </c>
      <c r="S4442" s="38">
        <f t="shared" ca="1" si="278"/>
        <v>0</v>
      </c>
      <c r="T4442" s="38">
        <f t="shared" ca="1" si="279"/>
        <v>10</v>
      </c>
      <c r="U4442" s="38">
        <f ca="1">SUM($R$9:S4442)</f>
        <v>-108660</v>
      </c>
    </row>
    <row r="4443" spans="16:21" x14ac:dyDescent="0.2">
      <c r="P4443">
        <v>4435</v>
      </c>
      <c r="Q4443" s="37">
        <f t="shared" ca="1" si="276"/>
        <v>0</v>
      </c>
      <c r="R4443" s="38">
        <f t="shared" si="277"/>
        <v>10</v>
      </c>
      <c r="S4443" s="38">
        <f t="shared" ca="1" si="278"/>
        <v>0</v>
      </c>
      <c r="T4443" s="38">
        <f t="shared" ca="1" si="279"/>
        <v>10</v>
      </c>
      <c r="U4443" s="38">
        <f ca="1">SUM($R$9:S4443)</f>
        <v>-108650</v>
      </c>
    </row>
    <row r="4444" spans="16:21" x14ac:dyDescent="0.2">
      <c r="P4444">
        <v>4436</v>
      </c>
      <c r="Q4444" s="37">
        <f t="shared" ca="1" si="276"/>
        <v>0</v>
      </c>
      <c r="R4444" s="38">
        <f t="shared" si="277"/>
        <v>10</v>
      </c>
      <c r="S4444" s="38">
        <f t="shared" ca="1" si="278"/>
        <v>0</v>
      </c>
      <c r="T4444" s="38">
        <f t="shared" ca="1" si="279"/>
        <v>10</v>
      </c>
      <c r="U4444" s="38">
        <f ca="1">SUM($R$9:S4444)</f>
        <v>-108640</v>
      </c>
    </row>
    <row r="4445" spans="16:21" x14ac:dyDescent="0.2">
      <c r="P4445">
        <v>4437</v>
      </c>
      <c r="Q4445" s="37">
        <f t="shared" ca="1" si="276"/>
        <v>0</v>
      </c>
      <c r="R4445" s="38">
        <f t="shared" si="277"/>
        <v>10</v>
      </c>
      <c r="S4445" s="38">
        <f t="shared" ca="1" si="278"/>
        <v>0</v>
      </c>
      <c r="T4445" s="38">
        <f t="shared" ca="1" si="279"/>
        <v>10</v>
      </c>
      <c r="U4445" s="38">
        <f ca="1">SUM($R$9:S4445)</f>
        <v>-108630</v>
      </c>
    </row>
    <row r="4446" spans="16:21" x14ac:dyDescent="0.2">
      <c r="P4446">
        <v>4438</v>
      </c>
      <c r="Q4446" s="37">
        <f t="shared" ca="1" si="276"/>
        <v>0</v>
      </c>
      <c r="R4446" s="38">
        <f t="shared" si="277"/>
        <v>10</v>
      </c>
      <c r="S4446" s="38">
        <f t="shared" ca="1" si="278"/>
        <v>0</v>
      </c>
      <c r="T4446" s="38">
        <f t="shared" ca="1" si="279"/>
        <v>10</v>
      </c>
      <c r="U4446" s="38">
        <f ca="1">SUM($R$9:S4446)</f>
        <v>-108620</v>
      </c>
    </row>
    <row r="4447" spans="16:21" x14ac:dyDescent="0.2">
      <c r="P4447">
        <v>4439</v>
      </c>
      <c r="Q4447" s="37">
        <f t="shared" ca="1" si="276"/>
        <v>0</v>
      </c>
      <c r="R4447" s="38">
        <f t="shared" si="277"/>
        <v>10</v>
      </c>
      <c r="S4447" s="38">
        <f t="shared" ca="1" si="278"/>
        <v>0</v>
      </c>
      <c r="T4447" s="38">
        <f t="shared" ca="1" si="279"/>
        <v>10</v>
      </c>
      <c r="U4447" s="38">
        <f ca="1">SUM($R$9:S4447)</f>
        <v>-108610</v>
      </c>
    </row>
    <row r="4448" spans="16:21" x14ac:dyDescent="0.2">
      <c r="P4448">
        <v>4440</v>
      </c>
      <c r="Q4448" s="37">
        <f t="shared" ca="1" si="276"/>
        <v>0</v>
      </c>
      <c r="R4448" s="38">
        <f t="shared" si="277"/>
        <v>10</v>
      </c>
      <c r="S4448" s="38">
        <f t="shared" ca="1" si="278"/>
        <v>0</v>
      </c>
      <c r="T4448" s="38">
        <f t="shared" ca="1" si="279"/>
        <v>10</v>
      </c>
      <c r="U4448" s="38">
        <f ca="1">SUM($R$9:S4448)</f>
        <v>-108600</v>
      </c>
    </row>
    <row r="4449" spans="16:21" x14ac:dyDescent="0.2">
      <c r="P4449">
        <v>4441</v>
      </c>
      <c r="Q4449" s="37">
        <f t="shared" ca="1" si="276"/>
        <v>0</v>
      </c>
      <c r="R4449" s="38">
        <f t="shared" si="277"/>
        <v>10</v>
      </c>
      <c r="S4449" s="38">
        <f t="shared" ca="1" si="278"/>
        <v>0</v>
      </c>
      <c r="T4449" s="38">
        <f t="shared" ca="1" si="279"/>
        <v>10</v>
      </c>
      <c r="U4449" s="38">
        <f ca="1">SUM($R$9:S4449)</f>
        <v>-108590</v>
      </c>
    </row>
    <row r="4450" spans="16:21" x14ac:dyDescent="0.2">
      <c r="P4450">
        <v>4442</v>
      </c>
      <c r="Q4450" s="37">
        <f t="shared" ca="1" si="276"/>
        <v>0</v>
      </c>
      <c r="R4450" s="38">
        <f t="shared" si="277"/>
        <v>10</v>
      </c>
      <c r="S4450" s="38">
        <f t="shared" ca="1" si="278"/>
        <v>0</v>
      </c>
      <c r="T4450" s="38">
        <f t="shared" ca="1" si="279"/>
        <v>10</v>
      </c>
      <c r="U4450" s="38">
        <f ca="1">SUM($R$9:S4450)</f>
        <v>-108580</v>
      </c>
    </row>
    <row r="4451" spans="16:21" x14ac:dyDescent="0.2">
      <c r="P4451">
        <v>4443</v>
      </c>
      <c r="Q4451" s="37">
        <f t="shared" ca="1" si="276"/>
        <v>0</v>
      </c>
      <c r="R4451" s="38">
        <f t="shared" si="277"/>
        <v>10</v>
      </c>
      <c r="S4451" s="38">
        <f t="shared" ca="1" si="278"/>
        <v>0</v>
      </c>
      <c r="T4451" s="38">
        <f t="shared" ca="1" si="279"/>
        <v>10</v>
      </c>
      <c r="U4451" s="38">
        <f ca="1">SUM($R$9:S4451)</f>
        <v>-108570</v>
      </c>
    </row>
    <row r="4452" spans="16:21" x14ac:dyDescent="0.2">
      <c r="P4452">
        <v>4444</v>
      </c>
      <c r="Q4452" s="37">
        <f t="shared" ca="1" si="276"/>
        <v>0</v>
      </c>
      <c r="R4452" s="38">
        <f t="shared" si="277"/>
        <v>10</v>
      </c>
      <c r="S4452" s="38">
        <f t="shared" ca="1" si="278"/>
        <v>0</v>
      </c>
      <c r="T4452" s="38">
        <f t="shared" ca="1" si="279"/>
        <v>10</v>
      </c>
      <c r="U4452" s="38">
        <f ca="1">SUM($R$9:S4452)</f>
        <v>-108560</v>
      </c>
    </row>
    <row r="4453" spans="16:21" x14ac:dyDescent="0.2">
      <c r="P4453">
        <v>4445</v>
      </c>
      <c r="Q4453" s="37">
        <f t="shared" ca="1" si="276"/>
        <v>0</v>
      </c>
      <c r="R4453" s="38">
        <f t="shared" si="277"/>
        <v>10</v>
      </c>
      <c r="S4453" s="38">
        <f t="shared" ca="1" si="278"/>
        <v>0</v>
      </c>
      <c r="T4453" s="38">
        <f t="shared" ca="1" si="279"/>
        <v>10</v>
      </c>
      <c r="U4453" s="38">
        <f ca="1">SUM($R$9:S4453)</f>
        <v>-108550</v>
      </c>
    </row>
    <row r="4454" spans="16:21" x14ac:dyDescent="0.2">
      <c r="P4454">
        <v>4446</v>
      </c>
      <c r="Q4454" s="37">
        <f t="shared" ca="1" si="276"/>
        <v>0</v>
      </c>
      <c r="R4454" s="38">
        <f t="shared" si="277"/>
        <v>10</v>
      </c>
      <c r="S4454" s="38">
        <f t="shared" ca="1" si="278"/>
        <v>0</v>
      </c>
      <c r="T4454" s="38">
        <f t="shared" ca="1" si="279"/>
        <v>10</v>
      </c>
      <c r="U4454" s="38">
        <f ca="1">SUM($R$9:S4454)</f>
        <v>-108540</v>
      </c>
    </row>
    <row r="4455" spans="16:21" x14ac:dyDescent="0.2">
      <c r="P4455">
        <v>4447</v>
      </c>
      <c r="Q4455" s="37">
        <f t="shared" ca="1" si="276"/>
        <v>0</v>
      </c>
      <c r="R4455" s="38">
        <f t="shared" si="277"/>
        <v>10</v>
      </c>
      <c r="S4455" s="38">
        <f t="shared" ca="1" si="278"/>
        <v>0</v>
      </c>
      <c r="T4455" s="38">
        <f t="shared" ca="1" si="279"/>
        <v>10</v>
      </c>
      <c r="U4455" s="38">
        <f ca="1">SUM($R$9:S4455)</f>
        <v>-108530</v>
      </c>
    </row>
    <row r="4456" spans="16:21" x14ac:dyDescent="0.2">
      <c r="P4456">
        <v>4448</v>
      </c>
      <c r="Q4456" s="37">
        <f t="shared" ca="1" si="276"/>
        <v>0</v>
      </c>
      <c r="R4456" s="38">
        <f t="shared" si="277"/>
        <v>10</v>
      </c>
      <c r="S4456" s="38">
        <f t="shared" ca="1" si="278"/>
        <v>0</v>
      </c>
      <c r="T4456" s="38">
        <f t="shared" ca="1" si="279"/>
        <v>10</v>
      </c>
      <c r="U4456" s="38">
        <f ca="1">SUM($R$9:S4456)</f>
        <v>-108520</v>
      </c>
    </row>
    <row r="4457" spans="16:21" x14ac:dyDescent="0.2">
      <c r="P4457">
        <v>4449</v>
      </c>
      <c r="Q4457" s="37">
        <f t="shared" ca="1" si="276"/>
        <v>0</v>
      </c>
      <c r="R4457" s="38">
        <f t="shared" si="277"/>
        <v>10</v>
      </c>
      <c r="S4457" s="38">
        <f t="shared" ca="1" si="278"/>
        <v>0</v>
      </c>
      <c r="T4457" s="38">
        <f t="shared" ca="1" si="279"/>
        <v>10</v>
      </c>
      <c r="U4457" s="38">
        <f ca="1">SUM($R$9:S4457)</f>
        <v>-108510</v>
      </c>
    </row>
    <row r="4458" spans="16:21" x14ac:dyDescent="0.2">
      <c r="P4458">
        <v>4450</v>
      </c>
      <c r="Q4458" s="37">
        <f t="shared" ca="1" si="276"/>
        <v>0</v>
      </c>
      <c r="R4458" s="38">
        <f t="shared" si="277"/>
        <v>10</v>
      </c>
      <c r="S4458" s="38">
        <f t="shared" ca="1" si="278"/>
        <v>0</v>
      </c>
      <c r="T4458" s="38">
        <f t="shared" ca="1" si="279"/>
        <v>10</v>
      </c>
      <c r="U4458" s="38">
        <f ca="1">SUM($R$9:S4458)</f>
        <v>-108500</v>
      </c>
    </row>
    <row r="4459" spans="16:21" x14ac:dyDescent="0.2">
      <c r="P4459">
        <v>4451</v>
      </c>
      <c r="Q4459" s="37">
        <f t="shared" ca="1" si="276"/>
        <v>0</v>
      </c>
      <c r="R4459" s="38">
        <f t="shared" si="277"/>
        <v>10</v>
      </c>
      <c r="S4459" s="38">
        <f t="shared" ca="1" si="278"/>
        <v>0</v>
      </c>
      <c r="T4459" s="38">
        <f t="shared" ca="1" si="279"/>
        <v>10</v>
      </c>
      <c r="U4459" s="38">
        <f ca="1">SUM($R$9:S4459)</f>
        <v>-108490</v>
      </c>
    </row>
    <row r="4460" spans="16:21" x14ac:dyDescent="0.2">
      <c r="P4460">
        <v>4452</v>
      </c>
      <c r="Q4460" s="37">
        <f t="shared" ca="1" si="276"/>
        <v>0</v>
      </c>
      <c r="R4460" s="38">
        <f t="shared" si="277"/>
        <v>10</v>
      </c>
      <c r="S4460" s="38">
        <f t="shared" ca="1" si="278"/>
        <v>0</v>
      </c>
      <c r="T4460" s="38">
        <f t="shared" ca="1" si="279"/>
        <v>10</v>
      </c>
      <c r="U4460" s="38">
        <f ca="1">SUM($R$9:S4460)</f>
        <v>-108480</v>
      </c>
    </row>
    <row r="4461" spans="16:21" x14ac:dyDescent="0.2">
      <c r="P4461">
        <v>4453</v>
      </c>
      <c r="Q4461" s="37">
        <f t="shared" ca="1" si="276"/>
        <v>0</v>
      </c>
      <c r="R4461" s="38">
        <f t="shared" si="277"/>
        <v>10</v>
      </c>
      <c r="S4461" s="38">
        <f t="shared" ca="1" si="278"/>
        <v>0</v>
      </c>
      <c r="T4461" s="38">
        <f t="shared" ca="1" si="279"/>
        <v>10</v>
      </c>
      <c r="U4461" s="38">
        <f ca="1">SUM($R$9:S4461)</f>
        <v>-108470</v>
      </c>
    </row>
    <row r="4462" spans="16:21" x14ac:dyDescent="0.2">
      <c r="P4462">
        <v>4454</v>
      </c>
      <c r="Q4462" s="37">
        <f t="shared" ca="1" si="276"/>
        <v>0</v>
      </c>
      <c r="R4462" s="38">
        <f t="shared" si="277"/>
        <v>10</v>
      </c>
      <c r="S4462" s="38">
        <f t="shared" ca="1" si="278"/>
        <v>0</v>
      </c>
      <c r="T4462" s="38">
        <f t="shared" ca="1" si="279"/>
        <v>10</v>
      </c>
      <c r="U4462" s="38">
        <f ca="1">SUM($R$9:S4462)</f>
        <v>-108460</v>
      </c>
    </row>
    <row r="4463" spans="16:21" x14ac:dyDescent="0.2">
      <c r="P4463">
        <v>4455</v>
      </c>
      <c r="Q4463" s="37">
        <f t="shared" ca="1" si="276"/>
        <v>0</v>
      </c>
      <c r="R4463" s="38">
        <f t="shared" si="277"/>
        <v>10</v>
      </c>
      <c r="S4463" s="38">
        <f t="shared" ca="1" si="278"/>
        <v>0</v>
      </c>
      <c r="T4463" s="38">
        <f t="shared" ca="1" si="279"/>
        <v>10</v>
      </c>
      <c r="U4463" s="38">
        <f ca="1">SUM($R$9:S4463)</f>
        <v>-108450</v>
      </c>
    </row>
    <row r="4464" spans="16:21" x14ac:dyDescent="0.2">
      <c r="P4464">
        <v>4456</v>
      </c>
      <c r="Q4464" s="37">
        <f t="shared" ca="1" si="276"/>
        <v>0</v>
      </c>
      <c r="R4464" s="38">
        <f t="shared" si="277"/>
        <v>10</v>
      </c>
      <c r="S4464" s="38">
        <f t="shared" ca="1" si="278"/>
        <v>0</v>
      </c>
      <c r="T4464" s="38">
        <f t="shared" ca="1" si="279"/>
        <v>10</v>
      </c>
      <c r="U4464" s="38">
        <f ca="1">SUM($R$9:S4464)</f>
        <v>-108440</v>
      </c>
    </row>
    <row r="4465" spans="16:21" x14ac:dyDescent="0.2">
      <c r="P4465">
        <v>4457</v>
      </c>
      <c r="Q4465" s="37">
        <f t="shared" ref="Q4465:Q4528" ca="1" si="280">IF(RAND()&lt;$C$2,1,0)</f>
        <v>0</v>
      </c>
      <c r="R4465" s="38">
        <f t="shared" ref="R4465:R4528" si="281">$G$2</f>
        <v>10</v>
      </c>
      <c r="S4465" s="38">
        <f t="shared" ref="S4465:S4528" ca="1" si="282">IF(Q4465=1,$G$3,$G$4)</f>
        <v>0</v>
      </c>
      <c r="T4465" s="38">
        <f t="shared" ca="1" si="279"/>
        <v>10</v>
      </c>
      <c r="U4465" s="38">
        <f ca="1">SUM($R$9:S4465)</f>
        <v>-108430</v>
      </c>
    </row>
    <row r="4466" spans="16:21" x14ac:dyDescent="0.2">
      <c r="P4466">
        <v>4458</v>
      </c>
      <c r="Q4466" s="37">
        <f t="shared" ca="1" si="280"/>
        <v>0</v>
      </c>
      <c r="R4466" s="38">
        <f t="shared" si="281"/>
        <v>10</v>
      </c>
      <c r="S4466" s="38">
        <f t="shared" ca="1" si="282"/>
        <v>0</v>
      </c>
      <c r="T4466" s="38">
        <f t="shared" ca="1" si="279"/>
        <v>10</v>
      </c>
      <c r="U4466" s="38">
        <f ca="1">SUM($R$9:S4466)</f>
        <v>-108420</v>
      </c>
    </row>
    <row r="4467" spans="16:21" x14ac:dyDescent="0.2">
      <c r="P4467">
        <v>4459</v>
      </c>
      <c r="Q4467" s="37">
        <f t="shared" ca="1" si="280"/>
        <v>0</v>
      </c>
      <c r="R4467" s="38">
        <f t="shared" si="281"/>
        <v>10</v>
      </c>
      <c r="S4467" s="38">
        <f t="shared" ca="1" si="282"/>
        <v>0</v>
      </c>
      <c r="T4467" s="38">
        <f t="shared" ca="1" si="279"/>
        <v>10</v>
      </c>
      <c r="U4467" s="38">
        <f ca="1">SUM($R$9:S4467)</f>
        <v>-108410</v>
      </c>
    </row>
    <row r="4468" spans="16:21" x14ac:dyDescent="0.2">
      <c r="P4468">
        <v>4460</v>
      </c>
      <c r="Q4468" s="37">
        <f t="shared" ca="1" si="280"/>
        <v>0</v>
      </c>
      <c r="R4468" s="38">
        <f t="shared" si="281"/>
        <v>10</v>
      </c>
      <c r="S4468" s="38">
        <f t="shared" ca="1" si="282"/>
        <v>0</v>
      </c>
      <c r="T4468" s="38">
        <f t="shared" ca="1" si="279"/>
        <v>10</v>
      </c>
      <c r="U4468" s="38">
        <f ca="1">SUM($R$9:S4468)</f>
        <v>-108400</v>
      </c>
    </row>
    <row r="4469" spans="16:21" x14ac:dyDescent="0.2">
      <c r="P4469">
        <v>4461</v>
      </c>
      <c r="Q4469" s="37">
        <f t="shared" ca="1" si="280"/>
        <v>0</v>
      </c>
      <c r="R4469" s="38">
        <f t="shared" si="281"/>
        <v>10</v>
      </c>
      <c r="S4469" s="38">
        <f t="shared" ca="1" si="282"/>
        <v>0</v>
      </c>
      <c r="T4469" s="38">
        <f t="shared" ca="1" si="279"/>
        <v>10</v>
      </c>
      <c r="U4469" s="38">
        <f ca="1">SUM($R$9:S4469)</f>
        <v>-108390</v>
      </c>
    </row>
    <row r="4470" spans="16:21" x14ac:dyDescent="0.2">
      <c r="P4470">
        <v>4462</v>
      </c>
      <c r="Q4470" s="37">
        <f t="shared" ca="1" si="280"/>
        <v>1</v>
      </c>
      <c r="R4470" s="38">
        <f t="shared" si="281"/>
        <v>10</v>
      </c>
      <c r="S4470" s="38">
        <f t="shared" ca="1" si="282"/>
        <v>-1000</v>
      </c>
      <c r="T4470" s="38">
        <f t="shared" ca="1" si="279"/>
        <v>-990</v>
      </c>
      <c r="U4470" s="38">
        <f ca="1">SUM($R$9:S4470)</f>
        <v>-109380</v>
      </c>
    </row>
    <row r="4471" spans="16:21" x14ac:dyDescent="0.2">
      <c r="P4471">
        <v>4463</v>
      </c>
      <c r="Q4471" s="37">
        <f t="shared" ca="1" si="280"/>
        <v>1</v>
      </c>
      <c r="R4471" s="38">
        <f t="shared" si="281"/>
        <v>10</v>
      </c>
      <c r="S4471" s="38">
        <f t="shared" ca="1" si="282"/>
        <v>-1000</v>
      </c>
      <c r="T4471" s="38">
        <f t="shared" ca="1" si="279"/>
        <v>-990</v>
      </c>
      <c r="U4471" s="38">
        <f ca="1">SUM($R$9:S4471)</f>
        <v>-110370</v>
      </c>
    </row>
    <row r="4472" spans="16:21" x14ac:dyDescent="0.2">
      <c r="P4472">
        <v>4464</v>
      </c>
      <c r="Q4472" s="37">
        <f t="shared" ca="1" si="280"/>
        <v>0</v>
      </c>
      <c r="R4472" s="38">
        <f t="shared" si="281"/>
        <v>10</v>
      </c>
      <c r="S4472" s="38">
        <f t="shared" ca="1" si="282"/>
        <v>0</v>
      </c>
      <c r="T4472" s="38">
        <f t="shared" ca="1" si="279"/>
        <v>10</v>
      </c>
      <c r="U4472" s="38">
        <f ca="1">SUM($R$9:S4472)</f>
        <v>-110360</v>
      </c>
    </row>
    <row r="4473" spans="16:21" x14ac:dyDescent="0.2">
      <c r="P4473">
        <v>4465</v>
      </c>
      <c r="Q4473" s="37">
        <f t="shared" ca="1" si="280"/>
        <v>0</v>
      </c>
      <c r="R4473" s="38">
        <f t="shared" si="281"/>
        <v>10</v>
      </c>
      <c r="S4473" s="38">
        <f t="shared" ca="1" si="282"/>
        <v>0</v>
      </c>
      <c r="T4473" s="38">
        <f t="shared" ca="1" si="279"/>
        <v>10</v>
      </c>
      <c r="U4473" s="38">
        <f ca="1">SUM($R$9:S4473)</f>
        <v>-110350</v>
      </c>
    </row>
    <row r="4474" spans="16:21" x14ac:dyDescent="0.2">
      <c r="P4474">
        <v>4466</v>
      </c>
      <c r="Q4474" s="37">
        <f t="shared" ca="1" si="280"/>
        <v>0</v>
      </c>
      <c r="R4474" s="38">
        <f t="shared" si="281"/>
        <v>10</v>
      </c>
      <c r="S4474" s="38">
        <f t="shared" ca="1" si="282"/>
        <v>0</v>
      </c>
      <c r="T4474" s="38">
        <f t="shared" ca="1" si="279"/>
        <v>10</v>
      </c>
      <c r="U4474" s="38">
        <f ca="1">SUM($R$9:S4474)</f>
        <v>-110340</v>
      </c>
    </row>
    <row r="4475" spans="16:21" x14ac:dyDescent="0.2">
      <c r="P4475">
        <v>4467</v>
      </c>
      <c r="Q4475" s="37">
        <f t="shared" ca="1" si="280"/>
        <v>0</v>
      </c>
      <c r="R4475" s="38">
        <f t="shared" si="281"/>
        <v>10</v>
      </c>
      <c r="S4475" s="38">
        <f t="shared" ca="1" si="282"/>
        <v>0</v>
      </c>
      <c r="T4475" s="38">
        <f t="shared" ca="1" si="279"/>
        <v>10</v>
      </c>
      <c r="U4475" s="38">
        <f ca="1">SUM($R$9:S4475)</f>
        <v>-110330</v>
      </c>
    </row>
    <row r="4476" spans="16:21" x14ac:dyDescent="0.2">
      <c r="P4476">
        <v>4468</v>
      </c>
      <c r="Q4476" s="37">
        <f t="shared" ca="1" si="280"/>
        <v>0</v>
      </c>
      <c r="R4476" s="38">
        <f t="shared" si="281"/>
        <v>10</v>
      </c>
      <c r="S4476" s="38">
        <f t="shared" ca="1" si="282"/>
        <v>0</v>
      </c>
      <c r="T4476" s="38">
        <f t="shared" ca="1" si="279"/>
        <v>10</v>
      </c>
      <c r="U4476" s="38">
        <f ca="1">SUM($R$9:S4476)</f>
        <v>-110320</v>
      </c>
    </row>
    <row r="4477" spans="16:21" x14ac:dyDescent="0.2">
      <c r="P4477">
        <v>4469</v>
      </c>
      <c r="Q4477" s="37">
        <f t="shared" ca="1" si="280"/>
        <v>0</v>
      </c>
      <c r="R4477" s="38">
        <f t="shared" si="281"/>
        <v>10</v>
      </c>
      <c r="S4477" s="38">
        <f t="shared" ca="1" si="282"/>
        <v>0</v>
      </c>
      <c r="T4477" s="38">
        <f t="shared" ca="1" si="279"/>
        <v>10</v>
      </c>
      <c r="U4477" s="38">
        <f ca="1">SUM($R$9:S4477)</f>
        <v>-110310</v>
      </c>
    </row>
    <row r="4478" spans="16:21" x14ac:dyDescent="0.2">
      <c r="P4478">
        <v>4470</v>
      </c>
      <c r="Q4478" s="37">
        <f t="shared" ca="1" si="280"/>
        <v>0</v>
      </c>
      <c r="R4478" s="38">
        <f t="shared" si="281"/>
        <v>10</v>
      </c>
      <c r="S4478" s="38">
        <f t="shared" ca="1" si="282"/>
        <v>0</v>
      </c>
      <c r="T4478" s="38">
        <f t="shared" ca="1" si="279"/>
        <v>10</v>
      </c>
      <c r="U4478" s="38">
        <f ca="1">SUM($R$9:S4478)</f>
        <v>-110300</v>
      </c>
    </row>
    <row r="4479" spans="16:21" x14ac:dyDescent="0.2">
      <c r="P4479">
        <v>4471</v>
      </c>
      <c r="Q4479" s="37">
        <f t="shared" ca="1" si="280"/>
        <v>0</v>
      </c>
      <c r="R4479" s="38">
        <f t="shared" si="281"/>
        <v>10</v>
      </c>
      <c r="S4479" s="38">
        <f t="shared" ca="1" si="282"/>
        <v>0</v>
      </c>
      <c r="T4479" s="38">
        <f t="shared" ca="1" si="279"/>
        <v>10</v>
      </c>
      <c r="U4479" s="38">
        <f ca="1">SUM($R$9:S4479)</f>
        <v>-110290</v>
      </c>
    </row>
    <row r="4480" spans="16:21" x14ac:dyDescent="0.2">
      <c r="P4480">
        <v>4472</v>
      </c>
      <c r="Q4480" s="37">
        <f t="shared" ca="1" si="280"/>
        <v>0</v>
      </c>
      <c r="R4480" s="38">
        <f t="shared" si="281"/>
        <v>10</v>
      </c>
      <c r="S4480" s="38">
        <f t="shared" ca="1" si="282"/>
        <v>0</v>
      </c>
      <c r="T4480" s="38">
        <f t="shared" ca="1" si="279"/>
        <v>10</v>
      </c>
      <c r="U4480" s="38">
        <f ca="1">SUM($R$9:S4480)</f>
        <v>-110280</v>
      </c>
    </row>
    <row r="4481" spans="16:21" x14ac:dyDescent="0.2">
      <c r="P4481">
        <v>4473</v>
      </c>
      <c r="Q4481" s="37">
        <f t="shared" ca="1" si="280"/>
        <v>0</v>
      </c>
      <c r="R4481" s="38">
        <f t="shared" si="281"/>
        <v>10</v>
      </c>
      <c r="S4481" s="38">
        <f t="shared" ca="1" si="282"/>
        <v>0</v>
      </c>
      <c r="T4481" s="38">
        <f t="shared" ca="1" si="279"/>
        <v>10</v>
      </c>
      <c r="U4481" s="38">
        <f ca="1">SUM($R$9:S4481)</f>
        <v>-110270</v>
      </c>
    </row>
    <row r="4482" spans="16:21" x14ac:dyDescent="0.2">
      <c r="P4482">
        <v>4474</v>
      </c>
      <c r="Q4482" s="37">
        <f t="shared" ca="1" si="280"/>
        <v>0</v>
      </c>
      <c r="R4482" s="38">
        <f t="shared" si="281"/>
        <v>10</v>
      </c>
      <c r="S4482" s="38">
        <f t="shared" ca="1" si="282"/>
        <v>0</v>
      </c>
      <c r="T4482" s="38">
        <f t="shared" ca="1" si="279"/>
        <v>10</v>
      </c>
      <c r="U4482" s="38">
        <f ca="1">SUM($R$9:S4482)</f>
        <v>-110260</v>
      </c>
    </row>
    <row r="4483" spans="16:21" x14ac:dyDescent="0.2">
      <c r="P4483">
        <v>4475</v>
      </c>
      <c r="Q4483" s="37">
        <f t="shared" ca="1" si="280"/>
        <v>0</v>
      </c>
      <c r="R4483" s="38">
        <f t="shared" si="281"/>
        <v>10</v>
      </c>
      <c r="S4483" s="38">
        <f t="shared" ca="1" si="282"/>
        <v>0</v>
      </c>
      <c r="T4483" s="38">
        <f t="shared" ca="1" si="279"/>
        <v>10</v>
      </c>
      <c r="U4483" s="38">
        <f ca="1">SUM($R$9:S4483)</f>
        <v>-110250</v>
      </c>
    </row>
    <row r="4484" spans="16:21" x14ac:dyDescent="0.2">
      <c r="P4484">
        <v>4476</v>
      </c>
      <c r="Q4484" s="37">
        <f t="shared" ca="1" si="280"/>
        <v>0</v>
      </c>
      <c r="R4484" s="38">
        <f t="shared" si="281"/>
        <v>10</v>
      </c>
      <c r="S4484" s="38">
        <f t="shared" ca="1" si="282"/>
        <v>0</v>
      </c>
      <c r="T4484" s="38">
        <f t="shared" ca="1" si="279"/>
        <v>10</v>
      </c>
      <c r="U4484" s="38">
        <f ca="1">SUM($R$9:S4484)</f>
        <v>-110240</v>
      </c>
    </row>
    <row r="4485" spans="16:21" x14ac:dyDescent="0.2">
      <c r="P4485">
        <v>4477</v>
      </c>
      <c r="Q4485" s="37">
        <f t="shared" ca="1" si="280"/>
        <v>0</v>
      </c>
      <c r="R4485" s="38">
        <f t="shared" si="281"/>
        <v>10</v>
      </c>
      <c r="S4485" s="38">
        <f t="shared" ca="1" si="282"/>
        <v>0</v>
      </c>
      <c r="T4485" s="38">
        <f t="shared" ca="1" si="279"/>
        <v>10</v>
      </c>
      <c r="U4485" s="38">
        <f ca="1">SUM($R$9:S4485)</f>
        <v>-110230</v>
      </c>
    </row>
    <row r="4486" spans="16:21" x14ac:dyDescent="0.2">
      <c r="P4486">
        <v>4478</v>
      </c>
      <c r="Q4486" s="37">
        <f t="shared" ca="1" si="280"/>
        <v>0</v>
      </c>
      <c r="R4486" s="38">
        <f t="shared" si="281"/>
        <v>10</v>
      </c>
      <c r="S4486" s="38">
        <f t="shared" ca="1" si="282"/>
        <v>0</v>
      </c>
      <c r="T4486" s="38">
        <f t="shared" ca="1" si="279"/>
        <v>10</v>
      </c>
      <c r="U4486" s="38">
        <f ca="1">SUM($R$9:S4486)</f>
        <v>-110220</v>
      </c>
    </row>
    <row r="4487" spans="16:21" x14ac:dyDescent="0.2">
      <c r="P4487">
        <v>4479</v>
      </c>
      <c r="Q4487" s="37">
        <f t="shared" ca="1" si="280"/>
        <v>0</v>
      </c>
      <c r="R4487" s="38">
        <f t="shared" si="281"/>
        <v>10</v>
      </c>
      <c r="S4487" s="38">
        <f t="shared" ca="1" si="282"/>
        <v>0</v>
      </c>
      <c r="T4487" s="38">
        <f t="shared" ca="1" si="279"/>
        <v>10</v>
      </c>
      <c r="U4487" s="38">
        <f ca="1">SUM($R$9:S4487)</f>
        <v>-110210</v>
      </c>
    </row>
    <row r="4488" spans="16:21" x14ac:dyDescent="0.2">
      <c r="P4488">
        <v>4480</v>
      </c>
      <c r="Q4488" s="37">
        <f t="shared" ca="1" si="280"/>
        <v>0</v>
      </c>
      <c r="R4488" s="38">
        <f t="shared" si="281"/>
        <v>10</v>
      </c>
      <c r="S4488" s="38">
        <f t="shared" ca="1" si="282"/>
        <v>0</v>
      </c>
      <c r="T4488" s="38">
        <f t="shared" ca="1" si="279"/>
        <v>10</v>
      </c>
      <c r="U4488" s="38">
        <f ca="1">SUM($R$9:S4488)</f>
        <v>-110200</v>
      </c>
    </row>
    <row r="4489" spans="16:21" x14ac:dyDescent="0.2">
      <c r="P4489">
        <v>4481</v>
      </c>
      <c r="Q4489" s="37">
        <f t="shared" ca="1" si="280"/>
        <v>0</v>
      </c>
      <c r="R4489" s="38">
        <f t="shared" si="281"/>
        <v>10</v>
      </c>
      <c r="S4489" s="38">
        <f t="shared" ca="1" si="282"/>
        <v>0</v>
      </c>
      <c r="T4489" s="38">
        <f t="shared" ca="1" si="279"/>
        <v>10</v>
      </c>
      <c r="U4489" s="38">
        <f ca="1">SUM($R$9:S4489)</f>
        <v>-110190</v>
      </c>
    </row>
    <row r="4490" spans="16:21" x14ac:dyDescent="0.2">
      <c r="P4490">
        <v>4482</v>
      </c>
      <c r="Q4490" s="37">
        <f t="shared" ca="1" si="280"/>
        <v>0</v>
      </c>
      <c r="R4490" s="38">
        <f t="shared" si="281"/>
        <v>10</v>
      </c>
      <c r="S4490" s="38">
        <f t="shared" ca="1" si="282"/>
        <v>0</v>
      </c>
      <c r="T4490" s="38">
        <f t="shared" ref="T4490:T4553" ca="1" si="283">R4490+S4490</f>
        <v>10</v>
      </c>
      <c r="U4490" s="38">
        <f ca="1">SUM($R$9:S4490)</f>
        <v>-110180</v>
      </c>
    </row>
    <row r="4491" spans="16:21" x14ac:dyDescent="0.2">
      <c r="P4491">
        <v>4483</v>
      </c>
      <c r="Q4491" s="37">
        <f t="shared" ca="1" si="280"/>
        <v>0</v>
      </c>
      <c r="R4491" s="38">
        <f t="shared" si="281"/>
        <v>10</v>
      </c>
      <c r="S4491" s="38">
        <f t="shared" ca="1" si="282"/>
        <v>0</v>
      </c>
      <c r="T4491" s="38">
        <f t="shared" ca="1" si="283"/>
        <v>10</v>
      </c>
      <c r="U4491" s="38">
        <f ca="1">SUM($R$9:S4491)</f>
        <v>-110170</v>
      </c>
    </row>
    <row r="4492" spans="16:21" x14ac:dyDescent="0.2">
      <c r="P4492">
        <v>4484</v>
      </c>
      <c r="Q4492" s="37">
        <f t="shared" ca="1" si="280"/>
        <v>0</v>
      </c>
      <c r="R4492" s="38">
        <f t="shared" si="281"/>
        <v>10</v>
      </c>
      <c r="S4492" s="38">
        <f t="shared" ca="1" si="282"/>
        <v>0</v>
      </c>
      <c r="T4492" s="38">
        <f t="shared" ca="1" si="283"/>
        <v>10</v>
      </c>
      <c r="U4492" s="38">
        <f ca="1">SUM($R$9:S4492)</f>
        <v>-110160</v>
      </c>
    </row>
    <row r="4493" spans="16:21" x14ac:dyDescent="0.2">
      <c r="P4493">
        <v>4485</v>
      </c>
      <c r="Q4493" s="37">
        <f t="shared" ca="1" si="280"/>
        <v>0</v>
      </c>
      <c r="R4493" s="38">
        <f t="shared" si="281"/>
        <v>10</v>
      </c>
      <c r="S4493" s="38">
        <f t="shared" ca="1" si="282"/>
        <v>0</v>
      </c>
      <c r="T4493" s="38">
        <f t="shared" ca="1" si="283"/>
        <v>10</v>
      </c>
      <c r="U4493" s="38">
        <f ca="1">SUM($R$9:S4493)</f>
        <v>-110150</v>
      </c>
    </row>
    <row r="4494" spans="16:21" x14ac:dyDescent="0.2">
      <c r="P4494">
        <v>4486</v>
      </c>
      <c r="Q4494" s="37">
        <f t="shared" ca="1" si="280"/>
        <v>0</v>
      </c>
      <c r="R4494" s="38">
        <f t="shared" si="281"/>
        <v>10</v>
      </c>
      <c r="S4494" s="38">
        <f t="shared" ca="1" si="282"/>
        <v>0</v>
      </c>
      <c r="T4494" s="38">
        <f t="shared" ca="1" si="283"/>
        <v>10</v>
      </c>
      <c r="U4494" s="38">
        <f ca="1">SUM($R$9:S4494)</f>
        <v>-110140</v>
      </c>
    </row>
    <row r="4495" spans="16:21" x14ac:dyDescent="0.2">
      <c r="P4495">
        <v>4487</v>
      </c>
      <c r="Q4495" s="37">
        <f t="shared" ca="1" si="280"/>
        <v>0</v>
      </c>
      <c r="R4495" s="38">
        <f t="shared" si="281"/>
        <v>10</v>
      </c>
      <c r="S4495" s="38">
        <f t="shared" ca="1" si="282"/>
        <v>0</v>
      </c>
      <c r="T4495" s="38">
        <f t="shared" ca="1" si="283"/>
        <v>10</v>
      </c>
      <c r="U4495" s="38">
        <f ca="1">SUM($R$9:S4495)</f>
        <v>-110130</v>
      </c>
    </row>
    <row r="4496" spans="16:21" x14ac:dyDescent="0.2">
      <c r="P4496">
        <v>4488</v>
      </c>
      <c r="Q4496" s="37">
        <f t="shared" ca="1" si="280"/>
        <v>0</v>
      </c>
      <c r="R4496" s="38">
        <f t="shared" si="281"/>
        <v>10</v>
      </c>
      <c r="S4496" s="38">
        <f t="shared" ca="1" si="282"/>
        <v>0</v>
      </c>
      <c r="T4496" s="38">
        <f t="shared" ca="1" si="283"/>
        <v>10</v>
      </c>
      <c r="U4496" s="38">
        <f ca="1">SUM($R$9:S4496)</f>
        <v>-110120</v>
      </c>
    </row>
    <row r="4497" spans="16:21" x14ac:dyDescent="0.2">
      <c r="P4497">
        <v>4489</v>
      </c>
      <c r="Q4497" s="37">
        <f t="shared" ca="1" si="280"/>
        <v>0</v>
      </c>
      <c r="R4497" s="38">
        <f t="shared" si="281"/>
        <v>10</v>
      </c>
      <c r="S4497" s="38">
        <f t="shared" ca="1" si="282"/>
        <v>0</v>
      </c>
      <c r="T4497" s="38">
        <f t="shared" ca="1" si="283"/>
        <v>10</v>
      </c>
      <c r="U4497" s="38">
        <f ca="1">SUM($R$9:S4497)</f>
        <v>-110110</v>
      </c>
    </row>
    <row r="4498" spans="16:21" x14ac:dyDescent="0.2">
      <c r="P4498">
        <v>4490</v>
      </c>
      <c r="Q4498" s="37">
        <f t="shared" ca="1" si="280"/>
        <v>0</v>
      </c>
      <c r="R4498" s="38">
        <f t="shared" si="281"/>
        <v>10</v>
      </c>
      <c r="S4498" s="38">
        <f t="shared" ca="1" si="282"/>
        <v>0</v>
      </c>
      <c r="T4498" s="38">
        <f t="shared" ca="1" si="283"/>
        <v>10</v>
      </c>
      <c r="U4498" s="38">
        <f ca="1">SUM($R$9:S4498)</f>
        <v>-110100</v>
      </c>
    </row>
    <row r="4499" spans="16:21" x14ac:dyDescent="0.2">
      <c r="P4499">
        <v>4491</v>
      </c>
      <c r="Q4499" s="37">
        <f t="shared" ca="1" si="280"/>
        <v>0</v>
      </c>
      <c r="R4499" s="38">
        <f t="shared" si="281"/>
        <v>10</v>
      </c>
      <c r="S4499" s="38">
        <f t="shared" ca="1" si="282"/>
        <v>0</v>
      </c>
      <c r="T4499" s="38">
        <f t="shared" ca="1" si="283"/>
        <v>10</v>
      </c>
      <c r="U4499" s="38">
        <f ca="1">SUM($R$9:S4499)</f>
        <v>-110090</v>
      </c>
    </row>
    <row r="4500" spans="16:21" x14ac:dyDescent="0.2">
      <c r="P4500">
        <v>4492</v>
      </c>
      <c r="Q4500" s="37">
        <f t="shared" ca="1" si="280"/>
        <v>0</v>
      </c>
      <c r="R4500" s="38">
        <f t="shared" si="281"/>
        <v>10</v>
      </c>
      <c r="S4500" s="38">
        <f t="shared" ca="1" si="282"/>
        <v>0</v>
      </c>
      <c r="T4500" s="38">
        <f t="shared" ca="1" si="283"/>
        <v>10</v>
      </c>
      <c r="U4500" s="38">
        <f ca="1">SUM($R$9:S4500)</f>
        <v>-110080</v>
      </c>
    </row>
    <row r="4501" spans="16:21" x14ac:dyDescent="0.2">
      <c r="P4501">
        <v>4493</v>
      </c>
      <c r="Q4501" s="37">
        <f t="shared" ca="1" si="280"/>
        <v>0</v>
      </c>
      <c r="R4501" s="38">
        <f t="shared" si="281"/>
        <v>10</v>
      </c>
      <c r="S4501" s="38">
        <f t="shared" ca="1" si="282"/>
        <v>0</v>
      </c>
      <c r="T4501" s="38">
        <f t="shared" ca="1" si="283"/>
        <v>10</v>
      </c>
      <c r="U4501" s="38">
        <f ca="1">SUM($R$9:S4501)</f>
        <v>-110070</v>
      </c>
    </row>
    <row r="4502" spans="16:21" x14ac:dyDescent="0.2">
      <c r="P4502">
        <v>4494</v>
      </c>
      <c r="Q4502" s="37">
        <f t="shared" ca="1" si="280"/>
        <v>0</v>
      </c>
      <c r="R4502" s="38">
        <f t="shared" si="281"/>
        <v>10</v>
      </c>
      <c r="S4502" s="38">
        <f t="shared" ca="1" si="282"/>
        <v>0</v>
      </c>
      <c r="T4502" s="38">
        <f t="shared" ca="1" si="283"/>
        <v>10</v>
      </c>
      <c r="U4502" s="38">
        <f ca="1">SUM($R$9:S4502)</f>
        <v>-110060</v>
      </c>
    </row>
    <row r="4503" spans="16:21" x14ac:dyDescent="0.2">
      <c r="P4503">
        <v>4495</v>
      </c>
      <c r="Q4503" s="37">
        <f t="shared" ca="1" si="280"/>
        <v>0</v>
      </c>
      <c r="R4503" s="38">
        <f t="shared" si="281"/>
        <v>10</v>
      </c>
      <c r="S4503" s="38">
        <f t="shared" ca="1" si="282"/>
        <v>0</v>
      </c>
      <c r="T4503" s="38">
        <f t="shared" ca="1" si="283"/>
        <v>10</v>
      </c>
      <c r="U4503" s="38">
        <f ca="1">SUM($R$9:S4503)</f>
        <v>-110050</v>
      </c>
    </row>
    <row r="4504" spans="16:21" x14ac:dyDescent="0.2">
      <c r="P4504">
        <v>4496</v>
      </c>
      <c r="Q4504" s="37">
        <f t="shared" ca="1" si="280"/>
        <v>0</v>
      </c>
      <c r="R4504" s="38">
        <f t="shared" si="281"/>
        <v>10</v>
      </c>
      <c r="S4504" s="38">
        <f t="shared" ca="1" si="282"/>
        <v>0</v>
      </c>
      <c r="T4504" s="38">
        <f t="shared" ca="1" si="283"/>
        <v>10</v>
      </c>
      <c r="U4504" s="38">
        <f ca="1">SUM($R$9:S4504)</f>
        <v>-110040</v>
      </c>
    </row>
    <row r="4505" spans="16:21" x14ac:dyDescent="0.2">
      <c r="P4505">
        <v>4497</v>
      </c>
      <c r="Q4505" s="37">
        <f t="shared" ca="1" si="280"/>
        <v>0</v>
      </c>
      <c r="R4505" s="38">
        <f t="shared" si="281"/>
        <v>10</v>
      </c>
      <c r="S4505" s="38">
        <f t="shared" ca="1" si="282"/>
        <v>0</v>
      </c>
      <c r="T4505" s="38">
        <f t="shared" ca="1" si="283"/>
        <v>10</v>
      </c>
      <c r="U4505" s="38">
        <f ca="1">SUM($R$9:S4505)</f>
        <v>-110030</v>
      </c>
    </row>
    <row r="4506" spans="16:21" x14ac:dyDescent="0.2">
      <c r="P4506">
        <v>4498</v>
      </c>
      <c r="Q4506" s="37">
        <f t="shared" ca="1" si="280"/>
        <v>0</v>
      </c>
      <c r="R4506" s="38">
        <f t="shared" si="281"/>
        <v>10</v>
      </c>
      <c r="S4506" s="38">
        <f t="shared" ca="1" si="282"/>
        <v>0</v>
      </c>
      <c r="T4506" s="38">
        <f t="shared" ca="1" si="283"/>
        <v>10</v>
      </c>
      <c r="U4506" s="38">
        <f ca="1">SUM($R$9:S4506)</f>
        <v>-110020</v>
      </c>
    </row>
    <row r="4507" spans="16:21" x14ac:dyDescent="0.2">
      <c r="P4507">
        <v>4499</v>
      </c>
      <c r="Q4507" s="37">
        <f t="shared" ca="1" si="280"/>
        <v>0</v>
      </c>
      <c r="R4507" s="38">
        <f t="shared" si="281"/>
        <v>10</v>
      </c>
      <c r="S4507" s="38">
        <f t="shared" ca="1" si="282"/>
        <v>0</v>
      </c>
      <c r="T4507" s="38">
        <f t="shared" ca="1" si="283"/>
        <v>10</v>
      </c>
      <c r="U4507" s="38">
        <f ca="1">SUM($R$9:S4507)</f>
        <v>-110010</v>
      </c>
    </row>
    <row r="4508" spans="16:21" x14ac:dyDescent="0.2">
      <c r="P4508">
        <v>4500</v>
      </c>
      <c r="Q4508" s="37">
        <f t="shared" ca="1" si="280"/>
        <v>0</v>
      </c>
      <c r="R4508" s="38">
        <f t="shared" si="281"/>
        <v>10</v>
      </c>
      <c r="S4508" s="38">
        <f t="shared" ca="1" si="282"/>
        <v>0</v>
      </c>
      <c r="T4508" s="38">
        <f t="shared" ca="1" si="283"/>
        <v>10</v>
      </c>
      <c r="U4508" s="38">
        <f ca="1">SUM($R$9:S4508)</f>
        <v>-110000</v>
      </c>
    </row>
    <row r="4509" spans="16:21" x14ac:dyDescent="0.2">
      <c r="P4509">
        <v>4501</v>
      </c>
      <c r="Q4509" s="37">
        <f t="shared" ca="1" si="280"/>
        <v>0</v>
      </c>
      <c r="R4509" s="38">
        <f t="shared" si="281"/>
        <v>10</v>
      </c>
      <c r="S4509" s="38">
        <f t="shared" ca="1" si="282"/>
        <v>0</v>
      </c>
      <c r="T4509" s="38">
        <f t="shared" ca="1" si="283"/>
        <v>10</v>
      </c>
      <c r="U4509" s="38">
        <f ca="1">SUM($R$9:S4509)</f>
        <v>-109990</v>
      </c>
    </row>
    <row r="4510" spans="16:21" x14ac:dyDescent="0.2">
      <c r="P4510">
        <v>4502</v>
      </c>
      <c r="Q4510" s="37">
        <f t="shared" ca="1" si="280"/>
        <v>0</v>
      </c>
      <c r="R4510" s="38">
        <f t="shared" si="281"/>
        <v>10</v>
      </c>
      <c r="S4510" s="38">
        <f t="shared" ca="1" si="282"/>
        <v>0</v>
      </c>
      <c r="T4510" s="38">
        <f t="shared" ca="1" si="283"/>
        <v>10</v>
      </c>
      <c r="U4510" s="38">
        <f ca="1">SUM($R$9:S4510)</f>
        <v>-109980</v>
      </c>
    </row>
    <row r="4511" spans="16:21" x14ac:dyDescent="0.2">
      <c r="P4511">
        <v>4503</v>
      </c>
      <c r="Q4511" s="37">
        <f t="shared" ca="1" si="280"/>
        <v>0</v>
      </c>
      <c r="R4511" s="38">
        <f t="shared" si="281"/>
        <v>10</v>
      </c>
      <c r="S4511" s="38">
        <f t="shared" ca="1" si="282"/>
        <v>0</v>
      </c>
      <c r="T4511" s="38">
        <f t="shared" ca="1" si="283"/>
        <v>10</v>
      </c>
      <c r="U4511" s="38">
        <f ca="1">SUM($R$9:S4511)</f>
        <v>-109970</v>
      </c>
    </row>
    <row r="4512" spans="16:21" x14ac:dyDescent="0.2">
      <c r="P4512">
        <v>4504</v>
      </c>
      <c r="Q4512" s="37">
        <f t="shared" ca="1" si="280"/>
        <v>0</v>
      </c>
      <c r="R4512" s="38">
        <f t="shared" si="281"/>
        <v>10</v>
      </c>
      <c r="S4512" s="38">
        <f t="shared" ca="1" si="282"/>
        <v>0</v>
      </c>
      <c r="T4512" s="38">
        <f t="shared" ca="1" si="283"/>
        <v>10</v>
      </c>
      <c r="U4512" s="38">
        <f ca="1">SUM($R$9:S4512)</f>
        <v>-109960</v>
      </c>
    </row>
    <row r="4513" spans="16:21" x14ac:dyDescent="0.2">
      <c r="P4513">
        <v>4505</v>
      </c>
      <c r="Q4513" s="37">
        <f t="shared" ca="1" si="280"/>
        <v>0</v>
      </c>
      <c r="R4513" s="38">
        <f t="shared" si="281"/>
        <v>10</v>
      </c>
      <c r="S4513" s="38">
        <f t="shared" ca="1" si="282"/>
        <v>0</v>
      </c>
      <c r="T4513" s="38">
        <f t="shared" ca="1" si="283"/>
        <v>10</v>
      </c>
      <c r="U4513" s="38">
        <f ca="1">SUM($R$9:S4513)</f>
        <v>-109950</v>
      </c>
    </row>
    <row r="4514" spans="16:21" x14ac:dyDescent="0.2">
      <c r="P4514">
        <v>4506</v>
      </c>
      <c r="Q4514" s="37">
        <f t="shared" ca="1" si="280"/>
        <v>0</v>
      </c>
      <c r="R4514" s="38">
        <f t="shared" si="281"/>
        <v>10</v>
      </c>
      <c r="S4514" s="38">
        <f t="shared" ca="1" si="282"/>
        <v>0</v>
      </c>
      <c r="T4514" s="38">
        <f t="shared" ca="1" si="283"/>
        <v>10</v>
      </c>
      <c r="U4514" s="38">
        <f ca="1">SUM($R$9:S4514)</f>
        <v>-109940</v>
      </c>
    </row>
    <row r="4515" spans="16:21" x14ac:dyDescent="0.2">
      <c r="P4515">
        <v>4507</v>
      </c>
      <c r="Q4515" s="37">
        <f t="shared" ca="1" si="280"/>
        <v>0</v>
      </c>
      <c r="R4515" s="38">
        <f t="shared" si="281"/>
        <v>10</v>
      </c>
      <c r="S4515" s="38">
        <f t="shared" ca="1" si="282"/>
        <v>0</v>
      </c>
      <c r="T4515" s="38">
        <f t="shared" ca="1" si="283"/>
        <v>10</v>
      </c>
      <c r="U4515" s="38">
        <f ca="1">SUM($R$9:S4515)</f>
        <v>-109930</v>
      </c>
    </row>
    <row r="4516" spans="16:21" x14ac:dyDescent="0.2">
      <c r="P4516">
        <v>4508</v>
      </c>
      <c r="Q4516" s="37">
        <f t="shared" ca="1" si="280"/>
        <v>0</v>
      </c>
      <c r="R4516" s="38">
        <f t="shared" si="281"/>
        <v>10</v>
      </c>
      <c r="S4516" s="38">
        <f t="shared" ca="1" si="282"/>
        <v>0</v>
      </c>
      <c r="T4516" s="38">
        <f t="shared" ca="1" si="283"/>
        <v>10</v>
      </c>
      <c r="U4516" s="38">
        <f ca="1">SUM($R$9:S4516)</f>
        <v>-109920</v>
      </c>
    </row>
    <row r="4517" spans="16:21" x14ac:dyDescent="0.2">
      <c r="P4517">
        <v>4509</v>
      </c>
      <c r="Q4517" s="37">
        <f t="shared" ca="1" si="280"/>
        <v>0</v>
      </c>
      <c r="R4517" s="38">
        <f t="shared" si="281"/>
        <v>10</v>
      </c>
      <c r="S4517" s="38">
        <f t="shared" ca="1" si="282"/>
        <v>0</v>
      </c>
      <c r="T4517" s="38">
        <f t="shared" ca="1" si="283"/>
        <v>10</v>
      </c>
      <c r="U4517" s="38">
        <f ca="1">SUM($R$9:S4517)</f>
        <v>-109910</v>
      </c>
    </row>
    <row r="4518" spans="16:21" x14ac:dyDescent="0.2">
      <c r="P4518">
        <v>4510</v>
      </c>
      <c r="Q4518" s="37">
        <f t="shared" ca="1" si="280"/>
        <v>0</v>
      </c>
      <c r="R4518" s="38">
        <f t="shared" si="281"/>
        <v>10</v>
      </c>
      <c r="S4518" s="38">
        <f t="shared" ca="1" si="282"/>
        <v>0</v>
      </c>
      <c r="T4518" s="38">
        <f t="shared" ca="1" si="283"/>
        <v>10</v>
      </c>
      <c r="U4518" s="38">
        <f ca="1">SUM($R$9:S4518)</f>
        <v>-109900</v>
      </c>
    </row>
    <row r="4519" spans="16:21" x14ac:dyDescent="0.2">
      <c r="P4519">
        <v>4511</v>
      </c>
      <c r="Q4519" s="37">
        <f t="shared" ca="1" si="280"/>
        <v>0</v>
      </c>
      <c r="R4519" s="38">
        <f t="shared" si="281"/>
        <v>10</v>
      </c>
      <c r="S4519" s="38">
        <f t="shared" ca="1" si="282"/>
        <v>0</v>
      </c>
      <c r="T4519" s="38">
        <f t="shared" ca="1" si="283"/>
        <v>10</v>
      </c>
      <c r="U4519" s="38">
        <f ca="1">SUM($R$9:S4519)</f>
        <v>-109890</v>
      </c>
    </row>
    <row r="4520" spans="16:21" x14ac:dyDescent="0.2">
      <c r="P4520">
        <v>4512</v>
      </c>
      <c r="Q4520" s="37">
        <f t="shared" ca="1" si="280"/>
        <v>0</v>
      </c>
      <c r="R4520" s="38">
        <f t="shared" si="281"/>
        <v>10</v>
      </c>
      <c r="S4520" s="38">
        <f t="shared" ca="1" si="282"/>
        <v>0</v>
      </c>
      <c r="T4520" s="38">
        <f t="shared" ca="1" si="283"/>
        <v>10</v>
      </c>
      <c r="U4520" s="38">
        <f ca="1">SUM($R$9:S4520)</f>
        <v>-109880</v>
      </c>
    </row>
    <row r="4521" spans="16:21" x14ac:dyDescent="0.2">
      <c r="P4521">
        <v>4513</v>
      </c>
      <c r="Q4521" s="37">
        <f t="shared" ca="1" si="280"/>
        <v>0</v>
      </c>
      <c r="R4521" s="38">
        <f t="shared" si="281"/>
        <v>10</v>
      </c>
      <c r="S4521" s="38">
        <f t="shared" ca="1" si="282"/>
        <v>0</v>
      </c>
      <c r="T4521" s="38">
        <f t="shared" ca="1" si="283"/>
        <v>10</v>
      </c>
      <c r="U4521" s="38">
        <f ca="1">SUM($R$9:S4521)</f>
        <v>-109870</v>
      </c>
    </row>
    <row r="4522" spans="16:21" x14ac:dyDescent="0.2">
      <c r="P4522">
        <v>4514</v>
      </c>
      <c r="Q4522" s="37">
        <f t="shared" ca="1" si="280"/>
        <v>0</v>
      </c>
      <c r="R4522" s="38">
        <f t="shared" si="281"/>
        <v>10</v>
      </c>
      <c r="S4522" s="38">
        <f t="shared" ca="1" si="282"/>
        <v>0</v>
      </c>
      <c r="T4522" s="38">
        <f t="shared" ca="1" si="283"/>
        <v>10</v>
      </c>
      <c r="U4522" s="38">
        <f ca="1">SUM($R$9:S4522)</f>
        <v>-109860</v>
      </c>
    </row>
    <row r="4523" spans="16:21" x14ac:dyDescent="0.2">
      <c r="P4523">
        <v>4515</v>
      </c>
      <c r="Q4523" s="37">
        <f t="shared" ca="1" si="280"/>
        <v>0</v>
      </c>
      <c r="R4523" s="38">
        <f t="shared" si="281"/>
        <v>10</v>
      </c>
      <c r="S4523" s="38">
        <f t="shared" ca="1" si="282"/>
        <v>0</v>
      </c>
      <c r="T4523" s="38">
        <f t="shared" ca="1" si="283"/>
        <v>10</v>
      </c>
      <c r="U4523" s="38">
        <f ca="1">SUM($R$9:S4523)</f>
        <v>-109850</v>
      </c>
    </row>
    <row r="4524" spans="16:21" x14ac:dyDescent="0.2">
      <c r="P4524">
        <v>4516</v>
      </c>
      <c r="Q4524" s="37">
        <f t="shared" ca="1" si="280"/>
        <v>0</v>
      </c>
      <c r="R4524" s="38">
        <f t="shared" si="281"/>
        <v>10</v>
      </c>
      <c r="S4524" s="38">
        <f t="shared" ca="1" si="282"/>
        <v>0</v>
      </c>
      <c r="T4524" s="38">
        <f t="shared" ca="1" si="283"/>
        <v>10</v>
      </c>
      <c r="U4524" s="38">
        <f ca="1">SUM($R$9:S4524)</f>
        <v>-109840</v>
      </c>
    </row>
    <row r="4525" spans="16:21" x14ac:dyDescent="0.2">
      <c r="P4525">
        <v>4517</v>
      </c>
      <c r="Q4525" s="37">
        <f t="shared" ca="1" si="280"/>
        <v>0</v>
      </c>
      <c r="R4525" s="38">
        <f t="shared" si="281"/>
        <v>10</v>
      </c>
      <c r="S4525" s="38">
        <f t="shared" ca="1" si="282"/>
        <v>0</v>
      </c>
      <c r="T4525" s="38">
        <f t="shared" ca="1" si="283"/>
        <v>10</v>
      </c>
      <c r="U4525" s="38">
        <f ca="1">SUM($R$9:S4525)</f>
        <v>-109830</v>
      </c>
    </row>
    <row r="4526" spans="16:21" x14ac:dyDescent="0.2">
      <c r="P4526">
        <v>4518</v>
      </c>
      <c r="Q4526" s="37">
        <f t="shared" ca="1" si="280"/>
        <v>0</v>
      </c>
      <c r="R4526" s="38">
        <f t="shared" si="281"/>
        <v>10</v>
      </c>
      <c r="S4526" s="38">
        <f t="shared" ca="1" si="282"/>
        <v>0</v>
      </c>
      <c r="T4526" s="38">
        <f t="shared" ca="1" si="283"/>
        <v>10</v>
      </c>
      <c r="U4526" s="38">
        <f ca="1">SUM($R$9:S4526)</f>
        <v>-109820</v>
      </c>
    </row>
    <row r="4527" spans="16:21" x14ac:dyDescent="0.2">
      <c r="P4527">
        <v>4519</v>
      </c>
      <c r="Q4527" s="37">
        <f t="shared" ca="1" si="280"/>
        <v>0</v>
      </c>
      <c r="R4527" s="38">
        <f t="shared" si="281"/>
        <v>10</v>
      </c>
      <c r="S4527" s="38">
        <f t="shared" ca="1" si="282"/>
        <v>0</v>
      </c>
      <c r="T4527" s="38">
        <f t="shared" ca="1" si="283"/>
        <v>10</v>
      </c>
      <c r="U4527" s="38">
        <f ca="1">SUM($R$9:S4527)</f>
        <v>-109810</v>
      </c>
    </row>
    <row r="4528" spans="16:21" x14ac:dyDescent="0.2">
      <c r="P4528">
        <v>4520</v>
      </c>
      <c r="Q4528" s="37">
        <f t="shared" ca="1" si="280"/>
        <v>0</v>
      </c>
      <c r="R4528" s="38">
        <f t="shared" si="281"/>
        <v>10</v>
      </c>
      <c r="S4528" s="38">
        <f t="shared" ca="1" si="282"/>
        <v>0</v>
      </c>
      <c r="T4528" s="38">
        <f t="shared" ca="1" si="283"/>
        <v>10</v>
      </c>
      <c r="U4528" s="38">
        <f ca="1">SUM($R$9:S4528)</f>
        <v>-109800</v>
      </c>
    </row>
    <row r="4529" spans="16:21" x14ac:dyDescent="0.2">
      <c r="P4529">
        <v>4521</v>
      </c>
      <c r="Q4529" s="37">
        <f t="shared" ref="Q4529:Q4592" ca="1" si="284">IF(RAND()&lt;$C$2,1,0)</f>
        <v>0</v>
      </c>
      <c r="R4529" s="38">
        <f t="shared" ref="R4529:R4592" si="285">$G$2</f>
        <v>10</v>
      </c>
      <c r="S4529" s="38">
        <f t="shared" ref="S4529:S4592" ca="1" si="286">IF(Q4529=1,$G$3,$G$4)</f>
        <v>0</v>
      </c>
      <c r="T4529" s="38">
        <f t="shared" ca="1" si="283"/>
        <v>10</v>
      </c>
      <c r="U4529" s="38">
        <f ca="1">SUM($R$9:S4529)</f>
        <v>-109790</v>
      </c>
    </row>
    <row r="4530" spans="16:21" x14ac:dyDescent="0.2">
      <c r="P4530">
        <v>4522</v>
      </c>
      <c r="Q4530" s="37">
        <f t="shared" ca="1" si="284"/>
        <v>0</v>
      </c>
      <c r="R4530" s="38">
        <f t="shared" si="285"/>
        <v>10</v>
      </c>
      <c r="S4530" s="38">
        <f t="shared" ca="1" si="286"/>
        <v>0</v>
      </c>
      <c r="T4530" s="38">
        <f t="shared" ca="1" si="283"/>
        <v>10</v>
      </c>
      <c r="U4530" s="38">
        <f ca="1">SUM($R$9:S4530)</f>
        <v>-109780</v>
      </c>
    </row>
    <row r="4531" spans="16:21" x14ac:dyDescent="0.2">
      <c r="P4531">
        <v>4523</v>
      </c>
      <c r="Q4531" s="37">
        <f t="shared" ca="1" si="284"/>
        <v>0</v>
      </c>
      <c r="R4531" s="38">
        <f t="shared" si="285"/>
        <v>10</v>
      </c>
      <c r="S4531" s="38">
        <f t="shared" ca="1" si="286"/>
        <v>0</v>
      </c>
      <c r="T4531" s="38">
        <f t="shared" ca="1" si="283"/>
        <v>10</v>
      </c>
      <c r="U4531" s="38">
        <f ca="1">SUM($R$9:S4531)</f>
        <v>-109770</v>
      </c>
    </row>
    <row r="4532" spans="16:21" x14ac:dyDescent="0.2">
      <c r="P4532">
        <v>4524</v>
      </c>
      <c r="Q4532" s="37">
        <f t="shared" ca="1" si="284"/>
        <v>0</v>
      </c>
      <c r="R4532" s="38">
        <f t="shared" si="285"/>
        <v>10</v>
      </c>
      <c r="S4532" s="38">
        <f t="shared" ca="1" si="286"/>
        <v>0</v>
      </c>
      <c r="T4532" s="38">
        <f t="shared" ca="1" si="283"/>
        <v>10</v>
      </c>
      <c r="U4532" s="38">
        <f ca="1">SUM($R$9:S4532)</f>
        <v>-109760</v>
      </c>
    </row>
    <row r="4533" spans="16:21" x14ac:dyDescent="0.2">
      <c r="P4533">
        <v>4525</v>
      </c>
      <c r="Q4533" s="37">
        <f t="shared" ca="1" si="284"/>
        <v>0</v>
      </c>
      <c r="R4533" s="38">
        <f t="shared" si="285"/>
        <v>10</v>
      </c>
      <c r="S4533" s="38">
        <f t="shared" ca="1" si="286"/>
        <v>0</v>
      </c>
      <c r="T4533" s="38">
        <f t="shared" ca="1" si="283"/>
        <v>10</v>
      </c>
      <c r="U4533" s="38">
        <f ca="1">SUM($R$9:S4533)</f>
        <v>-109750</v>
      </c>
    </row>
    <row r="4534" spans="16:21" x14ac:dyDescent="0.2">
      <c r="P4534">
        <v>4526</v>
      </c>
      <c r="Q4534" s="37">
        <f t="shared" ca="1" si="284"/>
        <v>0</v>
      </c>
      <c r="R4534" s="38">
        <f t="shared" si="285"/>
        <v>10</v>
      </c>
      <c r="S4534" s="38">
        <f t="shared" ca="1" si="286"/>
        <v>0</v>
      </c>
      <c r="T4534" s="38">
        <f t="shared" ca="1" si="283"/>
        <v>10</v>
      </c>
      <c r="U4534" s="38">
        <f ca="1">SUM($R$9:S4534)</f>
        <v>-109740</v>
      </c>
    </row>
    <row r="4535" spans="16:21" x14ac:dyDescent="0.2">
      <c r="P4535">
        <v>4527</v>
      </c>
      <c r="Q4535" s="37">
        <f t="shared" ca="1" si="284"/>
        <v>0</v>
      </c>
      <c r="R4535" s="38">
        <f t="shared" si="285"/>
        <v>10</v>
      </c>
      <c r="S4535" s="38">
        <f t="shared" ca="1" si="286"/>
        <v>0</v>
      </c>
      <c r="T4535" s="38">
        <f t="shared" ca="1" si="283"/>
        <v>10</v>
      </c>
      <c r="U4535" s="38">
        <f ca="1">SUM($R$9:S4535)</f>
        <v>-109730</v>
      </c>
    </row>
    <row r="4536" spans="16:21" x14ac:dyDescent="0.2">
      <c r="P4536">
        <v>4528</v>
      </c>
      <c r="Q4536" s="37">
        <f t="shared" ca="1" si="284"/>
        <v>0</v>
      </c>
      <c r="R4536" s="38">
        <f t="shared" si="285"/>
        <v>10</v>
      </c>
      <c r="S4536" s="38">
        <f t="shared" ca="1" si="286"/>
        <v>0</v>
      </c>
      <c r="T4536" s="38">
        <f t="shared" ca="1" si="283"/>
        <v>10</v>
      </c>
      <c r="U4536" s="38">
        <f ca="1">SUM($R$9:S4536)</f>
        <v>-109720</v>
      </c>
    </row>
    <row r="4537" spans="16:21" x14ac:dyDescent="0.2">
      <c r="P4537">
        <v>4529</v>
      </c>
      <c r="Q4537" s="37">
        <f t="shared" ca="1" si="284"/>
        <v>0</v>
      </c>
      <c r="R4537" s="38">
        <f t="shared" si="285"/>
        <v>10</v>
      </c>
      <c r="S4537" s="38">
        <f t="shared" ca="1" si="286"/>
        <v>0</v>
      </c>
      <c r="T4537" s="38">
        <f t="shared" ca="1" si="283"/>
        <v>10</v>
      </c>
      <c r="U4537" s="38">
        <f ca="1">SUM($R$9:S4537)</f>
        <v>-109710</v>
      </c>
    </row>
    <row r="4538" spans="16:21" x14ac:dyDescent="0.2">
      <c r="P4538">
        <v>4530</v>
      </c>
      <c r="Q4538" s="37">
        <f t="shared" ca="1" si="284"/>
        <v>0</v>
      </c>
      <c r="R4538" s="38">
        <f t="shared" si="285"/>
        <v>10</v>
      </c>
      <c r="S4538" s="38">
        <f t="shared" ca="1" si="286"/>
        <v>0</v>
      </c>
      <c r="T4538" s="38">
        <f t="shared" ca="1" si="283"/>
        <v>10</v>
      </c>
      <c r="U4538" s="38">
        <f ca="1">SUM($R$9:S4538)</f>
        <v>-109700</v>
      </c>
    </row>
    <row r="4539" spans="16:21" x14ac:dyDescent="0.2">
      <c r="P4539">
        <v>4531</v>
      </c>
      <c r="Q4539" s="37">
        <f t="shared" ca="1" si="284"/>
        <v>0</v>
      </c>
      <c r="R4539" s="38">
        <f t="shared" si="285"/>
        <v>10</v>
      </c>
      <c r="S4539" s="38">
        <f t="shared" ca="1" si="286"/>
        <v>0</v>
      </c>
      <c r="T4539" s="38">
        <f t="shared" ca="1" si="283"/>
        <v>10</v>
      </c>
      <c r="U4539" s="38">
        <f ca="1">SUM($R$9:S4539)</f>
        <v>-109690</v>
      </c>
    </row>
    <row r="4540" spans="16:21" x14ac:dyDescent="0.2">
      <c r="P4540">
        <v>4532</v>
      </c>
      <c r="Q4540" s="37">
        <f t="shared" ca="1" si="284"/>
        <v>0</v>
      </c>
      <c r="R4540" s="38">
        <f t="shared" si="285"/>
        <v>10</v>
      </c>
      <c r="S4540" s="38">
        <f t="shared" ca="1" si="286"/>
        <v>0</v>
      </c>
      <c r="T4540" s="38">
        <f t="shared" ca="1" si="283"/>
        <v>10</v>
      </c>
      <c r="U4540" s="38">
        <f ca="1">SUM($R$9:S4540)</f>
        <v>-109680</v>
      </c>
    </row>
    <row r="4541" spans="16:21" x14ac:dyDescent="0.2">
      <c r="P4541">
        <v>4533</v>
      </c>
      <c r="Q4541" s="37">
        <f t="shared" ca="1" si="284"/>
        <v>0</v>
      </c>
      <c r="R4541" s="38">
        <f t="shared" si="285"/>
        <v>10</v>
      </c>
      <c r="S4541" s="38">
        <f t="shared" ca="1" si="286"/>
        <v>0</v>
      </c>
      <c r="T4541" s="38">
        <f t="shared" ca="1" si="283"/>
        <v>10</v>
      </c>
      <c r="U4541" s="38">
        <f ca="1">SUM($R$9:S4541)</f>
        <v>-109670</v>
      </c>
    </row>
    <row r="4542" spans="16:21" x14ac:dyDescent="0.2">
      <c r="P4542">
        <v>4534</v>
      </c>
      <c r="Q4542" s="37">
        <f t="shared" ca="1" si="284"/>
        <v>0</v>
      </c>
      <c r="R4542" s="38">
        <f t="shared" si="285"/>
        <v>10</v>
      </c>
      <c r="S4542" s="38">
        <f t="shared" ca="1" si="286"/>
        <v>0</v>
      </c>
      <c r="T4542" s="38">
        <f t="shared" ca="1" si="283"/>
        <v>10</v>
      </c>
      <c r="U4542" s="38">
        <f ca="1">SUM($R$9:S4542)</f>
        <v>-109660</v>
      </c>
    </row>
    <row r="4543" spans="16:21" x14ac:dyDescent="0.2">
      <c r="P4543">
        <v>4535</v>
      </c>
      <c r="Q4543" s="37">
        <f t="shared" ca="1" si="284"/>
        <v>1</v>
      </c>
      <c r="R4543" s="38">
        <f t="shared" si="285"/>
        <v>10</v>
      </c>
      <c r="S4543" s="38">
        <f t="shared" ca="1" si="286"/>
        <v>-1000</v>
      </c>
      <c r="T4543" s="38">
        <f t="shared" ca="1" si="283"/>
        <v>-990</v>
      </c>
      <c r="U4543" s="38">
        <f ca="1">SUM($R$9:S4543)</f>
        <v>-110650</v>
      </c>
    </row>
    <row r="4544" spans="16:21" x14ac:dyDescent="0.2">
      <c r="P4544">
        <v>4536</v>
      </c>
      <c r="Q4544" s="37">
        <f t="shared" ca="1" si="284"/>
        <v>0</v>
      </c>
      <c r="R4544" s="38">
        <f t="shared" si="285"/>
        <v>10</v>
      </c>
      <c r="S4544" s="38">
        <f t="shared" ca="1" si="286"/>
        <v>0</v>
      </c>
      <c r="T4544" s="38">
        <f t="shared" ca="1" si="283"/>
        <v>10</v>
      </c>
      <c r="U4544" s="38">
        <f ca="1">SUM($R$9:S4544)</f>
        <v>-110640</v>
      </c>
    </row>
    <row r="4545" spans="16:21" x14ac:dyDescent="0.2">
      <c r="P4545">
        <v>4537</v>
      </c>
      <c r="Q4545" s="37">
        <f t="shared" ca="1" si="284"/>
        <v>0</v>
      </c>
      <c r="R4545" s="38">
        <f t="shared" si="285"/>
        <v>10</v>
      </c>
      <c r="S4545" s="38">
        <f t="shared" ca="1" si="286"/>
        <v>0</v>
      </c>
      <c r="T4545" s="38">
        <f t="shared" ca="1" si="283"/>
        <v>10</v>
      </c>
      <c r="U4545" s="38">
        <f ca="1">SUM($R$9:S4545)</f>
        <v>-110630</v>
      </c>
    </row>
    <row r="4546" spans="16:21" x14ac:dyDescent="0.2">
      <c r="P4546">
        <v>4538</v>
      </c>
      <c r="Q4546" s="37">
        <f t="shared" ca="1" si="284"/>
        <v>1</v>
      </c>
      <c r="R4546" s="38">
        <f t="shared" si="285"/>
        <v>10</v>
      </c>
      <c r="S4546" s="38">
        <f t="shared" ca="1" si="286"/>
        <v>-1000</v>
      </c>
      <c r="T4546" s="38">
        <f t="shared" ca="1" si="283"/>
        <v>-990</v>
      </c>
      <c r="U4546" s="38">
        <f ca="1">SUM($R$9:S4546)</f>
        <v>-111620</v>
      </c>
    </row>
    <row r="4547" spans="16:21" x14ac:dyDescent="0.2">
      <c r="P4547">
        <v>4539</v>
      </c>
      <c r="Q4547" s="37">
        <f t="shared" ca="1" si="284"/>
        <v>0</v>
      </c>
      <c r="R4547" s="38">
        <f t="shared" si="285"/>
        <v>10</v>
      </c>
      <c r="S4547" s="38">
        <f t="shared" ca="1" si="286"/>
        <v>0</v>
      </c>
      <c r="T4547" s="38">
        <f t="shared" ca="1" si="283"/>
        <v>10</v>
      </c>
      <c r="U4547" s="38">
        <f ca="1">SUM($R$9:S4547)</f>
        <v>-111610</v>
      </c>
    </row>
    <row r="4548" spans="16:21" x14ac:dyDescent="0.2">
      <c r="P4548">
        <v>4540</v>
      </c>
      <c r="Q4548" s="37">
        <f t="shared" ca="1" si="284"/>
        <v>0</v>
      </c>
      <c r="R4548" s="38">
        <f t="shared" si="285"/>
        <v>10</v>
      </c>
      <c r="S4548" s="38">
        <f t="shared" ca="1" si="286"/>
        <v>0</v>
      </c>
      <c r="T4548" s="38">
        <f t="shared" ca="1" si="283"/>
        <v>10</v>
      </c>
      <c r="U4548" s="38">
        <f ca="1">SUM($R$9:S4548)</f>
        <v>-111600</v>
      </c>
    </row>
    <row r="4549" spans="16:21" x14ac:dyDescent="0.2">
      <c r="P4549">
        <v>4541</v>
      </c>
      <c r="Q4549" s="37">
        <f t="shared" ca="1" si="284"/>
        <v>0</v>
      </c>
      <c r="R4549" s="38">
        <f t="shared" si="285"/>
        <v>10</v>
      </c>
      <c r="S4549" s="38">
        <f t="shared" ca="1" si="286"/>
        <v>0</v>
      </c>
      <c r="T4549" s="38">
        <f t="shared" ca="1" si="283"/>
        <v>10</v>
      </c>
      <c r="U4549" s="38">
        <f ca="1">SUM($R$9:S4549)</f>
        <v>-111590</v>
      </c>
    </row>
    <row r="4550" spans="16:21" x14ac:dyDescent="0.2">
      <c r="P4550">
        <v>4542</v>
      </c>
      <c r="Q4550" s="37">
        <f t="shared" ca="1" si="284"/>
        <v>0</v>
      </c>
      <c r="R4550" s="38">
        <f t="shared" si="285"/>
        <v>10</v>
      </c>
      <c r="S4550" s="38">
        <f t="shared" ca="1" si="286"/>
        <v>0</v>
      </c>
      <c r="T4550" s="38">
        <f t="shared" ca="1" si="283"/>
        <v>10</v>
      </c>
      <c r="U4550" s="38">
        <f ca="1">SUM($R$9:S4550)</f>
        <v>-111580</v>
      </c>
    </row>
    <row r="4551" spans="16:21" x14ac:dyDescent="0.2">
      <c r="P4551">
        <v>4543</v>
      </c>
      <c r="Q4551" s="37">
        <f t="shared" ca="1" si="284"/>
        <v>0</v>
      </c>
      <c r="R4551" s="38">
        <f t="shared" si="285"/>
        <v>10</v>
      </c>
      <c r="S4551" s="38">
        <f t="shared" ca="1" si="286"/>
        <v>0</v>
      </c>
      <c r="T4551" s="38">
        <f t="shared" ca="1" si="283"/>
        <v>10</v>
      </c>
      <c r="U4551" s="38">
        <f ca="1">SUM($R$9:S4551)</f>
        <v>-111570</v>
      </c>
    </row>
    <row r="4552" spans="16:21" x14ac:dyDescent="0.2">
      <c r="P4552">
        <v>4544</v>
      </c>
      <c r="Q4552" s="37">
        <f t="shared" ca="1" si="284"/>
        <v>0</v>
      </c>
      <c r="R4552" s="38">
        <f t="shared" si="285"/>
        <v>10</v>
      </c>
      <c r="S4552" s="38">
        <f t="shared" ca="1" si="286"/>
        <v>0</v>
      </c>
      <c r="T4552" s="38">
        <f t="shared" ca="1" si="283"/>
        <v>10</v>
      </c>
      <c r="U4552" s="38">
        <f ca="1">SUM($R$9:S4552)</f>
        <v>-111560</v>
      </c>
    </row>
    <row r="4553" spans="16:21" x14ac:dyDescent="0.2">
      <c r="P4553">
        <v>4545</v>
      </c>
      <c r="Q4553" s="37">
        <f t="shared" ca="1" si="284"/>
        <v>0</v>
      </c>
      <c r="R4553" s="38">
        <f t="shared" si="285"/>
        <v>10</v>
      </c>
      <c r="S4553" s="38">
        <f t="shared" ca="1" si="286"/>
        <v>0</v>
      </c>
      <c r="T4553" s="38">
        <f t="shared" ca="1" si="283"/>
        <v>10</v>
      </c>
      <c r="U4553" s="38">
        <f ca="1">SUM($R$9:S4553)</f>
        <v>-111550</v>
      </c>
    </row>
    <row r="4554" spans="16:21" x14ac:dyDescent="0.2">
      <c r="P4554">
        <v>4546</v>
      </c>
      <c r="Q4554" s="37">
        <f t="shared" ca="1" si="284"/>
        <v>0</v>
      </c>
      <c r="R4554" s="38">
        <f t="shared" si="285"/>
        <v>10</v>
      </c>
      <c r="S4554" s="38">
        <f t="shared" ca="1" si="286"/>
        <v>0</v>
      </c>
      <c r="T4554" s="38">
        <f t="shared" ref="T4554:T4617" ca="1" si="287">R4554+S4554</f>
        <v>10</v>
      </c>
      <c r="U4554" s="38">
        <f ca="1">SUM($R$9:S4554)</f>
        <v>-111540</v>
      </c>
    </row>
    <row r="4555" spans="16:21" x14ac:dyDescent="0.2">
      <c r="P4555">
        <v>4547</v>
      </c>
      <c r="Q4555" s="37">
        <f t="shared" ca="1" si="284"/>
        <v>0</v>
      </c>
      <c r="R4555" s="38">
        <f t="shared" si="285"/>
        <v>10</v>
      </c>
      <c r="S4555" s="38">
        <f t="shared" ca="1" si="286"/>
        <v>0</v>
      </c>
      <c r="T4555" s="38">
        <f t="shared" ca="1" si="287"/>
        <v>10</v>
      </c>
      <c r="U4555" s="38">
        <f ca="1">SUM($R$9:S4555)</f>
        <v>-111530</v>
      </c>
    </row>
    <row r="4556" spans="16:21" x14ac:dyDescent="0.2">
      <c r="P4556">
        <v>4548</v>
      </c>
      <c r="Q4556" s="37">
        <f t="shared" ca="1" si="284"/>
        <v>0</v>
      </c>
      <c r="R4556" s="38">
        <f t="shared" si="285"/>
        <v>10</v>
      </c>
      <c r="S4556" s="38">
        <f t="shared" ca="1" si="286"/>
        <v>0</v>
      </c>
      <c r="T4556" s="38">
        <f t="shared" ca="1" si="287"/>
        <v>10</v>
      </c>
      <c r="U4556" s="38">
        <f ca="1">SUM($R$9:S4556)</f>
        <v>-111520</v>
      </c>
    </row>
    <row r="4557" spans="16:21" x14ac:dyDescent="0.2">
      <c r="P4557">
        <v>4549</v>
      </c>
      <c r="Q4557" s="37">
        <f t="shared" ca="1" si="284"/>
        <v>0</v>
      </c>
      <c r="R4557" s="38">
        <f t="shared" si="285"/>
        <v>10</v>
      </c>
      <c r="S4557" s="38">
        <f t="shared" ca="1" si="286"/>
        <v>0</v>
      </c>
      <c r="T4557" s="38">
        <f t="shared" ca="1" si="287"/>
        <v>10</v>
      </c>
      <c r="U4557" s="38">
        <f ca="1">SUM($R$9:S4557)</f>
        <v>-111510</v>
      </c>
    </row>
    <row r="4558" spans="16:21" x14ac:dyDescent="0.2">
      <c r="P4558">
        <v>4550</v>
      </c>
      <c r="Q4558" s="37">
        <f t="shared" ca="1" si="284"/>
        <v>0</v>
      </c>
      <c r="R4558" s="38">
        <f t="shared" si="285"/>
        <v>10</v>
      </c>
      <c r="S4558" s="38">
        <f t="shared" ca="1" si="286"/>
        <v>0</v>
      </c>
      <c r="T4558" s="38">
        <f t="shared" ca="1" si="287"/>
        <v>10</v>
      </c>
      <c r="U4558" s="38">
        <f ca="1">SUM($R$9:S4558)</f>
        <v>-111500</v>
      </c>
    </row>
    <row r="4559" spans="16:21" x14ac:dyDescent="0.2">
      <c r="P4559">
        <v>4551</v>
      </c>
      <c r="Q4559" s="37">
        <f t="shared" ca="1" si="284"/>
        <v>0</v>
      </c>
      <c r="R4559" s="38">
        <f t="shared" si="285"/>
        <v>10</v>
      </c>
      <c r="S4559" s="38">
        <f t="shared" ca="1" si="286"/>
        <v>0</v>
      </c>
      <c r="T4559" s="38">
        <f t="shared" ca="1" si="287"/>
        <v>10</v>
      </c>
      <c r="U4559" s="38">
        <f ca="1">SUM($R$9:S4559)</f>
        <v>-111490</v>
      </c>
    </row>
    <row r="4560" spans="16:21" x14ac:dyDescent="0.2">
      <c r="P4560">
        <v>4552</v>
      </c>
      <c r="Q4560" s="37">
        <f t="shared" ca="1" si="284"/>
        <v>1</v>
      </c>
      <c r="R4560" s="38">
        <f t="shared" si="285"/>
        <v>10</v>
      </c>
      <c r="S4560" s="38">
        <f t="shared" ca="1" si="286"/>
        <v>-1000</v>
      </c>
      <c r="T4560" s="38">
        <f t="shared" ca="1" si="287"/>
        <v>-990</v>
      </c>
      <c r="U4560" s="38">
        <f ca="1">SUM($R$9:S4560)</f>
        <v>-112480</v>
      </c>
    </row>
    <row r="4561" spans="16:21" x14ac:dyDescent="0.2">
      <c r="P4561">
        <v>4553</v>
      </c>
      <c r="Q4561" s="37">
        <f t="shared" ca="1" si="284"/>
        <v>0</v>
      </c>
      <c r="R4561" s="38">
        <f t="shared" si="285"/>
        <v>10</v>
      </c>
      <c r="S4561" s="38">
        <f t="shared" ca="1" si="286"/>
        <v>0</v>
      </c>
      <c r="T4561" s="38">
        <f t="shared" ca="1" si="287"/>
        <v>10</v>
      </c>
      <c r="U4561" s="38">
        <f ca="1">SUM($R$9:S4561)</f>
        <v>-112470</v>
      </c>
    </row>
    <row r="4562" spans="16:21" x14ac:dyDescent="0.2">
      <c r="P4562">
        <v>4554</v>
      </c>
      <c r="Q4562" s="37">
        <f t="shared" ca="1" si="284"/>
        <v>0</v>
      </c>
      <c r="R4562" s="38">
        <f t="shared" si="285"/>
        <v>10</v>
      </c>
      <c r="S4562" s="38">
        <f t="shared" ca="1" si="286"/>
        <v>0</v>
      </c>
      <c r="T4562" s="38">
        <f t="shared" ca="1" si="287"/>
        <v>10</v>
      </c>
      <c r="U4562" s="38">
        <f ca="1">SUM($R$9:S4562)</f>
        <v>-112460</v>
      </c>
    </row>
    <row r="4563" spans="16:21" x14ac:dyDescent="0.2">
      <c r="P4563">
        <v>4555</v>
      </c>
      <c r="Q4563" s="37">
        <f t="shared" ca="1" si="284"/>
        <v>0</v>
      </c>
      <c r="R4563" s="38">
        <f t="shared" si="285"/>
        <v>10</v>
      </c>
      <c r="S4563" s="38">
        <f t="shared" ca="1" si="286"/>
        <v>0</v>
      </c>
      <c r="T4563" s="38">
        <f t="shared" ca="1" si="287"/>
        <v>10</v>
      </c>
      <c r="U4563" s="38">
        <f ca="1">SUM($R$9:S4563)</f>
        <v>-112450</v>
      </c>
    </row>
    <row r="4564" spans="16:21" x14ac:dyDescent="0.2">
      <c r="P4564">
        <v>4556</v>
      </c>
      <c r="Q4564" s="37">
        <f t="shared" ca="1" si="284"/>
        <v>0</v>
      </c>
      <c r="R4564" s="38">
        <f t="shared" si="285"/>
        <v>10</v>
      </c>
      <c r="S4564" s="38">
        <f t="shared" ca="1" si="286"/>
        <v>0</v>
      </c>
      <c r="T4564" s="38">
        <f t="shared" ca="1" si="287"/>
        <v>10</v>
      </c>
      <c r="U4564" s="38">
        <f ca="1">SUM($R$9:S4564)</f>
        <v>-112440</v>
      </c>
    </row>
    <row r="4565" spans="16:21" x14ac:dyDescent="0.2">
      <c r="P4565">
        <v>4557</v>
      </c>
      <c r="Q4565" s="37">
        <f t="shared" ca="1" si="284"/>
        <v>0</v>
      </c>
      <c r="R4565" s="38">
        <f t="shared" si="285"/>
        <v>10</v>
      </c>
      <c r="S4565" s="38">
        <f t="shared" ca="1" si="286"/>
        <v>0</v>
      </c>
      <c r="T4565" s="38">
        <f t="shared" ca="1" si="287"/>
        <v>10</v>
      </c>
      <c r="U4565" s="38">
        <f ca="1">SUM($R$9:S4565)</f>
        <v>-112430</v>
      </c>
    </row>
    <row r="4566" spans="16:21" x14ac:dyDescent="0.2">
      <c r="P4566">
        <v>4558</v>
      </c>
      <c r="Q4566" s="37">
        <f t="shared" ca="1" si="284"/>
        <v>0</v>
      </c>
      <c r="R4566" s="38">
        <f t="shared" si="285"/>
        <v>10</v>
      </c>
      <c r="S4566" s="38">
        <f t="shared" ca="1" si="286"/>
        <v>0</v>
      </c>
      <c r="T4566" s="38">
        <f t="shared" ca="1" si="287"/>
        <v>10</v>
      </c>
      <c r="U4566" s="38">
        <f ca="1">SUM($R$9:S4566)</f>
        <v>-112420</v>
      </c>
    </row>
    <row r="4567" spans="16:21" x14ac:dyDescent="0.2">
      <c r="P4567">
        <v>4559</v>
      </c>
      <c r="Q4567" s="37">
        <f t="shared" ca="1" si="284"/>
        <v>0</v>
      </c>
      <c r="R4567" s="38">
        <f t="shared" si="285"/>
        <v>10</v>
      </c>
      <c r="S4567" s="38">
        <f t="shared" ca="1" si="286"/>
        <v>0</v>
      </c>
      <c r="T4567" s="38">
        <f t="shared" ca="1" si="287"/>
        <v>10</v>
      </c>
      <c r="U4567" s="38">
        <f ca="1">SUM($R$9:S4567)</f>
        <v>-112410</v>
      </c>
    </row>
    <row r="4568" spans="16:21" x14ac:dyDescent="0.2">
      <c r="P4568">
        <v>4560</v>
      </c>
      <c r="Q4568" s="37">
        <f t="shared" ca="1" si="284"/>
        <v>0</v>
      </c>
      <c r="R4568" s="38">
        <f t="shared" si="285"/>
        <v>10</v>
      </c>
      <c r="S4568" s="38">
        <f t="shared" ca="1" si="286"/>
        <v>0</v>
      </c>
      <c r="T4568" s="38">
        <f t="shared" ca="1" si="287"/>
        <v>10</v>
      </c>
      <c r="U4568" s="38">
        <f ca="1">SUM($R$9:S4568)</f>
        <v>-112400</v>
      </c>
    </row>
    <row r="4569" spans="16:21" x14ac:dyDescent="0.2">
      <c r="P4569">
        <v>4561</v>
      </c>
      <c r="Q4569" s="37">
        <f t="shared" ca="1" si="284"/>
        <v>0</v>
      </c>
      <c r="R4569" s="38">
        <f t="shared" si="285"/>
        <v>10</v>
      </c>
      <c r="S4569" s="38">
        <f t="shared" ca="1" si="286"/>
        <v>0</v>
      </c>
      <c r="T4569" s="38">
        <f t="shared" ca="1" si="287"/>
        <v>10</v>
      </c>
      <c r="U4569" s="38">
        <f ca="1">SUM($R$9:S4569)</f>
        <v>-112390</v>
      </c>
    </row>
    <row r="4570" spans="16:21" x14ac:dyDescent="0.2">
      <c r="P4570">
        <v>4562</v>
      </c>
      <c r="Q4570" s="37">
        <f t="shared" ca="1" si="284"/>
        <v>0</v>
      </c>
      <c r="R4570" s="38">
        <f t="shared" si="285"/>
        <v>10</v>
      </c>
      <c r="S4570" s="38">
        <f t="shared" ca="1" si="286"/>
        <v>0</v>
      </c>
      <c r="T4570" s="38">
        <f t="shared" ca="1" si="287"/>
        <v>10</v>
      </c>
      <c r="U4570" s="38">
        <f ca="1">SUM($R$9:S4570)</f>
        <v>-112380</v>
      </c>
    </row>
    <row r="4571" spans="16:21" x14ac:dyDescent="0.2">
      <c r="P4571">
        <v>4563</v>
      </c>
      <c r="Q4571" s="37">
        <f t="shared" ca="1" si="284"/>
        <v>0</v>
      </c>
      <c r="R4571" s="38">
        <f t="shared" si="285"/>
        <v>10</v>
      </c>
      <c r="S4571" s="38">
        <f t="shared" ca="1" si="286"/>
        <v>0</v>
      </c>
      <c r="T4571" s="38">
        <f t="shared" ca="1" si="287"/>
        <v>10</v>
      </c>
      <c r="U4571" s="38">
        <f ca="1">SUM($R$9:S4571)</f>
        <v>-112370</v>
      </c>
    </row>
    <row r="4572" spans="16:21" x14ac:dyDescent="0.2">
      <c r="P4572">
        <v>4564</v>
      </c>
      <c r="Q4572" s="37">
        <f t="shared" ca="1" si="284"/>
        <v>0</v>
      </c>
      <c r="R4572" s="38">
        <f t="shared" si="285"/>
        <v>10</v>
      </c>
      <c r="S4572" s="38">
        <f t="shared" ca="1" si="286"/>
        <v>0</v>
      </c>
      <c r="T4572" s="38">
        <f t="shared" ca="1" si="287"/>
        <v>10</v>
      </c>
      <c r="U4572" s="38">
        <f ca="1">SUM($R$9:S4572)</f>
        <v>-112360</v>
      </c>
    </row>
    <row r="4573" spans="16:21" x14ac:dyDescent="0.2">
      <c r="P4573">
        <v>4565</v>
      </c>
      <c r="Q4573" s="37">
        <f t="shared" ca="1" si="284"/>
        <v>1</v>
      </c>
      <c r="R4573" s="38">
        <f t="shared" si="285"/>
        <v>10</v>
      </c>
      <c r="S4573" s="38">
        <f t="shared" ca="1" si="286"/>
        <v>-1000</v>
      </c>
      <c r="T4573" s="38">
        <f t="shared" ca="1" si="287"/>
        <v>-990</v>
      </c>
      <c r="U4573" s="38">
        <f ca="1">SUM($R$9:S4573)</f>
        <v>-113350</v>
      </c>
    </row>
    <row r="4574" spans="16:21" x14ac:dyDescent="0.2">
      <c r="P4574">
        <v>4566</v>
      </c>
      <c r="Q4574" s="37">
        <f t="shared" ca="1" si="284"/>
        <v>0</v>
      </c>
      <c r="R4574" s="38">
        <f t="shared" si="285"/>
        <v>10</v>
      </c>
      <c r="S4574" s="38">
        <f t="shared" ca="1" si="286"/>
        <v>0</v>
      </c>
      <c r="T4574" s="38">
        <f t="shared" ca="1" si="287"/>
        <v>10</v>
      </c>
      <c r="U4574" s="38">
        <f ca="1">SUM($R$9:S4574)</f>
        <v>-113340</v>
      </c>
    </row>
    <row r="4575" spans="16:21" x14ac:dyDescent="0.2">
      <c r="P4575">
        <v>4567</v>
      </c>
      <c r="Q4575" s="37">
        <f t="shared" ca="1" si="284"/>
        <v>0</v>
      </c>
      <c r="R4575" s="38">
        <f t="shared" si="285"/>
        <v>10</v>
      </c>
      <c r="S4575" s="38">
        <f t="shared" ca="1" si="286"/>
        <v>0</v>
      </c>
      <c r="T4575" s="38">
        <f t="shared" ca="1" si="287"/>
        <v>10</v>
      </c>
      <c r="U4575" s="38">
        <f ca="1">SUM($R$9:S4575)</f>
        <v>-113330</v>
      </c>
    </row>
    <row r="4576" spans="16:21" x14ac:dyDescent="0.2">
      <c r="P4576">
        <v>4568</v>
      </c>
      <c r="Q4576" s="37">
        <f t="shared" ca="1" si="284"/>
        <v>0</v>
      </c>
      <c r="R4576" s="38">
        <f t="shared" si="285"/>
        <v>10</v>
      </c>
      <c r="S4576" s="38">
        <f t="shared" ca="1" si="286"/>
        <v>0</v>
      </c>
      <c r="T4576" s="38">
        <f t="shared" ca="1" si="287"/>
        <v>10</v>
      </c>
      <c r="U4576" s="38">
        <f ca="1">SUM($R$9:S4576)</f>
        <v>-113320</v>
      </c>
    </row>
    <row r="4577" spans="16:21" x14ac:dyDescent="0.2">
      <c r="P4577">
        <v>4569</v>
      </c>
      <c r="Q4577" s="37">
        <f t="shared" ca="1" si="284"/>
        <v>0</v>
      </c>
      <c r="R4577" s="38">
        <f t="shared" si="285"/>
        <v>10</v>
      </c>
      <c r="S4577" s="38">
        <f t="shared" ca="1" si="286"/>
        <v>0</v>
      </c>
      <c r="T4577" s="38">
        <f t="shared" ca="1" si="287"/>
        <v>10</v>
      </c>
      <c r="U4577" s="38">
        <f ca="1">SUM($R$9:S4577)</f>
        <v>-113310</v>
      </c>
    </row>
    <row r="4578" spans="16:21" x14ac:dyDescent="0.2">
      <c r="P4578">
        <v>4570</v>
      </c>
      <c r="Q4578" s="37">
        <f t="shared" ca="1" si="284"/>
        <v>0</v>
      </c>
      <c r="R4578" s="38">
        <f t="shared" si="285"/>
        <v>10</v>
      </c>
      <c r="S4578" s="38">
        <f t="shared" ca="1" si="286"/>
        <v>0</v>
      </c>
      <c r="T4578" s="38">
        <f t="shared" ca="1" si="287"/>
        <v>10</v>
      </c>
      <c r="U4578" s="38">
        <f ca="1">SUM($R$9:S4578)</f>
        <v>-113300</v>
      </c>
    </row>
    <row r="4579" spans="16:21" x14ac:dyDescent="0.2">
      <c r="P4579">
        <v>4571</v>
      </c>
      <c r="Q4579" s="37">
        <f t="shared" ca="1" si="284"/>
        <v>0</v>
      </c>
      <c r="R4579" s="38">
        <f t="shared" si="285"/>
        <v>10</v>
      </c>
      <c r="S4579" s="38">
        <f t="shared" ca="1" si="286"/>
        <v>0</v>
      </c>
      <c r="T4579" s="38">
        <f t="shared" ca="1" si="287"/>
        <v>10</v>
      </c>
      <c r="U4579" s="38">
        <f ca="1">SUM($R$9:S4579)</f>
        <v>-113290</v>
      </c>
    </row>
    <row r="4580" spans="16:21" x14ac:dyDescent="0.2">
      <c r="P4580">
        <v>4572</v>
      </c>
      <c r="Q4580" s="37">
        <f t="shared" ca="1" si="284"/>
        <v>0</v>
      </c>
      <c r="R4580" s="38">
        <f t="shared" si="285"/>
        <v>10</v>
      </c>
      <c r="S4580" s="38">
        <f t="shared" ca="1" si="286"/>
        <v>0</v>
      </c>
      <c r="T4580" s="38">
        <f t="shared" ca="1" si="287"/>
        <v>10</v>
      </c>
      <c r="U4580" s="38">
        <f ca="1">SUM($R$9:S4580)</f>
        <v>-113280</v>
      </c>
    </row>
    <row r="4581" spans="16:21" x14ac:dyDescent="0.2">
      <c r="P4581">
        <v>4573</v>
      </c>
      <c r="Q4581" s="37">
        <f t="shared" ca="1" si="284"/>
        <v>0</v>
      </c>
      <c r="R4581" s="38">
        <f t="shared" si="285"/>
        <v>10</v>
      </c>
      <c r="S4581" s="38">
        <f t="shared" ca="1" si="286"/>
        <v>0</v>
      </c>
      <c r="T4581" s="38">
        <f t="shared" ca="1" si="287"/>
        <v>10</v>
      </c>
      <c r="U4581" s="38">
        <f ca="1">SUM($R$9:S4581)</f>
        <v>-113270</v>
      </c>
    </row>
    <row r="4582" spans="16:21" x14ac:dyDescent="0.2">
      <c r="P4582">
        <v>4574</v>
      </c>
      <c r="Q4582" s="37">
        <f t="shared" ca="1" si="284"/>
        <v>0</v>
      </c>
      <c r="R4582" s="38">
        <f t="shared" si="285"/>
        <v>10</v>
      </c>
      <c r="S4582" s="38">
        <f t="shared" ca="1" si="286"/>
        <v>0</v>
      </c>
      <c r="T4582" s="38">
        <f t="shared" ca="1" si="287"/>
        <v>10</v>
      </c>
      <c r="U4582" s="38">
        <f ca="1">SUM($R$9:S4582)</f>
        <v>-113260</v>
      </c>
    </row>
    <row r="4583" spans="16:21" x14ac:dyDescent="0.2">
      <c r="P4583">
        <v>4575</v>
      </c>
      <c r="Q4583" s="37">
        <f t="shared" ca="1" si="284"/>
        <v>0</v>
      </c>
      <c r="R4583" s="38">
        <f t="shared" si="285"/>
        <v>10</v>
      </c>
      <c r="S4583" s="38">
        <f t="shared" ca="1" si="286"/>
        <v>0</v>
      </c>
      <c r="T4583" s="38">
        <f t="shared" ca="1" si="287"/>
        <v>10</v>
      </c>
      <c r="U4583" s="38">
        <f ca="1">SUM($R$9:S4583)</f>
        <v>-113250</v>
      </c>
    </row>
    <row r="4584" spans="16:21" x14ac:dyDescent="0.2">
      <c r="P4584">
        <v>4576</v>
      </c>
      <c r="Q4584" s="37">
        <f t="shared" ca="1" si="284"/>
        <v>0</v>
      </c>
      <c r="R4584" s="38">
        <f t="shared" si="285"/>
        <v>10</v>
      </c>
      <c r="S4584" s="38">
        <f t="shared" ca="1" si="286"/>
        <v>0</v>
      </c>
      <c r="T4584" s="38">
        <f t="shared" ca="1" si="287"/>
        <v>10</v>
      </c>
      <c r="U4584" s="38">
        <f ca="1">SUM($R$9:S4584)</f>
        <v>-113240</v>
      </c>
    </row>
    <row r="4585" spans="16:21" x14ac:dyDescent="0.2">
      <c r="P4585">
        <v>4577</v>
      </c>
      <c r="Q4585" s="37">
        <f t="shared" ca="1" si="284"/>
        <v>0</v>
      </c>
      <c r="R4585" s="38">
        <f t="shared" si="285"/>
        <v>10</v>
      </c>
      <c r="S4585" s="38">
        <f t="shared" ca="1" si="286"/>
        <v>0</v>
      </c>
      <c r="T4585" s="38">
        <f t="shared" ca="1" si="287"/>
        <v>10</v>
      </c>
      <c r="U4585" s="38">
        <f ca="1">SUM($R$9:S4585)</f>
        <v>-113230</v>
      </c>
    </row>
    <row r="4586" spans="16:21" x14ac:dyDescent="0.2">
      <c r="P4586">
        <v>4578</v>
      </c>
      <c r="Q4586" s="37">
        <f t="shared" ca="1" si="284"/>
        <v>0</v>
      </c>
      <c r="R4586" s="38">
        <f t="shared" si="285"/>
        <v>10</v>
      </c>
      <c r="S4586" s="38">
        <f t="shared" ca="1" si="286"/>
        <v>0</v>
      </c>
      <c r="T4586" s="38">
        <f t="shared" ca="1" si="287"/>
        <v>10</v>
      </c>
      <c r="U4586" s="38">
        <f ca="1">SUM($R$9:S4586)</f>
        <v>-113220</v>
      </c>
    </row>
    <row r="4587" spans="16:21" x14ac:dyDescent="0.2">
      <c r="P4587">
        <v>4579</v>
      </c>
      <c r="Q4587" s="37">
        <f t="shared" ca="1" si="284"/>
        <v>0</v>
      </c>
      <c r="R4587" s="38">
        <f t="shared" si="285"/>
        <v>10</v>
      </c>
      <c r="S4587" s="38">
        <f t="shared" ca="1" si="286"/>
        <v>0</v>
      </c>
      <c r="T4587" s="38">
        <f t="shared" ca="1" si="287"/>
        <v>10</v>
      </c>
      <c r="U4587" s="38">
        <f ca="1">SUM($R$9:S4587)</f>
        <v>-113210</v>
      </c>
    </row>
    <row r="4588" spans="16:21" x14ac:dyDescent="0.2">
      <c r="P4588">
        <v>4580</v>
      </c>
      <c r="Q4588" s="37">
        <f t="shared" ca="1" si="284"/>
        <v>0</v>
      </c>
      <c r="R4588" s="38">
        <f t="shared" si="285"/>
        <v>10</v>
      </c>
      <c r="S4588" s="38">
        <f t="shared" ca="1" si="286"/>
        <v>0</v>
      </c>
      <c r="T4588" s="38">
        <f t="shared" ca="1" si="287"/>
        <v>10</v>
      </c>
      <c r="U4588" s="38">
        <f ca="1">SUM($R$9:S4588)</f>
        <v>-113200</v>
      </c>
    </row>
    <row r="4589" spans="16:21" x14ac:dyDescent="0.2">
      <c r="P4589">
        <v>4581</v>
      </c>
      <c r="Q4589" s="37">
        <f t="shared" ca="1" si="284"/>
        <v>0</v>
      </c>
      <c r="R4589" s="38">
        <f t="shared" si="285"/>
        <v>10</v>
      </c>
      <c r="S4589" s="38">
        <f t="shared" ca="1" si="286"/>
        <v>0</v>
      </c>
      <c r="T4589" s="38">
        <f t="shared" ca="1" si="287"/>
        <v>10</v>
      </c>
      <c r="U4589" s="38">
        <f ca="1">SUM($R$9:S4589)</f>
        <v>-113190</v>
      </c>
    </row>
    <row r="4590" spans="16:21" x14ac:dyDescent="0.2">
      <c r="P4590">
        <v>4582</v>
      </c>
      <c r="Q4590" s="37">
        <f t="shared" ca="1" si="284"/>
        <v>0</v>
      </c>
      <c r="R4590" s="38">
        <f t="shared" si="285"/>
        <v>10</v>
      </c>
      <c r="S4590" s="38">
        <f t="shared" ca="1" si="286"/>
        <v>0</v>
      </c>
      <c r="T4590" s="38">
        <f t="shared" ca="1" si="287"/>
        <v>10</v>
      </c>
      <c r="U4590" s="38">
        <f ca="1">SUM($R$9:S4590)</f>
        <v>-113180</v>
      </c>
    </row>
    <row r="4591" spans="16:21" x14ac:dyDescent="0.2">
      <c r="P4591">
        <v>4583</v>
      </c>
      <c r="Q4591" s="37">
        <f t="shared" ca="1" si="284"/>
        <v>0</v>
      </c>
      <c r="R4591" s="38">
        <f t="shared" si="285"/>
        <v>10</v>
      </c>
      <c r="S4591" s="38">
        <f t="shared" ca="1" si="286"/>
        <v>0</v>
      </c>
      <c r="T4591" s="38">
        <f t="shared" ca="1" si="287"/>
        <v>10</v>
      </c>
      <c r="U4591" s="38">
        <f ca="1">SUM($R$9:S4591)</f>
        <v>-113170</v>
      </c>
    </row>
    <row r="4592" spans="16:21" x14ac:dyDescent="0.2">
      <c r="P4592">
        <v>4584</v>
      </c>
      <c r="Q4592" s="37">
        <f t="shared" ca="1" si="284"/>
        <v>0</v>
      </c>
      <c r="R4592" s="38">
        <f t="shared" si="285"/>
        <v>10</v>
      </c>
      <c r="S4592" s="38">
        <f t="shared" ca="1" si="286"/>
        <v>0</v>
      </c>
      <c r="T4592" s="38">
        <f t="shared" ca="1" si="287"/>
        <v>10</v>
      </c>
      <c r="U4592" s="38">
        <f ca="1">SUM($R$9:S4592)</f>
        <v>-113160</v>
      </c>
    </row>
    <row r="4593" spans="16:21" x14ac:dyDescent="0.2">
      <c r="P4593">
        <v>4585</v>
      </c>
      <c r="Q4593" s="37">
        <f t="shared" ref="Q4593:Q4656" ca="1" si="288">IF(RAND()&lt;$C$2,1,0)</f>
        <v>0</v>
      </c>
      <c r="R4593" s="38">
        <f t="shared" ref="R4593:R4656" si="289">$G$2</f>
        <v>10</v>
      </c>
      <c r="S4593" s="38">
        <f t="shared" ref="S4593:S4656" ca="1" si="290">IF(Q4593=1,$G$3,$G$4)</f>
        <v>0</v>
      </c>
      <c r="T4593" s="38">
        <f t="shared" ca="1" si="287"/>
        <v>10</v>
      </c>
      <c r="U4593" s="38">
        <f ca="1">SUM($R$9:S4593)</f>
        <v>-113150</v>
      </c>
    </row>
    <row r="4594" spans="16:21" x14ac:dyDescent="0.2">
      <c r="P4594">
        <v>4586</v>
      </c>
      <c r="Q4594" s="37">
        <f t="shared" ca="1" si="288"/>
        <v>0</v>
      </c>
      <c r="R4594" s="38">
        <f t="shared" si="289"/>
        <v>10</v>
      </c>
      <c r="S4594" s="38">
        <f t="shared" ca="1" si="290"/>
        <v>0</v>
      </c>
      <c r="T4594" s="38">
        <f t="shared" ca="1" si="287"/>
        <v>10</v>
      </c>
      <c r="U4594" s="38">
        <f ca="1">SUM($R$9:S4594)</f>
        <v>-113140</v>
      </c>
    </row>
    <row r="4595" spans="16:21" x14ac:dyDescent="0.2">
      <c r="P4595">
        <v>4587</v>
      </c>
      <c r="Q4595" s="37">
        <f t="shared" ca="1" si="288"/>
        <v>0</v>
      </c>
      <c r="R4595" s="38">
        <f t="shared" si="289"/>
        <v>10</v>
      </c>
      <c r="S4595" s="38">
        <f t="shared" ca="1" si="290"/>
        <v>0</v>
      </c>
      <c r="T4595" s="38">
        <f t="shared" ca="1" si="287"/>
        <v>10</v>
      </c>
      <c r="U4595" s="38">
        <f ca="1">SUM($R$9:S4595)</f>
        <v>-113130</v>
      </c>
    </row>
    <row r="4596" spans="16:21" x14ac:dyDescent="0.2">
      <c r="P4596">
        <v>4588</v>
      </c>
      <c r="Q4596" s="37">
        <f t="shared" ca="1" si="288"/>
        <v>0</v>
      </c>
      <c r="R4596" s="38">
        <f t="shared" si="289"/>
        <v>10</v>
      </c>
      <c r="S4596" s="38">
        <f t="shared" ca="1" si="290"/>
        <v>0</v>
      </c>
      <c r="T4596" s="38">
        <f t="shared" ca="1" si="287"/>
        <v>10</v>
      </c>
      <c r="U4596" s="38">
        <f ca="1">SUM($R$9:S4596)</f>
        <v>-113120</v>
      </c>
    </row>
    <row r="4597" spans="16:21" x14ac:dyDescent="0.2">
      <c r="P4597">
        <v>4589</v>
      </c>
      <c r="Q4597" s="37">
        <f t="shared" ca="1" si="288"/>
        <v>0</v>
      </c>
      <c r="R4597" s="38">
        <f t="shared" si="289"/>
        <v>10</v>
      </c>
      <c r="S4597" s="38">
        <f t="shared" ca="1" si="290"/>
        <v>0</v>
      </c>
      <c r="T4597" s="38">
        <f t="shared" ca="1" si="287"/>
        <v>10</v>
      </c>
      <c r="U4597" s="38">
        <f ca="1">SUM($R$9:S4597)</f>
        <v>-113110</v>
      </c>
    </row>
    <row r="4598" spans="16:21" x14ac:dyDescent="0.2">
      <c r="P4598">
        <v>4590</v>
      </c>
      <c r="Q4598" s="37">
        <f t="shared" ca="1" si="288"/>
        <v>0</v>
      </c>
      <c r="R4598" s="38">
        <f t="shared" si="289"/>
        <v>10</v>
      </c>
      <c r="S4598" s="38">
        <f t="shared" ca="1" si="290"/>
        <v>0</v>
      </c>
      <c r="T4598" s="38">
        <f t="shared" ca="1" si="287"/>
        <v>10</v>
      </c>
      <c r="U4598" s="38">
        <f ca="1">SUM($R$9:S4598)</f>
        <v>-113100</v>
      </c>
    </row>
    <row r="4599" spans="16:21" x14ac:dyDescent="0.2">
      <c r="P4599">
        <v>4591</v>
      </c>
      <c r="Q4599" s="37">
        <f t="shared" ca="1" si="288"/>
        <v>0</v>
      </c>
      <c r="R4599" s="38">
        <f t="shared" si="289"/>
        <v>10</v>
      </c>
      <c r="S4599" s="38">
        <f t="shared" ca="1" si="290"/>
        <v>0</v>
      </c>
      <c r="T4599" s="38">
        <f t="shared" ca="1" si="287"/>
        <v>10</v>
      </c>
      <c r="U4599" s="38">
        <f ca="1">SUM($R$9:S4599)</f>
        <v>-113090</v>
      </c>
    </row>
    <row r="4600" spans="16:21" x14ac:dyDescent="0.2">
      <c r="P4600">
        <v>4592</v>
      </c>
      <c r="Q4600" s="37">
        <f t="shared" ca="1" si="288"/>
        <v>0</v>
      </c>
      <c r="R4600" s="38">
        <f t="shared" si="289"/>
        <v>10</v>
      </c>
      <c r="S4600" s="38">
        <f t="shared" ca="1" si="290"/>
        <v>0</v>
      </c>
      <c r="T4600" s="38">
        <f t="shared" ca="1" si="287"/>
        <v>10</v>
      </c>
      <c r="U4600" s="38">
        <f ca="1">SUM($R$9:S4600)</f>
        <v>-113080</v>
      </c>
    </row>
    <row r="4601" spans="16:21" x14ac:dyDescent="0.2">
      <c r="P4601">
        <v>4593</v>
      </c>
      <c r="Q4601" s="37">
        <f t="shared" ca="1" si="288"/>
        <v>0</v>
      </c>
      <c r="R4601" s="38">
        <f t="shared" si="289"/>
        <v>10</v>
      </c>
      <c r="S4601" s="38">
        <f t="shared" ca="1" si="290"/>
        <v>0</v>
      </c>
      <c r="T4601" s="38">
        <f t="shared" ca="1" si="287"/>
        <v>10</v>
      </c>
      <c r="U4601" s="38">
        <f ca="1">SUM($R$9:S4601)</f>
        <v>-113070</v>
      </c>
    </row>
    <row r="4602" spans="16:21" x14ac:dyDescent="0.2">
      <c r="P4602">
        <v>4594</v>
      </c>
      <c r="Q4602" s="37">
        <f t="shared" ca="1" si="288"/>
        <v>0</v>
      </c>
      <c r="R4602" s="38">
        <f t="shared" si="289"/>
        <v>10</v>
      </c>
      <c r="S4602" s="38">
        <f t="shared" ca="1" si="290"/>
        <v>0</v>
      </c>
      <c r="T4602" s="38">
        <f t="shared" ca="1" si="287"/>
        <v>10</v>
      </c>
      <c r="U4602" s="38">
        <f ca="1">SUM($R$9:S4602)</f>
        <v>-113060</v>
      </c>
    </row>
    <row r="4603" spans="16:21" x14ac:dyDescent="0.2">
      <c r="P4603">
        <v>4595</v>
      </c>
      <c r="Q4603" s="37">
        <f t="shared" ca="1" si="288"/>
        <v>0</v>
      </c>
      <c r="R4603" s="38">
        <f t="shared" si="289"/>
        <v>10</v>
      </c>
      <c r="S4603" s="38">
        <f t="shared" ca="1" si="290"/>
        <v>0</v>
      </c>
      <c r="T4603" s="38">
        <f t="shared" ca="1" si="287"/>
        <v>10</v>
      </c>
      <c r="U4603" s="38">
        <f ca="1">SUM($R$9:S4603)</f>
        <v>-113050</v>
      </c>
    </row>
    <row r="4604" spans="16:21" x14ac:dyDescent="0.2">
      <c r="P4604">
        <v>4596</v>
      </c>
      <c r="Q4604" s="37">
        <f t="shared" ca="1" si="288"/>
        <v>0</v>
      </c>
      <c r="R4604" s="38">
        <f t="shared" si="289"/>
        <v>10</v>
      </c>
      <c r="S4604" s="38">
        <f t="shared" ca="1" si="290"/>
        <v>0</v>
      </c>
      <c r="T4604" s="38">
        <f t="shared" ca="1" si="287"/>
        <v>10</v>
      </c>
      <c r="U4604" s="38">
        <f ca="1">SUM($R$9:S4604)</f>
        <v>-113040</v>
      </c>
    </row>
    <row r="4605" spans="16:21" x14ac:dyDescent="0.2">
      <c r="P4605">
        <v>4597</v>
      </c>
      <c r="Q4605" s="37">
        <f t="shared" ca="1" si="288"/>
        <v>0</v>
      </c>
      <c r="R4605" s="38">
        <f t="shared" si="289"/>
        <v>10</v>
      </c>
      <c r="S4605" s="38">
        <f t="shared" ca="1" si="290"/>
        <v>0</v>
      </c>
      <c r="T4605" s="38">
        <f t="shared" ca="1" si="287"/>
        <v>10</v>
      </c>
      <c r="U4605" s="38">
        <f ca="1">SUM($R$9:S4605)</f>
        <v>-113030</v>
      </c>
    </row>
    <row r="4606" spans="16:21" x14ac:dyDescent="0.2">
      <c r="P4606">
        <v>4598</v>
      </c>
      <c r="Q4606" s="37">
        <f t="shared" ca="1" si="288"/>
        <v>0</v>
      </c>
      <c r="R4606" s="38">
        <f t="shared" si="289"/>
        <v>10</v>
      </c>
      <c r="S4606" s="38">
        <f t="shared" ca="1" si="290"/>
        <v>0</v>
      </c>
      <c r="T4606" s="38">
        <f t="shared" ca="1" si="287"/>
        <v>10</v>
      </c>
      <c r="U4606" s="38">
        <f ca="1">SUM($R$9:S4606)</f>
        <v>-113020</v>
      </c>
    </row>
    <row r="4607" spans="16:21" x14ac:dyDescent="0.2">
      <c r="P4607">
        <v>4599</v>
      </c>
      <c r="Q4607" s="37">
        <f t="shared" ca="1" si="288"/>
        <v>0</v>
      </c>
      <c r="R4607" s="38">
        <f t="shared" si="289"/>
        <v>10</v>
      </c>
      <c r="S4607" s="38">
        <f t="shared" ca="1" si="290"/>
        <v>0</v>
      </c>
      <c r="T4607" s="38">
        <f t="shared" ca="1" si="287"/>
        <v>10</v>
      </c>
      <c r="U4607" s="38">
        <f ca="1">SUM($R$9:S4607)</f>
        <v>-113010</v>
      </c>
    </row>
    <row r="4608" spans="16:21" x14ac:dyDescent="0.2">
      <c r="P4608">
        <v>4600</v>
      </c>
      <c r="Q4608" s="37">
        <f t="shared" ca="1" si="288"/>
        <v>0</v>
      </c>
      <c r="R4608" s="38">
        <f t="shared" si="289"/>
        <v>10</v>
      </c>
      <c r="S4608" s="38">
        <f t="shared" ca="1" si="290"/>
        <v>0</v>
      </c>
      <c r="T4608" s="38">
        <f t="shared" ca="1" si="287"/>
        <v>10</v>
      </c>
      <c r="U4608" s="38">
        <f ca="1">SUM($R$9:S4608)</f>
        <v>-113000</v>
      </c>
    </row>
    <row r="4609" spans="16:21" x14ac:dyDescent="0.2">
      <c r="P4609">
        <v>4601</v>
      </c>
      <c r="Q4609" s="37">
        <f t="shared" ca="1" si="288"/>
        <v>0</v>
      </c>
      <c r="R4609" s="38">
        <f t="shared" si="289"/>
        <v>10</v>
      </c>
      <c r="S4609" s="38">
        <f t="shared" ca="1" si="290"/>
        <v>0</v>
      </c>
      <c r="T4609" s="38">
        <f t="shared" ca="1" si="287"/>
        <v>10</v>
      </c>
      <c r="U4609" s="38">
        <f ca="1">SUM($R$9:S4609)</f>
        <v>-112990</v>
      </c>
    </row>
    <row r="4610" spans="16:21" x14ac:dyDescent="0.2">
      <c r="P4610">
        <v>4602</v>
      </c>
      <c r="Q4610" s="37">
        <f t="shared" ca="1" si="288"/>
        <v>0</v>
      </c>
      <c r="R4610" s="38">
        <f t="shared" si="289"/>
        <v>10</v>
      </c>
      <c r="S4610" s="38">
        <f t="shared" ca="1" si="290"/>
        <v>0</v>
      </c>
      <c r="T4610" s="38">
        <f t="shared" ca="1" si="287"/>
        <v>10</v>
      </c>
      <c r="U4610" s="38">
        <f ca="1">SUM($R$9:S4610)</f>
        <v>-112980</v>
      </c>
    </row>
    <row r="4611" spans="16:21" x14ac:dyDescent="0.2">
      <c r="P4611">
        <v>4603</v>
      </c>
      <c r="Q4611" s="37">
        <f t="shared" ca="1" si="288"/>
        <v>0</v>
      </c>
      <c r="R4611" s="38">
        <f t="shared" si="289"/>
        <v>10</v>
      </c>
      <c r="S4611" s="38">
        <f t="shared" ca="1" si="290"/>
        <v>0</v>
      </c>
      <c r="T4611" s="38">
        <f t="shared" ca="1" si="287"/>
        <v>10</v>
      </c>
      <c r="U4611" s="38">
        <f ca="1">SUM($R$9:S4611)</f>
        <v>-112970</v>
      </c>
    </row>
    <row r="4612" spans="16:21" x14ac:dyDescent="0.2">
      <c r="P4612">
        <v>4604</v>
      </c>
      <c r="Q4612" s="37">
        <f t="shared" ca="1" si="288"/>
        <v>0</v>
      </c>
      <c r="R4612" s="38">
        <f t="shared" si="289"/>
        <v>10</v>
      </c>
      <c r="S4612" s="38">
        <f t="shared" ca="1" si="290"/>
        <v>0</v>
      </c>
      <c r="T4612" s="38">
        <f t="shared" ca="1" si="287"/>
        <v>10</v>
      </c>
      <c r="U4612" s="38">
        <f ca="1">SUM($R$9:S4612)</f>
        <v>-112960</v>
      </c>
    </row>
    <row r="4613" spans="16:21" x14ac:dyDescent="0.2">
      <c r="P4613">
        <v>4605</v>
      </c>
      <c r="Q4613" s="37">
        <f t="shared" ca="1" si="288"/>
        <v>0</v>
      </c>
      <c r="R4613" s="38">
        <f t="shared" si="289"/>
        <v>10</v>
      </c>
      <c r="S4613" s="38">
        <f t="shared" ca="1" si="290"/>
        <v>0</v>
      </c>
      <c r="T4613" s="38">
        <f t="shared" ca="1" si="287"/>
        <v>10</v>
      </c>
      <c r="U4613" s="38">
        <f ca="1">SUM($R$9:S4613)</f>
        <v>-112950</v>
      </c>
    </row>
    <row r="4614" spans="16:21" x14ac:dyDescent="0.2">
      <c r="P4614">
        <v>4606</v>
      </c>
      <c r="Q4614" s="37">
        <f t="shared" ca="1" si="288"/>
        <v>1</v>
      </c>
      <c r="R4614" s="38">
        <f t="shared" si="289"/>
        <v>10</v>
      </c>
      <c r="S4614" s="38">
        <f t="shared" ca="1" si="290"/>
        <v>-1000</v>
      </c>
      <c r="T4614" s="38">
        <f t="shared" ca="1" si="287"/>
        <v>-990</v>
      </c>
      <c r="U4614" s="38">
        <f ca="1">SUM($R$9:S4614)</f>
        <v>-113940</v>
      </c>
    </row>
    <row r="4615" spans="16:21" x14ac:dyDescent="0.2">
      <c r="P4615">
        <v>4607</v>
      </c>
      <c r="Q4615" s="37">
        <f t="shared" ca="1" si="288"/>
        <v>0</v>
      </c>
      <c r="R4615" s="38">
        <f t="shared" si="289"/>
        <v>10</v>
      </c>
      <c r="S4615" s="38">
        <f t="shared" ca="1" si="290"/>
        <v>0</v>
      </c>
      <c r="T4615" s="38">
        <f t="shared" ca="1" si="287"/>
        <v>10</v>
      </c>
      <c r="U4615" s="38">
        <f ca="1">SUM($R$9:S4615)</f>
        <v>-113930</v>
      </c>
    </row>
    <row r="4616" spans="16:21" x14ac:dyDescent="0.2">
      <c r="P4616">
        <v>4608</v>
      </c>
      <c r="Q4616" s="37">
        <f t="shared" ca="1" si="288"/>
        <v>0</v>
      </c>
      <c r="R4616" s="38">
        <f t="shared" si="289"/>
        <v>10</v>
      </c>
      <c r="S4616" s="38">
        <f t="shared" ca="1" si="290"/>
        <v>0</v>
      </c>
      <c r="T4616" s="38">
        <f t="shared" ca="1" si="287"/>
        <v>10</v>
      </c>
      <c r="U4616" s="38">
        <f ca="1">SUM($R$9:S4616)</f>
        <v>-113920</v>
      </c>
    </row>
    <row r="4617" spans="16:21" x14ac:dyDescent="0.2">
      <c r="P4617">
        <v>4609</v>
      </c>
      <c r="Q4617" s="37">
        <f t="shared" ca="1" si="288"/>
        <v>0</v>
      </c>
      <c r="R4617" s="38">
        <f t="shared" si="289"/>
        <v>10</v>
      </c>
      <c r="S4617" s="38">
        <f t="shared" ca="1" si="290"/>
        <v>0</v>
      </c>
      <c r="T4617" s="38">
        <f t="shared" ca="1" si="287"/>
        <v>10</v>
      </c>
      <c r="U4617" s="38">
        <f ca="1">SUM($R$9:S4617)</f>
        <v>-113910</v>
      </c>
    </row>
    <row r="4618" spans="16:21" x14ac:dyDescent="0.2">
      <c r="P4618">
        <v>4610</v>
      </c>
      <c r="Q4618" s="37">
        <f t="shared" ca="1" si="288"/>
        <v>0</v>
      </c>
      <c r="R4618" s="38">
        <f t="shared" si="289"/>
        <v>10</v>
      </c>
      <c r="S4618" s="38">
        <f t="shared" ca="1" si="290"/>
        <v>0</v>
      </c>
      <c r="T4618" s="38">
        <f t="shared" ref="T4618:T4681" ca="1" si="291">R4618+S4618</f>
        <v>10</v>
      </c>
      <c r="U4618" s="38">
        <f ca="1">SUM($R$9:S4618)</f>
        <v>-113900</v>
      </c>
    </row>
    <row r="4619" spans="16:21" x14ac:dyDescent="0.2">
      <c r="P4619">
        <v>4611</v>
      </c>
      <c r="Q4619" s="37">
        <f t="shared" ca="1" si="288"/>
        <v>0</v>
      </c>
      <c r="R4619" s="38">
        <f t="shared" si="289"/>
        <v>10</v>
      </c>
      <c r="S4619" s="38">
        <f t="shared" ca="1" si="290"/>
        <v>0</v>
      </c>
      <c r="T4619" s="38">
        <f t="shared" ca="1" si="291"/>
        <v>10</v>
      </c>
      <c r="U4619" s="38">
        <f ca="1">SUM($R$9:S4619)</f>
        <v>-113890</v>
      </c>
    </row>
    <row r="4620" spans="16:21" x14ac:dyDescent="0.2">
      <c r="P4620">
        <v>4612</v>
      </c>
      <c r="Q4620" s="37">
        <f t="shared" ca="1" si="288"/>
        <v>0</v>
      </c>
      <c r="R4620" s="38">
        <f t="shared" si="289"/>
        <v>10</v>
      </c>
      <c r="S4620" s="38">
        <f t="shared" ca="1" si="290"/>
        <v>0</v>
      </c>
      <c r="T4620" s="38">
        <f t="shared" ca="1" si="291"/>
        <v>10</v>
      </c>
      <c r="U4620" s="38">
        <f ca="1">SUM($R$9:S4620)</f>
        <v>-113880</v>
      </c>
    </row>
    <row r="4621" spans="16:21" x14ac:dyDescent="0.2">
      <c r="P4621">
        <v>4613</v>
      </c>
      <c r="Q4621" s="37">
        <f t="shared" ca="1" si="288"/>
        <v>0</v>
      </c>
      <c r="R4621" s="38">
        <f t="shared" si="289"/>
        <v>10</v>
      </c>
      <c r="S4621" s="38">
        <f t="shared" ca="1" si="290"/>
        <v>0</v>
      </c>
      <c r="T4621" s="38">
        <f t="shared" ca="1" si="291"/>
        <v>10</v>
      </c>
      <c r="U4621" s="38">
        <f ca="1">SUM($R$9:S4621)</f>
        <v>-113870</v>
      </c>
    </row>
    <row r="4622" spans="16:21" x14ac:dyDescent="0.2">
      <c r="P4622">
        <v>4614</v>
      </c>
      <c r="Q4622" s="37">
        <f t="shared" ca="1" si="288"/>
        <v>0</v>
      </c>
      <c r="R4622" s="38">
        <f t="shared" si="289"/>
        <v>10</v>
      </c>
      <c r="S4622" s="38">
        <f t="shared" ca="1" si="290"/>
        <v>0</v>
      </c>
      <c r="T4622" s="38">
        <f t="shared" ca="1" si="291"/>
        <v>10</v>
      </c>
      <c r="U4622" s="38">
        <f ca="1">SUM($R$9:S4622)</f>
        <v>-113860</v>
      </c>
    </row>
    <row r="4623" spans="16:21" x14ac:dyDescent="0.2">
      <c r="P4623">
        <v>4615</v>
      </c>
      <c r="Q4623" s="37">
        <f t="shared" ca="1" si="288"/>
        <v>0</v>
      </c>
      <c r="R4623" s="38">
        <f t="shared" si="289"/>
        <v>10</v>
      </c>
      <c r="S4623" s="38">
        <f t="shared" ca="1" si="290"/>
        <v>0</v>
      </c>
      <c r="T4623" s="38">
        <f t="shared" ca="1" si="291"/>
        <v>10</v>
      </c>
      <c r="U4623" s="38">
        <f ca="1">SUM($R$9:S4623)</f>
        <v>-113850</v>
      </c>
    </row>
    <row r="4624" spans="16:21" x14ac:dyDescent="0.2">
      <c r="P4624">
        <v>4616</v>
      </c>
      <c r="Q4624" s="37">
        <f t="shared" ca="1" si="288"/>
        <v>0</v>
      </c>
      <c r="R4624" s="38">
        <f t="shared" si="289"/>
        <v>10</v>
      </c>
      <c r="S4624" s="38">
        <f t="shared" ca="1" si="290"/>
        <v>0</v>
      </c>
      <c r="T4624" s="38">
        <f t="shared" ca="1" si="291"/>
        <v>10</v>
      </c>
      <c r="U4624" s="38">
        <f ca="1">SUM($R$9:S4624)</f>
        <v>-113840</v>
      </c>
    </row>
    <row r="4625" spans="16:21" x14ac:dyDescent="0.2">
      <c r="P4625">
        <v>4617</v>
      </c>
      <c r="Q4625" s="37">
        <f t="shared" ca="1" si="288"/>
        <v>0</v>
      </c>
      <c r="R4625" s="38">
        <f t="shared" si="289"/>
        <v>10</v>
      </c>
      <c r="S4625" s="38">
        <f t="shared" ca="1" si="290"/>
        <v>0</v>
      </c>
      <c r="T4625" s="38">
        <f t="shared" ca="1" si="291"/>
        <v>10</v>
      </c>
      <c r="U4625" s="38">
        <f ca="1">SUM($R$9:S4625)</f>
        <v>-113830</v>
      </c>
    </row>
    <row r="4626" spans="16:21" x14ac:dyDescent="0.2">
      <c r="P4626">
        <v>4618</v>
      </c>
      <c r="Q4626" s="37">
        <f t="shared" ca="1" si="288"/>
        <v>0</v>
      </c>
      <c r="R4626" s="38">
        <f t="shared" si="289"/>
        <v>10</v>
      </c>
      <c r="S4626" s="38">
        <f t="shared" ca="1" si="290"/>
        <v>0</v>
      </c>
      <c r="T4626" s="38">
        <f t="shared" ca="1" si="291"/>
        <v>10</v>
      </c>
      <c r="U4626" s="38">
        <f ca="1">SUM($R$9:S4626)</f>
        <v>-113820</v>
      </c>
    </row>
    <row r="4627" spans="16:21" x14ac:dyDescent="0.2">
      <c r="P4627">
        <v>4619</v>
      </c>
      <c r="Q4627" s="37">
        <f t="shared" ca="1" si="288"/>
        <v>0</v>
      </c>
      <c r="R4627" s="38">
        <f t="shared" si="289"/>
        <v>10</v>
      </c>
      <c r="S4627" s="38">
        <f t="shared" ca="1" si="290"/>
        <v>0</v>
      </c>
      <c r="T4627" s="38">
        <f t="shared" ca="1" si="291"/>
        <v>10</v>
      </c>
      <c r="U4627" s="38">
        <f ca="1">SUM($R$9:S4627)</f>
        <v>-113810</v>
      </c>
    </row>
    <row r="4628" spans="16:21" x14ac:dyDescent="0.2">
      <c r="P4628">
        <v>4620</v>
      </c>
      <c r="Q4628" s="37">
        <f t="shared" ca="1" si="288"/>
        <v>0</v>
      </c>
      <c r="R4628" s="38">
        <f t="shared" si="289"/>
        <v>10</v>
      </c>
      <c r="S4628" s="38">
        <f t="shared" ca="1" si="290"/>
        <v>0</v>
      </c>
      <c r="T4628" s="38">
        <f t="shared" ca="1" si="291"/>
        <v>10</v>
      </c>
      <c r="U4628" s="38">
        <f ca="1">SUM($R$9:S4628)</f>
        <v>-113800</v>
      </c>
    </row>
    <row r="4629" spans="16:21" x14ac:dyDescent="0.2">
      <c r="P4629">
        <v>4621</v>
      </c>
      <c r="Q4629" s="37">
        <f t="shared" ca="1" si="288"/>
        <v>0</v>
      </c>
      <c r="R4629" s="38">
        <f t="shared" si="289"/>
        <v>10</v>
      </c>
      <c r="S4629" s="38">
        <f t="shared" ca="1" si="290"/>
        <v>0</v>
      </c>
      <c r="T4629" s="38">
        <f t="shared" ca="1" si="291"/>
        <v>10</v>
      </c>
      <c r="U4629" s="38">
        <f ca="1">SUM($R$9:S4629)</f>
        <v>-113790</v>
      </c>
    </row>
    <row r="4630" spans="16:21" x14ac:dyDescent="0.2">
      <c r="P4630">
        <v>4622</v>
      </c>
      <c r="Q4630" s="37">
        <f t="shared" ca="1" si="288"/>
        <v>0</v>
      </c>
      <c r="R4630" s="38">
        <f t="shared" si="289"/>
        <v>10</v>
      </c>
      <c r="S4630" s="38">
        <f t="shared" ca="1" si="290"/>
        <v>0</v>
      </c>
      <c r="T4630" s="38">
        <f t="shared" ca="1" si="291"/>
        <v>10</v>
      </c>
      <c r="U4630" s="38">
        <f ca="1">SUM($R$9:S4630)</f>
        <v>-113780</v>
      </c>
    </row>
    <row r="4631" spans="16:21" x14ac:dyDescent="0.2">
      <c r="P4631">
        <v>4623</v>
      </c>
      <c r="Q4631" s="37">
        <f t="shared" ca="1" si="288"/>
        <v>0</v>
      </c>
      <c r="R4631" s="38">
        <f t="shared" si="289"/>
        <v>10</v>
      </c>
      <c r="S4631" s="38">
        <f t="shared" ca="1" si="290"/>
        <v>0</v>
      </c>
      <c r="T4631" s="38">
        <f t="shared" ca="1" si="291"/>
        <v>10</v>
      </c>
      <c r="U4631" s="38">
        <f ca="1">SUM($R$9:S4631)</f>
        <v>-113770</v>
      </c>
    </row>
    <row r="4632" spans="16:21" x14ac:dyDescent="0.2">
      <c r="P4632">
        <v>4624</v>
      </c>
      <c r="Q4632" s="37">
        <f t="shared" ca="1" si="288"/>
        <v>0</v>
      </c>
      <c r="R4632" s="38">
        <f t="shared" si="289"/>
        <v>10</v>
      </c>
      <c r="S4632" s="38">
        <f t="shared" ca="1" si="290"/>
        <v>0</v>
      </c>
      <c r="T4632" s="38">
        <f t="shared" ca="1" si="291"/>
        <v>10</v>
      </c>
      <c r="U4632" s="38">
        <f ca="1">SUM($R$9:S4632)</f>
        <v>-113760</v>
      </c>
    </row>
    <row r="4633" spans="16:21" x14ac:dyDescent="0.2">
      <c r="P4633">
        <v>4625</v>
      </c>
      <c r="Q4633" s="37">
        <f t="shared" ca="1" si="288"/>
        <v>0</v>
      </c>
      <c r="R4633" s="38">
        <f t="shared" si="289"/>
        <v>10</v>
      </c>
      <c r="S4633" s="38">
        <f t="shared" ca="1" si="290"/>
        <v>0</v>
      </c>
      <c r="T4633" s="38">
        <f t="shared" ca="1" si="291"/>
        <v>10</v>
      </c>
      <c r="U4633" s="38">
        <f ca="1">SUM($R$9:S4633)</f>
        <v>-113750</v>
      </c>
    </row>
    <row r="4634" spans="16:21" x14ac:dyDescent="0.2">
      <c r="P4634">
        <v>4626</v>
      </c>
      <c r="Q4634" s="37">
        <f t="shared" ca="1" si="288"/>
        <v>0</v>
      </c>
      <c r="R4634" s="38">
        <f t="shared" si="289"/>
        <v>10</v>
      </c>
      <c r="S4634" s="38">
        <f t="shared" ca="1" si="290"/>
        <v>0</v>
      </c>
      <c r="T4634" s="38">
        <f t="shared" ca="1" si="291"/>
        <v>10</v>
      </c>
      <c r="U4634" s="38">
        <f ca="1">SUM($R$9:S4634)</f>
        <v>-113740</v>
      </c>
    </row>
    <row r="4635" spans="16:21" x14ac:dyDescent="0.2">
      <c r="P4635">
        <v>4627</v>
      </c>
      <c r="Q4635" s="37">
        <f t="shared" ca="1" si="288"/>
        <v>0</v>
      </c>
      <c r="R4635" s="38">
        <f t="shared" si="289"/>
        <v>10</v>
      </c>
      <c r="S4635" s="38">
        <f t="shared" ca="1" si="290"/>
        <v>0</v>
      </c>
      <c r="T4635" s="38">
        <f t="shared" ca="1" si="291"/>
        <v>10</v>
      </c>
      <c r="U4635" s="38">
        <f ca="1">SUM($R$9:S4635)</f>
        <v>-113730</v>
      </c>
    </row>
    <row r="4636" spans="16:21" x14ac:dyDescent="0.2">
      <c r="P4636">
        <v>4628</v>
      </c>
      <c r="Q4636" s="37">
        <f t="shared" ca="1" si="288"/>
        <v>0</v>
      </c>
      <c r="R4636" s="38">
        <f t="shared" si="289"/>
        <v>10</v>
      </c>
      <c r="S4636" s="38">
        <f t="shared" ca="1" si="290"/>
        <v>0</v>
      </c>
      <c r="T4636" s="38">
        <f t="shared" ca="1" si="291"/>
        <v>10</v>
      </c>
      <c r="U4636" s="38">
        <f ca="1">SUM($R$9:S4636)</f>
        <v>-113720</v>
      </c>
    </row>
    <row r="4637" spans="16:21" x14ac:dyDescent="0.2">
      <c r="P4637">
        <v>4629</v>
      </c>
      <c r="Q4637" s="37">
        <f t="shared" ca="1" si="288"/>
        <v>0</v>
      </c>
      <c r="R4637" s="38">
        <f t="shared" si="289"/>
        <v>10</v>
      </c>
      <c r="S4637" s="38">
        <f t="shared" ca="1" si="290"/>
        <v>0</v>
      </c>
      <c r="T4637" s="38">
        <f t="shared" ca="1" si="291"/>
        <v>10</v>
      </c>
      <c r="U4637" s="38">
        <f ca="1">SUM($R$9:S4637)</f>
        <v>-113710</v>
      </c>
    </row>
    <row r="4638" spans="16:21" x14ac:dyDescent="0.2">
      <c r="P4638">
        <v>4630</v>
      </c>
      <c r="Q4638" s="37">
        <f t="shared" ca="1" si="288"/>
        <v>0</v>
      </c>
      <c r="R4638" s="38">
        <f t="shared" si="289"/>
        <v>10</v>
      </c>
      <c r="S4638" s="38">
        <f t="shared" ca="1" si="290"/>
        <v>0</v>
      </c>
      <c r="T4638" s="38">
        <f t="shared" ca="1" si="291"/>
        <v>10</v>
      </c>
      <c r="U4638" s="38">
        <f ca="1">SUM($R$9:S4638)</f>
        <v>-113700</v>
      </c>
    </row>
    <row r="4639" spans="16:21" x14ac:dyDescent="0.2">
      <c r="P4639">
        <v>4631</v>
      </c>
      <c r="Q4639" s="37">
        <f t="shared" ca="1" si="288"/>
        <v>0</v>
      </c>
      <c r="R4639" s="38">
        <f t="shared" si="289"/>
        <v>10</v>
      </c>
      <c r="S4639" s="38">
        <f t="shared" ca="1" si="290"/>
        <v>0</v>
      </c>
      <c r="T4639" s="38">
        <f t="shared" ca="1" si="291"/>
        <v>10</v>
      </c>
      <c r="U4639" s="38">
        <f ca="1">SUM($R$9:S4639)</f>
        <v>-113690</v>
      </c>
    </row>
    <row r="4640" spans="16:21" x14ac:dyDescent="0.2">
      <c r="P4640">
        <v>4632</v>
      </c>
      <c r="Q4640" s="37">
        <f t="shared" ca="1" si="288"/>
        <v>0</v>
      </c>
      <c r="R4640" s="38">
        <f t="shared" si="289"/>
        <v>10</v>
      </c>
      <c r="S4640" s="38">
        <f t="shared" ca="1" si="290"/>
        <v>0</v>
      </c>
      <c r="T4640" s="38">
        <f t="shared" ca="1" si="291"/>
        <v>10</v>
      </c>
      <c r="U4640" s="38">
        <f ca="1">SUM($R$9:S4640)</f>
        <v>-113680</v>
      </c>
    </row>
    <row r="4641" spans="16:21" x14ac:dyDescent="0.2">
      <c r="P4641">
        <v>4633</v>
      </c>
      <c r="Q4641" s="37">
        <f t="shared" ca="1" si="288"/>
        <v>0</v>
      </c>
      <c r="R4641" s="38">
        <f t="shared" si="289"/>
        <v>10</v>
      </c>
      <c r="S4641" s="38">
        <f t="shared" ca="1" si="290"/>
        <v>0</v>
      </c>
      <c r="T4641" s="38">
        <f t="shared" ca="1" si="291"/>
        <v>10</v>
      </c>
      <c r="U4641" s="38">
        <f ca="1">SUM($R$9:S4641)</f>
        <v>-113670</v>
      </c>
    </row>
    <row r="4642" spans="16:21" x14ac:dyDescent="0.2">
      <c r="P4642">
        <v>4634</v>
      </c>
      <c r="Q4642" s="37">
        <f t="shared" ca="1" si="288"/>
        <v>0</v>
      </c>
      <c r="R4642" s="38">
        <f t="shared" si="289"/>
        <v>10</v>
      </c>
      <c r="S4642" s="38">
        <f t="shared" ca="1" si="290"/>
        <v>0</v>
      </c>
      <c r="T4642" s="38">
        <f t="shared" ca="1" si="291"/>
        <v>10</v>
      </c>
      <c r="U4642" s="38">
        <f ca="1">SUM($R$9:S4642)</f>
        <v>-113660</v>
      </c>
    </row>
    <row r="4643" spans="16:21" x14ac:dyDescent="0.2">
      <c r="P4643">
        <v>4635</v>
      </c>
      <c r="Q4643" s="37">
        <f t="shared" ca="1" si="288"/>
        <v>0</v>
      </c>
      <c r="R4643" s="38">
        <f t="shared" si="289"/>
        <v>10</v>
      </c>
      <c r="S4643" s="38">
        <f t="shared" ca="1" si="290"/>
        <v>0</v>
      </c>
      <c r="T4643" s="38">
        <f t="shared" ca="1" si="291"/>
        <v>10</v>
      </c>
      <c r="U4643" s="38">
        <f ca="1">SUM($R$9:S4643)</f>
        <v>-113650</v>
      </c>
    </row>
    <row r="4644" spans="16:21" x14ac:dyDescent="0.2">
      <c r="P4644">
        <v>4636</v>
      </c>
      <c r="Q4644" s="37">
        <f t="shared" ca="1" si="288"/>
        <v>0</v>
      </c>
      <c r="R4644" s="38">
        <f t="shared" si="289"/>
        <v>10</v>
      </c>
      <c r="S4644" s="38">
        <f t="shared" ca="1" si="290"/>
        <v>0</v>
      </c>
      <c r="T4644" s="38">
        <f t="shared" ca="1" si="291"/>
        <v>10</v>
      </c>
      <c r="U4644" s="38">
        <f ca="1">SUM($R$9:S4644)</f>
        <v>-113640</v>
      </c>
    </row>
    <row r="4645" spans="16:21" x14ac:dyDescent="0.2">
      <c r="P4645">
        <v>4637</v>
      </c>
      <c r="Q4645" s="37">
        <f t="shared" ca="1" si="288"/>
        <v>0</v>
      </c>
      <c r="R4645" s="38">
        <f t="shared" si="289"/>
        <v>10</v>
      </c>
      <c r="S4645" s="38">
        <f t="shared" ca="1" si="290"/>
        <v>0</v>
      </c>
      <c r="T4645" s="38">
        <f t="shared" ca="1" si="291"/>
        <v>10</v>
      </c>
      <c r="U4645" s="38">
        <f ca="1">SUM($R$9:S4645)</f>
        <v>-113630</v>
      </c>
    </row>
    <row r="4646" spans="16:21" x14ac:dyDescent="0.2">
      <c r="P4646">
        <v>4638</v>
      </c>
      <c r="Q4646" s="37">
        <f t="shared" ca="1" si="288"/>
        <v>0</v>
      </c>
      <c r="R4646" s="38">
        <f t="shared" si="289"/>
        <v>10</v>
      </c>
      <c r="S4646" s="38">
        <f t="shared" ca="1" si="290"/>
        <v>0</v>
      </c>
      <c r="T4646" s="38">
        <f t="shared" ca="1" si="291"/>
        <v>10</v>
      </c>
      <c r="U4646" s="38">
        <f ca="1">SUM($R$9:S4646)</f>
        <v>-113620</v>
      </c>
    </row>
    <row r="4647" spans="16:21" x14ac:dyDescent="0.2">
      <c r="P4647">
        <v>4639</v>
      </c>
      <c r="Q4647" s="37">
        <f t="shared" ca="1" si="288"/>
        <v>0</v>
      </c>
      <c r="R4647" s="38">
        <f t="shared" si="289"/>
        <v>10</v>
      </c>
      <c r="S4647" s="38">
        <f t="shared" ca="1" si="290"/>
        <v>0</v>
      </c>
      <c r="T4647" s="38">
        <f t="shared" ca="1" si="291"/>
        <v>10</v>
      </c>
      <c r="U4647" s="38">
        <f ca="1">SUM($R$9:S4647)</f>
        <v>-113610</v>
      </c>
    </row>
    <row r="4648" spans="16:21" x14ac:dyDescent="0.2">
      <c r="P4648">
        <v>4640</v>
      </c>
      <c r="Q4648" s="37">
        <f t="shared" ca="1" si="288"/>
        <v>0</v>
      </c>
      <c r="R4648" s="38">
        <f t="shared" si="289"/>
        <v>10</v>
      </c>
      <c r="S4648" s="38">
        <f t="shared" ca="1" si="290"/>
        <v>0</v>
      </c>
      <c r="T4648" s="38">
        <f t="shared" ca="1" si="291"/>
        <v>10</v>
      </c>
      <c r="U4648" s="38">
        <f ca="1">SUM($R$9:S4648)</f>
        <v>-113600</v>
      </c>
    </row>
    <row r="4649" spans="16:21" x14ac:dyDescent="0.2">
      <c r="P4649">
        <v>4641</v>
      </c>
      <c r="Q4649" s="37">
        <f t="shared" ca="1" si="288"/>
        <v>0</v>
      </c>
      <c r="R4649" s="38">
        <f t="shared" si="289"/>
        <v>10</v>
      </c>
      <c r="S4649" s="38">
        <f t="shared" ca="1" si="290"/>
        <v>0</v>
      </c>
      <c r="T4649" s="38">
        <f t="shared" ca="1" si="291"/>
        <v>10</v>
      </c>
      <c r="U4649" s="38">
        <f ca="1">SUM($R$9:S4649)</f>
        <v>-113590</v>
      </c>
    </row>
    <row r="4650" spans="16:21" x14ac:dyDescent="0.2">
      <c r="P4650">
        <v>4642</v>
      </c>
      <c r="Q4650" s="37">
        <f t="shared" ca="1" si="288"/>
        <v>0</v>
      </c>
      <c r="R4650" s="38">
        <f t="shared" si="289"/>
        <v>10</v>
      </c>
      <c r="S4650" s="38">
        <f t="shared" ca="1" si="290"/>
        <v>0</v>
      </c>
      <c r="T4650" s="38">
        <f t="shared" ca="1" si="291"/>
        <v>10</v>
      </c>
      <c r="U4650" s="38">
        <f ca="1">SUM($R$9:S4650)</f>
        <v>-113580</v>
      </c>
    </row>
    <row r="4651" spans="16:21" x14ac:dyDescent="0.2">
      <c r="P4651">
        <v>4643</v>
      </c>
      <c r="Q4651" s="37">
        <f t="shared" ca="1" si="288"/>
        <v>0</v>
      </c>
      <c r="R4651" s="38">
        <f t="shared" si="289"/>
        <v>10</v>
      </c>
      <c r="S4651" s="38">
        <f t="shared" ca="1" si="290"/>
        <v>0</v>
      </c>
      <c r="T4651" s="38">
        <f t="shared" ca="1" si="291"/>
        <v>10</v>
      </c>
      <c r="U4651" s="38">
        <f ca="1">SUM($R$9:S4651)</f>
        <v>-113570</v>
      </c>
    </row>
    <row r="4652" spans="16:21" x14ac:dyDescent="0.2">
      <c r="P4652">
        <v>4644</v>
      </c>
      <c r="Q4652" s="37">
        <f t="shared" ca="1" si="288"/>
        <v>0</v>
      </c>
      <c r="R4652" s="38">
        <f t="shared" si="289"/>
        <v>10</v>
      </c>
      <c r="S4652" s="38">
        <f t="shared" ca="1" si="290"/>
        <v>0</v>
      </c>
      <c r="T4652" s="38">
        <f t="shared" ca="1" si="291"/>
        <v>10</v>
      </c>
      <c r="U4652" s="38">
        <f ca="1">SUM($R$9:S4652)</f>
        <v>-113560</v>
      </c>
    </row>
    <row r="4653" spans="16:21" x14ac:dyDescent="0.2">
      <c r="P4653">
        <v>4645</v>
      </c>
      <c r="Q4653" s="37">
        <f t="shared" ca="1" si="288"/>
        <v>0</v>
      </c>
      <c r="R4653" s="38">
        <f t="shared" si="289"/>
        <v>10</v>
      </c>
      <c r="S4653" s="38">
        <f t="shared" ca="1" si="290"/>
        <v>0</v>
      </c>
      <c r="T4653" s="38">
        <f t="shared" ca="1" si="291"/>
        <v>10</v>
      </c>
      <c r="U4653" s="38">
        <f ca="1">SUM($R$9:S4653)</f>
        <v>-113550</v>
      </c>
    </row>
    <row r="4654" spans="16:21" x14ac:dyDescent="0.2">
      <c r="P4654">
        <v>4646</v>
      </c>
      <c r="Q4654" s="37">
        <f t="shared" ca="1" si="288"/>
        <v>0</v>
      </c>
      <c r="R4654" s="38">
        <f t="shared" si="289"/>
        <v>10</v>
      </c>
      <c r="S4654" s="38">
        <f t="shared" ca="1" si="290"/>
        <v>0</v>
      </c>
      <c r="T4654" s="38">
        <f t="shared" ca="1" si="291"/>
        <v>10</v>
      </c>
      <c r="U4654" s="38">
        <f ca="1">SUM($R$9:S4654)</f>
        <v>-113540</v>
      </c>
    </row>
    <row r="4655" spans="16:21" x14ac:dyDescent="0.2">
      <c r="P4655">
        <v>4647</v>
      </c>
      <c r="Q4655" s="37">
        <f t="shared" ca="1" si="288"/>
        <v>0</v>
      </c>
      <c r="R4655" s="38">
        <f t="shared" si="289"/>
        <v>10</v>
      </c>
      <c r="S4655" s="38">
        <f t="shared" ca="1" si="290"/>
        <v>0</v>
      </c>
      <c r="T4655" s="38">
        <f t="shared" ca="1" si="291"/>
        <v>10</v>
      </c>
      <c r="U4655" s="38">
        <f ca="1">SUM($R$9:S4655)</f>
        <v>-113530</v>
      </c>
    </row>
    <row r="4656" spans="16:21" x14ac:dyDescent="0.2">
      <c r="P4656">
        <v>4648</v>
      </c>
      <c r="Q4656" s="37">
        <f t="shared" ca="1" si="288"/>
        <v>0</v>
      </c>
      <c r="R4656" s="38">
        <f t="shared" si="289"/>
        <v>10</v>
      </c>
      <c r="S4656" s="38">
        <f t="shared" ca="1" si="290"/>
        <v>0</v>
      </c>
      <c r="T4656" s="38">
        <f t="shared" ca="1" si="291"/>
        <v>10</v>
      </c>
      <c r="U4656" s="38">
        <f ca="1">SUM($R$9:S4656)</f>
        <v>-113520</v>
      </c>
    </row>
    <row r="4657" spans="16:21" x14ac:dyDescent="0.2">
      <c r="P4657">
        <v>4649</v>
      </c>
      <c r="Q4657" s="37">
        <f t="shared" ref="Q4657:Q4720" ca="1" si="292">IF(RAND()&lt;$C$2,1,0)</f>
        <v>0</v>
      </c>
      <c r="R4657" s="38">
        <f t="shared" ref="R4657:R4720" si="293">$G$2</f>
        <v>10</v>
      </c>
      <c r="S4657" s="38">
        <f t="shared" ref="S4657:S4720" ca="1" si="294">IF(Q4657=1,$G$3,$G$4)</f>
        <v>0</v>
      </c>
      <c r="T4657" s="38">
        <f t="shared" ca="1" si="291"/>
        <v>10</v>
      </c>
      <c r="U4657" s="38">
        <f ca="1">SUM($R$9:S4657)</f>
        <v>-113510</v>
      </c>
    </row>
    <row r="4658" spans="16:21" x14ac:dyDescent="0.2">
      <c r="P4658">
        <v>4650</v>
      </c>
      <c r="Q4658" s="37">
        <f t="shared" ca="1" si="292"/>
        <v>0</v>
      </c>
      <c r="R4658" s="38">
        <f t="shared" si="293"/>
        <v>10</v>
      </c>
      <c r="S4658" s="38">
        <f t="shared" ca="1" si="294"/>
        <v>0</v>
      </c>
      <c r="T4658" s="38">
        <f t="shared" ca="1" si="291"/>
        <v>10</v>
      </c>
      <c r="U4658" s="38">
        <f ca="1">SUM($R$9:S4658)</f>
        <v>-113500</v>
      </c>
    </row>
    <row r="4659" spans="16:21" x14ac:dyDescent="0.2">
      <c r="P4659">
        <v>4651</v>
      </c>
      <c r="Q4659" s="37">
        <f t="shared" ca="1" si="292"/>
        <v>0</v>
      </c>
      <c r="R4659" s="38">
        <f t="shared" si="293"/>
        <v>10</v>
      </c>
      <c r="S4659" s="38">
        <f t="shared" ca="1" si="294"/>
        <v>0</v>
      </c>
      <c r="T4659" s="38">
        <f t="shared" ca="1" si="291"/>
        <v>10</v>
      </c>
      <c r="U4659" s="38">
        <f ca="1">SUM($R$9:S4659)</f>
        <v>-113490</v>
      </c>
    </row>
    <row r="4660" spans="16:21" x14ac:dyDescent="0.2">
      <c r="P4660">
        <v>4652</v>
      </c>
      <c r="Q4660" s="37">
        <f t="shared" ca="1" si="292"/>
        <v>0</v>
      </c>
      <c r="R4660" s="38">
        <f t="shared" si="293"/>
        <v>10</v>
      </c>
      <c r="S4660" s="38">
        <f t="shared" ca="1" si="294"/>
        <v>0</v>
      </c>
      <c r="T4660" s="38">
        <f t="shared" ca="1" si="291"/>
        <v>10</v>
      </c>
      <c r="U4660" s="38">
        <f ca="1">SUM($R$9:S4660)</f>
        <v>-113480</v>
      </c>
    </row>
    <row r="4661" spans="16:21" x14ac:dyDescent="0.2">
      <c r="P4661">
        <v>4653</v>
      </c>
      <c r="Q4661" s="37">
        <f t="shared" ca="1" si="292"/>
        <v>0</v>
      </c>
      <c r="R4661" s="38">
        <f t="shared" si="293"/>
        <v>10</v>
      </c>
      <c r="S4661" s="38">
        <f t="shared" ca="1" si="294"/>
        <v>0</v>
      </c>
      <c r="T4661" s="38">
        <f t="shared" ca="1" si="291"/>
        <v>10</v>
      </c>
      <c r="U4661" s="38">
        <f ca="1">SUM($R$9:S4661)</f>
        <v>-113470</v>
      </c>
    </row>
    <row r="4662" spans="16:21" x14ac:dyDescent="0.2">
      <c r="P4662">
        <v>4654</v>
      </c>
      <c r="Q4662" s="37">
        <f t="shared" ca="1" si="292"/>
        <v>0</v>
      </c>
      <c r="R4662" s="38">
        <f t="shared" si="293"/>
        <v>10</v>
      </c>
      <c r="S4662" s="38">
        <f t="shared" ca="1" si="294"/>
        <v>0</v>
      </c>
      <c r="T4662" s="38">
        <f t="shared" ca="1" si="291"/>
        <v>10</v>
      </c>
      <c r="U4662" s="38">
        <f ca="1">SUM($R$9:S4662)</f>
        <v>-113460</v>
      </c>
    </row>
    <row r="4663" spans="16:21" x14ac:dyDescent="0.2">
      <c r="P4663">
        <v>4655</v>
      </c>
      <c r="Q4663" s="37">
        <f t="shared" ca="1" si="292"/>
        <v>0</v>
      </c>
      <c r="R4663" s="38">
        <f t="shared" si="293"/>
        <v>10</v>
      </c>
      <c r="S4663" s="38">
        <f t="shared" ca="1" si="294"/>
        <v>0</v>
      </c>
      <c r="T4663" s="38">
        <f t="shared" ca="1" si="291"/>
        <v>10</v>
      </c>
      <c r="U4663" s="38">
        <f ca="1">SUM($R$9:S4663)</f>
        <v>-113450</v>
      </c>
    </row>
    <row r="4664" spans="16:21" x14ac:dyDescent="0.2">
      <c r="P4664">
        <v>4656</v>
      </c>
      <c r="Q4664" s="37">
        <f t="shared" ca="1" si="292"/>
        <v>0</v>
      </c>
      <c r="R4664" s="38">
        <f t="shared" si="293"/>
        <v>10</v>
      </c>
      <c r="S4664" s="38">
        <f t="shared" ca="1" si="294"/>
        <v>0</v>
      </c>
      <c r="T4664" s="38">
        <f t="shared" ca="1" si="291"/>
        <v>10</v>
      </c>
      <c r="U4664" s="38">
        <f ca="1">SUM($R$9:S4664)</f>
        <v>-113440</v>
      </c>
    </row>
    <row r="4665" spans="16:21" x14ac:dyDescent="0.2">
      <c r="P4665">
        <v>4657</v>
      </c>
      <c r="Q4665" s="37">
        <f t="shared" ca="1" si="292"/>
        <v>0</v>
      </c>
      <c r="R4665" s="38">
        <f t="shared" si="293"/>
        <v>10</v>
      </c>
      <c r="S4665" s="38">
        <f t="shared" ca="1" si="294"/>
        <v>0</v>
      </c>
      <c r="T4665" s="38">
        <f t="shared" ca="1" si="291"/>
        <v>10</v>
      </c>
      <c r="U4665" s="38">
        <f ca="1">SUM($R$9:S4665)</f>
        <v>-113430</v>
      </c>
    </row>
    <row r="4666" spans="16:21" x14ac:dyDescent="0.2">
      <c r="P4666">
        <v>4658</v>
      </c>
      <c r="Q4666" s="37">
        <f t="shared" ca="1" si="292"/>
        <v>0</v>
      </c>
      <c r="R4666" s="38">
        <f t="shared" si="293"/>
        <v>10</v>
      </c>
      <c r="S4666" s="38">
        <f t="shared" ca="1" si="294"/>
        <v>0</v>
      </c>
      <c r="T4666" s="38">
        <f t="shared" ca="1" si="291"/>
        <v>10</v>
      </c>
      <c r="U4666" s="38">
        <f ca="1">SUM($R$9:S4666)</f>
        <v>-113420</v>
      </c>
    </row>
    <row r="4667" spans="16:21" x14ac:dyDescent="0.2">
      <c r="P4667">
        <v>4659</v>
      </c>
      <c r="Q4667" s="37">
        <f t="shared" ca="1" si="292"/>
        <v>0</v>
      </c>
      <c r="R4667" s="38">
        <f t="shared" si="293"/>
        <v>10</v>
      </c>
      <c r="S4667" s="38">
        <f t="shared" ca="1" si="294"/>
        <v>0</v>
      </c>
      <c r="T4667" s="38">
        <f t="shared" ca="1" si="291"/>
        <v>10</v>
      </c>
      <c r="U4667" s="38">
        <f ca="1">SUM($R$9:S4667)</f>
        <v>-113410</v>
      </c>
    </row>
    <row r="4668" spans="16:21" x14ac:dyDescent="0.2">
      <c r="P4668">
        <v>4660</v>
      </c>
      <c r="Q4668" s="37">
        <f t="shared" ca="1" si="292"/>
        <v>0</v>
      </c>
      <c r="R4668" s="38">
        <f t="shared" si="293"/>
        <v>10</v>
      </c>
      <c r="S4668" s="38">
        <f t="shared" ca="1" si="294"/>
        <v>0</v>
      </c>
      <c r="T4668" s="38">
        <f t="shared" ca="1" si="291"/>
        <v>10</v>
      </c>
      <c r="U4668" s="38">
        <f ca="1">SUM($R$9:S4668)</f>
        <v>-113400</v>
      </c>
    </row>
    <row r="4669" spans="16:21" x14ac:dyDescent="0.2">
      <c r="P4669">
        <v>4661</v>
      </c>
      <c r="Q4669" s="37">
        <f t="shared" ca="1" si="292"/>
        <v>0</v>
      </c>
      <c r="R4669" s="38">
        <f t="shared" si="293"/>
        <v>10</v>
      </c>
      <c r="S4669" s="38">
        <f t="shared" ca="1" si="294"/>
        <v>0</v>
      </c>
      <c r="T4669" s="38">
        <f t="shared" ca="1" si="291"/>
        <v>10</v>
      </c>
      <c r="U4669" s="38">
        <f ca="1">SUM($R$9:S4669)</f>
        <v>-113390</v>
      </c>
    </row>
    <row r="4670" spans="16:21" x14ac:dyDescent="0.2">
      <c r="P4670">
        <v>4662</v>
      </c>
      <c r="Q4670" s="37">
        <f t="shared" ca="1" si="292"/>
        <v>0</v>
      </c>
      <c r="R4670" s="38">
        <f t="shared" si="293"/>
        <v>10</v>
      </c>
      <c r="S4670" s="38">
        <f t="shared" ca="1" si="294"/>
        <v>0</v>
      </c>
      <c r="T4670" s="38">
        <f t="shared" ca="1" si="291"/>
        <v>10</v>
      </c>
      <c r="U4670" s="38">
        <f ca="1">SUM($R$9:S4670)</f>
        <v>-113380</v>
      </c>
    </row>
    <row r="4671" spans="16:21" x14ac:dyDescent="0.2">
      <c r="P4671">
        <v>4663</v>
      </c>
      <c r="Q4671" s="37">
        <f t="shared" ca="1" si="292"/>
        <v>0</v>
      </c>
      <c r="R4671" s="38">
        <f t="shared" si="293"/>
        <v>10</v>
      </c>
      <c r="S4671" s="38">
        <f t="shared" ca="1" si="294"/>
        <v>0</v>
      </c>
      <c r="T4671" s="38">
        <f t="shared" ca="1" si="291"/>
        <v>10</v>
      </c>
      <c r="U4671" s="38">
        <f ca="1">SUM($R$9:S4671)</f>
        <v>-113370</v>
      </c>
    </row>
    <row r="4672" spans="16:21" x14ac:dyDescent="0.2">
      <c r="P4672">
        <v>4664</v>
      </c>
      <c r="Q4672" s="37">
        <f t="shared" ca="1" si="292"/>
        <v>0</v>
      </c>
      <c r="R4672" s="38">
        <f t="shared" si="293"/>
        <v>10</v>
      </c>
      <c r="S4672" s="38">
        <f t="shared" ca="1" si="294"/>
        <v>0</v>
      </c>
      <c r="T4672" s="38">
        <f t="shared" ca="1" si="291"/>
        <v>10</v>
      </c>
      <c r="U4672" s="38">
        <f ca="1">SUM($R$9:S4672)</f>
        <v>-113360</v>
      </c>
    </row>
    <row r="4673" spans="16:21" x14ac:dyDescent="0.2">
      <c r="P4673">
        <v>4665</v>
      </c>
      <c r="Q4673" s="37">
        <f t="shared" ca="1" si="292"/>
        <v>0</v>
      </c>
      <c r="R4673" s="38">
        <f t="shared" si="293"/>
        <v>10</v>
      </c>
      <c r="S4673" s="38">
        <f t="shared" ca="1" si="294"/>
        <v>0</v>
      </c>
      <c r="T4673" s="38">
        <f t="shared" ca="1" si="291"/>
        <v>10</v>
      </c>
      <c r="U4673" s="38">
        <f ca="1">SUM($R$9:S4673)</f>
        <v>-113350</v>
      </c>
    </row>
    <row r="4674" spans="16:21" x14ac:dyDescent="0.2">
      <c r="P4674">
        <v>4666</v>
      </c>
      <c r="Q4674" s="37">
        <f t="shared" ca="1" si="292"/>
        <v>0</v>
      </c>
      <c r="R4674" s="38">
        <f t="shared" si="293"/>
        <v>10</v>
      </c>
      <c r="S4674" s="38">
        <f t="shared" ca="1" si="294"/>
        <v>0</v>
      </c>
      <c r="T4674" s="38">
        <f t="shared" ca="1" si="291"/>
        <v>10</v>
      </c>
      <c r="U4674" s="38">
        <f ca="1">SUM($R$9:S4674)</f>
        <v>-113340</v>
      </c>
    </row>
    <row r="4675" spans="16:21" x14ac:dyDescent="0.2">
      <c r="P4675">
        <v>4667</v>
      </c>
      <c r="Q4675" s="37">
        <f t="shared" ca="1" si="292"/>
        <v>0</v>
      </c>
      <c r="R4675" s="38">
        <f t="shared" si="293"/>
        <v>10</v>
      </c>
      <c r="S4675" s="38">
        <f t="shared" ca="1" si="294"/>
        <v>0</v>
      </c>
      <c r="T4675" s="38">
        <f t="shared" ca="1" si="291"/>
        <v>10</v>
      </c>
      <c r="U4675" s="38">
        <f ca="1">SUM($R$9:S4675)</f>
        <v>-113330</v>
      </c>
    </row>
    <row r="4676" spans="16:21" x14ac:dyDescent="0.2">
      <c r="P4676">
        <v>4668</v>
      </c>
      <c r="Q4676" s="37">
        <f t="shared" ca="1" si="292"/>
        <v>1</v>
      </c>
      <c r="R4676" s="38">
        <f t="shared" si="293"/>
        <v>10</v>
      </c>
      <c r="S4676" s="38">
        <f t="shared" ca="1" si="294"/>
        <v>-1000</v>
      </c>
      <c r="T4676" s="38">
        <f t="shared" ca="1" si="291"/>
        <v>-990</v>
      </c>
      <c r="U4676" s="38">
        <f ca="1">SUM($R$9:S4676)</f>
        <v>-114320</v>
      </c>
    </row>
    <row r="4677" spans="16:21" x14ac:dyDescent="0.2">
      <c r="P4677">
        <v>4669</v>
      </c>
      <c r="Q4677" s="37">
        <f t="shared" ca="1" si="292"/>
        <v>0</v>
      </c>
      <c r="R4677" s="38">
        <f t="shared" si="293"/>
        <v>10</v>
      </c>
      <c r="S4677" s="38">
        <f t="shared" ca="1" si="294"/>
        <v>0</v>
      </c>
      <c r="T4677" s="38">
        <f t="shared" ca="1" si="291"/>
        <v>10</v>
      </c>
      <c r="U4677" s="38">
        <f ca="1">SUM($R$9:S4677)</f>
        <v>-114310</v>
      </c>
    </row>
    <row r="4678" spans="16:21" x14ac:dyDescent="0.2">
      <c r="P4678">
        <v>4670</v>
      </c>
      <c r="Q4678" s="37">
        <f t="shared" ca="1" si="292"/>
        <v>0</v>
      </c>
      <c r="R4678" s="38">
        <f t="shared" si="293"/>
        <v>10</v>
      </c>
      <c r="S4678" s="38">
        <f t="shared" ca="1" si="294"/>
        <v>0</v>
      </c>
      <c r="T4678" s="38">
        <f t="shared" ca="1" si="291"/>
        <v>10</v>
      </c>
      <c r="U4678" s="38">
        <f ca="1">SUM($R$9:S4678)</f>
        <v>-114300</v>
      </c>
    </row>
    <row r="4679" spans="16:21" x14ac:dyDescent="0.2">
      <c r="P4679">
        <v>4671</v>
      </c>
      <c r="Q4679" s="37">
        <f t="shared" ca="1" si="292"/>
        <v>0</v>
      </c>
      <c r="R4679" s="38">
        <f t="shared" si="293"/>
        <v>10</v>
      </c>
      <c r="S4679" s="38">
        <f t="shared" ca="1" si="294"/>
        <v>0</v>
      </c>
      <c r="T4679" s="38">
        <f t="shared" ca="1" si="291"/>
        <v>10</v>
      </c>
      <c r="U4679" s="38">
        <f ca="1">SUM($R$9:S4679)</f>
        <v>-114290</v>
      </c>
    </row>
    <row r="4680" spans="16:21" x14ac:dyDescent="0.2">
      <c r="P4680">
        <v>4672</v>
      </c>
      <c r="Q4680" s="37">
        <f t="shared" ca="1" si="292"/>
        <v>0</v>
      </c>
      <c r="R4680" s="38">
        <f t="shared" si="293"/>
        <v>10</v>
      </c>
      <c r="S4680" s="38">
        <f t="shared" ca="1" si="294"/>
        <v>0</v>
      </c>
      <c r="T4680" s="38">
        <f t="shared" ca="1" si="291"/>
        <v>10</v>
      </c>
      <c r="U4680" s="38">
        <f ca="1">SUM($R$9:S4680)</f>
        <v>-114280</v>
      </c>
    </row>
    <row r="4681" spans="16:21" x14ac:dyDescent="0.2">
      <c r="P4681">
        <v>4673</v>
      </c>
      <c r="Q4681" s="37">
        <f t="shared" ca="1" si="292"/>
        <v>0</v>
      </c>
      <c r="R4681" s="38">
        <f t="shared" si="293"/>
        <v>10</v>
      </c>
      <c r="S4681" s="38">
        <f t="shared" ca="1" si="294"/>
        <v>0</v>
      </c>
      <c r="T4681" s="38">
        <f t="shared" ca="1" si="291"/>
        <v>10</v>
      </c>
      <c r="U4681" s="38">
        <f ca="1">SUM($R$9:S4681)</f>
        <v>-114270</v>
      </c>
    </row>
    <row r="4682" spans="16:21" x14ac:dyDescent="0.2">
      <c r="P4682">
        <v>4674</v>
      </c>
      <c r="Q4682" s="37">
        <f t="shared" ca="1" si="292"/>
        <v>0</v>
      </c>
      <c r="R4682" s="38">
        <f t="shared" si="293"/>
        <v>10</v>
      </c>
      <c r="S4682" s="38">
        <f t="shared" ca="1" si="294"/>
        <v>0</v>
      </c>
      <c r="T4682" s="38">
        <f t="shared" ref="T4682:T4745" ca="1" si="295">R4682+S4682</f>
        <v>10</v>
      </c>
      <c r="U4682" s="38">
        <f ca="1">SUM($R$9:S4682)</f>
        <v>-114260</v>
      </c>
    </row>
    <row r="4683" spans="16:21" x14ac:dyDescent="0.2">
      <c r="P4683">
        <v>4675</v>
      </c>
      <c r="Q4683" s="37">
        <f t="shared" ca="1" si="292"/>
        <v>0</v>
      </c>
      <c r="R4683" s="38">
        <f t="shared" si="293"/>
        <v>10</v>
      </c>
      <c r="S4683" s="38">
        <f t="shared" ca="1" si="294"/>
        <v>0</v>
      </c>
      <c r="T4683" s="38">
        <f t="shared" ca="1" si="295"/>
        <v>10</v>
      </c>
      <c r="U4683" s="38">
        <f ca="1">SUM($R$9:S4683)</f>
        <v>-114250</v>
      </c>
    </row>
    <row r="4684" spans="16:21" x14ac:dyDescent="0.2">
      <c r="P4684">
        <v>4676</v>
      </c>
      <c r="Q4684" s="37">
        <f t="shared" ca="1" si="292"/>
        <v>0</v>
      </c>
      <c r="R4684" s="38">
        <f t="shared" si="293"/>
        <v>10</v>
      </c>
      <c r="S4684" s="38">
        <f t="shared" ca="1" si="294"/>
        <v>0</v>
      </c>
      <c r="T4684" s="38">
        <f t="shared" ca="1" si="295"/>
        <v>10</v>
      </c>
      <c r="U4684" s="38">
        <f ca="1">SUM($R$9:S4684)</f>
        <v>-114240</v>
      </c>
    </row>
    <row r="4685" spans="16:21" x14ac:dyDescent="0.2">
      <c r="P4685">
        <v>4677</v>
      </c>
      <c r="Q4685" s="37">
        <f t="shared" ca="1" si="292"/>
        <v>0</v>
      </c>
      <c r="R4685" s="38">
        <f t="shared" si="293"/>
        <v>10</v>
      </c>
      <c r="S4685" s="38">
        <f t="shared" ca="1" si="294"/>
        <v>0</v>
      </c>
      <c r="T4685" s="38">
        <f t="shared" ca="1" si="295"/>
        <v>10</v>
      </c>
      <c r="U4685" s="38">
        <f ca="1">SUM($R$9:S4685)</f>
        <v>-114230</v>
      </c>
    </row>
    <row r="4686" spans="16:21" x14ac:dyDescent="0.2">
      <c r="P4686">
        <v>4678</v>
      </c>
      <c r="Q4686" s="37">
        <f t="shared" ca="1" si="292"/>
        <v>0</v>
      </c>
      <c r="R4686" s="38">
        <f t="shared" si="293"/>
        <v>10</v>
      </c>
      <c r="S4686" s="38">
        <f t="shared" ca="1" si="294"/>
        <v>0</v>
      </c>
      <c r="T4686" s="38">
        <f t="shared" ca="1" si="295"/>
        <v>10</v>
      </c>
      <c r="U4686" s="38">
        <f ca="1">SUM($R$9:S4686)</f>
        <v>-114220</v>
      </c>
    </row>
    <row r="4687" spans="16:21" x14ac:dyDescent="0.2">
      <c r="P4687">
        <v>4679</v>
      </c>
      <c r="Q4687" s="37">
        <f t="shared" ca="1" si="292"/>
        <v>0</v>
      </c>
      <c r="R4687" s="38">
        <f t="shared" si="293"/>
        <v>10</v>
      </c>
      <c r="S4687" s="38">
        <f t="shared" ca="1" si="294"/>
        <v>0</v>
      </c>
      <c r="T4687" s="38">
        <f t="shared" ca="1" si="295"/>
        <v>10</v>
      </c>
      <c r="U4687" s="38">
        <f ca="1">SUM($R$9:S4687)</f>
        <v>-114210</v>
      </c>
    </row>
    <row r="4688" spans="16:21" x14ac:dyDescent="0.2">
      <c r="P4688">
        <v>4680</v>
      </c>
      <c r="Q4688" s="37">
        <f t="shared" ca="1" si="292"/>
        <v>0</v>
      </c>
      <c r="R4688" s="38">
        <f t="shared" si="293"/>
        <v>10</v>
      </c>
      <c r="S4688" s="38">
        <f t="shared" ca="1" si="294"/>
        <v>0</v>
      </c>
      <c r="T4688" s="38">
        <f t="shared" ca="1" si="295"/>
        <v>10</v>
      </c>
      <c r="U4688" s="38">
        <f ca="1">SUM($R$9:S4688)</f>
        <v>-114200</v>
      </c>
    </row>
    <row r="4689" spans="16:21" x14ac:dyDescent="0.2">
      <c r="P4689">
        <v>4681</v>
      </c>
      <c r="Q4689" s="37">
        <f t="shared" ca="1" si="292"/>
        <v>0</v>
      </c>
      <c r="R4689" s="38">
        <f t="shared" si="293"/>
        <v>10</v>
      </c>
      <c r="S4689" s="38">
        <f t="shared" ca="1" si="294"/>
        <v>0</v>
      </c>
      <c r="T4689" s="38">
        <f t="shared" ca="1" si="295"/>
        <v>10</v>
      </c>
      <c r="U4689" s="38">
        <f ca="1">SUM($R$9:S4689)</f>
        <v>-114190</v>
      </c>
    </row>
    <row r="4690" spans="16:21" x14ac:dyDescent="0.2">
      <c r="P4690">
        <v>4682</v>
      </c>
      <c r="Q4690" s="37">
        <f t="shared" ca="1" si="292"/>
        <v>0</v>
      </c>
      <c r="R4690" s="38">
        <f t="shared" si="293"/>
        <v>10</v>
      </c>
      <c r="S4690" s="38">
        <f t="shared" ca="1" si="294"/>
        <v>0</v>
      </c>
      <c r="T4690" s="38">
        <f t="shared" ca="1" si="295"/>
        <v>10</v>
      </c>
      <c r="U4690" s="38">
        <f ca="1">SUM($R$9:S4690)</f>
        <v>-114180</v>
      </c>
    </row>
    <row r="4691" spans="16:21" x14ac:dyDescent="0.2">
      <c r="P4691">
        <v>4683</v>
      </c>
      <c r="Q4691" s="37">
        <f t="shared" ca="1" si="292"/>
        <v>0</v>
      </c>
      <c r="R4691" s="38">
        <f t="shared" si="293"/>
        <v>10</v>
      </c>
      <c r="S4691" s="38">
        <f t="shared" ca="1" si="294"/>
        <v>0</v>
      </c>
      <c r="T4691" s="38">
        <f t="shared" ca="1" si="295"/>
        <v>10</v>
      </c>
      <c r="U4691" s="38">
        <f ca="1">SUM($R$9:S4691)</f>
        <v>-114170</v>
      </c>
    </row>
    <row r="4692" spans="16:21" x14ac:dyDescent="0.2">
      <c r="P4692">
        <v>4684</v>
      </c>
      <c r="Q4692" s="37">
        <f t="shared" ca="1" si="292"/>
        <v>0</v>
      </c>
      <c r="R4692" s="38">
        <f t="shared" si="293"/>
        <v>10</v>
      </c>
      <c r="S4692" s="38">
        <f t="shared" ca="1" si="294"/>
        <v>0</v>
      </c>
      <c r="T4692" s="38">
        <f t="shared" ca="1" si="295"/>
        <v>10</v>
      </c>
      <c r="U4692" s="38">
        <f ca="1">SUM($R$9:S4692)</f>
        <v>-114160</v>
      </c>
    </row>
    <row r="4693" spans="16:21" x14ac:dyDescent="0.2">
      <c r="P4693">
        <v>4685</v>
      </c>
      <c r="Q4693" s="37">
        <f t="shared" ca="1" si="292"/>
        <v>0</v>
      </c>
      <c r="R4693" s="38">
        <f t="shared" si="293"/>
        <v>10</v>
      </c>
      <c r="S4693" s="38">
        <f t="shared" ca="1" si="294"/>
        <v>0</v>
      </c>
      <c r="T4693" s="38">
        <f t="shared" ca="1" si="295"/>
        <v>10</v>
      </c>
      <c r="U4693" s="38">
        <f ca="1">SUM($R$9:S4693)</f>
        <v>-114150</v>
      </c>
    </row>
    <row r="4694" spans="16:21" x14ac:dyDescent="0.2">
      <c r="P4694">
        <v>4686</v>
      </c>
      <c r="Q4694" s="37">
        <f t="shared" ca="1" si="292"/>
        <v>0</v>
      </c>
      <c r="R4694" s="38">
        <f t="shared" si="293"/>
        <v>10</v>
      </c>
      <c r="S4694" s="38">
        <f t="shared" ca="1" si="294"/>
        <v>0</v>
      </c>
      <c r="T4694" s="38">
        <f t="shared" ca="1" si="295"/>
        <v>10</v>
      </c>
      <c r="U4694" s="38">
        <f ca="1">SUM($R$9:S4694)</f>
        <v>-114140</v>
      </c>
    </row>
    <row r="4695" spans="16:21" x14ac:dyDescent="0.2">
      <c r="P4695">
        <v>4687</v>
      </c>
      <c r="Q4695" s="37">
        <f t="shared" ca="1" si="292"/>
        <v>0</v>
      </c>
      <c r="R4695" s="38">
        <f t="shared" si="293"/>
        <v>10</v>
      </c>
      <c r="S4695" s="38">
        <f t="shared" ca="1" si="294"/>
        <v>0</v>
      </c>
      <c r="T4695" s="38">
        <f t="shared" ca="1" si="295"/>
        <v>10</v>
      </c>
      <c r="U4695" s="38">
        <f ca="1">SUM($R$9:S4695)</f>
        <v>-114130</v>
      </c>
    </row>
    <row r="4696" spans="16:21" x14ac:dyDescent="0.2">
      <c r="P4696">
        <v>4688</v>
      </c>
      <c r="Q4696" s="37">
        <f t="shared" ca="1" si="292"/>
        <v>0</v>
      </c>
      <c r="R4696" s="38">
        <f t="shared" si="293"/>
        <v>10</v>
      </c>
      <c r="S4696" s="38">
        <f t="shared" ca="1" si="294"/>
        <v>0</v>
      </c>
      <c r="T4696" s="38">
        <f t="shared" ca="1" si="295"/>
        <v>10</v>
      </c>
      <c r="U4696" s="38">
        <f ca="1">SUM($R$9:S4696)</f>
        <v>-114120</v>
      </c>
    </row>
    <row r="4697" spans="16:21" x14ac:dyDescent="0.2">
      <c r="P4697">
        <v>4689</v>
      </c>
      <c r="Q4697" s="37">
        <f t="shared" ca="1" si="292"/>
        <v>0</v>
      </c>
      <c r="R4697" s="38">
        <f t="shared" si="293"/>
        <v>10</v>
      </c>
      <c r="S4697" s="38">
        <f t="shared" ca="1" si="294"/>
        <v>0</v>
      </c>
      <c r="T4697" s="38">
        <f t="shared" ca="1" si="295"/>
        <v>10</v>
      </c>
      <c r="U4697" s="38">
        <f ca="1">SUM($R$9:S4697)</f>
        <v>-114110</v>
      </c>
    </row>
    <row r="4698" spans="16:21" x14ac:dyDescent="0.2">
      <c r="P4698">
        <v>4690</v>
      </c>
      <c r="Q4698" s="37">
        <f t="shared" ca="1" si="292"/>
        <v>0</v>
      </c>
      <c r="R4698" s="38">
        <f t="shared" si="293"/>
        <v>10</v>
      </c>
      <c r="S4698" s="38">
        <f t="shared" ca="1" si="294"/>
        <v>0</v>
      </c>
      <c r="T4698" s="38">
        <f t="shared" ca="1" si="295"/>
        <v>10</v>
      </c>
      <c r="U4698" s="38">
        <f ca="1">SUM($R$9:S4698)</f>
        <v>-114100</v>
      </c>
    </row>
    <row r="4699" spans="16:21" x14ac:dyDescent="0.2">
      <c r="P4699">
        <v>4691</v>
      </c>
      <c r="Q4699" s="37">
        <f t="shared" ca="1" si="292"/>
        <v>0</v>
      </c>
      <c r="R4699" s="38">
        <f t="shared" si="293"/>
        <v>10</v>
      </c>
      <c r="S4699" s="38">
        <f t="shared" ca="1" si="294"/>
        <v>0</v>
      </c>
      <c r="T4699" s="38">
        <f t="shared" ca="1" si="295"/>
        <v>10</v>
      </c>
      <c r="U4699" s="38">
        <f ca="1">SUM($R$9:S4699)</f>
        <v>-114090</v>
      </c>
    </row>
    <row r="4700" spans="16:21" x14ac:dyDescent="0.2">
      <c r="P4700">
        <v>4692</v>
      </c>
      <c r="Q4700" s="37">
        <f t="shared" ca="1" si="292"/>
        <v>0</v>
      </c>
      <c r="R4700" s="38">
        <f t="shared" si="293"/>
        <v>10</v>
      </c>
      <c r="S4700" s="38">
        <f t="shared" ca="1" si="294"/>
        <v>0</v>
      </c>
      <c r="T4700" s="38">
        <f t="shared" ca="1" si="295"/>
        <v>10</v>
      </c>
      <c r="U4700" s="38">
        <f ca="1">SUM($R$9:S4700)</f>
        <v>-114080</v>
      </c>
    </row>
    <row r="4701" spans="16:21" x14ac:dyDescent="0.2">
      <c r="P4701">
        <v>4693</v>
      </c>
      <c r="Q4701" s="37">
        <f t="shared" ca="1" si="292"/>
        <v>0</v>
      </c>
      <c r="R4701" s="38">
        <f t="shared" si="293"/>
        <v>10</v>
      </c>
      <c r="S4701" s="38">
        <f t="shared" ca="1" si="294"/>
        <v>0</v>
      </c>
      <c r="T4701" s="38">
        <f t="shared" ca="1" si="295"/>
        <v>10</v>
      </c>
      <c r="U4701" s="38">
        <f ca="1">SUM($R$9:S4701)</f>
        <v>-114070</v>
      </c>
    </row>
    <row r="4702" spans="16:21" x14ac:dyDescent="0.2">
      <c r="P4702">
        <v>4694</v>
      </c>
      <c r="Q4702" s="37">
        <f t="shared" ca="1" si="292"/>
        <v>0</v>
      </c>
      <c r="R4702" s="38">
        <f t="shared" si="293"/>
        <v>10</v>
      </c>
      <c r="S4702" s="38">
        <f t="shared" ca="1" si="294"/>
        <v>0</v>
      </c>
      <c r="T4702" s="38">
        <f t="shared" ca="1" si="295"/>
        <v>10</v>
      </c>
      <c r="U4702" s="38">
        <f ca="1">SUM($R$9:S4702)</f>
        <v>-114060</v>
      </c>
    </row>
    <row r="4703" spans="16:21" x14ac:dyDescent="0.2">
      <c r="P4703">
        <v>4695</v>
      </c>
      <c r="Q4703" s="37">
        <f t="shared" ca="1" si="292"/>
        <v>1</v>
      </c>
      <c r="R4703" s="38">
        <f t="shared" si="293"/>
        <v>10</v>
      </c>
      <c r="S4703" s="38">
        <f t="shared" ca="1" si="294"/>
        <v>-1000</v>
      </c>
      <c r="T4703" s="38">
        <f t="shared" ca="1" si="295"/>
        <v>-990</v>
      </c>
      <c r="U4703" s="38">
        <f ca="1">SUM($R$9:S4703)</f>
        <v>-115050</v>
      </c>
    </row>
    <row r="4704" spans="16:21" x14ac:dyDescent="0.2">
      <c r="P4704">
        <v>4696</v>
      </c>
      <c r="Q4704" s="37">
        <f t="shared" ca="1" si="292"/>
        <v>0</v>
      </c>
      <c r="R4704" s="38">
        <f t="shared" si="293"/>
        <v>10</v>
      </c>
      <c r="S4704" s="38">
        <f t="shared" ca="1" si="294"/>
        <v>0</v>
      </c>
      <c r="T4704" s="38">
        <f t="shared" ca="1" si="295"/>
        <v>10</v>
      </c>
      <c r="U4704" s="38">
        <f ca="1">SUM($R$9:S4704)</f>
        <v>-115040</v>
      </c>
    </row>
    <row r="4705" spans="16:21" x14ac:dyDescent="0.2">
      <c r="P4705">
        <v>4697</v>
      </c>
      <c r="Q4705" s="37">
        <f t="shared" ca="1" si="292"/>
        <v>0</v>
      </c>
      <c r="R4705" s="38">
        <f t="shared" si="293"/>
        <v>10</v>
      </c>
      <c r="S4705" s="38">
        <f t="shared" ca="1" si="294"/>
        <v>0</v>
      </c>
      <c r="T4705" s="38">
        <f t="shared" ca="1" si="295"/>
        <v>10</v>
      </c>
      <c r="U4705" s="38">
        <f ca="1">SUM($R$9:S4705)</f>
        <v>-115030</v>
      </c>
    </row>
    <row r="4706" spans="16:21" x14ac:dyDescent="0.2">
      <c r="P4706">
        <v>4698</v>
      </c>
      <c r="Q4706" s="37">
        <f t="shared" ca="1" si="292"/>
        <v>0</v>
      </c>
      <c r="R4706" s="38">
        <f t="shared" si="293"/>
        <v>10</v>
      </c>
      <c r="S4706" s="38">
        <f t="shared" ca="1" si="294"/>
        <v>0</v>
      </c>
      <c r="T4706" s="38">
        <f t="shared" ca="1" si="295"/>
        <v>10</v>
      </c>
      <c r="U4706" s="38">
        <f ca="1">SUM($R$9:S4706)</f>
        <v>-115020</v>
      </c>
    </row>
    <row r="4707" spans="16:21" x14ac:dyDescent="0.2">
      <c r="P4707">
        <v>4699</v>
      </c>
      <c r="Q4707" s="37">
        <f t="shared" ca="1" si="292"/>
        <v>0</v>
      </c>
      <c r="R4707" s="38">
        <f t="shared" si="293"/>
        <v>10</v>
      </c>
      <c r="S4707" s="38">
        <f t="shared" ca="1" si="294"/>
        <v>0</v>
      </c>
      <c r="T4707" s="38">
        <f t="shared" ca="1" si="295"/>
        <v>10</v>
      </c>
      <c r="U4707" s="38">
        <f ca="1">SUM($R$9:S4707)</f>
        <v>-115010</v>
      </c>
    </row>
    <row r="4708" spans="16:21" x14ac:dyDescent="0.2">
      <c r="P4708">
        <v>4700</v>
      </c>
      <c r="Q4708" s="37">
        <f t="shared" ca="1" si="292"/>
        <v>0</v>
      </c>
      <c r="R4708" s="38">
        <f t="shared" si="293"/>
        <v>10</v>
      </c>
      <c r="S4708" s="38">
        <f t="shared" ca="1" si="294"/>
        <v>0</v>
      </c>
      <c r="T4708" s="38">
        <f t="shared" ca="1" si="295"/>
        <v>10</v>
      </c>
      <c r="U4708" s="38">
        <f ca="1">SUM($R$9:S4708)</f>
        <v>-115000</v>
      </c>
    </row>
    <row r="4709" spans="16:21" x14ac:dyDescent="0.2">
      <c r="P4709">
        <v>4701</v>
      </c>
      <c r="Q4709" s="37">
        <f t="shared" ca="1" si="292"/>
        <v>0</v>
      </c>
      <c r="R4709" s="38">
        <f t="shared" si="293"/>
        <v>10</v>
      </c>
      <c r="S4709" s="38">
        <f t="shared" ca="1" si="294"/>
        <v>0</v>
      </c>
      <c r="T4709" s="38">
        <f t="shared" ca="1" si="295"/>
        <v>10</v>
      </c>
      <c r="U4709" s="38">
        <f ca="1">SUM($R$9:S4709)</f>
        <v>-114990</v>
      </c>
    </row>
    <row r="4710" spans="16:21" x14ac:dyDescent="0.2">
      <c r="P4710">
        <v>4702</v>
      </c>
      <c r="Q4710" s="37">
        <f t="shared" ca="1" si="292"/>
        <v>0</v>
      </c>
      <c r="R4710" s="38">
        <f t="shared" si="293"/>
        <v>10</v>
      </c>
      <c r="S4710" s="38">
        <f t="shared" ca="1" si="294"/>
        <v>0</v>
      </c>
      <c r="T4710" s="38">
        <f t="shared" ca="1" si="295"/>
        <v>10</v>
      </c>
      <c r="U4710" s="38">
        <f ca="1">SUM($R$9:S4710)</f>
        <v>-114980</v>
      </c>
    </row>
    <row r="4711" spans="16:21" x14ac:dyDescent="0.2">
      <c r="P4711">
        <v>4703</v>
      </c>
      <c r="Q4711" s="37">
        <f t="shared" ca="1" si="292"/>
        <v>0</v>
      </c>
      <c r="R4711" s="38">
        <f t="shared" si="293"/>
        <v>10</v>
      </c>
      <c r="S4711" s="38">
        <f t="shared" ca="1" si="294"/>
        <v>0</v>
      </c>
      <c r="T4711" s="38">
        <f t="shared" ca="1" si="295"/>
        <v>10</v>
      </c>
      <c r="U4711" s="38">
        <f ca="1">SUM($R$9:S4711)</f>
        <v>-114970</v>
      </c>
    </row>
    <row r="4712" spans="16:21" x14ac:dyDescent="0.2">
      <c r="P4712">
        <v>4704</v>
      </c>
      <c r="Q4712" s="37">
        <f t="shared" ca="1" si="292"/>
        <v>0</v>
      </c>
      <c r="R4712" s="38">
        <f t="shared" si="293"/>
        <v>10</v>
      </c>
      <c r="S4712" s="38">
        <f t="shared" ca="1" si="294"/>
        <v>0</v>
      </c>
      <c r="T4712" s="38">
        <f t="shared" ca="1" si="295"/>
        <v>10</v>
      </c>
      <c r="U4712" s="38">
        <f ca="1">SUM($R$9:S4712)</f>
        <v>-114960</v>
      </c>
    </row>
    <row r="4713" spans="16:21" x14ac:dyDescent="0.2">
      <c r="P4713">
        <v>4705</v>
      </c>
      <c r="Q4713" s="37">
        <f t="shared" ca="1" si="292"/>
        <v>1</v>
      </c>
      <c r="R4713" s="38">
        <f t="shared" si="293"/>
        <v>10</v>
      </c>
      <c r="S4713" s="38">
        <f t="shared" ca="1" si="294"/>
        <v>-1000</v>
      </c>
      <c r="T4713" s="38">
        <f t="shared" ca="1" si="295"/>
        <v>-990</v>
      </c>
      <c r="U4713" s="38">
        <f ca="1">SUM($R$9:S4713)</f>
        <v>-115950</v>
      </c>
    </row>
    <row r="4714" spans="16:21" x14ac:dyDescent="0.2">
      <c r="P4714">
        <v>4706</v>
      </c>
      <c r="Q4714" s="37">
        <f t="shared" ca="1" si="292"/>
        <v>0</v>
      </c>
      <c r="R4714" s="38">
        <f t="shared" si="293"/>
        <v>10</v>
      </c>
      <c r="S4714" s="38">
        <f t="shared" ca="1" si="294"/>
        <v>0</v>
      </c>
      <c r="T4714" s="38">
        <f t="shared" ca="1" si="295"/>
        <v>10</v>
      </c>
      <c r="U4714" s="38">
        <f ca="1">SUM($R$9:S4714)</f>
        <v>-115940</v>
      </c>
    </row>
    <row r="4715" spans="16:21" x14ac:dyDescent="0.2">
      <c r="P4715">
        <v>4707</v>
      </c>
      <c r="Q4715" s="37">
        <f t="shared" ca="1" si="292"/>
        <v>0</v>
      </c>
      <c r="R4715" s="38">
        <f t="shared" si="293"/>
        <v>10</v>
      </c>
      <c r="S4715" s="38">
        <f t="shared" ca="1" si="294"/>
        <v>0</v>
      </c>
      <c r="T4715" s="38">
        <f t="shared" ca="1" si="295"/>
        <v>10</v>
      </c>
      <c r="U4715" s="38">
        <f ca="1">SUM($R$9:S4715)</f>
        <v>-115930</v>
      </c>
    </row>
    <row r="4716" spans="16:21" x14ac:dyDescent="0.2">
      <c r="P4716">
        <v>4708</v>
      </c>
      <c r="Q4716" s="37">
        <f t="shared" ca="1" si="292"/>
        <v>0</v>
      </c>
      <c r="R4716" s="38">
        <f t="shared" si="293"/>
        <v>10</v>
      </c>
      <c r="S4716" s="38">
        <f t="shared" ca="1" si="294"/>
        <v>0</v>
      </c>
      <c r="T4716" s="38">
        <f t="shared" ca="1" si="295"/>
        <v>10</v>
      </c>
      <c r="U4716" s="38">
        <f ca="1">SUM($R$9:S4716)</f>
        <v>-115920</v>
      </c>
    </row>
    <row r="4717" spans="16:21" x14ac:dyDescent="0.2">
      <c r="P4717">
        <v>4709</v>
      </c>
      <c r="Q4717" s="37">
        <f t="shared" ca="1" si="292"/>
        <v>0</v>
      </c>
      <c r="R4717" s="38">
        <f t="shared" si="293"/>
        <v>10</v>
      </c>
      <c r="S4717" s="38">
        <f t="shared" ca="1" si="294"/>
        <v>0</v>
      </c>
      <c r="T4717" s="38">
        <f t="shared" ca="1" si="295"/>
        <v>10</v>
      </c>
      <c r="U4717" s="38">
        <f ca="1">SUM($R$9:S4717)</f>
        <v>-115910</v>
      </c>
    </row>
    <row r="4718" spans="16:21" x14ac:dyDescent="0.2">
      <c r="P4718">
        <v>4710</v>
      </c>
      <c r="Q4718" s="37">
        <f t="shared" ca="1" si="292"/>
        <v>0</v>
      </c>
      <c r="R4718" s="38">
        <f t="shared" si="293"/>
        <v>10</v>
      </c>
      <c r="S4718" s="38">
        <f t="shared" ca="1" si="294"/>
        <v>0</v>
      </c>
      <c r="T4718" s="38">
        <f t="shared" ca="1" si="295"/>
        <v>10</v>
      </c>
      <c r="U4718" s="38">
        <f ca="1">SUM($R$9:S4718)</f>
        <v>-115900</v>
      </c>
    </row>
    <row r="4719" spans="16:21" x14ac:dyDescent="0.2">
      <c r="P4719">
        <v>4711</v>
      </c>
      <c r="Q4719" s="37">
        <f t="shared" ca="1" si="292"/>
        <v>0</v>
      </c>
      <c r="R4719" s="38">
        <f t="shared" si="293"/>
        <v>10</v>
      </c>
      <c r="S4719" s="38">
        <f t="shared" ca="1" si="294"/>
        <v>0</v>
      </c>
      <c r="T4719" s="38">
        <f t="shared" ca="1" si="295"/>
        <v>10</v>
      </c>
      <c r="U4719" s="38">
        <f ca="1">SUM($R$9:S4719)</f>
        <v>-115890</v>
      </c>
    </row>
    <row r="4720" spans="16:21" x14ac:dyDescent="0.2">
      <c r="P4720">
        <v>4712</v>
      </c>
      <c r="Q4720" s="37">
        <f t="shared" ca="1" si="292"/>
        <v>0</v>
      </c>
      <c r="R4720" s="38">
        <f t="shared" si="293"/>
        <v>10</v>
      </c>
      <c r="S4720" s="38">
        <f t="shared" ca="1" si="294"/>
        <v>0</v>
      </c>
      <c r="T4720" s="38">
        <f t="shared" ca="1" si="295"/>
        <v>10</v>
      </c>
      <c r="U4720" s="38">
        <f ca="1">SUM($R$9:S4720)</f>
        <v>-115880</v>
      </c>
    </row>
    <row r="4721" spans="16:21" x14ac:dyDescent="0.2">
      <c r="P4721">
        <v>4713</v>
      </c>
      <c r="Q4721" s="37">
        <f t="shared" ref="Q4721:Q4784" ca="1" si="296">IF(RAND()&lt;$C$2,1,0)</f>
        <v>0</v>
      </c>
      <c r="R4721" s="38">
        <f t="shared" ref="R4721:R4784" si="297">$G$2</f>
        <v>10</v>
      </c>
      <c r="S4721" s="38">
        <f t="shared" ref="S4721:S4784" ca="1" si="298">IF(Q4721=1,$G$3,$G$4)</f>
        <v>0</v>
      </c>
      <c r="T4721" s="38">
        <f t="shared" ca="1" si="295"/>
        <v>10</v>
      </c>
      <c r="U4721" s="38">
        <f ca="1">SUM($R$9:S4721)</f>
        <v>-115870</v>
      </c>
    </row>
    <row r="4722" spans="16:21" x14ac:dyDescent="0.2">
      <c r="P4722">
        <v>4714</v>
      </c>
      <c r="Q4722" s="37">
        <f t="shared" ca="1" si="296"/>
        <v>0</v>
      </c>
      <c r="R4722" s="38">
        <f t="shared" si="297"/>
        <v>10</v>
      </c>
      <c r="S4722" s="38">
        <f t="shared" ca="1" si="298"/>
        <v>0</v>
      </c>
      <c r="T4722" s="38">
        <f t="shared" ca="1" si="295"/>
        <v>10</v>
      </c>
      <c r="U4722" s="38">
        <f ca="1">SUM($R$9:S4722)</f>
        <v>-115860</v>
      </c>
    </row>
    <row r="4723" spans="16:21" x14ac:dyDescent="0.2">
      <c r="P4723">
        <v>4715</v>
      </c>
      <c r="Q4723" s="37">
        <f t="shared" ca="1" si="296"/>
        <v>0</v>
      </c>
      <c r="R4723" s="38">
        <f t="shared" si="297"/>
        <v>10</v>
      </c>
      <c r="S4723" s="38">
        <f t="shared" ca="1" si="298"/>
        <v>0</v>
      </c>
      <c r="T4723" s="38">
        <f t="shared" ca="1" si="295"/>
        <v>10</v>
      </c>
      <c r="U4723" s="38">
        <f ca="1">SUM($R$9:S4723)</f>
        <v>-115850</v>
      </c>
    </row>
    <row r="4724" spans="16:21" x14ac:dyDescent="0.2">
      <c r="P4724">
        <v>4716</v>
      </c>
      <c r="Q4724" s="37">
        <f t="shared" ca="1" si="296"/>
        <v>0</v>
      </c>
      <c r="R4724" s="38">
        <f t="shared" si="297"/>
        <v>10</v>
      </c>
      <c r="S4724" s="38">
        <f t="shared" ca="1" si="298"/>
        <v>0</v>
      </c>
      <c r="T4724" s="38">
        <f t="shared" ca="1" si="295"/>
        <v>10</v>
      </c>
      <c r="U4724" s="38">
        <f ca="1">SUM($R$9:S4724)</f>
        <v>-115840</v>
      </c>
    </row>
    <row r="4725" spans="16:21" x14ac:dyDescent="0.2">
      <c r="P4725">
        <v>4717</v>
      </c>
      <c r="Q4725" s="37">
        <f t="shared" ca="1" si="296"/>
        <v>0</v>
      </c>
      <c r="R4725" s="38">
        <f t="shared" si="297"/>
        <v>10</v>
      </c>
      <c r="S4725" s="38">
        <f t="shared" ca="1" si="298"/>
        <v>0</v>
      </c>
      <c r="T4725" s="38">
        <f t="shared" ca="1" si="295"/>
        <v>10</v>
      </c>
      <c r="U4725" s="38">
        <f ca="1">SUM($R$9:S4725)</f>
        <v>-115830</v>
      </c>
    </row>
    <row r="4726" spans="16:21" x14ac:dyDescent="0.2">
      <c r="P4726">
        <v>4718</v>
      </c>
      <c r="Q4726" s="37">
        <f t="shared" ca="1" si="296"/>
        <v>0</v>
      </c>
      <c r="R4726" s="38">
        <f t="shared" si="297"/>
        <v>10</v>
      </c>
      <c r="S4726" s="38">
        <f t="shared" ca="1" si="298"/>
        <v>0</v>
      </c>
      <c r="T4726" s="38">
        <f t="shared" ca="1" si="295"/>
        <v>10</v>
      </c>
      <c r="U4726" s="38">
        <f ca="1">SUM($R$9:S4726)</f>
        <v>-115820</v>
      </c>
    </row>
    <row r="4727" spans="16:21" x14ac:dyDescent="0.2">
      <c r="P4727">
        <v>4719</v>
      </c>
      <c r="Q4727" s="37">
        <f t="shared" ca="1" si="296"/>
        <v>0</v>
      </c>
      <c r="R4727" s="38">
        <f t="shared" si="297"/>
        <v>10</v>
      </c>
      <c r="S4727" s="38">
        <f t="shared" ca="1" si="298"/>
        <v>0</v>
      </c>
      <c r="T4727" s="38">
        <f t="shared" ca="1" si="295"/>
        <v>10</v>
      </c>
      <c r="U4727" s="38">
        <f ca="1">SUM($R$9:S4727)</f>
        <v>-115810</v>
      </c>
    </row>
    <row r="4728" spans="16:21" x14ac:dyDescent="0.2">
      <c r="P4728">
        <v>4720</v>
      </c>
      <c r="Q4728" s="37">
        <f t="shared" ca="1" si="296"/>
        <v>0</v>
      </c>
      <c r="R4728" s="38">
        <f t="shared" si="297"/>
        <v>10</v>
      </c>
      <c r="S4728" s="38">
        <f t="shared" ca="1" si="298"/>
        <v>0</v>
      </c>
      <c r="T4728" s="38">
        <f t="shared" ca="1" si="295"/>
        <v>10</v>
      </c>
      <c r="U4728" s="38">
        <f ca="1">SUM($R$9:S4728)</f>
        <v>-115800</v>
      </c>
    </row>
    <row r="4729" spans="16:21" x14ac:dyDescent="0.2">
      <c r="P4729">
        <v>4721</v>
      </c>
      <c r="Q4729" s="37">
        <f t="shared" ca="1" si="296"/>
        <v>0</v>
      </c>
      <c r="R4729" s="38">
        <f t="shared" si="297"/>
        <v>10</v>
      </c>
      <c r="S4729" s="38">
        <f t="shared" ca="1" si="298"/>
        <v>0</v>
      </c>
      <c r="T4729" s="38">
        <f t="shared" ca="1" si="295"/>
        <v>10</v>
      </c>
      <c r="U4729" s="38">
        <f ca="1">SUM($R$9:S4729)</f>
        <v>-115790</v>
      </c>
    </row>
    <row r="4730" spans="16:21" x14ac:dyDescent="0.2">
      <c r="P4730">
        <v>4722</v>
      </c>
      <c r="Q4730" s="37">
        <f t="shared" ca="1" si="296"/>
        <v>0</v>
      </c>
      <c r="R4730" s="38">
        <f t="shared" si="297"/>
        <v>10</v>
      </c>
      <c r="S4730" s="38">
        <f t="shared" ca="1" si="298"/>
        <v>0</v>
      </c>
      <c r="T4730" s="38">
        <f t="shared" ca="1" si="295"/>
        <v>10</v>
      </c>
      <c r="U4730" s="38">
        <f ca="1">SUM($R$9:S4730)</f>
        <v>-115780</v>
      </c>
    </row>
    <row r="4731" spans="16:21" x14ac:dyDescent="0.2">
      <c r="P4731">
        <v>4723</v>
      </c>
      <c r="Q4731" s="37">
        <f t="shared" ca="1" si="296"/>
        <v>0</v>
      </c>
      <c r="R4731" s="38">
        <f t="shared" si="297"/>
        <v>10</v>
      </c>
      <c r="S4731" s="38">
        <f t="shared" ca="1" si="298"/>
        <v>0</v>
      </c>
      <c r="T4731" s="38">
        <f t="shared" ca="1" si="295"/>
        <v>10</v>
      </c>
      <c r="U4731" s="38">
        <f ca="1">SUM($R$9:S4731)</f>
        <v>-115770</v>
      </c>
    </row>
    <row r="4732" spans="16:21" x14ac:dyDescent="0.2">
      <c r="P4732">
        <v>4724</v>
      </c>
      <c r="Q4732" s="37">
        <f t="shared" ca="1" si="296"/>
        <v>0</v>
      </c>
      <c r="R4732" s="38">
        <f t="shared" si="297"/>
        <v>10</v>
      </c>
      <c r="S4732" s="38">
        <f t="shared" ca="1" si="298"/>
        <v>0</v>
      </c>
      <c r="T4732" s="38">
        <f t="shared" ca="1" si="295"/>
        <v>10</v>
      </c>
      <c r="U4732" s="38">
        <f ca="1">SUM($R$9:S4732)</f>
        <v>-115760</v>
      </c>
    </row>
    <row r="4733" spans="16:21" x14ac:dyDescent="0.2">
      <c r="P4733">
        <v>4725</v>
      </c>
      <c r="Q4733" s="37">
        <f t="shared" ca="1" si="296"/>
        <v>0</v>
      </c>
      <c r="R4733" s="38">
        <f t="shared" si="297"/>
        <v>10</v>
      </c>
      <c r="S4733" s="38">
        <f t="shared" ca="1" si="298"/>
        <v>0</v>
      </c>
      <c r="T4733" s="38">
        <f t="shared" ca="1" si="295"/>
        <v>10</v>
      </c>
      <c r="U4733" s="38">
        <f ca="1">SUM($R$9:S4733)</f>
        <v>-115750</v>
      </c>
    </row>
    <row r="4734" spans="16:21" x14ac:dyDescent="0.2">
      <c r="P4734">
        <v>4726</v>
      </c>
      <c r="Q4734" s="37">
        <f t="shared" ca="1" si="296"/>
        <v>0</v>
      </c>
      <c r="R4734" s="38">
        <f t="shared" si="297"/>
        <v>10</v>
      </c>
      <c r="S4734" s="38">
        <f t="shared" ca="1" si="298"/>
        <v>0</v>
      </c>
      <c r="T4734" s="38">
        <f t="shared" ca="1" si="295"/>
        <v>10</v>
      </c>
      <c r="U4734" s="38">
        <f ca="1">SUM($R$9:S4734)</f>
        <v>-115740</v>
      </c>
    </row>
    <row r="4735" spans="16:21" x14ac:dyDescent="0.2">
      <c r="P4735">
        <v>4727</v>
      </c>
      <c r="Q4735" s="37">
        <f t="shared" ca="1" si="296"/>
        <v>0</v>
      </c>
      <c r="R4735" s="38">
        <f t="shared" si="297"/>
        <v>10</v>
      </c>
      <c r="S4735" s="38">
        <f t="shared" ca="1" si="298"/>
        <v>0</v>
      </c>
      <c r="T4735" s="38">
        <f t="shared" ca="1" si="295"/>
        <v>10</v>
      </c>
      <c r="U4735" s="38">
        <f ca="1">SUM($R$9:S4735)</f>
        <v>-115730</v>
      </c>
    </row>
    <row r="4736" spans="16:21" x14ac:dyDescent="0.2">
      <c r="P4736">
        <v>4728</v>
      </c>
      <c r="Q4736" s="37">
        <f t="shared" ca="1" si="296"/>
        <v>0</v>
      </c>
      <c r="R4736" s="38">
        <f t="shared" si="297"/>
        <v>10</v>
      </c>
      <c r="S4736" s="38">
        <f t="shared" ca="1" si="298"/>
        <v>0</v>
      </c>
      <c r="T4736" s="38">
        <f t="shared" ca="1" si="295"/>
        <v>10</v>
      </c>
      <c r="U4736" s="38">
        <f ca="1">SUM($R$9:S4736)</f>
        <v>-115720</v>
      </c>
    </row>
    <row r="4737" spans="16:21" x14ac:dyDescent="0.2">
      <c r="P4737">
        <v>4729</v>
      </c>
      <c r="Q4737" s="37">
        <f t="shared" ca="1" si="296"/>
        <v>0</v>
      </c>
      <c r="R4737" s="38">
        <f t="shared" si="297"/>
        <v>10</v>
      </c>
      <c r="S4737" s="38">
        <f t="shared" ca="1" si="298"/>
        <v>0</v>
      </c>
      <c r="T4737" s="38">
        <f t="shared" ca="1" si="295"/>
        <v>10</v>
      </c>
      <c r="U4737" s="38">
        <f ca="1">SUM($R$9:S4737)</f>
        <v>-115710</v>
      </c>
    </row>
    <row r="4738" spans="16:21" x14ac:dyDescent="0.2">
      <c r="P4738">
        <v>4730</v>
      </c>
      <c r="Q4738" s="37">
        <f t="shared" ca="1" si="296"/>
        <v>0</v>
      </c>
      <c r="R4738" s="38">
        <f t="shared" si="297"/>
        <v>10</v>
      </c>
      <c r="S4738" s="38">
        <f t="shared" ca="1" si="298"/>
        <v>0</v>
      </c>
      <c r="T4738" s="38">
        <f t="shared" ca="1" si="295"/>
        <v>10</v>
      </c>
      <c r="U4738" s="38">
        <f ca="1">SUM($R$9:S4738)</f>
        <v>-115700</v>
      </c>
    </row>
    <row r="4739" spans="16:21" x14ac:dyDescent="0.2">
      <c r="P4739">
        <v>4731</v>
      </c>
      <c r="Q4739" s="37">
        <f t="shared" ca="1" si="296"/>
        <v>0</v>
      </c>
      <c r="R4739" s="38">
        <f t="shared" si="297"/>
        <v>10</v>
      </c>
      <c r="S4739" s="38">
        <f t="shared" ca="1" si="298"/>
        <v>0</v>
      </c>
      <c r="T4739" s="38">
        <f t="shared" ca="1" si="295"/>
        <v>10</v>
      </c>
      <c r="U4739" s="38">
        <f ca="1">SUM($R$9:S4739)</f>
        <v>-115690</v>
      </c>
    </row>
    <row r="4740" spans="16:21" x14ac:dyDescent="0.2">
      <c r="P4740">
        <v>4732</v>
      </c>
      <c r="Q4740" s="37">
        <f t="shared" ca="1" si="296"/>
        <v>0</v>
      </c>
      <c r="R4740" s="38">
        <f t="shared" si="297"/>
        <v>10</v>
      </c>
      <c r="S4740" s="38">
        <f t="shared" ca="1" si="298"/>
        <v>0</v>
      </c>
      <c r="T4740" s="38">
        <f t="shared" ca="1" si="295"/>
        <v>10</v>
      </c>
      <c r="U4740" s="38">
        <f ca="1">SUM($R$9:S4740)</f>
        <v>-115680</v>
      </c>
    </row>
    <row r="4741" spans="16:21" x14ac:dyDescent="0.2">
      <c r="P4741">
        <v>4733</v>
      </c>
      <c r="Q4741" s="37">
        <f t="shared" ca="1" si="296"/>
        <v>0</v>
      </c>
      <c r="R4741" s="38">
        <f t="shared" si="297"/>
        <v>10</v>
      </c>
      <c r="S4741" s="38">
        <f t="shared" ca="1" si="298"/>
        <v>0</v>
      </c>
      <c r="T4741" s="38">
        <f t="shared" ca="1" si="295"/>
        <v>10</v>
      </c>
      <c r="U4741" s="38">
        <f ca="1">SUM($R$9:S4741)</f>
        <v>-115670</v>
      </c>
    </row>
    <row r="4742" spans="16:21" x14ac:dyDescent="0.2">
      <c r="P4742">
        <v>4734</v>
      </c>
      <c r="Q4742" s="37">
        <f t="shared" ca="1" si="296"/>
        <v>0</v>
      </c>
      <c r="R4742" s="38">
        <f t="shared" si="297"/>
        <v>10</v>
      </c>
      <c r="S4742" s="38">
        <f t="shared" ca="1" si="298"/>
        <v>0</v>
      </c>
      <c r="T4742" s="38">
        <f t="shared" ca="1" si="295"/>
        <v>10</v>
      </c>
      <c r="U4742" s="38">
        <f ca="1">SUM($R$9:S4742)</f>
        <v>-115660</v>
      </c>
    </row>
    <row r="4743" spans="16:21" x14ac:dyDescent="0.2">
      <c r="P4743">
        <v>4735</v>
      </c>
      <c r="Q4743" s="37">
        <f t="shared" ca="1" si="296"/>
        <v>1</v>
      </c>
      <c r="R4743" s="38">
        <f t="shared" si="297"/>
        <v>10</v>
      </c>
      <c r="S4743" s="38">
        <f t="shared" ca="1" si="298"/>
        <v>-1000</v>
      </c>
      <c r="T4743" s="38">
        <f t="shared" ca="1" si="295"/>
        <v>-990</v>
      </c>
      <c r="U4743" s="38">
        <f ca="1">SUM($R$9:S4743)</f>
        <v>-116650</v>
      </c>
    </row>
    <row r="4744" spans="16:21" x14ac:dyDescent="0.2">
      <c r="P4744">
        <v>4736</v>
      </c>
      <c r="Q4744" s="37">
        <f t="shared" ca="1" si="296"/>
        <v>0</v>
      </c>
      <c r="R4744" s="38">
        <f t="shared" si="297"/>
        <v>10</v>
      </c>
      <c r="S4744" s="38">
        <f t="shared" ca="1" si="298"/>
        <v>0</v>
      </c>
      <c r="T4744" s="38">
        <f t="shared" ca="1" si="295"/>
        <v>10</v>
      </c>
      <c r="U4744" s="38">
        <f ca="1">SUM($R$9:S4744)</f>
        <v>-116640</v>
      </c>
    </row>
    <row r="4745" spans="16:21" x14ac:dyDescent="0.2">
      <c r="P4745">
        <v>4737</v>
      </c>
      <c r="Q4745" s="37">
        <f t="shared" ca="1" si="296"/>
        <v>0</v>
      </c>
      <c r="R4745" s="38">
        <f t="shared" si="297"/>
        <v>10</v>
      </c>
      <c r="S4745" s="38">
        <f t="shared" ca="1" si="298"/>
        <v>0</v>
      </c>
      <c r="T4745" s="38">
        <f t="shared" ca="1" si="295"/>
        <v>10</v>
      </c>
      <c r="U4745" s="38">
        <f ca="1">SUM($R$9:S4745)</f>
        <v>-116630</v>
      </c>
    </row>
    <row r="4746" spans="16:21" x14ac:dyDescent="0.2">
      <c r="P4746">
        <v>4738</v>
      </c>
      <c r="Q4746" s="37">
        <f t="shared" ca="1" si="296"/>
        <v>0</v>
      </c>
      <c r="R4746" s="38">
        <f t="shared" si="297"/>
        <v>10</v>
      </c>
      <c r="S4746" s="38">
        <f t="shared" ca="1" si="298"/>
        <v>0</v>
      </c>
      <c r="T4746" s="38">
        <f t="shared" ref="T4746:T4809" ca="1" si="299">R4746+S4746</f>
        <v>10</v>
      </c>
      <c r="U4746" s="38">
        <f ca="1">SUM($R$9:S4746)</f>
        <v>-116620</v>
      </c>
    </row>
    <row r="4747" spans="16:21" x14ac:dyDescent="0.2">
      <c r="P4747">
        <v>4739</v>
      </c>
      <c r="Q4747" s="37">
        <f t="shared" ca="1" si="296"/>
        <v>0</v>
      </c>
      <c r="R4747" s="38">
        <f t="shared" si="297"/>
        <v>10</v>
      </c>
      <c r="S4747" s="38">
        <f t="shared" ca="1" si="298"/>
        <v>0</v>
      </c>
      <c r="T4747" s="38">
        <f t="shared" ca="1" si="299"/>
        <v>10</v>
      </c>
      <c r="U4747" s="38">
        <f ca="1">SUM($R$9:S4747)</f>
        <v>-116610</v>
      </c>
    </row>
    <row r="4748" spans="16:21" x14ac:dyDescent="0.2">
      <c r="P4748">
        <v>4740</v>
      </c>
      <c r="Q4748" s="37">
        <f t="shared" ca="1" si="296"/>
        <v>0</v>
      </c>
      <c r="R4748" s="38">
        <f t="shared" si="297"/>
        <v>10</v>
      </c>
      <c r="S4748" s="38">
        <f t="shared" ca="1" si="298"/>
        <v>0</v>
      </c>
      <c r="T4748" s="38">
        <f t="shared" ca="1" si="299"/>
        <v>10</v>
      </c>
      <c r="U4748" s="38">
        <f ca="1">SUM($R$9:S4748)</f>
        <v>-116600</v>
      </c>
    </row>
    <row r="4749" spans="16:21" x14ac:dyDescent="0.2">
      <c r="P4749">
        <v>4741</v>
      </c>
      <c r="Q4749" s="37">
        <f t="shared" ca="1" si="296"/>
        <v>0</v>
      </c>
      <c r="R4749" s="38">
        <f t="shared" si="297"/>
        <v>10</v>
      </c>
      <c r="S4749" s="38">
        <f t="shared" ca="1" si="298"/>
        <v>0</v>
      </c>
      <c r="T4749" s="38">
        <f t="shared" ca="1" si="299"/>
        <v>10</v>
      </c>
      <c r="U4749" s="38">
        <f ca="1">SUM($R$9:S4749)</f>
        <v>-116590</v>
      </c>
    </row>
    <row r="4750" spans="16:21" x14ac:dyDescent="0.2">
      <c r="P4750">
        <v>4742</v>
      </c>
      <c r="Q4750" s="37">
        <f t="shared" ca="1" si="296"/>
        <v>0</v>
      </c>
      <c r="R4750" s="38">
        <f t="shared" si="297"/>
        <v>10</v>
      </c>
      <c r="S4750" s="38">
        <f t="shared" ca="1" si="298"/>
        <v>0</v>
      </c>
      <c r="T4750" s="38">
        <f t="shared" ca="1" si="299"/>
        <v>10</v>
      </c>
      <c r="U4750" s="38">
        <f ca="1">SUM($R$9:S4750)</f>
        <v>-116580</v>
      </c>
    </row>
    <row r="4751" spans="16:21" x14ac:dyDescent="0.2">
      <c r="P4751">
        <v>4743</v>
      </c>
      <c r="Q4751" s="37">
        <f t="shared" ca="1" si="296"/>
        <v>0</v>
      </c>
      <c r="R4751" s="38">
        <f t="shared" si="297"/>
        <v>10</v>
      </c>
      <c r="S4751" s="38">
        <f t="shared" ca="1" si="298"/>
        <v>0</v>
      </c>
      <c r="T4751" s="38">
        <f t="shared" ca="1" si="299"/>
        <v>10</v>
      </c>
      <c r="U4751" s="38">
        <f ca="1">SUM($R$9:S4751)</f>
        <v>-116570</v>
      </c>
    </row>
    <row r="4752" spans="16:21" x14ac:dyDescent="0.2">
      <c r="P4752">
        <v>4744</v>
      </c>
      <c r="Q4752" s="37">
        <f t="shared" ca="1" si="296"/>
        <v>1</v>
      </c>
      <c r="R4752" s="38">
        <f t="shared" si="297"/>
        <v>10</v>
      </c>
      <c r="S4752" s="38">
        <f t="shared" ca="1" si="298"/>
        <v>-1000</v>
      </c>
      <c r="T4752" s="38">
        <f t="shared" ca="1" si="299"/>
        <v>-990</v>
      </c>
      <c r="U4752" s="38">
        <f ca="1">SUM($R$9:S4752)</f>
        <v>-117560</v>
      </c>
    </row>
    <row r="4753" spans="16:21" x14ac:dyDescent="0.2">
      <c r="P4753">
        <v>4745</v>
      </c>
      <c r="Q4753" s="37">
        <f t="shared" ca="1" si="296"/>
        <v>0</v>
      </c>
      <c r="R4753" s="38">
        <f t="shared" si="297"/>
        <v>10</v>
      </c>
      <c r="S4753" s="38">
        <f t="shared" ca="1" si="298"/>
        <v>0</v>
      </c>
      <c r="T4753" s="38">
        <f t="shared" ca="1" si="299"/>
        <v>10</v>
      </c>
      <c r="U4753" s="38">
        <f ca="1">SUM($R$9:S4753)</f>
        <v>-117550</v>
      </c>
    </row>
    <row r="4754" spans="16:21" x14ac:dyDescent="0.2">
      <c r="P4754">
        <v>4746</v>
      </c>
      <c r="Q4754" s="37">
        <f t="shared" ca="1" si="296"/>
        <v>0</v>
      </c>
      <c r="R4754" s="38">
        <f t="shared" si="297"/>
        <v>10</v>
      </c>
      <c r="S4754" s="38">
        <f t="shared" ca="1" si="298"/>
        <v>0</v>
      </c>
      <c r="T4754" s="38">
        <f t="shared" ca="1" si="299"/>
        <v>10</v>
      </c>
      <c r="U4754" s="38">
        <f ca="1">SUM($R$9:S4754)</f>
        <v>-117540</v>
      </c>
    </row>
    <row r="4755" spans="16:21" x14ac:dyDescent="0.2">
      <c r="P4755">
        <v>4747</v>
      </c>
      <c r="Q4755" s="37">
        <f t="shared" ca="1" si="296"/>
        <v>0</v>
      </c>
      <c r="R4755" s="38">
        <f t="shared" si="297"/>
        <v>10</v>
      </c>
      <c r="S4755" s="38">
        <f t="shared" ca="1" si="298"/>
        <v>0</v>
      </c>
      <c r="T4755" s="38">
        <f t="shared" ca="1" si="299"/>
        <v>10</v>
      </c>
      <c r="U4755" s="38">
        <f ca="1">SUM($R$9:S4755)</f>
        <v>-117530</v>
      </c>
    </row>
    <row r="4756" spans="16:21" x14ac:dyDescent="0.2">
      <c r="P4756">
        <v>4748</v>
      </c>
      <c r="Q4756" s="37">
        <f t="shared" ca="1" si="296"/>
        <v>0</v>
      </c>
      <c r="R4756" s="38">
        <f t="shared" si="297"/>
        <v>10</v>
      </c>
      <c r="S4756" s="38">
        <f t="shared" ca="1" si="298"/>
        <v>0</v>
      </c>
      <c r="T4756" s="38">
        <f t="shared" ca="1" si="299"/>
        <v>10</v>
      </c>
      <c r="U4756" s="38">
        <f ca="1">SUM($R$9:S4756)</f>
        <v>-117520</v>
      </c>
    </row>
    <row r="4757" spans="16:21" x14ac:dyDescent="0.2">
      <c r="P4757">
        <v>4749</v>
      </c>
      <c r="Q4757" s="37">
        <f t="shared" ca="1" si="296"/>
        <v>0</v>
      </c>
      <c r="R4757" s="38">
        <f t="shared" si="297"/>
        <v>10</v>
      </c>
      <c r="S4757" s="38">
        <f t="shared" ca="1" si="298"/>
        <v>0</v>
      </c>
      <c r="T4757" s="38">
        <f t="shared" ca="1" si="299"/>
        <v>10</v>
      </c>
      <c r="U4757" s="38">
        <f ca="1">SUM($R$9:S4757)</f>
        <v>-117510</v>
      </c>
    </row>
    <row r="4758" spans="16:21" x14ac:dyDescent="0.2">
      <c r="P4758">
        <v>4750</v>
      </c>
      <c r="Q4758" s="37">
        <f t="shared" ca="1" si="296"/>
        <v>0</v>
      </c>
      <c r="R4758" s="38">
        <f t="shared" si="297"/>
        <v>10</v>
      </c>
      <c r="S4758" s="38">
        <f t="shared" ca="1" si="298"/>
        <v>0</v>
      </c>
      <c r="T4758" s="38">
        <f t="shared" ca="1" si="299"/>
        <v>10</v>
      </c>
      <c r="U4758" s="38">
        <f ca="1">SUM($R$9:S4758)</f>
        <v>-117500</v>
      </c>
    </row>
    <row r="4759" spans="16:21" x14ac:dyDescent="0.2">
      <c r="P4759">
        <v>4751</v>
      </c>
      <c r="Q4759" s="37">
        <f t="shared" ca="1" si="296"/>
        <v>0</v>
      </c>
      <c r="R4759" s="38">
        <f t="shared" si="297"/>
        <v>10</v>
      </c>
      <c r="S4759" s="38">
        <f t="shared" ca="1" si="298"/>
        <v>0</v>
      </c>
      <c r="T4759" s="38">
        <f t="shared" ca="1" si="299"/>
        <v>10</v>
      </c>
      <c r="U4759" s="38">
        <f ca="1">SUM($R$9:S4759)</f>
        <v>-117490</v>
      </c>
    </row>
    <row r="4760" spans="16:21" x14ac:dyDescent="0.2">
      <c r="P4760">
        <v>4752</v>
      </c>
      <c r="Q4760" s="37">
        <f t="shared" ca="1" si="296"/>
        <v>0</v>
      </c>
      <c r="R4760" s="38">
        <f t="shared" si="297"/>
        <v>10</v>
      </c>
      <c r="S4760" s="38">
        <f t="shared" ca="1" si="298"/>
        <v>0</v>
      </c>
      <c r="T4760" s="38">
        <f t="shared" ca="1" si="299"/>
        <v>10</v>
      </c>
      <c r="U4760" s="38">
        <f ca="1">SUM($R$9:S4760)</f>
        <v>-117480</v>
      </c>
    </row>
    <row r="4761" spans="16:21" x14ac:dyDescent="0.2">
      <c r="P4761">
        <v>4753</v>
      </c>
      <c r="Q4761" s="37">
        <f t="shared" ca="1" si="296"/>
        <v>0</v>
      </c>
      <c r="R4761" s="38">
        <f t="shared" si="297"/>
        <v>10</v>
      </c>
      <c r="S4761" s="38">
        <f t="shared" ca="1" si="298"/>
        <v>0</v>
      </c>
      <c r="T4761" s="38">
        <f t="shared" ca="1" si="299"/>
        <v>10</v>
      </c>
      <c r="U4761" s="38">
        <f ca="1">SUM($R$9:S4761)</f>
        <v>-117470</v>
      </c>
    </row>
    <row r="4762" spans="16:21" x14ac:dyDescent="0.2">
      <c r="P4762">
        <v>4754</v>
      </c>
      <c r="Q4762" s="37">
        <f t="shared" ca="1" si="296"/>
        <v>0</v>
      </c>
      <c r="R4762" s="38">
        <f t="shared" si="297"/>
        <v>10</v>
      </c>
      <c r="S4762" s="38">
        <f t="shared" ca="1" si="298"/>
        <v>0</v>
      </c>
      <c r="T4762" s="38">
        <f t="shared" ca="1" si="299"/>
        <v>10</v>
      </c>
      <c r="U4762" s="38">
        <f ca="1">SUM($R$9:S4762)</f>
        <v>-117460</v>
      </c>
    </row>
    <row r="4763" spans="16:21" x14ac:dyDescent="0.2">
      <c r="P4763">
        <v>4755</v>
      </c>
      <c r="Q4763" s="37">
        <f t="shared" ca="1" si="296"/>
        <v>0</v>
      </c>
      <c r="R4763" s="38">
        <f t="shared" si="297"/>
        <v>10</v>
      </c>
      <c r="S4763" s="38">
        <f t="shared" ca="1" si="298"/>
        <v>0</v>
      </c>
      <c r="T4763" s="38">
        <f t="shared" ca="1" si="299"/>
        <v>10</v>
      </c>
      <c r="U4763" s="38">
        <f ca="1">SUM($R$9:S4763)</f>
        <v>-117450</v>
      </c>
    </row>
    <row r="4764" spans="16:21" x14ac:dyDescent="0.2">
      <c r="P4764">
        <v>4756</v>
      </c>
      <c r="Q4764" s="37">
        <f t="shared" ca="1" si="296"/>
        <v>0</v>
      </c>
      <c r="R4764" s="38">
        <f t="shared" si="297"/>
        <v>10</v>
      </c>
      <c r="S4764" s="38">
        <f t="shared" ca="1" si="298"/>
        <v>0</v>
      </c>
      <c r="T4764" s="38">
        <f t="shared" ca="1" si="299"/>
        <v>10</v>
      </c>
      <c r="U4764" s="38">
        <f ca="1">SUM($R$9:S4764)</f>
        <v>-117440</v>
      </c>
    </row>
    <row r="4765" spans="16:21" x14ac:dyDescent="0.2">
      <c r="P4765">
        <v>4757</v>
      </c>
      <c r="Q4765" s="37">
        <f t="shared" ca="1" si="296"/>
        <v>0</v>
      </c>
      <c r="R4765" s="38">
        <f t="shared" si="297"/>
        <v>10</v>
      </c>
      <c r="S4765" s="38">
        <f t="shared" ca="1" si="298"/>
        <v>0</v>
      </c>
      <c r="T4765" s="38">
        <f t="shared" ca="1" si="299"/>
        <v>10</v>
      </c>
      <c r="U4765" s="38">
        <f ca="1">SUM($R$9:S4765)</f>
        <v>-117430</v>
      </c>
    </row>
    <row r="4766" spans="16:21" x14ac:dyDescent="0.2">
      <c r="P4766">
        <v>4758</v>
      </c>
      <c r="Q4766" s="37">
        <f t="shared" ca="1" si="296"/>
        <v>0</v>
      </c>
      <c r="R4766" s="38">
        <f t="shared" si="297"/>
        <v>10</v>
      </c>
      <c r="S4766" s="38">
        <f t="shared" ca="1" si="298"/>
        <v>0</v>
      </c>
      <c r="T4766" s="38">
        <f t="shared" ca="1" si="299"/>
        <v>10</v>
      </c>
      <c r="U4766" s="38">
        <f ca="1">SUM($R$9:S4766)</f>
        <v>-117420</v>
      </c>
    </row>
    <row r="4767" spans="16:21" x14ac:dyDescent="0.2">
      <c r="P4767">
        <v>4759</v>
      </c>
      <c r="Q4767" s="37">
        <f t="shared" ca="1" si="296"/>
        <v>0</v>
      </c>
      <c r="R4767" s="38">
        <f t="shared" si="297"/>
        <v>10</v>
      </c>
      <c r="S4767" s="38">
        <f t="shared" ca="1" si="298"/>
        <v>0</v>
      </c>
      <c r="T4767" s="38">
        <f t="shared" ca="1" si="299"/>
        <v>10</v>
      </c>
      <c r="U4767" s="38">
        <f ca="1">SUM($R$9:S4767)</f>
        <v>-117410</v>
      </c>
    </row>
    <row r="4768" spans="16:21" x14ac:dyDescent="0.2">
      <c r="P4768">
        <v>4760</v>
      </c>
      <c r="Q4768" s="37">
        <f t="shared" ca="1" si="296"/>
        <v>0</v>
      </c>
      <c r="R4768" s="38">
        <f t="shared" si="297"/>
        <v>10</v>
      </c>
      <c r="S4768" s="38">
        <f t="shared" ca="1" si="298"/>
        <v>0</v>
      </c>
      <c r="T4768" s="38">
        <f t="shared" ca="1" si="299"/>
        <v>10</v>
      </c>
      <c r="U4768" s="38">
        <f ca="1">SUM($R$9:S4768)</f>
        <v>-117400</v>
      </c>
    </row>
    <row r="4769" spans="16:21" x14ac:dyDescent="0.2">
      <c r="P4769">
        <v>4761</v>
      </c>
      <c r="Q4769" s="37">
        <f t="shared" ca="1" si="296"/>
        <v>0</v>
      </c>
      <c r="R4769" s="38">
        <f t="shared" si="297"/>
        <v>10</v>
      </c>
      <c r="S4769" s="38">
        <f t="shared" ca="1" si="298"/>
        <v>0</v>
      </c>
      <c r="T4769" s="38">
        <f t="shared" ca="1" si="299"/>
        <v>10</v>
      </c>
      <c r="U4769" s="38">
        <f ca="1">SUM($R$9:S4769)</f>
        <v>-117390</v>
      </c>
    </row>
    <row r="4770" spans="16:21" x14ac:dyDescent="0.2">
      <c r="P4770">
        <v>4762</v>
      </c>
      <c r="Q4770" s="37">
        <f t="shared" ca="1" si="296"/>
        <v>0</v>
      </c>
      <c r="R4770" s="38">
        <f t="shared" si="297"/>
        <v>10</v>
      </c>
      <c r="S4770" s="38">
        <f t="shared" ca="1" si="298"/>
        <v>0</v>
      </c>
      <c r="T4770" s="38">
        <f t="shared" ca="1" si="299"/>
        <v>10</v>
      </c>
      <c r="U4770" s="38">
        <f ca="1">SUM($R$9:S4770)</f>
        <v>-117380</v>
      </c>
    </row>
    <row r="4771" spans="16:21" x14ac:dyDescent="0.2">
      <c r="P4771">
        <v>4763</v>
      </c>
      <c r="Q4771" s="37">
        <f t="shared" ca="1" si="296"/>
        <v>0</v>
      </c>
      <c r="R4771" s="38">
        <f t="shared" si="297"/>
        <v>10</v>
      </c>
      <c r="S4771" s="38">
        <f t="shared" ca="1" si="298"/>
        <v>0</v>
      </c>
      <c r="T4771" s="38">
        <f t="shared" ca="1" si="299"/>
        <v>10</v>
      </c>
      <c r="U4771" s="38">
        <f ca="1">SUM($R$9:S4771)</f>
        <v>-117370</v>
      </c>
    </row>
    <row r="4772" spans="16:21" x14ac:dyDescent="0.2">
      <c r="P4772">
        <v>4764</v>
      </c>
      <c r="Q4772" s="37">
        <f t="shared" ca="1" si="296"/>
        <v>0</v>
      </c>
      <c r="R4772" s="38">
        <f t="shared" si="297"/>
        <v>10</v>
      </c>
      <c r="S4772" s="38">
        <f t="shared" ca="1" si="298"/>
        <v>0</v>
      </c>
      <c r="T4772" s="38">
        <f t="shared" ca="1" si="299"/>
        <v>10</v>
      </c>
      <c r="U4772" s="38">
        <f ca="1">SUM($R$9:S4772)</f>
        <v>-117360</v>
      </c>
    </row>
    <row r="4773" spans="16:21" x14ac:dyDescent="0.2">
      <c r="P4773">
        <v>4765</v>
      </c>
      <c r="Q4773" s="37">
        <f t="shared" ca="1" si="296"/>
        <v>0</v>
      </c>
      <c r="R4773" s="38">
        <f t="shared" si="297"/>
        <v>10</v>
      </c>
      <c r="S4773" s="38">
        <f t="shared" ca="1" si="298"/>
        <v>0</v>
      </c>
      <c r="T4773" s="38">
        <f t="shared" ca="1" si="299"/>
        <v>10</v>
      </c>
      <c r="U4773" s="38">
        <f ca="1">SUM($R$9:S4773)</f>
        <v>-117350</v>
      </c>
    </row>
    <row r="4774" spans="16:21" x14ac:dyDescent="0.2">
      <c r="P4774">
        <v>4766</v>
      </c>
      <c r="Q4774" s="37">
        <f t="shared" ca="1" si="296"/>
        <v>0</v>
      </c>
      <c r="R4774" s="38">
        <f t="shared" si="297"/>
        <v>10</v>
      </c>
      <c r="S4774" s="38">
        <f t="shared" ca="1" si="298"/>
        <v>0</v>
      </c>
      <c r="T4774" s="38">
        <f t="shared" ca="1" si="299"/>
        <v>10</v>
      </c>
      <c r="U4774" s="38">
        <f ca="1">SUM($R$9:S4774)</f>
        <v>-117340</v>
      </c>
    </row>
    <row r="4775" spans="16:21" x14ac:dyDescent="0.2">
      <c r="P4775">
        <v>4767</v>
      </c>
      <c r="Q4775" s="37">
        <f t="shared" ca="1" si="296"/>
        <v>0</v>
      </c>
      <c r="R4775" s="38">
        <f t="shared" si="297"/>
        <v>10</v>
      </c>
      <c r="S4775" s="38">
        <f t="shared" ca="1" si="298"/>
        <v>0</v>
      </c>
      <c r="T4775" s="38">
        <f t="shared" ca="1" si="299"/>
        <v>10</v>
      </c>
      <c r="U4775" s="38">
        <f ca="1">SUM($R$9:S4775)</f>
        <v>-117330</v>
      </c>
    </row>
    <row r="4776" spans="16:21" x14ac:dyDescent="0.2">
      <c r="P4776">
        <v>4768</v>
      </c>
      <c r="Q4776" s="37">
        <f t="shared" ca="1" si="296"/>
        <v>0</v>
      </c>
      <c r="R4776" s="38">
        <f t="shared" si="297"/>
        <v>10</v>
      </c>
      <c r="S4776" s="38">
        <f t="shared" ca="1" si="298"/>
        <v>0</v>
      </c>
      <c r="T4776" s="38">
        <f t="shared" ca="1" si="299"/>
        <v>10</v>
      </c>
      <c r="U4776" s="38">
        <f ca="1">SUM($R$9:S4776)</f>
        <v>-117320</v>
      </c>
    </row>
    <row r="4777" spans="16:21" x14ac:dyDescent="0.2">
      <c r="P4777">
        <v>4769</v>
      </c>
      <c r="Q4777" s="37">
        <f t="shared" ca="1" si="296"/>
        <v>0</v>
      </c>
      <c r="R4777" s="38">
        <f t="shared" si="297"/>
        <v>10</v>
      </c>
      <c r="S4777" s="38">
        <f t="shared" ca="1" si="298"/>
        <v>0</v>
      </c>
      <c r="T4777" s="38">
        <f t="shared" ca="1" si="299"/>
        <v>10</v>
      </c>
      <c r="U4777" s="38">
        <f ca="1">SUM($R$9:S4777)</f>
        <v>-117310</v>
      </c>
    </row>
    <row r="4778" spans="16:21" x14ac:dyDescent="0.2">
      <c r="P4778">
        <v>4770</v>
      </c>
      <c r="Q4778" s="37">
        <f t="shared" ca="1" si="296"/>
        <v>0</v>
      </c>
      <c r="R4778" s="38">
        <f t="shared" si="297"/>
        <v>10</v>
      </c>
      <c r="S4778" s="38">
        <f t="shared" ca="1" si="298"/>
        <v>0</v>
      </c>
      <c r="T4778" s="38">
        <f t="shared" ca="1" si="299"/>
        <v>10</v>
      </c>
      <c r="U4778" s="38">
        <f ca="1">SUM($R$9:S4778)</f>
        <v>-117300</v>
      </c>
    </row>
    <row r="4779" spans="16:21" x14ac:dyDescent="0.2">
      <c r="P4779">
        <v>4771</v>
      </c>
      <c r="Q4779" s="37">
        <f t="shared" ca="1" si="296"/>
        <v>0</v>
      </c>
      <c r="R4779" s="38">
        <f t="shared" si="297"/>
        <v>10</v>
      </c>
      <c r="S4779" s="38">
        <f t="shared" ca="1" si="298"/>
        <v>0</v>
      </c>
      <c r="T4779" s="38">
        <f t="shared" ca="1" si="299"/>
        <v>10</v>
      </c>
      <c r="U4779" s="38">
        <f ca="1">SUM($R$9:S4779)</f>
        <v>-117290</v>
      </c>
    </row>
    <row r="4780" spans="16:21" x14ac:dyDescent="0.2">
      <c r="P4780">
        <v>4772</v>
      </c>
      <c r="Q4780" s="37">
        <f t="shared" ca="1" si="296"/>
        <v>0</v>
      </c>
      <c r="R4780" s="38">
        <f t="shared" si="297"/>
        <v>10</v>
      </c>
      <c r="S4780" s="38">
        <f t="shared" ca="1" si="298"/>
        <v>0</v>
      </c>
      <c r="T4780" s="38">
        <f t="shared" ca="1" si="299"/>
        <v>10</v>
      </c>
      <c r="U4780" s="38">
        <f ca="1">SUM($R$9:S4780)</f>
        <v>-117280</v>
      </c>
    </row>
    <row r="4781" spans="16:21" x14ac:dyDescent="0.2">
      <c r="P4781">
        <v>4773</v>
      </c>
      <c r="Q4781" s="37">
        <f t="shared" ca="1" si="296"/>
        <v>0</v>
      </c>
      <c r="R4781" s="38">
        <f t="shared" si="297"/>
        <v>10</v>
      </c>
      <c r="S4781" s="38">
        <f t="shared" ca="1" si="298"/>
        <v>0</v>
      </c>
      <c r="T4781" s="38">
        <f t="shared" ca="1" si="299"/>
        <v>10</v>
      </c>
      <c r="U4781" s="38">
        <f ca="1">SUM($R$9:S4781)</f>
        <v>-117270</v>
      </c>
    </row>
    <row r="4782" spans="16:21" x14ac:dyDescent="0.2">
      <c r="P4782">
        <v>4774</v>
      </c>
      <c r="Q4782" s="37">
        <f t="shared" ca="1" si="296"/>
        <v>0</v>
      </c>
      <c r="R4782" s="38">
        <f t="shared" si="297"/>
        <v>10</v>
      </c>
      <c r="S4782" s="38">
        <f t="shared" ca="1" si="298"/>
        <v>0</v>
      </c>
      <c r="T4782" s="38">
        <f t="shared" ca="1" si="299"/>
        <v>10</v>
      </c>
      <c r="U4782" s="38">
        <f ca="1">SUM($R$9:S4782)</f>
        <v>-117260</v>
      </c>
    </row>
    <row r="4783" spans="16:21" x14ac:dyDescent="0.2">
      <c r="P4783">
        <v>4775</v>
      </c>
      <c r="Q4783" s="37">
        <f t="shared" ca="1" si="296"/>
        <v>0</v>
      </c>
      <c r="R4783" s="38">
        <f t="shared" si="297"/>
        <v>10</v>
      </c>
      <c r="S4783" s="38">
        <f t="shared" ca="1" si="298"/>
        <v>0</v>
      </c>
      <c r="T4783" s="38">
        <f t="shared" ca="1" si="299"/>
        <v>10</v>
      </c>
      <c r="U4783" s="38">
        <f ca="1">SUM($R$9:S4783)</f>
        <v>-117250</v>
      </c>
    </row>
    <row r="4784" spans="16:21" x14ac:dyDescent="0.2">
      <c r="P4784">
        <v>4776</v>
      </c>
      <c r="Q4784" s="37">
        <f t="shared" ca="1" si="296"/>
        <v>0</v>
      </c>
      <c r="R4784" s="38">
        <f t="shared" si="297"/>
        <v>10</v>
      </c>
      <c r="S4784" s="38">
        <f t="shared" ca="1" si="298"/>
        <v>0</v>
      </c>
      <c r="T4784" s="38">
        <f t="shared" ca="1" si="299"/>
        <v>10</v>
      </c>
      <c r="U4784" s="38">
        <f ca="1">SUM($R$9:S4784)</f>
        <v>-117240</v>
      </c>
    </row>
    <row r="4785" spans="16:21" x14ac:dyDescent="0.2">
      <c r="P4785">
        <v>4777</v>
      </c>
      <c r="Q4785" s="37">
        <f t="shared" ref="Q4785:Q4848" ca="1" si="300">IF(RAND()&lt;$C$2,1,0)</f>
        <v>0</v>
      </c>
      <c r="R4785" s="38">
        <f t="shared" ref="R4785:R4848" si="301">$G$2</f>
        <v>10</v>
      </c>
      <c r="S4785" s="38">
        <f t="shared" ref="S4785:S4848" ca="1" si="302">IF(Q4785=1,$G$3,$G$4)</f>
        <v>0</v>
      </c>
      <c r="T4785" s="38">
        <f t="shared" ca="1" si="299"/>
        <v>10</v>
      </c>
      <c r="U4785" s="38">
        <f ca="1">SUM($R$9:S4785)</f>
        <v>-117230</v>
      </c>
    </row>
    <row r="4786" spans="16:21" x14ac:dyDescent="0.2">
      <c r="P4786">
        <v>4778</v>
      </c>
      <c r="Q4786" s="37">
        <f t="shared" ca="1" si="300"/>
        <v>0</v>
      </c>
      <c r="R4786" s="38">
        <f t="shared" si="301"/>
        <v>10</v>
      </c>
      <c r="S4786" s="38">
        <f t="shared" ca="1" si="302"/>
        <v>0</v>
      </c>
      <c r="T4786" s="38">
        <f t="shared" ca="1" si="299"/>
        <v>10</v>
      </c>
      <c r="U4786" s="38">
        <f ca="1">SUM($R$9:S4786)</f>
        <v>-117220</v>
      </c>
    </row>
    <row r="4787" spans="16:21" x14ac:dyDescent="0.2">
      <c r="P4787">
        <v>4779</v>
      </c>
      <c r="Q4787" s="37">
        <f t="shared" ca="1" si="300"/>
        <v>0</v>
      </c>
      <c r="R4787" s="38">
        <f t="shared" si="301"/>
        <v>10</v>
      </c>
      <c r="S4787" s="38">
        <f t="shared" ca="1" si="302"/>
        <v>0</v>
      </c>
      <c r="T4787" s="38">
        <f t="shared" ca="1" si="299"/>
        <v>10</v>
      </c>
      <c r="U4787" s="38">
        <f ca="1">SUM($R$9:S4787)</f>
        <v>-117210</v>
      </c>
    </row>
    <row r="4788" spans="16:21" x14ac:dyDescent="0.2">
      <c r="P4788">
        <v>4780</v>
      </c>
      <c r="Q4788" s="37">
        <f t="shared" ca="1" si="300"/>
        <v>0</v>
      </c>
      <c r="R4788" s="38">
        <f t="shared" si="301"/>
        <v>10</v>
      </c>
      <c r="S4788" s="38">
        <f t="shared" ca="1" si="302"/>
        <v>0</v>
      </c>
      <c r="T4788" s="38">
        <f t="shared" ca="1" si="299"/>
        <v>10</v>
      </c>
      <c r="U4788" s="38">
        <f ca="1">SUM($R$9:S4788)</f>
        <v>-117200</v>
      </c>
    </row>
    <row r="4789" spans="16:21" x14ac:dyDescent="0.2">
      <c r="P4789">
        <v>4781</v>
      </c>
      <c r="Q4789" s="37">
        <f t="shared" ca="1" si="300"/>
        <v>0</v>
      </c>
      <c r="R4789" s="38">
        <f t="shared" si="301"/>
        <v>10</v>
      </c>
      <c r="S4789" s="38">
        <f t="shared" ca="1" si="302"/>
        <v>0</v>
      </c>
      <c r="T4789" s="38">
        <f t="shared" ca="1" si="299"/>
        <v>10</v>
      </c>
      <c r="U4789" s="38">
        <f ca="1">SUM($R$9:S4789)</f>
        <v>-117190</v>
      </c>
    </row>
    <row r="4790" spans="16:21" x14ac:dyDescent="0.2">
      <c r="P4790">
        <v>4782</v>
      </c>
      <c r="Q4790" s="37">
        <f t="shared" ca="1" si="300"/>
        <v>0</v>
      </c>
      <c r="R4790" s="38">
        <f t="shared" si="301"/>
        <v>10</v>
      </c>
      <c r="S4790" s="38">
        <f t="shared" ca="1" si="302"/>
        <v>0</v>
      </c>
      <c r="T4790" s="38">
        <f t="shared" ca="1" si="299"/>
        <v>10</v>
      </c>
      <c r="U4790" s="38">
        <f ca="1">SUM($R$9:S4790)</f>
        <v>-117180</v>
      </c>
    </row>
    <row r="4791" spans="16:21" x14ac:dyDescent="0.2">
      <c r="P4791">
        <v>4783</v>
      </c>
      <c r="Q4791" s="37">
        <f t="shared" ca="1" si="300"/>
        <v>0</v>
      </c>
      <c r="R4791" s="38">
        <f t="shared" si="301"/>
        <v>10</v>
      </c>
      <c r="S4791" s="38">
        <f t="shared" ca="1" si="302"/>
        <v>0</v>
      </c>
      <c r="T4791" s="38">
        <f t="shared" ca="1" si="299"/>
        <v>10</v>
      </c>
      <c r="U4791" s="38">
        <f ca="1">SUM($R$9:S4791)</f>
        <v>-117170</v>
      </c>
    </row>
    <row r="4792" spans="16:21" x14ac:dyDescent="0.2">
      <c r="P4792">
        <v>4784</v>
      </c>
      <c r="Q4792" s="37">
        <f t="shared" ca="1" si="300"/>
        <v>0</v>
      </c>
      <c r="R4792" s="38">
        <f t="shared" si="301"/>
        <v>10</v>
      </c>
      <c r="S4792" s="38">
        <f t="shared" ca="1" si="302"/>
        <v>0</v>
      </c>
      <c r="T4792" s="38">
        <f t="shared" ca="1" si="299"/>
        <v>10</v>
      </c>
      <c r="U4792" s="38">
        <f ca="1">SUM($R$9:S4792)</f>
        <v>-117160</v>
      </c>
    </row>
    <row r="4793" spans="16:21" x14ac:dyDescent="0.2">
      <c r="P4793">
        <v>4785</v>
      </c>
      <c r="Q4793" s="37">
        <f t="shared" ca="1" si="300"/>
        <v>0</v>
      </c>
      <c r="R4793" s="38">
        <f t="shared" si="301"/>
        <v>10</v>
      </c>
      <c r="S4793" s="38">
        <f t="shared" ca="1" si="302"/>
        <v>0</v>
      </c>
      <c r="T4793" s="38">
        <f t="shared" ca="1" si="299"/>
        <v>10</v>
      </c>
      <c r="U4793" s="38">
        <f ca="1">SUM($R$9:S4793)</f>
        <v>-117150</v>
      </c>
    </row>
    <row r="4794" spans="16:21" x14ac:dyDescent="0.2">
      <c r="P4794">
        <v>4786</v>
      </c>
      <c r="Q4794" s="37">
        <f t="shared" ca="1" si="300"/>
        <v>0</v>
      </c>
      <c r="R4794" s="38">
        <f t="shared" si="301"/>
        <v>10</v>
      </c>
      <c r="S4794" s="38">
        <f t="shared" ca="1" si="302"/>
        <v>0</v>
      </c>
      <c r="T4794" s="38">
        <f t="shared" ca="1" si="299"/>
        <v>10</v>
      </c>
      <c r="U4794" s="38">
        <f ca="1">SUM($R$9:S4794)</f>
        <v>-117140</v>
      </c>
    </row>
    <row r="4795" spans="16:21" x14ac:dyDescent="0.2">
      <c r="P4795">
        <v>4787</v>
      </c>
      <c r="Q4795" s="37">
        <f t="shared" ca="1" si="300"/>
        <v>0</v>
      </c>
      <c r="R4795" s="38">
        <f t="shared" si="301"/>
        <v>10</v>
      </c>
      <c r="S4795" s="38">
        <f t="shared" ca="1" si="302"/>
        <v>0</v>
      </c>
      <c r="T4795" s="38">
        <f t="shared" ca="1" si="299"/>
        <v>10</v>
      </c>
      <c r="U4795" s="38">
        <f ca="1">SUM($R$9:S4795)</f>
        <v>-117130</v>
      </c>
    </row>
    <row r="4796" spans="16:21" x14ac:dyDescent="0.2">
      <c r="P4796">
        <v>4788</v>
      </c>
      <c r="Q4796" s="37">
        <f t="shared" ca="1" si="300"/>
        <v>0</v>
      </c>
      <c r="R4796" s="38">
        <f t="shared" si="301"/>
        <v>10</v>
      </c>
      <c r="S4796" s="38">
        <f t="shared" ca="1" si="302"/>
        <v>0</v>
      </c>
      <c r="T4796" s="38">
        <f t="shared" ca="1" si="299"/>
        <v>10</v>
      </c>
      <c r="U4796" s="38">
        <f ca="1">SUM($R$9:S4796)</f>
        <v>-117120</v>
      </c>
    </row>
    <row r="4797" spans="16:21" x14ac:dyDescent="0.2">
      <c r="P4797">
        <v>4789</v>
      </c>
      <c r="Q4797" s="37">
        <f t="shared" ca="1" si="300"/>
        <v>0</v>
      </c>
      <c r="R4797" s="38">
        <f t="shared" si="301"/>
        <v>10</v>
      </c>
      <c r="S4797" s="38">
        <f t="shared" ca="1" si="302"/>
        <v>0</v>
      </c>
      <c r="T4797" s="38">
        <f t="shared" ca="1" si="299"/>
        <v>10</v>
      </c>
      <c r="U4797" s="38">
        <f ca="1">SUM($R$9:S4797)</f>
        <v>-117110</v>
      </c>
    </row>
    <row r="4798" spans="16:21" x14ac:dyDescent="0.2">
      <c r="P4798">
        <v>4790</v>
      </c>
      <c r="Q4798" s="37">
        <f t="shared" ca="1" si="300"/>
        <v>0</v>
      </c>
      <c r="R4798" s="38">
        <f t="shared" si="301"/>
        <v>10</v>
      </c>
      <c r="S4798" s="38">
        <f t="shared" ca="1" si="302"/>
        <v>0</v>
      </c>
      <c r="T4798" s="38">
        <f t="shared" ca="1" si="299"/>
        <v>10</v>
      </c>
      <c r="U4798" s="38">
        <f ca="1">SUM($R$9:S4798)</f>
        <v>-117100</v>
      </c>
    </row>
    <row r="4799" spans="16:21" x14ac:dyDescent="0.2">
      <c r="P4799">
        <v>4791</v>
      </c>
      <c r="Q4799" s="37">
        <f t="shared" ca="1" si="300"/>
        <v>0</v>
      </c>
      <c r="R4799" s="38">
        <f t="shared" si="301"/>
        <v>10</v>
      </c>
      <c r="S4799" s="38">
        <f t="shared" ca="1" si="302"/>
        <v>0</v>
      </c>
      <c r="T4799" s="38">
        <f t="shared" ca="1" si="299"/>
        <v>10</v>
      </c>
      <c r="U4799" s="38">
        <f ca="1">SUM($R$9:S4799)</f>
        <v>-117090</v>
      </c>
    </row>
    <row r="4800" spans="16:21" x14ac:dyDescent="0.2">
      <c r="P4800">
        <v>4792</v>
      </c>
      <c r="Q4800" s="37">
        <f t="shared" ca="1" si="300"/>
        <v>0</v>
      </c>
      <c r="R4800" s="38">
        <f t="shared" si="301"/>
        <v>10</v>
      </c>
      <c r="S4800" s="38">
        <f t="shared" ca="1" si="302"/>
        <v>0</v>
      </c>
      <c r="T4800" s="38">
        <f t="shared" ca="1" si="299"/>
        <v>10</v>
      </c>
      <c r="U4800" s="38">
        <f ca="1">SUM($R$9:S4800)</f>
        <v>-117080</v>
      </c>
    </row>
    <row r="4801" spans="16:21" x14ac:dyDescent="0.2">
      <c r="P4801">
        <v>4793</v>
      </c>
      <c r="Q4801" s="37">
        <f t="shared" ca="1" si="300"/>
        <v>0</v>
      </c>
      <c r="R4801" s="38">
        <f t="shared" si="301"/>
        <v>10</v>
      </c>
      <c r="S4801" s="38">
        <f t="shared" ca="1" si="302"/>
        <v>0</v>
      </c>
      <c r="T4801" s="38">
        <f t="shared" ca="1" si="299"/>
        <v>10</v>
      </c>
      <c r="U4801" s="38">
        <f ca="1">SUM($R$9:S4801)</f>
        <v>-117070</v>
      </c>
    </row>
    <row r="4802" spans="16:21" x14ac:dyDescent="0.2">
      <c r="P4802">
        <v>4794</v>
      </c>
      <c r="Q4802" s="37">
        <f t="shared" ca="1" si="300"/>
        <v>0</v>
      </c>
      <c r="R4802" s="38">
        <f t="shared" si="301"/>
        <v>10</v>
      </c>
      <c r="S4802" s="38">
        <f t="shared" ca="1" si="302"/>
        <v>0</v>
      </c>
      <c r="T4802" s="38">
        <f t="shared" ca="1" si="299"/>
        <v>10</v>
      </c>
      <c r="U4802" s="38">
        <f ca="1">SUM($R$9:S4802)</f>
        <v>-117060</v>
      </c>
    </row>
    <row r="4803" spans="16:21" x14ac:dyDescent="0.2">
      <c r="P4803">
        <v>4795</v>
      </c>
      <c r="Q4803" s="37">
        <f t="shared" ca="1" si="300"/>
        <v>0</v>
      </c>
      <c r="R4803" s="38">
        <f t="shared" si="301"/>
        <v>10</v>
      </c>
      <c r="S4803" s="38">
        <f t="shared" ca="1" si="302"/>
        <v>0</v>
      </c>
      <c r="T4803" s="38">
        <f t="shared" ca="1" si="299"/>
        <v>10</v>
      </c>
      <c r="U4803" s="38">
        <f ca="1">SUM($R$9:S4803)</f>
        <v>-117050</v>
      </c>
    </row>
    <row r="4804" spans="16:21" x14ac:dyDescent="0.2">
      <c r="P4804">
        <v>4796</v>
      </c>
      <c r="Q4804" s="37">
        <f t="shared" ca="1" si="300"/>
        <v>0</v>
      </c>
      <c r="R4804" s="38">
        <f t="shared" si="301"/>
        <v>10</v>
      </c>
      <c r="S4804" s="38">
        <f t="shared" ca="1" si="302"/>
        <v>0</v>
      </c>
      <c r="T4804" s="38">
        <f t="shared" ca="1" si="299"/>
        <v>10</v>
      </c>
      <c r="U4804" s="38">
        <f ca="1">SUM($R$9:S4804)</f>
        <v>-117040</v>
      </c>
    </row>
    <row r="4805" spans="16:21" x14ac:dyDescent="0.2">
      <c r="P4805">
        <v>4797</v>
      </c>
      <c r="Q4805" s="37">
        <f t="shared" ca="1" si="300"/>
        <v>0</v>
      </c>
      <c r="R4805" s="38">
        <f t="shared" si="301"/>
        <v>10</v>
      </c>
      <c r="S4805" s="38">
        <f t="shared" ca="1" si="302"/>
        <v>0</v>
      </c>
      <c r="T4805" s="38">
        <f t="shared" ca="1" si="299"/>
        <v>10</v>
      </c>
      <c r="U4805" s="38">
        <f ca="1">SUM($R$9:S4805)</f>
        <v>-117030</v>
      </c>
    </row>
    <row r="4806" spans="16:21" x14ac:dyDescent="0.2">
      <c r="P4806">
        <v>4798</v>
      </c>
      <c r="Q4806" s="37">
        <f t="shared" ca="1" si="300"/>
        <v>1</v>
      </c>
      <c r="R4806" s="38">
        <f t="shared" si="301"/>
        <v>10</v>
      </c>
      <c r="S4806" s="38">
        <f t="shared" ca="1" si="302"/>
        <v>-1000</v>
      </c>
      <c r="T4806" s="38">
        <f t="shared" ca="1" si="299"/>
        <v>-990</v>
      </c>
      <c r="U4806" s="38">
        <f ca="1">SUM($R$9:S4806)</f>
        <v>-118020</v>
      </c>
    </row>
    <row r="4807" spans="16:21" x14ac:dyDescent="0.2">
      <c r="P4807">
        <v>4799</v>
      </c>
      <c r="Q4807" s="37">
        <f t="shared" ca="1" si="300"/>
        <v>0</v>
      </c>
      <c r="R4807" s="38">
        <f t="shared" si="301"/>
        <v>10</v>
      </c>
      <c r="S4807" s="38">
        <f t="shared" ca="1" si="302"/>
        <v>0</v>
      </c>
      <c r="T4807" s="38">
        <f t="shared" ca="1" si="299"/>
        <v>10</v>
      </c>
      <c r="U4807" s="38">
        <f ca="1">SUM($R$9:S4807)</f>
        <v>-118010</v>
      </c>
    </row>
    <row r="4808" spans="16:21" x14ac:dyDescent="0.2">
      <c r="P4808">
        <v>4800</v>
      </c>
      <c r="Q4808" s="37">
        <f t="shared" ca="1" si="300"/>
        <v>0</v>
      </c>
      <c r="R4808" s="38">
        <f t="shared" si="301"/>
        <v>10</v>
      </c>
      <c r="S4808" s="38">
        <f t="shared" ca="1" si="302"/>
        <v>0</v>
      </c>
      <c r="T4808" s="38">
        <f t="shared" ca="1" si="299"/>
        <v>10</v>
      </c>
      <c r="U4808" s="38">
        <f ca="1">SUM($R$9:S4808)</f>
        <v>-118000</v>
      </c>
    </row>
    <row r="4809" spans="16:21" x14ac:dyDescent="0.2">
      <c r="P4809">
        <v>4801</v>
      </c>
      <c r="Q4809" s="37">
        <f t="shared" ca="1" si="300"/>
        <v>0</v>
      </c>
      <c r="R4809" s="38">
        <f t="shared" si="301"/>
        <v>10</v>
      </c>
      <c r="S4809" s="38">
        <f t="shared" ca="1" si="302"/>
        <v>0</v>
      </c>
      <c r="T4809" s="38">
        <f t="shared" ca="1" si="299"/>
        <v>10</v>
      </c>
      <c r="U4809" s="38">
        <f ca="1">SUM($R$9:S4809)</f>
        <v>-117990</v>
      </c>
    </row>
    <row r="4810" spans="16:21" x14ac:dyDescent="0.2">
      <c r="P4810">
        <v>4802</v>
      </c>
      <c r="Q4810" s="37">
        <f t="shared" ca="1" si="300"/>
        <v>0</v>
      </c>
      <c r="R4810" s="38">
        <f t="shared" si="301"/>
        <v>10</v>
      </c>
      <c r="S4810" s="38">
        <f t="shared" ca="1" si="302"/>
        <v>0</v>
      </c>
      <c r="T4810" s="38">
        <f t="shared" ref="T4810:T4873" ca="1" si="303">R4810+S4810</f>
        <v>10</v>
      </c>
      <c r="U4810" s="38">
        <f ca="1">SUM($R$9:S4810)</f>
        <v>-117980</v>
      </c>
    </row>
    <row r="4811" spans="16:21" x14ac:dyDescent="0.2">
      <c r="P4811">
        <v>4803</v>
      </c>
      <c r="Q4811" s="37">
        <f t="shared" ca="1" si="300"/>
        <v>0</v>
      </c>
      <c r="R4811" s="38">
        <f t="shared" si="301"/>
        <v>10</v>
      </c>
      <c r="S4811" s="38">
        <f t="shared" ca="1" si="302"/>
        <v>0</v>
      </c>
      <c r="T4811" s="38">
        <f t="shared" ca="1" si="303"/>
        <v>10</v>
      </c>
      <c r="U4811" s="38">
        <f ca="1">SUM($R$9:S4811)</f>
        <v>-117970</v>
      </c>
    </row>
    <row r="4812" spans="16:21" x14ac:dyDescent="0.2">
      <c r="P4812">
        <v>4804</v>
      </c>
      <c r="Q4812" s="37">
        <f t="shared" ca="1" si="300"/>
        <v>0</v>
      </c>
      <c r="R4812" s="38">
        <f t="shared" si="301"/>
        <v>10</v>
      </c>
      <c r="S4812" s="38">
        <f t="shared" ca="1" si="302"/>
        <v>0</v>
      </c>
      <c r="T4812" s="38">
        <f t="shared" ca="1" si="303"/>
        <v>10</v>
      </c>
      <c r="U4812" s="38">
        <f ca="1">SUM($R$9:S4812)</f>
        <v>-117960</v>
      </c>
    </row>
    <row r="4813" spans="16:21" x14ac:dyDescent="0.2">
      <c r="P4813">
        <v>4805</v>
      </c>
      <c r="Q4813" s="37">
        <f t="shared" ca="1" si="300"/>
        <v>0</v>
      </c>
      <c r="R4813" s="38">
        <f t="shared" si="301"/>
        <v>10</v>
      </c>
      <c r="S4813" s="38">
        <f t="shared" ca="1" si="302"/>
        <v>0</v>
      </c>
      <c r="T4813" s="38">
        <f t="shared" ca="1" si="303"/>
        <v>10</v>
      </c>
      <c r="U4813" s="38">
        <f ca="1">SUM($R$9:S4813)</f>
        <v>-117950</v>
      </c>
    </row>
    <row r="4814" spans="16:21" x14ac:dyDescent="0.2">
      <c r="P4814">
        <v>4806</v>
      </c>
      <c r="Q4814" s="37">
        <f t="shared" ca="1" si="300"/>
        <v>0</v>
      </c>
      <c r="R4814" s="38">
        <f t="shared" si="301"/>
        <v>10</v>
      </c>
      <c r="S4814" s="38">
        <f t="shared" ca="1" si="302"/>
        <v>0</v>
      </c>
      <c r="T4814" s="38">
        <f t="shared" ca="1" si="303"/>
        <v>10</v>
      </c>
      <c r="U4814" s="38">
        <f ca="1">SUM($R$9:S4814)</f>
        <v>-117940</v>
      </c>
    </row>
    <row r="4815" spans="16:21" x14ac:dyDescent="0.2">
      <c r="P4815">
        <v>4807</v>
      </c>
      <c r="Q4815" s="37">
        <f t="shared" ca="1" si="300"/>
        <v>0</v>
      </c>
      <c r="R4815" s="38">
        <f t="shared" si="301"/>
        <v>10</v>
      </c>
      <c r="S4815" s="38">
        <f t="shared" ca="1" si="302"/>
        <v>0</v>
      </c>
      <c r="T4815" s="38">
        <f t="shared" ca="1" si="303"/>
        <v>10</v>
      </c>
      <c r="U4815" s="38">
        <f ca="1">SUM($R$9:S4815)</f>
        <v>-117930</v>
      </c>
    </row>
    <row r="4816" spans="16:21" x14ac:dyDescent="0.2">
      <c r="P4816">
        <v>4808</v>
      </c>
      <c r="Q4816" s="37">
        <f t="shared" ca="1" si="300"/>
        <v>0</v>
      </c>
      <c r="R4816" s="38">
        <f t="shared" si="301"/>
        <v>10</v>
      </c>
      <c r="S4816" s="38">
        <f t="shared" ca="1" si="302"/>
        <v>0</v>
      </c>
      <c r="T4816" s="38">
        <f t="shared" ca="1" si="303"/>
        <v>10</v>
      </c>
      <c r="U4816" s="38">
        <f ca="1">SUM($R$9:S4816)</f>
        <v>-117920</v>
      </c>
    </row>
    <row r="4817" spans="16:21" x14ac:dyDescent="0.2">
      <c r="P4817">
        <v>4809</v>
      </c>
      <c r="Q4817" s="37">
        <f t="shared" ca="1" si="300"/>
        <v>0</v>
      </c>
      <c r="R4817" s="38">
        <f t="shared" si="301"/>
        <v>10</v>
      </c>
      <c r="S4817" s="38">
        <f t="shared" ca="1" si="302"/>
        <v>0</v>
      </c>
      <c r="T4817" s="38">
        <f t="shared" ca="1" si="303"/>
        <v>10</v>
      </c>
      <c r="U4817" s="38">
        <f ca="1">SUM($R$9:S4817)</f>
        <v>-117910</v>
      </c>
    </row>
    <row r="4818" spans="16:21" x14ac:dyDescent="0.2">
      <c r="P4818">
        <v>4810</v>
      </c>
      <c r="Q4818" s="37">
        <f t="shared" ca="1" si="300"/>
        <v>0</v>
      </c>
      <c r="R4818" s="38">
        <f t="shared" si="301"/>
        <v>10</v>
      </c>
      <c r="S4818" s="38">
        <f t="shared" ca="1" si="302"/>
        <v>0</v>
      </c>
      <c r="T4818" s="38">
        <f t="shared" ca="1" si="303"/>
        <v>10</v>
      </c>
      <c r="U4818" s="38">
        <f ca="1">SUM($R$9:S4818)</f>
        <v>-117900</v>
      </c>
    </row>
    <row r="4819" spans="16:21" x14ac:dyDescent="0.2">
      <c r="P4819">
        <v>4811</v>
      </c>
      <c r="Q4819" s="37">
        <f t="shared" ca="1" si="300"/>
        <v>0</v>
      </c>
      <c r="R4819" s="38">
        <f t="shared" si="301"/>
        <v>10</v>
      </c>
      <c r="S4819" s="38">
        <f t="shared" ca="1" si="302"/>
        <v>0</v>
      </c>
      <c r="T4819" s="38">
        <f t="shared" ca="1" si="303"/>
        <v>10</v>
      </c>
      <c r="U4819" s="38">
        <f ca="1">SUM($R$9:S4819)</f>
        <v>-117890</v>
      </c>
    </row>
    <row r="4820" spans="16:21" x14ac:dyDescent="0.2">
      <c r="P4820">
        <v>4812</v>
      </c>
      <c r="Q4820" s="37">
        <f t="shared" ca="1" si="300"/>
        <v>1</v>
      </c>
      <c r="R4820" s="38">
        <f t="shared" si="301"/>
        <v>10</v>
      </c>
      <c r="S4820" s="38">
        <f t="shared" ca="1" si="302"/>
        <v>-1000</v>
      </c>
      <c r="T4820" s="38">
        <f t="shared" ca="1" si="303"/>
        <v>-990</v>
      </c>
      <c r="U4820" s="38">
        <f ca="1">SUM($R$9:S4820)</f>
        <v>-118880</v>
      </c>
    </row>
    <row r="4821" spans="16:21" x14ac:dyDescent="0.2">
      <c r="P4821">
        <v>4813</v>
      </c>
      <c r="Q4821" s="37">
        <f t="shared" ca="1" si="300"/>
        <v>0</v>
      </c>
      <c r="R4821" s="38">
        <f t="shared" si="301"/>
        <v>10</v>
      </c>
      <c r="S4821" s="38">
        <f t="shared" ca="1" si="302"/>
        <v>0</v>
      </c>
      <c r="T4821" s="38">
        <f t="shared" ca="1" si="303"/>
        <v>10</v>
      </c>
      <c r="U4821" s="38">
        <f ca="1">SUM($R$9:S4821)</f>
        <v>-118870</v>
      </c>
    </row>
    <row r="4822" spans="16:21" x14ac:dyDescent="0.2">
      <c r="P4822">
        <v>4814</v>
      </c>
      <c r="Q4822" s="37">
        <f t="shared" ca="1" si="300"/>
        <v>0</v>
      </c>
      <c r="R4822" s="38">
        <f t="shared" si="301"/>
        <v>10</v>
      </c>
      <c r="S4822" s="38">
        <f t="shared" ca="1" si="302"/>
        <v>0</v>
      </c>
      <c r="T4822" s="38">
        <f t="shared" ca="1" si="303"/>
        <v>10</v>
      </c>
      <c r="U4822" s="38">
        <f ca="1">SUM($R$9:S4822)</f>
        <v>-118860</v>
      </c>
    </row>
    <row r="4823" spans="16:21" x14ac:dyDescent="0.2">
      <c r="P4823">
        <v>4815</v>
      </c>
      <c r="Q4823" s="37">
        <f t="shared" ca="1" si="300"/>
        <v>0</v>
      </c>
      <c r="R4823" s="38">
        <f t="shared" si="301"/>
        <v>10</v>
      </c>
      <c r="S4823" s="38">
        <f t="shared" ca="1" si="302"/>
        <v>0</v>
      </c>
      <c r="T4823" s="38">
        <f t="shared" ca="1" si="303"/>
        <v>10</v>
      </c>
      <c r="U4823" s="38">
        <f ca="1">SUM($R$9:S4823)</f>
        <v>-118850</v>
      </c>
    </row>
    <row r="4824" spans="16:21" x14ac:dyDescent="0.2">
      <c r="P4824">
        <v>4816</v>
      </c>
      <c r="Q4824" s="37">
        <f t="shared" ca="1" si="300"/>
        <v>0</v>
      </c>
      <c r="R4824" s="38">
        <f t="shared" si="301"/>
        <v>10</v>
      </c>
      <c r="S4824" s="38">
        <f t="shared" ca="1" si="302"/>
        <v>0</v>
      </c>
      <c r="T4824" s="38">
        <f t="shared" ca="1" si="303"/>
        <v>10</v>
      </c>
      <c r="U4824" s="38">
        <f ca="1">SUM($R$9:S4824)</f>
        <v>-118840</v>
      </c>
    </row>
    <row r="4825" spans="16:21" x14ac:dyDescent="0.2">
      <c r="P4825">
        <v>4817</v>
      </c>
      <c r="Q4825" s="37">
        <f t="shared" ca="1" si="300"/>
        <v>0</v>
      </c>
      <c r="R4825" s="38">
        <f t="shared" si="301"/>
        <v>10</v>
      </c>
      <c r="S4825" s="38">
        <f t="shared" ca="1" si="302"/>
        <v>0</v>
      </c>
      <c r="T4825" s="38">
        <f t="shared" ca="1" si="303"/>
        <v>10</v>
      </c>
      <c r="U4825" s="38">
        <f ca="1">SUM($R$9:S4825)</f>
        <v>-118830</v>
      </c>
    </row>
    <row r="4826" spans="16:21" x14ac:dyDescent="0.2">
      <c r="P4826">
        <v>4818</v>
      </c>
      <c r="Q4826" s="37">
        <f t="shared" ca="1" si="300"/>
        <v>0</v>
      </c>
      <c r="R4826" s="38">
        <f t="shared" si="301"/>
        <v>10</v>
      </c>
      <c r="S4826" s="38">
        <f t="shared" ca="1" si="302"/>
        <v>0</v>
      </c>
      <c r="T4826" s="38">
        <f t="shared" ca="1" si="303"/>
        <v>10</v>
      </c>
      <c r="U4826" s="38">
        <f ca="1">SUM($R$9:S4826)</f>
        <v>-118820</v>
      </c>
    </row>
    <row r="4827" spans="16:21" x14ac:dyDescent="0.2">
      <c r="P4827">
        <v>4819</v>
      </c>
      <c r="Q4827" s="37">
        <f t="shared" ca="1" si="300"/>
        <v>0</v>
      </c>
      <c r="R4827" s="38">
        <f t="shared" si="301"/>
        <v>10</v>
      </c>
      <c r="S4827" s="38">
        <f t="shared" ca="1" si="302"/>
        <v>0</v>
      </c>
      <c r="T4827" s="38">
        <f t="shared" ca="1" si="303"/>
        <v>10</v>
      </c>
      <c r="U4827" s="38">
        <f ca="1">SUM($R$9:S4827)</f>
        <v>-118810</v>
      </c>
    </row>
    <row r="4828" spans="16:21" x14ac:dyDescent="0.2">
      <c r="P4828">
        <v>4820</v>
      </c>
      <c r="Q4828" s="37">
        <f t="shared" ca="1" si="300"/>
        <v>0</v>
      </c>
      <c r="R4828" s="38">
        <f t="shared" si="301"/>
        <v>10</v>
      </c>
      <c r="S4828" s="38">
        <f t="shared" ca="1" si="302"/>
        <v>0</v>
      </c>
      <c r="T4828" s="38">
        <f t="shared" ca="1" si="303"/>
        <v>10</v>
      </c>
      <c r="U4828" s="38">
        <f ca="1">SUM($R$9:S4828)</f>
        <v>-118800</v>
      </c>
    </row>
    <row r="4829" spans="16:21" x14ac:dyDescent="0.2">
      <c r="P4829">
        <v>4821</v>
      </c>
      <c r="Q4829" s="37">
        <f t="shared" ca="1" si="300"/>
        <v>0</v>
      </c>
      <c r="R4829" s="38">
        <f t="shared" si="301"/>
        <v>10</v>
      </c>
      <c r="S4829" s="38">
        <f t="shared" ca="1" si="302"/>
        <v>0</v>
      </c>
      <c r="T4829" s="38">
        <f t="shared" ca="1" si="303"/>
        <v>10</v>
      </c>
      <c r="U4829" s="38">
        <f ca="1">SUM($R$9:S4829)</f>
        <v>-118790</v>
      </c>
    </row>
    <row r="4830" spans="16:21" x14ac:dyDescent="0.2">
      <c r="P4830">
        <v>4822</v>
      </c>
      <c r="Q4830" s="37">
        <f t="shared" ca="1" si="300"/>
        <v>0</v>
      </c>
      <c r="R4830" s="38">
        <f t="shared" si="301"/>
        <v>10</v>
      </c>
      <c r="S4830" s="38">
        <f t="shared" ca="1" si="302"/>
        <v>0</v>
      </c>
      <c r="T4830" s="38">
        <f t="shared" ca="1" si="303"/>
        <v>10</v>
      </c>
      <c r="U4830" s="38">
        <f ca="1">SUM($R$9:S4830)</f>
        <v>-118780</v>
      </c>
    </row>
    <row r="4831" spans="16:21" x14ac:dyDescent="0.2">
      <c r="P4831">
        <v>4823</v>
      </c>
      <c r="Q4831" s="37">
        <f t="shared" ca="1" si="300"/>
        <v>0</v>
      </c>
      <c r="R4831" s="38">
        <f t="shared" si="301"/>
        <v>10</v>
      </c>
      <c r="S4831" s="38">
        <f t="shared" ca="1" si="302"/>
        <v>0</v>
      </c>
      <c r="T4831" s="38">
        <f t="shared" ca="1" si="303"/>
        <v>10</v>
      </c>
      <c r="U4831" s="38">
        <f ca="1">SUM($R$9:S4831)</f>
        <v>-118770</v>
      </c>
    </row>
    <row r="4832" spans="16:21" x14ac:dyDescent="0.2">
      <c r="P4832">
        <v>4824</v>
      </c>
      <c r="Q4832" s="37">
        <f t="shared" ca="1" si="300"/>
        <v>0</v>
      </c>
      <c r="R4832" s="38">
        <f t="shared" si="301"/>
        <v>10</v>
      </c>
      <c r="S4832" s="38">
        <f t="shared" ca="1" si="302"/>
        <v>0</v>
      </c>
      <c r="T4832" s="38">
        <f t="shared" ca="1" si="303"/>
        <v>10</v>
      </c>
      <c r="U4832" s="38">
        <f ca="1">SUM($R$9:S4832)</f>
        <v>-118760</v>
      </c>
    </row>
    <row r="4833" spans="16:21" x14ac:dyDescent="0.2">
      <c r="P4833">
        <v>4825</v>
      </c>
      <c r="Q4833" s="37">
        <f t="shared" ca="1" si="300"/>
        <v>0</v>
      </c>
      <c r="R4833" s="38">
        <f t="shared" si="301"/>
        <v>10</v>
      </c>
      <c r="S4833" s="38">
        <f t="shared" ca="1" si="302"/>
        <v>0</v>
      </c>
      <c r="T4833" s="38">
        <f t="shared" ca="1" si="303"/>
        <v>10</v>
      </c>
      <c r="U4833" s="38">
        <f ca="1">SUM($R$9:S4833)</f>
        <v>-118750</v>
      </c>
    </row>
    <row r="4834" spans="16:21" x14ac:dyDescent="0.2">
      <c r="P4834">
        <v>4826</v>
      </c>
      <c r="Q4834" s="37">
        <f t="shared" ca="1" si="300"/>
        <v>0</v>
      </c>
      <c r="R4834" s="38">
        <f t="shared" si="301"/>
        <v>10</v>
      </c>
      <c r="S4834" s="38">
        <f t="shared" ca="1" si="302"/>
        <v>0</v>
      </c>
      <c r="T4834" s="38">
        <f t="shared" ca="1" si="303"/>
        <v>10</v>
      </c>
      <c r="U4834" s="38">
        <f ca="1">SUM($R$9:S4834)</f>
        <v>-118740</v>
      </c>
    </row>
    <row r="4835" spans="16:21" x14ac:dyDescent="0.2">
      <c r="P4835">
        <v>4827</v>
      </c>
      <c r="Q4835" s="37">
        <f t="shared" ca="1" si="300"/>
        <v>0</v>
      </c>
      <c r="R4835" s="38">
        <f t="shared" si="301"/>
        <v>10</v>
      </c>
      <c r="S4835" s="38">
        <f t="shared" ca="1" si="302"/>
        <v>0</v>
      </c>
      <c r="T4835" s="38">
        <f t="shared" ca="1" si="303"/>
        <v>10</v>
      </c>
      <c r="U4835" s="38">
        <f ca="1">SUM($R$9:S4835)</f>
        <v>-118730</v>
      </c>
    </row>
    <row r="4836" spans="16:21" x14ac:dyDescent="0.2">
      <c r="P4836">
        <v>4828</v>
      </c>
      <c r="Q4836" s="37">
        <f t="shared" ca="1" si="300"/>
        <v>0</v>
      </c>
      <c r="R4836" s="38">
        <f t="shared" si="301"/>
        <v>10</v>
      </c>
      <c r="S4836" s="38">
        <f t="shared" ca="1" si="302"/>
        <v>0</v>
      </c>
      <c r="T4836" s="38">
        <f t="shared" ca="1" si="303"/>
        <v>10</v>
      </c>
      <c r="U4836" s="38">
        <f ca="1">SUM($R$9:S4836)</f>
        <v>-118720</v>
      </c>
    </row>
    <row r="4837" spans="16:21" x14ac:dyDescent="0.2">
      <c r="P4837">
        <v>4829</v>
      </c>
      <c r="Q4837" s="37">
        <f t="shared" ca="1" si="300"/>
        <v>0</v>
      </c>
      <c r="R4837" s="38">
        <f t="shared" si="301"/>
        <v>10</v>
      </c>
      <c r="S4837" s="38">
        <f t="shared" ca="1" si="302"/>
        <v>0</v>
      </c>
      <c r="T4837" s="38">
        <f t="shared" ca="1" si="303"/>
        <v>10</v>
      </c>
      <c r="U4837" s="38">
        <f ca="1">SUM($R$9:S4837)</f>
        <v>-118710</v>
      </c>
    </row>
    <row r="4838" spans="16:21" x14ac:dyDescent="0.2">
      <c r="P4838">
        <v>4830</v>
      </c>
      <c r="Q4838" s="37">
        <f t="shared" ca="1" si="300"/>
        <v>0</v>
      </c>
      <c r="R4838" s="38">
        <f t="shared" si="301"/>
        <v>10</v>
      </c>
      <c r="S4838" s="38">
        <f t="shared" ca="1" si="302"/>
        <v>0</v>
      </c>
      <c r="T4838" s="38">
        <f t="shared" ca="1" si="303"/>
        <v>10</v>
      </c>
      <c r="U4838" s="38">
        <f ca="1">SUM($R$9:S4838)</f>
        <v>-118700</v>
      </c>
    </row>
    <row r="4839" spans="16:21" x14ac:dyDescent="0.2">
      <c r="P4839">
        <v>4831</v>
      </c>
      <c r="Q4839" s="37">
        <f t="shared" ca="1" si="300"/>
        <v>0</v>
      </c>
      <c r="R4839" s="38">
        <f t="shared" si="301"/>
        <v>10</v>
      </c>
      <c r="S4839" s="38">
        <f t="shared" ca="1" si="302"/>
        <v>0</v>
      </c>
      <c r="T4839" s="38">
        <f t="shared" ca="1" si="303"/>
        <v>10</v>
      </c>
      <c r="U4839" s="38">
        <f ca="1">SUM($R$9:S4839)</f>
        <v>-118690</v>
      </c>
    </row>
    <row r="4840" spans="16:21" x14ac:dyDescent="0.2">
      <c r="P4840">
        <v>4832</v>
      </c>
      <c r="Q4840" s="37">
        <f t="shared" ca="1" si="300"/>
        <v>0</v>
      </c>
      <c r="R4840" s="38">
        <f t="shared" si="301"/>
        <v>10</v>
      </c>
      <c r="S4840" s="38">
        <f t="shared" ca="1" si="302"/>
        <v>0</v>
      </c>
      <c r="T4840" s="38">
        <f t="shared" ca="1" si="303"/>
        <v>10</v>
      </c>
      <c r="U4840" s="38">
        <f ca="1">SUM($R$9:S4840)</f>
        <v>-118680</v>
      </c>
    </row>
    <row r="4841" spans="16:21" x14ac:dyDescent="0.2">
      <c r="P4841">
        <v>4833</v>
      </c>
      <c r="Q4841" s="37">
        <f t="shared" ca="1" si="300"/>
        <v>0</v>
      </c>
      <c r="R4841" s="38">
        <f t="shared" si="301"/>
        <v>10</v>
      </c>
      <c r="S4841" s="38">
        <f t="shared" ca="1" si="302"/>
        <v>0</v>
      </c>
      <c r="T4841" s="38">
        <f t="shared" ca="1" si="303"/>
        <v>10</v>
      </c>
      <c r="U4841" s="38">
        <f ca="1">SUM($R$9:S4841)</f>
        <v>-118670</v>
      </c>
    </row>
    <row r="4842" spans="16:21" x14ac:dyDescent="0.2">
      <c r="P4842">
        <v>4834</v>
      </c>
      <c r="Q4842" s="37">
        <f t="shared" ca="1" si="300"/>
        <v>0</v>
      </c>
      <c r="R4842" s="38">
        <f t="shared" si="301"/>
        <v>10</v>
      </c>
      <c r="S4842" s="38">
        <f t="shared" ca="1" si="302"/>
        <v>0</v>
      </c>
      <c r="T4842" s="38">
        <f t="shared" ca="1" si="303"/>
        <v>10</v>
      </c>
      <c r="U4842" s="38">
        <f ca="1">SUM($R$9:S4842)</f>
        <v>-118660</v>
      </c>
    </row>
    <row r="4843" spans="16:21" x14ac:dyDescent="0.2">
      <c r="P4843">
        <v>4835</v>
      </c>
      <c r="Q4843" s="37">
        <f t="shared" ca="1" si="300"/>
        <v>0</v>
      </c>
      <c r="R4843" s="38">
        <f t="shared" si="301"/>
        <v>10</v>
      </c>
      <c r="S4843" s="38">
        <f t="shared" ca="1" si="302"/>
        <v>0</v>
      </c>
      <c r="T4843" s="38">
        <f t="shared" ca="1" si="303"/>
        <v>10</v>
      </c>
      <c r="U4843" s="38">
        <f ca="1">SUM($R$9:S4843)</f>
        <v>-118650</v>
      </c>
    </row>
    <row r="4844" spans="16:21" x14ac:dyDescent="0.2">
      <c r="P4844">
        <v>4836</v>
      </c>
      <c r="Q4844" s="37">
        <f t="shared" ca="1" si="300"/>
        <v>0</v>
      </c>
      <c r="R4844" s="38">
        <f t="shared" si="301"/>
        <v>10</v>
      </c>
      <c r="S4844" s="38">
        <f t="shared" ca="1" si="302"/>
        <v>0</v>
      </c>
      <c r="T4844" s="38">
        <f t="shared" ca="1" si="303"/>
        <v>10</v>
      </c>
      <c r="U4844" s="38">
        <f ca="1">SUM($R$9:S4844)</f>
        <v>-118640</v>
      </c>
    </row>
    <row r="4845" spans="16:21" x14ac:dyDescent="0.2">
      <c r="P4845">
        <v>4837</v>
      </c>
      <c r="Q4845" s="37">
        <f t="shared" ca="1" si="300"/>
        <v>0</v>
      </c>
      <c r="R4845" s="38">
        <f t="shared" si="301"/>
        <v>10</v>
      </c>
      <c r="S4845" s="38">
        <f t="shared" ca="1" si="302"/>
        <v>0</v>
      </c>
      <c r="T4845" s="38">
        <f t="shared" ca="1" si="303"/>
        <v>10</v>
      </c>
      <c r="U4845" s="38">
        <f ca="1">SUM($R$9:S4845)</f>
        <v>-118630</v>
      </c>
    </row>
    <row r="4846" spans="16:21" x14ac:dyDescent="0.2">
      <c r="P4846">
        <v>4838</v>
      </c>
      <c r="Q4846" s="37">
        <f t="shared" ca="1" si="300"/>
        <v>0</v>
      </c>
      <c r="R4846" s="38">
        <f t="shared" si="301"/>
        <v>10</v>
      </c>
      <c r="S4846" s="38">
        <f t="shared" ca="1" si="302"/>
        <v>0</v>
      </c>
      <c r="T4846" s="38">
        <f t="shared" ca="1" si="303"/>
        <v>10</v>
      </c>
      <c r="U4846" s="38">
        <f ca="1">SUM($R$9:S4846)</f>
        <v>-118620</v>
      </c>
    </row>
    <row r="4847" spans="16:21" x14ac:dyDescent="0.2">
      <c r="P4847">
        <v>4839</v>
      </c>
      <c r="Q4847" s="37">
        <f t="shared" ca="1" si="300"/>
        <v>0</v>
      </c>
      <c r="R4847" s="38">
        <f t="shared" si="301"/>
        <v>10</v>
      </c>
      <c r="S4847" s="38">
        <f t="shared" ca="1" si="302"/>
        <v>0</v>
      </c>
      <c r="T4847" s="38">
        <f t="shared" ca="1" si="303"/>
        <v>10</v>
      </c>
      <c r="U4847" s="38">
        <f ca="1">SUM($R$9:S4847)</f>
        <v>-118610</v>
      </c>
    </row>
    <row r="4848" spans="16:21" x14ac:dyDescent="0.2">
      <c r="P4848">
        <v>4840</v>
      </c>
      <c r="Q4848" s="37">
        <f t="shared" ca="1" si="300"/>
        <v>0</v>
      </c>
      <c r="R4848" s="38">
        <f t="shared" si="301"/>
        <v>10</v>
      </c>
      <c r="S4848" s="38">
        <f t="shared" ca="1" si="302"/>
        <v>0</v>
      </c>
      <c r="T4848" s="38">
        <f t="shared" ca="1" si="303"/>
        <v>10</v>
      </c>
      <c r="U4848" s="38">
        <f ca="1">SUM($R$9:S4848)</f>
        <v>-118600</v>
      </c>
    </row>
    <row r="4849" spans="16:21" x14ac:dyDescent="0.2">
      <c r="P4849">
        <v>4841</v>
      </c>
      <c r="Q4849" s="37">
        <f t="shared" ref="Q4849:Q4912" ca="1" si="304">IF(RAND()&lt;$C$2,1,0)</f>
        <v>0</v>
      </c>
      <c r="R4849" s="38">
        <f t="shared" ref="R4849:R4912" si="305">$G$2</f>
        <v>10</v>
      </c>
      <c r="S4849" s="38">
        <f t="shared" ref="S4849:S4912" ca="1" si="306">IF(Q4849=1,$G$3,$G$4)</f>
        <v>0</v>
      </c>
      <c r="T4849" s="38">
        <f t="shared" ca="1" si="303"/>
        <v>10</v>
      </c>
      <c r="U4849" s="38">
        <f ca="1">SUM($R$9:S4849)</f>
        <v>-118590</v>
      </c>
    </row>
    <row r="4850" spans="16:21" x14ac:dyDescent="0.2">
      <c r="P4850">
        <v>4842</v>
      </c>
      <c r="Q4850" s="37">
        <f t="shared" ca="1" si="304"/>
        <v>0</v>
      </c>
      <c r="R4850" s="38">
        <f t="shared" si="305"/>
        <v>10</v>
      </c>
      <c r="S4850" s="38">
        <f t="shared" ca="1" si="306"/>
        <v>0</v>
      </c>
      <c r="T4850" s="38">
        <f t="shared" ca="1" si="303"/>
        <v>10</v>
      </c>
      <c r="U4850" s="38">
        <f ca="1">SUM($R$9:S4850)</f>
        <v>-118580</v>
      </c>
    </row>
    <row r="4851" spans="16:21" x14ac:dyDescent="0.2">
      <c r="P4851">
        <v>4843</v>
      </c>
      <c r="Q4851" s="37">
        <f t="shared" ca="1" si="304"/>
        <v>0</v>
      </c>
      <c r="R4851" s="38">
        <f t="shared" si="305"/>
        <v>10</v>
      </c>
      <c r="S4851" s="38">
        <f t="shared" ca="1" si="306"/>
        <v>0</v>
      </c>
      <c r="T4851" s="38">
        <f t="shared" ca="1" si="303"/>
        <v>10</v>
      </c>
      <c r="U4851" s="38">
        <f ca="1">SUM($R$9:S4851)</f>
        <v>-118570</v>
      </c>
    </row>
    <row r="4852" spans="16:21" x14ac:dyDescent="0.2">
      <c r="P4852">
        <v>4844</v>
      </c>
      <c r="Q4852" s="37">
        <f t="shared" ca="1" si="304"/>
        <v>0</v>
      </c>
      <c r="R4852" s="38">
        <f t="shared" si="305"/>
        <v>10</v>
      </c>
      <c r="S4852" s="38">
        <f t="shared" ca="1" si="306"/>
        <v>0</v>
      </c>
      <c r="T4852" s="38">
        <f t="shared" ca="1" si="303"/>
        <v>10</v>
      </c>
      <c r="U4852" s="38">
        <f ca="1">SUM($R$9:S4852)</f>
        <v>-118560</v>
      </c>
    </row>
    <row r="4853" spans="16:21" x14ac:dyDescent="0.2">
      <c r="P4853">
        <v>4845</v>
      </c>
      <c r="Q4853" s="37">
        <f t="shared" ca="1" si="304"/>
        <v>0</v>
      </c>
      <c r="R4853" s="38">
        <f t="shared" si="305"/>
        <v>10</v>
      </c>
      <c r="S4853" s="38">
        <f t="shared" ca="1" si="306"/>
        <v>0</v>
      </c>
      <c r="T4853" s="38">
        <f t="shared" ca="1" si="303"/>
        <v>10</v>
      </c>
      <c r="U4853" s="38">
        <f ca="1">SUM($R$9:S4853)</f>
        <v>-118550</v>
      </c>
    </row>
    <row r="4854" spans="16:21" x14ac:dyDescent="0.2">
      <c r="P4854">
        <v>4846</v>
      </c>
      <c r="Q4854" s="37">
        <f t="shared" ca="1" si="304"/>
        <v>0</v>
      </c>
      <c r="R4854" s="38">
        <f t="shared" si="305"/>
        <v>10</v>
      </c>
      <c r="S4854" s="38">
        <f t="shared" ca="1" si="306"/>
        <v>0</v>
      </c>
      <c r="T4854" s="38">
        <f t="shared" ca="1" si="303"/>
        <v>10</v>
      </c>
      <c r="U4854" s="38">
        <f ca="1">SUM($R$9:S4854)</f>
        <v>-118540</v>
      </c>
    </row>
    <row r="4855" spans="16:21" x14ac:dyDescent="0.2">
      <c r="P4855">
        <v>4847</v>
      </c>
      <c r="Q4855" s="37">
        <f t="shared" ca="1" si="304"/>
        <v>0</v>
      </c>
      <c r="R4855" s="38">
        <f t="shared" si="305"/>
        <v>10</v>
      </c>
      <c r="S4855" s="38">
        <f t="shared" ca="1" si="306"/>
        <v>0</v>
      </c>
      <c r="T4855" s="38">
        <f t="shared" ca="1" si="303"/>
        <v>10</v>
      </c>
      <c r="U4855" s="38">
        <f ca="1">SUM($R$9:S4855)</f>
        <v>-118530</v>
      </c>
    </row>
    <row r="4856" spans="16:21" x14ac:dyDescent="0.2">
      <c r="P4856">
        <v>4848</v>
      </c>
      <c r="Q4856" s="37">
        <f t="shared" ca="1" si="304"/>
        <v>0</v>
      </c>
      <c r="R4856" s="38">
        <f t="shared" si="305"/>
        <v>10</v>
      </c>
      <c r="S4856" s="38">
        <f t="shared" ca="1" si="306"/>
        <v>0</v>
      </c>
      <c r="T4856" s="38">
        <f t="shared" ca="1" si="303"/>
        <v>10</v>
      </c>
      <c r="U4856" s="38">
        <f ca="1">SUM($R$9:S4856)</f>
        <v>-118520</v>
      </c>
    </row>
    <row r="4857" spans="16:21" x14ac:dyDescent="0.2">
      <c r="P4857">
        <v>4849</v>
      </c>
      <c r="Q4857" s="37">
        <f t="shared" ca="1" si="304"/>
        <v>0</v>
      </c>
      <c r="R4857" s="38">
        <f t="shared" si="305"/>
        <v>10</v>
      </c>
      <c r="S4857" s="38">
        <f t="shared" ca="1" si="306"/>
        <v>0</v>
      </c>
      <c r="T4857" s="38">
        <f t="shared" ca="1" si="303"/>
        <v>10</v>
      </c>
      <c r="U4857" s="38">
        <f ca="1">SUM($R$9:S4857)</f>
        <v>-118510</v>
      </c>
    </row>
    <row r="4858" spans="16:21" x14ac:dyDescent="0.2">
      <c r="P4858">
        <v>4850</v>
      </c>
      <c r="Q4858" s="37">
        <f t="shared" ca="1" si="304"/>
        <v>0</v>
      </c>
      <c r="R4858" s="38">
        <f t="shared" si="305"/>
        <v>10</v>
      </c>
      <c r="S4858" s="38">
        <f t="shared" ca="1" si="306"/>
        <v>0</v>
      </c>
      <c r="T4858" s="38">
        <f t="shared" ca="1" si="303"/>
        <v>10</v>
      </c>
      <c r="U4858" s="38">
        <f ca="1">SUM($R$9:S4858)</f>
        <v>-118500</v>
      </c>
    </row>
    <row r="4859" spans="16:21" x14ac:dyDescent="0.2">
      <c r="P4859">
        <v>4851</v>
      </c>
      <c r="Q4859" s="37">
        <f t="shared" ca="1" si="304"/>
        <v>0</v>
      </c>
      <c r="R4859" s="38">
        <f t="shared" si="305"/>
        <v>10</v>
      </c>
      <c r="S4859" s="38">
        <f t="shared" ca="1" si="306"/>
        <v>0</v>
      </c>
      <c r="T4859" s="38">
        <f t="shared" ca="1" si="303"/>
        <v>10</v>
      </c>
      <c r="U4859" s="38">
        <f ca="1">SUM($R$9:S4859)</f>
        <v>-118490</v>
      </c>
    </row>
    <row r="4860" spans="16:21" x14ac:dyDescent="0.2">
      <c r="P4860">
        <v>4852</v>
      </c>
      <c r="Q4860" s="37">
        <f t="shared" ca="1" si="304"/>
        <v>0</v>
      </c>
      <c r="R4860" s="38">
        <f t="shared" si="305"/>
        <v>10</v>
      </c>
      <c r="S4860" s="38">
        <f t="shared" ca="1" si="306"/>
        <v>0</v>
      </c>
      <c r="T4860" s="38">
        <f t="shared" ca="1" si="303"/>
        <v>10</v>
      </c>
      <c r="U4860" s="38">
        <f ca="1">SUM($R$9:S4860)</f>
        <v>-118480</v>
      </c>
    </row>
    <row r="4861" spans="16:21" x14ac:dyDescent="0.2">
      <c r="P4861">
        <v>4853</v>
      </c>
      <c r="Q4861" s="37">
        <f t="shared" ca="1" si="304"/>
        <v>0</v>
      </c>
      <c r="R4861" s="38">
        <f t="shared" si="305"/>
        <v>10</v>
      </c>
      <c r="S4861" s="38">
        <f t="shared" ca="1" si="306"/>
        <v>0</v>
      </c>
      <c r="T4861" s="38">
        <f t="shared" ca="1" si="303"/>
        <v>10</v>
      </c>
      <c r="U4861" s="38">
        <f ca="1">SUM($R$9:S4861)</f>
        <v>-118470</v>
      </c>
    </row>
    <row r="4862" spans="16:21" x14ac:dyDescent="0.2">
      <c r="P4862">
        <v>4854</v>
      </c>
      <c r="Q4862" s="37">
        <f t="shared" ca="1" si="304"/>
        <v>0</v>
      </c>
      <c r="R4862" s="38">
        <f t="shared" si="305"/>
        <v>10</v>
      </c>
      <c r="S4862" s="38">
        <f t="shared" ca="1" si="306"/>
        <v>0</v>
      </c>
      <c r="T4862" s="38">
        <f t="shared" ca="1" si="303"/>
        <v>10</v>
      </c>
      <c r="U4862" s="38">
        <f ca="1">SUM($R$9:S4862)</f>
        <v>-118460</v>
      </c>
    </row>
    <row r="4863" spans="16:21" x14ac:dyDescent="0.2">
      <c r="P4863">
        <v>4855</v>
      </c>
      <c r="Q4863" s="37">
        <f t="shared" ca="1" si="304"/>
        <v>0</v>
      </c>
      <c r="R4863" s="38">
        <f t="shared" si="305"/>
        <v>10</v>
      </c>
      <c r="S4863" s="38">
        <f t="shared" ca="1" si="306"/>
        <v>0</v>
      </c>
      <c r="T4863" s="38">
        <f t="shared" ca="1" si="303"/>
        <v>10</v>
      </c>
      <c r="U4863" s="38">
        <f ca="1">SUM($R$9:S4863)</f>
        <v>-118450</v>
      </c>
    </row>
    <row r="4864" spans="16:21" x14ac:dyDescent="0.2">
      <c r="P4864">
        <v>4856</v>
      </c>
      <c r="Q4864" s="37">
        <f t="shared" ca="1" si="304"/>
        <v>0</v>
      </c>
      <c r="R4864" s="38">
        <f t="shared" si="305"/>
        <v>10</v>
      </c>
      <c r="S4864" s="38">
        <f t="shared" ca="1" si="306"/>
        <v>0</v>
      </c>
      <c r="T4864" s="38">
        <f t="shared" ca="1" si="303"/>
        <v>10</v>
      </c>
      <c r="U4864" s="38">
        <f ca="1">SUM($R$9:S4864)</f>
        <v>-118440</v>
      </c>
    </row>
    <row r="4865" spans="16:21" x14ac:dyDescent="0.2">
      <c r="P4865">
        <v>4857</v>
      </c>
      <c r="Q4865" s="37">
        <f t="shared" ca="1" si="304"/>
        <v>0</v>
      </c>
      <c r="R4865" s="38">
        <f t="shared" si="305"/>
        <v>10</v>
      </c>
      <c r="S4865" s="38">
        <f t="shared" ca="1" si="306"/>
        <v>0</v>
      </c>
      <c r="T4865" s="38">
        <f t="shared" ca="1" si="303"/>
        <v>10</v>
      </c>
      <c r="U4865" s="38">
        <f ca="1">SUM($R$9:S4865)</f>
        <v>-118430</v>
      </c>
    </row>
    <row r="4866" spans="16:21" x14ac:dyDescent="0.2">
      <c r="P4866">
        <v>4858</v>
      </c>
      <c r="Q4866" s="37">
        <f t="shared" ca="1" si="304"/>
        <v>0</v>
      </c>
      <c r="R4866" s="38">
        <f t="shared" si="305"/>
        <v>10</v>
      </c>
      <c r="S4866" s="38">
        <f t="shared" ca="1" si="306"/>
        <v>0</v>
      </c>
      <c r="T4866" s="38">
        <f t="shared" ca="1" si="303"/>
        <v>10</v>
      </c>
      <c r="U4866" s="38">
        <f ca="1">SUM($R$9:S4866)</f>
        <v>-118420</v>
      </c>
    </row>
    <row r="4867" spans="16:21" x14ac:dyDescent="0.2">
      <c r="P4867">
        <v>4859</v>
      </c>
      <c r="Q4867" s="37">
        <f t="shared" ca="1" si="304"/>
        <v>0</v>
      </c>
      <c r="R4867" s="38">
        <f t="shared" si="305"/>
        <v>10</v>
      </c>
      <c r="S4867" s="38">
        <f t="shared" ca="1" si="306"/>
        <v>0</v>
      </c>
      <c r="T4867" s="38">
        <f t="shared" ca="1" si="303"/>
        <v>10</v>
      </c>
      <c r="U4867" s="38">
        <f ca="1">SUM($R$9:S4867)</f>
        <v>-118410</v>
      </c>
    </row>
    <row r="4868" spans="16:21" x14ac:dyDescent="0.2">
      <c r="P4868">
        <v>4860</v>
      </c>
      <c r="Q4868" s="37">
        <f t="shared" ca="1" si="304"/>
        <v>0</v>
      </c>
      <c r="R4868" s="38">
        <f t="shared" si="305"/>
        <v>10</v>
      </c>
      <c r="S4868" s="38">
        <f t="shared" ca="1" si="306"/>
        <v>0</v>
      </c>
      <c r="T4868" s="38">
        <f t="shared" ca="1" si="303"/>
        <v>10</v>
      </c>
      <c r="U4868" s="38">
        <f ca="1">SUM($R$9:S4868)</f>
        <v>-118400</v>
      </c>
    </row>
    <row r="4869" spans="16:21" x14ac:dyDescent="0.2">
      <c r="P4869">
        <v>4861</v>
      </c>
      <c r="Q4869" s="37">
        <f t="shared" ca="1" si="304"/>
        <v>0</v>
      </c>
      <c r="R4869" s="38">
        <f t="shared" si="305"/>
        <v>10</v>
      </c>
      <c r="S4869" s="38">
        <f t="shared" ca="1" si="306"/>
        <v>0</v>
      </c>
      <c r="T4869" s="38">
        <f t="shared" ca="1" si="303"/>
        <v>10</v>
      </c>
      <c r="U4869" s="38">
        <f ca="1">SUM($R$9:S4869)</f>
        <v>-118390</v>
      </c>
    </row>
    <row r="4870" spans="16:21" x14ac:dyDescent="0.2">
      <c r="P4870">
        <v>4862</v>
      </c>
      <c r="Q4870" s="37">
        <f t="shared" ca="1" si="304"/>
        <v>0</v>
      </c>
      <c r="R4870" s="38">
        <f t="shared" si="305"/>
        <v>10</v>
      </c>
      <c r="S4870" s="38">
        <f t="shared" ca="1" si="306"/>
        <v>0</v>
      </c>
      <c r="T4870" s="38">
        <f t="shared" ca="1" si="303"/>
        <v>10</v>
      </c>
      <c r="U4870" s="38">
        <f ca="1">SUM($R$9:S4870)</f>
        <v>-118380</v>
      </c>
    </row>
    <row r="4871" spans="16:21" x14ac:dyDescent="0.2">
      <c r="P4871">
        <v>4863</v>
      </c>
      <c r="Q4871" s="37">
        <f t="shared" ca="1" si="304"/>
        <v>0</v>
      </c>
      <c r="R4871" s="38">
        <f t="shared" si="305"/>
        <v>10</v>
      </c>
      <c r="S4871" s="38">
        <f t="shared" ca="1" si="306"/>
        <v>0</v>
      </c>
      <c r="T4871" s="38">
        <f t="shared" ca="1" si="303"/>
        <v>10</v>
      </c>
      <c r="U4871" s="38">
        <f ca="1">SUM($R$9:S4871)</f>
        <v>-118370</v>
      </c>
    </row>
    <row r="4872" spans="16:21" x14ac:dyDescent="0.2">
      <c r="P4872">
        <v>4864</v>
      </c>
      <c r="Q4872" s="37">
        <f t="shared" ca="1" si="304"/>
        <v>0</v>
      </c>
      <c r="R4872" s="38">
        <f t="shared" si="305"/>
        <v>10</v>
      </c>
      <c r="S4872" s="38">
        <f t="shared" ca="1" si="306"/>
        <v>0</v>
      </c>
      <c r="T4872" s="38">
        <f t="shared" ca="1" si="303"/>
        <v>10</v>
      </c>
      <c r="U4872" s="38">
        <f ca="1">SUM($R$9:S4872)</f>
        <v>-118360</v>
      </c>
    </row>
    <row r="4873" spans="16:21" x14ac:dyDescent="0.2">
      <c r="P4873">
        <v>4865</v>
      </c>
      <c r="Q4873" s="37">
        <f t="shared" ca="1" si="304"/>
        <v>0</v>
      </c>
      <c r="R4873" s="38">
        <f t="shared" si="305"/>
        <v>10</v>
      </c>
      <c r="S4873" s="38">
        <f t="shared" ca="1" si="306"/>
        <v>0</v>
      </c>
      <c r="T4873" s="38">
        <f t="shared" ca="1" si="303"/>
        <v>10</v>
      </c>
      <c r="U4873" s="38">
        <f ca="1">SUM($R$9:S4873)</f>
        <v>-118350</v>
      </c>
    </row>
    <row r="4874" spans="16:21" x14ac:dyDescent="0.2">
      <c r="P4874">
        <v>4866</v>
      </c>
      <c r="Q4874" s="37">
        <f t="shared" ca="1" si="304"/>
        <v>0</v>
      </c>
      <c r="R4874" s="38">
        <f t="shared" si="305"/>
        <v>10</v>
      </c>
      <c r="S4874" s="38">
        <f t="shared" ca="1" si="306"/>
        <v>0</v>
      </c>
      <c r="T4874" s="38">
        <f t="shared" ref="T4874:T4937" ca="1" si="307">R4874+S4874</f>
        <v>10</v>
      </c>
      <c r="U4874" s="38">
        <f ca="1">SUM($R$9:S4874)</f>
        <v>-118340</v>
      </c>
    </row>
    <row r="4875" spans="16:21" x14ac:dyDescent="0.2">
      <c r="P4875">
        <v>4867</v>
      </c>
      <c r="Q4875" s="37">
        <f t="shared" ca="1" si="304"/>
        <v>0</v>
      </c>
      <c r="R4875" s="38">
        <f t="shared" si="305"/>
        <v>10</v>
      </c>
      <c r="S4875" s="38">
        <f t="shared" ca="1" si="306"/>
        <v>0</v>
      </c>
      <c r="T4875" s="38">
        <f t="shared" ca="1" si="307"/>
        <v>10</v>
      </c>
      <c r="U4875" s="38">
        <f ca="1">SUM($R$9:S4875)</f>
        <v>-118330</v>
      </c>
    </row>
    <row r="4876" spans="16:21" x14ac:dyDescent="0.2">
      <c r="P4876">
        <v>4868</v>
      </c>
      <c r="Q4876" s="37">
        <f t="shared" ca="1" si="304"/>
        <v>0</v>
      </c>
      <c r="R4876" s="38">
        <f t="shared" si="305"/>
        <v>10</v>
      </c>
      <c r="S4876" s="38">
        <f t="shared" ca="1" si="306"/>
        <v>0</v>
      </c>
      <c r="T4876" s="38">
        <f t="shared" ca="1" si="307"/>
        <v>10</v>
      </c>
      <c r="U4876" s="38">
        <f ca="1">SUM($R$9:S4876)</f>
        <v>-118320</v>
      </c>
    </row>
    <row r="4877" spans="16:21" x14ac:dyDescent="0.2">
      <c r="P4877">
        <v>4869</v>
      </c>
      <c r="Q4877" s="37">
        <f t="shared" ca="1" si="304"/>
        <v>0</v>
      </c>
      <c r="R4877" s="38">
        <f t="shared" si="305"/>
        <v>10</v>
      </c>
      <c r="S4877" s="38">
        <f t="shared" ca="1" si="306"/>
        <v>0</v>
      </c>
      <c r="T4877" s="38">
        <f t="shared" ca="1" si="307"/>
        <v>10</v>
      </c>
      <c r="U4877" s="38">
        <f ca="1">SUM($R$9:S4877)</f>
        <v>-118310</v>
      </c>
    </row>
    <row r="4878" spans="16:21" x14ac:dyDescent="0.2">
      <c r="P4878">
        <v>4870</v>
      </c>
      <c r="Q4878" s="37">
        <f t="shared" ca="1" si="304"/>
        <v>0</v>
      </c>
      <c r="R4878" s="38">
        <f t="shared" si="305"/>
        <v>10</v>
      </c>
      <c r="S4878" s="38">
        <f t="shared" ca="1" si="306"/>
        <v>0</v>
      </c>
      <c r="T4878" s="38">
        <f t="shared" ca="1" si="307"/>
        <v>10</v>
      </c>
      <c r="U4878" s="38">
        <f ca="1">SUM($R$9:S4878)</f>
        <v>-118300</v>
      </c>
    </row>
    <row r="4879" spans="16:21" x14ac:dyDescent="0.2">
      <c r="P4879">
        <v>4871</v>
      </c>
      <c r="Q4879" s="37">
        <f t="shared" ca="1" si="304"/>
        <v>0</v>
      </c>
      <c r="R4879" s="38">
        <f t="shared" si="305"/>
        <v>10</v>
      </c>
      <c r="S4879" s="38">
        <f t="shared" ca="1" si="306"/>
        <v>0</v>
      </c>
      <c r="T4879" s="38">
        <f t="shared" ca="1" si="307"/>
        <v>10</v>
      </c>
      <c r="U4879" s="38">
        <f ca="1">SUM($R$9:S4879)</f>
        <v>-118290</v>
      </c>
    </row>
    <row r="4880" spans="16:21" x14ac:dyDescent="0.2">
      <c r="P4880">
        <v>4872</v>
      </c>
      <c r="Q4880" s="37">
        <f t="shared" ca="1" si="304"/>
        <v>0</v>
      </c>
      <c r="R4880" s="38">
        <f t="shared" si="305"/>
        <v>10</v>
      </c>
      <c r="S4880" s="38">
        <f t="shared" ca="1" si="306"/>
        <v>0</v>
      </c>
      <c r="T4880" s="38">
        <f t="shared" ca="1" si="307"/>
        <v>10</v>
      </c>
      <c r="U4880" s="38">
        <f ca="1">SUM($R$9:S4880)</f>
        <v>-118280</v>
      </c>
    </row>
    <row r="4881" spans="16:21" x14ac:dyDescent="0.2">
      <c r="P4881">
        <v>4873</v>
      </c>
      <c r="Q4881" s="37">
        <f t="shared" ca="1" si="304"/>
        <v>0</v>
      </c>
      <c r="R4881" s="38">
        <f t="shared" si="305"/>
        <v>10</v>
      </c>
      <c r="S4881" s="38">
        <f t="shared" ca="1" si="306"/>
        <v>0</v>
      </c>
      <c r="T4881" s="38">
        <f t="shared" ca="1" si="307"/>
        <v>10</v>
      </c>
      <c r="U4881" s="38">
        <f ca="1">SUM($R$9:S4881)</f>
        <v>-118270</v>
      </c>
    </row>
    <row r="4882" spans="16:21" x14ac:dyDescent="0.2">
      <c r="P4882">
        <v>4874</v>
      </c>
      <c r="Q4882" s="37">
        <f t="shared" ca="1" si="304"/>
        <v>0</v>
      </c>
      <c r="R4882" s="38">
        <f t="shared" si="305"/>
        <v>10</v>
      </c>
      <c r="S4882" s="38">
        <f t="shared" ca="1" si="306"/>
        <v>0</v>
      </c>
      <c r="T4882" s="38">
        <f t="shared" ca="1" si="307"/>
        <v>10</v>
      </c>
      <c r="U4882" s="38">
        <f ca="1">SUM($R$9:S4882)</f>
        <v>-118260</v>
      </c>
    </row>
    <row r="4883" spans="16:21" x14ac:dyDescent="0.2">
      <c r="P4883">
        <v>4875</v>
      </c>
      <c r="Q4883" s="37">
        <f t="shared" ca="1" si="304"/>
        <v>0</v>
      </c>
      <c r="R4883" s="38">
        <f t="shared" si="305"/>
        <v>10</v>
      </c>
      <c r="S4883" s="38">
        <f t="shared" ca="1" si="306"/>
        <v>0</v>
      </c>
      <c r="T4883" s="38">
        <f t="shared" ca="1" si="307"/>
        <v>10</v>
      </c>
      <c r="U4883" s="38">
        <f ca="1">SUM($R$9:S4883)</f>
        <v>-118250</v>
      </c>
    </row>
    <row r="4884" spans="16:21" x14ac:dyDescent="0.2">
      <c r="P4884">
        <v>4876</v>
      </c>
      <c r="Q4884" s="37">
        <f t="shared" ca="1" si="304"/>
        <v>0</v>
      </c>
      <c r="R4884" s="38">
        <f t="shared" si="305"/>
        <v>10</v>
      </c>
      <c r="S4884" s="38">
        <f t="shared" ca="1" si="306"/>
        <v>0</v>
      </c>
      <c r="T4884" s="38">
        <f t="shared" ca="1" si="307"/>
        <v>10</v>
      </c>
      <c r="U4884" s="38">
        <f ca="1">SUM($R$9:S4884)</f>
        <v>-118240</v>
      </c>
    </row>
    <row r="4885" spans="16:21" x14ac:dyDescent="0.2">
      <c r="P4885">
        <v>4877</v>
      </c>
      <c r="Q4885" s="37">
        <f t="shared" ca="1" si="304"/>
        <v>0</v>
      </c>
      <c r="R4885" s="38">
        <f t="shared" si="305"/>
        <v>10</v>
      </c>
      <c r="S4885" s="38">
        <f t="shared" ca="1" si="306"/>
        <v>0</v>
      </c>
      <c r="T4885" s="38">
        <f t="shared" ca="1" si="307"/>
        <v>10</v>
      </c>
      <c r="U4885" s="38">
        <f ca="1">SUM($R$9:S4885)</f>
        <v>-118230</v>
      </c>
    </row>
    <row r="4886" spans="16:21" x14ac:dyDescent="0.2">
      <c r="P4886">
        <v>4878</v>
      </c>
      <c r="Q4886" s="37">
        <f t="shared" ca="1" si="304"/>
        <v>0</v>
      </c>
      <c r="R4886" s="38">
        <f t="shared" si="305"/>
        <v>10</v>
      </c>
      <c r="S4886" s="38">
        <f t="shared" ca="1" si="306"/>
        <v>0</v>
      </c>
      <c r="T4886" s="38">
        <f t="shared" ca="1" si="307"/>
        <v>10</v>
      </c>
      <c r="U4886" s="38">
        <f ca="1">SUM($R$9:S4886)</f>
        <v>-118220</v>
      </c>
    </row>
    <row r="4887" spans="16:21" x14ac:dyDescent="0.2">
      <c r="P4887">
        <v>4879</v>
      </c>
      <c r="Q4887" s="37">
        <f t="shared" ca="1" si="304"/>
        <v>1</v>
      </c>
      <c r="R4887" s="38">
        <f t="shared" si="305"/>
        <v>10</v>
      </c>
      <c r="S4887" s="38">
        <f t="shared" ca="1" si="306"/>
        <v>-1000</v>
      </c>
      <c r="T4887" s="38">
        <f t="shared" ca="1" si="307"/>
        <v>-990</v>
      </c>
      <c r="U4887" s="38">
        <f ca="1">SUM($R$9:S4887)</f>
        <v>-119210</v>
      </c>
    </row>
    <row r="4888" spans="16:21" x14ac:dyDescent="0.2">
      <c r="P4888">
        <v>4880</v>
      </c>
      <c r="Q4888" s="37">
        <f t="shared" ca="1" si="304"/>
        <v>1</v>
      </c>
      <c r="R4888" s="38">
        <f t="shared" si="305"/>
        <v>10</v>
      </c>
      <c r="S4888" s="38">
        <f t="shared" ca="1" si="306"/>
        <v>-1000</v>
      </c>
      <c r="T4888" s="38">
        <f t="shared" ca="1" si="307"/>
        <v>-990</v>
      </c>
      <c r="U4888" s="38">
        <f ca="1">SUM($R$9:S4888)</f>
        <v>-120200</v>
      </c>
    </row>
    <row r="4889" spans="16:21" x14ac:dyDescent="0.2">
      <c r="P4889">
        <v>4881</v>
      </c>
      <c r="Q4889" s="37">
        <f t="shared" ca="1" si="304"/>
        <v>0</v>
      </c>
      <c r="R4889" s="38">
        <f t="shared" si="305"/>
        <v>10</v>
      </c>
      <c r="S4889" s="38">
        <f t="shared" ca="1" si="306"/>
        <v>0</v>
      </c>
      <c r="T4889" s="38">
        <f t="shared" ca="1" si="307"/>
        <v>10</v>
      </c>
      <c r="U4889" s="38">
        <f ca="1">SUM($R$9:S4889)</f>
        <v>-120190</v>
      </c>
    </row>
    <row r="4890" spans="16:21" x14ac:dyDescent="0.2">
      <c r="P4890">
        <v>4882</v>
      </c>
      <c r="Q4890" s="37">
        <f t="shared" ca="1" si="304"/>
        <v>0</v>
      </c>
      <c r="R4890" s="38">
        <f t="shared" si="305"/>
        <v>10</v>
      </c>
      <c r="S4890" s="38">
        <f t="shared" ca="1" si="306"/>
        <v>0</v>
      </c>
      <c r="T4890" s="38">
        <f t="shared" ca="1" si="307"/>
        <v>10</v>
      </c>
      <c r="U4890" s="38">
        <f ca="1">SUM($R$9:S4890)</f>
        <v>-120180</v>
      </c>
    </row>
    <row r="4891" spans="16:21" x14ac:dyDescent="0.2">
      <c r="P4891">
        <v>4883</v>
      </c>
      <c r="Q4891" s="37">
        <f t="shared" ca="1" si="304"/>
        <v>0</v>
      </c>
      <c r="R4891" s="38">
        <f t="shared" si="305"/>
        <v>10</v>
      </c>
      <c r="S4891" s="38">
        <f t="shared" ca="1" si="306"/>
        <v>0</v>
      </c>
      <c r="T4891" s="38">
        <f t="shared" ca="1" si="307"/>
        <v>10</v>
      </c>
      <c r="U4891" s="38">
        <f ca="1">SUM($R$9:S4891)</f>
        <v>-120170</v>
      </c>
    </row>
    <row r="4892" spans="16:21" x14ac:dyDescent="0.2">
      <c r="P4892">
        <v>4884</v>
      </c>
      <c r="Q4892" s="37">
        <f t="shared" ca="1" si="304"/>
        <v>0</v>
      </c>
      <c r="R4892" s="38">
        <f t="shared" si="305"/>
        <v>10</v>
      </c>
      <c r="S4892" s="38">
        <f t="shared" ca="1" si="306"/>
        <v>0</v>
      </c>
      <c r="T4892" s="38">
        <f t="shared" ca="1" si="307"/>
        <v>10</v>
      </c>
      <c r="U4892" s="38">
        <f ca="1">SUM($R$9:S4892)</f>
        <v>-120160</v>
      </c>
    </row>
    <row r="4893" spans="16:21" x14ac:dyDescent="0.2">
      <c r="P4893">
        <v>4885</v>
      </c>
      <c r="Q4893" s="37">
        <f t="shared" ca="1" si="304"/>
        <v>0</v>
      </c>
      <c r="R4893" s="38">
        <f t="shared" si="305"/>
        <v>10</v>
      </c>
      <c r="S4893" s="38">
        <f t="shared" ca="1" si="306"/>
        <v>0</v>
      </c>
      <c r="T4893" s="38">
        <f t="shared" ca="1" si="307"/>
        <v>10</v>
      </c>
      <c r="U4893" s="38">
        <f ca="1">SUM($R$9:S4893)</f>
        <v>-120150</v>
      </c>
    </row>
    <row r="4894" spans="16:21" x14ac:dyDescent="0.2">
      <c r="P4894">
        <v>4886</v>
      </c>
      <c r="Q4894" s="37">
        <f t="shared" ca="1" si="304"/>
        <v>0</v>
      </c>
      <c r="R4894" s="38">
        <f t="shared" si="305"/>
        <v>10</v>
      </c>
      <c r="S4894" s="38">
        <f t="shared" ca="1" si="306"/>
        <v>0</v>
      </c>
      <c r="T4894" s="38">
        <f t="shared" ca="1" si="307"/>
        <v>10</v>
      </c>
      <c r="U4894" s="38">
        <f ca="1">SUM($R$9:S4894)</f>
        <v>-120140</v>
      </c>
    </row>
    <row r="4895" spans="16:21" x14ac:dyDescent="0.2">
      <c r="P4895">
        <v>4887</v>
      </c>
      <c r="Q4895" s="37">
        <f t="shared" ca="1" si="304"/>
        <v>0</v>
      </c>
      <c r="R4895" s="38">
        <f t="shared" si="305"/>
        <v>10</v>
      </c>
      <c r="S4895" s="38">
        <f t="shared" ca="1" si="306"/>
        <v>0</v>
      </c>
      <c r="T4895" s="38">
        <f t="shared" ca="1" si="307"/>
        <v>10</v>
      </c>
      <c r="U4895" s="38">
        <f ca="1">SUM($R$9:S4895)</f>
        <v>-120130</v>
      </c>
    </row>
    <row r="4896" spans="16:21" x14ac:dyDescent="0.2">
      <c r="P4896">
        <v>4888</v>
      </c>
      <c r="Q4896" s="37">
        <f t="shared" ca="1" si="304"/>
        <v>0</v>
      </c>
      <c r="R4896" s="38">
        <f t="shared" si="305"/>
        <v>10</v>
      </c>
      <c r="S4896" s="38">
        <f t="shared" ca="1" si="306"/>
        <v>0</v>
      </c>
      <c r="T4896" s="38">
        <f t="shared" ca="1" si="307"/>
        <v>10</v>
      </c>
      <c r="U4896" s="38">
        <f ca="1">SUM($R$9:S4896)</f>
        <v>-120120</v>
      </c>
    </row>
    <row r="4897" spans="16:21" x14ac:dyDescent="0.2">
      <c r="P4897">
        <v>4889</v>
      </c>
      <c r="Q4897" s="37">
        <f t="shared" ca="1" si="304"/>
        <v>0</v>
      </c>
      <c r="R4897" s="38">
        <f t="shared" si="305"/>
        <v>10</v>
      </c>
      <c r="S4897" s="38">
        <f t="shared" ca="1" si="306"/>
        <v>0</v>
      </c>
      <c r="T4897" s="38">
        <f t="shared" ca="1" si="307"/>
        <v>10</v>
      </c>
      <c r="U4897" s="38">
        <f ca="1">SUM($R$9:S4897)</f>
        <v>-120110</v>
      </c>
    </row>
    <row r="4898" spans="16:21" x14ac:dyDescent="0.2">
      <c r="P4898">
        <v>4890</v>
      </c>
      <c r="Q4898" s="37">
        <f t="shared" ca="1" si="304"/>
        <v>0</v>
      </c>
      <c r="R4898" s="38">
        <f t="shared" si="305"/>
        <v>10</v>
      </c>
      <c r="S4898" s="38">
        <f t="shared" ca="1" si="306"/>
        <v>0</v>
      </c>
      <c r="T4898" s="38">
        <f t="shared" ca="1" si="307"/>
        <v>10</v>
      </c>
      <c r="U4898" s="38">
        <f ca="1">SUM($R$9:S4898)</f>
        <v>-120100</v>
      </c>
    </row>
    <row r="4899" spans="16:21" x14ac:dyDescent="0.2">
      <c r="P4899">
        <v>4891</v>
      </c>
      <c r="Q4899" s="37">
        <f t="shared" ca="1" si="304"/>
        <v>0</v>
      </c>
      <c r="R4899" s="38">
        <f t="shared" si="305"/>
        <v>10</v>
      </c>
      <c r="S4899" s="38">
        <f t="shared" ca="1" si="306"/>
        <v>0</v>
      </c>
      <c r="T4899" s="38">
        <f t="shared" ca="1" si="307"/>
        <v>10</v>
      </c>
      <c r="U4899" s="38">
        <f ca="1">SUM($R$9:S4899)</f>
        <v>-120090</v>
      </c>
    </row>
    <row r="4900" spans="16:21" x14ac:dyDescent="0.2">
      <c r="P4900">
        <v>4892</v>
      </c>
      <c r="Q4900" s="37">
        <f t="shared" ca="1" si="304"/>
        <v>0</v>
      </c>
      <c r="R4900" s="38">
        <f t="shared" si="305"/>
        <v>10</v>
      </c>
      <c r="S4900" s="38">
        <f t="shared" ca="1" si="306"/>
        <v>0</v>
      </c>
      <c r="T4900" s="38">
        <f t="shared" ca="1" si="307"/>
        <v>10</v>
      </c>
      <c r="U4900" s="38">
        <f ca="1">SUM($R$9:S4900)</f>
        <v>-120080</v>
      </c>
    </row>
    <row r="4901" spans="16:21" x14ac:dyDescent="0.2">
      <c r="P4901">
        <v>4893</v>
      </c>
      <c r="Q4901" s="37">
        <f t="shared" ca="1" si="304"/>
        <v>0</v>
      </c>
      <c r="R4901" s="38">
        <f t="shared" si="305"/>
        <v>10</v>
      </c>
      <c r="S4901" s="38">
        <f t="shared" ca="1" si="306"/>
        <v>0</v>
      </c>
      <c r="T4901" s="38">
        <f t="shared" ca="1" si="307"/>
        <v>10</v>
      </c>
      <c r="U4901" s="38">
        <f ca="1">SUM($R$9:S4901)</f>
        <v>-120070</v>
      </c>
    </row>
    <row r="4902" spans="16:21" x14ac:dyDescent="0.2">
      <c r="P4902">
        <v>4894</v>
      </c>
      <c r="Q4902" s="37">
        <f t="shared" ca="1" si="304"/>
        <v>0</v>
      </c>
      <c r="R4902" s="38">
        <f t="shared" si="305"/>
        <v>10</v>
      </c>
      <c r="S4902" s="38">
        <f t="shared" ca="1" si="306"/>
        <v>0</v>
      </c>
      <c r="T4902" s="38">
        <f t="shared" ca="1" si="307"/>
        <v>10</v>
      </c>
      <c r="U4902" s="38">
        <f ca="1">SUM($R$9:S4902)</f>
        <v>-120060</v>
      </c>
    </row>
    <row r="4903" spans="16:21" x14ac:dyDescent="0.2">
      <c r="P4903">
        <v>4895</v>
      </c>
      <c r="Q4903" s="37">
        <f t="shared" ca="1" si="304"/>
        <v>0</v>
      </c>
      <c r="R4903" s="38">
        <f t="shared" si="305"/>
        <v>10</v>
      </c>
      <c r="S4903" s="38">
        <f t="shared" ca="1" si="306"/>
        <v>0</v>
      </c>
      <c r="T4903" s="38">
        <f t="shared" ca="1" si="307"/>
        <v>10</v>
      </c>
      <c r="U4903" s="38">
        <f ca="1">SUM($R$9:S4903)</f>
        <v>-120050</v>
      </c>
    </row>
    <row r="4904" spans="16:21" x14ac:dyDescent="0.2">
      <c r="P4904">
        <v>4896</v>
      </c>
      <c r="Q4904" s="37">
        <f t="shared" ca="1" si="304"/>
        <v>0</v>
      </c>
      <c r="R4904" s="38">
        <f t="shared" si="305"/>
        <v>10</v>
      </c>
      <c r="S4904" s="38">
        <f t="shared" ca="1" si="306"/>
        <v>0</v>
      </c>
      <c r="T4904" s="38">
        <f t="shared" ca="1" si="307"/>
        <v>10</v>
      </c>
      <c r="U4904" s="38">
        <f ca="1">SUM($R$9:S4904)</f>
        <v>-120040</v>
      </c>
    </row>
    <row r="4905" spans="16:21" x14ac:dyDescent="0.2">
      <c r="P4905">
        <v>4897</v>
      </c>
      <c r="Q4905" s="37">
        <f t="shared" ca="1" si="304"/>
        <v>0</v>
      </c>
      <c r="R4905" s="38">
        <f t="shared" si="305"/>
        <v>10</v>
      </c>
      <c r="S4905" s="38">
        <f t="shared" ca="1" si="306"/>
        <v>0</v>
      </c>
      <c r="T4905" s="38">
        <f t="shared" ca="1" si="307"/>
        <v>10</v>
      </c>
      <c r="U4905" s="38">
        <f ca="1">SUM($R$9:S4905)</f>
        <v>-120030</v>
      </c>
    </row>
    <row r="4906" spans="16:21" x14ac:dyDescent="0.2">
      <c r="P4906">
        <v>4898</v>
      </c>
      <c r="Q4906" s="37">
        <f t="shared" ca="1" si="304"/>
        <v>0</v>
      </c>
      <c r="R4906" s="38">
        <f t="shared" si="305"/>
        <v>10</v>
      </c>
      <c r="S4906" s="38">
        <f t="shared" ca="1" si="306"/>
        <v>0</v>
      </c>
      <c r="T4906" s="38">
        <f t="shared" ca="1" si="307"/>
        <v>10</v>
      </c>
      <c r="U4906" s="38">
        <f ca="1">SUM($R$9:S4906)</f>
        <v>-120020</v>
      </c>
    </row>
    <row r="4907" spans="16:21" x14ac:dyDescent="0.2">
      <c r="P4907">
        <v>4899</v>
      </c>
      <c r="Q4907" s="37">
        <f t="shared" ca="1" si="304"/>
        <v>0</v>
      </c>
      <c r="R4907" s="38">
        <f t="shared" si="305"/>
        <v>10</v>
      </c>
      <c r="S4907" s="38">
        <f t="shared" ca="1" si="306"/>
        <v>0</v>
      </c>
      <c r="T4907" s="38">
        <f t="shared" ca="1" si="307"/>
        <v>10</v>
      </c>
      <c r="U4907" s="38">
        <f ca="1">SUM($R$9:S4907)</f>
        <v>-120010</v>
      </c>
    </row>
    <row r="4908" spans="16:21" x14ac:dyDescent="0.2">
      <c r="P4908">
        <v>4900</v>
      </c>
      <c r="Q4908" s="37">
        <f t="shared" ca="1" si="304"/>
        <v>0</v>
      </c>
      <c r="R4908" s="38">
        <f t="shared" si="305"/>
        <v>10</v>
      </c>
      <c r="S4908" s="38">
        <f t="shared" ca="1" si="306"/>
        <v>0</v>
      </c>
      <c r="T4908" s="38">
        <f t="shared" ca="1" si="307"/>
        <v>10</v>
      </c>
      <c r="U4908" s="38">
        <f ca="1">SUM($R$9:S4908)</f>
        <v>-120000</v>
      </c>
    </row>
    <row r="4909" spans="16:21" x14ac:dyDescent="0.2">
      <c r="P4909">
        <v>4901</v>
      </c>
      <c r="Q4909" s="37">
        <f t="shared" ca="1" si="304"/>
        <v>0</v>
      </c>
      <c r="R4909" s="38">
        <f t="shared" si="305"/>
        <v>10</v>
      </c>
      <c r="S4909" s="38">
        <f t="shared" ca="1" si="306"/>
        <v>0</v>
      </c>
      <c r="T4909" s="38">
        <f t="shared" ca="1" si="307"/>
        <v>10</v>
      </c>
      <c r="U4909" s="38">
        <f ca="1">SUM($R$9:S4909)</f>
        <v>-119990</v>
      </c>
    </row>
    <row r="4910" spans="16:21" x14ac:dyDescent="0.2">
      <c r="P4910">
        <v>4902</v>
      </c>
      <c r="Q4910" s="37">
        <f t="shared" ca="1" si="304"/>
        <v>0</v>
      </c>
      <c r="R4910" s="38">
        <f t="shared" si="305"/>
        <v>10</v>
      </c>
      <c r="S4910" s="38">
        <f t="shared" ca="1" si="306"/>
        <v>0</v>
      </c>
      <c r="T4910" s="38">
        <f t="shared" ca="1" si="307"/>
        <v>10</v>
      </c>
      <c r="U4910" s="38">
        <f ca="1">SUM($R$9:S4910)</f>
        <v>-119980</v>
      </c>
    </row>
    <row r="4911" spans="16:21" x14ac:dyDescent="0.2">
      <c r="P4911">
        <v>4903</v>
      </c>
      <c r="Q4911" s="37">
        <f t="shared" ca="1" si="304"/>
        <v>0</v>
      </c>
      <c r="R4911" s="38">
        <f t="shared" si="305"/>
        <v>10</v>
      </c>
      <c r="S4911" s="38">
        <f t="shared" ca="1" si="306"/>
        <v>0</v>
      </c>
      <c r="T4911" s="38">
        <f t="shared" ca="1" si="307"/>
        <v>10</v>
      </c>
      <c r="U4911" s="38">
        <f ca="1">SUM($R$9:S4911)</f>
        <v>-119970</v>
      </c>
    </row>
    <row r="4912" spans="16:21" x14ac:dyDescent="0.2">
      <c r="P4912">
        <v>4904</v>
      </c>
      <c r="Q4912" s="37">
        <f t="shared" ca="1" si="304"/>
        <v>0</v>
      </c>
      <c r="R4912" s="38">
        <f t="shared" si="305"/>
        <v>10</v>
      </c>
      <c r="S4912" s="38">
        <f t="shared" ca="1" si="306"/>
        <v>0</v>
      </c>
      <c r="T4912" s="38">
        <f t="shared" ca="1" si="307"/>
        <v>10</v>
      </c>
      <c r="U4912" s="38">
        <f ca="1">SUM($R$9:S4912)</f>
        <v>-119960</v>
      </c>
    </row>
    <row r="4913" spans="16:21" x14ac:dyDescent="0.2">
      <c r="P4913">
        <v>4905</v>
      </c>
      <c r="Q4913" s="37">
        <f t="shared" ref="Q4913:Q4976" ca="1" si="308">IF(RAND()&lt;$C$2,1,0)</f>
        <v>0</v>
      </c>
      <c r="R4913" s="38">
        <f t="shared" ref="R4913:R4976" si="309">$G$2</f>
        <v>10</v>
      </c>
      <c r="S4913" s="38">
        <f t="shared" ref="S4913:S4976" ca="1" si="310">IF(Q4913=1,$G$3,$G$4)</f>
        <v>0</v>
      </c>
      <c r="T4913" s="38">
        <f t="shared" ca="1" si="307"/>
        <v>10</v>
      </c>
      <c r="U4913" s="38">
        <f ca="1">SUM($R$9:S4913)</f>
        <v>-119950</v>
      </c>
    </row>
    <row r="4914" spans="16:21" x14ac:dyDescent="0.2">
      <c r="P4914">
        <v>4906</v>
      </c>
      <c r="Q4914" s="37">
        <f t="shared" ca="1" si="308"/>
        <v>0</v>
      </c>
      <c r="R4914" s="38">
        <f t="shared" si="309"/>
        <v>10</v>
      </c>
      <c r="S4914" s="38">
        <f t="shared" ca="1" si="310"/>
        <v>0</v>
      </c>
      <c r="T4914" s="38">
        <f t="shared" ca="1" si="307"/>
        <v>10</v>
      </c>
      <c r="U4914" s="38">
        <f ca="1">SUM($R$9:S4914)</f>
        <v>-119940</v>
      </c>
    </row>
    <row r="4915" spans="16:21" x14ac:dyDescent="0.2">
      <c r="P4915">
        <v>4907</v>
      </c>
      <c r="Q4915" s="37">
        <f t="shared" ca="1" si="308"/>
        <v>0</v>
      </c>
      <c r="R4915" s="38">
        <f t="shared" si="309"/>
        <v>10</v>
      </c>
      <c r="S4915" s="38">
        <f t="shared" ca="1" si="310"/>
        <v>0</v>
      </c>
      <c r="T4915" s="38">
        <f t="shared" ca="1" si="307"/>
        <v>10</v>
      </c>
      <c r="U4915" s="38">
        <f ca="1">SUM($R$9:S4915)</f>
        <v>-119930</v>
      </c>
    </row>
    <row r="4916" spans="16:21" x14ac:dyDescent="0.2">
      <c r="P4916">
        <v>4908</v>
      </c>
      <c r="Q4916" s="37">
        <f t="shared" ca="1" si="308"/>
        <v>0</v>
      </c>
      <c r="R4916" s="38">
        <f t="shared" si="309"/>
        <v>10</v>
      </c>
      <c r="S4916" s="38">
        <f t="shared" ca="1" si="310"/>
        <v>0</v>
      </c>
      <c r="T4916" s="38">
        <f t="shared" ca="1" si="307"/>
        <v>10</v>
      </c>
      <c r="U4916" s="38">
        <f ca="1">SUM($R$9:S4916)</f>
        <v>-119920</v>
      </c>
    </row>
    <row r="4917" spans="16:21" x14ac:dyDescent="0.2">
      <c r="P4917">
        <v>4909</v>
      </c>
      <c r="Q4917" s="37">
        <f t="shared" ca="1" si="308"/>
        <v>0</v>
      </c>
      <c r="R4917" s="38">
        <f t="shared" si="309"/>
        <v>10</v>
      </c>
      <c r="S4917" s="38">
        <f t="shared" ca="1" si="310"/>
        <v>0</v>
      </c>
      <c r="T4917" s="38">
        <f t="shared" ca="1" si="307"/>
        <v>10</v>
      </c>
      <c r="U4917" s="38">
        <f ca="1">SUM($R$9:S4917)</f>
        <v>-119910</v>
      </c>
    </row>
    <row r="4918" spans="16:21" x14ac:dyDescent="0.2">
      <c r="P4918">
        <v>4910</v>
      </c>
      <c r="Q4918" s="37">
        <f t="shared" ca="1" si="308"/>
        <v>0</v>
      </c>
      <c r="R4918" s="38">
        <f t="shared" si="309"/>
        <v>10</v>
      </c>
      <c r="S4918" s="38">
        <f t="shared" ca="1" si="310"/>
        <v>0</v>
      </c>
      <c r="T4918" s="38">
        <f t="shared" ca="1" si="307"/>
        <v>10</v>
      </c>
      <c r="U4918" s="38">
        <f ca="1">SUM($R$9:S4918)</f>
        <v>-119900</v>
      </c>
    </row>
    <row r="4919" spans="16:21" x14ac:dyDescent="0.2">
      <c r="P4919">
        <v>4911</v>
      </c>
      <c r="Q4919" s="37">
        <f t="shared" ca="1" si="308"/>
        <v>0</v>
      </c>
      <c r="R4919" s="38">
        <f t="shared" si="309"/>
        <v>10</v>
      </c>
      <c r="S4919" s="38">
        <f t="shared" ca="1" si="310"/>
        <v>0</v>
      </c>
      <c r="T4919" s="38">
        <f t="shared" ca="1" si="307"/>
        <v>10</v>
      </c>
      <c r="U4919" s="38">
        <f ca="1">SUM($R$9:S4919)</f>
        <v>-119890</v>
      </c>
    </row>
    <row r="4920" spans="16:21" x14ac:dyDescent="0.2">
      <c r="P4920">
        <v>4912</v>
      </c>
      <c r="Q4920" s="37">
        <f t="shared" ca="1" si="308"/>
        <v>0</v>
      </c>
      <c r="R4920" s="38">
        <f t="shared" si="309"/>
        <v>10</v>
      </c>
      <c r="S4920" s="38">
        <f t="shared" ca="1" si="310"/>
        <v>0</v>
      </c>
      <c r="T4920" s="38">
        <f t="shared" ca="1" si="307"/>
        <v>10</v>
      </c>
      <c r="U4920" s="38">
        <f ca="1">SUM($R$9:S4920)</f>
        <v>-119880</v>
      </c>
    </row>
    <row r="4921" spans="16:21" x14ac:dyDescent="0.2">
      <c r="P4921">
        <v>4913</v>
      </c>
      <c r="Q4921" s="37">
        <f t="shared" ca="1" si="308"/>
        <v>0</v>
      </c>
      <c r="R4921" s="38">
        <f t="shared" si="309"/>
        <v>10</v>
      </c>
      <c r="S4921" s="38">
        <f t="shared" ca="1" si="310"/>
        <v>0</v>
      </c>
      <c r="T4921" s="38">
        <f t="shared" ca="1" si="307"/>
        <v>10</v>
      </c>
      <c r="U4921" s="38">
        <f ca="1">SUM($R$9:S4921)</f>
        <v>-119870</v>
      </c>
    </row>
    <row r="4922" spans="16:21" x14ac:dyDescent="0.2">
      <c r="P4922">
        <v>4914</v>
      </c>
      <c r="Q4922" s="37">
        <f t="shared" ca="1" si="308"/>
        <v>0</v>
      </c>
      <c r="R4922" s="38">
        <f t="shared" si="309"/>
        <v>10</v>
      </c>
      <c r="S4922" s="38">
        <f t="shared" ca="1" si="310"/>
        <v>0</v>
      </c>
      <c r="T4922" s="38">
        <f t="shared" ca="1" si="307"/>
        <v>10</v>
      </c>
      <c r="U4922" s="38">
        <f ca="1">SUM($R$9:S4922)</f>
        <v>-119860</v>
      </c>
    </row>
    <row r="4923" spans="16:21" x14ac:dyDescent="0.2">
      <c r="P4923">
        <v>4915</v>
      </c>
      <c r="Q4923" s="37">
        <f t="shared" ca="1" si="308"/>
        <v>0</v>
      </c>
      <c r="R4923" s="38">
        <f t="shared" si="309"/>
        <v>10</v>
      </c>
      <c r="S4923" s="38">
        <f t="shared" ca="1" si="310"/>
        <v>0</v>
      </c>
      <c r="T4923" s="38">
        <f t="shared" ca="1" si="307"/>
        <v>10</v>
      </c>
      <c r="U4923" s="38">
        <f ca="1">SUM($R$9:S4923)</f>
        <v>-119850</v>
      </c>
    </row>
    <row r="4924" spans="16:21" x14ac:dyDescent="0.2">
      <c r="P4924">
        <v>4916</v>
      </c>
      <c r="Q4924" s="37">
        <f t="shared" ca="1" si="308"/>
        <v>0</v>
      </c>
      <c r="R4924" s="38">
        <f t="shared" si="309"/>
        <v>10</v>
      </c>
      <c r="S4924" s="38">
        <f t="shared" ca="1" si="310"/>
        <v>0</v>
      </c>
      <c r="T4924" s="38">
        <f t="shared" ca="1" si="307"/>
        <v>10</v>
      </c>
      <c r="U4924" s="38">
        <f ca="1">SUM($R$9:S4924)</f>
        <v>-119840</v>
      </c>
    </row>
    <row r="4925" spans="16:21" x14ac:dyDescent="0.2">
      <c r="P4925">
        <v>4917</v>
      </c>
      <c r="Q4925" s="37">
        <f t="shared" ca="1" si="308"/>
        <v>0</v>
      </c>
      <c r="R4925" s="38">
        <f t="shared" si="309"/>
        <v>10</v>
      </c>
      <c r="S4925" s="38">
        <f t="shared" ca="1" si="310"/>
        <v>0</v>
      </c>
      <c r="T4925" s="38">
        <f t="shared" ca="1" si="307"/>
        <v>10</v>
      </c>
      <c r="U4925" s="38">
        <f ca="1">SUM($R$9:S4925)</f>
        <v>-119830</v>
      </c>
    </row>
    <row r="4926" spans="16:21" x14ac:dyDescent="0.2">
      <c r="P4926">
        <v>4918</v>
      </c>
      <c r="Q4926" s="37">
        <f t="shared" ca="1" si="308"/>
        <v>0</v>
      </c>
      <c r="R4926" s="38">
        <f t="shared" si="309"/>
        <v>10</v>
      </c>
      <c r="S4926" s="38">
        <f t="shared" ca="1" si="310"/>
        <v>0</v>
      </c>
      <c r="T4926" s="38">
        <f t="shared" ca="1" si="307"/>
        <v>10</v>
      </c>
      <c r="U4926" s="38">
        <f ca="1">SUM($R$9:S4926)</f>
        <v>-119820</v>
      </c>
    </row>
    <row r="4927" spans="16:21" x14ac:dyDescent="0.2">
      <c r="P4927">
        <v>4919</v>
      </c>
      <c r="Q4927" s="37">
        <f t="shared" ca="1" si="308"/>
        <v>0</v>
      </c>
      <c r="R4927" s="38">
        <f t="shared" si="309"/>
        <v>10</v>
      </c>
      <c r="S4927" s="38">
        <f t="shared" ca="1" si="310"/>
        <v>0</v>
      </c>
      <c r="T4927" s="38">
        <f t="shared" ca="1" si="307"/>
        <v>10</v>
      </c>
      <c r="U4927" s="38">
        <f ca="1">SUM($R$9:S4927)</f>
        <v>-119810</v>
      </c>
    </row>
    <row r="4928" spans="16:21" x14ac:dyDescent="0.2">
      <c r="P4928">
        <v>4920</v>
      </c>
      <c r="Q4928" s="37">
        <f t="shared" ca="1" si="308"/>
        <v>0</v>
      </c>
      <c r="R4928" s="38">
        <f t="shared" si="309"/>
        <v>10</v>
      </c>
      <c r="S4928" s="38">
        <f t="shared" ca="1" si="310"/>
        <v>0</v>
      </c>
      <c r="T4928" s="38">
        <f t="shared" ca="1" si="307"/>
        <v>10</v>
      </c>
      <c r="U4928" s="38">
        <f ca="1">SUM($R$9:S4928)</f>
        <v>-119800</v>
      </c>
    </row>
    <row r="4929" spans="16:21" x14ac:dyDescent="0.2">
      <c r="P4929">
        <v>4921</v>
      </c>
      <c r="Q4929" s="37">
        <f t="shared" ca="1" si="308"/>
        <v>0</v>
      </c>
      <c r="R4929" s="38">
        <f t="shared" si="309"/>
        <v>10</v>
      </c>
      <c r="S4929" s="38">
        <f t="shared" ca="1" si="310"/>
        <v>0</v>
      </c>
      <c r="T4929" s="38">
        <f t="shared" ca="1" si="307"/>
        <v>10</v>
      </c>
      <c r="U4929" s="38">
        <f ca="1">SUM($R$9:S4929)</f>
        <v>-119790</v>
      </c>
    </row>
    <row r="4930" spans="16:21" x14ac:dyDescent="0.2">
      <c r="P4930">
        <v>4922</v>
      </c>
      <c r="Q4930" s="37">
        <f t="shared" ca="1" si="308"/>
        <v>0</v>
      </c>
      <c r="R4930" s="38">
        <f t="shared" si="309"/>
        <v>10</v>
      </c>
      <c r="S4930" s="38">
        <f t="shared" ca="1" si="310"/>
        <v>0</v>
      </c>
      <c r="T4930" s="38">
        <f t="shared" ca="1" si="307"/>
        <v>10</v>
      </c>
      <c r="U4930" s="38">
        <f ca="1">SUM($R$9:S4930)</f>
        <v>-119780</v>
      </c>
    </row>
    <row r="4931" spans="16:21" x14ac:dyDescent="0.2">
      <c r="P4931">
        <v>4923</v>
      </c>
      <c r="Q4931" s="37">
        <f t="shared" ca="1" si="308"/>
        <v>0</v>
      </c>
      <c r="R4931" s="38">
        <f t="shared" si="309"/>
        <v>10</v>
      </c>
      <c r="S4931" s="38">
        <f t="shared" ca="1" si="310"/>
        <v>0</v>
      </c>
      <c r="T4931" s="38">
        <f t="shared" ca="1" si="307"/>
        <v>10</v>
      </c>
      <c r="U4931" s="38">
        <f ca="1">SUM($R$9:S4931)</f>
        <v>-119770</v>
      </c>
    </row>
    <row r="4932" spans="16:21" x14ac:dyDescent="0.2">
      <c r="P4932">
        <v>4924</v>
      </c>
      <c r="Q4932" s="37">
        <f t="shared" ca="1" si="308"/>
        <v>0</v>
      </c>
      <c r="R4932" s="38">
        <f t="shared" si="309"/>
        <v>10</v>
      </c>
      <c r="S4932" s="38">
        <f t="shared" ca="1" si="310"/>
        <v>0</v>
      </c>
      <c r="T4932" s="38">
        <f t="shared" ca="1" si="307"/>
        <v>10</v>
      </c>
      <c r="U4932" s="38">
        <f ca="1">SUM($R$9:S4932)</f>
        <v>-119760</v>
      </c>
    </row>
    <row r="4933" spans="16:21" x14ac:dyDescent="0.2">
      <c r="P4933">
        <v>4925</v>
      </c>
      <c r="Q4933" s="37">
        <f t="shared" ca="1" si="308"/>
        <v>0</v>
      </c>
      <c r="R4933" s="38">
        <f t="shared" si="309"/>
        <v>10</v>
      </c>
      <c r="S4933" s="38">
        <f t="shared" ca="1" si="310"/>
        <v>0</v>
      </c>
      <c r="T4933" s="38">
        <f t="shared" ca="1" si="307"/>
        <v>10</v>
      </c>
      <c r="U4933" s="38">
        <f ca="1">SUM($R$9:S4933)</f>
        <v>-119750</v>
      </c>
    </row>
    <row r="4934" spans="16:21" x14ac:dyDescent="0.2">
      <c r="P4934">
        <v>4926</v>
      </c>
      <c r="Q4934" s="37">
        <f t="shared" ca="1" si="308"/>
        <v>0</v>
      </c>
      <c r="R4934" s="38">
        <f t="shared" si="309"/>
        <v>10</v>
      </c>
      <c r="S4934" s="38">
        <f t="shared" ca="1" si="310"/>
        <v>0</v>
      </c>
      <c r="T4934" s="38">
        <f t="shared" ca="1" si="307"/>
        <v>10</v>
      </c>
      <c r="U4934" s="38">
        <f ca="1">SUM($R$9:S4934)</f>
        <v>-119740</v>
      </c>
    </row>
    <row r="4935" spans="16:21" x14ac:dyDescent="0.2">
      <c r="P4935">
        <v>4927</v>
      </c>
      <c r="Q4935" s="37">
        <f t="shared" ca="1" si="308"/>
        <v>0</v>
      </c>
      <c r="R4935" s="38">
        <f t="shared" si="309"/>
        <v>10</v>
      </c>
      <c r="S4935" s="38">
        <f t="shared" ca="1" si="310"/>
        <v>0</v>
      </c>
      <c r="T4935" s="38">
        <f t="shared" ca="1" si="307"/>
        <v>10</v>
      </c>
      <c r="U4935" s="38">
        <f ca="1">SUM($R$9:S4935)</f>
        <v>-119730</v>
      </c>
    </row>
    <row r="4936" spans="16:21" x14ac:dyDescent="0.2">
      <c r="P4936">
        <v>4928</v>
      </c>
      <c r="Q4936" s="37">
        <f t="shared" ca="1" si="308"/>
        <v>0</v>
      </c>
      <c r="R4936" s="38">
        <f t="shared" si="309"/>
        <v>10</v>
      </c>
      <c r="S4936" s="38">
        <f t="shared" ca="1" si="310"/>
        <v>0</v>
      </c>
      <c r="T4936" s="38">
        <f t="shared" ca="1" si="307"/>
        <v>10</v>
      </c>
      <c r="U4936" s="38">
        <f ca="1">SUM($R$9:S4936)</f>
        <v>-119720</v>
      </c>
    </row>
    <row r="4937" spans="16:21" x14ac:dyDescent="0.2">
      <c r="P4937">
        <v>4929</v>
      </c>
      <c r="Q4937" s="37">
        <f t="shared" ca="1" si="308"/>
        <v>0</v>
      </c>
      <c r="R4937" s="38">
        <f t="shared" si="309"/>
        <v>10</v>
      </c>
      <c r="S4937" s="38">
        <f t="shared" ca="1" si="310"/>
        <v>0</v>
      </c>
      <c r="T4937" s="38">
        <f t="shared" ca="1" si="307"/>
        <v>10</v>
      </c>
      <c r="U4937" s="38">
        <f ca="1">SUM($R$9:S4937)</f>
        <v>-119710</v>
      </c>
    </row>
    <row r="4938" spans="16:21" x14ac:dyDescent="0.2">
      <c r="P4938">
        <v>4930</v>
      </c>
      <c r="Q4938" s="37">
        <f t="shared" ca="1" si="308"/>
        <v>0</v>
      </c>
      <c r="R4938" s="38">
        <f t="shared" si="309"/>
        <v>10</v>
      </c>
      <c r="S4938" s="38">
        <f t="shared" ca="1" si="310"/>
        <v>0</v>
      </c>
      <c r="T4938" s="38">
        <f t="shared" ref="T4938:T5001" ca="1" si="311">R4938+S4938</f>
        <v>10</v>
      </c>
      <c r="U4938" s="38">
        <f ca="1">SUM($R$9:S4938)</f>
        <v>-119700</v>
      </c>
    </row>
    <row r="4939" spans="16:21" x14ac:dyDescent="0.2">
      <c r="P4939">
        <v>4931</v>
      </c>
      <c r="Q4939" s="37">
        <f t="shared" ca="1" si="308"/>
        <v>0</v>
      </c>
      <c r="R4939" s="38">
        <f t="shared" si="309"/>
        <v>10</v>
      </c>
      <c r="S4939" s="38">
        <f t="shared" ca="1" si="310"/>
        <v>0</v>
      </c>
      <c r="T4939" s="38">
        <f t="shared" ca="1" si="311"/>
        <v>10</v>
      </c>
      <c r="U4939" s="38">
        <f ca="1">SUM($R$9:S4939)</f>
        <v>-119690</v>
      </c>
    </row>
    <row r="4940" spans="16:21" x14ac:dyDescent="0.2">
      <c r="P4940">
        <v>4932</v>
      </c>
      <c r="Q4940" s="37">
        <f t="shared" ca="1" si="308"/>
        <v>0</v>
      </c>
      <c r="R4940" s="38">
        <f t="shared" si="309"/>
        <v>10</v>
      </c>
      <c r="S4940" s="38">
        <f t="shared" ca="1" si="310"/>
        <v>0</v>
      </c>
      <c r="T4940" s="38">
        <f t="shared" ca="1" si="311"/>
        <v>10</v>
      </c>
      <c r="U4940" s="38">
        <f ca="1">SUM($R$9:S4940)</f>
        <v>-119680</v>
      </c>
    </row>
    <row r="4941" spans="16:21" x14ac:dyDescent="0.2">
      <c r="P4941">
        <v>4933</v>
      </c>
      <c r="Q4941" s="37">
        <f t="shared" ca="1" si="308"/>
        <v>0</v>
      </c>
      <c r="R4941" s="38">
        <f t="shared" si="309"/>
        <v>10</v>
      </c>
      <c r="S4941" s="38">
        <f t="shared" ca="1" si="310"/>
        <v>0</v>
      </c>
      <c r="T4941" s="38">
        <f t="shared" ca="1" si="311"/>
        <v>10</v>
      </c>
      <c r="U4941" s="38">
        <f ca="1">SUM($R$9:S4941)</f>
        <v>-119670</v>
      </c>
    </row>
    <row r="4942" spans="16:21" x14ac:dyDescent="0.2">
      <c r="P4942">
        <v>4934</v>
      </c>
      <c r="Q4942" s="37">
        <f t="shared" ca="1" si="308"/>
        <v>0</v>
      </c>
      <c r="R4942" s="38">
        <f t="shared" si="309"/>
        <v>10</v>
      </c>
      <c r="S4942" s="38">
        <f t="shared" ca="1" si="310"/>
        <v>0</v>
      </c>
      <c r="T4942" s="38">
        <f t="shared" ca="1" si="311"/>
        <v>10</v>
      </c>
      <c r="U4942" s="38">
        <f ca="1">SUM($R$9:S4942)</f>
        <v>-119660</v>
      </c>
    </row>
    <row r="4943" spans="16:21" x14ac:dyDescent="0.2">
      <c r="P4943">
        <v>4935</v>
      </c>
      <c r="Q4943" s="37">
        <f t="shared" ca="1" si="308"/>
        <v>0</v>
      </c>
      <c r="R4943" s="38">
        <f t="shared" si="309"/>
        <v>10</v>
      </c>
      <c r="S4943" s="38">
        <f t="shared" ca="1" si="310"/>
        <v>0</v>
      </c>
      <c r="T4943" s="38">
        <f t="shared" ca="1" si="311"/>
        <v>10</v>
      </c>
      <c r="U4943" s="38">
        <f ca="1">SUM($R$9:S4943)</f>
        <v>-119650</v>
      </c>
    </row>
    <row r="4944" spans="16:21" x14ac:dyDescent="0.2">
      <c r="P4944">
        <v>4936</v>
      </c>
      <c r="Q4944" s="37">
        <f t="shared" ca="1" si="308"/>
        <v>0</v>
      </c>
      <c r="R4944" s="38">
        <f t="shared" si="309"/>
        <v>10</v>
      </c>
      <c r="S4944" s="38">
        <f t="shared" ca="1" si="310"/>
        <v>0</v>
      </c>
      <c r="T4944" s="38">
        <f t="shared" ca="1" si="311"/>
        <v>10</v>
      </c>
      <c r="U4944" s="38">
        <f ca="1">SUM($R$9:S4944)</f>
        <v>-119640</v>
      </c>
    </row>
    <row r="4945" spans="16:21" x14ac:dyDescent="0.2">
      <c r="P4945">
        <v>4937</v>
      </c>
      <c r="Q4945" s="37">
        <f t="shared" ca="1" si="308"/>
        <v>0</v>
      </c>
      <c r="R4945" s="38">
        <f t="shared" si="309"/>
        <v>10</v>
      </c>
      <c r="S4945" s="38">
        <f t="shared" ca="1" si="310"/>
        <v>0</v>
      </c>
      <c r="T4945" s="38">
        <f t="shared" ca="1" si="311"/>
        <v>10</v>
      </c>
      <c r="U4945" s="38">
        <f ca="1">SUM($R$9:S4945)</f>
        <v>-119630</v>
      </c>
    </row>
    <row r="4946" spans="16:21" x14ac:dyDescent="0.2">
      <c r="P4946">
        <v>4938</v>
      </c>
      <c r="Q4946" s="37">
        <f t="shared" ca="1" si="308"/>
        <v>0</v>
      </c>
      <c r="R4946" s="38">
        <f t="shared" si="309"/>
        <v>10</v>
      </c>
      <c r="S4946" s="38">
        <f t="shared" ca="1" si="310"/>
        <v>0</v>
      </c>
      <c r="T4946" s="38">
        <f t="shared" ca="1" si="311"/>
        <v>10</v>
      </c>
      <c r="U4946" s="38">
        <f ca="1">SUM($R$9:S4946)</f>
        <v>-119620</v>
      </c>
    </row>
    <row r="4947" spans="16:21" x14ac:dyDescent="0.2">
      <c r="P4947">
        <v>4939</v>
      </c>
      <c r="Q4947" s="37">
        <f t="shared" ca="1" si="308"/>
        <v>0</v>
      </c>
      <c r="R4947" s="38">
        <f t="shared" si="309"/>
        <v>10</v>
      </c>
      <c r="S4947" s="38">
        <f t="shared" ca="1" si="310"/>
        <v>0</v>
      </c>
      <c r="T4947" s="38">
        <f t="shared" ca="1" si="311"/>
        <v>10</v>
      </c>
      <c r="U4947" s="38">
        <f ca="1">SUM($R$9:S4947)</f>
        <v>-119610</v>
      </c>
    </row>
    <row r="4948" spans="16:21" x14ac:dyDescent="0.2">
      <c r="P4948">
        <v>4940</v>
      </c>
      <c r="Q4948" s="37">
        <f t="shared" ca="1" si="308"/>
        <v>0</v>
      </c>
      <c r="R4948" s="38">
        <f t="shared" si="309"/>
        <v>10</v>
      </c>
      <c r="S4948" s="38">
        <f t="shared" ca="1" si="310"/>
        <v>0</v>
      </c>
      <c r="T4948" s="38">
        <f t="shared" ca="1" si="311"/>
        <v>10</v>
      </c>
      <c r="U4948" s="38">
        <f ca="1">SUM($R$9:S4948)</f>
        <v>-119600</v>
      </c>
    </row>
    <row r="4949" spans="16:21" x14ac:dyDescent="0.2">
      <c r="P4949">
        <v>4941</v>
      </c>
      <c r="Q4949" s="37">
        <f t="shared" ca="1" si="308"/>
        <v>0</v>
      </c>
      <c r="R4949" s="38">
        <f t="shared" si="309"/>
        <v>10</v>
      </c>
      <c r="S4949" s="38">
        <f t="shared" ca="1" si="310"/>
        <v>0</v>
      </c>
      <c r="T4949" s="38">
        <f t="shared" ca="1" si="311"/>
        <v>10</v>
      </c>
      <c r="U4949" s="38">
        <f ca="1">SUM($R$9:S4949)</f>
        <v>-119590</v>
      </c>
    </row>
    <row r="4950" spans="16:21" x14ac:dyDescent="0.2">
      <c r="P4950">
        <v>4942</v>
      </c>
      <c r="Q4950" s="37">
        <f t="shared" ca="1" si="308"/>
        <v>0</v>
      </c>
      <c r="R4950" s="38">
        <f t="shared" si="309"/>
        <v>10</v>
      </c>
      <c r="S4950" s="38">
        <f t="shared" ca="1" si="310"/>
        <v>0</v>
      </c>
      <c r="T4950" s="38">
        <f t="shared" ca="1" si="311"/>
        <v>10</v>
      </c>
      <c r="U4950" s="38">
        <f ca="1">SUM($R$9:S4950)</f>
        <v>-119580</v>
      </c>
    </row>
    <row r="4951" spans="16:21" x14ac:dyDescent="0.2">
      <c r="P4951">
        <v>4943</v>
      </c>
      <c r="Q4951" s="37">
        <f t="shared" ca="1" si="308"/>
        <v>0</v>
      </c>
      <c r="R4951" s="38">
        <f t="shared" si="309"/>
        <v>10</v>
      </c>
      <c r="S4951" s="38">
        <f t="shared" ca="1" si="310"/>
        <v>0</v>
      </c>
      <c r="T4951" s="38">
        <f t="shared" ca="1" si="311"/>
        <v>10</v>
      </c>
      <c r="U4951" s="38">
        <f ca="1">SUM($R$9:S4951)</f>
        <v>-119570</v>
      </c>
    </row>
    <row r="4952" spans="16:21" x14ac:dyDescent="0.2">
      <c r="P4952">
        <v>4944</v>
      </c>
      <c r="Q4952" s="37">
        <f t="shared" ca="1" si="308"/>
        <v>0</v>
      </c>
      <c r="R4952" s="38">
        <f t="shared" si="309"/>
        <v>10</v>
      </c>
      <c r="S4952" s="38">
        <f t="shared" ca="1" si="310"/>
        <v>0</v>
      </c>
      <c r="T4952" s="38">
        <f t="shared" ca="1" si="311"/>
        <v>10</v>
      </c>
      <c r="U4952" s="38">
        <f ca="1">SUM($R$9:S4952)</f>
        <v>-119560</v>
      </c>
    </row>
    <row r="4953" spans="16:21" x14ac:dyDescent="0.2">
      <c r="P4953">
        <v>4945</v>
      </c>
      <c r="Q4953" s="37">
        <f t="shared" ca="1" si="308"/>
        <v>0</v>
      </c>
      <c r="R4953" s="38">
        <f t="shared" si="309"/>
        <v>10</v>
      </c>
      <c r="S4953" s="38">
        <f t="shared" ca="1" si="310"/>
        <v>0</v>
      </c>
      <c r="T4953" s="38">
        <f t="shared" ca="1" si="311"/>
        <v>10</v>
      </c>
      <c r="U4953" s="38">
        <f ca="1">SUM($R$9:S4953)</f>
        <v>-119550</v>
      </c>
    </row>
    <row r="4954" spans="16:21" x14ac:dyDescent="0.2">
      <c r="P4954">
        <v>4946</v>
      </c>
      <c r="Q4954" s="37">
        <f t="shared" ca="1" si="308"/>
        <v>0</v>
      </c>
      <c r="R4954" s="38">
        <f t="shared" si="309"/>
        <v>10</v>
      </c>
      <c r="S4954" s="38">
        <f t="shared" ca="1" si="310"/>
        <v>0</v>
      </c>
      <c r="T4954" s="38">
        <f t="shared" ca="1" si="311"/>
        <v>10</v>
      </c>
      <c r="U4954" s="38">
        <f ca="1">SUM($R$9:S4954)</f>
        <v>-119540</v>
      </c>
    </row>
    <row r="4955" spans="16:21" x14ac:dyDescent="0.2">
      <c r="P4955">
        <v>4947</v>
      </c>
      <c r="Q4955" s="37">
        <f t="shared" ca="1" si="308"/>
        <v>0</v>
      </c>
      <c r="R4955" s="38">
        <f t="shared" si="309"/>
        <v>10</v>
      </c>
      <c r="S4955" s="38">
        <f t="shared" ca="1" si="310"/>
        <v>0</v>
      </c>
      <c r="T4955" s="38">
        <f t="shared" ca="1" si="311"/>
        <v>10</v>
      </c>
      <c r="U4955" s="38">
        <f ca="1">SUM($R$9:S4955)</f>
        <v>-119530</v>
      </c>
    </row>
    <row r="4956" spans="16:21" x14ac:dyDescent="0.2">
      <c r="P4956">
        <v>4948</v>
      </c>
      <c r="Q4956" s="37">
        <f t="shared" ca="1" si="308"/>
        <v>0</v>
      </c>
      <c r="R4956" s="38">
        <f t="shared" si="309"/>
        <v>10</v>
      </c>
      <c r="S4956" s="38">
        <f t="shared" ca="1" si="310"/>
        <v>0</v>
      </c>
      <c r="T4956" s="38">
        <f t="shared" ca="1" si="311"/>
        <v>10</v>
      </c>
      <c r="U4956" s="38">
        <f ca="1">SUM($R$9:S4956)</f>
        <v>-119520</v>
      </c>
    </row>
    <row r="4957" spans="16:21" x14ac:dyDescent="0.2">
      <c r="P4957">
        <v>4949</v>
      </c>
      <c r="Q4957" s="37">
        <f t="shared" ca="1" si="308"/>
        <v>0</v>
      </c>
      <c r="R4957" s="38">
        <f t="shared" si="309"/>
        <v>10</v>
      </c>
      <c r="S4957" s="38">
        <f t="shared" ca="1" si="310"/>
        <v>0</v>
      </c>
      <c r="T4957" s="38">
        <f t="shared" ca="1" si="311"/>
        <v>10</v>
      </c>
      <c r="U4957" s="38">
        <f ca="1">SUM($R$9:S4957)</f>
        <v>-119510</v>
      </c>
    </row>
    <row r="4958" spans="16:21" x14ac:dyDescent="0.2">
      <c r="P4958">
        <v>4950</v>
      </c>
      <c r="Q4958" s="37">
        <f t="shared" ca="1" si="308"/>
        <v>0</v>
      </c>
      <c r="R4958" s="38">
        <f t="shared" si="309"/>
        <v>10</v>
      </c>
      <c r="S4958" s="38">
        <f t="shared" ca="1" si="310"/>
        <v>0</v>
      </c>
      <c r="T4958" s="38">
        <f t="shared" ca="1" si="311"/>
        <v>10</v>
      </c>
      <c r="U4958" s="38">
        <f ca="1">SUM($R$9:S4958)</f>
        <v>-119500</v>
      </c>
    </row>
    <row r="4959" spans="16:21" x14ac:dyDescent="0.2">
      <c r="P4959">
        <v>4951</v>
      </c>
      <c r="Q4959" s="37">
        <f t="shared" ca="1" si="308"/>
        <v>0</v>
      </c>
      <c r="R4959" s="38">
        <f t="shared" si="309"/>
        <v>10</v>
      </c>
      <c r="S4959" s="38">
        <f t="shared" ca="1" si="310"/>
        <v>0</v>
      </c>
      <c r="T4959" s="38">
        <f t="shared" ca="1" si="311"/>
        <v>10</v>
      </c>
      <c r="U4959" s="38">
        <f ca="1">SUM($R$9:S4959)</f>
        <v>-119490</v>
      </c>
    </row>
    <row r="4960" spans="16:21" x14ac:dyDescent="0.2">
      <c r="P4960">
        <v>4952</v>
      </c>
      <c r="Q4960" s="37">
        <f t="shared" ca="1" si="308"/>
        <v>0</v>
      </c>
      <c r="R4960" s="38">
        <f t="shared" si="309"/>
        <v>10</v>
      </c>
      <c r="S4960" s="38">
        <f t="shared" ca="1" si="310"/>
        <v>0</v>
      </c>
      <c r="T4960" s="38">
        <f t="shared" ca="1" si="311"/>
        <v>10</v>
      </c>
      <c r="U4960" s="38">
        <f ca="1">SUM($R$9:S4960)</f>
        <v>-119480</v>
      </c>
    </row>
    <row r="4961" spans="16:21" x14ac:dyDescent="0.2">
      <c r="P4961">
        <v>4953</v>
      </c>
      <c r="Q4961" s="37">
        <f t="shared" ca="1" si="308"/>
        <v>0</v>
      </c>
      <c r="R4961" s="38">
        <f t="shared" si="309"/>
        <v>10</v>
      </c>
      <c r="S4961" s="38">
        <f t="shared" ca="1" si="310"/>
        <v>0</v>
      </c>
      <c r="T4961" s="38">
        <f t="shared" ca="1" si="311"/>
        <v>10</v>
      </c>
      <c r="U4961" s="38">
        <f ca="1">SUM($R$9:S4961)</f>
        <v>-119470</v>
      </c>
    </row>
    <row r="4962" spans="16:21" x14ac:dyDescent="0.2">
      <c r="P4962">
        <v>4954</v>
      </c>
      <c r="Q4962" s="37">
        <f t="shared" ca="1" si="308"/>
        <v>0</v>
      </c>
      <c r="R4962" s="38">
        <f t="shared" si="309"/>
        <v>10</v>
      </c>
      <c r="S4962" s="38">
        <f t="shared" ca="1" si="310"/>
        <v>0</v>
      </c>
      <c r="T4962" s="38">
        <f t="shared" ca="1" si="311"/>
        <v>10</v>
      </c>
      <c r="U4962" s="38">
        <f ca="1">SUM($R$9:S4962)</f>
        <v>-119460</v>
      </c>
    </row>
    <row r="4963" spans="16:21" x14ac:dyDescent="0.2">
      <c r="P4963">
        <v>4955</v>
      </c>
      <c r="Q4963" s="37">
        <f t="shared" ca="1" si="308"/>
        <v>0</v>
      </c>
      <c r="R4963" s="38">
        <f t="shared" si="309"/>
        <v>10</v>
      </c>
      <c r="S4963" s="38">
        <f t="shared" ca="1" si="310"/>
        <v>0</v>
      </c>
      <c r="T4963" s="38">
        <f t="shared" ca="1" si="311"/>
        <v>10</v>
      </c>
      <c r="U4963" s="38">
        <f ca="1">SUM($R$9:S4963)</f>
        <v>-119450</v>
      </c>
    </row>
    <row r="4964" spans="16:21" x14ac:dyDescent="0.2">
      <c r="P4964">
        <v>4956</v>
      </c>
      <c r="Q4964" s="37">
        <f t="shared" ca="1" si="308"/>
        <v>0</v>
      </c>
      <c r="R4964" s="38">
        <f t="shared" si="309"/>
        <v>10</v>
      </c>
      <c r="S4964" s="38">
        <f t="shared" ca="1" si="310"/>
        <v>0</v>
      </c>
      <c r="T4964" s="38">
        <f t="shared" ca="1" si="311"/>
        <v>10</v>
      </c>
      <c r="U4964" s="38">
        <f ca="1">SUM($R$9:S4964)</f>
        <v>-119440</v>
      </c>
    </row>
    <row r="4965" spans="16:21" x14ac:dyDescent="0.2">
      <c r="P4965">
        <v>4957</v>
      </c>
      <c r="Q4965" s="37">
        <f t="shared" ca="1" si="308"/>
        <v>0</v>
      </c>
      <c r="R4965" s="38">
        <f t="shared" si="309"/>
        <v>10</v>
      </c>
      <c r="S4965" s="38">
        <f t="shared" ca="1" si="310"/>
        <v>0</v>
      </c>
      <c r="T4965" s="38">
        <f t="shared" ca="1" si="311"/>
        <v>10</v>
      </c>
      <c r="U4965" s="38">
        <f ca="1">SUM($R$9:S4965)</f>
        <v>-119430</v>
      </c>
    </row>
    <row r="4966" spans="16:21" x14ac:dyDescent="0.2">
      <c r="P4966">
        <v>4958</v>
      </c>
      <c r="Q4966" s="37">
        <f t="shared" ca="1" si="308"/>
        <v>0</v>
      </c>
      <c r="R4966" s="38">
        <f t="shared" si="309"/>
        <v>10</v>
      </c>
      <c r="S4966" s="38">
        <f t="shared" ca="1" si="310"/>
        <v>0</v>
      </c>
      <c r="T4966" s="38">
        <f t="shared" ca="1" si="311"/>
        <v>10</v>
      </c>
      <c r="U4966" s="38">
        <f ca="1">SUM($R$9:S4966)</f>
        <v>-119420</v>
      </c>
    </row>
    <row r="4967" spans="16:21" x14ac:dyDescent="0.2">
      <c r="P4967">
        <v>4959</v>
      </c>
      <c r="Q4967" s="37">
        <f t="shared" ca="1" si="308"/>
        <v>0</v>
      </c>
      <c r="R4967" s="38">
        <f t="shared" si="309"/>
        <v>10</v>
      </c>
      <c r="S4967" s="38">
        <f t="shared" ca="1" si="310"/>
        <v>0</v>
      </c>
      <c r="T4967" s="38">
        <f t="shared" ca="1" si="311"/>
        <v>10</v>
      </c>
      <c r="U4967" s="38">
        <f ca="1">SUM($R$9:S4967)</f>
        <v>-119410</v>
      </c>
    </row>
    <row r="4968" spans="16:21" x14ac:dyDescent="0.2">
      <c r="P4968">
        <v>4960</v>
      </c>
      <c r="Q4968" s="37">
        <f t="shared" ca="1" si="308"/>
        <v>0</v>
      </c>
      <c r="R4968" s="38">
        <f t="shared" si="309"/>
        <v>10</v>
      </c>
      <c r="S4968" s="38">
        <f t="shared" ca="1" si="310"/>
        <v>0</v>
      </c>
      <c r="T4968" s="38">
        <f t="shared" ca="1" si="311"/>
        <v>10</v>
      </c>
      <c r="U4968" s="38">
        <f ca="1">SUM($R$9:S4968)</f>
        <v>-119400</v>
      </c>
    </row>
    <row r="4969" spans="16:21" x14ac:dyDescent="0.2">
      <c r="P4969">
        <v>4961</v>
      </c>
      <c r="Q4969" s="37">
        <f t="shared" ca="1" si="308"/>
        <v>0</v>
      </c>
      <c r="R4969" s="38">
        <f t="shared" si="309"/>
        <v>10</v>
      </c>
      <c r="S4969" s="38">
        <f t="shared" ca="1" si="310"/>
        <v>0</v>
      </c>
      <c r="T4969" s="38">
        <f t="shared" ca="1" si="311"/>
        <v>10</v>
      </c>
      <c r="U4969" s="38">
        <f ca="1">SUM($R$9:S4969)</f>
        <v>-119390</v>
      </c>
    </row>
    <row r="4970" spans="16:21" x14ac:dyDescent="0.2">
      <c r="P4970">
        <v>4962</v>
      </c>
      <c r="Q4970" s="37">
        <f t="shared" ca="1" si="308"/>
        <v>0</v>
      </c>
      <c r="R4970" s="38">
        <f t="shared" si="309"/>
        <v>10</v>
      </c>
      <c r="S4970" s="38">
        <f t="shared" ca="1" si="310"/>
        <v>0</v>
      </c>
      <c r="T4970" s="38">
        <f t="shared" ca="1" si="311"/>
        <v>10</v>
      </c>
      <c r="U4970" s="38">
        <f ca="1">SUM($R$9:S4970)</f>
        <v>-119380</v>
      </c>
    </row>
    <row r="4971" spans="16:21" x14ac:dyDescent="0.2">
      <c r="P4971">
        <v>4963</v>
      </c>
      <c r="Q4971" s="37">
        <f t="shared" ca="1" si="308"/>
        <v>0</v>
      </c>
      <c r="R4971" s="38">
        <f t="shared" si="309"/>
        <v>10</v>
      </c>
      <c r="S4971" s="38">
        <f t="shared" ca="1" si="310"/>
        <v>0</v>
      </c>
      <c r="T4971" s="38">
        <f t="shared" ca="1" si="311"/>
        <v>10</v>
      </c>
      <c r="U4971" s="38">
        <f ca="1">SUM($R$9:S4971)</f>
        <v>-119370</v>
      </c>
    </row>
    <row r="4972" spans="16:21" x14ac:dyDescent="0.2">
      <c r="P4972">
        <v>4964</v>
      </c>
      <c r="Q4972" s="37">
        <f t="shared" ca="1" si="308"/>
        <v>0</v>
      </c>
      <c r="R4972" s="38">
        <f t="shared" si="309"/>
        <v>10</v>
      </c>
      <c r="S4972" s="38">
        <f t="shared" ca="1" si="310"/>
        <v>0</v>
      </c>
      <c r="T4972" s="38">
        <f t="shared" ca="1" si="311"/>
        <v>10</v>
      </c>
      <c r="U4972" s="38">
        <f ca="1">SUM($R$9:S4972)</f>
        <v>-119360</v>
      </c>
    </row>
    <row r="4973" spans="16:21" x14ac:dyDescent="0.2">
      <c r="P4973">
        <v>4965</v>
      </c>
      <c r="Q4973" s="37">
        <f t="shared" ca="1" si="308"/>
        <v>0</v>
      </c>
      <c r="R4973" s="38">
        <f t="shared" si="309"/>
        <v>10</v>
      </c>
      <c r="S4973" s="38">
        <f t="shared" ca="1" si="310"/>
        <v>0</v>
      </c>
      <c r="T4973" s="38">
        <f t="shared" ca="1" si="311"/>
        <v>10</v>
      </c>
      <c r="U4973" s="38">
        <f ca="1">SUM($R$9:S4973)</f>
        <v>-119350</v>
      </c>
    </row>
    <row r="4974" spans="16:21" x14ac:dyDescent="0.2">
      <c r="P4974">
        <v>4966</v>
      </c>
      <c r="Q4974" s="37">
        <f t="shared" ca="1" si="308"/>
        <v>0</v>
      </c>
      <c r="R4974" s="38">
        <f t="shared" si="309"/>
        <v>10</v>
      </c>
      <c r="S4974" s="38">
        <f t="shared" ca="1" si="310"/>
        <v>0</v>
      </c>
      <c r="T4974" s="38">
        <f t="shared" ca="1" si="311"/>
        <v>10</v>
      </c>
      <c r="U4974" s="38">
        <f ca="1">SUM($R$9:S4974)</f>
        <v>-119340</v>
      </c>
    </row>
    <row r="4975" spans="16:21" x14ac:dyDescent="0.2">
      <c r="P4975">
        <v>4967</v>
      </c>
      <c r="Q4975" s="37">
        <f t="shared" ca="1" si="308"/>
        <v>0</v>
      </c>
      <c r="R4975" s="38">
        <f t="shared" si="309"/>
        <v>10</v>
      </c>
      <c r="S4975" s="38">
        <f t="shared" ca="1" si="310"/>
        <v>0</v>
      </c>
      <c r="T4975" s="38">
        <f t="shared" ca="1" si="311"/>
        <v>10</v>
      </c>
      <c r="U4975" s="38">
        <f ca="1">SUM($R$9:S4975)</f>
        <v>-119330</v>
      </c>
    </row>
    <row r="4976" spans="16:21" x14ac:dyDescent="0.2">
      <c r="P4976">
        <v>4968</v>
      </c>
      <c r="Q4976" s="37">
        <f t="shared" ca="1" si="308"/>
        <v>0</v>
      </c>
      <c r="R4976" s="38">
        <f t="shared" si="309"/>
        <v>10</v>
      </c>
      <c r="S4976" s="38">
        <f t="shared" ca="1" si="310"/>
        <v>0</v>
      </c>
      <c r="T4976" s="38">
        <f t="shared" ca="1" si="311"/>
        <v>10</v>
      </c>
      <c r="U4976" s="38">
        <f ca="1">SUM($R$9:S4976)</f>
        <v>-119320</v>
      </c>
    </row>
    <row r="4977" spans="16:21" x14ac:dyDescent="0.2">
      <c r="P4977">
        <v>4969</v>
      </c>
      <c r="Q4977" s="37">
        <f t="shared" ref="Q4977:Q5040" ca="1" si="312">IF(RAND()&lt;$C$2,1,0)</f>
        <v>0</v>
      </c>
      <c r="R4977" s="38">
        <f t="shared" ref="R4977:R5040" si="313">$G$2</f>
        <v>10</v>
      </c>
      <c r="S4977" s="38">
        <f t="shared" ref="S4977:S5040" ca="1" si="314">IF(Q4977=1,$G$3,$G$4)</f>
        <v>0</v>
      </c>
      <c r="T4977" s="38">
        <f t="shared" ca="1" si="311"/>
        <v>10</v>
      </c>
      <c r="U4977" s="38">
        <f ca="1">SUM($R$9:S4977)</f>
        <v>-119310</v>
      </c>
    </row>
    <row r="4978" spans="16:21" x14ac:dyDescent="0.2">
      <c r="P4978">
        <v>4970</v>
      </c>
      <c r="Q4978" s="37">
        <f t="shared" ca="1" si="312"/>
        <v>0</v>
      </c>
      <c r="R4978" s="38">
        <f t="shared" si="313"/>
        <v>10</v>
      </c>
      <c r="S4978" s="38">
        <f t="shared" ca="1" si="314"/>
        <v>0</v>
      </c>
      <c r="T4978" s="38">
        <f t="shared" ca="1" si="311"/>
        <v>10</v>
      </c>
      <c r="U4978" s="38">
        <f ca="1">SUM($R$9:S4978)</f>
        <v>-119300</v>
      </c>
    </row>
    <row r="4979" spans="16:21" x14ac:dyDescent="0.2">
      <c r="P4979">
        <v>4971</v>
      </c>
      <c r="Q4979" s="37">
        <f t="shared" ca="1" si="312"/>
        <v>0</v>
      </c>
      <c r="R4979" s="38">
        <f t="shared" si="313"/>
        <v>10</v>
      </c>
      <c r="S4979" s="38">
        <f t="shared" ca="1" si="314"/>
        <v>0</v>
      </c>
      <c r="T4979" s="38">
        <f t="shared" ca="1" si="311"/>
        <v>10</v>
      </c>
      <c r="U4979" s="38">
        <f ca="1">SUM($R$9:S4979)</f>
        <v>-119290</v>
      </c>
    </row>
    <row r="4980" spans="16:21" x14ac:dyDescent="0.2">
      <c r="P4980">
        <v>4972</v>
      </c>
      <c r="Q4980" s="37">
        <f t="shared" ca="1" si="312"/>
        <v>0</v>
      </c>
      <c r="R4980" s="38">
        <f t="shared" si="313"/>
        <v>10</v>
      </c>
      <c r="S4980" s="38">
        <f t="shared" ca="1" si="314"/>
        <v>0</v>
      </c>
      <c r="T4980" s="38">
        <f t="shared" ca="1" si="311"/>
        <v>10</v>
      </c>
      <c r="U4980" s="38">
        <f ca="1">SUM($R$9:S4980)</f>
        <v>-119280</v>
      </c>
    </row>
    <row r="4981" spans="16:21" x14ac:dyDescent="0.2">
      <c r="P4981">
        <v>4973</v>
      </c>
      <c r="Q4981" s="37">
        <f t="shared" ca="1" si="312"/>
        <v>0</v>
      </c>
      <c r="R4981" s="38">
        <f t="shared" si="313"/>
        <v>10</v>
      </c>
      <c r="S4981" s="38">
        <f t="shared" ca="1" si="314"/>
        <v>0</v>
      </c>
      <c r="T4981" s="38">
        <f t="shared" ca="1" si="311"/>
        <v>10</v>
      </c>
      <c r="U4981" s="38">
        <f ca="1">SUM($R$9:S4981)</f>
        <v>-119270</v>
      </c>
    </row>
    <row r="4982" spans="16:21" x14ac:dyDescent="0.2">
      <c r="P4982">
        <v>4974</v>
      </c>
      <c r="Q4982" s="37">
        <f t="shared" ca="1" si="312"/>
        <v>0</v>
      </c>
      <c r="R4982" s="38">
        <f t="shared" si="313"/>
        <v>10</v>
      </c>
      <c r="S4982" s="38">
        <f t="shared" ca="1" si="314"/>
        <v>0</v>
      </c>
      <c r="T4982" s="38">
        <f t="shared" ca="1" si="311"/>
        <v>10</v>
      </c>
      <c r="U4982" s="38">
        <f ca="1">SUM($R$9:S4982)</f>
        <v>-119260</v>
      </c>
    </row>
    <row r="4983" spans="16:21" x14ac:dyDescent="0.2">
      <c r="P4983">
        <v>4975</v>
      </c>
      <c r="Q4983" s="37">
        <f t="shared" ca="1" si="312"/>
        <v>0</v>
      </c>
      <c r="R4983" s="38">
        <f t="shared" si="313"/>
        <v>10</v>
      </c>
      <c r="S4983" s="38">
        <f t="shared" ca="1" si="314"/>
        <v>0</v>
      </c>
      <c r="T4983" s="38">
        <f t="shared" ca="1" si="311"/>
        <v>10</v>
      </c>
      <c r="U4983" s="38">
        <f ca="1">SUM($R$9:S4983)</f>
        <v>-119250</v>
      </c>
    </row>
    <row r="4984" spans="16:21" x14ac:dyDescent="0.2">
      <c r="P4984">
        <v>4976</v>
      </c>
      <c r="Q4984" s="37">
        <f t="shared" ca="1" si="312"/>
        <v>0</v>
      </c>
      <c r="R4984" s="38">
        <f t="shared" si="313"/>
        <v>10</v>
      </c>
      <c r="S4984" s="38">
        <f t="shared" ca="1" si="314"/>
        <v>0</v>
      </c>
      <c r="T4984" s="38">
        <f t="shared" ca="1" si="311"/>
        <v>10</v>
      </c>
      <c r="U4984" s="38">
        <f ca="1">SUM($R$9:S4984)</f>
        <v>-119240</v>
      </c>
    </row>
    <row r="4985" spans="16:21" x14ac:dyDescent="0.2">
      <c r="P4985">
        <v>4977</v>
      </c>
      <c r="Q4985" s="37">
        <f t="shared" ca="1" si="312"/>
        <v>0</v>
      </c>
      <c r="R4985" s="38">
        <f t="shared" si="313"/>
        <v>10</v>
      </c>
      <c r="S4985" s="38">
        <f t="shared" ca="1" si="314"/>
        <v>0</v>
      </c>
      <c r="T4985" s="38">
        <f t="shared" ca="1" si="311"/>
        <v>10</v>
      </c>
      <c r="U4985" s="38">
        <f ca="1">SUM($R$9:S4985)</f>
        <v>-119230</v>
      </c>
    </row>
    <row r="4986" spans="16:21" x14ac:dyDescent="0.2">
      <c r="P4986">
        <v>4978</v>
      </c>
      <c r="Q4986" s="37">
        <f t="shared" ca="1" si="312"/>
        <v>0</v>
      </c>
      <c r="R4986" s="38">
        <f t="shared" si="313"/>
        <v>10</v>
      </c>
      <c r="S4986" s="38">
        <f t="shared" ca="1" si="314"/>
        <v>0</v>
      </c>
      <c r="T4986" s="38">
        <f t="shared" ca="1" si="311"/>
        <v>10</v>
      </c>
      <c r="U4986" s="38">
        <f ca="1">SUM($R$9:S4986)</f>
        <v>-119220</v>
      </c>
    </row>
    <row r="4987" spans="16:21" x14ac:dyDescent="0.2">
      <c r="P4987">
        <v>4979</v>
      </c>
      <c r="Q4987" s="37">
        <f t="shared" ca="1" si="312"/>
        <v>0</v>
      </c>
      <c r="R4987" s="38">
        <f t="shared" si="313"/>
        <v>10</v>
      </c>
      <c r="S4987" s="38">
        <f t="shared" ca="1" si="314"/>
        <v>0</v>
      </c>
      <c r="T4987" s="38">
        <f t="shared" ca="1" si="311"/>
        <v>10</v>
      </c>
      <c r="U4987" s="38">
        <f ca="1">SUM($R$9:S4987)</f>
        <v>-119210</v>
      </c>
    </row>
    <row r="4988" spans="16:21" x14ac:dyDescent="0.2">
      <c r="P4988">
        <v>4980</v>
      </c>
      <c r="Q4988" s="37">
        <f t="shared" ca="1" si="312"/>
        <v>0</v>
      </c>
      <c r="R4988" s="38">
        <f t="shared" si="313"/>
        <v>10</v>
      </c>
      <c r="S4988" s="38">
        <f t="shared" ca="1" si="314"/>
        <v>0</v>
      </c>
      <c r="T4988" s="38">
        <f t="shared" ca="1" si="311"/>
        <v>10</v>
      </c>
      <c r="U4988" s="38">
        <f ca="1">SUM($R$9:S4988)</f>
        <v>-119200</v>
      </c>
    </row>
    <row r="4989" spans="16:21" x14ac:dyDescent="0.2">
      <c r="P4989">
        <v>4981</v>
      </c>
      <c r="Q4989" s="37">
        <f t="shared" ca="1" si="312"/>
        <v>0</v>
      </c>
      <c r="R4989" s="38">
        <f t="shared" si="313"/>
        <v>10</v>
      </c>
      <c r="S4989" s="38">
        <f t="shared" ca="1" si="314"/>
        <v>0</v>
      </c>
      <c r="T4989" s="38">
        <f t="shared" ca="1" si="311"/>
        <v>10</v>
      </c>
      <c r="U4989" s="38">
        <f ca="1">SUM($R$9:S4989)</f>
        <v>-119190</v>
      </c>
    </row>
    <row r="4990" spans="16:21" x14ac:dyDescent="0.2">
      <c r="P4990">
        <v>4982</v>
      </c>
      <c r="Q4990" s="37">
        <f t="shared" ca="1" si="312"/>
        <v>0</v>
      </c>
      <c r="R4990" s="38">
        <f t="shared" si="313"/>
        <v>10</v>
      </c>
      <c r="S4990" s="38">
        <f t="shared" ca="1" si="314"/>
        <v>0</v>
      </c>
      <c r="T4990" s="38">
        <f t="shared" ca="1" si="311"/>
        <v>10</v>
      </c>
      <c r="U4990" s="38">
        <f ca="1">SUM($R$9:S4990)</f>
        <v>-119180</v>
      </c>
    </row>
    <row r="4991" spans="16:21" x14ac:dyDescent="0.2">
      <c r="P4991">
        <v>4983</v>
      </c>
      <c r="Q4991" s="37">
        <f t="shared" ca="1" si="312"/>
        <v>0</v>
      </c>
      <c r="R4991" s="38">
        <f t="shared" si="313"/>
        <v>10</v>
      </c>
      <c r="S4991" s="38">
        <f t="shared" ca="1" si="314"/>
        <v>0</v>
      </c>
      <c r="T4991" s="38">
        <f t="shared" ca="1" si="311"/>
        <v>10</v>
      </c>
      <c r="U4991" s="38">
        <f ca="1">SUM($R$9:S4991)</f>
        <v>-119170</v>
      </c>
    </row>
    <row r="4992" spans="16:21" x14ac:dyDescent="0.2">
      <c r="P4992">
        <v>4984</v>
      </c>
      <c r="Q4992" s="37">
        <f t="shared" ca="1" si="312"/>
        <v>0</v>
      </c>
      <c r="R4992" s="38">
        <f t="shared" si="313"/>
        <v>10</v>
      </c>
      <c r="S4992" s="38">
        <f t="shared" ca="1" si="314"/>
        <v>0</v>
      </c>
      <c r="T4992" s="38">
        <f t="shared" ca="1" si="311"/>
        <v>10</v>
      </c>
      <c r="U4992" s="38">
        <f ca="1">SUM($R$9:S4992)</f>
        <v>-119160</v>
      </c>
    </row>
    <row r="4993" spans="16:21" x14ac:dyDescent="0.2">
      <c r="P4993">
        <v>4985</v>
      </c>
      <c r="Q4993" s="37">
        <f t="shared" ca="1" si="312"/>
        <v>0</v>
      </c>
      <c r="R4993" s="38">
        <f t="shared" si="313"/>
        <v>10</v>
      </c>
      <c r="S4993" s="38">
        <f t="shared" ca="1" si="314"/>
        <v>0</v>
      </c>
      <c r="T4993" s="38">
        <f t="shared" ca="1" si="311"/>
        <v>10</v>
      </c>
      <c r="U4993" s="38">
        <f ca="1">SUM($R$9:S4993)</f>
        <v>-119150</v>
      </c>
    </row>
    <row r="4994" spans="16:21" x14ac:dyDescent="0.2">
      <c r="P4994">
        <v>4986</v>
      </c>
      <c r="Q4994" s="37">
        <f t="shared" ca="1" si="312"/>
        <v>0</v>
      </c>
      <c r="R4994" s="38">
        <f t="shared" si="313"/>
        <v>10</v>
      </c>
      <c r="S4994" s="38">
        <f t="shared" ca="1" si="314"/>
        <v>0</v>
      </c>
      <c r="T4994" s="38">
        <f t="shared" ca="1" si="311"/>
        <v>10</v>
      </c>
      <c r="U4994" s="38">
        <f ca="1">SUM($R$9:S4994)</f>
        <v>-119140</v>
      </c>
    </row>
    <row r="4995" spans="16:21" x14ac:dyDescent="0.2">
      <c r="P4995">
        <v>4987</v>
      </c>
      <c r="Q4995" s="37">
        <f t="shared" ca="1" si="312"/>
        <v>0</v>
      </c>
      <c r="R4995" s="38">
        <f t="shared" si="313"/>
        <v>10</v>
      </c>
      <c r="S4995" s="38">
        <f t="shared" ca="1" si="314"/>
        <v>0</v>
      </c>
      <c r="T4995" s="38">
        <f t="shared" ca="1" si="311"/>
        <v>10</v>
      </c>
      <c r="U4995" s="38">
        <f ca="1">SUM($R$9:S4995)</f>
        <v>-119130</v>
      </c>
    </row>
    <row r="4996" spans="16:21" x14ac:dyDescent="0.2">
      <c r="P4996">
        <v>4988</v>
      </c>
      <c r="Q4996" s="37">
        <f t="shared" ca="1" si="312"/>
        <v>0</v>
      </c>
      <c r="R4996" s="38">
        <f t="shared" si="313"/>
        <v>10</v>
      </c>
      <c r="S4996" s="38">
        <f t="shared" ca="1" si="314"/>
        <v>0</v>
      </c>
      <c r="T4996" s="38">
        <f t="shared" ca="1" si="311"/>
        <v>10</v>
      </c>
      <c r="U4996" s="38">
        <f ca="1">SUM($R$9:S4996)</f>
        <v>-119120</v>
      </c>
    </row>
    <row r="4997" spans="16:21" x14ac:dyDescent="0.2">
      <c r="P4997">
        <v>4989</v>
      </c>
      <c r="Q4997" s="37">
        <f t="shared" ca="1" si="312"/>
        <v>0</v>
      </c>
      <c r="R4997" s="38">
        <f t="shared" si="313"/>
        <v>10</v>
      </c>
      <c r="S4997" s="38">
        <f t="shared" ca="1" si="314"/>
        <v>0</v>
      </c>
      <c r="T4997" s="38">
        <f t="shared" ca="1" si="311"/>
        <v>10</v>
      </c>
      <c r="U4997" s="38">
        <f ca="1">SUM($R$9:S4997)</f>
        <v>-119110</v>
      </c>
    </row>
    <row r="4998" spans="16:21" x14ac:dyDescent="0.2">
      <c r="P4998">
        <v>4990</v>
      </c>
      <c r="Q4998" s="37">
        <f t="shared" ca="1" si="312"/>
        <v>0</v>
      </c>
      <c r="R4998" s="38">
        <f t="shared" si="313"/>
        <v>10</v>
      </c>
      <c r="S4998" s="38">
        <f t="shared" ca="1" si="314"/>
        <v>0</v>
      </c>
      <c r="T4998" s="38">
        <f t="shared" ca="1" si="311"/>
        <v>10</v>
      </c>
      <c r="U4998" s="38">
        <f ca="1">SUM($R$9:S4998)</f>
        <v>-119100</v>
      </c>
    </row>
    <row r="4999" spans="16:21" x14ac:dyDescent="0.2">
      <c r="P4999">
        <v>4991</v>
      </c>
      <c r="Q4999" s="37">
        <f t="shared" ca="1" si="312"/>
        <v>0</v>
      </c>
      <c r="R4999" s="38">
        <f t="shared" si="313"/>
        <v>10</v>
      </c>
      <c r="S4999" s="38">
        <f t="shared" ca="1" si="314"/>
        <v>0</v>
      </c>
      <c r="T4999" s="38">
        <f t="shared" ca="1" si="311"/>
        <v>10</v>
      </c>
      <c r="U4999" s="38">
        <f ca="1">SUM($R$9:S4999)</f>
        <v>-119090</v>
      </c>
    </row>
    <row r="5000" spans="16:21" x14ac:dyDescent="0.2">
      <c r="P5000">
        <v>4992</v>
      </c>
      <c r="Q5000" s="37">
        <f t="shared" ca="1" si="312"/>
        <v>0</v>
      </c>
      <c r="R5000" s="38">
        <f t="shared" si="313"/>
        <v>10</v>
      </c>
      <c r="S5000" s="38">
        <f t="shared" ca="1" si="314"/>
        <v>0</v>
      </c>
      <c r="T5000" s="38">
        <f t="shared" ca="1" si="311"/>
        <v>10</v>
      </c>
      <c r="U5000" s="38">
        <f ca="1">SUM($R$9:S5000)</f>
        <v>-119080</v>
      </c>
    </row>
    <row r="5001" spans="16:21" x14ac:dyDescent="0.2">
      <c r="P5001">
        <v>4993</v>
      </c>
      <c r="Q5001" s="37">
        <f t="shared" ca="1" si="312"/>
        <v>0</v>
      </c>
      <c r="R5001" s="38">
        <f t="shared" si="313"/>
        <v>10</v>
      </c>
      <c r="S5001" s="38">
        <f t="shared" ca="1" si="314"/>
        <v>0</v>
      </c>
      <c r="T5001" s="38">
        <f t="shared" ca="1" si="311"/>
        <v>10</v>
      </c>
      <c r="U5001" s="38">
        <f ca="1">SUM($R$9:S5001)</f>
        <v>-119070</v>
      </c>
    </row>
    <row r="5002" spans="16:21" x14ac:dyDescent="0.2">
      <c r="P5002">
        <v>4994</v>
      </c>
      <c r="Q5002" s="37">
        <f t="shared" ca="1" si="312"/>
        <v>0</v>
      </c>
      <c r="R5002" s="38">
        <f t="shared" si="313"/>
        <v>10</v>
      </c>
      <c r="S5002" s="38">
        <f t="shared" ca="1" si="314"/>
        <v>0</v>
      </c>
      <c r="T5002" s="38">
        <f t="shared" ref="T5002:T5065" ca="1" si="315">R5002+S5002</f>
        <v>10</v>
      </c>
      <c r="U5002" s="38">
        <f ca="1">SUM($R$9:S5002)</f>
        <v>-119060</v>
      </c>
    </row>
    <row r="5003" spans="16:21" x14ac:dyDescent="0.2">
      <c r="P5003">
        <v>4995</v>
      </c>
      <c r="Q5003" s="37">
        <f t="shared" ca="1" si="312"/>
        <v>0</v>
      </c>
      <c r="R5003" s="38">
        <f t="shared" si="313"/>
        <v>10</v>
      </c>
      <c r="S5003" s="38">
        <f t="shared" ca="1" si="314"/>
        <v>0</v>
      </c>
      <c r="T5003" s="38">
        <f t="shared" ca="1" si="315"/>
        <v>10</v>
      </c>
      <c r="U5003" s="38">
        <f ca="1">SUM($R$9:S5003)</f>
        <v>-119050</v>
      </c>
    </row>
    <row r="5004" spans="16:21" x14ac:dyDescent="0.2">
      <c r="P5004">
        <v>4996</v>
      </c>
      <c r="Q5004" s="37">
        <f t="shared" ca="1" si="312"/>
        <v>0</v>
      </c>
      <c r="R5004" s="38">
        <f t="shared" si="313"/>
        <v>10</v>
      </c>
      <c r="S5004" s="38">
        <f t="shared" ca="1" si="314"/>
        <v>0</v>
      </c>
      <c r="T5004" s="38">
        <f t="shared" ca="1" si="315"/>
        <v>10</v>
      </c>
      <c r="U5004" s="38">
        <f ca="1">SUM($R$9:S5004)</f>
        <v>-119040</v>
      </c>
    </row>
    <row r="5005" spans="16:21" x14ac:dyDescent="0.2">
      <c r="P5005">
        <v>4997</v>
      </c>
      <c r="Q5005" s="37">
        <f t="shared" ca="1" si="312"/>
        <v>0</v>
      </c>
      <c r="R5005" s="38">
        <f t="shared" si="313"/>
        <v>10</v>
      </c>
      <c r="S5005" s="38">
        <f t="shared" ca="1" si="314"/>
        <v>0</v>
      </c>
      <c r="T5005" s="38">
        <f t="shared" ca="1" si="315"/>
        <v>10</v>
      </c>
      <c r="U5005" s="38">
        <f ca="1">SUM($R$9:S5005)</f>
        <v>-119030</v>
      </c>
    </row>
    <row r="5006" spans="16:21" x14ac:dyDescent="0.2">
      <c r="P5006">
        <v>4998</v>
      </c>
      <c r="Q5006" s="37">
        <f t="shared" ca="1" si="312"/>
        <v>0</v>
      </c>
      <c r="R5006" s="38">
        <f t="shared" si="313"/>
        <v>10</v>
      </c>
      <c r="S5006" s="38">
        <f t="shared" ca="1" si="314"/>
        <v>0</v>
      </c>
      <c r="T5006" s="38">
        <f t="shared" ca="1" si="315"/>
        <v>10</v>
      </c>
      <c r="U5006" s="38">
        <f ca="1">SUM($R$9:S5006)</f>
        <v>-119020</v>
      </c>
    </row>
    <row r="5007" spans="16:21" x14ac:dyDescent="0.2">
      <c r="P5007">
        <v>4999</v>
      </c>
      <c r="Q5007" s="37">
        <f t="shared" ca="1" si="312"/>
        <v>0</v>
      </c>
      <c r="R5007" s="38">
        <f t="shared" si="313"/>
        <v>10</v>
      </c>
      <c r="S5007" s="38">
        <f t="shared" ca="1" si="314"/>
        <v>0</v>
      </c>
      <c r="T5007" s="38">
        <f t="shared" ca="1" si="315"/>
        <v>10</v>
      </c>
      <c r="U5007" s="38">
        <f ca="1">SUM($R$9:S5007)</f>
        <v>-119010</v>
      </c>
    </row>
    <row r="5008" spans="16:21" x14ac:dyDescent="0.2">
      <c r="P5008">
        <v>5000</v>
      </c>
      <c r="Q5008" s="37">
        <f t="shared" ca="1" si="312"/>
        <v>0</v>
      </c>
      <c r="R5008" s="38">
        <f t="shared" si="313"/>
        <v>10</v>
      </c>
      <c r="S5008" s="38">
        <f t="shared" ca="1" si="314"/>
        <v>0</v>
      </c>
      <c r="T5008" s="38">
        <f t="shared" ca="1" si="315"/>
        <v>10</v>
      </c>
      <c r="U5008" s="38">
        <f ca="1">SUM($R$9:S5008)</f>
        <v>-119000</v>
      </c>
    </row>
    <row r="5009" spans="16:21" x14ac:dyDescent="0.2">
      <c r="P5009">
        <v>5001</v>
      </c>
      <c r="Q5009" s="37">
        <f t="shared" ca="1" si="312"/>
        <v>0</v>
      </c>
      <c r="R5009" s="38">
        <f t="shared" si="313"/>
        <v>10</v>
      </c>
      <c r="S5009" s="38">
        <f t="shared" ca="1" si="314"/>
        <v>0</v>
      </c>
      <c r="T5009" s="38">
        <f t="shared" ca="1" si="315"/>
        <v>10</v>
      </c>
      <c r="U5009" s="38">
        <f ca="1">SUM($R$9:S5009)</f>
        <v>-118990</v>
      </c>
    </row>
    <row r="5010" spans="16:21" x14ac:dyDescent="0.2">
      <c r="P5010">
        <v>5002</v>
      </c>
      <c r="Q5010" s="37">
        <f t="shared" ca="1" si="312"/>
        <v>0</v>
      </c>
      <c r="R5010" s="38">
        <f t="shared" si="313"/>
        <v>10</v>
      </c>
      <c r="S5010" s="38">
        <f t="shared" ca="1" si="314"/>
        <v>0</v>
      </c>
      <c r="T5010" s="38">
        <f t="shared" ca="1" si="315"/>
        <v>10</v>
      </c>
      <c r="U5010" s="38">
        <f ca="1">SUM($R$9:S5010)</f>
        <v>-118980</v>
      </c>
    </row>
    <row r="5011" spans="16:21" x14ac:dyDescent="0.2">
      <c r="P5011">
        <v>5003</v>
      </c>
      <c r="Q5011" s="37">
        <f t="shared" ca="1" si="312"/>
        <v>0</v>
      </c>
      <c r="R5011" s="38">
        <f t="shared" si="313"/>
        <v>10</v>
      </c>
      <c r="S5011" s="38">
        <f t="shared" ca="1" si="314"/>
        <v>0</v>
      </c>
      <c r="T5011" s="38">
        <f t="shared" ca="1" si="315"/>
        <v>10</v>
      </c>
      <c r="U5011" s="38">
        <f ca="1">SUM($R$9:S5011)</f>
        <v>-118970</v>
      </c>
    </row>
    <row r="5012" spans="16:21" x14ac:dyDescent="0.2">
      <c r="P5012">
        <v>5004</v>
      </c>
      <c r="Q5012" s="37">
        <f t="shared" ca="1" si="312"/>
        <v>0</v>
      </c>
      <c r="R5012" s="38">
        <f t="shared" si="313"/>
        <v>10</v>
      </c>
      <c r="S5012" s="38">
        <f t="shared" ca="1" si="314"/>
        <v>0</v>
      </c>
      <c r="T5012" s="38">
        <f t="shared" ca="1" si="315"/>
        <v>10</v>
      </c>
      <c r="U5012" s="38">
        <f ca="1">SUM($R$9:S5012)</f>
        <v>-118960</v>
      </c>
    </row>
    <row r="5013" spans="16:21" x14ac:dyDescent="0.2">
      <c r="P5013">
        <v>5005</v>
      </c>
      <c r="Q5013" s="37">
        <f t="shared" ca="1" si="312"/>
        <v>0</v>
      </c>
      <c r="R5013" s="38">
        <f t="shared" si="313"/>
        <v>10</v>
      </c>
      <c r="S5013" s="38">
        <f t="shared" ca="1" si="314"/>
        <v>0</v>
      </c>
      <c r="T5013" s="38">
        <f t="shared" ca="1" si="315"/>
        <v>10</v>
      </c>
      <c r="U5013" s="38">
        <f ca="1">SUM($R$9:S5013)</f>
        <v>-118950</v>
      </c>
    </row>
    <row r="5014" spans="16:21" x14ac:dyDescent="0.2">
      <c r="P5014">
        <v>5006</v>
      </c>
      <c r="Q5014" s="37">
        <f t="shared" ca="1" si="312"/>
        <v>0</v>
      </c>
      <c r="R5014" s="38">
        <f t="shared" si="313"/>
        <v>10</v>
      </c>
      <c r="S5014" s="38">
        <f t="shared" ca="1" si="314"/>
        <v>0</v>
      </c>
      <c r="T5014" s="38">
        <f t="shared" ca="1" si="315"/>
        <v>10</v>
      </c>
      <c r="U5014" s="38">
        <f ca="1">SUM($R$9:S5014)</f>
        <v>-118940</v>
      </c>
    </row>
    <row r="5015" spans="16:21" x14ac:dyDescent="0.2">
      <c r="P5015">
        <v>5007</v>
      </c>
      <c r="Q5015" s="37">
        <f t="shared" ca="1" si="312"/>
        <v>0</v>
      </c>
      <c r="R5015" s="38">
        <f t="shared" si="313"/>
        <v>10</v>
      </c>
      <c r="S5015" s="38">
        <f t="shared" ca="1" si="314"/>
        <v>0</v>
      </c>
      <c r="T5015" s="38">
        <f t="shared" ca="1" si="315"/>
        <v>10</v>
      </c>
      <c r="U5015" s="38">
        <f ca="1">SUM($R$9:S5015)</f>
        <v>-118930</v>
      </c>
    </row>
    <row r="5016" spans="16:21" x14ac:dyDescent="0.2">
      <c r="P5016">
        <v>5008</v>
      </c>
      <c r="Q5016" s="37">
        <f t="shared" ca="1" si="312"/>
        <v>0</v>
      </c>
      <c r="R5016" s="38">
        <f t="shared" si="313"/>
        <v>10</v>
      </c>
      <c r="S5016" s="38">
        <f t="shared" ca="1" si="314"/>
        <v>0</v>
      </c>
      <c r="T5016" s="38">
        <f t="shared" ca="1" si="315"/>
        <v>10</v>
      </c>
      <c r="U5016" s="38">
        <f ca="1">SUM($R$9:S5016)</f>
        <v>-118920</v>
      </c>
    </row>
    <row r="5017" spans="16:21" x14ac:dyDescent="0.2">
      <c r="P5017">
        <v>5009</v>
      </c>
      <c r="Q5017" s="37">
        <f t="shared" ca="1" si="312"/>
        <v>0</v>
      </c>
      <c r="R5017" s="38">
        <f t="shared" si="313"/>
        <v>10</v>
      </c>
      <c r="S5017" s="38">
        <f t="shared" ca="1" si="314"/>
        <v>0</v>
      </c>
      <c r="T5017" s="38">
        <f t="shared" ca="1" si="315"/>
        <v>10</v>
      </c>
      <c r="U5017" s="38">
        <f ca="1">SUM($R$9:S5017)</f>
        <v>-118910</v>
      </c>
    </row>
    <row r="5018" spans="16:21" x14ac:dyDescent="0.2">
      <c r="P5018">
        <v>5010</v>
      </c>
      <c r="Q5018" s="37">
        <f t="shared" ca="1" si="312"/>
        <v>0</v>
      </c>
      <c r="R5018" s="38">
        <f t="shared" si="313"/>
        <v>10</v>
      </c>
      <c r="S5018" s="38">
        <f t="shared" ca="1" si="314"/>
        <v>0</v>
      </c>
      <c r="T5018" s="38">
        <f t="shared" ca="1" si="315"/>
        <v>10</v>
      </c>
      <c r="U5018" s="38">
        <f ca="1">SUM($R$9:S5018)</f>
        <v>-118900</v>
      </c>
    </row>
    <row r="5019" spans="16:21" x14ac:dyDescent="0.2">
      <c r="P5019">
        <v>5011</v>
      </c>
      <c r="Q5019" s="37">
        <f t="shared" ca="1" si="312"/>
        <v>1</v>
      </c>
      <c r="R5019" s="38">
        <f t="shared" si="313"/>
        <v>10</v>
      </c>
      <c r="S5019" s="38">
        <f t="shared" ca="1" si="314"/>
        <v>-1000</v>
      </c>
      <c r="T5019" s="38">
        <f t="shared" ca="1" si="315"/>
        <v>-990</v>
      </c>
      <c r="U5019" s="38">
        <f ca="1">SUM($R$9:S5019)</f>
        <v>-119890</v>
      </c>
    </row>
    <row r="5020" spans="16:21" x14ac:dyDescent="0.2">
      <c r="P5020">
        <v>5012</v>
      </c>
      <c r="Q5020" s="37">
        <f t="shared" ca="1" si="312"/>
        <v>0</v>
      </c>
      <c r="R5020" s="38">
        <f t="shared" si="313"/>
        <v>10</v>
      </c>
      <c r="S5020" s="38">
        <f t="shared" ca="1" si="314"/>
        <v>0</v>
      </c>
      <c r="T5020" s="38">
        <f t="shared" ca="1" si="315"/>
        <v>10</v>
      </c>
      <c r="U5020" s="38">
        <f ca="1">SUM($R$9:S5020)</f>
        <v>-119880</v>
      </c>
    </row>
    <row r="5021" spans="16:21" x14ac:dyDescent="0.2">
      <c r="P5021">
        <v>5013</v>
      </c>
      <c r="Q5021" s="37">
        <f t="shared" ca="1" si="312"/>
        <v>0</v>
      </c>
      <c r="R5021" s="38">
        <f t="shared" si="313"/>
        <v>10</v>
      </c>
      <c r="S5021" s="38">
        <f t="shared" ca="1" si="314"/>
        <v>0</v>
      </c>
      <c r="T5021" s="38">
        <f t="shared" ca="1" si="315"/>
        <v>10</v>
      </c>
      <c r="U5021" s="38">
        <f ca="1">SUM($R$9:S5021)</f>
        <v>-119870</v>
      </c>
    </row>
    <row r="5022" spans="16:21" x14ac:dyDescent="0.2">
      <c r="P5022">
        <v>5014</v>
      </c>
      <c r="Q5022" s="37">
        <f t="shared" ca="1" si="312"/>
        <v>0</v>
      </c>
      <c r="R5022" s="38">
        <f t="shared" si="313"/>
        <v>10</v>
      </c>
      <c r="S5022" s="38">
        <f t="shared" ca="1" si="314"/>
        <v>0</v>
      </c>
      <c r="T5022" s="38">
        <f t="shared" ca="1" si="315"/>
        <v>10</v>
      </c>
      <c r="U5022" s="38">
        <f ca="1">SUM($R$9:S5022)</f>
        <v>-119860</v>
      </c>
    </row>
    <row r="5023" spans="16:21" x14ac:dyDescent="0.2">
      <c r="P5023">
        <v>5015</v>
      </c>
      <c r="Q5023" s="37">
        <f t="shared" ca="1" si="312"/>
        <v>0</v>
      </c>
      <c r="R5023" s="38">
        <f t="shared" si="313"/>
        <v>10</v>
      </c>
      <c r="S5023" s="38">
        <f t="shared" ca="1" si="314"/>
        <v>0</v>
      </c>
      <c r="T5023" s="38">
        <f t="shared" ca="1" si="315"/>
        <v>10</v>
      </c>
      <c r="U5023" s="38">
        <f ca="1">SUM($R$9:S5023)</f>
        <v>-119850</v>
      </c>
    </row>
    <row r="5024" spans="16:21" x14ac:dyDescent="0.2">
      <c r="P5024">
        <v>5016</v>
      </c>
      <c r="Q5024" s="37">
        <f t="shared" ca="1" si="312"/>
        <v>0</v>
      </c>
      <c r="R5024" s="38">
        <f t="shared" si="313"/>
        <v>10</v>
      </c>
      <c r="S5024" s="38">
        <f t="shared" ca="1" si="314"/>
        <v>0</v>
      </c>
      <c r="T5024" s="38">
        <f t="shared" ca="1" si="315"/>
        <v>10</v>
      </c>
      <c r="U5024" s="38">
        <f ca="1">SUM($R$9:S5024)</f>
        <v>-119840</v>
      </c>
    </row>
    <row r="5025" spans="16:21" x14ac:dyDescent="0.2">
      <c r="P5025">
        <v>5017</v>
      </c>
      <c r="Q5025" s="37">
        <f t="shared" ca="1" si="312"/>
        <v>0</v>
      </c>
      <c r="R5025" s="38">
        <f t="shared" si="313"/>
        <v>10</v>
      </c>
      <c r="S5025" s="38">
        <f t="shared" ca="1" si="314"/>
        <v>0</v>
      </c>
      <c r="T5025" s="38">
        <f t="shared" ca="1" si="315"/>
        <v>10</v>
      </c>
      <c r="U5025" s="38">
        <f ca="1">SUM($R$9:S5025)</f>
        <v>-119830</v>
      </c>
    </row>
    <row r="5026" spans="16:21" x14ac:dyDescent="0.2">
      <c r="P5026">
        <v>5018</v>
      </c>
      <c r="Q5026" s="37">
        <f t="shared" ca="1" si="312"/>
        <v>0</v>
      </c>
      <c r="R5026" s="38">
        <f t="shared" si="313"/>
        <v>10</v>
      </c>
      <c r="S5026" s="38">
        <f t="shared" ca="1" si="314"/>
        <v>0</v>
      </c>
      <c r="T5026" s="38">
        <f t="shared" ca="1" si="315"/>
        <v>10</v>
      </c>
      <c r="U5026" s="38">
        <f ca="1">SUM($R$9:S5026)</f>
        <v>-119820</v>
      </c>
    </row>
    <row r="5027" spans="16:21" x14ac:dyDescent="0.2">
      <c r="P5027">
        <v>5019</v>
      </c>
      <c r="Q5027" s="37">
        <f t="shared" ca="1" si="312"/>
        <v>0</v>
      </c>
      <c r="R5027" s="38">
        <f t="shared" si="313"/>
        <v>10</v>
      </c>
      <c r="S5027" s="38">
        <f t="shared" ca="1" si="314"/>
        <v>0</v>
      </c>
      <c r="T5027" s="38">
        <f t="shared" ca="1" si="315"/>
        <v>10</v>
      </c>
      <c r="U5027" s="38">
        <f ca="1">SUM($R$9:S5027)</f>
        <v>-119810</v>
      </c>
    </row>
    <row r="5028" spans="16:21" x14ac:dyDescent="0.2">
      <c r="P5028">
        <v>5020</v>
      </c>
      <c r="Q5028" s="37">
        <f t="shared" ca="1" si="312"/>
        <v>0</v>
      </c>
      <c r="R5028" s="38">
        <f t="shared" si="313"/>
        <v>10</v>
      </c>
      <c r="S5028" s="38">
        <f t="shared" ca="1" si="314"/>
        <v>0</v>
      </c>
      <c r="T5028" s="38">
        <f t="shared" ca="1" si="315"/>
        <v>10</v>
      </c>
      <c r="U5028" s="38">
        <f ca="1">SUM($R$9:S5028)</f>
        <v>-119800</v>
      </c>
    </row>
    <row r="5029" spans="16:21" x14ac:dyDescent="0.2">
      <c r="P5029">
        <v>5021</v>
      </c>
      <c r="Q5029" s="37">
        <f t="shared" ca="1" si="312"/>
        <v>0</v>
      </c>
      <c r="R5029" s="38">
        <f t="shared" si="313"/>
        <v>10</v>
      </c>
      <c r="S5029" s="38">
        <f t="shared" ca="1" si="314"/>
        <v>0</v>
      </c>
      <c r="T5029" s="38">
        <f t="shared" ca="1" si="315"/>
        <v>10</v>
      </c>
      <c r="U5029" s="38">
        <f ca="1">SUM($R$9:S5029)</f>
        <v>-119790</v>
      </c>
    </row>
    <row r="5030" spans="16:21" x14ac:dyDescent="0.2">
      <c r="P5030">
        <v>5022</v>
      </c>
      <c r="Q5030" s="37">
        <f t="shared" ca="1" si="312"/>
        <v>0</v>
      </c>
      <c r="R5030" s="38">
        <f t="shared" si="313"/>
        <v>10</v>
      </c>
      <c r="S5030" s="38">
        <f t="shared" ca="1" si="314"/>
        <v>0</v>
      </c>
      <c r="T5030" s="38">
        <f t="shared" ca="1" si="315"/>
        <v>10</v>
      </c>
      <c r="U5030" s="38">
        <f ca="1">SUM($R$9:S5030)</f>
        <v>-119780</v>
      </c>
    </row>
    <row r="5031" spans="16:21" x14ac:dyDescent="0.2">
      <c r="P5031">
        <v>5023</v>
      </c>
      <c r="Q5031" s="37">
        <f t="shared" ca="1" si="312"/>
        <v>0</v>
      </c>
      <c r="R5031" s="38">
        <f t="shared" si="313"/>
        <v>10</v>
      </c>
      <c r="S5031" s="38">
        <f t="shared" ca="1" si="314"/>
        <v>0</v>
      </c>
      <c r="T5031" s="38">
        <f t="shared" ca="1" si="315"/>
        <v>10</v>
      </c>
      <c r="U5031" s="38">
        <f ca="1">SUM($R$9:S5031)</f>
        <v>-119770</v>
      </c>
    </row>
    <row r="5032" spans="16:21" x14ac:dyDescent="0.2">
      <c r="P5032">
        <v>5024</v>
      </c>
      <c r="Q5032" s="37">
        <f t="shared" ca="1" si="312"/>
        <v>1</v>
      </c>
      <c r="R5032" s="38">
        <f t="shared" si="313"/>
        <v>10</v>
      </c>
      <c r="S5032" s="38">
        <f t="shared" ca="1" si="314"/>
        <v>-1000</v>
      </c>
      <c r="T5032" s="38">
        <f t="shared" ca="1" si="315"/>
        <v>-990</v>
      </c>
      <c r="U5032" s="38">
        <f ca="1">SUM($R$9:S5032)</f>
        <v>-120760</v>
      </c>
    </row>
    <row r="5033" spans="16:21" x14ac:dyDescent="0.2">
      <c r="P5033">
        <v>5025</v>
      </c>
      <c r="Q5033" s="37">
        <f t="shared" ca="1" si="312"/>
        <v>0</v>
      </c>
      <c r="R5033" s="38">
        <f t="shared" si="313"/>
        <v>10</v>
      </c>
      <c r="S5033" s="38">
        <f t="shared" ca="1" si="314"/>
        <v>0</v>
      </c>
      <c r="T5033" s="38">
        <f t="shared" ca="1" si="315"/>
        <v>10</v>
      </c>
      <c r="U5033" s="38">
        <f ca="1">SUM($R$9:S5033)</f>
        <v>-120750</v>
      </c>
    </row>
    <row r="5034" spans="16:21" x14ac:dyDescent="0.2">
      <c r="P5034">
        <v>5026</v>
      </c>
      <c r="Q5034" s="37">
        <f t="shared" ca="1" si="312"/>
        <v>0</v>
      </c>
      <c r="R5034" s="38">
        <f t="shared" si="313"/>
        <v>10</v>
      </c>
      <c r="S5034" s="38">
        <f t="shared" ca="1" si="314"/>
        <v>0</v>
      </c>
      <c r="T5034" s="38">
        <f t="shared" ca="1" si="315"/>
        <v>10</v>
      </c>
      <c r="U5034" s="38">
        <f ca="1">SUM($R$9:S5034)</f>
        <v>-120740</v>
      </c>
    </row>
    <row r="5035" spans="16:21" x14ac:dyDescent="0.2">
      <c r="P5035">
        <v>5027</v>
      </c>
      <c r="Q5035" s="37">
        <f t="shared" ca="1" si="312"/>
        <v>0</v>
      </c>
      <c r="R5035" s="38">
        <f t="shared" si="313"/>
        <v>10</v>
      </c>
      <c r="S5035" s="38">
        <f t="shared" ca="1" si="314"/>
        <v>0</v>
      </c>
      <c r="T5035" s="38">
        <f t="shared" ca="1" si="315"/>
        <v>10</v>
      </c>
      <c r="U5035" s="38">
        <f ca="1">SUM($R$9:S5035)</f>
        <v>-120730</v>
      </c>
    </row>
    <row r="5036" spans="16:21" x14ac:dyDescent="0.2">
      <c r="P5036">
        <v>5028</v>
      </c>
      <c r="Q5036" s="37">
        <f t="shared" ca="1" si="312"/>
        <v>0</v>
      </c>
      <c r="R5036" s="38">
        <f t="shared" si="313"/>
        <v>10</v>
      </c>
      <c r="S5036" s="38">
        <f t="shared" ca="1" si="314"/>
        <v>0</v>
      </c>
      <c r="T5036" s="38">
        <f t="shared" ca="1" si="315"/>
        <v>10</v>
      </c>
      <c r="U5036" s="38">
        <f ca="1">SUM($R$9:S5036)</f>
        <v>-120720</v>
      </c>
    </row>
    <row r="5037" spans="16:21" x14ac:dyDescent="0.2">
      <c r="P5037">
        <v>5029</v>
      </c>
      <c r="Q5037" s="37">
        <f t="shared" ca="1" si="312"/>
        <v>0</v>
      </c>
      <c r="R5037" s="38">
        <f t="shared" si="313"/>
        <v>10</v>
      </c>
      <c r="S5037" s="38">
        <f t="shared" ca="1" si="314"/>
        <v>0</v>
      </c>
      <c r="T5037" s="38">
        <f t="shared" ca="1" si="315"/>
        <v>10</v>
      </c>
      <c r="U5037" s="38">
        <f ca="1">SUM($R$9:S5037)</f>
        <v>-120710</v>
      </c>
    </row>
    <row r="5038" spans="16:21" x14ac:dyDescent="0.2">
      <c r="P5038">
        <v>5030</v>
      </c>
      <c r="Q5038" s="37">
        <f t="shared" ca="1" si="312"/>
        <v>0</v>
      </c>
      <c r="R5038" s="38">
        <f t="shared" si="313"/>
        <v>10</v>
      </c>
      <c r="S5038" s="38">
        <f t="shared" ca="1" si="314"/>
        <v>0</v>
      </c>
      <c r="T5038" s="38">
        <f t="shared" ca="1" si="315"/>
        <v>10</v>
      </c>
      <c r="U5038" s="38">
        <f ca="1">SUM($R$9:S5038)</f>
        <v>-120700</v>
      </c>
    </row>
    <row r="5039" spans="16:21" x14ac:dyDescent="0.2">
      <c r="P5039">
        <v>5031</v>
      </c>
      <c r="Q5039" s="37">
        <f t="shared" ca="1" si="312"/>
        <v>0</v>
      </c>
      <c r="R5039" s="38">
        <f t="shared" si="313"/>
        <v>10</v>
      </c>
      <c r="S5039" s="38">
        <f t="shared" ca="1" si="314"/>
        <v>0</v>
      </c>
      <c r="T5039" s="38">
        <f t="shared" ca="1" si="315"/>
        <v>10</v>
      </c>
      <c r="U5039" s="38">
        <f ca="1">SUM($R$9:S5039)</f>
        <v>-120690</v>
      </c>
    </row>
    <row r="5040" spans="16:21" x14ac:dyDescent="0.2">
      <c r="P5040">
        <v>5032</v>
      </c>
      <c r="Q5040" s="37">
        <f t="shared" ca="1" si="312"/>
        <v>0</v>
      </c>
      <c r="R5040" s="38">
        <f t="shared" si="313"/>
        <v>10</v>
      </c>
      <c r="S5040" s="38">
        <f t="shared" ca="1" si="314"/>
        <v>0</v>
      </c>
      <c r="T5040" s="38">
        <f t="shared" ca="1" si="315"/>
        <v>10</v>
      </c>
      <c r="U5040" s="38">
        <f ca="1">SUM($R$9:S5040)</f>
        <v>-120680</v>
      </c>
    </row>
    <row r="5041" spans="16:21" x14ac:dyDescent="0.2">
      <c r="P5041">
        <v>5033</v>
      </c>
      <c r="Q5041" s="37">
        <f t="shared" ref="Q5041:Q5104" ca="1" si="316">IF(RAND()&lt;$C$2,1,0)</f>
        <v>0</v>
      </c>
      <c r="R5041" s="38">
        <f t="shared" ref="R5041:R5104" si="317">$G$2</f>
        <v>10</v>
      </c>
      <c r="S5041" s="38">
        <f t="shared" ref="S5041:S5104" ca="1" si="318">IF(Q5041=1,$G$3,$G$4)</f>
        <v>0</v>
      </c>
      <c r="T5041" s="38">
        <f t="shared" ca="1" si="315"/>
        <v>10</v>
      </c>
      <c r="U5041" s="38">
        <f ca="1">SUM($R$9:S5041)</f>
        <v>-120670</v>
      </c>
    </row>
    <row r="5042" spans="16:21" x14ac:dyDescent="0.2">
      <c r="P5042">
        <v>5034</v>
      </c>
      <c r="Q5042" s="37">
        <f t="shared" ca="1" si="316"/>
        <v>0</v>
      </c>
      <c r="R5042" s="38">
        <f t="shared" si="317"/>
        <v>10</v>
      </c>
      <c r="S5042" s="38">
        <f t="shared" ca="1" si="318"/>
        <v>0</v>
      </c>
      <c r="T5042" s="38">
        <f t="shared" ca="1" si="315"/>
        <v>10</v>
      </c>
      <c r="U5042" s="38">
        <f ca="1">SUM($R$9:S5042)</f>
        <v>-120660</v>
      </c>
    </row>
    <row r="5043" spans="16:21" x14ac:dyDescent="0.2">
      <c r="P5043">
        <v>5035</v>
      </c>
      <c r="Q5043" s="37">
        <f t="shared" ca="1" si="316"/>
        <v>0</v>
      </c>
      <c r="R5043" s="38">
        <f t="shared" si="317"/>
        <v>10</v>
      </c>
      <c r="S5043" s="38">
        <f t="shared" ca="1" si="318"/>
        <v>0</v>
      </c>
      <c r="T5043" s="38">
        <f t="shared" ca="1" si="315"/>
        <v>10</v>
      </c>
      <c r="U5043" s="38">
        <f ca="1">SUM($R$9:S5043)</f>
        <v>-120650</v>
      </c>
    </row>
    <row r="5044" spans="16:21" x14ac:dyDescent="0.2">
      <c r="P5044">
        <v>5036</v>
      </c>
      <c r="Q5044" s="37">
        <f t="shared" ca="1" si="316"/>
        <v>0</v>
      </c>
      <c r="R5044" s="38">
        <f t="shared" si="317"/>
        <v>10</v>
      </c>
      <c r="S5044" s="38">
        <f t="shared" ca="1" si="318"/>
        <v>0</v>
      </c>
      <c r="T5044" s="38">
        <f t="shared" ca="1" si="315"/>
        <v>10</v>
      </c>
      <c r="U5044" s="38">
        <f ca="1">SUM($R$9:S5044)</f>
        <v>-120640</v>
      </c>
    </row>
    <row r="5045" spans="16:21" x14ac:dyDescent="0.2">
      <c r="P5045">
        <v>5037</v>
      </c>
      <c r="Q5045" s="37">
        <f t="shared" ca="1" si="316"/>
        <v>0</v>
      </c>
      <c r="R5045" s="38">
        <f t="shared" si="317"/>
        <v>10</v>
      </c>
      <c r="S5045" s="38">
        <f t="shared" ca="1" si="318"/>
        <v>0</v>
      </c>
      <c r="T5045" s="38">
        <f t="shared" ca="1" si="315"/>
        <v>10</v>
      </c>
      <c r="U5045" s="38">
        <f ca="1">SUM($R$9:S5045)</f>
        <v>-120630</v>
      </c>
    </row>
    <row r="5046" spans="16:21" x14ac:dyDescent="0.2">
      <c r="P5046">
        <v>5038</v>
      </c>
      <c r="Q5046" s="37">
        <f t="shared" ca="1" si="316"/>
        <v>0</v>
      </c>
      <c r="R5046" s="38">
        <f t="shared" si="317"/>
        <v>10</v>
      </c>
      <c r="S5046" s="38">
        <f t="shared" ca="1" si="318"/>
        <v>0</v>
      </c>
      <c r="T5046" s="38">
        <f t="shared" ca="1" si="315"/>
        <v>10</v>
      </c>
      <c r="U5046" s="38">
        <f ca="1">SUM($R$9:S5046)</f>
        <v>-120620</v>
      </c>
    </row>
    <row r="5047" spans="16:21" x14ac:dyDescent="0.2">
      <c r="P5047">
        <v>5039</v>
      </c>
      <c r="Q5047" s="37">
        <f t="shared" ca="1" si="316"/>
        <v>0</v>
      </c>
      <c r="R5047" s="38">
        <f t="shared" si="317"/>
        <v>10</v>
      </c>
      <c r="S5047" s="38">
        <f t="shared" ca="1" si="318"/>
        <v>0</v>
      </c>
      <c r="T5047" s="38">
        <f t="shared" ca="1" si="315"/>
        <v>10</v>
      </c>
      <c r="U5047" s="38">
        <f ca="1">SUM($R$9:S5047)</f>
        <v>-120610</v>
      </c>
    </row>
    <row r="5048" spans="16:21" x14ac:dyDescent="0.2">
      <c r="P5048">
        <v>5040</v>
      </c>
      <c r="Q5048" s="37">
        <f t="shared" ca="1" si="316"/>
        <v>0</v>
      </c>
      <c r="R5048" s="38">
        <f t="shared" si="317"/>
        <v>10</v>
      </c>
      <c r="S5048" s="38">
        <f t="shared" ca="1" si="318"/>
        <v>0</v>
      </c>
      <c r="T5048" s="38">
        <f t="shared" ca="1" si="315"/>
        <v>10</v>
      </c>
      <c r="U5048" s="38">
        <f ca="1">SUM($R$9:S5048)</f>
        <v>-120600</v>
      </c>
    </row>
    <row r="5049" spans="16:21" x14ac:dyDescent="0.2">
      <c r="P5049">
        <v>5041</v>
      </c>
      <c r="Q5049" s="37">
        <f t="shared" ca="1" si="316"/>
        <v>0</v>
      </c>
      <c r="R5049" s="38">
        <f t="shared" si="317"/>
        <v>10</v>
      </c>
      <c r="S5049" s="38">
        <f t="shared" ca="1" si="318"/>
        <v>0</v>
      </c>
      <c r="T5049" s="38">
        <f t="shared" ca="1" si="315"/>
        <v>10</v>
      </c>
      <c r="U5049" s="38">
        <f ca="1">SUM($R$9:S5049)</f>
        <v>-120590</v>
      </c>
    </row>
    <row r="5050" spans="16:21" x14ac:dyDescent="0.2">
      <c r="P5050">
        <v>5042</v>
      </c>
      <c r="Q5050" s="37">
        <f t="shared" ca="1" si="316"/>
        <v>0</v>
      </c>
      <c r="R5050" s="38">
        <f t="shared" si="317"/>
        <v>10</v>
      </c>
      <c r="S5050" s="38">
        <f t="shared" ca="1" si="318"/>
        <v>0</v>
      </c>
      <c r="T5050" s="38">
        <f t="shared" ca="1" si="315"/>
        <v>10</v>
      </c>
      <c r="U5050" s="38">
        <f ca="1">SUM($R$9:S5050)</f>
        <v>-120580</v>
      </c>
    </row>
    <row r="5051" spans="16:21" x14ac:dyDescent="0.2">
      <c r="P5051">
        <v>5043</v>
      </c>
      <c r="Q5051" s="37">
        <f t="shared" ca="1" si="316"/>
        <v>0</v>
      </c>
      <c r="R5051" s="38">
        <f t="shared" si="317"/>
        <v>10</v>
      </c>
      <c r="S5051" s="38">
        <f t="shared" ca="1" si="318"/>
        <v>0</v>
      </c>
      <c r="T5051" s="38">
        <f t="shared" ca="1" si="315"/>
        <v>10</v>
      </c>
      <c r="U5051" s="38">
        <f ca="1">SUM($R$9:S5051)</f>
        <v>-120570</v>
      </c>
    </row>
    <row r="5052" spans="16:21" x14ac:dyDescent="0.2">
      <c r="P5052">
        <v>5044</v>
      </c>
      <c r="Q5052" s="37">
        <f t="shared" ca="1" si="316"/>
        <v>0</v>
      </c>
      <c r="R5052" s="38">
        <f t="shared" si="317"/>
        <v>10</v>
      </c>
      <c r="S5052" s="38">
        <f t="shared" ca="1" si="318"/>
        <v>0</v>
      </c>
      <c r="T5052" s="38">
        <f t="shared" ca="1" si="315"/>
        <v>10</v>
      </c>
      <c r="U5052" s="38">
        <f ca="1">SUM($R$9:S5052)</f>
        <v>-120560</v>
      </c>
    </row>
    <row r="5053" spans="16:21" x14ac:dyDescent="0.2">
      <c r="P5053">
        <v>5045</v>
      </c>
      <c r="Q5053" s="37">
        <f t="shared" ca="1" si="316"/>
        <v>0</v>
      </c>
      <c r="R5053" s="38">
        <f t="shared" si="317"/>
        <v>10</v>
      </c>
      <c r="S5053" s="38">
        <f t="shared" ca="1" si="318"/>
        <v>0</v>
      </c>
      <c r="T5053" s="38">
        <f t="shared" ca="1" si="315"/>
        <v>10</v>
      </c>
      <c r="U5053" s="38">
        <f ca="1">SUM($R$9:S5053)</f>
        <v>-120550</v>
      </c>
    </row>
    <row r="5054" spans="16:21" x14ac:dyDescent="0.2">
      <c r="P5054">
        <v>5046</v>
      </c>
      <c r="Q5054" s="37">
        <f t="shared" ca="1" si="316"/>
        <v>0</v>
      </c>
      <c r="R5054" s="38">
        <f t="shared" si="317"/>
        <v>10</v>
      </c>
      <c r="S5054" s="38">
        <f t="shared" ca="1" si="318"/>
        <v>0</v>
      </c>
      <c r="T5054" s="38">
        <f t="shared" ca="1" si="315"/>
        <v>10</v>
      </c>
      <c r="U5054" s="38">
        <f ca="1">SUM($R$9:S5054)</f>
        <v>-120540</v>
      </c>
    </row>
    <row r="5055" spans="16:21" x14ac:dyDescent="0.2">
      <c r="P5055">
        <v>5047</v>
      </c>
      <c r="Q5055" s="37">
        <f t="shared" ca="1" si="316"/>
        <v>0</v>
      </c>
      <c r="R5055" s="38">
        <f t="shared" si="317"/>
        <v>10</v>
      </c>
      <c r="S5055" s="38">
        <f t="shared" ca="1" si="318"/>
        <v>0</v>
      </c>
      <c r="T5055" s="38">
        <f t="shared" ca="1" si="315"/>
        <v>10</v>
      </c>
      <c r="U5055" s="38">
        <f ca="1">SUM($R$9:S5055)</f>
        <v>-120530</v>
      </c>
    </row>
    <row r="5056" spans="16:21" x14ac:dyDescent="0.2">
      <c r="P5056">
        <v>5048</v>
      </c>
      <c r="Q5056" s="37">
        <f t="shared" ca="1" si="316"/>
        <v>0</v>
      </c>
      <c r="R5056" s="38">
        <f t="shared" si="317"/>
        <v>10</v>
      </c>
      <c r="S5056" s="38">
        <f t="shared" ca="1" si="318"/>
        <v>0</v>
      </c>
      <c r="T5056" s="38">
        <f t="shared" ca="1" si="315"/>
        <v>10</v>
      </c>
      <c r="U5056" s="38">
        <f ca="1">SUM($R$9:S5056)</f>
        <v>-120520</v>
      </c>
    </row>
    <row r="5057" spans="16:21" x14ac:dyDescent="0.2">
      <c r="P5057">
        <v>5049</v>
      </c>
      <c r="Q5057" s="37">
        <f t="shared" ca="1" si="316"/>
        <v>0</v>
      </c>
      <c r="R5057" s="38">
        <f t="shared" si="317"/>
        <v>10</v>
      </c>
      <c r="S5057" s="38">
        <f t="shared" ca="1" si="318"/>
        <v>0</v>
      </c>
      <c r="T5057" s="38">
        <f t="shared" ca="1" si="315"/>
        <v>10</v>
      </c>
      <c r="U5057" s="38">
        <f ca="1">SUM($R$9:S5057)</f>
        <v>-120510</v>
      </c>
    </row>
    <row r="5058" spans="16:21" x14ac:dyDescent="0.2">
      <c r="P5058">
        <v>5050</v>
      </c>
      <c r="Q5058" s="37">
        <f t="shared" ca="1" si="316"/>
        <v>0</v>
      </c>
      <c r="R5058" s="38">
        <f t="shared" si="317"/>
        <v>10</v>
      </c>
      <c r="S5058" s="38">
        <f t="shared" ca="1" si="318"/>
        <v>0</v>
      </c>
      <c r="T5058" s="38">
        <f t="shared" ca="1" si="315"/>
        <v>10</v>
      </c>
      <c r="U5058" s="38">
        <f ca="1">SUM($R$9:S5058)</f>
        <v>-120500</v>
      </c>
    </row>
    <row r="5059" spans="16:21" x14ac:dyDescent="0.2">
      <c r="P5059">
        <v>5051</v>
      </c>
      <c r="Q5059" s="37">
        <f t="shared" ca="1" si="316"/>
        <v>0</v>
      </c>
      <c r="R5059" s="38">
        <f t="shared" si="317"/>
        <v>10</v>
      </c>
      <c r="S5059" s="38">
        <f t="shared" ca="1" si="318"/>
        <v>0</v>
      </c>
      <c r="T5059" s="38">
        <f t="shared" ca="1" si="315"/>
        <v>10</v>
      </c>
      <c r="U5059" s="38">
        <f ca="1">SUM($R$9:S5059)</f>
        <v>-120490</v>
      </c>
    </row>
    <row r="5060" spans="16:21" x14ac:dyDescent="0.2">
      <c r="P5060">
        <v>5052</v>
      </c>
      <c r="Q5060" s="37">
        <f t="shared" ca="1" si="316"/>
        <v>0</v>
      </c>
      <c r="R5060" s="38">
        <f t="shared" si="317"/>
        <v>10</v>
      </c>
      <c r="S5060" s="38">
        <f t="shared" ca="1" si="318"/>
        <v>0</v>
      </c>
      <c r="T5060" s="38">
        <f t="shared" ca="1" si="315"/>
        <v>10</v>
      </c>
      <c r="U5060" s="38">
        <f ca="1">SUM($R$9:S5060)</f>
        <v>-120480</v>
      </c>
    </row>
    <row r="5061" spans="16:21" x14ac:dyDescent="0.2">
      <c r="P5061">
        <v>5053</v>
      </c>
      <c r="Q5061" s="37">
        <f t="shared" ca="1" si="316"/>
        <v>0</v>
      </c>
      <c r="R5061" s="38">
        <f t="shared" si="317"/>
        <v>10</v>
      </c>
      <c r="S5061" s="38">
        <f t="shared" ca="1" si="318"/>
        <v>0</v>
      </c>
      <c r="T5061" s="38">
        <f t="shared" ca="1" si="315"/>
        <v>10</v>
      </c>
      <c r="U5061" s="38">
        <f ca="1">SUM($R$9:S5061)</f>
        <v>-120470</v>
      </c>
    </row>
    <row r="5062" spans="16:21" x14ac:dyDescent="0.2">
      <c r="P5062">
        <v>5054</v>
      </c>
      <c r="Q5062" s="37">
        <f t="shared" ca="1" si="316"/>
        <v>0</v>
      </c>
      <c r="R5062" s="38">
        <f t="shared" si="317"/>
        <v>10</v>
      </c>
      <c r="S5062" s="38">
        <f t="shared" ca="1" si="318"/>
        <v>0</v>
      </c>
      <c r="T5062" s="38">
        <f t="shared" ca="1" si="315"/>
        <v>10</v>
      </c>
      <c r="U5062" s="38">
        <f ca="1">SUM($R$9:S5062)</f>
        <v>-120460</v>
      </c>
    </row>
    <row r="5063" spans="16:21" x14ac:dyDescent="0.2">
      <c r="P5063">
        <v>5055</v>
      </c>
      <c r="Q5063" s="37">
        <f t="shared" ca="1" si="316"/>
        <v>0</v>
      </c>
      <c r="R5063" s="38">
        <f t="shared" si="317"/>
        <v>10</v>
      </c>
      <c r="S5063" s="38">
        <f t="shared" ca="1" si="318"/>
        <v>0</v>
      </c>
      <c r="T5063" s="38">
        <f t="shared" ca="1" si="315"/>
        <v>10</v>
      </c>
      <c r="U5063" s="38">
        <f ca="1">SUM($R$9:S5063)</f>
        <v>-120450</v>
      </c>
    </row>
    <row r="5064" spans="16:21" x14ac:dyDescent="0.2">
      <c r="P5064">
        <v>5056</v>
      </c>
      <c r="Q5064" s="37">
        <f t="shared" ca="1" si="316"/>
        <v>0</v>
      </c>
      <c r="R5064" s="38">
        <f t="shared" si="317"/>
        <v>10</v>
      </c>
      <c r="S5064" s="38">
        <f t="shared" ca="1" si="318"/>
        <v>0</v>
      </c>
      <c r="T5064" s="38">
        <f t="shared" ca="1" si="315"/>
        <v>10</v>
      </c>
      <c r="U5064" s="38">
        <f ca="1">SUM($R$9:S5064)</f>
        <v>-120440</v>
      </c>
    </row>
    <row r="5065" spans="16:21" x14ac:dyDescent="0.2">
      <c r="P5065">
        <v>5057</v>
      </c>
      <c r="Q5065" s="37">
        <f t="shared" ca="1" si="316"/>
        <v>0</v>
      </c>
      <c r="R5065" s="38">
        <f t="shared" si="317"/>
        <v>10</v>
      </c>
      <c r="S5065" s="38">
        <f t="shared" ca="1" si="318"/>
        <v>0</v>
      </c>
      <c r="T5065" s="38">
        <f t="shared" ca="1" si="315"/>
        <v>10</v>
      </c>
      <c r="U5065" s="38">
        <f ca="1">SUM($R$9:S5065)</f>
        <v>-120430</v>
      </c>
    </row>
    <row r="5066" spans="16:21" x14ac:dyDescent="0.2">
      <c r="P5066">
        <v>5058</v>
      </c>
      <c r="Q5066" s="37">
        <f t="shared" ca="1" si="316"/>
        <v>0</v>
      </c>
      <c r="R5066" s="38">
        <f t="shared" si="317"/>
        <v>10</v>
      </c>
      <c r="S5066" s="38">
        <f t="shared" ca="1" si="318"/>
        <v>0</v>
      </c>
      <c r="T5066" s="38">
        <f t="shared" ref="T5066:T5129" ca="1" si="319">R5066+S5066</f>
        <v>10</v>
      </c>
      <c r="U5066" s="38">
        <f ca="1">SUM($R$9:S5066)</f>
        <v>-120420</v>
      </c>
    </row>
    <row r="5067" spans="16:21" x14ac:dyDescent="0.2">
      <c r="P5067">
        <v>5059</v>
      </c>
      <c r="Q5067" s="37">
        <f t="shared" ca="1" si="316"/>
        <v>0</v>
      </c>
      <c r="R5067" s="38">
        <f t="shared" si="317"/>
        <v>10</v>
      </c>
      <c r="S5067" s="38">
        <f t="shared" ca="1" si="318"/>
        <v>0</v>
      </c>
      <c r="T5067" s="38">
        <f t="shared" ca="1" si="319"/>
        <v>10</v>
      </c>
      <c r="U5067" s="38">
        <f ca="1">SUM($R$9:S5067)</f>
        <v>-120410</v>
      </c>
    </row>
    <row r="5068" spans="16:21" x14ac:dyDescent="0.2">
      <c r="P5068">
        <v>5060</v>
      </c>
      <c r="Q5068" s="37">
        <f t="shared" ca="1" si="316"/>
        <v>0</v>
      </c>
      <c r="R5068" s="38">
        <f t="shared" si="317"/>
        <v>10</v>
      </c>
      <c r="S5068" s="38">
        <f t="shared" ca="1" si="318"/>
        <v>0</v>
      </c>
      <c r="T5068" s="38">
        <f t="shared" ca="1" si="319"/>
        <v>10</v>
      </c>
      <c r="U5068" s="38">
        <f ca="1">SUM($R$9:S5068)</f>
        <v>-120400</v>
      </c>
    </row>
    <row r="5069" spans="16:21" x14ac:dyDescent="0.2">
      <c r="P5069">
        <v>5061</v>
      </c>
      <c r="Q5069" s="37">
        <f t="shared" ca="1" si="316"/>
        <v>0</v>
      </c>
      <c r="R5069" s="38">
        <f t="shared" si="317"/>
        <v>10</v>
      </c>
      <c r="S5069" s="38">
        <f t="shared" ca="1" si="318"/>
        <v>0</v>
      </c>
      <c r="T5069" s="38">
        <f t="shared" ca="1" si="319"/>
        <v>10</v>
      </c>
      <c r="U5069" s="38">
        <f ca="1">SUM($R$9:S5069)</f>
        <v>-120390</v>
      </c>
    </row>
    <row r="5070" spans="16:21" x14ac:dyDescent="0.2">
      <c r="P5070">
        <v>5062</v>
      </c>
      <c r="Q5070" s="37">
        <f t="shared" ca="1" si="316"/>
        <v>0</v>
      </c>
      <c r="R5070" s="38">
        <f t="shared" si="317"/>
        <v>10</v>
      </c>
      <c r="S5070" s="38">
        <f t="shared" ca="1" si="318"/>
        <v>0</v>
      </c>
      <c r="T5070" s="38">
        <f t="shared" ca="1" si="319"/>
        <v>10</v>
      </c>
      <c r="U5070" s="38">
        <f ca="1">SUM($R$9:S5070)</f>
        <v>-120380</v>
      </c>
    </row>
    <row r="5071" spans="16:21" x14ac:dyDescent="0.2">
      <c r="P5071">
        <v>5063</v>
      </c>
      <c r="Q5071" s="37">
        <f t="shared" ca="1" si="316"/>
        <v>0</v>
      </c>
      <c r="R5071" s="38">
        <f t="shared" si="317"/>
        <v>10</v>
      </c>
      <c r="S5071" s="38">
        <f t="shared" ca="1" si="318"/>
        <v>0</v>
      </c>
      <c r="T5071" s="38">
        <f t="shared" ca="1" si="319"/>
        <v>10</v>
      </c>
      <c r="U5071" s="38">
        <f ca="1">SUM($R$9:S5071)</f>
        <v>-120370</v>
      </c>
    </row>
    <row r="5072" spans="16:21" x14ac:dyDescent="0.2">
      <c r="P5072">
        <v>5064</v>
      </c>
      <c r="Q5072" s="37">
        <f t="shared" ca="1" si="316"/>
        <v>0</v>
      </c>
      <c r="R5072" s="38">
        <f t="shared" si="317"/>
        <v>10</v>
      </c>
      <c r="S5072" s="38">
        <f t="shared" ca="1" si="318"/>
        <v>0</v>
      </c>
      <c r="T5072" s="38">
        <f t="shared" ca="1" si="319"/>
        <v>10</v>
      </c>
      <c r="U5072" s="38">
        <f ca="1">SUM($R$9:S5072)</f>
        <v>-120360</v>
      </c>
    </row>
    <row r="5073" spans="16:21" x14ac:dyDescent="0.2">
      <c r="P5073">
        <v>5065</v>
      </c>
      <c r="Q5073" s="37">
        <f t="shared" ca="1" si="316"/>
        <v>0</v>
      </c>
      <c r="R5073" s="38">
        <f t="shared" si="317"/>
        <v>10</v>
      </c>
      <c r="S5073" s="38">
        <f t="shared" ca="1" si="318"/>
        <v>0</v>
      </c>
      <c r="T5073" s="38">
        <f t="shared" ca="1" si="319"/>
        <v>10</v>
      </c>
      <c r="U5073" s="38">
        <f ca="1">SUM($R$9:S5073)</f>
        <v>-120350</v>
      </c>
    </row>
    <row r="5074" spans="16:21" x14ac:dyDescent="0.2">
      <c r="P5074">
        <v>5066</v>
      </c>
      <c r="Q5074" s="37">
        <f t="shared" ca="1" si="316"/>
        <v>0</v>
      </c>
      <c r="R5074" s="38">
        <f t="shared" si="317"/>
        <v>10</v>
      </c>
      <c r="S5074" s="38">
        <f t="shared" ca="1" si="318"/>
        <v>0</v>
      </c>
      <c r="T5074" s="38">
        <f t="shared" ca="1" si="319"/>
        <v>10</v>
      </c>
      <c r="U5074" s="38">
        <f ca="1">SUM($R$9:S5074)</f>
        <v>-120340</v>
      </c>
    </row>
    <row r="5075" spans="16:21" x14ac:dyDescent="0.2">
      <c r="P5075">
        <v>5067</v>
      </c>
      <c r="Q5075" s="37">
        <f t="shared" ca="1" si="316"/>
        <v>0</v>
      </c>
      <c r="R5075" s="38">
        <f t="shared" si="317"/>
        <v>10</v>
      </c>
      <c r="S5075" s="38">
        <f t="shared" ca="1" si="318"/>
        <v>0</v>
      </c>
      <c r="T5075" s="38">
        <f t="shared" ca="1" si="319"/>
        <v>10</v>
      </c>
      <c r="U5075" s="38">
        <f ca="1">SUM($R$9:S5075)</f>
        <v>-120330</v>
      </c>
    </row>
    <row r="5076" spans="16:21" x14ac:dyDescent="0.2">
      <c r="P5076">
        <v>5068</v>
      </c>
      <c r="Q5076" s="37">
        <f t="shared" ca="1" si="316"/>
        <v>0</v>
      </c>
      <c r="R5076" s="38">
        <f t="shared" si="317"/>
        <v>10</v>
      </c>
      <c r="S5076" s="38">
        <f t="shared" ca="1" si="318"/>
        <v>0</v>
      </c>
      <c r="T5076" s="38">
        <f t="shared" ca="1" si="319"/>
        <v>10</v>
      </c>
      <c r="U5076" s="38">
        <f ca="1">SUM($R$9:S5076)</f>
        <v>-120320</v>
      </c>
    </row>
    <row r="5077" spans="16:21" x14ac:dyDescent="0.2">
      <c r="P5077">
        <v>5069</v>
      </c>
      <c r="Q5077" s="37">
        <f t="shared" ca="1" si="316"/>
        <v>0</v>
      </c>
      <c r="R5077" s="38">
        <f t="shared" si="317"/>
        <v>10</v>
      </c>
      <c r="S5077" s="38">
        <f t="shared" ca="1" si="318"/>
        <v>0</v>
      </c>
      <c r="T5077" s="38">
        <f t="shared" ca="1" si="319"/>
        <v>10</v>
      </c>
      <c r="U5077" s="38">
        <f ca="1">SUM($R$9:S5077)</f>
        <v>-120310</v>
      </c>
    </row>
    <row r="5078" spans="16:21" x14ac:dyDescent="0.2">
      <c r="P5078">
        <v>5070</v>
      </c>
      <c r="Q5078" s="37">
        <f t="shared" ca="1" si="316"/>
        <v>0</v>
      </c>
      <c r="R5078" s="38">
        <f t="shared" si="317"/>
        <v>10</v>
      </c>
      <c r="S5078" s="38">
        <f t="shared" ca="1" si="318"/>
        <v>0</v>
      </c>
      <c r="T5078" s="38">
        <f t="shared" ca="1" si="319"/>
        <v>10</v>
      </c>
      <c r="U5078" s="38">
        <f ca="1">SUM($R$9:S5078)</f>
        <v>-120300</v>
      </c>
    </row>
    <row r="5079" spans="16:21" x14ac:dyDescent="0.2">
      <c r="P5079">
        <v>5071</v>
      </c>
      <c r="Q5079" s="37">
        <f t="shared" ca="1" si="316"/>
        <v>0</v>
      </c>
      <c r="R5079" s="38">
        <f t="shared" si="317"/>
        <v>10</v>
      </c>
      <c r="S5079" s="38">
        <f t="shared" ca="1" si="318"/>
        <v>0</v>
      </c>
      <c r="T5079" s="38">
        <f t="shared" ca="1" si="319"/>
        <v>10</v>
      </c>
      <c r="U5079" s="38">
        <f ca="1">SUM($R$9:S5079)</f>
        <v>-120290</v>
      </c>
    </row>
    <row r="5080" spans="16:21" x14ac:dyDescent="0.2">
      <c r="P5080">
        <v>5072</v>
      </c>
      <c r="Q5080" s="37">
        <f t="shared" ca="1" si="316"/>
        <v>0</v>
      </c>
      <c r="R5080" s="38">
        <f t="shared" si="317"/>
        <v>10</v>
      </c>
      <c r="S5080" s="38">
        <f t="shared" ca="1" si="318"/>
        <v>0</v>
      </c>
      <c r="T5080" s="38">
        <f t="shared" ca="1" si="319"/>
        <v>10</v>
      </c>
      <c r="U5080" s="38">
        <f ca="1">SUM($R$9:S5080)</f>
        <v>-120280</v>
      </c>
    </row>
    <row r="5081" spans="16:21" x14ac:dyDescent="0.2">
      <c r="P5081">
        <v>5073</v>
      </c>
      <c r="Q5081" s="37">
        <f t="shared" ca="1" si="316"/>
        <v>0</v>
      </c>
      <c r="R5081" s="38">
        <f t="shared" si="317"/>
        <v>10</v>
      </c>
      <c r="S5081" s="38">
        <f t="shared" ca="1" si="318"/>
        <v>0</v>
      </c>
      <c r="T5081" s="38">
        <f t="shared" ca="1" si="319"/>
        <v>10</v>
      </c>
      <c r="U5081" s="38">
        <f ca="1">SUM($R$9:S5081)</f>
        <v>-120270</v>
      </c>
    </row>
    <row r="5082" spans="16:21" x14ac:dyDescent="0.2">
      <c r="P5082">
        <v>5074</v>
      </c>
      <c r="Q5082" s="37">
        <f t="shared" ca="1" si="316"/>
        <v>0</v>
      </c>
      <c r="R5082" s="38">
        <f t="shared" si="317"/>
        <v>10</v>
      </c>
      <c r="S5082" s="38">
        <f t="shared" ca="1" si="318"/>
        <v>0</v>
      </c>
      <c r="T5082" s="38">
        <f t="shared" ca="1" si="319"/>
        <v>10</v>
      </c>
      <c r="U5082" s="38">
        <f ca="1">SUM($R$9:S5082)</f>
        <v>-120260</v>
      </c>
    </row>
    <row r="5083" spans="16:21" x14ac:dyDescent="0.2">
      <c r="P5083">
        <v>5075</v>
      </c>
      <c r="Q5083" s="37">
        <f t="shared" ca="1" si="316"/>
        <v>0</v>
      </c>
      <c r="R5083" s="38">
        <f t="shared" si="317"/>
        <v>10</v>
      </c>
      <c r="S5083" s="38">
        <f t="shared" ca="1" si="318"/>
        <v>0</v>
      </c>
      <c r="T5083" s="38">
        <f t="shared" ca="1" si="319"/>
        <v>10</v>
      </c>
      <c r="U5083" s="38">
        <f ca="1">SUM($R$9:S5083)</f>
        <v>-120250</v>
      </c>
    </row>
    <row r="5084" spans="16:21" x14ac:dyDescent="0.2">
      <c r="P5084">
        <v>5076</v>
      </c>
      <c r="Q5084" s="37">
        <f t="shared" ca="1" si="316"/>
        <v>0</v>
      </c>
      <c r="R5084" s="38">
        <f t="shared" si="317"/>
        <v>10</v>
      </c>
      <c r="S5084" s="38">
        <f t="shared" ca="1" si="318"/>
        <v>0</v>
      </c>
      <c r="T5084" s="38">
        <f t="shared" ca="1" si="319"/>
        <v>10</v>
      </c>
      <c r="U5084" s="38">
        <f ca="1">SUM($R$9:S5084)</f>
        <v>-120240</v>
      </c>
    </row>
    <row r="5085" spans="16:21" x14ac:dyDescent="0.2">
      <c r="P5085">
        <v>5077</v>
      </c>
      <c r="Q5085" s="37">
        <f t="shared" ca="1" si="316"/>
        <v>0</v>
      </c>
      <c r="R5085" s="38">
        <f t="shared" si="317"/>
        <v>10</v>
      </c>
      <c r="S5085" s="38">
        <f t="shared" ca="1" si="318"/>
        <v>0</v>
      </c>
      <c r="T5085" s="38">
        <f t="shared" ca="1" si="319"/>
        <v>10</v>
      </c>
      <c r="U5085" s="38">
        <f ca="1">SUM($R$9:S5085)</f>
        <v>-120230</v>
      </c>
    </row>
    <row r="5086" spans="16:21" x14ac:dyDescent="0.2">
      <c r="P5086">
        <v>5078</v>
      </c>
      <c r="Q5086" s="37">
        <f t="shared" ca="1" si="316"/>
        <v>0</v>
      </c>
      <c r="R5086" s="38">
        <f t="shared" si="317"/>
        <v>10</v>
      </c>
      <c r="S5086" s="38">
        <f t="shared" ca="1" si="318"/>
        <v>0</v>
      </c>
      <c r="T5086" s="38">
        <f t="shared" ca="1" si="319"/>
        <v>10</v>
      </c>
      <c r="U5086" s="38">
        <f ca="1">SUM($R$9:S5086)</f>
        <v>-120220</v>
      </c>
    </row>
    <row r="5087" spans="16:21" x14ac:dyDescent="0.2">
      <c r="P5087">
        <v>5079</v>
      </c>
      <c r="Q5087" s="37">
        <f t="shared" ca="1" si="316"/>
        <v>0</v>
      </c>
      <c r="R5087" s="38">
        <f t="shared" si="317"/>
        <v>10</v>
      </c>
      <c r="S5087" s="38">
        <f t="shared" ca="1" si="318"/>
        <v>0</v>
      </c>
      <c r="T5087" s="38">
        <f t="shared" ca="1" si="319"/>
        <v>10</v>
      </c>
      <c r="U5087" s="38">
        <f ca="1">SUM($R$9:S5087)</f>
        <v>-120210</v>
      </c>
    </row>
    <row r="5088" spans="16:21" x14ac:dyDescent="0.2">
      <c r="P5088">
        <v>5080</v>
      </c>
      <c r="Q5088" s="37">
        <f t="shared" ca="1" si="316"/>
        <v>0</v>
      </c>
      <c r="R5088" s="38">
        <f t="shared" si="317"/>
        <v>10</v>
      </c>
      <c r="S5088" s="38">
        <f t="shared" ca="1" si="318"/>
        <v>0</v>
      </c>
      <c r="T5088" s="38">
        <f t="shared" ca="1" si="319"/>
        <v>10</v>
      </c>
      <c r="U5088" s="38">
        <f ca="1">SUM($R$9:S5088)</f>
        <v>-120200</v>
      </c>
    </row>
    <row r="5089" spans="16:21" x14ac:dyDescent="0.2">
      <c r="P5089">
        <v>5081</v>
      </c>
      <c r="Q5089" s="37">
        <f t="shared" ca="1" si="316"/>
        <v>0</v>
      </c>
      <c r="R5089" s="38">
        <f t="shared" si="317"/>
        <v>10</v>
      </c>
      <c r="S5089" s="38">
        <f t="shared" ca="1" si="318"/>
        <v>0</v>
      </c>
      <c r="T5089" s="38">
        <f t="shared" ca="1" si="319"/>
        <v>10</v>
      </c>
      <c r="U5089" s="38">
        <f ca="1">SUM($R$9:S5089)</f>
        <v>-120190</v>
      </c>
    </row>
    <row r="5090" spans="16:21" x14ac:dyDescent="0.2">
      <c r="P5090">
        <v>5082</v>
      </c>
      <c r="Q5090" s="37">
        <f t="shared" ca="1" si="316"/>
        <v>0</v>
      </c>
      <c r="R5090" s="38">
        <f t="shared" si="317"/>
        <v>10</v>
      </c>
      <c r="S5090" s="38">
        <f t="shared" ca="1" si="318"/>
        <v>0</v>
      </c>
      <c r="T5090" s="38">
        <f t="shared" ca="1" si="319"/>
        <v>10</v>
      </c>
      <c r="U5090" s="38">
        <f ca="1">SUM($R$9:S5090)</f>
        <v>-120180</v>
      </c>
    </row>
    <row r="5091" spans="16:21" x14ac:dyDescent="0.2">
      <c r="P5091">
        <v>5083</v>
      </c>
      <c r="Q5091" s="37">
        <f t="shared" ca="1" si="316"/>
        <v>0</v>
      </c>
      <c r="R5091" s="38">
        <f t="shared" si="317"/>
        <v>10</v>
      </c>
      <c r="S5091" s="38">
        <f t="shared" ca="1" si="318"/>
        <v>0</v>
      </c>
      <c r="T5091" s="38">
        <f t="shared" ca="1" si="319"/>
        <v>10</v>
      </c>
      <c r="U5091" s="38">
        <f ca="1">SUM($R$9:S5091)</f>
        <v>-120170</v>
      </c>
    </row>
    <row r="5092" spans="16:21" x14ac:dyDescent="0.2">
      <c r="P5092">
        <v>5084</v>
      </c>
      <c r="Q5092" s="37">
        <f t="shared" ca="1" si="316"/>
        <v>0</v>
      </c>
      <c r="R5092" s="38">
        <f t="shared" si="317"/>
        <v>10</v>
      </c>
      <c r="S5092" s="38">
        <f t="shared" ca="1" si="318"/>
        <v>0</v>
      </c>
      <c r="T5092" s="38">
        <f t="shared" ca="1" si="319"/>
        <v>10</v>
      </c>
      <c r="U5092" s="38">
        <f ca="1">SUM($R$9:S5092)</f>
        <v>-120160</v>
      </c>
    </row>
    <row r="5093" spans="16:21" x14ac:dyDescent="0.2">
      <c r="P5093">
        <v>5085</v>
      </c>
      <c r="Q5093" s="37">
        <f t="shared" ca="1" si="316"/>
        <v>0</v>
      </c>
      <c r="R5093" s="38">
        <f t="shared" si="317"/>
        <v>10</v>
      </c>
      <c r="S5093" s="38">
        <f t="shared" ca="1" si="318"/>
        <v>0</v>
      </c>
      <c r="T5093" s="38">
        <f t="shared" ca="1" si="319"/>
        <v>10</v>
      </c>
      <c r="U5093" s="38">
        <f ca="1">SUM($R$9:S5093)</f>
        <v>-120150</v>
      </c>
    </row>
    <row r="5094" spans="16:21" x14ac:dyDescent="0.2">
      <c r="P5094">
        <v>5086</v>
      </c>
      <c r="Q5094" s="37">
        <f t="shared" ca="1" si="316"/>
        <v>0</v>
      </c>
      <c r="R5094" s="38">
        <f t="shared" si="317"/>
        <v>10</v>
      </c>
      <c r="S5094" s="38">
        <f t="shared" ca="1" si="318"/>
        <v>0</v>
      </c>
      <c r="T5094" s="38">
        <f t="shared" ca="1" si="319"/>
        <v>10</v>
      </c>
      <c r="U5094" s="38">
        <f ca="1">SUM($R$9:S5094)</f>
        <v>-120140</v>
      </c>
    </row>
    <row r="5095" spans="16:21" x14ac:dyDescent="0.2">
      <c r="P5095">
        <v>5087</v>
      </c>
      <c r="Q5095" s="37">
        <f t="shared" ca="1" si="316"/>
        <v>0</v>
      </c>
      <c r="R5095" s="38">
        <f t="shared" si="317"/>
        <v>10</v>
      </c>
      <c r="S5095" s="38">
        <f t="shared" ca="1" si="318"/>
        <v>0</v>
      </c>
      <c r="T5095" s="38">
        <f t="shared" ca="1" si="319"/>
        <v>10</v>
      </c>
      <c r="U5095" s="38">
        <f ca="1">SUM($R$9:S5095)</f>
        <v>-120130</v>
      </c>
    </row>
    <row r="5096" spans="16:21" x14ac:dyDescent="0.2">
      <c r="P5096">
        <v>5088</v>
      </c>
      <c r="Q5096" s="37">
        <f t="shared" ca="1" si="316"/>
        <v>0</v>
      </c>
      <c r="R5096" s="38">
        <f t="shared" si="317"/>
        <v>10</v>
      </c>
      <c r="S5096" s="38">
        <f t="shared" ca="1" si="318"/>
        <v>0</v>
      </c>
      <c r="T5096" s="38">
        <f t="shared" ca="1" si="319"/>
        <v>10</v>
      </c>
      <c r="U5096" s="38">
        <f ca="1">SUM($R$9:S5096)</f>
        <v>-120120</v>
      </c>
    </row>
    <row r="5097" spans="16:21" x14ac:dyDescent="0.2">
      <c r="P5097">
        <v>5089</v>
      </c>
      <c r="Q5097" s="37">
        <f t="shared" ca="1" si="316"/>
        <v>0</v>
      </c>
      <c r="R5097" s="38">
        <f t="shared" si="317"/>
        <v>10</v>
      </c>
      <c r="S5097" s="38">
        <f t="shared" ca="1" si="318"/>
        <v>0</v>
      </c>
      <c r="T5097" s="38">
        <f t="shared" ca="1" si="319"/>
        <v>10</v>
      </c>
      <c r="U5097" s="38">
        <f ca="1">SUM($R$9:S5097)</f>
        <v>-120110</v>
      </c>
    </row>
    <row r="5098" spans="16:21" x14ac:dyDescent="0.2">
      <c r="P5098">
        <v>5090</v>
      </c>
      <c r="Q5098" s="37">
        <f t="shared" ca="1" si="316"/>
        <v>0</v>
      </c>
      <c r="R5098" s="38">
        <f t="shared" si="317"/>
        <v>10</v>
      </c>
      <c r="S5098" s="38">
        <f t="shared" ca="1" si="318"/>
        <v>0</v>
      </c>
      <c r="T5098" s="38">
        <f t="shared" ca="1" si="319"/>
        <v>10</v>
      </c>
      <c r="U5098" s="38">
        <f ca="1">SUM($R$9:S5098)</f>
        <v>-120100</v>
      </c>
    </row>
    <row r="5099" spans="16:21" x14ac:dyDescent="0.2">
      <c r="P5099">
        <v>5091</v>
      </c>
      <c r="Q5099" s="37">
        <f t="shared" ca="1" si="316"/>
        <v>0</v>
      </c>
      <c r="R5099" s="38">
        <f t="shared" si="317"/>
        <v>10</v>
      </c>
      <c r="S5099" s="38">
        <f t="shared" ca="1" si="318"/>
        <v>0</v>
      </c>
      <c r="T5099" s="38">
        <f t="shared" ca="1" si="319"/>
        <v>10</v>
      </c>
      <c r="U5099" s="38">
        <f ca="1">SUM($R$9:S5099)</f>
        <v>-120090</v>
      </c>
    </row>
    <row r="5100" spans="16:21" x14ac:dyDescent="0.2">
      <c r="P5100">
        <v>5092</v>
      </c>
      <c r="Q5100" s="37">
        <f t="shared" ca="1" si="316"/>
        <v>0</v>
      </c>
      <c r="R5100" s="38">
        <f t="shared" si="317"/>
        <v>10</v>
      </c>
      <c r="S5100" s="38">
        <f t="shared" ca="1" si="318"/>
        <v>0</v>
      </c>
      <c r="T5100" s="38">
        <f t="shared" ca="1" si="319"/>
        <v>10</v>
      </c>
      <c r="U5100" s="38">
        <f ca="1">SUM($R$9:S5100)</f>
        <v>-120080</v>
      </c>
    </row>
    <row r="5101" spans="16:21" x14ac:dyDescent="0.2">
      <c r="P5101">
        <v>5093</v>
      </c>
      <c r="Q5101" s="37">
        <f t="shared" ca="1" si="316"/>
        <v>0</v>
      </c>
      <c r="R5101" s="38">
        <f t="shared" si="317"/>
        <v>10</v>
      </c>
      <c r="S5101" s="38">
        <f t="shared" ca="1" si="318"/>
        <v>0</v>
      </c>
      <c r="T5101" s="38">
        <f t="shared" ca="1" si="319"/>
        <v>10</v>
      </c>
      <c r="U5101" s="38">
        <f ca="1">SUM($R$9:S5101)</f>
        <v>-120070</v>
      </c>
    </row>
    <row r="5102" spans="16:21" x14ac:dyDescent="0.2">
      <c r="P5102">
        <v>5094</v>
      </c>
      <c r="Q5102" s="37">
        <f t="shared" ca="1" si="316"/>
        <v>0</v>
      </c>
      <c r="R5102" s="38">
        <f t="shared" si="317"/>
        <v>10</v>
      </c>
      <c r="S5102" s="38">
        <f t="shared" ca="1" si="318"/>
        <v>0</v>
      </c>
      <c r="T5102" s="38">
        <f t="shared" ca="1" si="319"/>
        <v>10</v>
      </c>
      <c r="U5102" s="38">
        <f ca="1">SUM($R$9:S5102)</f>
        <v>-120060</v>
      </c>
    </row>
    <row r="5103" spans="16:21" x14ac:dyDescent="0.2">
      <c r="P5103">
        <v>5095</v>
      </c>
      <c r="Q5103" s="37">
        <f t="shared" ca="1" si="316"/>
        <v>0</v>
      </c>
      <c r="R5103" s="38">
        <f t="shared" si="317"/>
        <v>10</v>
      </c>
      <c r="S5103" s="38">
        <f t="shared" ca="1" si="318"/>
        <v>0</v>
      </c>
      <c r="T5103" s="38">
        <f t="shared" ca="1" si="319"/>
        <v>10</v>
      </c>
      <c r="U5103" s="38">
        <f ca="1">SUM($R$9:S5103)</f>
        <v>-120050</v>
      </c>
    </row>
    <row r="5104" spans="16:21" x14ac:dyDescent="0.2">
      <c r="P5104">
        <v>5096</v>
      </c>
      <c r="Q5104" s="37">
        <f t="shared" ca="1" si="316"/>
        <v>0</v>
      </c>
      <c r="R5104" s="38">
        <f t="shared" si="317"/>
        <v>10</v>
      </c>
      <c r="S5104" s="38">
        <f t="shared" ca="1" si="318"/>
        <v>0</v>
      </c>
      <c r="T5104" s="38">
        <f t="shared" ca="1" si="319"/>
        <v>10</v>
      </c>
      <c r="U5104" s="38">
        <f ca="1">SUM($R$9:S5104)</f>
        <v>-120040</v>
      </c>
    </row>
    <row r="5105" spans="16:21" x14ac:dyDescent="0.2">
      <c r="P5105">
        <v>5097</v>
      </c>
      <c r="Q5105" s="37">
        <f t="shared" ref="Q5105:Q5168" ca="1" si="320">IF(RAND()&lt;$C$2,1,0)</f>
        <v>0</v>
      </c>
      <c r="R5105" s="38">
        <f t="shared" ref="R5105:R5168" si="321">$G$2</f>
        <v>10</v>
      </c>
      <c r="S5105" s="38">
        <f t="shared" ref="S5105:S5168" ca="1" si="322">IF(Q5105=1,$G$3,$G$4)</f>
        <v>0</v>
      </c>
      <c r="T5105" s="38">
        <f t="shared" ca="1" si="319"/>
        <v>10</v>
      </c>
      <c r="U5105" s="38">
        <f ca="1">SUM($R$9:S5105)</f>
        <v>-120030</v>
      </c>
    </row>
    <row r="5106" spans="16:21" x14ac:dyDescent="0.2">
      <c r="P5106">
        <v>5098</v>
      </c>
      <c r="Q5106" s="37">
        <f t="shared" ca="1" si="320"/>
        <v>0</v>
      </c>
      <c r="R5106" s="38">
        <f t="shared" si="321"/>
        <v>10</v>
      </c>
      <c r="S5106" s="38">
        <f t="shared" ca="1" si="322"/>
        <v>0</v>
      </c>
      <c r="T5106" s="38">
        <f t="shared" ca="1" si="319"/>
        <v>10</v>
      </c>
      <c r="U5106" s="38">
        <f ca="1">SUM($R$9:S5106)</f>
        <v>-120020</v>
      </c>
    </row>
    <row r="5107" spans="16:21" x14ac:dyDescent="0.2">
      <c r="P5107">
        <v>5099</v>
      </c>
      <c r="Q5107" s="37">
        <f t="shared" ca="1" si="320"/>
        <v>0</v>
      </c>
      <c r="R5107" s="38">
        <f t="shared" si="321"/>
        <v>10</v>
      </c>
      <c r="S5107" s="38">
        <f t="shared" ca="1" si="322"/>
        <v>0</v>
      </c>
      <c r="T5107" s="38">
        <f t="shared" ca="1" si="319"/>
        <v>10</v>
      </c>
      <c r="U5107" s="38">
        <f ca="1">SUM($R$9:S5107)</f>
        <v>-120010</v>
      </c>
    </row>
    <row r="5108" spans="16:21" x14ac:dyDescent="0.2">
      <c r="P5108">
        <v>5100</v>
      </c>
      <c r="Q5108" s="37">
        <f t="shared" ca="1" si="320"/>
        <v>0</v>
      </c>
      <c r="R5108" s="38">
        <f t="shared" si="321"/>
        <v>10</v>
      </c>
      <c r="S5108" s="38">
        <f t="shared" ca="1" si="322"/>
        <v>0</v>
      </c>
      <c r="T5108" s="38">
        <f t="shared" ca="1" si="319"/>
        <v>10</v>
      </c>
      <c r="U5108" s="38">
        <f ca="1">SUM($R$9:S5108)</f>
        <v>-120000</v>
      </c>
    </row>
    <row r="5109" spans="16:21" x14ac:dyDescent="0.2">
      <c r="P5109">
        <v>5101</v>
      </c>
      <c r="Q5109" s="37">
        <f t="shared" ca="1" si="320"/>
        <v>0</v>
      </c>
      <c r="R5109" s="38">
        <f t="shared" si="321"/>
        <v>10</v>
      </c>
      <c r="S5109" s="38">
        <f t="shared" ca="1" si="322"/>
        <v>0</v>
      </c>
      <c r="T5109" s="38">
        <f t="shared" ca="1" si="319"/>
        <v>10</v>
      </c>
      <c r="U5109" s="38">
        <f ca="1">SUM($R$9:S5109)</f>
        <v>-119990</v>
      </c>
    </row>
    <row r="5110" spans="16:21" x14ac:dyDescent="0.2">
      <c r="P5110">
        <v>5102</v>
      </c>
      <c r="Q5110" s="37">
        <f t="shared" ca="1" si="320"/>
        <v>0</v>
      </c>
      <c r="R5110" s="38">
        <f t="shared" si="321"/>
        <v>10</v>
      </c>
      <c r="S5110" s="38">
        <f t="shared" ca="1" si="322"/>
        <v>0</v>
      </c>
      <c r="T5110" s="38">
        <f t="shared" ca="1" si="319"/>
        <v>10</v>
      </c>
      <c r="U5110" s="38">
        <f ca="1">SUM($R$9:S5110)</f>
        <v>-119980</v>
      </c>
    </row>
    <row r="5111" spans="16:21" x14ac:dyDescent="0.2">
      <c r="P5111">
        <v>5103</v>
      </c>
      <c r="Q5111" s="37">
        <f t="shared" ca="1" si="320"/>
        <v>0</v>
      </c>
      <c r="R5111" s="38">
        <f t="shared" si="321"/>
        <v>10</v>
      </c>
      <c r="S5111" s="38">
        <f t="shared" ca="1" si="322"/>
        <v>0</v>
      </c>
      <c r="T5111" s="38">
        <f t="shared" ca="1" si="319"/>
        <v>10</v>
      </c>
      <c r="U5111" s="38">
        <f ca="1">SUM($R$9:S5111)</f>
        <v>-119970</v>
      </c>
    </row>
    <row r="5112" spans="16:21" x14ac:dyDescent="0.2">
      <c r="P5112">
        <v>5104</v>
      </c>
      <c r="Q5112" s="37">
        <f t="shared" ca="1" si="320"/>
        <v>0</v>
      </c>
      <c r="R5112" s="38">
        <f t="shared" si="321"/>
        <v>10</v>
      </c>
      <c r="S5112" s="38">
        <f t="shared" ca="1" si="322"/>
        <v>0</v>
      </c>
      <c r="T5112" s="38">
        <f t="shared" ca="1" si="319"/>
        <v>10</v>
      </c>
      <c r="U5112" s="38">
        <f ca="1">SUM($R$9:S5112)</f>
        <v>-119960</v>
      </c>
    </row>
    <row r="5113" spans="16:21" x14ac:dyDescent="0.2">
      <c r="P5113">
        <v>5105</v>
      </c>
      <c r="Q5113" s="37">
        <f t="shared" ca="1" si="320"/>
        <v>0</v>
      </c>
      <c r="R5113" s="38">
        <f t="shared" si="321"/>
        <v>10</v>
      </c>
      <c r="S5113" s="38">
        <f t="shared" ca="1" si="322"/>
        <v>0</v>
      </c>
      <c r="T5113" s="38">
        <f t="shared" ca="1" si="319"/>
        <v>10</v>
      </c>
      <c r="U5113" s="38">
        <f ca="1">SUM($R$9:S5113)</f>
        <v>-119950</v>
      </c>
    </row>
    <row r="5114" spans="16:21" x14ac:dyDescent="0.2">
      <c r="P5114">
        <v>5106</v>
      </c>
      <c r="Q5114" s="37">
        <f t="shared" ca="1" si="320"/>
        <v>0</v>
      </c>
      <c r="R5114" s="38">
        <f t="shared" si="321"/>
        <v>10</v>
      </c>
      <c r="S5114" s="38">
        <f t="shared" ca="1" si="322"/>
        <v>0</v>
      </c>
      <c r="T5114" s="38">
        <f t="shared" ca="1" si="319"/>
        <v>10</v>
      </c>
      <c r="U5114" s="38">
        <f ca="1">SUM($R$9:S5114)</f>
        <v>-119940</v>
      </c>
    </row>
    <row r="5115" spans="16:21" x14ac:dyDescent="0.2">
      <c r="P5115">
        <v>5107</v>
      </c>
      <c r="Q5115" s="37">
        <f t="shared" ca="1" si="320"/>
        <v>0</v>
      </c>
      <c r="R5115" s="38">
        <f t="shared" si="321"/>
        <v>10</v>
      </c>
      <c r="S5115" s="38">
        <f t="shared" ca="1" si="322"/>
        <v>0</v>
      </c>
      <c r="T5115" s="38">
        <f t="shared" ca="1" si="319"/>
        <v>10</v>
      </c>
      <c r="U5115" s="38">
        <f ca="1">SUM($R$9:S5115)</f>
        <v>-119930</v>
      </c>
    </row>
    <row r="5116" spans="16:21" x14ac:dyDescent="0.2">
      <c r="P5116">
        <v>5108</v>
      </c>
      <c r="Q5116" s="37">
        <f t="shared" ca="1" si="320"/>
        <v>0</v>
      </c>
      <c r="R5116" s="38">
        <f t="shared" si="321"/>
        <v>10</v>
      </c>
      <c r="S5116" s="38">
        <f t="shared" ca="1" si="322"/>
        <v>0</v>
      </c>
      <c r="T5116" s="38">
        <f t="shared" ca="1" si="319"/>
        <v>10</v>
      </c>
      <c r="U5116" s="38">
        <f ca="1">SUM($R$9:S5116)</f>
        <v>-119920</v>
      </c>
    </row>
    <row r="5117" spans="16:21" x14ac:dyDescent="0.2">
      <c r="P5117">
        <v>5109</v>
      </c>
      <c r="Q5117" s="37">
        <f t="shared" ca="1" si="320"/>
        <v>0</v>
      </c>
      <c r="R5117" s="38">
        <f t="shared" si="321"/>
        <v>10</v>
      </c>
      <c r="S5117" s="38">
        <f t="shared" ca="1" si="322"/>
        <v>0</v>
      </c>
      <c r="T5117" s="38">
        <f t="shared" ca="1" si="319"/>
        <v>10</v>
      </c>
      <c r="U5117" s="38">
        <f ca="1">SUM($R$9:S5117)</f>
        <v>-119910</v>
      </c>
    </row>
    <row r="5118" spans="16:21" x14ac:dyDescent="0.2">
      <c r="P5118">
        <v>5110</v>
      </c>
      <c r="Q5118" s="37">
        <f t="shared" ca="1" si="320"/>
        <v>0</v>
      </c>
      <c r="R5118" s="38">
        <f t="shared" si="321"/>
        <v>10</v>
      </c>
      <c r="S5118" s="38">
        <f t="shared" ca="1" si="322"/>
        <v>0</v>
      </c>
      <c r="T5118" s="38">
        <f t="shared" ca="1" si="319"/>
        <v>10</v>
      </c>
      <c r="U5118" s="38">
        <f ca="1">SUM($R$9:S5118)</f>
        <v>-119900</v>
      </c>
    </row>
    <row r="5119" spans="16:21" x14ac:dyDescent="0.2">
      <c r="P5119">
        <v>5111</v>
      </c>
      <c r="Q5119" s="37">
        <f t="shared" ca="1" si="320"/>
        <v>0</v>
      </c>
      <c r="R5119" s="38">
        <f t="shared" si="321"/>
        <v>10</v>
      </c>
      <c r="S5119" s="38">
        <f t="shared" ca="1" si="322"/>
        <v>0</v>
      </c>
      <c r="T5119" s="38">
        <f t="shared" ca="1" si="319"/>
        <v>10</v>
      </c>
      <c r="U5119" s="38">
        <f ca="1">SUM($R$9:S5119)</f>
        <v>-119890</v>
      </c>
    </row>
    <row r="5120" spans="16:21" x14ac:dyDescent="0.2">
      <c r="P5120">
        <v>5112</v>
      </c>
      <c r="Q5120" s="37">
        <f t="shared" ca="1" si="320"/>
        <v>0</v>
      </c>
      <c r="R5120" s="38">
        <f t="shared" si="321"/>
        <v>10</v>
      </c>
      <c r="S5120" s="38">
        <f t="shared" ca="1" si="322"/>
        <v>0</v>
      </c>
      <c r="T5120" s="38">
        <f t="shared" ca="1" si="319"/>
        <v>10</v>
      </c>
      <c r="U5120" s="38">
        <f ca="1">SUM($R$9:S5120)</f>
        <v>-119880</v>
      </c>
    </row>
    <row r="5121" spans="16:21" x14ac:dyDescent="0.2">
      <c r="P5121">
        <v>5113</v>
      </c>
      <c r="Q5121" s="37">
        <f t="shared" ca="1" si="320"/>
        <v>0</v>
      </c>
      <c r="R5121" s="38">
        <f t="shared" si="321"/>
        <v>10</v>
      </c>
      <c r="S5121" s="38">
        <f t="shared" ca="1" si="322"/>
        <v>0</v>
      </c>
      <c r="T5121" s="38">
        <f t="shared" ca="1" si="319"/>
        <v>10</v>
      </c>
      <c r="U5121" s="38">
        <f ca="1">SUM($R$9:S5121)</f>
        <v>-119870</v>
      </c>
    </row>
    <row r="5122" spans="16:21" x14ac:dyDescent="0.2">
      <c r="P5122">
        <v>5114</v>
      </c>
      <c r="Q5122" s="37">
        <f t="shared" ca="1" si="320"/>
        <v>0</v>
      </c>
      <c r="R5122" s="38">
        <f t="shared" si="321"/>
        <v>10</v>
      </c>
      <c r="S5122" s="38">
        <f t="shared" ca="1" si="322"/>
        <v>0</v>
      </c>
      <c r="T5122" s="38">
        <f t="shared" ca="1" si="319"/>
        <v>10</v>
      </c>
      <c r="U5122" s="38">
        <f ca="1">SUM($R$9:S5122)</f>
        <v>-119860</v>
      </c>
    </row>
    <row r="5123" spans="16:21" x14ac:dyDescent="0.2">
      <c r="P5123">
        <v>5115</v>
      </c>
      <c r="Q5123" s="37">
        <f t="shared" ca="1" si="320"/>
        <v>0</v>
      </c>
      <c r="R5123" s="38">
        <f t="shared" si="321"/>
        <v>10</v>
      </c>
      <c r="S5123" s="38">
        <f t="shared" ca="1" si="322"/>
        <v>0</v>
      </c>
      <c r="T5123" s="38">
        <f t="shared" ca="1" si="319"/>
        <v>10</v>
      </c>
      <c r="U5123" s="38">
        <f ca="1">SUM($R$9:S5123)</f>
        <v>-119850</v>
      </c>
    </row>
    <row r="5124" spans="16:21" x14ac:dyDescent="0.2">
      <c r="P5124">
        <v>5116</v>
      </c>
      <c r="Q5124" s="37">
        <f t="shared" ca="1" si="320"/>
        <v>0</v>
      </c>
      <c r="R5124" s="38">
        <f t="shared" si="321"/>
        <v>10</v>
      </c>
      <c r="S5124" s="38">
        <f t="shared" ca="1" si="322"/>
        <v>0</v>
      </c>
      <c r="T5124" s="38">
        <f t="shared" ca="1" si="319"/>
        <v>10</v>
      </c>
      <c r="U5124" s="38">
        <f ca="1">SUM($R$9:S5124)</f>
        <v>-119840</v>
      </c>
    </row>
    <row r="5125" spans="16:21" x14ac:dyDescent="0.2">
      <c r="P5125">
        <v>5117</v>
      </c>
      <c r="Q5125" s="37">
        <f t="shared" ca="1" si="320"/>
        <v>0</v>
      </c>
      <c r="R5125" s="38">
        <f t="shared" si="321"/>
        <v>10</v>
      </c>
      <c r="S5125" s="38">
        <f t="shared" ca="1" si="322"/>
        <v>0</v>
      </c>
      <c r="T5125" s="38">
        <f t="shared" ca="1" si="319"/>
        <v>10</v>
      </c>
      <c r="U5125" s="38">
        <f ca="1">SUM($R$9:S5125)</f>
        <v>-119830</v>
      </c>
    </row>
    <row r="5126" spans="16:21" x14ac:dyDescent="0.2">
      <c r="P5126">
        <v>5118</v>
      </c>
      <c r="Q5126" s="37">
        <f t="shared" ca="1" si="320"/>
        <v>0</v>
      </c>
      <c r="R5126" s="38">
        <f t="shared" si="321"/>
        <v>10</v>
      </c>
      <c r="S5126" s="38">
        <f t="shared" ca="1" si="322"/>
        <v>0</v>
      </c>
      <c r="T5126" s="38">
        <f t="shared" ca="1" si="319"/>
        <v>10</v>
      </c>
      <c r="U5126" s="38">
        <f ca="1">SUM($R$9:S5126)</f>
        <v>-119820</v>
      </c>
    </row>
    <row r="5127" spans="16:21" x14ac:dyDescent="0.2">
      <c r="P5127">
        <v>5119</v>
      </c>
      <c r="Q5127" s="37">
        <f t="shared" ca="1" si="320"/>
        <v>0</v>
      </c>
      <c r="R5127" s="38">
        <f t="shared" si="321"/>
        <v>10</v>
      </c>
      <c r="S5127" s="38">
        <f t="shared" ca="1" si="322"/>
        <v>0</v>
      </c>
      <c r="T5127" s="38">
        <f t="shared" ca="1" si="319"/>
        <v>10</v>
      </c>
      <c r="U5127" s="38">
        <f ca="1">SUM($R$9:S5127)</f>
        <v>-119810</v>
      </c>
    </row>
    <row r="5128" spans="16:21" x14ac:dyDescent="0.2">
      <c r="P5128">
        <v>5120</v>
      </c>
      <c r="Q5128" s="37">
        <f t="shared" ca="1" si="320"/>
        <v>0</v>
      </c>
      <c r="R5128" s="38">
        <f t="shared" si="321"/>
        <v>10</v>
      </c>
      <c r="S5128" s="38">
        <f t="shared" ca="1" si="322"/>
        <v>0</v>
      </c>
      <c r="T5128" s="38">
        <f t="shared" ca="1" si="319"/>
        <v>10</v>
      </c>
      <c r="U5128" s="38">
        <f ca="1">SUM($R$9:S5128)</f>
        <v>-119800</v>
      </c>
    </row>
    <row r="5129" spans="16:21" x14ac:dyDescent="0.2">
      <c r="P5129">
        <v>5121</v>
      </c>
      <c r="Q5129" s="37">
        <f t="shared" ca="1" si="320"/>
        <v>0</v>
      </c>
      <c r="R5129" s="38">
        <f t="shared" si="321"/>
        <v>10</v>
      </c>
      <c r="S5129" s="38">
        <f t="shared" ca="1" si="322"/>
        <v>0</v>
      </c>
      <c r="T5129" s="38">
        <f t="shared" ca="1" si="319"/>
        <v>10</v>
      </c>
      <c r="U5129" s="38">
        <f ca="1">SUM($R$9:S5129)</f>
        <v>-119790</v>
      </c>
    </row>
    <row r="5130" spans="16:21" x14ac:dyDescent="0.2">
      <c r="P5130">
        <v>5122</v>
      </c>
      <c r="Q5130" s="37">
        <f t="shared" ca="1" si="320"/>
        <v>0</v>
      </c>
      <c r="R5130" s="38">
        <f t="shared" si="321"/>
        <v>10</v>
      </c>
      <c r="S5130" s="38">
        <f t="shared" ca="1" si="322"/>
        <v>0</v>
      </c>
      <c r="T5130" s="38">
        <f t="shared" ref="T5130:T5193" ca="1" si="323">R5130+S5130</f>
        <v>10</v>
      </c>
      <c r="U5130" s="38">
        <f ca="1">SUM($R$9:S5130)</f>
        <v>-119780</v>
      </c>
    </row>
    <row r="5131" spans="16:21" x14ac:dyDescent="0.2">
      <c r="P5131">
        <v>5123</v>
      </c>
      <c r="Q5131" s="37">
        <f t="shared" ca="1" si="320"/>
        <v>0</v>
      </c>
      <c r="R5131" s="38">
        <f t="shared" si="321"/>
        <v>10</v>
      </c>
      <c r="S5131" s="38">
        <f t="shared" ca="1" si="322"/>
        <v>0</v>
      </c>
      <c r="T5131" s="38">
        <f t="shared" ca="1" si="323"/>
        <v>10</v>
      </c>
      <c r="U5131" s="38">
        <f ca="1">SUM($R$9:S5131)</f>
        <v>-119770</v>
      </c>
    </row>
    <row r="5132" spans="16:21" x14ac:dyDescent="0.2">
      <c r="P5132">
        <v>5124</v>
      </c>
      <c r="Q5132" s="37">
        <f t="shared" ca="1" si="320"/>
        <v>0</v>
      </c>
      <c r="R5132" s="38">
        <f t="shared" si="321"/>
        <v>10</v>
      </c>
      <c r="S5132" s="38">
        <f t="shared" ca="1" si="322"/>
        <v>0</v>
      </c>
      <c r="T5132" s="38">
        <f t="shared" ca="1" si="323"/>
        <v>10</v>
      </c>
      <c r="U5132" s="38">
        <f ca="1">SUM($R$9:S5132)</f>
        <v>-119760</v>
      </c>
    </row>
    <row r="5133" spans="16:21" x14ac:dyDescent="0.2">
      <c r="P5133">
        <v>5125</v>
      </c>
      <c r="Q5133" s="37">
        <f t="shared" ca="1" si="320"/>
        <v>0</v>
      </c>
      <c r="R5133" s="38">
        <f t="shared" si="321"/>
        <v>10</v>
      </c>
      <c r="S5133" s="38">
        <f t="shared" ca="1" si="322"/>
        <v>0</v>
      </c>
      <c r="T5133" s="38">
        <f t="shared" ca="1" si="323"/>
        <v>10</v>
      </c>
      <c r="U5133" s="38">
        <f ca="1">SUM($R$9:S5133)</f>
        <v>-119750</v>
      </c>
    </row>
    <row r="5134" spans="16:21" x14ac:dyDescent="0.2">
      <c r="P5134">
        <v>5126</v>
      </c>
      <c r="Q5134" s="37">
        <f t="shared" ca="1" si="320"/>
        <v>0</v>
      </c>
      <c r="R5134" s="38">
        <f t="shared" si="321"/>
        <v>10</v>
      </c>
      <c r="S5134" s="38">
        <f t="shared" ca="1" si="322"/>
        <v>0</v>
      </c>
      <c r="T5134" s="38">
        <f t="shared" ca="1" si="323"/>
        <v>10</v>
      </c>
      <c r="U5134" s="38">
        <f ca="1">SUM($R$9:S5134)</f>
        <v>-119740</v>
      </c>
    </row>
    <row r="5135" spans="16:21" x14ac:dyDescent="0.2">
      <c r="P5135">
        <v>5127</v>
      </c>
      <c r="Q5135" s="37">
        <f t="shared" ca="1" si="320"/>
        <v>0</v>
      </c>
      <c r="R5135" s="38">
        <f t="shared" si="321"/>
        <v>10</v>
      </c>
      <c r="S5135" s="38">
        <f t="shared" ca="1" si="322"/>
        <v>0</v>
      </c>
      <c r="T5135" s="38">
        <f t="shared" ca="1" si="323"/>
        <v>10</v>
      </c>
      <c r="U5135" s="38">
        <f ca="1">SUM($R$9:S5135)</f>
        <v>-119730</v>
      </c>
    </row>
    <row r="5136" spans="16:21" x14ac:dyDescent="0.2">
      <c r="P5136">
        <v>5128</v>
      </c>
      <c r="Q5136" s="37">
        <f t="shared" ca="1" si="320"/>
        <v>0</v>
      </c>
      <c r="R5136" s="38">
        <f t="shared" si="321"/>
        <v>10</v>
      </c>
      <c r="S5136" s="38">
        <f t="shared" ca="1" si="322"/>
        <v>0</v>
      </c>
      <c r="T5136" s="38">
        <f t="shared" ca="1" si="323"/>
        <v>10</v>
      </c>
      <c r="U5136" s="38">
        <f ca="1">SUM($R$9:S5136)</f>
        <v>-119720</v>
      </c>
    </row>
    <row r="5137" spans="16:21" x14ac:dyDescent="0.2">
      <c r="P5137">
        <v>5129</v>
      </c>
      <c r="Q5137" s="37">
        <f t="shared" ca="1" si="320"/>
        <v>0</v>
      </c>
      <c r="R5137" s="38">
        <f t="shared" si="321"/>
        <v>10</v>
      </c>
      <c r="S5137" s="38">
        <f t="shared" ca="1" si="322"/>
        <v>0</v>
      </c>
      <c r="T5137" s="38">
        <f t="shared" ca="1" si="323"/>
        <v>10</v>
      </c>
      <c r="U5137" s="38">
        <f ca="1">SUM($R$9:S5137)</f>
        <v>-119710</v>
      </c>
    </row>
    <row r="5138" spans="16:21" x14ac:dyDescent="0.2">
      <c r="P5138">
        <v>5130</v>
      </c>
      <c r="Q5138" s="37">
        <f t="shared" ca="1" si="320"/>
        <v>0</v>
      </c>
      <c r="R5138" s="38">
        <f t="shared" si="321"/>
        <v>10</v>
      </c>
      <c r="S5138" s="38">
        <f t="shared" ca="1" si="322"/>
        <v>0</v>
      </c>
      <c r="T5138" s="38">
        <f t="shared" ca="1" si="323"/>
        <v>10</v>
      </c>
      <c r="U5138" s="38">
        <f ca="1">SUM($R$9:S5138)</f>
        <v>-119700</v>
      </c>
    </row>
    <row r="5139" spans="16:21" x14ac:dyDescent="0.2">
      <c r="P5139">
        <v>5131</v>
      </c>
      <c r="Q5139" s="37">
        <f t="shared" ca="1" si="320"/>
        <v>0</v>
      </c>
      <c r="R5139" s="38">
        <f t="shared" si="321"/>
        <v>10</v>
      </c>
      <c r="S5139" s="38">
        <f t="shared" ca="1" si="322"/>
        <v>0</v>
      </c>
      <c r="T5139" s="38">
        <f t="shared" ca="1" si="323"/>
        <v>10</v>
      </c>
      <c r="U5139" s="38">
        <f ca="1">SUM($R$9:S5139)</f>
        <v>-119690</v>
      </c>
    </row>
    <row r="5140" spans="16:21" x14ac:dyDescent="0.2">
      <c r="P5140">
        <v>5132</v>
      </c>
      <c r="Q5140" s="37">
        <f t="shared" ca="1" si="320"/>
        <v>0</v>
      </c>
      <c r="R5140" s="38">
        <f t="shared" si="321"/>
        <v>10</v>
      </c>
      <c r="S5140" s="38">
        <f t="shared" ca="1" si="322"/>
        <v>0</v>
      </c>
      <c r="T5140" s="38">
        <f t="shared" ca="1" si="323"/>
        <v>10</v>
      </c>
      <c r="U5140" s="38">
        <f ca="1">SUM($R$9:S5140)</f>
        <v>-119680</v>
      </c>
    </row>
    <row r="5141" spans="16:21" x14ac:dyDescent="0.2">
      <c r="P5141">
        <v>5133</v>
      </c>
      <c r="Q5141" s="37">
        <f t="shared" ca="1" si="320"/>
        <v>0</v>
      </c>
      <c r="R5141" s="38">
        <f t="shared" si="321"/>
        <v>10</v>
      </c>
      <c r="S5141" s="38">
        <f t="shared" ca="1" si="322"/>
        <v>0</v>
      </c>
      <c r="T5141" s="38">
        <f t="shared" ca="1" si="323"/>
        <v>10</v>
      </c>
      <c r="U5141" s="38">
        <f ca="1">SUM($R$9:S5141)</f>
        <v>-119670</v>
      </c>
    </row>
    <row r="5142" spans="16:21" x14ac:dyDescent="0.2">
      <c r="P5142">
        <v>5134</v>
      </c>
      <c r="Q5142" s="37">
        <f t="shared" ca="1" si="320"/>
        <v>0</v>
      </c>
      <c r="R5142" s="38">
        <f t="shared" si="321"/>
        <v>10</v>
      </c>
      <c r="S5142" s="38">
        <f t="shared" ca="1" si="322"/>
        <v>0</v>
      </c>
      <c r="T5142" s="38">
        <f t="shared" ca="1" si="323"/>
        <v>10</v>
      </c>
      <c r="U5142" s="38">
        <f ca="1">SUM($R$9:S5142)</f>
        <v>-119660</v>
      </c>
    </row>
    <row r="5143" spans="16:21" x14ac:dyDescent="0.2">
      <c r="P5143">
        <v>5135</v>
      </c>
      <c r="Q5143" s="37">
        <f t="shared" ca="1" si="320"/>
        <v>0</v>
      </c>
      <c r="R5143" s="38">
        <f t="shared" si="321"/>
        <v>10</v>
      </c>
      <c r="S5143" s="38">
        <f t="shared" ca="1" si="322"/>
        <v>0</v>
      </c>
      <c r="T5143" s="38">
        <f t="shared" ca="1" si="323"/>
        <v>10</v>
      </c>
      <c r="U5143" s="38">
        <f ca="1">SUM($R$9:S5143)</f>
        <v>-119650</v>
      </c>
    </row>
    <row r="5144" spans="16:21" x14ac:dyDescent="0.2">
      <c r="P5144">
        <v>5136</v>
      </c>
      <c r="Q5144" s="37">
        <f t="shared" ca="1" si="320"/>
        <v>0</v>
      </c>
      <c r="R5144" s="38">
        <f t="shared" si="321"/>
        <v>10</v>
      </c>
      <c r="S5144" s="38">
        <f t="shared" ca="1" si="322"/>
        <v>0</v>
      </c>
      <c r="T5144" s="38">
        <f t="shared" ca="1" si="323"/>
        <v>10</v>
      </c>
      <c r="U5144" s="38">
        <f ca="1">SUM($R$9:S5144)</f>
        <v>-119640</v>
      </c>
    </row>
    <row r="5145" spans="16:21" x14ac:dyDescent="0.2">
      <c r="P5145">
        <v>5137</v>
      </c>
      <c r="Q5145" s="37">
        <f t="shared" ca="1" si="320"/>
        <v>1</v>
      </c>
      <c r="R5145" s="38">
        <f t="shared" si="321"/>
        <v>10</v>
      </c>
      <c r="S5145" s="38">
        <f t="shared" ca="1" si="322"/>
        <v>-1000</v>
      </c>
      <c r="T5145" s="38">
        <f t="shared" ca="1" si="323"/>
        <v>-990</v>
      </c>
      <c r="U5145" s="38">
        <f ca="1">SUM($R$9:S5145)</f>
        <v>-120630</v>
      </c>
    </row>
    <row r="5146" spans="16:21" x14ac:dyDescent="0.2">
      <c r="P5146">
        <v>5138</v>
      </c>
      <c r="Q5146" s="37">
        <f t="shared" ca="1" si="320"/>
        <v>0</v>
      </c>
      <c r="R5146" s="38">
        <f t="shared" si="321"/>
        <v>10</v>
      </c>
      <c r="S5146" s="38">
        <f t="shared" ca="1" si="322"/>
        <v>0</v>
      </c>
      <c r="T5146" s="38">
        <f t="shared" ca="1" si="323"/>
        <v>10</v>
      </c>
      <c r="U5146" s="38">
        <f ca="1">SUM($R$9:S5146)</f>
        <v>-120620</v>
      </c>
    </row>
    <row r="5147" spans="16:21" x14ac:dyDescent="0.2">
      <c r="P5147">
        <v>5139</v>
      </c>
      <c r="Q5147" s="37">
        <f t="shared" ca="1" si="320"/>
        <v>0</v>
      </c>
      <c r="R5147" s="38">
        <f t="shared" si="321"/>
        <v>10</v>
      </c>
      <c r="S5147" s="38">
        <f t="shared" ca="1" si="322"/>
        <v>0</v>
      </c>
      <c r="T5147" s="38">
        <f t="shared" ca="1" si="323"/>
        <v>10</v>
      </c>
      <c r="U5147" s="38">
        <f ca="1">SUM($R$9:S5147)</f>
        <v>-120610</v>
      </c>
    </row>
    <row r="5148" spans="16:21" x14ac:dyDescent="0.2">
      <c r="P5148">
        <v>5140</v>
      </c>
      <c r="Q5148" s="37">
        <f t="shared" ca="1" si="320"/>
        <v>0</v>
      </c>
      <c r="R5148" s="38">
        <f t="shared" si="321"/>
        <v>10</v>
      </c>
      <c r="S5148" s="38">
        <f t="shared" ca="1" si="322"/>
        <v>0</v>
      </c>
      <c r="T5148" s="38">
        <f t="shared" ca="1" si="323"/>
        <v>10</v>
      </c>
      <c r="U5148" s="38">
        <f ca="1">SUM($R$9:S5148)</f>
        <v>-120600</v>
      </c>
    </row>
    <row r="5149" spans="16:21" x14ac:dyDescent="0.2">
      <c r="P5149">
        <v>5141</v>
      </c>
      <c r="Q5149" s="37">
        <f t="shared" ca="1" si="320"/>
        <v>0</v>
      </c>
      <c r="R5149" s="38">
        <f t="shared" si="321"/>
        <v>10</v>
      </c>
      <c r="S5149" s="38">
        <f t="shared" ca="1" si="322"/>
        <v>0</v>
      </c>
      <c r="T5149" s="38">
        <f t="shared" ca="1" si="323"/>
        <v>10</v>
      </c>
      <c r="U5149" s="38">
        <f ca="1">SUM($R$9:S5149)</f>
        <v>-120590</v>
      </c>
    </row>
    <row r="5150" spans="16:21" x14ac:dyDescent="0.2">
      <c r="P5150">
        <v>5142</v>
      </c>
      <c r="Q5150" s="37">
        <f t="shared" ca="1" si="320"/>
        <v>0</v>
      </c>
      <c r="R5150" s="38">
        <f t="shared" si="321"/>
        <v>10</v>
      </c>
      <c r="S5150" s="38">
        <f t="shared" ca="1" si="322"/>
        <v>0</v>
      </c>
      <c r="T5150" s="38">
        <f t="shared" ca="1" si="323"/>
        <v>10</v>
      </c>
      <c r="U5150" s="38">
        <f ca="1">SUM($R$9:S5150)</f>
        <v>-120580</v>
      </c>
    </row>
    <row r="5151" spans="16:21" x14ac:dyDescent="0.2">
      <c r="P5151">
        <v>5143</v>
      </c>
      <c r="Q5151" s="37">
        <f t="shared" ca="1" si="320"/>
        <v>0</v>
      </c>
      <c r="R5151" s="38">
        <f t="shared" si="321"/>
        <v>10</v>
      </c>
      <c r="S5151" s="38">
        <f t="shared" ca="1" si="322"/>
        <v>0</v>
      </c>
      <c r="T5151" s="38">
        <f t="shared" ca="1" si="323"/>
        <v>10</v>
      </c>
      <c r="U5151" s="38">
        <f ca="1">SUM($R$9:S5151)</f>
        <v>-120570</v>
      </c>
    </row>
    <row r="5152" spans="16:21" x14ac:dyDescent="0.2">
      <c r="P5152">
        <v>5144</v>
      </c>
      <c r="Q5152" s="37">
        <f t="shared" ca="1" si="320"/>
        <v>0</v>
      </c>
      <c r="R5152" s="38">
        <f t="shared" si="321"/>
        <v>10</v>
      </c>
      <c r="S5152" s="38">
        <f t="shared" ca="1" si="322"/>
        <v>0</v>
      </c>
      <c r="T5152" s="38">
        <f t="shared" ca="1" si="323"/>
        <v>10</v>
      </c>
      <c r="U5152" s="38">
        <f ca="1">SUM($R$9:S5152)</f>
        <v>-120560</v>
      </c>
    </row>
    <row r="5153" spans="16:21" x14ac:dyDescent="0.2">
      <c r="P5153">
        <v>5145</v>
      </c>
      <c r="Q5153" s="37">
        <f t="shared" ca="1" si="320"/>
        <v>0</v>
      </c>
      <c r="R5153" s="38">
        <f t="shared" si="321"/>
        <v>10</v>
      </c>
      <c r="S5153" s="38">
        <f t="shared" ca="1" si="322"/>
        <v>0</v>
      </c>
      <c r="T5153" s="38">
        <f t="shared" ca="1" si="323"/>
        <v>10</v>
      </c>
      <c r="U5153" s="38">
        <f ca="1">SUM($R$9:S5153)</f>
        <v>-120550</v>
      </c>
    </row>
    <row r="5154" spans="16:21" x14ac:dyDescent="0.2">
      <c r="P5154">
        <v>5146</v>
      </c>
      <c r="Q5154" s="37">
        <f t="shared" ca="1" si="320"/>
        <v>0</v>
      </c>
      <c r="R5154" s="38">
        <f t="shared" si="321"/>
        <v>10</v>
      </c>
      <c r="S5154" s="38">
        <f t="shared" ca="1" si="322"/>
        <v>0</v>
      </c>
      <c r="T5154" s="38">
        <f t="shared" ca="1" si="323"/>
        <v>10</v>
      </c>
      <c r="U5154" s="38">
        <f ca="1">SUM($R$9:S5154)</f>
        <v>-120540</v>
      </c>
    </row>
    <row r="5155" spans="16:21" x14ac:dyDescent="0.2">
      <c r="P5155">
        <v>5147</v>
      </c>
      <c r="Q5155" s="37">
        <f t="shared" ca="1" si="320"/>
        <v>0</v>
      </c>
      <c r="R5155" s="38">
        <f t="shared" si="321"/>
        <v>10</v>
      </c>
      <c r="S5155" s="38">
        <f t="shared" ca="1" si="322"/>
        <v>0</v>
      </c>
      <c r="T5155" s="38">
        <f t="shared" ca="1" si="323"/>
        <v>10</v>
      </c>
      <c r="U5155" s="38">
        <f ca="1">SUM($R$9:S5155)</f>
        <v>-120530</v>
      </c>
    </row>
    <row r="5156" spans="16:21" x14ac:dyDescent="0.2">
      <c r="P5156">
        <v>5148</v>
      </c>
      <c r="Q5156" s="37">
        <f t="shared" ca="1" si="320"/>
        <v>0</v>
      </c>
      <c r="R5156" s="38">
        <f t="shared" si="321"/>
        <v>10</v>
      </c>
      <c r="S5156" s="38">
        <f t="shared" ca="1" si="322"/>
        <v>0</v>
      </c>
      <c r="T5156" s="38">
        <f t="shared" ca="1" si="323"/>
        <v>10</v>
      </c>
      <c r="U5156" s="38">
        <f ca="1">SUM($R$9:S5156)</f>
        <v>-120520</v>
      </c>
    </row>
    <row r="5157" spans="16:21" x14ac:dyDescent="0.2">
      <c r="P5157">
        <v>5149</v>
      </c>
      <c r="Q5157" s="37">
        <f t="shared" ca="1" si="320"/>
        <v>0</v>
      </c>
      <c r="R5157" s="38">
        <f t="shared" si="321"/>
        <v>10</v>
      </c>
      <c r="S5157" s="38">
        <f t="shared" ca="1" si="322"/>
        <v>0</v>
      </c>
      <c r="T5157" s="38">
        <f t="shared" ca="1" si="323"/>
        <v>10</v>
      </c>
      <c r="U5157" s="38">
        <f ca="1">SUM($R$9:S5157)</f>
        <v>-120510</v>
      </c>
    </row>
    <row r="5158" spans="16:21" x14ac:dyDescent="0.2">
      <c r="P5158">
        <v>5150</v>
      </c>
      <c r="Q5158" s="37">
        <f t="shared" ca="1" si="320"/>
        <v>0</v>
      </c>
      <c r="R5158" s="38">
        <f t="shared" si="321"/>
        <v>10</v>
      </c>
      <c r="S5158" s="38">
        <f t="shared" ca="1" si="322"/>
        <v>0</v>
      </c>
      <c r="T5158" s="38">
        <f t="shared" ca="1" si="323"/>
        <v>10</v>
      </c>
      <c r="U5158" s="38">
        <f ca="1">SUM($R$9:S5158)</f>
        <v>-120500</v>
      </c>
    </row>
    <row r="5159" spans="16:21" x14ac:dyDescent="0.2">
      <c r="P5159">
        <v>5151</v>
      </c>
      <c r="Q5159" s="37">
        <f t="shared" ca="1" si="320"/>
        <v>0</v>
      </c>
      <c r="R5159" s="38">
        <f t="shared" si="321"/>
        <v>10</v>
      </c>
      <c r="S5159" s="38">
        <f t="shared" ca="1" si="322"/>
        <v>0</v>
      </c>
      <c r="T5159" s="38">
        <f t="shared" ca="1" si="323"/>
        <v>10</v>
      </c>
      <c r="U5159" s="38">
        <f ca="1">SUM($R$9:S5159)</f>
        <v>-120490</v>
      </c>
    </row>
    <row r="5160" spans="16:21" x14ac:dyDescent="0.2">
      <c r="P5160">
        <v>5152</v>
      </c>
      <c r="Q5160" s="37">
        <f t="shared" ca="1" si="320"/>
        <v>0</v>
      </c>
      <c r="R5160" s="38">
        <f t="shared" si="321"/>
        <v>10</v>
      </c>
      <c r="S5160" s="38">
        <f t="shared" ca="1" si="322"/>
        <v>0</v>
      </c>
      <c r="T5160" s="38">
        <f t="shared" ca="1" si="323"/>
        <v>10</v>
      </c>
      <c r="U5160" s="38">
        <f ca="1">SUM($R$9:S5160)</f>
        <v>-120480</v>
      </c>
    </row>
    <row r="5161" spans="16:21" x14ac:dyDescent="0.2">
      <c r="P5161">
        <v>5153</v>
      </c>
      <c r="Q5161" s="37">
        <f t="shared" ca="1" si="320"/>
        <v>0</v>
      </c>
      <c r="R5161" s="38">
        <f t="shared" si="321"/>
        <v>10</v>
      </c>
      <c r="S5161" s="38">
        <f t="shared" ca="1" si="322"/>
        <v>0</v>
      </c>
      <c r="T5161" s="38">
        <f t="shared" ca="1" si="323"/>
        <v>10</v>
      </c>
      <c r="U5161" s="38">
        <f ca="1">SUM($R$9:S5161)</f>
        <v>-120470</v>
      </c>
    </row>
    <row r="5162" spans="16:21" x14ac:dyDescent="0.2">
      <c r="P5162">
        <v>5154</v>
      </c>
      <c r="Q5162" s="37">
        <f t="shared" ca="1" si="320"/>
        <v>0</v>
      </c>
      <c r="R5162" s="38">
        <f t="shared" si="321"/>
        <v>10</v>
      </c>
      <c r="S5162" s="38">
        <f t="shared" ca="1" si="322"/>
        <v>0</v>
      </c>
      <c r="T5162" s="38">
        <f t="shared" ca="1" si="323"/>
        <v>10</v>
      </c>
      <c r="U5162" s="38">
        <f ca="1">SUM($R$9:S5162)</f>
        <v>-120460</v>
      </c>
    </row>
    <row r="5163" spans="16:21" x14ac:dyDescent="0.2">
      <c r="P5163">
        <v>5155</v>
      </c>
      <c r="Q5163" s="37">
        <f t="shared" ca="1" si="320"/>
        <v>0</v>
      </c>
      <c r="R5163" s="38">
        <f t="shared" si="321"/>
        <v>10</v>
      </c>
      <c r="S5163" s="38">
        <f t="shared" ca="1" si="322"/>
        <v>0</v>
      </c>
      <c r="T5163" s="38">
        <f t="shared" ca="1" si="323"/>
        <v>10</v>
      </c>
      <c r="U5163" s="38">
        <f ca="1">SUM($R$9:S5163)</f>
        <v>-120450</v>
      </c>
    </row>
    <row r="5164" spans="16:21" x14ac:dyDescent="0.2">
      <c r="P5164">
        <v>5156</v>
      </c>
      <c r="Q5164" s="37">
        <f t="shared" ca="1" si="320"/>
        <v>0</v>
      </c>
      <c r="R5164" s="38">
        <f t="shared" si="321"/>
        <v>10</v>
      </c>
      <c r="S5164" s="38">
        <f t="shared" ca="1" si="322"/>
        <v>0</v>
      </c>
      <c r="T5164" s="38">
        <f t="shared" ca="1" si="323"/>
        <v>10</v>
      </c>
      <c r="U5164" s="38">
        <f ca="1">SUM($R$9:S5164)</f>
        <v>-120440</v>
      </c>
    </row>
    <row r="5165" spans="16:21" x14ac:dyDescent="0.2">
      <c r="P5165">
        <v>5157</v>
      </c>
      <c r="Q5165" s="37">
        <f t="shared" ca="1" si="320"/>
        <v>0</v>
      </c>
      <c r="R5165" s="38">
        <f t="shared" si="321"/>
        <v>10</v>
      </c>
      <c r="S5165" s="38">
        <f t="shared" ca="1" si="322"/>
        <v>0</v>
      </c>
      <c r="T5165" s="38">
        <f t="shared" ca="1" si="323"/>
        <v>10</v>
      </c>
      <c r="U5165" s="38">
        <f ca="1">SUM($R$9:S5165)</f>
        <v>-120430</v>
      </c>
    </row>
    <row r="5166" spans="16:21" x14ac:dyDescent="0.2">
      <c r="P5166">
        <v>5158</v>
      </c>
      <c r="Q5166" s="37">
        <f t="shared" ca="1" si="320"/>
        <v>0</v>
      </c>
      <c r="R5166" s="38">
        <f t="shared" si="321"/>
        <v>10</v>
      </c>
      <c r="S5166" s="38">
        <f t="shared" ca="1" si="322"/>
        <v>0</v>
      </c>
      <c r="T5166" s="38">
        <f t="shared" ca="1" si="323"/>
        <v>10</v>
      </c>
      <c r="U5166" s="38">
        <f ca="1">SUM($R$9:S5166)</f>
        <v>-120420</v>
      </c>
    </row>
    <row r="5167" spans="16:21" x14ac:dyDescent="0.2">
      <c r="P5167">
        <v>5159</v>
      </c>
      <c r="Q5167" s="37">
        <f t="shared" ca="1" si="320"/>
        <v>0</v>
      </c>
      <c r="R5167" s="38">
        <f t="shared" si="321"/>
        <v>10</v>
      </c>
      <c r="S5167" s="38">
        <f t="shared" ca="1" si="322"/>
        <v>0</v>
      </c>
      <c r="T5167" s="38">
        <f t="shared" ca="1" si="323"/>
        <v>10</v>
      </c>
      <c r="U5167" s="38">
        <f ca="1">SUM($R$9:S5167)</f>
        <v>-120410</v>
      </c>
    </row>
    <row r="5168" spans="16:21" x14ac:dyDescent="0.2">
      <c r="P5168">
        <v>5160</v>
      </c>
      <c r="Q5168" s="37">
        <f t="shared" ca="1" si="320"/>
        <v>0</v>
      </c>
      <c r="R5168" s="38">
        <f t="shared" si="321"/>
        <v>10</v>
      </c>
      <c r="S5168" s="38">
        <f t="shared" ca="1" si="322"/>
        <v>0</v>
      </c>
      <c r="T5168" s="38">
        <f t="shared" ca="1" si="323"/>
        <v>10</v>
      </c>
      <c r="U5168" s="38">
        <f ca="1">SUM($R$9:S5168)</f>
        <v>-120400</v>
      </c>
    </row>
    <row r="5169" spans="16:21" x14ac:dyDescent="0.2">
      <c r="P5169">
        <v>5161</v>
      </c>
      <c r="Q5169" s="37">
        <f t="shared" ref="Q5169:Q5232" ca="1" si="324">IF(RAND()&lt;$C$2,1,0)</f>
        <v>0</v>
      </c>
      <c r="R5169" s="38">
        <f t="shared" ref="R5169:R5232" si="325">$G$2</f>
        <v>10</v>
      </c>
      <c r="S5169" s="38">
        <f t="shared" ref="S5169:S5232" ca="1" si="326">IF(Q5169=1,$G$3,$G$4)</f>
        <v>0</v>
      </c>
      <c r="T5169" s="38">
        <f t="shared" ca="1" si="323"/>
        <v>10</v>
      </c>
      <c r="U5169" s="38">
        <f ca="1">SUM($R$9:S5169)</f>
        <v>-120390</v>
      </c>
    </row>
    <row r="5170" spans="16:21" x14ac:dyDescent="0.2">
      <c r="P5170">
        <v>5162</v>
      </c>
      <c r="Q5170" s="37">
        <f t="shared" ca="1" si="324"/>
        <v>0</v>
      </c>
      <c r="R5170" s="38">
        <f t="shared" si="325"/>
        <v>10</v>
      </c>
      <c r="S5170" s="38">
        <f t="shared" ca="1" si="326"/>
        <v>0</v>
      </c>
      <c r="T5170" s="38">
        <f t="shared" ca="1" si="323"/>
        <v>10</v>
      </c>
      <c r="U5170" s="38">
        <f ca="1">SUM($R$9:S5170)</f>
        <v>-120380</v>
      </c>
    </row>
    <row r="5171" spans="16:21" x14ac:dyDescent="0.2">
      <c r="P5171">
        <v>5163</v>
      </c>
      <c r="Q5171" s="37">
        <f t="shared" ca="1" si="324"/>
        <v>0</v>
      </c>
      <c r="R5171" s="38">
        <f t="shared" si="325"/>
        <v>10</v>
      </c>
      <c r="S5171" s="38">
        <f t="shared" ca="1" si="326"/>
        <v>0</v>
      </c>
      <c r="T5171" s="38">
        <f t="shared" ca="1" si="323"/>
        <v>10</v>
      </c>
      <c r="U5171" s="38">
        <f ca="1">SUM($R$9:S5171)</f>
        <v>-120370</v>
      </c>
    </row>
    <row r="5172" spans="16:21" x14ac:dyDescent="0.2">
      <c r="P5172">
        <v>5164</v>
      </c>
      <c r="Q5172" s="37">
        <f t="shared" ca="1" si="324"/>
        <v>0</v>
      </c>
      <c r="R5172" s="38">
        <f t="shared" si="325"/>
        <v>10</v>
      </c>
      <c r="S5172" s="38">
        <f t="shared" ca="1" si="326"/>
        <v>0</v>
      </c>
      <c r="T5172" s="38">
        <f t="shared" ca="1" si="323"/>
        <v>10</v>
      </c>
      <c r="U5172" s="38">
        <f ca="1">SUM($R$9:S5172)</f>
        <v>-120360</v>
      </c>
    </row>
    <row r="5173" spans="16:21" x14ac:dyDescent="0.2">
      <c r="P5173">
        <v>5165</v>
      </c>
      <c r="Q5173" s="37">
        <f t="shared" ca="1" si="324"/>
        <v>0</v>
      </c>
      <c r="R5173" s="38">
        <f t="shared" si="325"/>
        <v>10</v>
      </c>
      <c r="S5173" s="38">
        <f t="shared" ca="1" si="326"/>
        <v>0</v>
      </c>
      <c r="T5173" s="38">
        <f t="shared" ca="1" si="323"/>
        <v>10</v>
      </c>
      <c r="U5173" s="38">
        <f ca="1">SUM($R$9:S5173)</f>
        <v>-120350</v>
      </c>
    </row>
    <row r="5174" spans="16:21" x14ac:dyDescent="0.2">
      <c r="P5174">
        <v>5166</v>
      </c>
      <c r="Q5174" s="37">
        <f t="shared" ca="1" si="324"/>
        <v>0</v>
      </c>
      <c r="R5174" s="38">
        <f t="shared" si="325"/>
        <v>10</v>
      </c>
      <c r="S5174" s="38">
        <f t="shared" ca="1" si="326"/>
        <v>0</v>
      </c>
      <c r="T5174" s="38">
        <f t="shared" ca="1" si="323"/>
        <v>10</v>
      </c>
      <c r="U5174" s="38">
        <f ca="1">SUM($R$9:S5174)</f>
        <v>-120340</v>
      </c>
    </row>
    <row r="5175" spans="16:21" x14ac:dyDescent="0.2">
      <c r="P5175">
        <v>5167</v>
      </c>
      <c r="Q5175" s="37">
        <f t="shared" ca="1" si="324"/>
        <v>1</v>
      </c>
      <c r="R5175" s="38">
        <f t="shared" si="325"/>
        <v>10</v>
      </c>
      <c r="S5175" s="38">
        <f t="shared" ca="1" si="326"/>
        <v>-1000</v>
      </c>
      <c r="T5175" s="38">
        <f t="shared" ca="1" si="323"/>
        <v>-990</v>
      </c>
      <c r="U5175" s="38">
        <f ca="1">SUM($R$9:S5175)</f>
        <v>-121330</v>
      </c>
    </row>
    <row r="5176" spans="16:21" x14ac:dyDescent="0.2">
      <c r="P5176">
        <v>5168</v>
      </c>
      <c r="Q5176" s="37">
        <f t="shared" ca="1" si="324"/>
        <v>0</v>
      </c>
      <c r="R5176" s="38">
        <f t="shared" si="325"/>
        <v>10</v>
      </c>
      <c r="S5176" s="38">
        <f t="shared" ca="1" si="326"/>
        <v>0</v>
      </c>
      <c r="T5176" s="38">
        <f t="shared" ca="1" si="323"/>
        <v>10</v>
      </c>
      <c r="U5176" s="38">
        <f ca="1">SUM($R$9:S5176)</f>
        <v>-121320</v>
      </c>
    </row>
    <row r="5177" spans="16:21" x14ac:dyDescent="0.2">
      <c r="P5177">
        <v>5169</v>
      </c>
      <c r="Q5177" s="37">
        <f t="shared" ca="1" si="324"/>
        <v>0</v>
      </c>
      <c r="R5177" s="38">
        <f t="shared" si="325"/>
        <v>10</v>
      </c>
      <c r="S5177" s="38">
        <f t="shared" ca="1" si="326"/>
        <v>0</v>
      </c>
      <c r="T5177" s="38">
        <f t="shared" ca="1" si="323"/>
        <v>10</v>
      </c>
      <c r="U5177" s="38">
        <f ca="1">SUM($R$9:S5177)</f>
        <v>-121310</v>
      </c>
    </row>
    <row r="5178" spans="16:21" x14ac:dyDescent="0.2">
      <c r="P5178">
        <v>5170</v>
      </c>
      <c r="Q5178" s="37">
        <f t="shared" ca="1" si="324"/>
        <v>0</v>
      </c>
      <c r="R5178" s="38">
        <f t="shared" si="325"/>
        <v>10</v>
      </c>
      <c r="S5178" s="38">
        <f t="shared" ca="1" si="326"/>
        <v>0</v>
      </c>
      <c r="T5178" s="38">
        <f t="shared" ca="1" si="323"/>
        <v>10</v>
      </c>
      <c r="U5178" s="38">
        <f ca="1">SUM($R$9:S5178)</f>
        <v>-121300</v>
      </c>
    </row>
    <row r="5179" spans="16:21" x14ac:dyDescent="0.2">
      <c r="P5179">
        <v>5171</v>
      </c>
      <c r="Q5179" s="37">
        <f t="shared" ca="1" si="324"/>
        <v>0</v>
      </c>
      <c r="R5179" s="38">
        <f t="shared" si="325"/>
        <v>10</v>
      </c>
      <c r="S5179" s="38">
        <f t="shared" ca="1" si="326"/>
        <v>0</v>
      </c>
      <c r="T5179" s="38">
        <f t="shared" ca="1" si="323"/>
        <v>10</v>
      </c>
      <c r="U5179" s="38">
        <f ca="1">SUM($R$9:S5179)</f>
        <v>-121290</v>
      </c>
    </row>
    <row r="5180" spans="16:21" x14ac:dyDescent="0.2">
      <c r="P5180">
        <v>5172</v>
      </c>
      <c r="Q5180" s="37">
        <f t="shared" ca="1" si="324"/>
        <v>0</v>
      </c>
      <c r="R5180" s="38">
        <f t="shared" si="325"/>
        <v>10</v>
      </c>
      <c r="S5180" s="38">
        <f t="shared" ca="1" si="326"/>
        <v>0</v>
      </c>
      <c r="T5180" s="38">
        <f t="shared" ca="1" si="323"/>
        <v>10</v>
      </c>
      <c r="U5180" s="38">
        <f ca="1">SUM($R$9:S5180)</f>
        <v>-121280</v>
      </c>
    </row>
    <row r="5181" spans="16:21" x14ac:dyDescent="0.2">
      <c r="P5181">
        <v>5173</v>
      </c>
      <c r="Q5181" s="37">
        <f t="shared" ca="1" si="324"/>
        <v>0</v>
      </c>
      <c r="R5181" s="38">
        <f t="shared" si="325"/>
        <v>10</v>
      </c>
      <c r="S5181" s="38">
        <f t="shared" ca="1" si="326"/>
        <v>0</v>
      </c>
      <c r="T5181" s="38">
        <f t="shared" ca="1" si="323"/>
        <v>10</v>
      </c>
      <c r="U5181" s="38">
        <f ca="1">SUM($R$9:S5181)</f>
        <v>-121270</v>
      </c>
    </row>
    <row r="5182" spans="16:21" x14ac:dyDescent="0.2">
      <c r="P5182">
        <v>5174</v>
      </c>
      <c r="Q5182" s="37">
        <f t="shared" ca="1" si="324"/>
        <v>0</v>
      </c>
      <c r="R5182" s="38">
        <f t="shared" si="325"/>
        <v>10</v>
      </c>
      <c r="S5182" s="38">
        <f t="shared" ca="1" si="326"/>
        <v>0</v>
      </c>
      <c r="T5182" s="38">
        <f t="shared" ca="1" si="323"/>
        <v>10</v>
      </c>
      <c r="U5182" s="38">
        <f ca="1">SUM($R$9:S5182)</f>
        <v>-121260</v>
      </c>
    </row>
    <row r="5183" spans="16:21" x14ac:dyDescent="0.2">
      <c r="P5183">
        <v>5175</v>
      </c>
      <c r="Q5183" s="37">
        <f t="shared" ca="1" si="324"/>
        <v>0</v>
      </c>
      <c r="R5183" s="38">
        <f t="shared" si="325"/>
        <v>10</v>
      </c>
      <c r="S5183" s="38">
        <f t="shared" ca="1" si="326"/>
        <v>0</v>
      </c>
      <c r="T5183" s="38">
        <f t="shared" ca="1" si="323"/>
        <v>10</v>
      </c>
      <c r="U5183" s="38">
        <f ca="1">SUM($R$9:S5183)</f>
        <v>-121250</v>
      </c>
    </row>
    <row r="5184" spans="16:21" x14ac:dyDescent="0.2">
      <c r="P5184">
        <v>5176</v>
      </c>
      <c r="Q5184" s="37">
        <f t="shared" ca="1" si="324"/>
        <v>0</v>
      </c>
      <c r="R5184" s="38">
        <f t="shared" si="325"/>
        <v>10</v>
      </c>
      <c r="S5184" s="38">
        <f t="shared" ca="1" si="326"/>
        <v>0</v>
      </c>
      <c r="T5184" s="38">
        <f t="shared" ca="1" si="323"/>
        <v>10</v>
      </c>
      <c r="U5184" s="38">
        <f ca="1">SUM($R$9:S5184)</f>
        <v>-121240</v>
      </c>
    </row>
    <row r="5185" spans="16:21" x14ac:dyDescent="0.2">
      <c r="P5185">
        <v>5177</v>
      </c>
      <c r="Q5185" s="37">
        <f t="shared" ca="1" si="324"/>
        <v>0</v>
      </c>
      <c r="R5185" s="38">
        <f t="shared" si="325"/>
        <v>10</v>
      </c>
      <c r="S5185" s="38">
        <f t="shared" ca="1" si="326"/>
        <v>0</v>
      </c>
      <c r="T5185" s="38">
        <f t="shared" ca="1" si="323"/>
        <v>10</v>
      </c>
      <c r="U5185" s="38">
        <f ca="1">SUM($R$9:S5185)</f>
        <v>-121230</v>
      </c>
    </row>
    <row r="5186" spans="16:21" x14ac:dyDescent="0.2">
      <c r="P5186">
        <v>5178</v>
      </c>
      <c r="Q5186" s="37">
        <f t="shared" ca="1" si="324"/>
        <v>0</v>
      </c>
      <c r="R5186" s="38">
        <f t="shared" si="325"/>
        <v>10</v>
      </c>
      <c r="S5186" s="38">
        <f t="shared" ca="1" si="326"/>
        <v>0</v>
      </c>
      <c r="T5186" s="38">
        <f t="shared" ca="1" si="323"/>
        <v>10</v>
      </c>
      <c r="U5186" s="38">
        <f ca="1">SUM($R$9:S5186)</f>
        <v>-121220</v>
      </c>
    </row>
    <row r="5187" spans="16:21" x14ac:dyDescent="0.2">
      <c r="P5187">
        <v>5179</v>
      </c>
      <c r="Q5187" s="37">
        <f t="shared" ca="1" si="324"/>
        <v>0</v>
      </c>
      <c r="R5187" s="38">
        <f t="shared" si="325"/>
        <v>10</v>
      </c>
      <c r="S5187" s="38">
        <f t="shared" ca="1" si="326"/>
        <v>0</v>
      </c>
      <c r="T5187" s="38">
        <f t="shared" ca="1" si="323"/>
        <v>10</v>
      </c>
      <c r="U5187" s="38">
        <f ca="1">SUM($R$9:S5187)</f>
        <v>-121210</v>
      </c>
    </row>
    <row r="5188" spans="16:21" x14ac:dyDescent="0.2">
      <c r="P5188">
        <v>5180</v>
      </c>
      <c r="Q5188" s="37">
        <f t="shared" ca="1" si="324"/>
        <v>0</v>
      </c>
      <c r="R5188" s="38">
        <f t="shared" si="325"/>
        <v>10</v>
      </c>
      <c r="S5188" s="38">
        <f t="shared" ca="1" si="326"/>
        <v>0</v>
      </c>
      <c r="T5188" s="38">
        <f t="shared" ca="1" si="323"/>
        <v>10</v>
      </c>
      <c r="U5188" s="38">
        <f ca="1">SUM($R$9:S5188)</f>
        <v>-121200</v>
      </c>
    </row>
    <row r="5189" spans="16:21" x14ac:dyDescent="0.2">
      <c r="P5189">
        <v>5181</v>
      </c>
      <c r="Q5189" s="37">
        <f t="shared" ca="1" si="324"/>
        <v>0</v>
      </c>
      <c r="R5189" s="38">
        <f t="shared" si="325"/>
        <v>10</v>
      </c>
      <c r="S5189" s="38">
        <f t="shared" ca="1" si="326"/>
        <v>0</v>
      </c>
      <c r="T5189" s="38">
        <f t="shared" ca="1" si="323"/>
        <v>10</v>
      </c>
      <c r="U5189" s="38">
        <f ca="1">SUM($R$9:S5189)</f>
        <v>-121190</v>
      </c>
    </row>
    <row r="5190" spans="16:21" x14ac:dyDescent="0.2">
      <c r="P5190">
        <v>5182</v>
      </c>
      <c r="Q5190" s="37">
        <f t="shared" ca="1" si="324"/>
        <v>0</v>
      </c>
      <c r="R5190" s="38">
        <f t="shared" si="325"/>
        <v>10</v>
      </c>
      <c r="S5190" s="38">
        <f t="shared" ca="1" si="326"/>
        <v>0</v>
      </c>
      <c r="T5190" s="38">
        <f t="shared" ca="1" si="323"/>
        <v>10</v>
      </c>
      <c r="U5190" s="38">
        <f ca="1">SUM($R$9:S5190)</f>
        <v>-121180</v>
      </c>
    </row>
    <row r="5191" spans="16:21" x14ac:dyDescent="0.2">
      <c r="P5191">
        <v>5183</v>
      </c>
      <c r="Q5191" s="37">
        <f t="shared" ca="1" si="324"/>
        <v>0</v>
      </c>
      <c r="R5191" s="38">
        <f t="shared" si="325"/>
        <v>10</v>
      </c>
      <c r="S5191" s="38">
        <f t="shared" ca="1" si="326"/>
        <v>0</v>
      </c>
      <c r="T5191" s="38">
        <f t="shared" ca="1" si="323"/>
        <v>10</v>
      </c>
      <c r="U5191" s="38">
        <f ca="1">SUM($R$9:S5191)</f>
        <v>-121170</v>
      </c>
    </row>
    <row r="5192" spans="16:21" x14ac:dyDescent="0.2">
      <c r="P5192">
        <v>5184</v>
      </c>
      <c r="Q5192" s="37">
        <f t="shared" ca="1" si="324"/>
        <v>0</v>
      </c>
      <c r="R5192" s="38">
        <f t="shared" si="325"/>
        <v>10</v>
      </c>
      <c r="S5192" s="38">
        <f t="shared" ca="1" si="326"/>
        <v>0</v>
      </c>
      <c r="T5192" s="38">
        <f t="shared" ca="1" si="323"/>
        <v>10</v>
      </c>
      <c r="U5192" s="38">
        <f ca="1">SUM($R$9:S5192)</f>
        <v>-121160</v>
      </c>
    </row>
    <row r="5193" spans="16:21" x14ac:dyDescent="0.2">
      <c r="P5193">
        <v>5185</v>
      </c>
      <c r="Q5193" s="37">
        <f t="shared" ca="1" si="324"/>
        <v>0</v>
      </c>
      <c r="R5193" s="38">
        <f t="shared" si="325"/>
        <v>10</v>
      </c>
      <c r="S5193" s="38">
        <f t="shared" ca="1" si="326"/>
        <v>0</v>
      </c>
      <c r="T5193" s="38">
        <f t="shared" ca="1" si="323"/>
        <v>10</v>
      </c>
      <c r="U5193" s="38">
        <f ca="1">SUM($R$9:S5193)</f>
        <v>-121150</v>
      </c>
    </row>
    <row r="5194" spans="16:21" x14ac:dyDescent="0.2">
      <c r="P5194">
        <v>5186</v>
      </c>
      <c r="Q5194" s="37">
        <f t="shared" ca="1" si="324"/>
        <v>0</v>
      </c>
      <c r="R5194" s="38">
        <f t="shared" si="325"/>
        <v>10</v>
      </c>
      <c r="S5194" s="38">
        <f t="shared" ca="1" si="326"/>
        <v>0</v>
      </c>
      <c r="T5194" s="38">
        <f t="shared" ref="T5194:T5257" ca="1" si="327">R5194+S5194</f>
        <v>10</v>
      </c>
      <c r="U5194" s="38">
        <f ca="1">SUM($R$9:S5194)</f>
        <v>-121140</v>
      </c>
    </row>
    <row r="5195" spans="16:21" x14ac:dyDescent="0.2">
      <c r="P5195">
        <v>5187</v>
      </c>
      <c r="Q5195" s="37">
        <f t="shared" ca="1" si="324"/>
        <v>1</v>
      </c>
      <c r="R5195" s="38">
        <f t="shared" si="325"/>
        <v>10</v>
      </c>
      <c r="S5195" s="38">
        <f t="shared" ca="1" si="326"/>
        <v>-1000</v>
      </c>
      <c r="T5195" s="38">
        <f t="shared" ca="1" si="327"/>
        <v>-990</v>
      </c>
      <c r="U5195" s="38">
        <f ca="1">SUM($R$9:S5195)</f>
        <v>-122130</v>
      </c>
    </row>
    <row r="5196" spans="16:21" x14ac:dyDescent="0.2">
      <c r="P5196">
        <v>5188</v>
      </c>
      <c r="Q5196" s="37">
        <f t="shared" ca="1" si="324"/>
        <v>0</v>
      </c>
      <c r="R5196" s="38">
        <f t="shared" si="325"/>
        <v>10</v>
      </c>
      <c r="S5196" s="38">
        <f t="shared" ca="1" si="326"/>
        <v>0</v>
      </c>
      <c r="T5196" s="38">
        <f t="shared" ca="1" si="327"/>
        <v>10</v>
      </c>
      <c r="U5196" s="38">
        <f ca="1">SUM($R$9:S5196)</f>
        <v>-122120</v>
      </c>
    </row>
    <row r="5197" spans="16:21" x14ac:dyDescent="0.2">
      <c r="P5197">
        <v>5189</v>
      </c>
      <c r="Q5197" s="37">
        <f t="shared" ca="1" si="324"/>
        <v>0</v>
      </c>
      <c r="R5197" s="38">
        <f t="shared" si="325"/>
        <v>10</v>
      </c>
      <c r="S5197" s="38">
        <f t="shared" ca="1" si="326"/>
        <v>0</v>
      </c>
      <c r="T5197" s="38">
        <f t="shared" ca="1" si="327"/>
        <v>10</v>
      </c>
      <c r="U5197" s="38">
        <f ca="1">SUM($R$9:S5197)</f>
        <v>-122110</v>
      </c>
    </row>
    <row r="5198" spans="16:21" x14ac:dyDescent="0.2">
      <c r="P5198">
        <v>5190</v>
      </c>
      <c r="Q5198" s="37">
        <f t="shared" ca="1" si="324"/>
        <v>0</v>
      </c>
      <c r="R5198" s="38">
        <f t="shared" si="325"/>
        <v>10</v>
      </c>
      <c r="S5198" s="38">
        <f t="shared" ca="1" si="326"/>
        <v>0</v>
      </c>
      <c r="T5198" s="38">
        <f t="shared" ca="1" si="327"/>
        <v>10</v>
      </c>
      <c r="U5198" s="38">
        <f ca="1">SUM($R$9:S5198)</f>
        <v>-122100</v>
      </c>
    </row>
    <row r="5199" spans="16:21" x14ac:dyDescent="0.2">
      <c r="P5199">
        <v>5191</v>
      </c>
      <c r="Q5199" s="37">
        <f t="shared" ca="1" si="324"/>
        <v>0</v>
      </c>
      <c r="R5199" s="38">
        <f t="shared" si="325"/>
        <v>10</v>
      </c>
      <c r="S5199" s="38">
        <f t="shared" ca="1" si="326"/>
        <v>0</v>
      </c>
      <c r="T5199" s="38">
        <f t="shared" ca="1" si="327"/>
        <v>10</v>
      </c>
      <c r="U5199" s="38">
        <f ca="1">SUM($R$9:S5199)</f>
        <v>-122090</v>
      </c>
    </row>
    <row r="5200" spans="16:21" x14ac:dyDescent="0.2">
      <c r="P5200">
        <v>5192</v>
      </c>
      <c r="Q5200" s="37">
        <f t="shared" ca="1" si="324"/>
        <v>0</v>
      </c>
      <c r="R5200" s="38">
        <f t="shared" si="325"/>
        <v>10</v>
      </c>
      <c r="S5200" s="38">
        <f t="shared" ca="1" si="326"/>
        <v>0</v>
      </c>
      <c r="T5200" s="38">
        <f t="shared" ca="1" si="327"/>
        <v>10</v>
      </c>
      <c r="U5200" s="38">
        <f ca="1">SUM($R$9:S5200)</f>
        <v>-122080</v>
      </c>
    </row>
    <row r="5201" spans="16:21" x14ac:dyDescent="0.2">
      <c r="P5201">
        <v>5193</v>
      </c>
      <c r="Q5201" s="37">
        <f t="shared" ca="1" si="324"/>
        <v>0</v>
      </c>
      <c r="R5201" s="38">
        <f t="shared" si="325"/>
        <v>10</v>
      </c>
      <c r="S5201" s="38">
        <f t="shared" ca="1" si="326"/>
        <v>0</v>
      </c>
      <c r="T5201" s="38">
        <f t="shared" ca="1" si="327"/>
        <v>10</v>
      </c>
      <c r="U5201" s="38">
        <f ca="1">SUM($R$9:S5201)</f>
        <v>-122070</v>
      </c>
    </row>
    <row r="5202" spans="16:21" x14ac:dyDescent="0.2">
      <c r="P5202">
        <v>5194</v>
      </c>
      <c r="Q5202" s="37">
        <f t="shared" ca="1" si="324"/>
        <v>0</v>
      </c>
      <c r="R5202" s="38">
        <f t="shared" si="325"/>
        <v>10</v>
      </c>
      <c r="S5202" s="38">
        <f t="shared" ca="1" si="326"/>
        <v>0</v>
      </c>
      <c r="T5202" s="38">
        <f t="shared" ca="1" si="327"/>
        <v>10</v>
      </c>
      <c r="U5202" s="38">
        <f ca="1">SUM($R$9:S5202)</f>
        <v>-122060</v>
      </c>
    </row>
    <row r="5203" spans="16:21" x14ac:dyDescent="0.2">
      <c r="P5203">
        <v>5195</v>
      </c>
      <c r="Q5203" s="37">
        <f t="shared" ca="1" si="324"/>
        <v>0</v>
      </c>
      <c r="R5203" s="38">
        <f t="shared" si="325"/>
        <v>10</v>
      </c>
      <c r="S5203" s="38">
        <f t="shared" ca="1" si="326"/>
        <v>0</v>
      </c>
      <c r="T5203" s="38">
        <f t="shared" ca="1" si="327"/>
        <v>10</v>
      </c>
      <c r="U5203" s="38">
        <f ca="1">SUM($R$9:S5203)</f>
        <v>-122050</v>
      </c>
    </row>
    <row r="5204" spans="16:21" x14ac:dyDescent="0.2">
      <c r="P5204">
        <v>5196</v>
      </c>
      <c r="Q5204" s="37">
        <f t="shared" ca="1" si="324"/>
        <v>0</v>
      </c>
      <c r="R5204" s="38">
        <f t="shared" si="325"/>
        <v>10</v>
      </c>
      <c r="S5204" s="38">
        <f t="shared" ca="1" si="326"/>
        <v>0</v>
      </c>
      <c r="T5204" s="38">
        <f t="shared" ca="1" si="327"/>
        <v>10</v>
      </c>
      <c r="U5204" s="38">
        <f ca="1">SUM($R$9:S5204)</f>
        <v>-122040</v>
      </c>
    </row>
    <row r="5205" spans="16:21" x14ac:dyDescent="0.2">
      <c r="P5205">
        <v>5197</v>
      </c>
      <c r="Q5205" s="37">
        <f t="shared" ca="1" si="324"/>
        <v>0</v>
      </c>
      <c r="R5205" s="38">
        <f t="shared" si="325"/>
        <v>10</v>
      </c>
      <c r="S5205" s="38">
        <f t="shared" ca="1" si="326"/>
        <v>0</v>
      </c>
      <c r="T5205" s="38">
        <f t="shared" ca="1" si="327"/>
        <v>10</v>
      </c>
      <c r="U5205" s="38">
        <f ca="1">SUM($R$9:S5205)</f>
        <v>-122030</v>
      </c>
    </row>
    <row r="5206" spans="16:21" x14ac:dyDescent="0.2">
      <c r="P5206">
        <v>5198</v>
      </c>
      <c r="Q5206" s="37">
        <f t="shared" ca="1" si="324"/>
        <v>0</v>
      </c>
      <c r="R5206" s="38">
        <f t="shared" si="325"/>
        <v>10</v>
      </c>
      <c r="S5206" s="38">
        <f t="shared" ca="1" si="326"/>
        <v>0</v>
      </c>
      <c r="T5206" s="38">
        <f t="shared" ca="1" si="327"/>
        <v>10</v>
      </c>
      <c r="U5206" s="38">
        <f ca="1">SUM($R$9:S5206)</f>
        <v>-122020</v>
      </c>
    </row>
    <row r="5207" spans="16:21" x14ac:dyDescent="0.2">
      <c r="P5207">
        <v>5199</v>
      </c>
      <c r="Q5207" s="37">
        <f t="shared" ca="1" si="324"/>
        <v>0</v>
      </c>
      <c r="R5207" s="38">
        <f t="shared" si="325"/>
        <v>10</v>
      </c>
      <c r="S5207" s="38">
        <f t="shared" ca="1" si="326"/>
        <v>0</v>
      </c>
      <c r="T5207" s="38">
        <f t="shared" ca="1" si="327"/>
        <v>10</v>
      </c>
      <c r="U5207" s="38">
        <f ca="1">SUM($R$9:S5207)</f>
        <v>-122010</v>
      </c>
    </row>
    <row r="5208" spans="16:21" x14ac:dyDescent="0.2">
      <c r="P5208">
        <v>5200</v>
      </c>
      <c r="Q5208" s="37">
        <f t="shared" ca="1" si="324"/>
        <v>0</v>
      </c>
      <c r="R5208" s="38">
        <f t="shared" si="325"/>
        <v>10</v>
      </c>
      <c r="S5208" s="38">
        <f t="shared" ca="1" si="326"/>
        <v>0</v>
      </c>
      <c r="T5208" s="38">
        <f t="shared" ca="1" si="327"/>
        <v>10</v>
      </c>
      <c r="U5208" s="38">
        <f ca="1">SUM($R$9:S5208)</f>
        <v>-122000</v>
      </c>
    </row>
    <row r="5209" spans="16:21" x14ac:dyDescent="0.2">
      <c r="P5209">
        <v>5201</v>
      </c>
      <c r="Q5209" s="37">
        <f t="shared" ca="1" si="324"/>
        <v>0</v>
      </c>
      <c r="R5209" s="38">
        <f t="shared" si="325"/>
        <v>10</v>
      </c>
      <c r="S5209" s="38">
        <f t="shared" ca="1" si="326"/>
        <v>0</v>
      </c>
      <c r="T5209" s="38">
        <f t="shared" ca="1" si="327"/>
        <v>10</v>
      </c>
      <c r="U5209" s="38">
        <f ca="1">SUM($R$9:S5209)</f>
        <v>-121990</v>
      </c>
    </row>
    <row r="5210" spans="16:21" x14ac:dyDescent="0.2">
      <c r="P5210">
        <v>5202</v>
      </c>
      <c r="Q5210" s="37">
        <f t="shared" ca="1" si="324"/>
        <v>0</v>
      </c>
      <c r="R5210" s="38">
        <f t="shared" si="325"/>
        <v>10</v>
      </c>
      <c r="S5210" s="38">
        <f t="shared" ca="1" si="326"/>
        <v>0</v>
      </c>
      <c r="T5210" s="38">
        <f t="shared" ca="1" si="327"/>
        <v>10</v>
      </c>
      <c r="U5210" s="38">
        <f ca="1">SUM($R$9:S5210)</f>
        <v>-121980</v>
      </c>
    </row>
    <row r="5211" spans="16:21" x14ac:dyDescent="0.2">
      <c r="P5211">
        <v>5203</v>
      </c>
      <c r="Q5211" s="37">
        <f t="shared" ca="1" si="324"/>
        <v>0</v>
      </c>
      <c r="R5211" s="38">
        <f t="shared" si="325"/>
        <v>10</v>
      </c>
      <c r="S5211" s="38">
        <f t="shared" ca="1" si="326"/>
        <v>0</v>
      </c>
      <c r="T5211" s="38">
        <f t="shared" ca="1" si="327"/>
        <v>10</v>
      </c>
      <c r="U5211" s="38">
        <f ca="1">SUM($R$9:S5211)</f>
        <v>-121970</v>
      </c>
    </row>
    <row r="5212" spans="16:21" x14ac:dyDescent="0.2">
      <c r="P5212">
        <v>5204</v>
      </c>
      <c r="Q5212" s="37">
        <f t="shared" ca="1" si="324"/>
        <v>0</v>
      </c>
      <c r="R5212" s="38">
        <f t="shared" si="325"/>
        <v>10</v>
      </c>
      <c r="S5212" s="38">
        <f t="shared" ca="1" si="326"/>
        <v>0</v>
      </c>
      <c r="T5212" s="38">
        <f t="shared" ca="1" si="327"/>
        <v>10</v>
      </c>
      <c r="U5212" s="38">
        <f ca="1">SUM($R$9:S5212)</f>
        <v>-121960</v>
      </c>
    </row>
    <row r="5213" spans="16:21" x14ac:dyDescent="0.2">
      <c r="P5213">
        <v>5205</v>
      </c>
      <c r="Q5213" s="37">
        <f t="shared" ca="1" si="324"/>
        <v>0</v>
      </c>
      <c r="R5213" s="38">
        <f t="shared" si="325"/>
        <v>10</v>
      </c>
      <c r="S5213" s="38">
        <f t="shared" ca="1" si="326"/>
        <v>0</v>
      </c>
      <c r="T5213" s="38">
        <f t="shared" ca="1" si="327"/>
        <v>10</v>
      </c>
      <c r="U5213" s="38">
        <f ca="1">SUM($R$9:S5213)</f>
        <v>-121950</v>
      </c>
    </row>
    <row r="5214" spans="16:21" x14ac:dyDescent="0.2">
      <c r="P5214">
        <v>5206</v>
      </c>
      <c r="Q5214" s="37">
        <f t="shared" ca="1" si="324"/>
        <v>0</v>
      </c>
      <c r="R5214" s="38">
        <f t="shared" si="325"/>
        <v>10</v>
      </c>
      <c r="S5214" s="38">
        <f t="shared" ca="1" si="326"/>
        <v>0</v>
      </c>
      <c r="T5214" s="38">
        <f t="shared" ca="1" si="327"/>
        <v>10</v>
      </c>
      <c r="U5214" s="38">
        <f ca="1">SUM($R$9:S5214)</f>
        <v>-121940</v>
      </c>
    </row>
    <row r="5215" spans="16:21" x14ac:dyDescent="0.2">
      <c r="P5215">
        <v>5207</v>
      </c>
      <c r="Q5215" s="37">
        <f t="shared" ca="1" si="324"/>
        <v>0</v>
      </c>
      <c r="R5215" s="38">
        <f t="shared" si="325"/>
        <v>10</v>
      </c>
      <c r="S5215" s="38">
        <f t="shared" ca="1" si="326"/>
        <v>0</v>
      </c>
      <c r="T5215" s="38">
        <f t="shared" ca="1" si="327"/>
        <v>10</v>
      </c>
      <c r="U5215" s="38">
        <f ca="1">SUM($R$9:S5215)</f>
        <v>-121930</v>
      </c>
    </row>
    <row r="5216" spans="16:21" x14ac:dyDescent="0.2">
      <c r="P5216">
        <v>5208</v>
      </c>
      <c r="Q5216" s="37">
        <f t="shared" ca="1" si="324"/>
        <v>0</v>
      </c>
      <c r="R5216" s="38">
        <f t="shared" si="325"/>
        <v>10</v>
      </c>
      <c r="S5216" s="38">
        <f t="shared" ca="1" si="326"/>
        <v>0</v>
      </c>
      <c r="T5216" s="38">
        <f t="shared" ca="1" si="327"/>
        <v>10</v>
      </c>
      <c r="U5216" s="38">
        <f ca="1">SUM($R$9:S5216)</f>
        <v>-121920</v>
      </c>
    </row>
    <row r="5217" spans="16:21" x14ac:dyDescent="0.2">
      <c r="P5217">
        <v>5209</v>
      </c>
      <c r="Q5217" s="37">
        <f t="shared" ca="1" si="324"/>
        <v>0</v>
      </c>
      <c r="R5217" s="38">
        <f t="shared" si="325"/>
        <v>10</v>
      </c>
      <c r="S5217" s="38">
        <f t="shared" ca="1" si="326"/>
        <v>0</v>
      </c>
      <c r="T5217" s="38">
        <f t="shared" ca="1" si="327"/>
        <v>10</v>
      </c>
      <c r="U5217" s="38">
        <f ca="1">SUM($R$9:S5217)</f>
        <v>-121910</v>
      </c>
    </row>
    <row r="5218" spans="16:21" x14ac:dyDescent="0.2">
      <c r="P5218">
        <v>5210</v>
      </c>
      <c r="Q5218" s="37">
        <f t="shared" ca="1" si="324"/>
        <v>0</v>
      </c>
      <c r="R5218" s="38">
        <f t="shared" si="325"/>
        <v>10</v>
      </c>
      <c r="S5218" s="38">
        <f t="shared" ca="1" si="326"/>
        <v>0</v>
      </c>
      <c r="T5218" s="38">
        <f t="shared" ca="1" si="327"/>
        <v>10</v>
      </c>
      <c r="U5218" s="38">
        <f ca="1">SUM($R$9:S5218)</f>
        <v>-121900</v>
      </c>
    </row>
    <row r="5219" spans="16:21" x14ac:dyDescent="0.2">
      <c r="P5219">
        <v>5211</v>
      </c>
      <c r="Q5219" s="37">
        <f t="shared" ca="1" si="324"/>
        <v>0</v>
      </c>
      <c r="R5219" s="38">
        <f t="shared" si="325"/>
        <v>10</v>
      </c>
      <c r="S5219" s="38">
        <f t="shared" ca="1" si="326"/>
        <v>0</v>
      </c>
      <c r="T5219" s="38">
        <f t="shared" ca="1" si="327"/>
        <v>10</v>
      </c>
      <c r="U5219" s="38">
        <f ca="1">SUM($R$9:S5219)</f>
        <v>-121890</v>
      </c>
    </row>
    <row r="5220" spans="16:21" x14ac:dyDescent="0.2">
      <c r="P5220">
        <v>5212</v>
      </c>
      <c r="Q5220" s="37">
        <f t="shared" ca="1" si="324"/>
        <v>1</v>
      </c>
      <c r="R5220" s="38">
        <f t="shared" si="325"/>
        <v>10</v>
      </c>
      <c r="S5220" s="38">
        <f t="shared" ca="1" si="326"/>
        <v>-1000</v>
      </c>
      <c r="T5220" s="38">
        <f t="shared" ca="1" si="327"/>
        <v>-990</v>
      </c>
      <c r="U5220" s="38">
        <f ca="1">SUM($R$9:S5220)</f>
        <v>-122880</v>
      </c>
    </row>
    <row r="5221" spans="16:21" x14ac:dyDescent="0.2">
      <c r="P5221">
        <v>5213</v>
      </c>
      <c r="Q5221" s="37">
        <f t="shared" ca="1" si="324"/>
        <v>0</v>
      </c>
      <c r="R5221" s="38">
        <f t="shared" si="325"/>
        <v>10</v>
      </c>
      <c r="S5221" s="38">
        <f t="shared" ca="1" si="326"/>
        <v>0</v>
      </c>
      <c r="T5221" s="38">
        <f t="shared" ca="1" si="327"/>
        <v>10</v>
      </c>
      <c r="U5221" s="38">
        <f ca="1">SUM($R$9:S5221)</f>
        <v>-122870</v>
      </c>
    </row>
    <row r="5222" spans="16:21" x14ac:dyDescent="0.2">
      <c r="P5222">
        <v>5214</v>
      </c>
      <c r="Q5222" s="37">
        <f t="shared" ca="1" si="324"/>
        <v>0</v>
      </c>
      <c r="R5222" s="38">
        <f t="shared" si="325"/>
        <v>10</v>
      </c>
      <c r="S5222" s="38">
        <f t="shared" ca="1" si="326"/>
        <v>0</v>
      </c>
      <c r="T5222" s="38">
        <f t="shared" ca="1" si="327"/>
        <v>10</v>
      </c>
      <c r="U5222" s="38">
        <f ca="1">SUM($R$9:S5222)</f>
        <v>-122860</v>
      </c>
    </row>
    <row r="5223" spans="16:21" x14ac:dyDescent="0.2">
      <c r="P5223">
        <v>5215</v>
      </c>
      <c r="Q5223" s="37">
        <f t="shared" ca="1" si="324"/>
        <v>0</v>
      </c>
      <c r="R5223" s="38">
        <f t="shared" si="325"/>
        <v>10</v>
      </c>
      <c r="S5223" s="38">
        <f t="shared" ca="1" si="326"/>
        <v>0</v>
      </c>
      <c r="T5223" s="38">
        <f t="shared" ca="1" si="327"/>
        <v>10</v>
      </c>
      <c r="U5223" s="38">
        <f ca="1">SUM($R$9:S5223)</f>
        <v>-122850</v>
      </c>
    </row>
    <row r="5224" spans="16:21" x14ac:dyDescent="0.2">
      <c r="P5224">
        <v>5216</v>
      </c>
      <c r="Q5224" s="37">
        <f t="shared" ca="1" si="324"/>
        <v>0</v>
      </c>
      <c r="R5224" s="38">
        <f t="shared" si="325"/>
        <v>10</v>
      </c>
      <c r="S5224" s="38">
        <f t="shared" ca="1" si="326"/>
        <v>0</v>
      </c>
      <c r="T5224" s="38">
        <f t="shared" ca="1" si="327"/>
        <v>10</v>
      </c>
      <c r="U5224" s="38">
        <f ca="1">SUM($R$9:S5224)</f>
        <v>-122840</v>
      </c>
    </row>
    <row r="5225" spans="16:21" x14ac:dyDescent="0.2">
      <c r="P5225">
        <v>5217</v>
      </c>
      <c r="Q5225" s="37">
        <f t="shared" ca="1" si="324"/>
        <v>0</v>
      </c>
      <c r="R5225" s="38">
        <f t="shared" si="325"/>
        <v>10</v>
      </c>
      <c r="S5225" s="38">
        <f t="shared" ca="1" si="326"/>
        <v>0</v>
      </c>
      <c r="T5225" s="38">
        <f t="shared" ca="1" si="327"/>
        <v>10</v>
      </c>
      <c r="U5225" s="38">
        <f ca="1">SUM($R$9:S5225)</f>
        <v>-122830</v>
      </c>
    </row>
    <row r="5226" spans="16:21" x14ac:dyDescent="0.2">
      <c r="P5226">
        <v>5218</v>
      </c>
      <c r="Q5226" s="37">
        <f t="shared" ca="1" si="324"/>
        <v>0</v>
      </c>
      <c r="R5226" s="38">
        <f t="shared" si="325"/>
        <v>10</v>
      </c>
      <c r="S5226" s="38">
        <f t="shared" ca="1" si="326"/>
        <v>0</v>
      </c>
      <c r="T5226" s="38">
        <f t="shared" ca="1" si="327"/>
        <v>10</v>
      </c>
      <c r="U5226" s="38">
        <f ca="1">SUM($R$9:S5226)</f>
        <v>-122820</v>
      </c>
    </row>
    <row r="5227" spans="16:21" x14ac:dyDescent="0.2">
      <c r="P5227">
        <v>5219</v>
      </c>
      <c r="Q5227" s="37">
        <f t="shared" ca="1" si="324"/>
        <v>0</v>
      </c>
      <c r="R5227" s="38">
        <f t="shared" si="325"/>
        <v>10</v>
      </c>
      <c r="S5227" s="38">
        <f t="shared" ca="1" si="326"/>
        <v>0</v>
      </c>
      <c r="T5227" s="38">
        <f t="shared" ca="1" si="327"/>
        <v>10</v>
      </c>
      <c r="U5227" s="38">
        <f ca="1">SUM($R$9:S5227)</f>
        <v>-122810</v>
      </c>
    </row>
    <row r="5228" spans="16:21" x14ac:dyDescent="0.2">
      <c r="P5228">
        <v>5220</v>
      </c>
      <c r="Q5228" s="37">
        <f t="shared" ca="1" si="324"/>
        <v>0</v>
      </c>
      <c r="R5228" s="38">
        <f t="shared" si="325"/>
        <v>10</v>
      </c>
      <c r="S5228" s="38">
        <f t="shared" ca="1" si="326"/>
        <v>0</v>
      </c>
      <c r="T5228" s="38">
        <f t="shared" ca="1" si="327"/>
        <v>10</v>
      </c>
      <c r="U5228" s="38">
        <f ca="1">SUM($R$9:S5228)</f>
        <v>-122800</v>
      </c>
    </row>
    <row r="5229" spans="16:21" x14ac:dyDescent="0.2">
      <c r="P5229">
        <v>5221</v>
      </c>
      <c r="Q5229" s="37">
        <f t="shared" ca="1" si="324"/>
        <v>0</v>
      </c>
      <c r="R5229" s="38">
        <f t="shared" si="325"/>
        <v>10</v>
      </c>
      <c r="S5229" s="38">
        <f t="shared" ca="1" si="326"/>
        <v>0</v>
      </c>
      <c r="T5229" s="38">
        <f t="shared" ca="1" si="327"/>
        <v>10</v>
      </c>
      <c r="U5229" s="38">
        <f ca="1">SUM($R$9:S5229)</f>
        <v>-122790</v>
      </c>
    </row>
    <row r="5230" spans="16:21" x14ac:dyDescent="0.2">
      <c r="P5230">
        <v>5222</v>
      </c>
      <c r="Q5230" s="37">
        <f t="shared" ca="1" si="324"/>
        <v>0</v>
      </c>
      <c r="R5230" s="38">
        <f t="shared" si="325"/>
        <v>10</v>
      </c>
      <c r="S5230" s="38">
        <f t="shared" ca="1" si="326"/>
        <v>0</v>
      </c>
      <c r="T5230" s="38">
        <f t="shared" ca="1" si="327"/>
        <v>10</v>
      </c>
      <c r="U5230" s="38">
        <f ca="1">SUM($R$9:S5230)</f>
        <v>-122780</v>
      </c>
    </row>
    <row r="5231" spans="16:21" x14ac:dyDescent="0.2">
      <c r="P5231">
        <v>5223</v>
      </c>
      <c r="Q5231" s="37">
        <f t="shared" ca="1" si="324"/>
        <v>0</v>
      </c>
      <c r="R5231" s="38">
        <f t="shared" si="325"/>
        <v>10</v>
      </c>
      <c r="S5231" s="38">
        <f t="shared" ca="1" si="326"/>
        <v>0</v>
      </c>
      <c r="T5231" s="38">
        <f t="shared" ca="1" si="327"/>
        <v>10</v>
      </c>
      <c r="U5231" s="38">
        <f ca="1">SUM($R$9:S5231)</f>
        <v>-122770</v>
      </c>
    </row>
    <row r="5232" spans="16:21" x14ac:dyDescent="0.2">
      <c r="P5232">
        <v>5224</v>
      </c>
      <c r="Q5232" s="37">
        <f t="shared" ca="1" si="324"/>
        <v>0</v>
      </c>
      <c r="R5232" s="38">
        <f t="shared" si="325"/>
        <v>10</v>
      </c>
      <c r="S5232" s="38">
        <f t="shared" ca="1" si="326"/>
        <v>0</v>
      </c>
      <c r="T5232" s="38">
        <f t="shared" ca="1" si="327"/>
        <v>10</v>
      </c>
      <c r="U5232" s="38">
        <f ca="1">SUM($R$9:S5232)</f>
        <v>-122760</v>
      </c>
    </row>
    <row r="5233" spans="16:21" x14ac:dyDescent="0.2">
      <c r="P5233">
        <v>5225</v>
      </c>
      <c r="Q5233" s="37">
        <f t="shared" ref="Q5233:Q5296" ca="1" si="328">IF(RAND()&lt;$C$2,1,0)</f>
        <v>0</v>
      </c>
      <c r="R5233" s="38">
        <f t="shared" ref="R5233:R5296" si="329">$G$2</f>
        <v>10</v>
      </c>
      <c r="S5233" s="38">
        <f t="shared" ref="S5233:S5296" ca="1" si="330">IF(Q5233=1,$G$3,$G$4)</f>
        <v>0</v>
      </c>
      <c r="T5233" s="38">
        <f t="shared" ca="1" si="327"/>
        <v>10</v>
      </c>
      <c r="U5233" s="38">
        <f ca="1">SUM($R$9:S5233)</f>
        <v>-122750</v>
      </c>
    </row>
    <row r="5234" spans="16:21" x14ac:dyDescent="0.2">
      <c r="P5234">
        <v>5226</v>
      </c>
      <c r="Q5234" s="37">
        <f t="shared" ca="1" si="328"/>
        <v>0</v>
      </c>
      <c r="R5234" s="38">
        <f t="shared" si="329"/>
        <v>10</v>
      </c>
      <c r="S5234" s="38">
        <f t="shared" ca="1" si="330"/>
        <v>0</v>
      </c>
      <c r="T5234" s="38">
        <f t="shared" ca="1" si="327"/>
        <v>10</v>
      </c>
      <c r="U5234" s="38">
        <f ca="1">SUM($R$9:S5234)</f>
        <v>-122740</v>
      </c>
    </row>
    <row r="5235" spans="16:21" x14ac:dyDescent="0.2">
      <c r="P5235">
        <v>5227</v>
      </c>
      <c r="Q5235" s="37">
        <f t="shared" ca="1" si="328"/>
        <v>0</v>
      </c>
      <c r="R5235" s="38">
        <f t="shared" si="329"/>
        <v>10</v>
      </c>
      <c r="S5235" s="38">
        <f t="shared" ca="1" si="330"/>
        <v>0</v>
      </c>
      <c r="T5235" s="38">
        <f t="shared" ca="1" si="327"/>
        <v>10</v>
      </c>
      <c r="U5235" s="38">
        <f ca="1">SUM($R$9:S5235)</f>
        <v>-122730</v>
      </c>
    </row>
    <row r="5236" spans="16:21" x14ac:dyDescent="0.2">
      <c r="P5236">
        <v>5228</v>
      </c>
      <c r="Q5236" s="37">
        <f t="shared" ca="1" si="328"/>
        <v>0</v>
      </c>
      <c r="R5236" s="38">
        <f t="shared" si="329"/>
        <v>10</v>
      </c>
      <c r="S5236" s="38">
        <f t="shared" ca="1" si="330"/>
        <v>0</v>
      </c>
      <c r="T5236" s="38">
        <f t="shared" ca="1" si="327"/>
        <v>10</v>
      </c>
      <c r="U5236" s="38">
        <f ca="1">SUM($R$9:S5236)</f>
        <v>-122720</v>
      </c>
    </row>
    <row r="5237" spans="16:21" x14ac:dyDescent="0.2">
      <c r="P5237">
        <v>5229</v>
      </c>
      <c r="Q5237" s="37">
        <f t="shared" ca="1" si="328"/>
        <v>0</v>
      </c>
      <c r="R5237" s="38">
        <f t="shared" si="329"/>
        <v>10</v>
      </c>
      <c r="S5237" s="38">
        <f t="shared" ca="1" si="330"/>
        <v>0</v>
      </c>
      <c r="T5237" s="38">
        <f t="shared" ca="1" si="327"/>
        <v>10</v>
      </c>
      <c r="U5237" s="38">
        <f ca="1">SUM($R$9:S5237)</f>
        <v>-122710</v>
      </c>
    </row>
    <row r="5238" spans="16:21" x14ac:dyDescent="0.2">
      <c r="P5238">
        <v>5230</v>
      </c>
      <c r="Q5238" s="37">
        <f t="shared" ca="1" si="328"/>
        <v>0</v>
      </c>
      <c r="R5238" s="38">
        <f t="shared" si="329"/>
        <v>10</v>
      </c>
      <c r="S5238" s="38">
        <f t="shared" ca="1" si="330"/>
        <v>0</v>
      </c>
      <c r="T5238" s="38">
        <f t="shared" ca="1" si="327"/>
        <v>10</v>
      </c>
      <c r="U5238" s="38">
        <f ca="1">SUM($R$9:S5238)</f>
        <v>-122700</v>
      </c>
    </row>
    <row r="5239" spans="16:21" x14ac:dyDescent="0.2">
      <c r="P5239">
        <v>5231</v>
      </c>
      <c r="Q5239" s="37">
        <f t="shared" ca="1" si="328"/>
        <v>0</v>
      </c>
      <c r="R5239" s="38">
        <f t="shared" si="329"/>
        <v>10</v>
      </c>
      <c r="S5239" s="38">
        <f t="shared" ca="1" si="330"/>
        <v>0</v>
      </c>
      <c r="T5239" s="38">
        <f t="shared" ca="1" si="327"/>
        <v>10</v>
      </c>
      <c r="U5239" s="38">
        <f ca="1">SUM($R$9:S5239)</f>
        <v>-122690</v>
      </c>
    </row>
    <row r="5240" spans="16:21" x14ac:dyDescent="0.2">
      <c r="P5240">
        <v>5232</v>
      </c>
      <c r="Q5240" s="37">
        <f t="shared" ca="1" si="328"/>
        <v>0</v>
      </c>
      <c r="R5240" s="38">
        <f t="shared" si="329"/>
        <v>10</v>
      </c>
      <c r="S5240" s="38">
        <f t="shared" ca="1" si="330"/>
        <v>0</v>
      </c>
      <c r="T5240" s="38">
        <f t="shared" ca="1" si="327"/>
        <v>10</v>
      </c>
      <c r="U5240" s="38">
        <f ca="1">SUM($R$9:S5240)</f>
        <v>-122680</v>
      </c>
    </row>
    <row r="5241" spans="16:21" x14ac:dyDescent="0.2">
      <c r="P5241">
        <v>5233</v>
      </c>
      <c r="Q5241" s="37">
        <f t="shared" ca="1" si="328"/>
        <v>0</v>
      </c>
      <c r="R5241" s="38">
        <f t="shared" si="329"/>
        <v>10</v>
      </c>
      <c r="S5241" s="38">
        <f t="shared" ca="1" si="330"/>
        <v>0</v>
      </c>
      <c r="T5241" s="38">
        <f t="shared" ca="1" si="327"/>
        <v>10</v>
      </c>
      <c r="U5241" s="38">
        <f ca="1">SUM($R$9:S5241)</f>
        <v>-122670</v>
      </c>
    </row>
    <row r="5242" spans="16:21" x14ac:dyDescent="0.2">
      <c r="P5242">
        <v>5234</v>
      </c>
      <c r="Q5242" s="37">
        <f t="shared" ca="1" si="328"/>
        <v>0</v>
      </c>
      <c r="R5242" s="38">
        <f t="shared" si="329"/>
        <v>10</v>
      </c>
      <c r="S5242" s="38">
        <f t="shared" ca="1" si="330"/>
        <v>0</v>
      </c>
      <c r="T5242" s="38">
        <f t="shared" ca="1" si="327"/>
        <v>10</v>
      </c>
      <c r="U5242" s="38">
        <f ca="1">SUM($R$9:S5242)</f>
        <v>-122660</v>
      </c>
    </row>
    <row r="5243" spans="16:21" x14ac:dyDescent="0.2">
      <c r="P5243">
        <v>5235</v>
      </c>
      <c r="Q5243" s="37">
        <f t="shared" ca="1" si="328"/>
        <v>0</v>
      </c>
      <c r="R5243" s="38">
        <f t="shared" si="329"/>
        <v>10</v>
      </c>
      <c r="S5243" s="38">
        <f t="shared" ca="1" si="330"/>
        <v>0</v>
      </c>
      <c r="T5243" s="38">
        <f t="shared" ca="1" si="327"/>
        <v>10</v>
      </c>
      <c r="U5243" s="38">
        <f ca="1">SUM($R$9:S5243)</f>
        <v>-122650</v>
      </c>
    </row>
    <row r="5244" spans="16:21" x14ac:dyDescent="0.2">
      <c r="P5244">
        <v>5236</v>
      </c>
      <c r="Q5244" s="37">
        <f t="shared" ca="1" si="328"/>
        <v>0</v>
      </c>
      <c r="R5244" s="38">
        <f t="shared" si="329"/>
        <v>10</v>
      </c>
      <c r="S5244" s="38">
        <f t="shared" ca="1" si="330"/>
        <v>0</v>
      </c>
      <c r="T5244" s="38">
        <f t="shared" ca="1" si="327"/>
        <v>10</v>
      </c>
      <c r="U5244" s="38">
        <f ca="1">SUM($R$9:S5244)</f>
        <v>-122640</v>
      </c>
    </row>
    <row r="5245" spans="16:21" x14ac:dyDescent="0.2">
      <c r="P5245">
        <v>5237</v>
      </c>
      <c r="Q5245" s="37">
        <f t="shared" ca="1" si="328"/>
        <v>0</v>
      </c>
      <c r="R5245" s="38">
        <f t="shared" si="329"/>
        <v>10</v>
      </c>
      <c r="S5245" s="38">
        <f t="shared" ca="1" si="330"/>
        <v>0</v>
      </c>
      <c r="T5245" s="38">
        <f t="shared" ca="1" si="327"/>
        <v>10</v>
      </c>
      <c r="U5245" s="38">
        <f ca="1">SUM($R$9:S5245)</f>
        <v>-122630</v>
      </c>
    </row>
    <row r="5246" spans="16:21" x14ac:dyDescent="0.2">
      <c r="P5246">
        <v>5238</v>
      </c>
      <c r="Q5246" s="37">
        <f t="shared" ca="1" si="328"/>
        <v>0</v>
      </c>
      <c r="R5246" s="38">
        <f t="shared" si="329"/>
        <v>10</v>
      </c>
      <c r="S5246" s="38">
        <f t="shared" ca="1" si="330"/>
        <v>0</v>
      </c>
      <c r="T5246" s="38">
        <f t="shared" ca="1" si="327"/>
        <v>10</v>
      </c>
      <c r="U5246" s="38">
        <f ca="1">SUM($R$9:S5246)</f>
        <v>-122620</v>
      </c>
    </row>
    <row r="5247" spans="16:21" x14ac:dyDescent="0.2">
      <c r="P5247">
        <v>5239</v>
      </c>
      <c r="Q5247" s="37">
        <f t="shared" ca="1" si="328"/>
        <v>0</v>
      </c>
      <c r="R5247" s="38">
        <f t="shared" si="329"/>
        <v>10</v>
      </c>
      <c r="S5247" s="38">
        <f t="shared" ca="1" si="330"/>
        <v>0</v>
      </c>
      <c r="T5247" s="38">
        <f t="shared" ca="1" si="327"/>
        <v>10</v>
      </c>
      <c r="U5247" s="38">
        <f ca="1">SUM($R$9:S5247)</f>
        <v>-122610</v>
      </c>
    </row>
    <row r="5248" spans="16:21" x14ac:dyDescent="0.2">
      <c r="P5248">
        <v>5240</v>
      </c>
      <c r="Q5248" s="37">
        <f t="shared" ca="1" si="328"/>
        <v>0</v>
      </c>
      <c r="R5248" s="38">
        <f t="shared" si="329"/>
        <v>10</v>
      </c>
      <c r="S5248" s="38">
        <f t="shared" ca="1" si="330"/>
        <v>0</v>
      </c>
      <c r="T5248" s="38">
        <f t="shared" ca="1" si="327"/>
        <v>10</v>
      </c>
      <c r="U5248" s="38">
        <f ca="1">SUM($R$9:S5248)</f>
        <v>-122600</v>
      </c>
    </row>
    <row r="5249" spans="16:21" x14ac:dyDescent="0.2">
      <c r="P5249">
        <v>5241</v>
      </c>
      <c r="Q5249" s="37">
        <f t="shared" ca="1" si="328"/>
        <v>0</v>
      </c>
      <c r="R5249" s="38">
        <f t="shared" si="329"/>
        <v>10</v>
      </c>
      <c r="S5249" s="38">
        <f t="shared" ca="1" si="330"/>
        <v>0</v>
      </c>
      <c r="T5249" s="38">
        <f t="shared" ca="1" si="327"/>
        <v>10</v>
      </c>
      <c r="U5249" s="38">
        <f ca="1">SUM($R$9:S5249)</f>
        <v>-122590</v>
      </c>
    </row>
    <row r="5250" spans="16:21" x14ac:dyDescent="0.2">
      <c r="P5250">
        <v>5242</v>
      </c>
      <c r="Q5250" s="37">
        <f t="shared" ca="1" si="328"/>
        <v>0</v>
      </c>
      <c r="R5250" s="38">
        <f t="shared" si="329"/>
        <v>10</v>
      </c>
      <c r="S5250" s="38">
        <f t="shared" ca="1" si="330"/>
        <v>0</v>
      </c>
      <c r="T5250" s="38">
        <f t="shared" ca="1" si="327"/>
        <v>10</v>
      </c>
      <c r="U5250" s="38">
        <f ca="1">SUM($R$9:S5250)</f>
        <v>-122580</v>
      </c>
    </row>
    <row r="5251" spans="16:21" x14ac:dyDescent="0.2">
      <c r="P5251">
        <v>5243</v>
      </c>
      <c r="Q5251" s="37">
        <f t="shared" ca="1" si="328"/>
        <v>0</v>
      </c>
      <c r="R5251" s="38">
        <f t="shared" si="329"/>
        <v>10</v>
      </c>
      <c r="S5251" s="38">
        <f t="shared" ca="1" si="330"/>
        <v>0</v>
      </c>
      <c r="T5251" s="38">
        <f t="shared" ca="1" si="327"/>
        <v>10</v>
      </c>
      <c r="U5251" s="38">
        <f ca="1">SUM($R$9:S5251)</f>
        <v>-122570</v>
      </c>
    </row>
    <row r="5252" spans="16:21" x14ac:dyDescent="0.2">
      <c r="P5252">
        <v>5244</v>
      </c>
      <c r="Q5252" s="37">
        <f t="shared" ca="1" si="328"/>
        <v>0</v>
      </c>
      <c r="R5252" s="38">
        <f t="shared" si="329"/>
        <v>10</v>
      </c>
      <c r="S5252" s="38">
        <f t="shared" ca="1" si="330"/>
        <v>0</v>
      </c>
      <c r="T5252" s="38">
        <f t="shared" ca="1" si="327"/>
        <v>10</v>
      </c>
      <c r="U5252" s="38">
        <f ca="1">SUM($R$9:S5252)</f>
        <v>-122560</v>
      </c>
    </row>
    <row r="5253" spans="16:21" x14ac:dyDescent="0.2">
      <c r="P5253">
        <v>5245</v>
      </c>
      <c r="Q5253" s="37">
        <f t="shared" ca="1" si="328"/>
        <v>0</v>
      </c>
      <c r="R5253" s="38">
        <f t="shared" si="329"/>
        <v>10</v>
      </c>
      <c r="S5253" s="38">
        <f t="shared" ca="1" si="330"/>
        <v>0</v>
      </c>
      <c r="T5253" s="38">
        <f t="shared" ca="1" si="327"/>
        <v>10</v>
      </c>
      <c r="U5253" s="38">
        <f ca="1">SUM($R$9:S5253)</f>
        <v>-122550</v>
      </c>
    </row>
    <row r="5254" spans="16:21" x14ac:dyDescent="0.2">
      <c r="P5254">
        <v>5246</v>
      </c>
      <c r="Q5254" s="37">
        <f t="shared" ca="1" si="328"/>
        <v>0</v>
      </c>
      <c r="R5254" s="38">
        <f t="shared" si="329"/>
        <v>10</v>
      </c>
      <c r="S5254" s="38">
        <f t="shared" ca="1" si="330"/>
        <v>0</v>
      </c>
      <c r="T5254" s="38">
        <f t="shared" ca="1" si="327"/>
        <v>10</v>
      </c>
      <c r="U5254" s="38">
        <f ca="1">SUM($R$9:S5254)</f>
        <v>-122540</v>
      </c>
    </row>
    <row r="5255" spans="16:21" x14ac:dyDescent="0.2">
      <c r="P5255">
        <v>5247</v>
      </c>
      <c r="Q5255" s="37">
        <f t="shared" ca="1" si="328"/>
        <v>0</v>
      </c>
      <c r="R5255" s="38">
        <f t="shared" si="329"/>
        <v>10</v>
      </c>
      <c r="S5255" s="38">
        <f t="shared" ca="1" si="330"/>
        <v>0</v>
      </c>
      <c r="T5255" s="38">
        <f t="shared" ca="1" si="327"/>
        <v>10</v>
      </c>
      <c r="U5255" s="38">
        <f ca="1">SUM($R$9:S5255)</f>
        <v>-122530</v>
      </c>
    </row>
    <row r="5256" spans="16:21" x14ac:dyDescent="0.2">
      <c r="P5256">
        <v>5248</v>
      </c>
      <c r="Q5256" s="37">
        <f t="shared" ca="1" si="328"/>
        <v>0</v>
      </c>
      <c r="R5256" s="38">
        <f t="shared" si="329"/>
        <v>10</v>
      </c>
      <c r="S5256" s="38">
        <f t="shared" ca="1" si="330"/>
        <v>0</v>
      </c>
      <c r="T5256" s="38">
        <f t="shared" ca="1" si="327"/>
        <v>10</v>
      </c>
      <c r="U5256" s="38">
        <f ca="1">SUM($R$9:S5256)</f>
        <v>-122520</v>
      </c>
    </row>
    <row r="5257" spans="16:21" x14ac:dyDescent="0.2">
      <c r="P5257">
        <v>5249</v>
      </c>
      <c r="Q5257" s="37">
        <f t="shared" ca="1" si="328"/>
        <v>0</v>
      </c>
      <c r="R5257" s="38">
        <f t="shared" si="329"/>
        <v>10</v>
      </c>
      <c r="S5257" s="38">
        <f t="shared" ca="1" si="330"/>
        <v>0</v>
      </c>
      <c r="T5257" s="38">
        <f t="shared" ca="1" si="327"/>
        <v>10</v>
      </c>
      <c r="U5257" s="38">
        <f ca="1">SUM($R$9:S5257)</f>
        <v>-122510</v>
      </c>
    </row>
    <row r="5258" spans="16:21" x14ac:dyDescent="0.2">
      <c r="P5258">
        <v>5250</v>
      </c>
      <c r="Q5258" s="37">
        <f t="shared" ca="1" si="328"/>
        <v>0</v>
      </c>
      <c r="R5258" s="38">
        <f t="shared" si="329"/>
        <v>10</v>
      </c>
      <c r="S5258" s="38">
        <f t="shared" ca="1" si="330"/>
        <v>0</v>
      </c>
      <c r="T5258" s="38">
        <f t="shared" ref="T5258:T5321" ca="1" si="331">R5258+S5258</f>
        <v>10</v>
      </c>
      <c r="U5258" s="38">
        <f ca="1">SUM($R$9:S5258)</f>
        <v>-122500</v>
      </c>
    </row>
    <row r="5259" spans="16:21" x14ac:dyDescent="0.2">
      <c r="P5259">
        <v>5251</v>
      </c>
      <c r="Q5259" s="37">
        <f t="shared" ca="1" si="328"/>
        <v>0</v>
      </c>
      <c r="R5259" s="38">
        <f t="shared" si="329"/>
        <v>10</v>
      </c>
      <c r="S5259" s="38">
        <f t="shared" ca="1" si="330"/>
        <v>0</v>
      </c>
      <c r="T5259" s="38">
        <f t="shared" ca="1" si="331"/>
        <v>10</v>
      </c>
      <c r="U5259" s="38">
        <f ca="1">SUM($R$9:S5259)</f>
        <v>-122490</v>
      </c>
    </row>
    <row r="5260" spans="16:21" x14ac:dyDescent="0.2">
      <c r="P5260">
        <v>5252</v>
      </c>
      <c r="Q5260" s="37">
        <f t="shared" ca="1" si="328"/>
        <v>0</v>
      </c>
      <c r="R5260" s="38">
        <f t="shared" si="329"/>
        <v>10</v>
      </c>
      <c r="S5260" s="38">
        <f t="shared" ca="1" si="330"/>
        <v>0</v>
      </c>
      <c r="T5260" s="38">
        <f t="shared" ca="1" si="331"/>
        <v>10</v>
      </c>
      <c r="U5260" s="38">
        <f ca="1">SUM($R$9:S5260)</f>
        <v>-122480</v>
      </c>
    </row>
    <row r="5261" spans="16:21" x14ac:dyDescent="0.2">
      <c r="P5261">
        <v>5253</v>
      </c>
      <c r="Q5261" s="37">
        <f t="shared" ca="1" si="328"/>
        <v>0</v>
      </c>
      <c r="R5261" s="38">
        <f t="shared" si="329"/>
        <v>10</v>
      </c>
      <c r="S5261" s="38">
        <f t="shared" ca="1" si="330"/>
        <v>0</v>
      </c>
      <c r="T5261" s="38">
        <f t="shared" ca="1" si="331"/>
        <v>10</v>
      </c>
      <c r="U5261" s="38">
        <f ca="1">SUM($R$9:S5261)</f>
        <v>-122470</v>
      </c>
    </row>
    <row r="5262" spans="16:21" x14ac:dyDescent="0.2">
      <c r="P5262">
        <v>5254</v>
      </c>
      <c r="Q5262" s="37">
        <f t="shared" ca="1" si="328"/>
        <v>0</v>
      </c>
      <c r="R5262" s="38">
        <f t="shared" si="329"/>
        <v>10</v>
      </c>
      <c r="S5262" s="38">
        <f t="shared" ca="1" si="330"/>
        <v>0</v>
      </c>
      <c r="T5262" s="38">
        <f t="shared" ca="1" si="331"/>
        <v>10</v>
      </c>
      <c r="U5262" s="38">
        <f ca="1">SUM($R$9:S5262)</f>
        <v>-122460</v>
      </c>
    </row>
    <row r="5263" spans="16:21" x14ac:dyDescent="0.2">
      <c r="P5263">
        <v>5255</v>
      </c>
      <c r="Q5263" s="37">
        <f t="shared" ca="1" si="328"/>
        <v>0</v>
      </c>
      <c r="R5263" s="38">
        <f t="shared" si="329"/>
        <v>10</v>
      </c>
      <c r="S5263" s="38">
        <f t="shared" ca="1" si="330"/>
        <v>0</v>
      </c>
      <c r="T5263" s="38">
        <f t="shared" ca="1" si="331"/>
        <v>10</v>
      </c>
      <c r="U5263" s="38">
        <f ca="1">SUM($R$9:S5263)</f>
        <v>-122450</v>
      </c>
    </row>
    <row r="5264" spans="16:21" x14ac:dyDescent="0.2">
      <c r="P5264">
        <v>5256</v>
      </c>
      <c r="Q5264" s="37">
        <f t="shared" ca="1" si="328"/>
        <v>0</v>
      </c>
      <c r="R5264" s="38">
        <f t="shared" si="329"/>
        <v>10</v>
      </c>
      <c r="S5264" s="38">
        <f t="shared" ca="1" si="330"/>
        <v>0</v>
      </c>
      <c r="T5264" s="38">
        <f t="shared" ca="1" si="331"/>
        <v>10</v>
      </c>
      <c r="U5264" s="38">
        <f ca="1">SUM($R$9:S5264)</f>
        <v>-122440</v>
      </c>
    </row>
    <row r="5265" spans="16:21" x14ac:dyDescent="0.2">
      <c r="P5265">
        <v>5257</v>
      </c>
      <c r="Q5265" s="37">
        <f t="shared" ca="1" si="328"/>
        <v>0</v>
      </c>
      <c r="R5265" s="38">
        <f t="shared" si="329"/>
        <v>10</v>
      </c>
      <c r="S5265" s="38">
        <f t="shared" ca="1" si="330"/>
        <v>0</v>
      </c>
      <c r="T5265" s="38">
        <f t="shared" ca="1" si="331"/>
        <v>10</v>
      </c>
      <c r="U5265" s="38">
        <f ca="1">SUM($R$9:S5265)</f>
        <v>-122430</v>
      </c>
    </row>
    <row r="5266" spans="16:21" x14ac:dyDescent="0.2">
      <c r="P5266">
        <v>5258</v>
      </c>
      <c r="Q5266" s="37">
        <f t="shared" ca="1" si="328"/>
        <v>0</v>
      </c>
      <c r="R5266" s="38">
        <f t="shared" si="329"/>
        <v>10</v>
      </c>
      <c r="S5266" s="38">
        <f t="shared" ca="1" si="330"/>
        <v>0</v>
      </c>
      <c r="T5266" s="38">
        <f t="shared" ca="1" si="331"/>
        <v>10</v>
      </c>
      <c r="U5266" s="38">
        <f ca="1">SUM($R$9:S5266)</f>
        <v>-122420</v>
      </c>
    </row>
    <row r="5267" spans="16:21" x14ac:dyDescent="0.2">
      <c r="P5267">
        <v>5259</v>
      </c>
      <c r="Q5267" s="37">
        <f t="shared" ca="1" si="328"/>
        <v>1</v>
      </c>
      <c r="R5267" s="38">
        <f t="shared" si="329"/>
        <v>10</v>
      </c>
      <c r="S5267" s="38">
        <f t="shared" ca="1" si="330"/>
        <v>-1000</v>
      </c>
      <c r="T5267" s="38">
        <f t="shared" ca="1" si="331"/>
        <v>-990</v>
      </c>
      <c r="U5267" s="38">
        <f ca="1">SUM($R$9:S5267)</f>
        <v>-123410</v>
      </c>
    </row>
    <row r="5268" spans="16:21" x14ac:dyDescent="0.2">
      <c r="P5268">
        <v>5260</v>
      </c>
      <c r="Q5268" s="37">
        <f t="shared" ca="1" si="328"/>
        <v>0</v>
      </c>
      <c r="R5268" s="38">
        <f t="shared" si="329"/>
        <v>10</v>
      </c>
      <c r="S5268" s="38">
        <f t="shared" ca="1" si="330"/>
        <v>0</v>
      </c>
      <c r="T5268" s="38">
        <f t="shared" ca="1" si="331"/>
        <v>10</v>
      </c>
      <c r="U5268" s="38">
        <f ca="1">SUM($R$9:S5268)</f>
        <v>-123400</v>
      </c>
    </row>
    <row r="5269" spans="16:21" x14ac:dyDescent="0.2">
      <c r="P5269">
        <v>5261</v>
      </c>
      <c r="Q5269" s="37">
        <f t="shared" ca="1" si="328"/>
        <v>0</v>
      </c>
      <c r="R5269" s="38">
        <f t="shared" si="329"/>
        <v>10</v>
      </c>
      <c r="S5269" s="38">
        <f t="shared" ca="1" si="330"/>
        <v>0</v>
      </c>
      <c r="T5269" s="38">
        <f t="shared" ca="1" si="331"/>
        <v>10</v>
      </c>
      <c r="U5269" s="38">
        <f ca="1">SUM($R$9:S5269)</f>
        <v>-123390</v>
      </c>
    </row>
    <row r="5270" spans="16:21" x14ac:dyDescent="0.2">
      <c r="P5270">
        <v>5262</v>
      </c>
      <c r="Q5270" s="37">
        <f t="shared" ca="1" si="328"/>
        <v>0</v>
      </c>
      <c r="R5270" s="38">
        <f t="shared" si="329"/>
        <v>10</v>
      </c>
      <c r="S5270" s="38">
        <f t="shared" ca="1" si="330"/>
        <v>0</v>
      </c>
      <c r="T5270" s="38">
        <f t="shared" ca="1" si="331"/>
        <v>10</v>
      </c>
      <c r="U5270" s="38">
        <f ca="1">SUM($R$9:S5270)</f>
        <v>-123380</v>
      </c>
    </row>
    <row r="5271" spans="16:21" x14ac:dyDescent="0.2">
      <c r="P5271">
        <v>5263</v>
      </c>
      <c r="Q5271" s="37">
        <f t="shared" ca="1" si="328"/>
        <v>0</v>
      </c>
      <c r="R5271" s="38">
        <f t="shared" si="329"/>
        <v>10</v>
      </c>
      <c r="S5271" s="38">
        <f t="shared" ca="1" si="330"/>
        <v>0</v>
      </c>
      <c r="T5271" s="38">
        <f t="shared" ca="1" si="331"/>
        <v>10</v>
      </c>
      <c r="U5271" s="38">
        <f ca="1">SUM($R$9:S5271)</f>
        <v>-123370</v>
      </c>
    </row>
    <row r="5272" spans="16:21" x14ac:dyDescent="0.2">
      <c r="P5272">
        <v>5264</v>
      </c>
      <c r="Q5272" s="37">
        <f t="shared" ca="1" si="328"/>
        <v>0</v>
      </c>
      <c r="R5272" s="38">
        <f t="shared" si="329"/>
        <v>10</v>
      </c>
      <c r="S5272" s="38">
        <f t="shared" ca="1" si="330"/>
        <v>0</v>
      </c>
      <c r="T5272" s="38">
        <f t="shared" ca="1" si="331"/>
        <v>10</v>
      </c>
      <c r="U5272" s="38">
        <f ca="1">SUM($R$9:S5272)</f>
        <v>-123360</v>
      </c>
    </row>
    <row r="5273" spans="16:21" x14ac:dyDescent="0.2">
      <c r="P5273">
        <v>5265</v>
      </c>
      <c r="Q5273" s="37">
        <f t="shared" ca="1" si="328"/>
        <v>0</v>
      </c>
      <c r="R5273" s="38">
        <f t="shared" si="329"/>
        <v>10</v>
      </c>
      <c r="S5273" s="38">
        <f t="shared" ca="1" si="330"/>
        <v>0</v>
      </c>
      <c r="T5273" s="38">
        <f t="shared" ca="1" si="331"/>
        <v>10</v>
      </c>
      <c r="U5273" s="38">
        <f ca="1">SUM($R$9:S5273)</f>
        <v>-123350</v>
      </c>
    </row>
    <row r="5274" spans="16:21" x14ac:dyDescent="0.2">
      <c r="P5274">
        <v>5266</v>
      </c>
      <c r="Q5274" s="37">
        <f t="shared" ca="1" si="328"/>
        <v>0</v>
      </c>
      <c r="R5274" s="38">
        <f t="shared" si="329"/>
        <v>10</v>
      </c>
      <c r="S5274" s="38">
        <f t="shared" ca="1" si="330"/>
        <v>0</v>
      </c>
      <c r="T5274" s="38">
        <f t="shared" ca="1" si="331"/>
        <v>10</v>
      </c>
      <c r="U5274" s="38">
        <f ca="1">SUM($R$9:S5274)</f>
        <v>-123340</v>
      </c>
    </row>
    <row r="5275" spans="16:21" x14ac:dyDescent="0.2">
      <c r="P5275">
        <v>5267</v>
      </c>
      <c r="Q5275" s="37">
        <f t="shared" ca="1" si="328"/>
        <v>0</v>
      </c>
      <c r="R5275" s="38">
        <f t="shared" si="329"/>
        <v>10</v>
      </c>
      <c r="S5275" s="38">
        <f t="shared" ca="1" si="330"/>
        <v>0</v>
      </c>
      <c r="T5275" s="38">
        <f t="shared" ca="1" si="331"/>
        <v>10</v>
      </c>
      <c r="U5275" s="38">
        <f ca="1">SUM($R$9:S5275)</f>
        <v>-123330</v>
      </c>
    </row>
    <row r="5276" spans="16:21" x14ac:dyDescent="0.2">
      <c r="P5276">
        <v>5268</v>
      </c>
      <c r="Q5276" s="37">
        <f t="shared" ca="1" si="328"/>
        <v>0</v>
      </c>
      <c r="R5276" s="38">
        <f t="shared" si="329"/>
        <v>10</v>
      </c>
      <c r="S5276" s="38">
        <f t="shared" ca="1" si="330"/>
        <v>0</v>
      </c>
      <c r="T5276" s="38">
        <f t="shared" ca="1" si="331"/>
        <v>10</v>
      </c>
      <c r="U5276" s="38">
        <f ca="1">SUM($R$9:S5276)</f>
        <v>-123320</v>
      </c>
    </row>
    <row r="5277" spans="16:21" x14ac:dyDescent="0.2">
      <c r="P5277">
        <v>5269</v>
      </c>
      <c r="Q5277" s="37">
        <f t="shared" ca="1" si="328"/>
        <v>0</v>
      </c>
      <c r="R5277" s="38">
        <f t="shared" si="329"/>
        <v>10</v>
      </c>
      <c r="S5277" s="38">
        <f t="shared" ca="1" si="330"/>
        <v>0</v>
      </c>
      <c r="T5277" s="38">
        <f t="shared" ca="1" si="331"/>
        <v>10</v>
      </c>
      <c r="U5277" s="38">
        <f ca="1">SUM($R$9:S5277)</f>
        <v>-123310</v>
      </c>
    </row>
    <row r="5278" spans="16:21" x14ac:dyDescent="0.2">
      <c r="P5278">
        <v>5270</v>
      </c>
      <c r="Q5278" s="37">
        <f t="shared" ca="1" si="328"/>
        <v>0</v>
      </c>
      <c r="R5278" s="38">
        <f t="shared" si="329"/>
        <v>10</v>
      </c>
      <c r="S5278" s="38">
        <f t="shared" ca="1" si="330"/>
        <v>0</v>
      </c>
      <c r="T5278" s="38">
        <f t="shared" ca="1" si="331"/>
        <v>10</v>
      </c>
      <c r="U5278" s="38">
        <f ca="1">SUM($R$9:S5278)</f>
        <v>-123300</v>
      </c>
    </row>
    <row r="5279" spans="16:21" x14ac:dyDescent="0.2">
      <c r="P5279">
        <v>5271</v>
      </c>
      <c r="Q5279" s="37">
        <f t="shared" ca="1" si="328"/>
        <v>0</v>
      </c>
      <c r="R5279" s="38">
        <f t="shared" si="329"/>
        <v>10</v>
      </c>
      <c r="S5279" s="38">
        <f t="shared" ca="1" si="330"/>
        <v>0</v>
      </c>
      <c r="T5279" s="38">
        <f t="shared" ca="1" si="331"/>
        <v>10</v>
      </c>
      <c r="U5279" s="38">
        <f ca="1">SUM($R$9:S5279)</f>
        <v>-123290</v>
      </c>
    </row>
    <row r="5280" spans="16:21" x14ac:dyDescent="0.2">
      <c r="P5280">
        <v>5272</v>
      </c>
      <c r="Q5280" s="37">
        <f t="shared" ca="1" si="328"/>
        <v>0</v>
      </c>
      <c r="R5280" s="38">
        <f t="shared" si="329"/>
        <v>10</v>
      </c>
      <c r="S5280" s="38">
        <f t="shared" ca="1" si="330"/>
        <v>0</v>
      </c>
      <c r="T5280" s="38">
        <f t="shared" ca="1" si="331"/>
        <v>10</v>
      </c>
      <c r="U5280" s="38">
        <f ca="1">SUM($R$9:S5280)</f>
        <v>-123280</v>
      </c>
    </row>
    <row r="5281" spans="16:21" x14ac:dyDescent="0.2">
      <c r="P5281">
        <v>5273</v>
      </c>
      <c r="Q5281" s="37">
        <f t="shared" ca="1" si="328"/>
        <v>0</v>
      </c>
      <c r="R5281" s="38">
        <f t="shared" si="329"/>
        <v>10</v>
      </c>
      <c r="S5281" s="38">
        <f t="shared" ca="1" si="330"/>
        <v>0</v>
      </c>
      <c r="T5281" s="38">
        <f t="shared" ca="1" si="331"/>
        <v>10</v>
      </c>
      <c r="U5281" s="38">
        <f ca="1">SUM($R$9:S5281)</f>
        <v>-123270</v>
      </c>
    </row>
    <row r="5282" spans="16:21" x14ac:dyDescent="0.2">
      <c r="P5282">
        <v>5274</v>
      </c>
      <c r="Q5282" s="37">
        <f t="shared" ca="1" si="328"/>
        <v>0</v>
      </c>
      <c r="R5282" s="38">
        <f t="shared" si="329"/>
        <v>10</v>
      </c>
      <c r="S5282" s="38">
        <f t="shared" ca="1" si="330"/>
        <v>0</v>
      </c>
      <c r="T5282" s="38">
        <f t="shared" ca="1" si="331"/>
        <v>10</v>
      </c>
      <c r="U5282" s="38">
        <f ca="1">SUM($R$9:S5282)</f>
        <v>-123260</v>
      </c>
    </row>
    <row r="5283" spans="16:21" x14ac:dyDescent="0.2">
      <c r="P5283">
        <v>5275</v>
      </c>
      <c r="Q5283" s="37">
        <f t="shared" ca="1" si="328"/>
        <v>0</v>
      </c>
      <c r="R5283" s="38">
        <f t="shared" si="329"/>
        <v>10</v>
      </c>
      <c r="S5283" s="38">
        <f t="shared" ca="1" si="330"/>
        <v>0</v>
      </c>
      <c r="T5283" s="38">
        <f t="shared" ca="1" si="331"/>
        <v>10</v>
      </c>
      <c r="U5283" s="38">
        <f ca="1">SUM($R$9:S5283)</f>
        <v>-123250</v>
      </c>
    </row>
    <row r="5284" spans="16:21" x14ac:dyDescent="0.2">
      <c r="P5284">
        <v>5276</v>
      </c>
      <c r="Q5284" s="37">
        <f t="shared" ca="1" si="328"/>
        <v>0</v>
      </c>
      <c r="R5284" s="38">
        <f t="shared" si="329"/>
        <v>10</v>
      </c>
      <c r="S5284" s="38">
        <f t="shared" ca="1" si="330"/>
        <v>0</v>
      </c>
      <c r="T5284" s="38">
        <f t="shared" ca="1" si="331"/>
        <v>10</v>
      </c>
      <c r="U5284" s="38">
        <f ca="1">SUM($R$9:S5284)</f>
        <v>-123240</v>
      </c>
    </row>
    <row r="5285" spans="16:21" x14ac:dyDescent="0.2">
      <c r="P5285">
        <v>5277</v>
      </c>
      <c r="Q5285" s="37">
        <f t="shared" ca="1" si="328"/>
        <v>0</v>
      </c>
      <c r="R5285" s="38">
        <f t="shared" si="329"/>
        <v>10</v>
      </c>
      <c r="S5285" s="38">
        <f t="shared" ca="1" si="330"/>
        <v>0</v>
      </c>
      <c r="T5285" s="38">
        <f t="shared" ca="1" si="331"/>
        <v>10</v>
      </c>
      <c r="U5285" s="38">
        <f ca="1">SUM($R$9:S5285)</f>
        <v>-123230</v>
      </c>
    </row>
    <row r="5286" spans="16:21" x14ac:dyDescent="0.2">
      <c r="P5286">
        <v>5278</v>
      </c>
      <c r="Q5286" s="37">
        <f t="shared" ca="1" si="328"/>
        <v>0</v>
      </c>
      <c r="R5286" s="38">
        <f t="shared" si="329"/>
        <v>10</v>
      </c>
      <c r="S5286" s="38">
        <f t="shared" ca="1" si="330"/>
        <v>0</v>
      </c>
      <c r="T5286" s="38">
        <f t="shared" ca="1" si="331"/>
        <v>10</v>
      </c>
      <c r="U5286" s="38">
        <f ca="1">SUM($R$9:S5286)</f>
        <v>-123220</v>
      </c>
    </row>
    <row r="5287" spans="16:21" x14ac:dyDescent="0.2">
      <c r="P5287">
        <v>5279</v>
      </c>
      <c r="Q5287" s="37">
        <f t="shared" ca="1" si="328"/>
        <v>0</v>
      </c>
      <c r="R5287" s="38">
        <f t="shared" si="329"/>
        <v>10</v>
      </c>
      <c r="S5287" s="38">
        <f t="shared" ca="1" si="330"/>
        <v>0</v>
      </c>
      <c r="T5287" s="38">
        <f t="shared" ca="1" si="331"/>
        <v>10</v>
      </c>
      <c r="U5287" s="38">
        <f ca="1">SUM($R$9:S5287)</f>
        <v>-123210</v>
      </c>
    </row>
    <row r="5288" spans="16:21" x14ac:dyDescent="0.2">
      <c r="P5288">
        <v>5280</v>
      </c>
      <c r="Q5288" s="37">
        <f t="shared" ca="1" si="328"/>
        <v>0</v>
      </c>
      <c r="R5288" s="38">
        <f t="shared" si="329"/>
        <v>10</v>
      </c>
      <c r="S5288" s="38">
        <f t="shared" ca="1" si="330"/>
        <v>0</v>
      </c>
      <c r="T5288" s="38">
        <f t="shared" ca="1" si="331"/>
        <v>10</v>
      </c>
      <c r="U5288" s="38">
        <f ca="1">SUM($R$9:S5288)</f>
        <v>-123200</v>
      </c>
    </row>
    <row r="5289" spans="16:21" x14ac:dyDescent="0.2">
      <c r="P5289">
        <v>5281</v>
      </c>
      <c r="Q5289" s="37">
        <f t="shared" ca="1" si="328"/>
        <v>0</v>
      </c>
      <c r="R5289" s="38">
        <f t="shared" si="329"/>
        <v>10</v>
      </c>
      <c r="S5289" s="38">
        <f t="shared" ca="1" si="330"/>
        <v>0</v>
      </c>
      <c r="T5289" s="38">
        <f t="shared" ca="1" si="331"/>
        <v>10</v>
      </c>
      <c r="U5289" s="38">
        <f ca="1">SUM($R$9:S5289)</f>
        <v>-123190</v>
      </c>
    </row>
    <row r="5290" spans="16:21" x14ac:dyDescent="0.2">
      <c r="P5290">
        <v>5282</v>
      </c>
      <c r="Q5290" s="37">
        <f t="shared" ca="1" si="328"/>
        <v>0</v>
      </c>
      <c r="R5290" s="38">
        <f t="shared" si="329"/>
        <v>10</v>
      </c>
      <c r="S5290" s="38">
        <f t="shared" ca="1" si="330"/>
        <v>0</v>
      </c>
      <c r="T5290" s="38">
        <f t="shared" ca="1" si="331"/>
        <v>10</v>
      </c>
      <c r="U5290" s="38">
        <f ca="1">SUM($R$9:S5290)</f>
        <v>-123180</v>
      </c>
    </row>
    <row r="5291" spans="16:21" x14ac:dyDescent="0.2">
      <c r="P5291">
        <v>5283</v>
      </c>
      <c r="Q5291" s="37">
        <f t="shared" ca="1" si="328"/>
        <v>0</v>
      </c>
      <c r="R5291" s="38">
        <f t="shared" si="329"/>
        <v>10</v>
      </c>
      <c r="S5291" s="38">
        <f t="shared" ca="1" si="330"/>
        <v>0</v>
      </c>
      <c r="T5291" s="38">
        <f t="shared" ca="1" si="331"/>
        <v>10</v>
      </c>
      <c r="U5291" s="38">
        <f ca="1">SUM($R$9:S5291)</f>
        <v>-123170</v>
      </c>
    </row>
    <row r="5292" spans="16:21" x14ac:dyDescent="0.2">
      <c r="P5292">
        <v>5284</v>
      </c>
      <c r="Q5292" s="37">
        <f t="shared" ca="1" si="328"/>
        <v>0</v>
      </c>
      <c r="R5292" s="38">
        <f t="shared" si="329"/>
        <v>10</v>
      </c>
      <c r="S5292" s="38">
        <f t="shared" ca="1" si="330"/>
        <v>0</v>
      </c>
      <c r="T5292" s="38">
        <f t="shared" ca="1" si="331"/>
        <v>10</v>
      </c>
      <c r="U5292" s="38">
        <f ca="1">SUM($R$9:S5292)</f>
        <v>-123160</v>
      </c>
    </row>
    <row r="5293" spans="16:21" x14ac:dyDescent="0.2">
      <c r="P5293">
        <v>5285</v>
      </c>
      <c r="Q5293" s="37">
        <f t="shared" ca="1" si="328"/>
        <v>0</v>
      </c>
      <c r="R5293" s="38">
        <f t="shared" si="329"/>
        <v>10</v>
      </c>
      <c r="S5293" s="38">
        <f t="shared" ca="1" si="330"/>
        <v>0</v>
      </c>
      <c r="T5293" s="38">
        <f t="shared" ca="1" si="331"/>
        <v>10</v>
      </c>
      <c r="U5293" s="38">
        <f ca="1">SUM($R$9:S5293)</f>
        <v>-123150</v>
      </c>
    </row>
    <row r="5294" spans="16:21" x14ac:dyDescent="0.2">
      <c r="P5294">
        <v>5286</v>
      </c>
      <c r="Q5294" s="37">
        <f t="shared" ca="1" si="328"/>
        <v>0</v>
      </c>
      <c r="R5294" s="38">
        <f t="shared" si="329"/>
        <v>10</v>
      </c>
      <c r="S5294" s="38">
        <f t="shared" ca="1" si="330"/>
        <v>0</v>
      </c>
      <c r="T5294" s="38">
        <f t="shared" ca="1" si="331"/>
        <v>10</v>
      </c>
      <c r="U5294" s="38">
        <f ca="1">SUM($R$9:S5294)</f>
        <v>-123140</v>
      </c>
    </row>
    <row r="5295" spans="16:21" x14ac:dyDescent="0.2">
      <c r="P5295">
        <v>5287</v>
      </c>
      <c r="Q5295" s="37">
        <f t="shared" ca="1" si="328"/>
        <v>0</v>
      </c>
      <c r="R5295" s="38">
        <f t="shared" si="329"/>
        <v>10</v>
      </c>
      <c r="S5295" s="38">
        <f t="shared" ca="1" si="330"/>
        <v>0</v>
      </c>
      <c r="T5295" s="38">
        <f t="shared" ca="1" si="331"/>
        <v>10</v>
      </c>
      <c r="U5295" s="38">
        <f ca="1">SUM($R$9:S5295)</f>
        <v>-123130</v>
      </c>
    </row>
    <row r="5296" spans="16:21" x14ac:dyDescent="0.2">
      <c r="P5296">
        <v>5288</v>
      </c>
      <c r="Q5296" s="37">
        <f t="shared" ca="1" si="328"/>
        <v>0</v>
      </c>
      <c r="R5296" s="38">
        <f t="shared" si="329"/>
        <v>10</v>
      </c>
      <c r="S5296" s="38">
        <f t="shared" ca="1" si="330"/>
        <v>0</v>
      </c>
      <c r="T5296" s="38">
        <f t="shared" ca="1" si="331"/>
        <v>10</v>
      </c>
      <c r="U5296" s="38">
        <f ca="1">SUM($R$9:S5296)</f>
        <v>-123120</v>
      </c>
    </row>
    <row r="5297" spans="16:21" x14ac:dyDescent="0.2">
      <c r="P5297">
        <v>5289</v>
      </c>
      <c r="Q5297" s="37">
        <f t="shared" ref="Q5297:Q5360" ca="1" si="332">IF(RAND()&lt;$C$2,1,0)</f>
        <v>0</v>
      </c>
      <c r="R5297" s="38">
        <f t="shared" ref="R5297:R5360" si="333">$G$2</f>
        <v>10</v>
      </c>
      <c r="S5297" s="38">
        <f t="shared" ref="S5297:S5360" ca="1" si="334">IF(Q5297=1,$G$3,$G$4)</f>
        <v>0</v>
      </c>
      <c r="T5297" s="38">
        <f t="shared" ca="1" si="331"/>
        <v>10</v>
      </c>
      <c r="U5297" s="38">
        <f ca="1">SUM($R$9:S5297)</f>
        <v>-123110</v>
      </c>
    </row>
    <row r="5298" spans="16:21" x14ac:dyDescent="0.2">
      <c r="P5298">
        <v>5290</v>
      </c>
      <c r="Q5298" s="37">
        <f t="shared" ca="1" si="332"/>
        <v>0</v>
      </c>
      <c r="R5298" s="38">
        <f t="shared" si="333"/>
        <v>10</v>
      </c>
      <c r="S5298" s="38">
        <f t="shared" ca="1" si="334"/>
        <v>0</v>
      </c>
      <c r="T5298" s="38">
        <f t="shared" ca="1" si="331"/>
        <v>10</v>
      </c>
      <c r="U5298" s="38">
        <f ca="1">SUM($R$9:S5298)</f>
        <v>-123100</v>
      </c>
    </row>
    <row r="5299" spans="16:21" x14ac:dyDescent="0.2">
      <c r="P5299">
        <v>5291</v>
      </c>
      <c r="Q5299" s="37">
        <f t="shared" ca="1" si="332"/>
        <v>0</v>
      </c>
      <c r="R5299" s="38">
        <f t="shared" si="333"/>
        <v>10</v>
      </c>
      <c r="S5299" s="38">
        <f t="shared" ca="1" si="334"/>
        <v>0</v>
      </c>
      <c r="T5299" s="38">
        <f t="shared" ca="1" si="331"/>
        <v>10</v>
      </c>
      <c r="U5299" s="38">
        <f ca="1">SUM($R$9:S5299)</f>
        <v>-123090</v>
      </c>
    </row>
    <row r="5300" spans="16:21" x14ac:dyDescent="0.2">
      <c r="P5300">
        <v>5292</v>
      </c>
      <c r="Q5300" s="37">
        <f t="shared" ca="1" si="332"/>
        <v>0</v>
      </c>
      <c r="R5300" s="38">
        <f t="shared" si="333"/>
        <v>10</v>
      </c>
      <c r="S5300" s="38">
        <f t="shared" ca="1" si="334"/>
        <v>0</v>
      </c>
      <c r="T5300" s="38">
        <f t="shared" ca="1" si="331"/>
        <v>10</v>
      </c>
      <c r="U5300" s="38">
        <f ca="1">SUM($R$9:S5300)</f>
        <v>-123080</v>
      </c>
    </row>
    <row r="5301" spans="16:21" x14ac:dyDescent="0.2">
      <c r="P5301">
        <v>5293</v>
      </c>
      <c r="Q5301" s="37">
        <f t="shared" ca="1" si="332"/>
        <v>0</v>
      </c>
      <c r="R5301" s="38">
        <f t="shared" si="333"/>
        <v>10</v>
      </c>
      <c r="S5301" s="38">
        <f t="shared" ca="1" si="334"/>
        <v>0</v>
      </c>
      <c r="T5301" s="38">
        <f t="shared" ca="1" si="331"/>
        <v>10</v>
      </c>
      <c r="U5301" s="38">
        <f ca="1">SUM($R$9:S5301)</f>
        <v>-123070</v>
      </c>
    </row>
    <row r="5302" spans="16:21" x14ac:dyDescent="0.2">
      <c r="P5302">
        <v>5294</v>
      </c>
      <c r="Q5302" s="37">
        <f t="shared" ca="1" si="332"/>
        <v>0</v>
      </c>
      <c r="R5302" s="38">
        <f t="shared" si="333"/>
        <v>10</v>
      </c>
      <c r="S5302" s="38">
        <f t="shared" ca="1" si="334"/>
        <v>0</v>
      </c>
      <c r="T5302" s="38">
        <f t="shared" ca="1" si="331"/>
        <v>10</v>
      </c>
      <c r="U5302" s="38">
        <f ca="1">SUM($R$9:S5302)</f>
        <v>-123060</v>
      </c>
    </row>
    <row r="5303" spans="16:21" x14ac:dyDescent="0.2">
      <c r="P5303">
        <v>5295</v>
      </c>
      <c r="Q5303" s="37">
        <f t="shared" ca="1" si="332"/>
        <v>0</v>
      </c>
      <c r="R5303" s="38">
        <f t="shared" si="333"/>
        <v>10</v>
      </c>
      <c r="S5303" s="38">
        <f t="shared" ca="1" si="334"/>
        <v>0</v>
      </c>
      <c r="T5303" s="38">
        <f t="shared" ca="1" si="331"/>
        <v>10</v>
      </c>
      <c r="U5303" s="38">
        <f ca="1">SUM($R$9:S5303)</f>
        <v>-123050</v>
      </c>
    </row>
    <row r="5304" spans="16:21" x14ac:dyDescent="0.2">
      <c r="P5304">
        <v>5296</v>
      </c>
      <c r="Q5304" s="37">
        <f t="shared" ca="1" si="332"/>
        <v>0</v>
      </c>
      <c r="R5304" s="38">
        <f t="shared" si="333"/>
        <v>10</v>
      </c>
      <c r="S5304" s="38">
        <f t="shared" ca="1" si="334"/>
        <v>0</v>
      </c>
      <c r="T5304" s="38">
        <f t="shared" ca="1" si="331"/>
        <v>10</v>
      </c>
      <c r="U5304" s="38">
        <f ca="1">SUM($R$9:S5304)</f>
        <v>-123040</v>
      </c>
    </row>
    <row r="5305" spans="16:21" x14ac:dyDescent="0.2">
      <c r="P5305">
        <v>5297</v>
      </c>
      <c r="Q5305" s="37">
        <f t="shared" ca="1" si="332"/>
        <v>0</v>
      </c>
      <c r="R5305" s="38">
        <f t="shared" si="333"/>
        <v>10</v>
      </c>
      <c r="S5305" s="38">
        <f t="shared" ca="1" si="334"/>
        <v>0</v>
      </c>
      <c r="T5305" s="38">
        <f t="shared" ca="1" si="331"/>
        <v>10</v>
      </c>
      <c r="U5305" s="38">
        <f ca="1">SUM($R$9:S5305)</f>
        <v>-123030</v>
      </c>
    </row>
    <row r="5306" spans="16:21" x14ac:dyDescent="0.2">
      <c r="P5306">
        <v>5298</v>
      </c>
      <c r="Q5306" s="37">
        <f t="shared" ca="1" si="332"/>
        <v>0</v>
      </c>
      <c r="R5306" s="38">
        <f t="shared" si="333"/>
        <v>10</v>
      </c>
      <c r="S5306" s="38">
        <f t="shared" ca="1" si="334"/>
        <v>0</v>
      </c>
      <c r="T5306" s="38">
        <f t="shared" ca="1" si="331"/>
        <v>10</v>
      </c>
      <c r="U5306" s="38">
        <f ca="1">SUM($R$9:S5306)</f>
        <v>-123020</v>
      </c>
    </row>
    <row r="5307" spans="16:21" x14ac:dyDescent="0.2">
      <c r="P5307">
        <v>5299</v>
      </c>
      <c r="Q5307" s="37">
        <f t="shared" ca="1" si="332"/>
        <v>0</v>
      </c>
      <c r="R5307" s="38">
        <f t="shared" si="333"/>
        <v>10</v>
      </c>
      <c r="S5307" s="38">
        <f t="shared" ca="1" si="334"/>
        <v>0</v>
      </c>
      <c r="T5307" s="38">
        <f t="shared" ca="1" si="331"/>
        <v>10</v>
      </c>
      <c r="U5307" s="38">
        <f ca="1">SUM($R$9:S5307)</f>
        <v>-123010</v>
      </c>
    </row>
    <row r="5308" spans="16:21" x14ac:dyDescent="0.2">
      <c r="P5308">
        <v>5300</v>
      </c>
      <c r="Q5308" s="37">
        <f t="shared" ca="1" si="332"/>
        <v>0</v>
      </c>
      <c r="R5308" s="38">
        <f t="shared" si="333"/>
        <v>10</v>
      </c>
      <c r="S5308" s="38">
        <f t="shared" ca="1" si="334"/>
        <v>0</v>
      </c>
      <c r="T5308" s="38">
        <f t="shared" ca="1" si="331"/>
        <v>10</v>
      </c>
      <c r="U5308" s="38">
        <f ca="1">SUM($R$9:S5308)</f>
        <v>-123000</v>
      </c>
    </row>
    <row r="5309" spans="16:21" x14ac:dyDescent="0.2">
      <c r="P5309">
        <v>5301</v>
      </c>
      <c r="Q5309" s="37">
        <f t="shared" ca="1" si="332"/>
        <v>0</v>
      </c>
      <c r="R5309" s="38">
        <f t="shared" si="333"/>
        <v>10</v>
      </c>
      <c r="S5309" s="38">
        <f t="shared" ca="1" si="334"/>
        <v>0</v>
      </c>
      <c r="T5309" s="38">
        <f t="shared" ca="1" si="331"/>
        <v>10</v>
      </c>
      <c r="U5309" s="38">
        <f ca="1">SUM($R$9:S5309)</f>
        <v>-122990</v>
      </c>
    </row>
    <row r="5310" spans="16:21" x14ac:dyDescent="0.2">
      <c r="P5310">
        <v>5302</v>
      </c>
      <c r="Q5310" s="37">
        <f t="shared" ca="1" si="332"/>
        <v>0</v>
      </c>
      <c r="R5310" s="38">
        <f t="shared" si="333"/>
        <v>10</v>
      </c>
      <c r="S5310" s="38">
        <f t="shared" ca="1" si="334"/>
        <v>0</v>
      </c>
      <c r="T5310" s="38">
        <f t="shared" ca="1" si="331"/>
        <v>10</v>
      </c>
      <c r="U5310" s="38">
        <f ca="1">SUM($R$9:S5310)</f>
        <v>-122980</v>
      </c>
    </row>
    <row r="5311" spans="16:21" x14ac:dyDescent="0.2">
      <c r="P5311">
        <v>5303</v>
      </c>
      <c r="Q5311" s="37">
        <f t="shared" ca="1" si="332"/>
        <v>0</v>
      </c>
      <c r="R5311" s="38">
        <f t="shared" si="333"/>
        <v>10</v>
      </c>
      <c r="S5311" s="38">
        <f t="shared" ca="1" si="334"/>
        <v>0</v>
      </c>
      <c r="T5311" s="38">
        <f t="shared" ca="1" si="331"/>
        <v>10</v>
      </c>
      <c r="U5311" s="38">
        <f ca="1">SUM($R$9:S5311)</f>
        <v>-122970</v>
      </c>
    </row>
    <row r="5312" spans="16:21" x14ac:dyDescent="0.2">
      <c r="P5312">
        <v>5304</v>
      </c>
      <c r="Q5312" s="37">
        <f t="shared" ca="1" si="332"/>
        <v>0</v>
      </c>
      <c r="R5312" s="38">
        <f t="shared" si="333"/>
        <v>10</v>
      </c>
      <c r="S5312" s="38">
        <f t="shared" ca="1" si="334"/>
        <v>0</v>
      </c>
      <c r="T5312" s="38">
        <f t="shared" ca="1" si="331"/>
        <v>10</v>
      </c>
      <c r="U5312" s="38">
        <f ca="1">SUM($R$9:S5312)</f>
        <v>-122960</v>
      </c>
    </row>
    <row r="5313" spans="16:21" x14ac:dyDescent="0.2">
      <c r="P5313">
        <v>5305</v>
      </c>
      <c r="Q5313" s="37">
        <f t="shared" ca="1" si="332"/>
        <v>0</v>
      </c>
      <c r="R5313" s="38">
        <f t="shared" si="333"/>
        <v>10</v>
      </c>
      <c r="S5313" s="38">
        <f t="shared" ca="1" si="334"/>
        <v>0</v>
      </c>
      <c r="T5313" s="38">
        <f t="shared" ca="1" si="331"/>
        <v>10</v>
      </c>
      <c r="U5313" s="38">
        <f ca="1">SUM($R$9:S5313)</f>
        <v>-122950</v>
      </c>
    </row>
    <row r="5314" spans="16:21" x14ac:dyDescent="0.2">
      <c r="P5314">
        <v>5306</v>
      </c>
      <c r="Q5314" s="37">
        <f t="shared" ca="1" si="332"/>
        <v>0</v>
      </c>
      <c r="R5314" s="38">
        <f t="shared" si="333"/>
        <v>10</v>
      </c>
      <c r="S5314" s="38">
        <f t="shared" ca="1" si="334"/>
        <v>0</v>
      </c>
      <c r="T5314" s="38">
        <f t="shared" ca="1" si="331"/>
        <v>10</v>
      </c>
      <c r="U5314" s="38">
        <f ca="1">SUM($R$9:S5314)</f>
        <v>-122940</v>
      </c>
    </row>
    <row r="5315" spans="16:21" x14ac:dyDescent="0.2">
      <c r="P5315">
        <v>5307</v>
      </c>
      <c r="Q5315" s="37">
        <f t="shared" ca="1" si="332"/>
        <v>0</v>
      </c>
      <c r="R5315" s="38">
        <f t="shared" si="333"/>
        <v>10</v>
      </c>
      <c r="S5315" s="38">
        <f t="shared" ca="1" si="334"/>
        <v>0</v>
      </c>
      <c r="T5315" s="38">
        <f t="shared" ca="1" si="331"/>
        <v>10</v>
      </c>
      <c r="U5315" s="38">
        <f ca="1">SUM($R$9:S5315)</f>
        <v>-122930</v>
      </c>
    </row>
    <row r="5316" spans="16:21" x14ac:dyDescent="0.2">
      <c r="P5316">
        <v>5308</v>
      </c>
      <c r="Q5316" s="37">
        <f t="shared" ca="1" si="332"/>
        <v>0</v>
      </c>
      <c r="R5316" s="38">
        <f t="shared" si="333"/>
        <v>10</v>
      </c>
      <c r="S5316" s="38">
        <f t="shared" ca="1" si="334"/>
        <v>0</v>
      </c>
      <c r="T5316" s="38">
        <f t="shared" ca="1" si="331"/>
        <v>10</v>
      </c>
      <c r="U5316" s="38">
        <f ca="1">SUM($R$9:S5316)</f>
        <v>-122920</v>
      </c>
    </row>
    <row r="5317" spans="16:21" x14ac:dyDescent="0.2">
      <c r="P5317">
        <v>5309</v>
      </c>
      <c r="Q5317" s="37">
        <f t="shared" ca="1" si="332"/>
        <v>0</v>
      </c>
      <c r="R5317" s="38">
        <f t="shared" si="333"/>
        <v>10</v>
      </c>
      <c r="S5317" s="38">
        <f t="shared" ca="1" si="334"/>
        <v>0</v>
      </c>
      <c r="T5317" s="38">
        <f t="shared" ca="1" si="331"/>
        <v>10</v>
      </c>
      <c r="U5317" s="38">
        <f ca="1">SUM($R$9:S5317)</f>
        <v>-122910</v>
      </c>
    </row>
    <row r="5318" spans="16:21" x14ac:dyDescent="0.2">
      <c r="P5318">
        <v>5310</v>
      </c>
      <c r="Q5318" s="37">
        <f t="shared" ca="1" si="332"/>
        <v>0</v>
      </c>
      <c r="R5318" s="38">
        <f t="shared" si="333"/>
        <v>10</v>
      </c>
      <c r="S5318" s="38">
        <f t="shared" ca="1" si="334"/>
        <v>0</v>
      </c>
      <c r="T5318" s="38">
        <f t="shared" ca="1" si="331"/>
        <v>10</v>
      </c>
      <c r="U5318" s="38">
        <f ca="1">SUM($R$9:S5318)</f>
        <v>-122900</v>
      </c>
    </row>
    <row r="5319" spans="16:21" x14ac:dyDescent="0.2">
      <c r="P5319">
        <v>5311</v>
      </c>
      <c r="Q5319" s="37">
        <f t="shared" ca="1" si="332"/>
        <v>0</v>
      </c>
      <c r="R5319" s="38">
        <f t="shared" si="333"/>
        <v>10</v>
      </c>
      <c r="S5319" s="38">
        <f t="shared" ca="1" si="334"/>
        <v>0</v>
      </c>
      <c r="T5319" s="38">
        <f t="shared" ca="1" si="331"/>
        <v>10</v>
      </c>
      <c r="U5319" s="38">
        <f ca="1">SUM($R$9:S5319)</f>
        <v>-122890</v>
      </c>
    </row>
    <row r="5320" spans="16:21" x14ac:dyDescent="0.2">
      <c r="P5320">
        <v>5312</v>
      </c>
      <c r="Q5320" s="37">
        <f t="shared" ca="1" si="332"/>
        <v>0</v>
      </c>
      <c r="R5320" s="38">
        <f t="shared" si="333"/>
        <v>10</v>
      </c>
      <c r="S5320" s="38">
        <f t="shared" ca="1" si="334"/>
        <v>0</v>
      </c>
      <c r="T5320" s="38">
        <f t="shared" ca="1" si="331"/>
        <v>10</v>
      </c>
      <c r="U5320" s="38">
        <f ca="1">SUM($R$9:S5320)</f>
        <v>-122880</v>
      </c>
    </row>
    <row r="5321" spans="16:21" x14ac:dyDescent="0.2">
      <c r="P5321">
        <v>5313</v>
      </c>
      <c r="Q5321" s="37">
        <f t="shared" ca="1" si="332"/>
        <v>0</v>
      </c>
      <c r="R5321" s="38">
        <f t="shared" si="333"/>
        <v>10</v>
      </c>
      <c r="S5321" s="38">
        <f t="shared" ca="1" si="334"/>
        <v>0</v>
      </c>
      <c r="T5321" s="38">
        <f t="shared" ca="1" si="331"/>
        <v>10</v>
      </c>
      <c r="U5321" s="38">
        <f ca="1">SUM($R$9:S5321)</f>
        <v>-122870</v>
      </c>
    </row>
    <row r="5322" spans="16:21" x14ac:dyDescent="0.2">
      <c r="P5322">
        <v>5314</v>
      </c>
      <c r="Q5322" s="37">
        <f t="shared" ca="1" si="332"/>
        <v>0</v>
      </c>
      <c r="R5322" s="38">
        <f t="shared" si="333"/>
        <v>10</v>
      </c>
      <c r="S5322" s="38">
        <f t="shared" ca="1" si="334"/>
        <v>0</v>
      </c>
      <c r="T5322" s="38">
        <f t="shared" ref="T5322:T5385" ca="1" si="335">R5322+S5322</f>
        <v>10</v>
      </c>
      <c r="U5322" s="38">
        <f ca="1">SUM($R$9:S5322)</f>
        <v>-122860</v>
      </c>
    </row>
    <row r="5323" spans="16:21" x14ac:dyDescent="0.2">
      <c r="P5323">
        <v>5315</v>
      </c>
      <c r="Q5323" s="37">
        <f t="shared" ca="1" si="332"/>
        <v>0</v>
      </c>
      <c r="R5323" s="38">
        <f t="shared" si="333"/>
        <v>10</v>
      </c>
      <c r="S5323" s="38">
        <f t="shared" ca="1" si="334"/>
        <v>0</v>
      </c>
      <c r="T5323" s="38">
        <f t="shared" ca="1" si="335"/>
        <v>10</v>
      </c>
      <c r="U5323" s="38">
        <f ca="1">SUM($R$9:S5323)</f>
        <v>-122850</v>
      </c>
    </row>
    <row r="5324" spans="16:21" x14ac:dyDescent="0.2">
      <c r="P5324">
        <v>5316</v>
      </c>
      <c r="Q5324" s="37">
        <f t="shared" ca="1" si="332"/>
        <v>0</v>
      </c>
      <c r="R5324" s="38">
        <f t="shared" si="333"/>
        <v>10</v>
      </c>
      <c r="S5324" s="38">
        <f t="shared" ca="1" si="334"/>
        <v>0</v>
      </c>
      <c r="T5324" s="38">
        <f t="shared" ca="1" si="335"/>
        <v>10</v>
      </c>
      <c r="U5324" s="38">
        <f ca="1">SUM($R$9:S5324)</f>
        <v>-122840</v>
      </c>
    </row>
    <row r="5325" spans="16:21" x14ac:dyDescent="0.2">
      <c r="P5325">
        <v>5317</v>
      </c>
      <c r="Q5325" s="37">
        <f t="shared" ca="1" si="332"/>
        <v>1</v>
      </c>
      <c r="R5325" s="38">
        <f t="shared" si="333"/>
        <v>10</v>
      </c>
      <c r="S5325" s="38">
        <f t="shared" ca="1" si="334"/>
        <v>-1000</v>
      </c>
      <c r="T5325" s="38">
        <f t="shared" ca="1" si="335"/>
        <v>-990</v>
      </c>
      <c r="U5325" s="38">
        <f ca="1">SUM($R$9:S5325)</f>
        <v>-123830</v>
      </c>
    </row>
    <row r="5326" spans="16:21" x14ac:dyDescent="0.2">
      <c r="P5326">
        <v>5318</v>
      </c>
      <c r="Q5326" s="37">
        <f t="shared" ca="1" si="332"/>
        <v>0</v>
      </c>
      <c r="R5326" s="38">
        <f t="shared" si="333"/>
        <v>10</v>
      </c>
      <c r="S5326" s="38">
        <f t="shared" ca="1" si="334"/>
        <v>0</v>
      </c>
      <c r="T5326" s="38">
        <f t="shared" ca="1" si="335"/>
        <v>10</v>
      </c>
      <c r="U5326" s="38">
        <f ca="1">SUM($R$9:S5326)</f>
        <v>-123820</v>
      </c>
    </row>
    <row r="5327" spans="16:21" x14ac:dyDescent="0.2">
      <c r="P5327">
        <v>5319</v>
      </c>
      <c r="Q5327" s="37">
        <f t="shared" ca="1" si="332"/>
        <v>0</v>
      </c>
      <c r="R5327" s="38">
        <f t="shared" si="333"/>
        <v>10</v>
      </c>
      <c r="S5327" s="38">
        <f t="shared" ca="1" si="334"/>
        <v>0</v>
      </c>
      <c r="T5327" s="38">
        <f t="shared" ca="1" si="335"/>
        <v>10</v>
      </c>
      <c r="U5327" s="38">
        <f ca="1">SUM($R$9:S5327)</f>
        <v>-123810</v>
      </c>
    </row>
    <row r="5328" spans="16:21" x14ac:dyDescent="0.2">
      <c r="P5328">
        <v>5320</v>
      </c>
      <c r="Q5328" s="37">
        <f t="shared" ca="1" si="332"/>
        <v>0</v>
      </c>
      <c r="R5328" s="38">
        <f t="shared" si="333"/>
        <v>10</v>
      </c>
      <c r="S5328" s="38">
        <f t="shared" ca="1" si="334"/>
        <v>0</v>
      </c>
      <c r="T5328" s="38">
        <f t="shared" ca="1" si="335"/>
        <v>10</v>
      </c>
      <c r="U5328" s="38">
        <f ca="1">SUM($R$9:S5328)</f>
        <v>-123800</v>
      </c>
    </row>
    <row r="5329" spans="16:21" x14ac:dyDescent="0.2">
      <c r="P5329">
        <v>5321</v>
      </c>
      <c r="Q5329" s="37">
        <f t="shared" ca="1" si="332"/>
        <v>0</v>
      </c>
      <c r="R5329" s="38">
        <f t="shared" si="333"/>
        <v>10</v>
      </c>
      <c r="S5329" s="38">
        <f t="shared" ca="1" si="334"/>
        <v>0</v>
      </c>
      <c r="T5329" s="38">
        <f t="shared" ca="1" si="335"/>
        <v>10</v>
      </c>
      <c r="U5329" s="38">
        <f ca="1">SUM($R$9:S5329)</f>
        <v>-123790</v>
      </c>
    </row>
    <row r="5330" spans="16:21" x14ac:dyDescent="0.2">
      <c r="P5330">
        <v>5322</v>
      </c>
      <c r="Q5330" s="37">
        <f t="shared" ca="1" si="332"/>
        <v>0</v>
      </c>
      <c r="R5330" s="38">
        <f t="shared" si="333"/>
        <v>10</v>
      </c>
      <c r="S5330" s="38">
        <f t="shared" ca="1" si="334"/>
        <v>0</v>
      </c>
      <c r="T5330" s="38">
        <f t="shared" ca="1" si="335"/>
        <v>10</v>
      </c>
      <c r="U5330" s="38">
        <f ca="1">SUM($R$9:S5330)</f>
        <v>-123780</v>
      </c>
    </row>
    <row r="5331" spans="16:21" x14ac:dyDescent="0.2">
      <c r="P5331">
        <v>5323</v>
      </c>
      <c r="Q5331" s="37">
        <f t="shared" ca="1" si="332"/>
        <v>0</v>
      </c>
      <c r="R5331" s="38">
        <f t="shared" si="333"/>
        <v>10</v>
      </c>
      <c r="S5331" s="38">
        <f t="shared" ca="1" si="334"/>
        <v>0</v>
      </c>
      <c r="T5331" s="38">
        <f t="shared" ca="1" si="335"/>
        <v>10</v>
      </c>
      <c r="U5331" s="38">
        <f ca="1">SUM($R$9:S5331)</f>
        <v>-123770</v>
      </c>
    </row>
    <row r="5332" spans="16:21" x14ac:dyDescent="0.2">
      <c r="P5332">
        <v>5324</v>
      </c>
      <c r="Q5332" s="37">
        <f t="shared" ca="1" si="332"/>
        <v>0</v>
      </c>
      <c r="R5332" s="38">
        <f t="shared" si="333"/>
        <v>10</v>
      </c>
      <c r="S5332" s="38">
        <f t="shared" ca="1" si="334"/>
        <v>0</v>
      </c>
      <c r="T5332" s="38">
        <f t="shared" ca="1" si="335"/>
        <v>10</v>
      </c>
      <c r="U5332" s="38">
        <f ca="1">SUM($R$9:S5332)</f>
        <v>-123760</v>
      </c>
    </row>
    <row r="5333" spans="16:21" x14ac:dyDescent="0.2">
      <c r="P5333">
        <v>5325</v>
      </c>
      <c r="Q5333" s="37">
        <f t="shared" ca="1" si="332"/>
        <v>0</v>
      </c>
      <c r="R5333" s="38">
        <f t="shared" si="333"/>
        <v>10</v>
      </c>
      <c r="S5333" s="38">
        <f t="shared" ca="1" si="334"/>
        <v>0</v>
      </c>
      <c r="T5333" s="38">
        <f t="shared" ca="1" si="335"/>
        <v>10</v>
      </c>
      <c r="U5333" s="38">
        <f ca="1">SUM($R$9:S5333)</f>
        <v>-123750</v>
      </c>
    </row>
    <row r="5334" spans="16:21" x14ac:dyDescent="0.2">
      <c r="P5334">
        <v>5326</v>
      </c>
      <c r="Q5334" s="37">
        <f t="shared" ca="1" si="332"/>
        <v>0</v>
      </c>
      <c r="R5334" s="38">
        <f t="shared" si="333"/>
        <v>10</v>
      </c>
      <c r="S5334" s="38">
        <f t="shared" ca="1" si="334"/>
        <v>0</v>
      </c>
      <c r="T5334" s="38">
        <f t="shared" ca="1" si="335"/>
        <v>10</v>
      </c>
      <c r="U5334" s="38">
        <f ca="1">SUM($R$9:S5334)</f>
        <v>-123740</v>
      </c>
    </row>
    <row r="5335" spans="16:21" x14ac:dyDescent="0.2">
      <c r="P5335">
        <v>5327</v>
      </c>
      <c r="Q5335" s="37">
        <f t="shared" ca="1" si="332"/>
        <v>0</v>
      </c>
      <c r="R5335" s="38">
        <f t="shared" si="333"/>
        <v>10</v>
      </c>
      <c r="S5335" s="38">
        <f t="shared" ca="1" si="334"/>
        <v>0</v>
      </c>
      <c r="T5335" s="38">
        <f t="shared" ca="1" si="335"/>
        <v>10</v>
      </c>
      <c r="U5335" s="38">
        <f ca="1">SUM($R$9:S5335)</f>
        <v>-123730</v>
      </c>
    </row>
    <row r="5336" spans="16:21" x14ac:dyDescent="0.2">
      <c r="P5336">
        <v>5328</v>
      </c>
      <c r="Q5336" s="37">
        <f t="shared" ca="1" si="332"/>
        <v>0</v>
      </c>
      <c r="R5336" s="38">
        <f t="shared" si="333"/>
        <v>10</v>
      </c>
      <c r="S5336" s="38">
        <f t="shared" ca="1" si="334"/>
        <v>0</v>
      </c>
      <c r="T5336" s="38">
        <f t="shared" ca="1" si="335"/>
        <v>10</v>
      </c>
      <c r="U5336" s="38">
        <f ca="1">SUM($R$9:S5336)</f>
        <v>-123720</v>
      </c>
    </row>
    <row r="5337" spans="16:21" x14ac:dyDescent="0.2">
      <c r="P5337">
        <v>5329</v>
      </c>
      <c r="Q5337" s="37">
        <f t="shared" ca="1" si="332"/>
        <v>0</v>
      </c>
      <c r="R5337" s="38">
        <f t="shared" si="333"/>
        <v>10</v>
      </c>
      <c r="S5337" s="38">
        <f t="shared" ca="1" si="334"/>
        <v>0</v>
      </c>
      <c r="T5337" s="38">
        <f t="shared" ca="1" si="335"/>
        <v>10</v>
      </c>
      <c r="U5337" s="38">
        <f ca="1">SUM($R$9:S5337)</f>
        <v>-123710</v>
      </c>
    </row>
    <row r="5338" spans="16:21" x14ac:dyDescent="0.2">
      <c r="P5338">
        <v>5330</v>
      </c>
      <c r="Q5338" s="37">
        <f t="shared" ca="1" si="332"/>
        <v>0</v>
      </c>
      <c r="R5338" s="38">
        <f t="shared" si="333"/>
        <v>10</v>
      </c>
      <c r="S5338" s="38">
        <f t="shared" ca="1" si="334"/>
        <v>0</v>
      </c>
      <c r="T5338" s="38">
        <f t="shared" ca="1" si="335"/>
        <v>10</v>
      </c>
      <c r="U5338" s="38">
        <f ca="1">SUM($R$9:S5338)</f>
        <v>-123700</v>
      </c>
    </row>
    <row r="5339" spans="16:21" x14ac:dyDescent="0.2">
      <c r="P5339">
        <v>5331</v>
      </c>
      <c r="Q5339" s="37">
        <f t="shared" ca="1" si="332"/>
        <v>0</v>
      </c>
      <c r="R5339" s="38">
        <f t="shared" si="333"/>
        <v>10</v>
      </c>
      <c r="S5339" s="38">
        <f t="shared" ca="1" si="334"/>
        <v>0</v>
      </c>
      <c r="T5339" s="38">
        <f t="shared" ca="1" si="335"/>
        <v>10</v>
      </c>
      <c r="U5339" s="38">
        <f ca="1">SUM($R$9:S5339)</f>
        <v>-123690</v>
      </c>
    </row>
    <row r="5340" spans="16:21" x14ac:dyDescent="0.2">
      <c r="P5340">
        <v>5332</v>
      </c>
      <c r="Q5340" s="37">
        <f t="shared" ca="1" si="332"/>
        <v>0</v>
      </c>
      <c r="R5340" s="38">
        <f t="shared" si="333"/>
        <v>10</v>
      </c>
      <c r="S5340" s="38">
        <f t="shared" ca="1" si="334"/>
        <v>0</v>
      </c>
      <c r="T5340" s="38">
        <f t="shared" ca="1" si="335"/>
        <v>10</v>
      </c>
      <c r="U5340" s="38">
        <f ca="1">SUM($R$9:S5340)</f>
        <v>-123680</v>
      </c>
    </row>
    <row r="5341" spans="16:21" x14ac:dyDescent="0.2">
      <c r="P5341">
        <v>5333</v>
      </c>
      <c r="Q5341" s="37">
        <f t="shared" ca="1" si="332"/>
        <v>0</v>
      </c>
      <c r="R5341" s="38">
        <f t="shared" si="333"/>
        <v>10</v>
      </c>
      <c r="S5341" s="38">
        <f t="shared" ca="1" si="334"/>
        <v>0</v>
      </c>
      <c r="T5341" s="38">
        <f t="shared" ca="1" si="335"/>
        <v>10</v>
      </c>
      <c r="U5341" s="38">
        <f ca="1">SUM($R$9:S5341)</f>
        <v>-123670</v>
      </c>
    </row>
    <row r="5342" spans="16:21" x14ac:dyDescent="0.2">
      <c r="P5342">
        <v>5334</v>
      </c>
      <c r="Q5342" s="37">
        <f t="shared" ca="1" si="332"/>
        <v>0</v>
      </c>
      <c r="R5342" s="38">
        <f t="shared" si="333"/>
        <v>10</v>
      </c>
      <c r="S5342" s="38">
        <f t="shared" ca="1" si="334"/>
        <v>0</v>
      </c>
      <c r="T5342" s="38">
        <f t="shared" ca="1" si="335"/>
        <v>10</v>
      </c>
      <c r="U5342" s="38">
        <f ca="1">SUM($R$9:S5342)</f>
        <v>-123660</v>
      </c>
    </row>
    <row r="5343" spans="16:21" x14ac:dyDescent="0.2">
      <c r="P5343">
        <v>5335</v>
      </c>
      <c r="Q5343" s="37">
        <f t="shared" ca="1" si="332"/>
        <v>0</v>
      </c>
      <c r="R5343" s="38">
        <f t="shared" si="333"/>
        <v>10</v>
      </c>
      <c r="S5343" s="38">
        <f t="shared" ca="1" si="334"/>
        <v>0</v>
      </c>
      <c r="T5343" s="38">
        <f t="shared" ca="1" si="335"/>
        <v>10</v>
      </c>
      <c r="U5343" s="38">
        <f ca="1">SUM($R$9:S5343)</f>
        <v>-123650</v>
      </c>
    </row>
    <row r="5344" spans="16:21" x14ac:dyDescent="0.2">
      <c r="P5344">
        <v>5336</v>
      </c>
      <c r="Q5344" s="37">
        <f t="shared" ca="1" si="332"/>
        <v>0</v>
      </c>
      <c r="R5344" s="38">
        <f t="shared" si="333"/>
        <v>10</v>
      </c>
      <c r="S5344" s="38">
        <f t="shared" ca="1" si="334"/>
        <v>0</v>
      </c>
      <c r="T5344" s="38">
        <f t="shared" ca="1" si="335"/>
        <v>10</v>
      </c>
      <c r="U5344" s="38">
        <f ca="1">SUM($R$9:S5344)</f>
        <v>-123640</v>
      </c>
    </row>
    <row r="5345" spans="16:21" x14ac:dyDescent="0.2">
      <c r="P5345">
        <v>5337</v>
      </c>
      <c r="Q5345" s="37">
        <f t="shared" ca="1" si="332"/>
        <v>0</v>
      </c>
      <c r="R5345" s="38">
        <f t="shared" si="333"/>
        <v>10</v>
      </c>
      <c r="S5345" s="38">
        <f t="shared" ca="1" si="334"/>
        <v>0</v>
      </c>
      <c r="T5345" s="38">
        <f t="shared" ca="1" si="335"/>
        <v>10</v>
      </c>
      <c r="U5345" s="38">
        <f ca="1">SUM($R$9:S5345)</f>
        <v>-123630</v>
      </c>
    </row>
    <row r="5346" spans="16:21" x14ac:dyDescent="0.2">
      <c r="P5346">
        <v>5338</v>
      </c>
      <c r="Q5346" s="37">
        <f t="shared" ca="1" si="332"/>
        <v>0</v>
      </c>
      <c r="R5346" s="38">
        <f t="shared" si="333"/>
        <v>10</v>
      </c>
      <c r="S5346" s="38">
        <f t="shared" ca="1" si="334"/>
        <v>0</v>
      </c>
      <c r="T5346" s="38">
        <f t="shared" ca="1" si="335"/>
        <v>10</v>
      </c>
      <c r="U5346" s="38">
        <f ca="1">SUM($R$9:S5346)</f>
        <v>-123620</v>
      </c>
    </row>
    <row r="5347" spans="16:21" x14ac:dyDescent="0.2">
      <c r="P5347">
        <v>5339</v>
      </c>
      <c r="Q5347" s="37">
        <f t="shared" ca="1" si="332"/>
        <v>0</v>
      </c>
      <c r="R5347" s="38">
        <f t="shared" si="333"/>
        <v>10</v>
      </c>
      <c r="S5347" s="38">
        <f t="shared" ca="1" si="334"/>
        <v>0</v>
      </c>
      <c r="T5347" s="38">
        <f t="shared" ca="1" si="335"/>
        <v>10</v>
      </c>
      <c r="U5347" s="38">
        <f ca="1">SUM($R$9:S5347)</f>
        <v>-123610</v>
      </c>
    </row>
    <row r="5348" spans="16:21" x14ac:dyDescent="0.2">
      <c r="P5348">
        <v>5340</v>
      </c>
      <c r="Q5348" s="37">
        <f t="shared" ca="1" si="332"/>
        <v>0</v>
      </c>
      <c r="R5348" s="38">
        <f t="shared" si="333"/>
        <v>10</v>
      </c>
      <c r="S5348" s="38">
        <f t="shared" ca="1" si="334"/>
        <v>0</v>
      </c>
      <c r="T5348" s="38">
        <f t="shared" ca="1" si="335"/>
        <v>10</v>
      </c>
      <c r="U5348" s="38">
        <f ca="1">SUM($R$9:S5348)</f>
        <v>-123600</v>
      </c>
    </row>
    <row r="5349" spans="16:21" x14ac:dyDescent="0.2">
      <c r="P5349">
        <v>5341</v>
      </c>
      <c r="Q5349" s="37">
        <f t="shared" ca="1" si="332"/>
        <v>0</v>
      </c>
      <c r="R5349" s="38">
        <f t="shared" si="333"/>
        <v>10</v>
      </c>
      <c r="S5349" s="38">
        <f t="shared" ca="1" si="334"/>
        <v>0</v>
      </c>
      <c r="T5349" s="38">
        <f t="shared" ca="1" si="335"/>
        <v>10</v>
      </c>
      <c r="U5349" s="38">
        <f ca="1">SUM($R$9:S5349)</f>
        <v>-123590</v>
      </c>
    </row>
    <row r="5350" spans="16:21" x14ac:dyDescent="0.2">
      <c r="P5350">
        <v>5342</v>
      </c>
      <c r="Q5350" s="37">
        <f t="shared" ca="1" si="332"/>
        <v>0</v>
      </c>
      <c r="R5350" s="38">
        <f t="shared" si="333"/>
        <v>10</v>
      </c>
      <c r="S5350" s="38">
        <f t="shared" ca="1" si="334"/>
        <v>0</v>
      </c>
      <c r="T5350" s="38">
        <f t="shared" ca="1" si="335"/>
        <v>10</v>
      </c>
      <c r="U5350" s="38">
        <f ca="1">SUM($R$9:S5350)</f>
        <v>-123580</v>
      </c>
    </row>
    <row r="5351" spans="16:21" x14ac:dyDescent="0.2">
      <c r="P5351">
        <v>5343</v>
      </c>
      <c r="Q5351" s="37">
        <f t="shared" ca="1" si="332"/>
        <v>0</v>
      </c>
      <c r="R5351" s="38">
        <f t="shared" si="333"/>
        <v>10</v>
      </c>
      <c r="S5351" s="38">
        <f t="shared" ca="1" si="334"/>
        <v>0</v>
      </c>
      <c r="T5351" s="38">
        <f t="shared" ca="1" si="335"/>
        <v>10</v>
      </c>
      <c r="U5351" s="38">
        <f ca="1">SUM($R$9:S5351)</f>
        <v>-123570</v>
      </c>
    </row>
    <row r="5352" spans="16:21" x14ac:dyDescent="0.2">
      <c r="P5352">
        <v>5344</v>
      </c>
      <c r="Q5352" s="37">
        <f t="shared" ca="1" si="332"/>
        <v>0</v>
      </c>
      <c r="R5352" s="38">
        <f t="shared" si="333"/>
        <v>10</v>
      </c>
      <c r="S5352" s="38">
        <f t="shared" ca="1" si="334"/>
        <v>0</v>
      </c>
      <c r="T5352" s="38">
        <f t="shared" ca="1" si="335"/>
        <v>10</v>
      </c>
      <c r="U5352" s="38">
        <f ca="1">SUM($R$9:S5352)</f>
        <v>-123560</v>
      </c>
    </row>
    <row r="5353" spans="16:21" x14ac:dyDescent="0.2">
      <c r="P5353">
        <v>5345</v>
      </c>
      <c r="Q5353" s="37">
        <f t="shared" ca="1" si="332"/>
        <v>0</v>
      </c>
      <c r="R5353" s="38">
        <f t="shared" si="333"/>
        <v>10</v>
      </c>
      <c r="S5353" s="38">
        <f t="shared" ca="1" si="334"/>
        <v>0</v>
      </c>
      <c r="T5353" s="38">
        <f t="shared" ca="1" si="335"/>
        <v>10</v>
      </c>
      <c r="U5353" s="38">
        <f ca="1">SUM($R$9:S5353)</f>
        <v>-123550</v>
      </c>
    </row>
    <row r="5354" spans="16:21" x14ac:dyDescent="0.2">
      <c r="P5354">
        <v>5346</v>
      </c>
      <c r="Q5354" s="37">
        <f t="shared" ca="1" si="332"/>
        <v>0</v>
      </c>
      <c r="R5354" s="38">
        <f t="shared" si="333"/>
        <v>10</v>
      </c>
      <c r="S5354" s="38">
        <f t="shared" ca="1" si="334"/>
        <v>0</v>
      </c>
      <c r="T5354" s="38">
        <f t="shared" ca="1" si="335"/>
        <v>10</v>
      </c>
      <c r="U5354" s="38">
        <f ca="1">SUM($R$9:S5354)</f>
        <v>-123540</v>
      </c>
    </row>
    <row r="5355" spans="16:21" x14ac:dyDescent="0.2">
      <c r="P5355">
        <v>5347</v>
      </c>
      <c r="Q5355" s="37">
        <f t="shared" ca="1" si="332"/>
        <v>1</v>
      </c>
      <c r="R5355" s="38">
        <f t="shared" si="333"/>
        <v>10</v>
      </c>
      <c r="S5355" s="38">
        <f t="shared" ca="1" si="334"/>
        <v>-1000</v>
      </c>
      <c r="T5355" s="38">
        <f t="shared" ca="1" si="335"/>
        <v>-990</v>
      </c>
      <c r="U5355" s="38">
        <f ca="1">SUM($R$9:S5355)</f>
        <v>-124530</v>
      </c>
    </row>
    <row r="5356" spans="16:21" x14ac:dyDescent="0.2">
      <c r="P5356">
        <v>5348</v>
      </c>
      <c r="Q5356" s="37">
        <f t="shared" ca="1" si="332"/>
        <v>0</v>
      </c>
      <c r="R5356" s="38">
        <f t="shared" si="333"/>
        <v>10</v>
      </c>
      <c r="S5356" s="38">
        <f t="shared" ca="1" si="334"/>
        <v>0</v>
      </c>
      <c r="T5356" s="38">
        <f t="shared" ca="1" si="335"/>
        <v>10</v>
      </c>
      <c r="U5356" s="38">
        <f ca="1">SUM($R$9:S5356)</f>
        <v>-124520</v>
      </c>
    </row>
    <row r="5357" spans="16:21" x14ac:dyDescent="0.2">
      <c r="P5357">
        <v>5349</v>
      </c>
      <c r="Q5357" s="37">
        <f t="shared" ca="1" si="332"/>
        <v>0</v>
      </c>
      <c r="R5357" s="38">
        <f t="shared" si="333"/>
        <v>10</v>
      </c>
      <c r="S5357" s="38">
        <f t="shared" ca="1" si="334"/>
        <v>0</v>
      </c>
      <c r="T5357" s="38">
        <f t="shared" ca="1" si="335"/>
        <v>10</v>
      </c>
      <c r="U5357" s="38">
        <f ca="1">SUM($R$9:S5357)</f>
        <v>-124510</v>
      </c>
    </row>
    <row r="5358" spans="16:21" x14ac:dyDescent="0.2">
      <c r="P5358">
        <v>5350</v>
      </c>
      <c r="Q5358" s="37">
        <f t="shared" ca="1" si="332"/>
        <v>0</v>
      </c>
      <c r="R5358" s="38">
        <f t="shared" si="333"/>
        <v>10</v>
      </c>
      <c r="S5358" s="38">
        <f t="shared" ca="1" si="334"/>
        <v>0</v>
      </c>
      <c r="T5358" s="38">
        <f t="shared" ca="1" si="335"/>
        <v>10</v>
      </c>
      <c r="U5358" s="38">
        <f ca="1">SUM($R$9:S5358)</f>
        <v>-124500</v>
      </c>
    </row>
    <row r="5359" spans="16:21" x14ac:dyDescent="0.2">
      <c r="P5359">
        <v>5351</v>
      </c>
      <c r="Q5359" s="37">
        <f t="shared" ca="1" si="332"/>
        <v>0</v>
      </c>
      <c r="R5359" s="38">
        <f t="shared" si="333"/>
        <v>10</v>
      </c>
      <c r="S5359" s="38">
        <f t="shared" ca="1" si="334"/>
        <v>0</v>
      </c>
      <c r="T5359" s="38">
        <f t="shared" ca="1" si="335"/>
        <v>10</v>
      </c>
      <c r="U5359" s="38">
        <f ca="1">SUM($R$9:S5359)</f>
        <v>-124490</v>
      </c>
    </row>
    <row r="5360" spans="16:21" x14ac:dyDescent="0.2">
      <c r="P5360">
        <v>5352</v>
      </c>
      <c r="Q5360" s="37">
        <f t="shared" ca="1" si="332"/>
        <v>0</v>
      </c>
      <c r="R5360" s="38">
        <f t="shared" si="333"/>
        <v>10</v>
      </c>
      <c r="S5360" s="38">
        <f t="shared" ca="1" si="334"/>
        <v>0</v>
      </c>
      <c r="T5360" s="38">
        <f t="shared" ca="1" si="335"/>
        <v>10</v>
      </c>
      <c r="U5360" s="38">
        <f ca="1">SUM($R$9:S5360)</f>
        <v>-124480</v>
      </c>
    </row>
    <row r="5361" spans="16:21" x14ac:dyDescent="0.2">
      <c r="P5361">
        <v>5353</v>
      </c>
      <c r="Q5361" s="37">
        <f t="shared" ref="Q5361:Q5424" ca="1" si="336">IF(RAND()&lt;$C$2,1,0)</f>
        <v>0</v>
      </c>
      <c r="R5361" s="38">
        <f t="shared" ref="R5361:R5424" si="337">$G$2</f>
        <v>10</v>
      </c>
      <c r="S5361" s="38">
        <f t="shared" ref="S5361:S5424" ca="1" si="338">IF(Q5361=1,$G$3,$G$4)</f>
        <v>0</v>
      </c>
      <c r="T5361" s="38">
        <f t="shared" ca="1" si="335"/>
        <v>10</v>
      </c>
      <c r="U5361" s="38">
        <f ca="1">SUM($R$9:S5361)</f>
        <v>-124470</v>
      </c>
    </row>
    <row r="5362" spans="16:21" x14ac:dyDescent="0.2">
      <c r="P5362">
        <v>5354</v>
      </c>
      <c r="Q5362" s="37">
        <f t="shared" ca="1" si="336"/>
        <v>0</v>
      </c>
      <c r="R5362" s="38">
        <f t="shared" si="337"/>
        <v>10</v>
      </c>
      <c r="S5362" s="38">
        <f t="shared" ca="1" si="338"/>
        <v>0</v>
      </c>
      <c r="T5362" s="38">
        <f t="shared" ca="1" si="335"/>
        <v>10</v>
      </c>
      <c r="U5362" s="38">
        <f ca="1">SUM($R$9:S5362)</f>
        <v>-124460</v>
      </c>
    </row>
    <row r="5363" spans="16:21" x14ac:dyDescent="0.2">
      <c r="P5363">
        <v>5355</v>
      </c>
      <c r="Q5363" s="37">
        <f t="shared" ca="1" si="336"/>
        <v>0</v>
      </c>
      <c r="R5363" s="38">
        <f t="shared" si="337"/>
        <v>10</v>
      </c>
      <c r="S5363" s="38">
        <f t="shared" ca="1" si="338"/>
        <v>0</v>
      </c>
      <c r="T5363" s="38">
        <f t="shared" ca="1" si="335"/>
        <v>10</v>
      </c>
      <c r="U5363" s="38">
        <f ca="1">SUM($R$9:S5363)</f>
        <v>-124450</v>
      </c>
    </row>
    <row r="5364" spans="16:21" x14ac:dyDescent="0.2">
      <c r="P5364">
        <v>5356</v>
      </c>
      <c r="Q5364" s="37">
        <f t="shared" ca="1" si="336"/>
        <v>0</v>
      </c>
      <c r="R5364" s="38">
        <f t="shared" si="337"/>
        <v>10</v>
      </c>
      <c r="S5364" s="38">
        <f t="shared" ca="1" si="338"/>
        <v>0</v>
      </c>
      <c r="T5364" s="38">
        <f t="shared" ca="1" si="335"/>
        <v>10</v>
      </c>
      <c r="U5364" s="38">
        <f ca="1">SUM($R$9:S5364)</f>
        <v>-124440</v>
      </c>
    </row>
    <row r="5365" spans="16:21" x14ac:dyDescent="0.2">
      <c r="P5365">
        <v>5357</v>
      </c>
      <c r="Q5365" s="37">
        <f t="shared" ca="1" si="336"/>
        <v>0</v>
      </c>
      <c r="R5365" s="38">
        <f t="shared" si="337"/>
        <v>10</v>
      </c>
      <c r="S5365" s="38">
        <f t="shared" ca="1" si="338"/>
        <v>0</v>
      </c>
      <c r="T5365" s="38">
        <f t="shared" ca="1" si="335"/>
        <v>10</v>
      </c>
      <c r="U5365" s="38">
        <f ca="1">SUM($R$9:S5365)</f>
        <v>-124430</v>
      </c>
    </row>
    <row r="5366" spans="16:21" x14ac:dyDescent="0.2">
      <c r="P5366">
        <v>5358</v>
      </c>
      <c r="Q5366" s="37">
        <f t="shared" ca="1" si="336"/>
        <v>0</v>
      </c>
      <c r="R5366" s="38">
        <f t="shared" si="337"/>
        <v>10</v>
      </c>
      <c r="S5366" s="38">
        <f t="shared" ca="1" si="338"/>
        <v>0</v>
      </c>
      <c r="T5366" s="38">
        <f t="shared" ca="1" si="335"/>
        <v>10</v>
      </c>
      <c r="U5366" s="38">
        <f ca="1">SUM($R$9:S5366)</f>
        <v>-124420</v>
      </c>
    </row>
    <row r="5367" spans="16:21" x14ac:dyDescent="0.2">
      <c r="P5367">
        <v>5359</v>
      </c>
      <c r="Q5367" s="37">
        <f t="shared" ca="1" si="336"/>
        <v>0</v>
      </c>
      <c r="R5367" s="38">
        <f t="shared" si="337"/>
        <v>10</v>
      </c>
      <c r="S5367" s="38">
        <f t="shared" ca="1" si="338"/>
        <v>0</v>
      </c>
      <c r="T5367" s="38">
        <f t="shared" ca="1" si="335"/>
        <v>10</v>
      </c>
      <c r="U5367" s="38">
        <f ca="1">SUM($R$9:S5367)</f>
        <v>-124410</v>
      </c>
    </row>
    <row r="5368" spans="16:21" x14ac:dyDescent="0.2">
      <c r="P5368">
        <v>5360</v>
      </c>
      <c r="Q5368" s="37">
        <f t="shared" ca="1" si="336"/>
        <v>0</v>
      </c>
      <c r="R5368" s="38">
        <f t="shared" si="337"/>
        <v>10</v>
      </c>
      <c r="S5368" s="38">
        <f t="shared" ca="1" si="338"/>
        <v>0</v>
      </c>
      <c r="T5368" s="38">
        <f t="shared" ca="1" si="335"/>
        <v>10</v>
      </c>
      <c r="U5368" s="38">
        <f ca="1">SUM($R$9:S5368)</f>
        <v>-124400</v>
      </c>
    </row>
    <row r="5369" spans="16:21" x14ac:dyDescent="0.2">
      <c r="P5369">
        <v>5361</v>
      </c>
      <c r="Q5369" s="37">
        <f t="shared" ca="1" si="336"/>
        <v>0</v>
      </c>
      <c r="R5369" s="38">
        <f t="shared" si="337"/>
        <v>10</v>
      </c>
      <c r="S5369" s="38">
        <f t="shared" ca="1" si="338"/>
        <v>0</v>
      </c>
      <c r="T5369" s="38">
        <f t="shared" ca="1" si="335"/>
        <v>10</v>
      </c>
      <c r="U5369" s="38">
        <f ca="1">SUM($R$9:S5369)</f>
        <v>-124390</v>
      </c>
    </row>
    <row r="5370" spans="16:21" x14ac:dyDescent="0.2">
      <c r="P5370">
        <v>5362</v>
      </c>
      <c r="Q5370" s="37">
        <f t="shared" ca="1" si="336"/>
        <v>0</v>
      </c>
      <c r="R5370" s="38">
        <f t="shared" si="337"/>
        <v>10</v>
      </c>
      <c r="S5370" s="38">
        <f t="shared" ca="1" si="338"/>
        <v>0</v>
      </c>
      <c r="T5370" s="38">
        <f t="shared" ca="1" si="335"/>
        <v>10</v>
      </c>
      <c r="U5370" s="38">
        <f ca="1">SUM($R$9:S5370)</f>
        <v>-124380</v>
      </c>
    </row>
    <row r="5371" spans="16:21" x14ac:dyDescent="0.2">
      <c r="P5371">
        <v>5363</v>
      </c>
      <c r="Q5371" s="37">
        <f t="shared" ca="1" si="336"/>
        <v>0</v>
      </c>
      <c r="R5371" s="38">
        <f t="shared" si="337"/>
        <v>10</v>
      </c>
      <c r="S5371" s="38">
        <f t="shared" ca="1" si="338"/>
        <v>0</v>
      </c>
      <c r="T5371" s="38">
        <f t="shared" ca="1" si="335"/>
        <v>10</v>
      </c>
      <c r="U5371" s="38">
        <f ca="1">SUM($R$9:S5371)</f>
        <v>-124370</v>
      </c>
    </row>
    <row r="5372" spans="16:21" x14ac:dyDescent="0.2">
      <c r="P5372">
        <v>5364</v>
      </c>
      <c r="Q5372" s="37">
        <f t="shared" ca="1" si="336"/>
        <v>0</v>
      </c>
      <c r="R5372" s="38">
        <f t="shared" si="337"/>
        <v>10</v>
      </c>
      <c r="S5372" s="38">
        <f t="shared" ca="1" si="338"/>
        <v>0</v>
      </c>
      <c r="T5372" s="38">
        <f t="shared" ca="1" si="335"/>
        <v>10</v>
      </c>
      <c r="U5372" s="38">
        <f ca="1">SUM($R$9:S5372)</f>
        <v>-124360</v>
      </c>
    </row>
    <row r="5373" spans="16:21" x14ac:dyDescent="0.2">
      <c r="P5373">
        <v>5365</v>
      </c>
      <c r="Q5373" s="37">
        <f t="shared" ca="1" si="336"/>
        <v>0</v>
      </c>
      <c r="R5373" s="38">
        <f t="shared" si="337"/>
        <v>10</v>
      </c>
      <c r="S5373" s="38">
        <f t="shared" ca="1" si="338"/>
        <v>0</v>
      </c>
      <c r="T5373" s="38">
        <f t="shared" ca="1" si="335"/>
        <v>10</v>
      </c>
      <c r="U5373" s="38">
        <f ca="1">SUM($R$9:S5373)</f>
        <v>-124350</v>
      </c>
    </row>
    <row r="5374" spans="16:21" x14ac:dyDescent="0.2">
      <c r="P5374">
        <v>5366</v>
      </c>
      <c r="Q5374" s="37">
        <f t="shared" ca="1" si="336"/>
        <v>0</v>
      </c>
      <c r="R5374" s="38">
        <f t="shared" si="337"/>
        <v>10</v>
      </c>
      <c r="S5374" s="38">
        <f t="shared" ca="1" si="338"/>
        <v>0</v>
      </c>
      <c r="T5374" s="38">
        <f t="shared" ca="1" si="335"/>
        <v>10</v>
      </c>
      <c r="U5374" s="38">
        <f ca="1">SUM($R$9:S5374)</f>
        <v>-124340</v>
      </c>
    </row>
    <row r="5375" spans="16:21" x14ac:dyDescent="0.2">
      <c r="P5375">
        <v>5367</v>
      </c>
      <c r="Q5375" s="37">
        <f t="shared" ca="1" si="336"/>
        <v>0</v>
      </c>
      <c r="R5375" s="38">
        <f t="shared" si="337"/>
        <v>10</v>
      </c>
      <c r="S5375" s="38">
        <f t="shared" ca="1" si="338"/>
        <v>0</v>
      </c>
      <c r="T5375" s="38">
        <f t="shared" ca="1" si="335"/>
        <v>10</v>
      </c>
      <c r="U5375" s="38">
        <f ca="1">SUM($R$9:S5375)</f>
        <v>-124330</v>
      </c>
    </row>
    <row r="5376" spans="16:21" x14ac:dyDescent="0.2">
      <c r="P5376">
        <v>5368</v>
      </c>
      <c r="Q5376" s="37">
        <f t="shared" ca="1" si="336"/>
        <v>0</v>
      </c>
      <c r="R5376" s="38">
        <f t="shared" si="337"/>
        <v>10</v>
      </c>
      <c r="S5376" s="38">
        <f t="shared" ca="1" si="338"/>
        <v>0</v>
      </c>
      <c r="T5376" s="38">
        <f t="shared" ca="1" si="335"/>
        <v>10</v>
      </c>
      <c r="U5376" s="38">
        <f ca="1">SUM($R$9:S5376)</f>
        <v>-124320</v>
      </c>
    </row>
    <row r="5377" spans="16:21" x14ac:dyDescent="0.2">
      <c r="P5377">
        <v>5369</v>
      </c>
      <c r="Q5377" s="37">
        <f t="shared" ca="1" si="336"/>
        <v>0</v>
      </c>
      <c r="R5377" s="38">
        <f t="shared" si="337"/>
        <v>10</v>
      </c>
      <c r="S5377" s="38">
        <f t="shared" ca="1" si="338"/>
        <v>0</v>
      </c>
      <c r="T5377" s="38">
        <f t="shared" ca="1" si="335"/>
        <v>10</v>
      </c>
      <c r="U5377" s="38">
        <f ca="1">SUM($R$9:S5377)</f>
        <v>-124310</v>
      </c>
    </row>
    <row r="5378" spans="16:21" x14ac:dyDescent="0.2">
      <c r="P5378">
        <v>5370</v>
      </c>
      <c r="Q5378" s="37">
        <f t="shared" ca="1" si="336"/>
        <v>0</v>
      </c>
      <c r="R5378" s="38">
        <f t="shared" si="337"/>
        <v>10</v>
      </c>
      <c r="S5378" s="38">
        <f t="shared" ca="1" si="338"/>
        <v>0</v>
      </c>
      <c r="T5378" s="38">
        <f t="shared" ca="1" si="335"/>
        <v>10</v>
      </c>
      <c r="U5378" s="38">
        <f ca="1">SUM($R$9:S5378)</f>
        <v>-124300</v>
      </c>
    </row>
    <row r="5379" spans="16:21" x14ac:dyDescent="0.2">
      <c r="P5379">
        <v>5371</v>
      </c>
      <c r="Q5379" s="37">
        <f t="shared" ca="1" si="336"/>
        <v>0</v>
      </c>
      <c r="R5379" s="38">
        <f t="shared" si="337"/>
        <v>10</v>
      </c>
      <c r="S5379" s="38">
        <f t="shared" ca="1" si="338"/>
        <v>0</v>
      </c>
      <c r="T5379" s="38">
        <f t="shared" ca="1" si="335"/>
        <v>10</v>
      </c>
      <c r="U5379" s="38">
        <f ca="1">SUM($R$9:S5379)</f>
        <v>-124290</v>
      </c>
    </row>
    <row r="5380" spans="16:21" x14ac:dyDescent="0.2">
      <c r="P5380">
        <v>5372</v>
      </c>
      <c r="Q5380" s="37">
        <f t="shared" ca="1" si="336"/>
        <v>0</v>
      </c>
      <c r="R5380" s="38">
        <f t="shared" si="337"/>
        <v>10</v>
      </c>
      <c r="S5380" s="38">
        <f t="shared" ca="1" si="338"/>
        <v>0</v>
      </c>
      <c r="T5380" s="38">
        <f t="shared" ca="1" si="335"/>
        <v>10</v>
      </c>
      <c r="U5380" s="38">
        <f ca="1">SUM($R$9:S5380)</f>
        <v>-124280</v>
      </c>
    </row>
    <row r="5381" spans="16:21" x14ac:dyDescent="0.2">
      <c r="P5381">
        <v>5373</v>
      </c>
      <c r="Q5381" s="37">
        <f t="shared" ca="1" si="336"/>
        <v>0</v>
      </c>
      <c r="R5381" s="38">
        <f t="shared" si="337"/>
        <v>10</v>
      </c>
      <c r="S5381" s="38">
        <f t="shared" ca="1" si="338"/>
        <v>0</v>
      </c>
      <c r="T5381" s="38">
        <f t="shared" ca="1" si="335"/>
        <v>10</v>
      </c>
      <c r="U5381" s="38">
        <f ca="1">SUM($R$9:S5381)</f>
        <v>-124270</v>
      </c>
    </row>
    <row r="5382" spans="16:21" x14ac:dyDescent="0.2">
      <c r="P5382">
        <v>5374</v>
      </c>
      <c r="Q5382" s="37">
        <f t="shared" ca="1" si="336"/>
        <v>0</v>
      </c>
      <c r="R5382" s="38">
        <f t="shared" si="337"/>
        <v>10</v>
      </c>
      <c r="S5382" s="38">
        <f t="shared" ca="1" si="338"/>
        <v>0</v>
      </c>
      <c r="T5382" s="38">
        <f t="shared" ca="1" si="335"/>
        <v>10</v>
      </c>
      <c r="U5382" s="38">
        <f ca="1">SUM($R$9:S5382)</f>
        <v>-124260</v>
      </c>
    </row>
    <row r="5383" spans="16:21" x14ac:dyDescent="0.2">
      <c r="P5383">
        <v>5375</v>
      </c>
      <c r="Q5383" s="37">
        <f t="shared" ca="1" si="336"/>
        <v>0</v>
      </c>
      <c r="R5383" s="38">
        <f t="shared" si="337"/>
        <v>10</v>
      </c>
      <c r="S5383" s="38">
        <f t="shared" ca="1" si="338"/>
        <v>0</v>
      </c>
      <c r="T5383" s="38">
        <f t="shared" ca="1" si="335"/>
        <v>10</v>
      </c>
      <c r="U5383" s="38">
        <f ca="1">SUM($R$9:S5383)</f>
        <v>-124250</v>
      </c>
    </row>
    <row r="5384" spans="16:21" x14ac:dyDescent="0.2">
      <c r="P5384">
        <v>5376</v>
      </c>
      <c r="Q5384" s="37">
        <f t="shared" ca="1" si="336"/>
        <v>0</v>
      </c>
      <c r="R5384" s="38">
        <f t="shared" si="337"/>
        <v>10</v>
      </c>
      <c r="S5384" s="38">
        <f t="shared" ca="1" si="338"/>
        <v>0</v>
      </c>
      <c r="T5384" s="38">
        <f t="shared" ca="1" si="335"/>
        <v>10</v>
      </c>
      <c r="U5384" s="38">
        <f ca="1">SUM($R$9:S5384)</f>
        <v>-124240</v>
      </c>
    </row>
    <row r="5385" spans="16:21" x14ac:dyDescent="0.2">
      <c r="P5385">
        <v>5377</v>
      </c>
      <c r="Q5385" s="37">
        <f t="shared" ca="1" si="336"/>
        <v>0</v>
      </c>
      <c r="R5385" s="38">
        <f t="shared" si="337"/>
        <v>10</v>
      </c>
      <c r="S5385" s="38">
        <f t="shared" ca="1" si="338"/>
        <v>0</v>
      </c>
      <c r="T5385" s="38">
        <f t="shared" ca="1" si="335"/>
        <v>10</v>
      </c>
      <c r="U5385" s="38">
        <f ca="1">SUM($R$9:S5385)</f>
        <v>-124230</v>
      </c>
    </row>
    <row r="5386" spans="16:21" x14ac:dyDescent="0.2">
      <c r="P5386">
        <v>5378</v>
      </c>
      <c r="Q5386" s="37">
        <f t="shared" ca="1" si="336"/>
        <v>0</v>
      </c>
      <c r="R5386" s="38">
        <f t="shared" si="337"/>
        <v>10</v>
      </c>
      <c r="S5386" s="38">
        <f t="shared" ca="1" si="338"/>
        <v>0</v>
      </c>
      <c r="T5386" s="38">
        <f t="shared" ref="T5386:T5449" ca="1" si="339">R5386+S5386</f>
        <v>10</v>
      </c>
      <c r="U5386" s="38">
        <f ca="1">SUM($R$9:S5386)</f>
        <v>-124220</v>
      </c>
    </row>
    <row r="5387" spans="16:21" x14ac:dyDescent="0.2">
      <c r="P5387">
        <v>5379</v>
      </c>
      <c r="Q5387" s="37">
        <f t="shared" ca="1" si="336"/>
        <v>0</v>
      </c>
      <c r="R5387" s="38">
        <f t="shared" si="337"/>
        <v>10</v>
      </c>
      <c r="S5387" s="38">
        <f t="shared" ca="1" si="338"/>
        <v>0</v>
      </c>
      <c r="T5387" s="38">
        <f t="shared" ca="1" si="339"/>
        <v>10</v>
      </c>
      <c r="U5387" s="38">
        <f ca="1">SUM($R$9:S5387)</f>
        <v>-124210</v>
      </c>
    </row>
    <row r="5388" spans="16:21" x14ac:dyDescent="0.2">
      <c r="P5388">
        <v>5380</v>
      </c>
      <c r="Q5388" s="37">
        <f t="shared" ca="1" si="336"/>
        <v>1</v>
      </c>
      <c r="R5388" s="38">
        <f t="shared" si="337"/>
        <v>10</v>
      </c>
      <c r="S5388" s="38">
        <f t="shared" ca="1" si="338"/>
        <v>-1000</v>
      </c>
      <c r="T5388" s="38">
        <f t="shared" ca="1" si="339"/>
        <v>-990</v>
      </c>
      <c r="U5388" s="38">
        <f ca="1">SUM($R$9:S5388)</f>
        <v>-125200</v>
      </c>
    </row>
    <row r="5389" spans="16:21" x14ac:dyDescent="0.2">
      <c r="P5389">
        <v>5381</v>
      </c>
      <c r="Q5389" s="37">
        <f t="shared" ca="1" si="336"/>
        <v>0</v>
      </c>
      <c r="R5389" s="38">
        <f t="shared" si="337"/>
        <v>10</v>
      </c>
      <c r="S5389" s="38">
        <f t="shared" ca="1" si="338"/>
        <v>0</v>
      </c>
      <c r="T5389" s="38">
        <f t="shared" ca="1" si="339"/>
        <v>10</v>
      </c>
      <c r="U5389" s="38">
        <f ca="1">SUM($R$9:S5389)</f>
        <v>-125190</v>
      </c>
    </row>
    <row r="5390" spans="16:21" x14ac:dyDescent="0.2">
      <c r="P5390">
        <v>5382</v>
      </c>
      <c r="Q5390" s="37">
        <f t="shared" ca="1" si="336"/>
        <v>0</v>
      </c>
      <c r="R5390" s="38">
        <f t="shared" si="337"/>
        <v>10</v>
      </c>
      <c r="S5390" s="38">
        <f t="shared" ca="1" si="338"/>
        <v>0</v>
      </c>
      <c r="T5390" s="38">
        <f t="shared" ca="1" si="339"/>
        <v>10</v>
      </c>
      <c r="U5390" s="38">
        <f ca="1">SUM($R$9:S5390)</f>
        <v>-125180</v>
      </c>
    </row>
    <row r="5391" spans="16:21" x14ac:dyDescent="0.2">
      <c r="P5391">
        <v>5383</v>
      </c>
      <c r="Q5391" s="37">
        <f t="shared" ca="1" si="336"/>
        <v>0</v>
      </c>
      <c r="R5391" s="38">
        <f t="shared" si="337"/>
        <v>10</v>
      </c>
      <c r="S5391" s="38">
        <f t="shared" ca="1" si="338"/>
        <v>0</v>
      </c>
      <c r="T5391" s="38">
        <f t="shared" ca="1" si="339"/>
        <v>10</v>
      </c>
      <c r="U5391" s="38">
        <f ca="1">SUM($R$9:S5391)</f>
        <v>-125170</v>
      </c>
    </row>
    <row r="5392" spans="16:21" x14ac:dyDescent="0.2">
      <c r="P5392">
        <v>5384</v>
      </c>
      <c r="Q5392" s="37">
        <f t="shared" ca="1" si="336"/>
        <v>0</v>
      </c>
      <c r="R5392" s="38">
        <f t="shared" si="337"/>
        <v>10</v>
      </c>
      <c r="S5392" s="38">
        <f t="shared" ca="1" si="338"/>
        <v>0</v>
      </c>
      <c r="T5392" s="38">
        <f t="shared" ca="1" si="339"/>
        <v>10</v>
      </c>
      <c r="U5392" s="38">
        <f ca="1">SUM($R$9:S5392)</f>
        <v>-125160</v>
      </c>
    </row>
    <row r="5393" spans="16:21" x14ac:dyDescent="0.2">
      <c r="P5393">
        <v>5385</v>
      </c>
      <c r="Q5393" s="37">
        <f t="shared" ca="1" si="336"/>
        <v>0</v>
      </c>
      <c r="R5393" s="38">
        <f t="shared" si="337"/>
        <v>10</v>
      </c>
      <c r="S5393" s="38">
        <f t="shared" ca="1" si="338"/>
        <v>0</v>
      </c>
      <c r="T5393" s="38">
        <f t="shared" ca="1" si="339"/>
        <v>10</v>
      </c>
      <c r="U5393" s="38">
        <f ca="1">SUM($R$9:S5393)</f>
        <v>-125150</v>
      </c>
    </row>
    <row r="5394" spans="16:21" x14ac:dyDescent="0.2">
      <c r="P5394">
        <v>5386</v>
      </c>
      <c r="Q5394" s="37">
        <f t="shared" ca="1" si="336"/>
        <v>0</v>
      </c>
      <c r="R5394" s="38">
        <f t="shared" si="337"/>
        <v>10</v>
      </c>
      <c r="S5394" s="38">
        <f t="shared" ca="1" si="338"/>
        <v>0</v>
      </c>
      <c r="T5394" s="38">
        <f t="shared" ca="1" si="339"/>
        <v>10</v>
      </c>
      <c r="U5394" s="38">
        <f ca="1">SUM($R$9:S5394)</f>
        <v>-125140</v>
      </c>
    </row>
    <row r="5395" spans="16:21" x14ac:dyDescent="0.2">
      <c r="P5395">
        <v>5387</v>
      </c>
      <c r="Q5395" s="37">
        <f t="shared" ca="1" si="336"/>
        <v>0</v>
      </c>
      <c r="R5395" s="38">
        <f t="shared" si="337"/>
        <v>10</v>
      </c>
      <c r="S5395" s="38">
        <f t="shared" ca="1" si="338"/>
        <v>0</v>
      </c>
      <c r="T5395" s="38">
        <f t="shared" ca="1" si="339"/>
        <v>10</v>
      </c>
      <c r="U5395" s="38">
        <f ca="1">SUM($R$9:S5395)</f>
        <v>-125130</v>
      </c>
    </row>
    <row r="5396" spans="16:21" x14ac:dyDescent="0.2">
      <c r="P5396">
        <v>5388</v>
      </c>
      <c r="Q5396" s="37">
        <f t="shared" ca="1" si="336"/>
        <v>0</v>
      </c>
      <c r="R5396" s="38">
        <f t="shared" si="337"/>
        <v>10</v>
      </c>
      <c r="S5396" s="38">
        <f t="shared" ca="1" si="338"/>
        <v>0</v>
      </c>
      <c r="T5396" s="38">
        <f t="shared" ca="1" si="339"/>
        <v>10</v>
      </c>
      <c r="U5396" s="38">
        <f ca="1">SUM($R$9:S5396)</f>
        <v>-125120</v>
      </c>
    </row>
    <row r="5397" spans="16:21" x14ac:dyDescent="0.2">
      <c r="P5397">
        <v>5389</v>
      </c>
      <c r="Q5397" s="37">
        <f t="shared" ca="1" si="336"/>
        <v>0</v>
      </c>
      <c r="R5397" s="38">
        <f t="shared" si="337"/>
        <v>10</v>
      </c>
      <c r="S5397" s="38">
        <f t="shared" ca="1" si="338"/>
        <v>0</v>
      </c>
      <c r="T5397" s="38">
        <f t="shared" ca="1" si="339"/>
        <v>10</v>
      </c>
      <c r="U5397" s="38">
        <f ca="1">SUM($R$9:S5397)</f>
        <v>-125110</v>
      </c>
    </row>
    <row r="5398" spans="16:21" x14ac:dyDescent="0.2">
      <c r="P5398">
        <v>5390</v>
      </c>
      <c r="Q5398" s="37">
        <f t="shared" ca="1" si="336"/>
        <v>0</v>
      </c>
      <c r="R5398" s="38">
        <f t="shared" si="337"/>
        <v>10</v>
      </c>
      <c r="S5398" s="38">
        <f t="shared" ca="1" si="338"/>
        <v>0</v>
      </c>
      <c r="T5398" s="38">
        <f t="shared" ca="1" si="339"/>
        <v>10</v>
      </c>
      <c r="U5398" s="38">
        <f ca="1">SUM($R$9:S5398)</f>
        <v>-125100</v>
      </c>
    </row>
    <row r="5399" spans="16:21" x14ac:dyDescent="0.2">
      <c r="P5399">
        <v>5391</v>
      </c>
      <c r="Q5399" s="37">
        <f t="shared" ca="1" si="336"/>
        <v>0</v>
      </c>
      <c r="R5399" s="38">
        <f t="shared" si="337"/>
        <v>10</v>
      </c>
      <c r="S5399" s="38">
        <f t="shared" ca="1" si="338"/>
        <v>0</v>
      </c>
      <c r="T5399" s="38">
        <f t="shared" ca="1" si="339"/>
        <v>10</v>
      </c>
      <c r="U5399" s="38">
        <f ca="1">SUM($R$9:S5399)</f>
        <v>-125090</v>
      </c>
    </row>
    <row r="5400" spans="16:21" x14ac:dyDescent="0.2">
      <c r="P5400">
        <v>5392</v>
      </c>
      <c r="Q5400" s="37">
        <f t="shared" ca="1" si="336"/>
        <v>0</v>
      </c>
      <c r="R5400" s="38">
        <f t="shared" si="337"/>
        <v>10</v>
      </c>
      <c r="S5400" s="38">
        <f t="shared" ca="1" si="338"/>
        <v>0</v>
      </c>
      <c r="T5400" s="38">
        <f t="shared" ca="1" si="339"/>
        <v>10</v>
      </c>
      <c r="U5400" s="38">
        <f ca="1">SUM($R$9:S5400)</f>
        <v>-125080</v>
      </c>
    </row>
    <row r="5401" spans="16:21" x14ac:dyDescent="0.2">
      <c r="P5401">
        <v>5393</v>
      </c>
      <c r="Q5401" s="37">
        <f t="shared" ca="1" si="336"/>
        <v>0</v>
      </c>
      <c r="R5401" s="38">
        <f t="shared" si="337"/>
        <v>10</v>
      </c>
      <c r="S5401" s="38">
        <f t="shared" ca="1" si="338"/>
        <v>0</v>
      </c>
      <c r="T5401" s="38">
        <f t="shared" ca="1" si="339"/>
        <v>10</v>
      </c>
      <c r="U5401" s="38">
        <f ca="1">SUM($R$9:S5401)</f>
        <v>-125070</v>
      </c>
    </row>
    <row r="5402" spans="16:21" x14ac:dyDescent="0.2">
      <c r="P5402">
        <v>5394</v>
      </c>
      <c r="Q5402" s="37">
        <f t="shared" ca="1" si="336"/>
        <v>0</v>
      </c>
      <c r="R5402" s="38">
        <f t="shared" si="337"/>
        <v>10</v>
      </c>
      <c r="S5402" s="38">
        <f t="shared" ca="1" si="338"/>
        <v>0</v>
      </c>
      <c r="T5402" s="38">
        <f t="shared" ca="1" si="339"/>
        <v>10</v>
      </c>
      <c r="U5402" s="38">
        <f ca="1">SUM($R$9:S5402)</f>
        <v>-125060</v>
      </c>
    </row>
    <row r="5403" spans="16:21" x14ac:dyDescent="0.2">
      <c r="P5403">
        <v>5395</v>
      </c>
      <c r="Q5403" s="37">
        <f t="shared" ca="1" si="336"/>
        <v>0</v>
      </c>
      <c r="R5403" s="38">
        <f t="shared" si="337"/>
        <v>10</v>
      </c>
      <c r="S5403" s="38">
        <f t="shared" ca="1" si="338"/>
        <v>0</v>
      </c>
      <c r="T5403" s="38">
        <f t="shared" ca="1" si="339"/>
        <v>10</v>
      </c>
      <c r="U5403" s="38">
        <f ca="1">SUM($R$9:S5403)</f>
        <v>-125050</v>
      </c>
    </row>
    <row r="5404" spans="16:21" x14ac:dyDescent="0.2">
      <c r="P5404">
        <v>5396</v>
      </c>
      <c r="Q5404" s="37">
        <f t="shared" ca="1" si="336"/>
        <v>0</v>
      </c>
      <c r="R5404" s="38">
        <f t="shared" si="337"/>
        <v>10</v>
      </c>
      <c r="S5404" s="38">
        <f t="shared" ca="1" si="338"/>
        <v>0</v>
      </c>
      <c r="T5404" s="38">
        <f t="shared" ca="1" si="339"/>
        <v>10</v>
      </c>
      <c r="U5404" s="38">
        <f ca="1">SUM($R$9:S5404)</f>
        <v>-125040</v>
      </c>
    </row>
    <row r="5405" spans="16:21" x14ac:dyDescent="0.2">
      <c r="P5405">
        <v>5397</v>
      </c>
      <c r="Q5405" s="37">
        <f t="shared" ca="1" si="336"/>
        <v>0</v>
      </c>
      <c r="R5405" s="38">
        <f t="shared" si="337"/>
        <v>10</v>
      </c>
      <c r="S5405" s="38">
        <f t="shared" ca="1" si="338"/>
        <v>0</v>
      </c>
      <c r="T5405" s="38">
        <f t="shared" ca="1" si="339"/>
        <v>10</v>
      </c>
      <c r="U5405" s="38">
        <f ca="1">SUM($R$9:S5405)</f>
        <v>-125030</v>
      </c>
    </row>
    <row r="5406" spans="16:21" x14ac:dyDescent="0.2">
      <c r="P5406">
        <v>5398</v>
      </c>
      <c r="Q5406" s="37">
        <f t="shared" ca="1" si="336"/>
        <v>0</v>
      </c>
      <c r="R5406" s="38">
        <f t="shared" si="337"/>
        <v>10</v>
      </c>
      <c r="S5406" s="38">
        <f t="shared" ca="1" si="338"/>
        <v>0</v>
      </c>
      <c r="T5406" s="38">
        <f t="shared" ca="1" si="339"/>
        <v>10</v>
      </c>
      <c r="U5406" s="38">
        <f ca="1">SUM($R$9:S5406)</f>
        <v>-125020</v>
      </c>
    </row>
    <row r="5407" spans="16:21" x14ac:dyDescent="0.2">
      <c r="P5407">
        <v>5399</v>
      </c>
      <c r="Q5407" s="37">
        <f t="shared" ca="1" si="336"/>
        <v>0</v>
      </c>
      <c r="R5407" s="38">
        <f t="shared" si="337"/>
        <v>10</v>
      </c>
      <c r="S5407" s="38">
        <f t="shared" ca="1" si="338"/>
        <v>0</v>
      </c>
      <c r="T5407" s="38">
        <f t="shared" ca="1" si="339"/>
        <v>10</v>
      </c>
      <c r="U5407" s="38">
        <f ca="1">SUM($R$9:S5407)</f>
        <v>-125010</v>
      </c>
    </row>
    <row r="5408" spans="16:21" x14ac:dyDescent="0.2">
      <c r="P5408">
        <v>5400</v>
      </c>
      <c r="Q5408" s="37">
        <f t="shared" ca="1" si="336"/>
        <v>1</v>
      </c>
      <c r="R5408" s="38">
        <f t="shared" si="337"/>
        <v>10</v>
      </c>
      <c r="S5408" s="38">
        <f t="shared" ca="1" si="338"/>
        <v>-1000</v>
      </c>
      <c r="T5408" s="38">
        <f t="shared" ca="1" si="339"/>
        <v>-990</v>
      </c>
      <c r="U5408" s="38">
        <f ca="1">SUM($R$9:S5408)</f>
        <v>-126000</v>
      </c>
    </row>
    <row r="5409" spans="16:21" x14ac:dyDescent="0.2">
      <c r="P5409">
        <v>5401</v>
      </c>
      <c r="Q5409" s="37">
        <f t="shared" ca="1" si="336"/>
        <v>0</v>
      </c>
      <c r="R5409" s="38">
        <f t="shared" si="337"/>
        <v>10</v>
      </c>
      <c r="S5409" s="38">
        <f t="shared" ca="1" si="338"/>
        <v>0</v>
      </c>
      <c r="T5409" s="38">
        <f t="shared" ca="1" si="339"/>
        <v>10</v>
      </c>
      <c r="U5409" s="38">
        <f ca="1">SUM($R$9:S5409)</f>
        <v>-125990</v>
      </c>
    </row>
    <row r="5410" spans="16:21" x14ac:dyDescent="0.2">
      <c r="P5410">
        <v>5402</v>
      </c>
      <c r="Q5410" s="37">
        <f t="shared" ca="1" si="336"/>
        <v>0</v>
      </c>
      <c r="R5410" s="38">
        <f t="shared" si="337"/>
        <v>10</v>
      </c>
      <c r="S5410" s="38">
        <f t="shared" ca="1" si="338"/>
        <v>0</v>
      </c>
      <c r="T5410" s="38">
        <f t="shared" ca="1" si="339"/>
        <v>10</v>
      </c>
      <c r="U5410" s="38">
        <f ca="1">SUM($R$9:S5410)</f>
        <v>-125980</v>
      </c>
    </row>
    <row r="5411" spans="16:21" x14ac:dyDescent="0.2">
      <c r="P5411">
        <v>5403</v>
      </c>
      <c r="Q5411" s="37">
        <f t="shared" ca="1" si="336"/>
        <v>0</v>
      </c>
      <c r="R5411" s="38">
        <f t="shared" si="337"/>
        <v>10</v>
      </c>
      <c r="S5411" s="38">
        <f t="shared" ca="1" si="338"/>
        <v>0</v>
      </c>
      <c r="T5411" s="38">
        <f t="shared" ca="1" si="339"/>
        <v>10</v>
      </c>
      <c r="U5411" s="38">
        <f ca="1">SUM($R$9:S5411)</f>
        <v>-125970</v>
      </c>
    </row>
    <row r="5412" spans="16:21" x14ac:dyDescent="0.2">
      <c r="P5412">
        <v>5404</v>
      </c>
      <c r="Q5412" s="37">
        <f t="shared" ca="1" si="336"/>
        <v>0</v>
      </c>
      <c r="R5412" s="38">
        <f t="shared" si="337"/>
        <v>10</v>
      </c>
      <c r="S5412" s="38">
        <f t="shared" ca="1" si="338"/>
        <v>0</v>
      </c>
      <c r="T5412" s="38">
        <f t="shared" ca="1" si="339"/>
        <v>10</v>
      </c>
      <c r="U5412" s="38">
        <f ca="1">SUM($R$9:S5412)</f>
        <v>-125960</v>
      </c>
    </row>
    <row r="5413" spans="16:21" x14ac:dyDescent="0.2">
      <c r="P5413">
        <v>5405</v>
      </c>
      <c r="Q5413" s="37">
        <f t="shared" ca="1" si="336"/>
        <v>0</v>
      </c>
      <c r="R5413" s="38">
        <f t="shared" si="337"/>
        <v>10</v>
      </c>
      <c r="S5413" s="38">
        <f t="shared" ca="1" si="338"/>
        <v>0</v>
      </c>
      <c r="T5413" s="38">
        <f t="shared" ca="1" si="339"/>
        <v>10</v>
      </c>
      <c r="U5413" s="38">
        <f ca="1">SUM($R$9:S5413)</f>
        <v>-125950</v>
      </c>
    </row>
    <row r="5414" spans="16:21" x14ac:dyDescent="0.2">
      <c r="P5414">
        <v>5406</v>
      </c>
      <c r="Q5414" s="37">
        <f t="shared" ca="1" si="336"/>
        <v>0</v>
      </c>
      <c r="R5414" s="38">
        <f t="shared" si="337"/>
        <v>10</v>
      </c>
      <c r="S5414" s="38">
        <f t="shared" ca="1" si="338"/>
        <v>0</v>
      </c>
      <c r="T5414" s="38">
        <f t="shared" ca="1" si="339"/>
        <v>10</v>
      </c>
      <c r="U5414" s="38">
        <f ca="1">SUM($R$9:S5414)</f>
        <v>-125940</v>
      </c>
    </row>
    <row r="5415" spans="16:21" x14ac:dyDescent="0.2">
      <c r="P5415">
        <v>5407</v>
      </c>
      <c r="Q5415" s="37">
        <f t="shared" ca="1" si="336"/>
        <v>0</v>
      </c>
      <c r="R5415" s="38">
        <f t="shared" si="337"/>
        <v>10</v>
      </c>
      <c r="S5415" s="38">
        <f t="shared" ca="1" si="338"/>
        <v>0</v>
      </c>
      <c r="T5415" s="38">
        <f t="shared" ca="1" si="339"/>
        <v>10</v>
      </c>
      <c r="U5415" s="38">
        <f ca="1">SUM($R$9:S5415)</f>
        <v>-125930</v>
      </c>
    </row>
    <row r="5416" spans="16:21" x14ac:dyDescent="0.2">
      <c r="P5416">
        <v>5408</v>
      </c>
      <c r="Q5416" s="37">
        <f t="shared" ca="1" si="336"/>
        <v>0</v>
      </c>
      <c r="R5416" s="38">
        <f t="shared" si="337"/>
        <v>10</v>
      </c>
      <c r="S5416" s="38">
        <f t="shared" ca="1" si="338"/>
        <v>0</v>
      </c>
      <c r="T5416" s="38">
        <f t="shared" ca="1" si="339"/>
        <v>10</v>
      </c>
      <c r="U5416" s="38">
        <f ca="1">SUM($R$9:S5416)</f>
        <v>-125920</v>
      </c>
    </row>
    <row r="5417" spans="16:21" x14ac:dyDescent="0.2">
      <c r="P5417">
        <v>5409</v>
      </c>
      <c r="Q5417" s="37">
        <f t="shared" ca="1" si="336"/>
        <v>0</v>
      </c>
      <c r="R5417" s="38">
        <f t="shared" si="337"/>
        <v>10</v>
      </c>
      <c r="S5417" s="38">
        <f t="shared" ca="1" si="338"/>
        <v>0</v>
      </c>
      <c r="T5417" s="38">
        <f t="shared" ca="1" si="339"/>
        <v>10</v>
      </c>
      <c r="U5417" s="38">
        <f ca="1">SUM($R$9:S5417)</f>
        <v>-125910</v>
      </c>
    </row>
    <row r="5418" spans="16:21" x14ac:dyDescent="0.2">
      <c r="P5418">
        <v>5410</v>
      </c>
      <c r="Q5418" s="37">
        <f t="shared" ca="1" si="336"/>
        <v>0</v>
      </c>
      <c r="R5418" s="38">
        <f t="shared" si="337"/>
        <v>10</v>
      </c>
      <c r="S5418" s="38">
        <f t="shared" ca="1" si="338"/>
        <v>0</v>
      </c>
      <c r="T5418" s="38">
        <f t="shared" ca="1" si="339"/>
        <v>10</v>
      </c>
      <c r="U5418" s="38">
        <f ca="1">SUM($R$9:S5418)</f>
        <v>-125900</v>
      </c>
    </row>
    <row r="5419" spans="16:21" x14ac:dyDescent="0.2">
      <c r="P5419">
        <v>5411</v>
      </c>
      <c r="Q5419" s="37">
        <f t="shared" ca="1" si="336"/>
        <v>0</v>
      </c>
      <c r="R5419" s="38">
        <f t="shared" si="337"/>
        <v>10</v>
      </c>
      <c r="S5419" s="38">
        <f t="shared" ca="1" si="338"/>
        <v>0</v>
      </c>
      <c r="T5419" s="38">
        <f t="shared" ca="1" si="339"/>
        <v>10</v>
      </c>
      <c r="U5419" s="38">
        <f ca="1">SUM($R$9:S5419)</f>
        <v>-125890</v>
      </c>
    </row>
    <row r="5420" spans="16:21" x14ac:dyDescent="0.2">
      <c r="P5420">
        <v>5412</v>
      </c>
      <c r="Q5420" s="37">
        <f t="shared" ca="1" si="336"/>
        <v>0</v>
      </c>
      <c r="R5420" s="38">
        <f t="shared" si="337"/>
        <v>10</v>
      </c>
      <c r="S5420" s="38">
        <f t="shared" ca="1" si="338"/>
        <v>0</v>
      </c>
      <c r="T5420" s="38">
        <f t="shared" ca="1" si="339"/>
        <v>10</v>
      </c>
      <c r="U5420" s="38">
        <f ca="1">SUM($R$9:S5420)</f>
        <v>-125880</v>
      </c>
    </row>
    <row r="5421" spans="16:21" x14ac:dyDescent="0.2">
      <c r="P5421">
        <v>5413</v>
      </c>
      <c r="Q5421" s="37">
        <f t="shared" ca="1" si="336"/>
        <v>0</v>
      </c>
      <c r="R5421" s="38">
        <f t="shared" si="337"/>
        <v>10</v>
      </c>
      <c r="S5421" s="38">
        <f t="shared" ca="1" si="338"/>
        <v>0</v>
      </c>
      <c r="T5421" s="38">
        <f t="shared" ca="1" si="339"/>
        <v>10</v>
      </c>
      <c r="U5421" s="38">
        <f ca="1">SUM($R$9:S5421)</f>
        <v>-125870</v>
      </c>
    </row>
    <row r="5422" spans="16:21" x14ac:dyDescent="0.2">
      <c r="P5422">
        <v>5414</v>
      </c>
      <c r="Q5422" s="37">
        <f t="shared" ca="1" si="336"/>
        <v>0</v>
      </c>
      <c r="R5422" s="38">
        <f t="shared" si="337"/>
        <v>10</v>
      </c>
      <c r="S5422" s="38">
        <f t="shared" ca="1" si="338"/>
        <v>0</v>
      </c>
      <c r="T5422" s="38">
        <f t="shared" ca="1" si="339"/>
        <v>10</v>
      </c>
      <c r="U5422" s="38">
        <f ca="1">SUM($R$9:S5422)</f>
        <v>-125860</v>
      </c>
    </row>
    <row r="5423" spans="16:21" x14ac:dyDescent="0.2">
      <c r="P5423">
        <v>5415</v>
      </c>
      <c r="Q5423" s="37">
        <f t="shared" ca="1" si="336"/>
        <v>0</v>
      </c>
      <c r="R5423" s="38">
        <f t="shared" si="337"/>
        <v>10</v>
      </c>
      <c r="S5423" s="38">
        <f t="shared" ca="1" si="338"/>
        <v>0</v>
      </c>
      <c r="T5423" s="38">
        <f t="shared" ca="1" si="339"/>
        <v>10</v>
      </c>
      <c r="U5423" s="38">
        <f ca="1">SUM($R$9:S5423)</f>
        <v>-125850</v>
      </c>
    </row>
    <row r="5424" spans="16:21" x14ac:dyDescent="0.2">
      <c r="P5424">
        <v>5416</v>
      </c>
      <c r="Q5424" s="37">
        <f t="shared" ca="1" si="336"/>
        <v>0</v>
      </c>
      <c r="R5424" s="38">
        <f t="shared" si="337"/>
        <v>10</v>
      </c>
      <c r="S5424" s="38">
        <f t="shared" ca="1" si="338"/>
        <v>0</v>
      </c>
      <c r="T5424" s="38">
        <f t="shared" ca="1" si="339"/>
        <v>10</v>
      </c>
      <c r="U5424" s="38">
        <f ca="1">SUM($R$9:S5424)</f>
        <v>-125840</v>
      </c>
    </row>
    <row r="5425" spans="16:21" x14ac:dyDescent="0.2">
      <c r="P5425">
        <v>5417</v>
      </c>
      <c r="Q5425" s="37">
        <f t="shared" ref="Q5425:Q5488" ca="1" si="340">IF(RAND()&lt;$C$2,1,0)</f>
        <v>0</v>
      </c>
      <c r="R5425" s="38">
        <f t="shared" ref="R5425:R5488" si="341">$G$2</f>
        <v>10</v>
      </c>
      <c r="S5425" s="38">
        <f t="shared" ref="S5425:S5488" ca="1" si="342">IF(Q5425=1,$G$3,$G$4)</f>
        <v>0</v>
      </c>
      <c r="T5425" s="38">
        <f t="shared" ca="1" si="339"/>
        <v>10</v>
      </c>
      <c r="U5425" s="38">
        <f ca="1">SUM($R$9:S5425)</f>
        <v>-125830</v>
      </c>
    </row>
    <row r="5426" spans="16:21" x14ac:dyDescent="0.2">
      <c r="P5426">
        <v>5418</v>
      </c>
      <c r="Q5426" s="37">
        <f t="shared" ca="1" si="340"/>
        <v>0</v>
      </c>
      <c r="R5426" s="38">
        <f t="shared" si="341"/>
        <v>10</v>
      </c>
      <c r="S5426" s="38">
        <f t="shared" ca="1" si="342"/>
        <v>0</v>
      </c>
      <c r="T5426" s="38">
        <f t="shared" ca="1" si="339"/>
        <v>10</v>
      </c>
      <c r="U5426" s="38">
        <f ca="1">SUM($R$9:S5426)</f>
        <v>-125820</v>
      </c>
    </row>
    <row r="5427" spans="16:21" x14ac:dyDescent="0.2">
      <c r="P5427">
        <v>5419</v>
      </c>
      <c r="Q5427" s="37">
        <f t="shared" ca="1" si="340"/>
        <v>0</v>
      </c>
      <c r="R5427" s="38">
        <f t="shared" si="341"/>
        <v>10</v>
      </c>
      <c r="S5427" s="38">
        <f t="shared" ca="1" si="342"/>
        <v>0</v>
      </c>
      <c r="T5427" s="38">
        <f t="shared" ca="1" si="339"/>
        <v>10</v>
      </c>
      <c r="U5427" s="38">
        <f ca="1">SUM($R$9:S5427)</f>
        <v>-125810</v>
      </c>
    </row>
    <row r="5428" spans="16:21" x14ac:dyDescent="0.2">
      <c r="P5428">
        <v>5420</v>
      </c>
      <c r="Q5428" s="37">
        <f t="shared" ca="1" si="340"/>
        <v>0</v>
      </c>
      <c r="R5428" s="38">
        <f t="shared" si="341"/>
        <v>10</v>
      </c>
      <c r="S5428" s="38">
        <f t="shared" ca="1" si="342"/>
        <v>0</v>
      </c>
      <c r="T5428" s="38">
        <f t="shared" ca="1" si="339"/>
        <v>10</v>
      </c>
      <c r="U5428" s="38">
        <f ca="1">SUM($R$9:S5428)</f>
        <v>-125800</v>
      </c>
    </row>
    <row r="5429" spans="16:21" x14ac:dyDescent="0.2">
      <c r="P5429">
        <v>5421</v>
      </c>
      <c r="Q5429" s="37">
        <f t="shared" ca="1" si="340"/>
        <v>0</v>
      </c>
      <c r="R5429" s="38">
        <f t="shared" si="341"/>
        <v>10</v>
      </c>
      <c r="S5429" s="38">
        <f t="shared" ca="1" si="342"/>
        <v>0</v>
      </c>
      <c r="T5429" s="38">
        <f t="shared" ca="1" si="339"/>
        <v>10</v>
      </c>
      <c r="U5429" s="38">
        <f ca="1">SUM($R$9:S5429)</f>
        <v>-125790</v>
      </c>
    </row>
    <row r="5430" spans="16:21" x14ac:dyDescent="0.2">
      <c r="P5430">
        <v>5422</v>
      </c>
      <c r="Q5430" s="37">
        <f t="shared" ca="1" si="340"/>
        <v>0</v>
      </c>
      <c r="R5430" s="38">
        <f t="shared" si="341"/>
        <v>10</v>
      </c>
      <c r="S5430" s="38">
        <f t="shared" ca="1" si="342"/>
        <v>0</v>
      </c>
      <c r="T5430" s="38">
        <f t="shared" ca="1" si="339"/>
        <v>10</v>
      </c>
      <c r="U5430" s="38">
        <f ca="1">SUM($R$9:S5430)</f>
        <v>-125780</v>
      </c>
    </row>
    <row r="5431" spans="16:21" x14ac:dyDescent="0.2">
      <c r="P5431">
        <v>5423</v>
      </c>
      <c r="Q5431" s="37">
        <f t="shared" ca="1" si="340"/>
        <v>0</v>
      </c>
      <c r="R5431" s="38">
        <f t="shared" si="341"/>
        <v>10</v>
      </c>
      <c r="S5431" s="38">
        <f t="shared" ca="1" si="342"/>
        <v>0</v>
      </c>
      <c r="T5431" s="38">
        <f t="shared" ca="1" si="339"/>
        <v>10</v>
      </c>
      <c r="U5431" s="38">
        <f ca="1">SUM($R$9:S5431)</f>
        <v>-125770</v>
      </c>
    </row>
    <row r="5432" spans="16:21" x14ac:dyDescent="0.2">
      <c r="P5432">
        <v>5424</v>
      </c>
      <c r="Q5432" s="37">
        <f t="shared" ca="1" si="340"/>
        <v>0</v>
      </c>
      <c r="R5432" s="38">
        <f t="shared" si="341"/>
        <v>10</v>
      </c>
      <c r="S5432" s="38">
        <f t="shared" ca="1" si="342"/>
        <v>0</v>
      </c>
      <c r="T5432" s="38">
        <f t="shared" ca="1" si="339"/>
        <v>10</v>
      </c>
      <c r="U5432" s="38">
        <f ca="1">SUM($R$9:S5432)</f>
        <v>-125760</v>
      </c>
    </row>
    <row r="5433" spans="16:21" x14ac:dyDescent="0.2">
      <c r="P5433">
        <v>5425</v>
      </c>
      <c r="Q5433" s="37">
        <f t="shared" ca="1" si="340"/>
        <v>0</v>
      </c>
      <c r="R5433" s="38">
        <f t="shared" si="341"/>
        <v>10</v>
      </c>
      <c r="S5433" s="38">
        <f t="shared" ca="1" si="342"/>
        <v>0</v>
      </c>
      <c r="T5433" s="38">
        <f t="shared" ca="1" si="339"/>
        <v>10</v>
      </c>
      <c r="U5433" s="38">
        <f ca="1">SUM($R$9:S5433)</f>
        <v>-125750</v>
      </c>
    </row>
    <row r="5434" spans="16:21" x14ac:dyDescent="0.2">
      <c r="P5434">
        <v>5426</v>
      </c>
      <c r="Q5434" s="37">
        <f t="shared" ca="1" si="340"/>
        <v>0</v>
      </c>
      <c r="R5434" s="38">
        <f t="shared" si="341"/>
        <v>10</v>
      </c>
      <c r="S5434" s="38">
        <f t="shared" ca="1" si="342"/>
        <v>0</v>
      </c>
      <c r="T5434" s="38">
        <f t="shared" ca="1" si="339"/>
        <v>10</v>
      </c>
      <c r="U5434" s="38">
        <f ca="1">SUM($R$9:S5434)</f>
        <v>-125740</v>
      </c>
    </row>
    <row r="5435" spans="16:21" x14ac:dyDescent="0.2">
      <c r="P5435">
        <v>5427</v>
      </c>
      <c r="Q5435" s="37">
        <f t="shared" ca="1" si="340"/>
        <v>0</v>
      </c>
      <c r="R5435" s="38">
        <f t="shared" si="341"/>
        <v>10</v>
      </c>
      <c r="S5435" s="38">
        <f t="shared" ca="1" si="342"/>
        <v>0</v>
      </c>
      <c r="T5435" s="38">
        <f t="shared" ca="1" si="339"/>
        <v>10</v>
      </c>
      <c r="U5435" s="38">
        <f ca="1">SUM($R$9:S5435)</f>
        <v>-125730</v>
      </c>
    </row>
    <row r="5436" spans="16:21" x14ac:dyDescent="0.2">
      <c r="P5436">
        <v>5428</v>
      </c>
      <c r="Q5436" s="37">
        <f t="shared" ca="1" si="340"/>
        <v>0</v>
      </c>
      <c r="R5436" s="38">
        <f t="shared" si="341"/>
        <v>10</v>
      </c>
      <c r="S5436" s="38">
        <f t="shared" ca="1" si="342"/>
        <v>0</v>
      </c>
      <c r="T5436" s="38">
        <f t="shared" ca="1" si="339"/>
        <v>10</v>
      </c>
      <c r="U5436" s="38">
        <f ca="1">SUM($R$9:S5436)</f>
        <v>-125720</v>
      </c>
    </row>
    <row r="5437" spans="16:21" x14ac:dyDescent="0.2">
      <c r="P5437">
        <v>5429</v>
      </c>
      <c r="Q5437" s="37">
        <f t="shared" ca="1" si="340"/>
        <v>0</v>
      </c>
      <c r="R5437" s="38">
        <f t="shared" si="341"/>
        <v>10</v>
      </c>
      <c r="S5437" s="38">
        <f t="shared" ca="1" si="342"/>
        <v>0</v>
      </c>
      <c r="T5437" s="38">
        <f t="shared" ca="1" si="339"/>
        <v>10</v>
      </c>
      <c r="U5437" s="38">
        <f ca="1">SUM($R$9:S5437)</f>
        <v>-125710</v>
      </c>
    </row>
    <row r="5438" spans="16:21" x14ac:dyDescent="0.2">
      <c r="P5438">
        <v>5430</v>
      </c>
      <c r="Q5438" s="37">
        <f t="shared" ca="1" si="340"/>
        <v>0</v>
      </c>
      <c r="R5438" s="38">
        <f t="shared" si="341"/>
        <v>10</v>
      </c>
      <c r="S5438" s="38">
        <f t="shared" ca="1" si="342"/>
        <v>0</v>
      </c>
      <c r="T5438" s="38">
        <f t="shared" ca="1" si="339"/>
        <v>10</v>
      </c>
      <c r="U5438" s="38">
        <f ca="1">SUM($R$9:S5438)</f>
        <v>-125700</v>
      </c>
    </row>
    <row r="5439" spans="16:21" x14ac:dyDescent="0.2">
      <c r="P5439">
        <v>5431</v>
      </c>
      <c r="Q5439" s="37">
        <f t="shared" ca="1" si="340"/>
        <v>0</v>
      </c>
      <c r="R5439" s="38">
        <f t="shared" si="341"/>
        <v>10</v>
      </c>
      <c r="S5439" s="38">
        <f t="shared" ca="1" si="342"/>
        <v>0</v>
      </c>
      <c r="T5439" s="38">
        <f t="shared" ca="1" si="339"/>
        <v>10</v>
      </c>
      <c r="U5439" s="38">
        <f ca="1">SUM($R$9:S5439)</f>
        <v>-125690</v>
      </c>
    </row>
    <row r="5440" spans="16:21" x14ac:dyDescent="0.2">
      <c r="P5440">
        <v>5432</v>
      </c>
      <c r="Q5440" s="37">
        <f t="shared" ca="1" si="340"/>
        <v>0</v>
      </c>
      <c r="R5440" s="38">
        <f t="shared" si="341"/>
        <v>10</v>
      </c>
      <c r="S5440" s="38">
        <f t="shared" ca="1" si="342"/>
        <v>0</v>
      </c>
      <c r="T5440" s="38">
        <f t="shared" ca="1" si="339"/>
        <v>10</v>
      </c>
      <c r="U5440" s="38">
        <f ca="1">SUM($R$9:S5440)</f>
        <v>-125680</v>
      </c>
    </row>
    <row r="5441" spans="16:21" x14ac:dyDescent="0.2">
      <c r="P5441">
        <v>5433</v>
      </c>
      <c r="Q5441" s="37">
        <f t="shared" ca="1" si="340"/>
        <v>0</v>
      </c>
      <c r="R5441" s="38">
        <f t="shared" si="341"/>
        <v>10</v>
      </c>
      <c r="S5441" s="38">
        <f t="shared" ca="1" si="342"/>
        <v>0</v>
      </c>
      <c r="T5441" s="38">
        <f t="shared" ca="1" si="339"/>
        <v>10</v>
      </c>
      <c r="U5441" s="38">
        <f ca="1">SUM($R$9:S5441)</f>
        <v>-125670</v>
      </c>
    </row>
    <row r="5442" spans="16:21" x14ac:dyDescent="0.2">
      <c r="P5442">
        <v>5434</v>
      </c>
      <c r="Q5442" s="37">
        <f t="shared" ca="1" si="340"/>
        <v>0</v>
      </c>
      <c r="R5442" s="38">
        <f t="shared" si="341"/>
        <v>10</v>
      </c>
      <c r="S5442" s="38">
        <f t="shared" ca="1" si="342"/>
        <v>0</v>
      </c>
      <c r="T5442" s="38">
        <f t="shared" ca="1" si="339"/>
        <v>10</v>
      </c>
      <c r="U5442" s="38">
        <f ca="1">SUM($R$9:S5442)</f>
        <v>-125660</v>
      </c>
    </row>
    <row r="5443" spans="16:21" x14ac:dyDescent="0.2">
      <c r="P5443">
        <v>5435</v>
      </c>
      <c r="Q5443" s="37">
        <f t="shared" ca="1" si="340"/>
        <v>0</v>
      </c>
      <c r="R5443" s="38">
        <f t="shared" si="341"/>
        <v>10</v>
      </c>
      <c r="S5443" s="38">
        <f t="shared" ca="1" si="342"/>
        <v>0</v>
      </c>
      <c r="T5443" s="38">
        <f t="shared" ca="1" si="339"/>
        <v>10</v>
      </c>
      <c r="U5443" s="38">
        <f ca="1">SUM($R$9:S5443)</f>
        <v>-125650</v>
      </c>
    </row>
    <row r="5444" spans="16:21" x14ac:dyDescent="0.2">
      <c r="P5444">
        <v>5436</v>
      </c>
      <c r="Q5444" s="37">
        <f t="shared" ca="1" si="340"/>
        <v>0</v>
      </c>
      <c r="R5444" s="38">
        <f t="shared" si="341"/>
        <v>10</v>
      </c>
      <c r="S5444" s="38">
        <f t="shared" ca="1" si="342"/>
        <v>0</v>
      </c>
      <c r="T5444" s="38">
        <f t="shared" ca="1" si="339"/>
        <v>10</v>
      </c>
      <c r="U5444" s="38">
        <f ca="1">SUM($R$9:S5444)</f>
        <v>-125640</v>
      </c>
    </row>
    <row r="5445" spans="16:21" x14ac:dyDescent="0.2">
      <c r="P5445">
        <v>5437</v>
      </c>
      <c r="Q5445" s="37">
        <f t="shared" ca="1" si="340"/>
        <v>0</v>
      </c>
      <c r="R5445" s="38">
        <f t="shared" si="341"/>
        <v>10</v>
      </c>
      <c r="S5445" s="38">
        <f t="shared" ca="1" si="342"/>
        <v>0</v>
      </c>
      <c r="T5445" s="38">
        <f t="shared" ca="1" si="339"/>
        <v>10</v>
      </c>
      <c r="U5445" s="38">
        <f ca="1">SUM($R$9:S5445)</f>
        <v>-125630</v>
      </c>
    </row>
    <row r="5446" spans="16:21" x14ac:dyDescent="0.2">
      <c r="P5446">
        <v>5438</v>
      </c>
      <c r="Q5446" s="37">
        <f t="shared" ca="1" si="340"/>
        <v>1</v>
      </c>
      <c r="R5446" s="38">
        <f t="shared" si="341"/>
        <v>10</v>
      </c>
      <c r="S5446" s="38">
        <f t="shared" ca="1" si="342"/>
        <v>-1000</v>
      </c>
      <c r="T5446" s="38">
        <f t="shared" ca="1" si="339"/>
        <v>-990</v>
      </c>
      <c r="U5446" s="38">
        <f ca="1">SUM($R$9:S5446)</f>
        <v>-126620</v>
      </c>
    </row>
    <row r="5447" spans="16:21" x14ac:dyDescent="0.2">
      <c r="P5447">
        <v>5439</v>
      </c>
      <c r="Q5447" s="37">
        <f t="shared" ca="1" si="340"/>
        <v>0</v>
      </c>
      <c r="R5447" s="38">
        <f t="shared" si="341"/>
        <v>10</v>
      </c>
      <c r="S5447" s="38">
        <f t="shared" ca="1" si="342"/>
        <v>0</v>
      </c>
      <c r="T5447" s="38">
        <f t="shared" ca="1" si="339"/>
        <v>10</v>
      </c>
      <c r="U5447" s="38">
        <f ca="1">SUM($R$9:S5447)</f>
        <v>-126610</v>
      </c>
    </row>
    <row r="5448" spans="16:21" x14ac:dyDescent="0.2">
      <c r="P5448">
        <v>5440</v>
      </c>
      <c r="Q5448" s="37">
        <f t="shared" ca="1" si="340"/>
        <v>1</v>
      </c>
      <c r="R5448" s="38">
        <f t="shared" si="341"/>
        <v>10</v>
      </c>
      <c r="S5448" s="38">
        <f t="shared" ca="1" si="342"/>
        <v>-1000</v>
      </c>
      <c r="T5448" s="38">
        <f t="shared" ca="1" si="339"/>
        <v>-990</v>
      </c>
      <c r="U5448" s="38">
        <f ca="1">SUM($R$9:S5448)</f>
        <v>-127600</v>
      </c>
    </row>
    <row r="5449" spans="16:21" x14ac:dyDescent="0.2">
      <c r="P5449">
        <v>5441</v>
      </c>
      <c r="Q5449" s="37">
        <f t="shared" ca="1" si="340"/>
        <v>0</v>
      </c>
      <c r="R5449" s="38">
        <f t="shared" si="341"/>
        <v>10</v>
      </c>
      <c r="S5449" s="38">
        <f t="shared" ca="1" si="342"/>
        <v>0</v>
      </c>
      <c r="T5449" s="38">
        <f t="shared" ca="1" si="339"/>
        <v>10</v>
      </c>
      <c r="U5449" s="38">
        <f ca="1">SUM($R$9:S5449)</f>
        <v>-127590</v>
      </c>
    </row>
    <row r="5450" spans="16:21" x14ac:dyDescent="0.2">
      <c r="P5450">
        <v>5442</v>
      </c>
      <c r="Q5450" s="37">
        <f t="shared" ca="1" si="340"/>
        <v>0</v>
      </c>
      <c r="R5450" s="38">
        <f t="shared" si="341"/>
        <v>10</v>
      </c>
      <c r="S5450" s="38">
        <f t="shared" ca="1" si="342"/>
        <v>0</v>
      </c>
      <c r="T5450" s="38">
        <f t="shared" ref="T5450:T5513" ca="1" si="343">R5450+S5450</f>
        <v>10</v>
      </c>
      <c r="U5450" s="38">
        <f ca="1">SUM($R$9:S5450)</f>
        <v>-127580</v>
      </c>
    </row>
    <row r="5451" spans="16:21" x14ac:dyDescent="0.2">
      <c r="P5451">
        <v>5443</v>
      </c>
      <c r="Q5451" s="37">
        <f t="shared" ca="1" si="340"/>
        <v>0</v>
      </c>
      <c r="R5451" s="38">
        <f t="shared" si="341"/>
        <v>10</v>
      </c>
      <c r="S5451" s="38">
        <f t="shared" ca="1" si="342"/>
        <v>0</v>
      </c>
      <c r="T5451" s="38">
        <f t="shared" ca="1" si="343"/>
        <v>10</v>
      </c>
      <c r="U5451" s="38">
        <f ca="1">SUM($R$9:S5451)</f>
        <v>-127570</v>
      </c>
    </row>
    <row r="5452" spans="16:21" x14ac:dyDescent="0.2">
      <c r="P5452">
        <v>5444</v>
      </c>
      <c r="Q5452" s="37">
        <f t="shared" ca="1" si="340"/>
        <v>0</v>
      </c>
      <c r="R5452" s="38">
        <f t="shared" si="341"/>
        <v>10</v>
      </c>
      <c r="S5452" s="38">
        <f t="shared" ca="1" si="342"/>
        <v>0</v>
      </c>
      <c r="T5452" s="38">
        <f t="shared" ca="1" si="343"/>
        <v>10</v>
      </c>
      <c r="U5452" s="38">
        <f ca="1">SUM($R$9:S5452)</f>
        <v>-127560</v>
      </c>
    </row>
    <row r="5453" spans="16:21" x14ac:dyDescent="0.2">
      <c r="P5453">
        <v>5445</v>
      </c>
      <c r="Q5453" s="37">
        <f t="shared" ca="1" si="340"/>
        <v>0</v>
      </c>
      <c r="R5453" s="38">
        <f t="shared" si="341"/>
        <v>10</v>
      </c>
      <c r="S5453" s="38">
        <f t="shared" ca="1" si="342"/>
        <v>0</v>
      </c>
      <c r="T5453" s="38">
        <f t="shared" ca="1" si="343"/>
        <v>10</v>
      </c>
      <c r="U5453" s="38">
        <f ca="1">SUM($R$9:S5453)</f>
        <v>-127550</v>
      </c>
    </row>
    <row r="5454" spans="16:21" x14ac:dyDescent="0.2">
      <c r="P5454">
        <v>5446</v>
      </c>
      <c r="Q5454" s="37">
        <f t="shared" ca="1" si="340"/>
        <v>0</v>
      </c>
      <c r="R5454" s="38">
        <f t="shared" si="341"/>
        <v>10</v>
      </c>
      <c r="S5454" s="38">
        <f t="shared" ca="1" si="342"/>
        <v>0</v>
      </c>
      <c r="T5454" s="38">
        <f t="shared" ca="1" si="343"/>
        <v>10</v>
      </c>
      <c r="U5454" s="38">
        <f ca="1">SUM($R$9:S5454)</f>
        <v>-127540</v>
      </c>
    </row>
    <row r="5455" spans="16:21" x14ac:dyDescent="0.2">
      <c r="P5455">
        <v>5447</v>
      </c>
      <c r="Q5455" s="37">
        <f t="shared" ca="1" si="340"/>
        <v>0</v>
      </c>
      <c r="R5455" s="38">
        <f t="shared" si="341"/>
        <v>10</v>
      </c>
      <c r="S5455" s="38">
        <f t="shared" ca="1" si="342"/>
        <v>0</v>
      </c>
      <c r="T5455" s="38">
        <f t="shared" ca="1" si="343"/>
        <v>10</v>
      </c>
      <c r="U5455" s="38">
        <f ca="1">SUM($R$9:S5455)</f>
        <v>-127530</v>
      </c>
    </row>
    <row r="5456" spans="16:21" x14ac:dyDescent="0.2">
      <c r="P5456">
        <v>5448</v>
      </c>
      <c r="Q5456" s="37">
        <f t="shared" ca="1" si="340"/>
        <v>0</v>
      </c>
      <c r="R5456" s="38">
        <f t="shared" si="341"/>
        <v>10</v>
      </c>
      <c r="S5456" s="38">
        <f t="shared" ca="1" si="342"/>
        <v>0</v>
      </c>
      <c r="T5456" s="38">
        <f t="shared" ca="1" si="343"/>
        <v>10</v>
      </c>
      <c r="U5456" s="38">
        <f ca="1">SUM($R$9:S5456)</f>
        <v>-127520</v>
      </c>
    </row>
    <row r="5457" spans="16:21" x14ac:dyDescent="0.2">
      <c r="P5457">
        <v>5449</v>
      </c>
      <c r="Q5457" s="37">
        <f t="shared" ca="1" si="340"/>
        <v>0</v>
      </c>
      <c r="R5457" s="38">
        <f t="shared" si="341"/>
        <v>10</v>
      </c>
      <c r="S5457" s="38">
        <f t="shared" ca="1" si="342"/>
        <v>0</v>
      </c>
      <c r="T5457" s="38">
        <f t="shared" ca="1" si="343"/>
        <v>10</v>
      </c>
      <c r="U5457" s="38">
        <f ca="1">SUM($R$9:S5457)</f>
        <v>-127510</v>
      </c>
    </row>
    <row r="5458" spans="16:21" x14ac:dyDescent="0.2">
      <c r="P5458">
        <v>5450</v>
      </c>
      <c r="Q5458" s="37">
        <f t="shared" ca="1" si="340"/>
        <v>0</v>
      </c>
      <c r="R5458" s="38">
        <f t="shared" si="341"/>
        <v>10</v>
      </c>
      <c r="S5458" s="38">
        <f t="shared" ca="1" si="342"/>
        <v>0</v>
      </c>
      <c r="T5458" s="38">
        <f t="shared" ca="1" si="343"/>
        <v>10</v>
      </c>
      <c r="U5458" s="38">
        <f ca="1">SUM($R$9:S5458)</f>
        <v>-127500</v>
      </c>
    </row>
    <row r="5459" spans="16:21" x14ac:dyDescent="0.2">
      <c r="P5459">
        <v>5451</v>
      </c>
      <c r="Q5459" s="37">
        <f t="shared" ca="1" si="340"/>
        <v>0</v>
      </c>
      <c r="R5459" s="38">
        <f t="shared" si="341"/>
        <v>10</v>
      </c>
      <c r="S5459" s="38">
        <f t="shared" ca="1" si="342"/>
        <v>0</v>
      </c>
      <c r="T5459" s="38">
        <f t="shared" ca="1" si="343"/>
        <v>10</v>
      </c>
      <c r="U5459" s="38">
        <f ca="1">SUM($R$9:S5459)</f>
        <v>-127490</v>
      </c>
    </row>
    <row r="5460" spans="16:21" x14ac:dyDescent="0.2">
      <c r="P5460">
        <v>5452</v>
      </c>
      <c r="Q5460" s="37">
        <f t="shared" ca="1" si="340"/>
        <v>0</v>
      </c>
      <c r="R5460" s="38">
        <f t="shared" si="341"/>
        <v>10</v>
      </c>
      <c r="S5460" s="38">
        <f t="shared" ca="1" si="342"/>
        <v>0</v>
      </c>
      <c r="T5460" s="38">
        <f t="shared" ca="1" si="343"/>
        <v>10</v>
      </c>
      <c r="U5460" s="38">
        <f ca="1">SUM($R$9:S5460)</f>
        <v>-127480</v>
      </c>
    </row>
    <row r="5461" spans="16:21" x14ac:dyDescent="0.2">
      <c r="P5461">
        <v>5453</v>
      </c>
      <c r="Q5461" s="37">
        <f t="shared" ca="1" si="340"/>
        <v>0</v>
      </c>
      <c r="R5461" s="38">
        <f t="shared" si="341"/>
        <v>10</v>
      </c>
      <c r="S5461" s="38">
        <f t="shared" ca="1" si="342"/>
        <v>0</v>
      </c>
      <c r="T5461" s="38">
        <f t="shared" ca="1" si="343"/>
        <v>10</v>
      </c>
      <c r="U5461" s="38">
        <f ca="1">SUM($R$9:S5461)</f>
        <v>-127470</v>
      </c>
    </row>
    <row r="5462" spans="16:21" x14ac:dyDescent="0.2">
      <c r="P5462">
        <v>5454</v>
      </c>
      <c r="Q5462" s="37">
        <f t="shared" ca="1" si="340"/>
        <v>0</v>
      </c>
      <c r="R5462" s="38">
        <f t="shared" si="341"/>
        <v>10</v>
      </c>
      <c r="S5462" s="38">
        <f t="shared" ca="1" si="342"/>
        <v>0</v>
      </c>
      <c r="T5462" s="38">
        <f t="shared" ca="1" si="343"/>
        <v>10</v>
      </c>
      <c r="U5462" s="38">
        <f ca="1">SUM($R$9:S5462)</f>
        <v>-127460</v>
      </c>
    </row>
    <row r="5463" spans="16:21" x14ac:dyDescent="0.2">
      <c r="P5463">
        <v>5455</v>
      </c>
      <c r="Q5463" s="37">
        <f t="shared" ca="1" si="340"/>
        <v>0</v>
      </c>
      <c r="R5463" s="38">
        <f t="shared" si="341"/>
        <v>10</v>
      </c>
      <c r="S5463" s="38">
        <f t="shared" ca="1" si="342"/>
        <v>0</v>
      </c>
      <c r="T5463" s="38">
        <f t="shared" ca="1" si="343"/>
        <v>10</v>
      </c>
      <c r="U5463" s="38">
        <f ca="1">SUM($R$9:S5463)</f>
        <v>-127450</v>
      </c>
    </row>
    <row r="5464" spans="16:21" x14ac:dyDescent="0.2">
      <c r="P5464">
        <v>5456</v>
      </c>
      <c r="Q5464" s="37">
        <f t="shared" ca="1" si="340"/>
        <v>0</v>
      </c>
      <c r="R5464" s="38">
        <f t="shared" si="341"/>
        <v>10</v>
      </c>
      <c r="S5464" s="38">
        <f t="shared" ca="1" si="342"/>
        <v>0</v>
      </c>
      <c r="T5464" s="38">
        <f t="shared" ca="1" si="343"/>
        <v>10</v>
      </c>
      <c r="U5464" s="38">
        <f ca="1">SUM($R$9:S5464)</f>
        <v>-127440</v>
      </c>
    </row>
    <row r="5465" spans="16:21" x14ac:dyDescent="0.2">
      <c r="P5465">
        <v>5457</v>
      </c>
      <c r="Q5465" s="37">
        <f t="shared" ca="1" si="340"/>
        <v>0</v>
      </c>
      <c r="R5465" s="38">
        <f t="shared" si="341"/>
        <v>10</v>
      </c>
      <c r="S5465" s="38">
        <f t="shared" ca="1" si="342"/>
        <v>0</v>
      </c>
      <c r="T5465" s="38">
        <f t="shared" ca="1" si="343"/>
        <v>10</v>
      </c>
      <c r="U5465" s="38">
        <f ca="1">SUM($R$9:S5465)</f>
        <v>-127430</v>
      </c>
    </row>
    <row r="5466" spans="16:21" x14ac:dyDescent="0.2">
      <c r="P5466">
        <v>5458</v>
      </c>
      <c r="Q5466" s="37">
        <f t="shared" ca="1" si="340"/>
        <v>0</v>
      </c>
      <c r="R5466" s="38">
        <f t="shared" si="341"/>
        <v>10</v>
      </c>
      <c r="S5466" s="38">
        <f t="shared" ca="1" si="342"/>
        <v>0</v>
      </c>
      <c r="T5466" s="38">
        <f t="shared" ca="1" si="343"/>
        <v>10</v>
      </c>
      <c r="U5466" s="38">
        <f ca="1">SUM($R$9:S5466)</f>
        <v>-127420</v>
      </c>
    </row>
    <row r="5467" spans="16:21" x14ac:dyDescent="0.2">
      <c r="P5467">
        <v>5459</v>
      </c>
      <c r="Q5467" s="37">
        <f t="shared" ca="1" si="340"/>
        <v>0</v>
      </c>
      <c r="R5467" s="38">
        <f t="shared" si="341"/>
        <v>10</v>
      </c>
      <c r="S5467" s="38">
        <f t="shared" ca="1" si="342"/>
        <v>0</v>
      </c>
      <c r="T5467" s="38">
        <f t="shared" ca="1" si="343"/>
        <v>10</v>
      </c>
      <c r="U5467" s="38">
        <f ca="1">SUM($R$9:S5467)</f>
        <v>-127410</v>
      </c>
    </row>
    <row r="5468" spans="16:21" x14ac:dyDescent="0.2">
      <c r="P5468">
        <v>5460</v>
      </c>
      <c r="Q5468" s="37">
        <f t="shared" ca="1" si="340"/>
        <v>0</v>
      </c>
      <c r="R5468" s="38">
        <f t="shared" si="341"/>
        <v>10</v>
      </c>
      <c r="S5468" s="38">
        <f t="shared" ca="1" si="342"/>
        <v>0</v>
      </c>
      <c r="T5468" s="38">
        <f t="shared" ca="1" si="343"/>
        <v>10</v>
      </c>
      <c r="U5468" s="38">
        <f ca="1">SUM($R$9:S5468)</f>
        <v>-127400</v>
      </c>
    </row>
    <row r="5469" spans="16:21" x14ac:dyDescent="0.2">
      <c r="P5469">
        <v>5461</v>
      </c>
      <c r="Q5469" s="37">
        <f t="shared" ca="1" si="340"/>
        <v>0</v>
      </c>
      <c r="R5469" s="38">
        <f t="shared" si="341"/>
        <v>10</v>
      </c>
      <c r="S5469" s="38">
        <f t="shared" ca="1" si="342"/>
        <v>0</v>
      </c>
      <c r="T5469" s="38">
        <f t="shared" ca="1" si="343"/>
        <v>10</v>
      </c>
      <c r="U5469" s="38">
        <f ca="1">SUM($R$9:S5469)</f>
        <v>-127390</v>
      </c>
    </row>
    <row r="5470" spans="16:21" x14ac:dyDescent="0.2">
      <c r="P5470">
        <v>5462</v>
      </c>
      <c r="Q5470" s="37">
        <f t="shared" ca="1" si="340"/>
        <v>0</v>
      </c>
      <c r="R5470" s="38">
        <f t="shared" si="341"/>
        <v>10</v>
      </c>
      <c r="S5470" s="38">
        <f t="shared" ca="1" si="342"/>
        <v>0</v>
      </c>
      <c r="T5470" s="38">
        <f t="shared" ca="1" si="343"/>
        <v>10</v>
      </c>
      <c r="U5470" s="38">
        <f ca="1">SUM($R$9:S5470)</f>
        <v>-127380</v>
      </c>
    </row>
    <row r="5471" spans="16:21" x14ac:dyDescent="0.2">
      <c r="P5471">
        <v>5463</v>
      </c>
      <c r="Q5471" s="37">
        <f t="shared" ca="1" si="340"/>
        <v>0</v>
      </c>
      <c r="R5471" s="38">
        <f t="shared" si="341"/>
        <v>10</v>
      </c>
      <c r="S5471" s="38">
        <f t="shared" ca="1" si="342"/>
        <v>0</v>
      </c>
      <c r="T5471" s="38">
        <f t="shared" ca="1" si="343"/>
        <v>10</v>
      </c>
      <c r="U5471" s="38">
        <f ca="1">SUM($R$9:S5471)</f>
        <v>-127370</v>
      </c>
    </row>
    <row r="5472" spans="16:21" x14ac:dyDescent="0.2">
      <c r="P5472">
        <v>5464</v>
      </c>
      <c r="Q5472" s="37">
        <f t="shared" ca="1" si="340"/>
        <v>0</v>
      </c>
      <c r="R5472" s="38">
        <f t="shared" si="341"/>
        <v>10</v>
      </c>
      <c r="S5472" s="38">
        <f t="shared" ca="1" si="342"/>
        <v>0</v>
      </c>
      <c r="T5472" s="38">
        <f t="shared" ca="1" si="343"/>
        <v>10</v>
      </c>
      <c r="U5472" s="38">
        <f ca="1">SUM($R$9:S5472)</f>
        <v>-127360</v>
      </c>
    </row>
    <row r="5473" spans="16:21" x14ac:dyDescent="0.2">
      <c r="P5473">
        <v>5465</v>
      </c>
      <c r="Q5473" s="37">
        <f t="shared" ca="1" si="340"/>
        <v>0</v>
      </c>
      <c r="R5473" s="38">
        <f t="shared" si="341"/>
        <v>10</v>
      </c>
      <c r="S5473" s="38">
        <f t="shared" ca="1" si="342"/>
        <v>0</v>
      </c>
      <c r="T5473" s="38">
        <f t="shared" ca="1" si="343"/>
        <v>10</v>
      </c>
      <c r="U5473" s="38">
        <f ca="1">SUM($R$9:S5473)</f>
        <v>-127350</v>
      </c>
    </row>
    <row r="5474" spans="16:21" x14ac:dyDescent="0.2">
      <c r="P5474">
        <v>5466</v>
      </c>
      <c r="Q5474" s="37">
        <f t="shared" ca="1" si="340"/>
        <v>0</v>
      </c>
      <c r="R5474" s="38">
        <f t="shared" si="341"/>
        <v>10</v>
      </c>
      <c r="S5474" s="38">
        <f t="shared" ca="1" si="342"/>
        <v>0</v>
      </c>
      <c r="T5474" s="38">
        <f t="shared" ca="1" si="343"/>
        <v>10</v>
      </c>
      <c r="U5474" s="38">
        <f ca="1">SUM($R$9:S5474)</f>
        <v>-127340</v>
      </c>
    </row>
    <row r="5475" spans="16:21" x14ac:dyDescent="0.2">
      <c r="P5475">
        <v>5467</v>
      </c>
      <c r="Q5475" s="37">
        <f t="shared" ca="1" si="340"/>
        <v>0</v>
      </c>
      <c r="R5475" s="38">
        <f t="shared" si="341"/>
        <v>10</v>
      </c>
      <c r="S5475" s="38">
        <f t="shared" ca="1" si="342"/>
        <v>0</v>
      </c>
      <c r="T5475" s="38">
        <f t="shared" ca="1" si="343"/>
        <v>10</v>
      </c>
      <c r="U5475" s="38">
        <f ca="1">SUM($R$9:S5475)</f>
        <v>-127330</v>
      </c>
    </row>
    <row r="5476" spans="16:21" x14ac:dyDescent="0.2">
      <c r="P5476">
        <v>5468</v>
      </c>
      <c r="Q5476" s="37">
        <f t="shared" ca="1" si="340"/>
        <v>0</v>
      </c>
      <c r="R5476" s="38">
        <f t="shared" si="341"/>
        <v>10</v>
      </c>
      <c r="S5476" s="38">
        <f t="shared" ca="1" si="342"/>
        <v>0</v>
      </c>
      <c r="T5476" s="38">
        <f t="shared" ca="1" si="343"/>
        <v>10</v>
      </c>
      <c r="U5476" s="38">
        <f ca="1">SUM($R$9:S5476)</f>
        <v>-127320</v>
      </c>
    </row>
    <row r="5477" spans="16:21" x14ac:dyDescent="0.2">
      <c r="P5477">
        <v>5469</v>
      </c>
      <c r="Q5477" s="37">
        <f t="shared" ca="1" si="340"/>
        <v>0</v>
      </c>
      <c r="R5477" s="38">
        <f t="shared" si="341"/>
        <v>10</v>
      </c>
      <c r="S5477" s="38">
        <f t="shared" ca="1" si="342"/>
        <v>0</v>
      </c>
      <c r="T5477" s="38">
        <f t="shared" ca="1" si="343"/>
        <v>10</v>
      </c>
      <c r="U5477" s="38">
        <f ca="1">SUM($R$9:S5477)</f>
        <v>-127310</v>
      </c>
    </row>
    <row r="5478" spans="16:21" x14ac:dyDescent="0.2">
      <c r="P5478">
        <v>5470</v>
      </c>
      <c r="Q5478" s="37">
        <f t="shared" ca="1" si="340"/>
        <v>0</v>
      </c>
      <c r="R5478" s="38">
        <f t="shared" si="341"/>
        <v>10</v>
      </c>
      <c r="S5478" s="38">
        <f t="shared" ca="1" si="342"/>
        <v>0</v>
      </c>
      <c r="T5478" s="38">
        <f t="shared" ca="1" si="343"/>
        <v>10</v>
      </c>
      <c r="U5478" s="38">
        <f ca="1">SUM($R$9:S5478)</f>
        <v>-127300</v>
      </c>
    </row>
    <row r="5479" spans="16:21" x14ac:dyDescent="0.2">
      <c r="P5479">
        <v>5471</v>
      </c>
      <c r="Q5479" s="37">
        <f t="shared" ca="1" si="340"/>
        <v>0</v>
      </c>
      <c r="R5479" s="38">
        <f t="shared" si="341"/>
        <v>10</v>
      </c>
      <c r="S5479" s="38">
        <f t="shared" ca="1" si="342"/>
        <v>0</v>
      </c>
      <c r="T5479" s="38">
        <f t="shared" ca="1" si="343"/>
        <v>10</v>
      </c>
      <c r="U5479" s="38">
        <f ca="1">SUM($R$9:S5479)</f>
        <v>-127290</v>
      </c>
    </row>
    <row r="5480" spans="16:21" x14ac:dyDescent="0.2">
      <c r="P5480">
        <v>5472</v>
      </c>
      <c r="Q5480" s="37">
        <f t="shared" ca="1" si="340"/>
        <v>0</v>
      </c>
      <c r="R5480" s="38">
        <f t="shared" si="341"/>
        <v>10</v>
      </c>
      <c r="S5480" s="38">
        <f t="shared" ca="1" si="342"/>
        <v>0</v>
      </c>
      <c r="T5480" s="38">
        <f t="shared" ca="1" si="343"/>
        <v>10</v>
      </c>
      <c r="U5480" s="38">
        <f ca="1">SUM($R$9:S5480)</f>
        <v>-127280</v>
      </c>
    </row>
    <row r="5481" spans="16:21" x14ac:dyDescent="0.2">
      <c r="P5481">
        <v>5473</v>
      </c>
      <c r="Q5481" s="37">
        <f t="shared" ca="1" si="340"/>
        <v>0</v>
      </c>
      <c r="R5481" s="38">
        <f t="shared" si="341"/>
        <v>10</v>
      </c>
      <c r="S5481" s="38">
        <f t="shared" ca="1" si="342"/>
        <v>0</v>
      </c>
      <c r="T5481" s="38">
        <f t="shared" ca="1" si="343"/>
        <v>10</v>
      </c>
      <c r="U5481" s="38">
        <f ca="1">SUM($R$9:S5481)</f>
        <v>-127270</v>
      </c>
    </row>
    <row r="5482" spans="16:21" x14ac:dyDescent="0.2">
      <c r="P5482">
        <v>5474</v>
      </c>
      <c r="Q5482" s="37">
        <f t="shared" ca="1" si="340"/>
        <v>0</v>
      </c>
      <c r="R5482" s="38">
        <f t="shared" si="341"/>
        <v>10</v>
      </c>
      <c r="S5482" s="38">
        <f t="shared" ca="1" si="342"/>
        <v>0</v>
      </c>
      <c r="T5482" s="38">
        <f t="shared" ca="1" si="343"/>
        <v>10</v>
      </c>
      <c r="U5482" s="38">
        <f ca="1">SUM($R$9:S5482)</f>
        <v>-127260</v>
      </c>
    </row>
    <row r="5483" spans="16:21" x14ac:dyDescent="0.2">
      <c r="P5483">
        <v>5475</v>
      </c>
      <c r="Q5483" s="37">
        <f t="shared" ca="1" si="340"/>
        <v>0</v>
      </c>
      <c r="R5483" s="38">
        <f t="shared" si="341"/>
        <v>10</v>
      </c>
      <c r="S5483" s="38">
        <f t="shared" ca="1" si="342"/>
        <v>0</v>
      </c>
      <c r="T5483" s="38">
        <f t="shared" ca="1" si="343"/>
        <v>10</v>
      </c>
      <c r="U5483" s="38">
        <f ca="1">SUM($R$9:S5483)</f>
        <v>-127250</v>
      </c>
    </row>
    <row r="5484" spans="16:21" x14ac:dyDescent="0.2">
      <c r="P5484">
        <v>5476</v>
      </c>
      <c r="Q5484" s="37">
        <f t="shared" ca="1" si="340"/>
        <v>0</v>
      </c>
      <c r="R5484" s="38">
        <f t="shared" si="341"/>
        <v>10</v>
      </c>
      <c r="S5484" s="38">
        <f t="shared" ca="1" si="342"/>
        <v>0</v>
      </c>
      <c r="T5484" s="38">
        <f t="shared" ca="1" si="343"/>
        <v>10</v>
      </c>
      <c r="U5484" s="38">
        <f ca="1">SUM($R$9:S5484)</f>
        <v>-127240</v>
      </c>
    </row>
    <row r="5485" spans="16:21" x14ac:dyDescent="0.2">
      <c r="P5485">
        <v>5477</v>
      </c>
      <c r="Q5485" s="37">
        <f t="shared" ca="1" si="340"/>
        <v>0</v>
      </c>
      <c r="R5485" s="38">
        <f t="shared" si="341"/>
        <v>10</v>
      </c>
      <c r="S5485" s="38">
        <f t="shared" ca="1" si="342"/>
        <v>0</v>
      </c>
      <c r="T5485" s="38">
        <f t="shared" ca="1" si="343"/>
        <v>10</v>
      </c>
      <c r="U5485" s="38">
        <f ca="1">SUM($R$9:S5485)</f>
        <v>-127230</v>
      </c>
    </row>
    <row r="5486" spans="16:21" x14ac:dyDescent="0.2">
      <c r="P5486">
        <v>5478</v>
      </c>
      <c r="Q5486" s="37">
        <f t="shared" ca="1" si="340"/>
        <v>0</v>
      </c>
      <c r="R5486" s="38">
        <f t="shared" si="341"/>
        <v>10</v>
      </c>
      <c r="S5486" s="38">
        <f t="shared" ca="1" si="342"/>
        <v>0</v>
      </c>
      <c r="T5486" s="38">
        <f t="shared" ca="1" si="343"/>
        <v>10</v>
      </c>
      <c r="U5486" s="38">
        <f ca="1">SUM($R$9:S5486)</f>
        <v>-127220</v>
      </c>
    </row>
    <row r="5487" spans="16:21" x14ac:dyDescent="0.2">
      <c r="P5487">
        <v>5479</v>
      </c>
      <c r="Q5487" s="37">
        <f t="shared" ca="1" si="340"/>
        <v>0</v>
      </c>
      <c r="R5487" s="38">
        <f t="shared" si="341"/>
        <v>10</v>
      </c>
      <c r="S5487" s="38">
        <f t="shared" ca="1" si="342"/>
        <v>0</v>
      </c>
      <c r="T5487" s="38">
        <f t="shared" ca="1" si="343"/>
        <v>10</v>
      </c>
      <c r="U5487" s="38">
        <f ca="1">SUM($R$9:S5487)</f>
        <v>-127210</v>
      </c>
    </row>
    <row r="5488" spans="16:21" x14ac:dyDescent="0.2">
      <c r="P5488">
        <v>5480</v>
      </c>
      <c r="Q5488" s="37">
        <f t="shared" ca="1" si="340"/>
        <v>0</v>
      </c>
      <c r="R5488" s="38">
        <f t="shared" si="341"/>
        <v>10</v>
      </c>
      <c r="S5488" s="38">
        <f t="shared" ca="1" si="342"/>
        <v>0</v>
      </c>
      <c r="T5488" s="38">
        <f t="shared" ca="1" si="343"/>
        <v>10</v>
      </c>
      <c r="U5488" s="38">
        <f ca="1">SUM($R$9:S5488)</f>
        <v>-127200</v>
      </c>
    </row>
    <row r="5489" spans="16:21" x14ac:dyDescent="0.2">
      <c r="P5489">
        <v>5481</v>
      </c>
      <c r="Q5489" s="37">
        <f t="shared" ref="Q5489:Q5552" ca="1" si="344">IF(RAND()&lt;$C$2,1,0)</f>
        <v>0</v>
      </c>
      <c r="R5489" s="38">
        <f t="shared" ref="R5489:R5552" si="345">$G$2</f>
        <v>10</v>
      </c>
      <c r="S5489" s="38">
        <f t="shared" ref="S5489:S5552" ca="1" si="346">IF(Q5489=1,$G$3,$G$4)</f>
        <v>0</v>
      </c>
      <c r="T5489" s="38">
        <f t="shared" ca="1" si="343"/>
        <v>10</v>
      </c>
      <c r="U5489" s="38">
        <f ca="1">SUM($R$9:S5489)</f>
        <v>-127190</v>
      </c>
    </row>
    <row r="5490" spans="16:21" x14ac:dyDescent="0.2">
      <c r="P5490">
        <v>5482</v>
      </c>
      <c r="Q5490" s="37">
        <f t="shared" ca="1" si="344"/>
        <v>0</v>
      </c>
      <c r="R5490" s="38">
        <f t="shared" si="345"/>
        <v>10</v>
      </c>
      <c r="S5490" s="38">
        <f t="shared" ca="1" si="346"/>
        <v>0</v>
      </c>
      <c r="T5490" s="38">
        <f t="shared" ca="1" si="343"/>
        <v>10</v>
      </c>
      <c r="U5490" s="38">
        <f ca="1">SUM($R$9:S5490)</f>
        <v>-127180</v>
      </c>
    </row>
    <row r="5491" spans="16:21" x14ac:dyDescent="0.2">
      <c r="P5491">
        <v>5483</v>
      </c>
      <c r="Q5491" s="37">
        <f t="shared" ca="1" si="344"/>
        <v>0</v>
      </c>
      <c r="R5491" s="38">
        <f t="shared" si="345"/>
        <v>10</v>
      </c>
      <c r="S5491" s="38">
        <f t="shared" ca="1" si="346"/>
        <v>0</v>
      </c>
      <c r="T5491" s="38">
        <f t="shared" ca="1" si="343"/>
        <v>10</v>
      </c>
      <c r="U5491" s="38">
        <f ca="1">SUM($R$9:S5491)</f>
        <v>-127170</v>
      </c>
    </row>
    <row r="5492" spans="16:21" x14ac:dyDescent="0.2">
      <c r="P5492">
        <v>5484</v>
      </c>
      <c r="Q5492" s="37">
        <f t="shared" ca="1" si="344"/>
        <v>0</v>
      </c>
      <c r="R5492" s="38">
        <f t="shared" si="345"/>
        <v>10</v>
      </c>
      <c r="S5492" s="38">
        <f t="shared" ca="1" si="346"/>
        <v>0</v>
      </c>
      <c r="T5492" s="38">
        <f t="shared" ca="1" si="343"/>
        <v>10</v>
      </c>
      <c r="U5492" s="38">
        <f ca="1">SUM($R$9:S5492)</f>
        <v>-127160</v>
      </c>
    </row>
    <row r="5493" spans="16:21" x14ac:dyDescent="0.2">
      <c r="P5493">
        <v>5485</v>
      </c>
      <c r="Q5493" s="37">
        <f t="shared" ca="1" si="344"/>
        <v>0</v>
      </c>
      <c r="R5493" s="38">
        <f t="shared" si="345"/>
        <v>10</v>
      </c>
      <c r="S5493" s="38">
        <f t="shared" ca="1" si="346"/>
        <v>0</v>
      </c>
      <c r="T5493" s="38">
        <f t="shared" ca="1" si="343"/>
        <v>10</v>
      </c>
      <c r="U5493" s="38">
        <f ca="1">SUM($R$9:S5493)</f>
        <v>-127150</v>
      </c>
    </row>
    <row r="5494" spans="16:21" x14ac:dyDescent="0.2">
      <c r="P5494">
        <v>5486</v>
      </c>
      <c r="Q5494" s="37">
        <f t="shared" ca="1" si="344"/>
        <v>0</v>
      </c>
      <c r="R5494" s="38">
        <f t="shared" si="345"/>
        <v>10</v>
      </c>
      <c r="S5494" s="38">
        <f t="shared" ca="1" si="346"/>
        <v>0</v>
      </c>
      <c r="T5494" s="38">
        <f t="shared" ca="1" si="343"/>
        <v>10</v>
      </c>
      <c r="U5494" s="38">
        <f ca="1">SUM($R$9:S5494)</f>
        <v>-127140</v>
      </c>
    </row>
    <row r="5495" spans="16:21" x14ac:dyDescent="0.2">
      <c r="P5495">
        <v>5487</v>
      </c>
      <c r="Q5495" s="37">
        <f t="shared" ca="1" si="344"/>
        <v>0</v>
      </c>
      <c r="R5495" s="38">
        <f t="shared" si="345"/>
        <v>10</v>
      </c>
      <c r="S5495" s="38">
        <f t="shared" ca="1" si="346"/>
        <v>0</v>
      </c>
      <c r="T5495" s="38">
        <f t="shared" ca="1" si="343"/>
        <v>10</v>
      </c>
      <c r="U5495" s="38">
        <f ca="1">SUM($R$9:S5495)</f>
        <v>-127130</v>
      </c>
    </row>
    <row r="5496" spans="16:21" x14ac:dyDescent="0.2">
      <c r="P5496">
        <v>5488</v>
      </c>
      <c r="Q5496" s="37">
        <f t="shared" ca="1" si="344"/>
        <v>0</v>
      </c>
      <c r="R5496" s="38">
        <f t="shared" si="345"/>
        <v>10</v>
      </c>
      <c r="S5496" s="38">
        <f t="shared" ca="1" si="346"/>
        <v>0</v>
      </c>
      <c r="T5496" s="38">
        <f t="shared" ca="1" si="343"/>
        <v>10</v>
      </c>
      <c r="U5496" s="38">
        <f ca="1">SUM($R$9:S5496)</f>
        <v>-127120</v>
      </c>
    </row>
    <row r="5497" spans="16:21" x14ac:dyDescent="0.2">
      <c r="P5497">
        <v>5489</v>
      </c>
      <c r="Q5497" s="37">
        <f t="shared" ca="1" si="344"/>
        <v>0</v>
      </c>
      <c r="R5497" s="38">
        <f t="shared" si="345"/>
        <v>10</v>
      </c>
      <c r="S5497" s="38">
        <f t="shared" ca="1" si="346"/>
        <v>0</v>
      </c>
      <c r="T5497" s="38">
        <f t="shared" ca="1" si="343"/>
        <v>10</v>
      </c>
      <c r="U5497" s="38">
        <f ca="1">SUM($R$9:S5497)</f>
        <v>-127110</v>
      </c>
    </row>
    <row r="5498" spans="16:21" x14ac:dyDescent="0.2">
      <c r="P5498">
        <v>5490</v>
      </c>
      <c r="Q5498" s="37">
        <f t="shared" ca="1" si="344"/>
        <v>0</v>
      </c>
      <c r="R5498" s="38">
        <f t="shared" si="345"/>
        <v>10</v>
      </c>
      <c r="S5498" s="38">
        <f t="shared" ca="1" si="346"/>
        <v>0</v>
      </c>
      <c r="T5498" s="38">
        <f t="shared" ca="1" si="343"/>
        <v>10</v>
      </c>
      <c r="U5498" s="38">
        <f ca="1">SUM($R$9:S5498)</f>
        <v>-127100</v>
      </c>
    </row>
    <row r="5499" spans="16:21" x14ac:dyDescent="0.2">
      <c r="P5499">
        <v>5491</v>
      </c>
      <c r="Q5499" s="37">
        <f t="shared" ca="1" si="344"/>
        <v>0</v>
      </c>
      <c r="R5499" s="38">
        <f t="shared" si="345"/>
        <v>10</v>
      </c>
      <c r="S5499" s="38">
        <f t="shared" ca="1" si="346"/>
        <v>0</v>
      </c>
      <c r="T5499" s="38">
        <f t="shared" ca="1" si="343"/>
        <v>10</v>
      </c>
      <c r="U5499" s="38">
        <f ca="1">SUM($R$9:S5499)</f>
        <v>-127090</v>
      </c>
    </row>
    <row r="5500" spans="16:21" x14ac:dyDescent="0.2">
      <c r="P5500">
        <v>5492</v>
      </c>
      <c r="Q5500" s="37">
        <f t="shared" ca="1" si="344"/>
        <v>0</v>
      </c>
      <c r="R5500" s="38">
        <f t="shared" si="345"/>
        <v>10</v>
      </c>
      <c r="S5500" s="38">
        <f t="shared" ca="1" si="346"/>
        <v>0</v>
      </c>
      <c r="T5500" s="38">
        <f t="shared" ca="1" si="343"/>
        <v>10</v>
      </c>
      <c r="U5500" s="38">
        <f ca="1">SUM($R$9:S5500)</f>
        <v>-127080</v>
      </c>
    </row>
    <row r="5501" spans="16:21" x14ac:dyDescent="0.2">
      <c r="P5501">
        <v>5493</v>
      </c>
      <c r="Q5501" s="37">
        <f t="shared" ca="1" si="344"/>
        <v>0</v>
      </c>
      <c r="R5501" s="38">
        <f t="shared" si="345"/>
        <v>10</v>
      </c>
      <c r="S5501" s="38">
        <f t="shared" ca="1" si="346"/>
        <v>0</v>
      </c>
      <c r="T5501" s="38">
        <f t="shared" ca="1" si="343"/>
        <v>10</v>
      </c>
      <c r="U5501" s="38">
        <f ca="1">SUM($R$9:S5501)</f>
        <v>-127070</v>
      </c>
    </row>
    <row r="5502" spans="16:21" x14ac:dyDescent="0.2">
      <c r="P5502">
        <v>5494</v>
      </c>
      <c r="Q5502" s="37">
        <f t="shared" ca="1" si="344"/>
        <v>0</v>
      </c>
      <c r="R5502" s="38">
        <f t="shared" si="345"/>
        <v>10</v>
      </c>
      <c r="S5502" s="38">
        <f t="shared" ca="1" si="346"/>
        <v>0</v>
      </c>
      <c r="T5502" s="38">
        <f t="shared" ca="1" si="343"/>
        <v>10</v>
      </c>
      <c r="U5502" s="38">
        <f ca="1">SUM($R$9:S5502)</f>
        <v>-127060</v>
      </c>
    </row>
    <row r="5503" spans="16:21" x14ac:dyDescent="0.2">
      <c r="P5503">
        <v>5495</v>
      </c>
      <c r="Q5503" s="37">
        <f t="shared" ca="1" si="344"/>
        <v>0</v>
      </c>
      <c r="R5503" s="38">
        <f t="shared" si="345"/>
        <v>10</v>
      </c>
      <c r="S5503" s="38">
        <f t="shared" ca="1" si="346"/>
        <v>0</v>
      </c>
      <c r="T5503" s="38">
        <f t="shared" ca="1" si="343"/>
        <v>10</v>
      </c>
      <c r="U5503" s="38">
        <f ca="1">SUM($R$9:S5503)</f>
        <v>-127050</v>
      </c>
    </row>
    <row r="5504" spans="16:21" x14ac:dyDescent="0.2">
      <c r="P5504">
        <v>5496</v>
      </c>
      <c r="Q5504" s="37">
        <f t="shared" ca="1" si="344"/>
        <v>0</v>
      </c>
      <c r="R5504" s="38">
        <f t="shared" si="345"/>
        <v>10</v>
      </c>
      <c r="S5504" s="38">
        <f t="shared" ca="1" si="346"/>
        <v>0</v>
      </c>
      <c r="T5504" s="38">
        <f t="shared" ca="1" si="343"/>
        <v>10</v>
      </c>
      <c r="U5504" s="38">
        <f ca="1">SUM($R$9:S5504)</f>
        <v>-127040</v>
      </c>
    </row>
    <row r="5505" spans="16:21" x14ac:dyDescent="0.2">
      <c r="P5505">
        <v>5497</v>
      </c>
      <c r="Q5505" s="37">
        <f t="shared" ca="1" si="344"/>
        <v>0</v>
      </c>
      <c r="R5505" s="38">
        <f t="shared" si="345"/>
        <v>10</v>
      </c>
      <c r="S5505" s="38">
        <f t="shared" ca="1" si="346"/>
        <v>0</v>
      </c>
      <c r="T5505" s="38">
        <f t="shared" ca="1" si="343"/>
        <v>10</v>
      </c>
      <c r="U5505" s="38">
        <f ca="1">SUM($R$9:S5505)</f>
        <v>-127030</v>
      </c>
    </row>
    <row r="5506" spans="16:21" x14ac:dyDescent="0.2">
      <c r="P5506">
        <v>5498</v>
      </c>
      <c r="Q5506" s="37">
        <f t="shared" ca="1" si="344"/>
        <v>0</v>
      </c>
      <c r="R5506" s="38">
        <f t="shared" si="345"/>
        <v>10</v>
      </c>
      <c r="S5506" s="38">
        <f t="shared" ca="1" si="346"/>
        <v>0</v>
      </c>
      <c r="T5506" s="38">
        <f t="shared" ca="1" si="343"/>
        <v>10</v>
      </c>
      <c r="U5506" s="38">
        <f ca="1">SUM($R$9:S5506)</f>
        <v>-127020</v>
      </c>
    </row>
    <row r="5507" spans="16:21" x14ac:dyDescent="0.2">
      <c r="P5507">
        <v>5499</v>
      </c>
      <c r="Q5507" s="37">
        <f t="shared" ca="1" si="344"/>
        <v>0</v>
      </c>
      <c r="R5507" s="38">
        <f t="shared" si="345"/>
        <v>10</v>
      </c>
      <c r="S5507" s="38">
        <f t="shared" ca="1" si="346"/>
        <v>0</v>
      </c>
      <c r="T5507" s="38">
        <f t="shared" ca="1" si="343"/>
        <v>10</v>
      </c>
      <c r="U5507" s="38">
        <f ca="1">SUM($R$9:S5507)</f>
        <v>-127010</v>
      </c>
    </row>
    <row r="5508" spans="16:21" x14ac:dyDescent="0.2">
      <c r="P5508">
        <v>5500</v>
      </c>
      <c r="Q5508" s="37">
        <f t="shared" ca="1" si="344"/>
        <v>0</v>
      </c>
      <c r="R5508" s="38">
        <f t="shared" si="345"/>
        <v>10</v>
      </c>
      <c r="S5508" s="38">
        <f t="shared" ca="1" si="346"/>
        <v>0</v>
      </c>
      <c r="T5508" s="38">
        <f t="shared" ca="1" si="343"/>
        <v>10</v>
      </c>
      <c r="U5508" s="38">
        <f ca="1">SUM($R$9:S5508)</f>
        <v>-127000</v>
      </c>
    </row>
    <row r="5509" spans="16:21" x14ac:dyDescent="0.2">
      <c r="P5509">
        <v>5501</v>
      </c>
      <c r="Q5509" s="37">
        <f t="shared" ca="1" si="344"/>
        <v>1</v>
      </c>
      <c r="R5509" s="38">
        <f t="shared" si="345"/>
        <v>10</v>
      </c>
      <c r="S5509" s="38">
        <f t="shared" ca="1" si="346"/>
        <v>-1000</v>
      </c>
      <c r="T5509" s="38">
        <f t="shared" ca="1" si="343"/>
        <v>-990</v>
      </c>
      <c r="U5509" s="38">
        <f ca="1">SUM($R$9:S5509)</f>
        <v>-127990</v>
      </c>
    </row>
    <row r="5510" spans="16:21" x14ac:dyDescent="0.2">
      <c r="P5510">
        <v>5502</v>
      </c>
      <c r="Q5510" s="37">
        <f t="shared" ca="1" si="344"/>
        <v>0</v>
      </c>
      <c r="R5510" s="38">
        <f t="shared" si="345"/>
        <v>10</v>
      </c>
      <c r="S5510" s="38">
        <f t="shared" ca="1" si="346"/>
        <v>0</v>
      </c>
      <c r="T5510" s="38">
        <f t="shared" ca="1" si="343"/>
        <v>10</v>
      </c>
      <c r="U5510" s="38">
        <f ca="1">SUM($R$9:S5510)</f>
        <v>-127980</v>
      </c>
    </row>
    <row r="5511" spans="16:21" x14ac:dyDescent="0.2">
      <c r="P5511">
        <v>5503</v>
      </c>
      <c r="Q5511" s="37">
        <f t="shared" ca="1" si="344"/>
        <v>0</v>
      </c>
      <c r="R5511" s="38">
        <f t="shared" si="345"/>
        <v>10</v>
      </c>
      <c r="S5511" s="38">
        <f t="shared" ca="1" si="346"/>
        <v>0</v>
      </c>
      <c r="T5511" s="38">
        <f t="shared" ca="1" si="343"/>
        <v>10</v>
      </c>
      <c r="U5511" s="38">
        <f ca="1">SUM($R$9:S5511)</f>
        <v>-127970</v>
      </c>
    </row>
    <row r="5512" spans="16:21" x14ac:dyDescent="0.2">
      <c r="P5512">
        <v>5504</v>
      </c>
      <c r="Q5512" s="37">
        <f t="shared" ca="1" si="344"/>
        <v>0</v>
      </c>
      <c r="R5512" s="38">
        <f t="shared" si="345"/>
        <v>10</v>
      </c>
      <c r="S5512" s="38">
        <f t="shared" ca="1" si="346"/>
        <v>0</v>
      </c>
      <c r="T5512" s="38">
        <f t="shared" ca="1" si="343"/>
        <v>10</v>
      </c>
      <c r="U5512" s="38">
        <f ca="1">SUM($R$9:S5512)</f>
        <v>-127960</v>
      </c>
    </row>
    <row r="5513" spans="16:21" x14ac:dyDescent="0.2">
      <c r="P5513">
        <v>5505</v>
      </c>
      <c r="Q5513" s="37">
        <f t="shared" ca="1" si="344"/>
        <v>0</v>
      </c>
      <c r="R5513" s="38">
        <f t="shared" si="345"/>
        <v>10</v>
      </c>
      <c r="S5513" s="38">
        <f t="shared" ca="1" si="346"/>
        <v>0</v>
      </c>
      <c r="T5513" s="38">
        <f t="shared" ca="1" si="343"/>
        <v>10</v>
      </c>
      <c r="U5513" s="38">
        <f ca="1">SUM($R$9:S5513)</f>
        <v>-127950</v>
      </c>
    </row>
    <row r="5514" spans="16:21" x14ac:dyDescent="0.2">
      <c r="P5514">
        <v>5506</v>
      </c>
      <c r="Q5514" s="37">
        <f t="shared" ca="1" si="344"/>
        <v>0</v>
      </c>
      <c r="R5514" s="38">
        <f t="shared" si="345"/>
        <v>10</v>
      </c>
      <c r="S5514" s="38">
        <f t="shared" ca="1" si="346"/>
        <v>0</v>
      </c>
      <c r="T5514" s="38">
        <f t="shared" ref="T5514:T5577" ca="1" si="347">R5514+S5514</f>
        <v>10</v>
      </c>
      <c r="U5514" s="38">
        <f ca="1">SUM($R$9:S5514)</f>
        <v>-127940</v>
      </c>
    </row>
    <row r="5515" spans="16:21" x14ac:dyDescent="0.2">
      <c r="P5515">
        <v>5507</v>
      </c>
      <c r="Q5515" s="37">
        <f t="shared" ca="1" si="344"/>
        <v>0</v>
      </c>
      <c r="R5515" s="38">
        <f t="shared" si="345"/>
        <v>10</v>
      </c>
      <c r="S5515" s="38">
        <f t="shared" ca="1" si="346"/>
        <v>0</v>
      </c>
      <c r="T5515" s="38">
        <f t="shared" ca="1" si="347"/>
        <v>10</v>
      </c>
      <c r="U5515" s="38">
        <f ca="1">SUM($R$9:S5515)</f>
        <v>-127930</v>
      </c>
    </row>
    <row r="5516" spans="16:21" x14ac:dyDescent="0.2">
      <c r="P5516">
        <v>5508</v>
      </c>
      <c r="Q5516" s="37">
        <f t="shared" ca="1" si="344"/>
        <v>0</v>
      </c>
      <c r="R5516" s="38">
        <f t="shared" si="345"/>
        <v>10</v>
      </c>
      <c r="S5516" s="38">
        <f t="shared" ca="1" si="346"/>
        <v>0</v>
      </c>
      <c r="T5516" s="38">
        <f t="shared" ca="1" si="347"/>
        <v>10</v>
      </c>
      <c r="U5516" s="38">
        <f ca="1">SUM($R$9:S5516)</f>
        <v>-127920</v>
      </c>
    </row>
    <row r="5517" spans="16:21" x14ac:dyDescent="0.2">
      <c r="P5517">
        <v>5509</v>
      </c>
      <c r="Q5517" s="37">
        <f t="shared" ca="1" si="344"/>
        <v>0</v>
      </c>
      <c r="R5517" s="38">
        <f t="shared" si="345"/>
        <v>10</v>
      </c>
      <c r="S5517" s="38">
        <f t="shared" ca="1" si="346"/>
        <v>0</v>
      </c>
      <c r="T5517" s="38">
        <f t="shared" ca="1" si="347"/>
        <v>10</v>
      </c>
      <c r="U5517" s="38">
        <f ca="1">SUM($R$9:S5517)</f>
        <v>-127910</v>
      </c>
    </row>
    <row r="5518" spans="16:21" x14ac:dyDescent="0.2">
      <c r="P5518">
        <v>5510</v>
      </c>
      <c r="Q5518" s="37">
        <f t="shared" ca="1" si="344"/>
        <v>0</v>
      </c>
      <c r="R5518" s="38">
        <f t="shared" si="345"/>
        <v>10</v>
      </c>
      <c r="S5518" s="38">
        <f t="shared" ca="1" si="346"/>
        <v>0</v>
      </c>
      <c r="T5518" s="38">
        <f t="shared" ca="1" si="347"/>
        <v>10</v>
      </c>
      <c r="U5518" s="38">
        <f ca="1">SUM($R$9:S5518)</f>
        <v>-127900</v>
      </c>
    </row>
    <row r="5519" spans="16:21" x14ac:dyDescent="0.2">
      <c r="P5519">
        <v>5511</v>
      </c>
      <c r="Q5519" s="37">
        <f t="shared" ca="1" si="344"/>
        <v>0</v>
      </c>
      <c r="R5519" s="38">
        <f t="shared" si="345"/>
        <v>10</v>
      </c>
      <c r="S5519" s="38">
        <f t="shared" ca="1" si="346"/>
        <v>0</v>
      </c>
      <c r="T5519" s="38">
        <f t="shared" ca="1" si="347"/>
        <v>10</v>
      </c>
      <c r="U5519" s="38">
        <f ca="1">SUM($R$9:S5519)</f>
        <v>-127890</v>
      </c>
    </row>
    <row r="5520" spans="16:21" x14ac:dyDescent="0.2">
      <c r="P5520">
        <v>5512</v>
      </c>
      <c r="Q5520" s="37">
        <f t="shared" ca="1" si="344"/>
        <v>0</v>
      </c>
      <c r="R5520" s="38">
        <f t="shared" si="345"/>
        <v>10</v>
      </c>
      <c r="S5520" s="38">
        <f t="shared" ca="1" si="346"/>
        <v>0</v>
      </c>
      <c r="T5520" s="38">
        <f t="shared" ca="1" si="347"/>
        <v>10</v>
      </c>
      <c r="U5520" s="38">
        <f ca="1">SUM($R$9:S5520)</f>
        <v>-127880</v>
      </c>
    </row>
    <row r="5521" spans="16:21" x14ac:dyDescent="0.2">
      <c r="P5521">
        <v>5513</v>
      </c>
      <c r="Q5521" s="37">
        <f t="shared" ca="1" si="344"/>
        <v>0</v>
      </c>
      <c r="R5521" s="38">
        <f t="shared" si="345"/>
        <v>10</v>
      </c>
      <c r="S5521" s="38">
        <f t="shared" ca="1" si="346"/>
        <v>0</v>
      </c>
      <c r="T5521" s="38">
        <f t="shared" ca="1" si="347"/>
        <v>10</v>
      </c>
      <c r="U5521" s="38">
        <f ca="1">SUM($R$9:S5521)</f>
        <v>-127870</v>
      </c>
    </row>
    <row r="5522" spans="16:21" x14ac:dyDescent="0.2">
      <c r="P5522">
        <v>5514</v>
      </c>
      <c r="Q5522" s="37">
        <f t="shared" ca="1" si="344"/>
        <v>0</v>
      </c>
      <c r="R5522" s="38">
        <f t="shared" si="345"/>
        <v>10</v>
      </c>
      <c r="S5522" s="38">
        <f t="shared" ca="1" si="346"/>
        <v>0</v>
      </c>
      <c r="T5522" s="38">
        <f t="shared" ca="1" si="347"/>
        <v>10</v>
      </c>
      <c r="U5522" s="38">
        <f ca="1">SUM($R$9:S5522)</f>
        <v>-127860</v>
      </c>
    </row>
    <row r="5523" spans="16:21" x14ac:dyDescent="0.2">
      <c r="P5523">
        <v>5515</v>
      </c>
      <c r="Q5523" s="37">
        <f t="shared" ca="1" si="344"/>
        <v>0</v>
      </c>
      <c r="R5523" s="38">
        <f t="shared" si="345"/>
        <v>10</v>
      </c>
      <c r="S5523" s="38">
        <f t="shared" ca="1" si="346"/>
        <v>0</v>
      </c>
      <c r="T5523" s="38">
        <f t="shared" ca="1" si="347"/>
        <v>10</v>
      </c>
      <c r="U5523" s="38">
        <f ca="1">SUM($R$9:S5523)</f>
        <v>-127850</v>
      </c>
    </row>
    <row r="5524" spans="16:21" x14ac:dyDescent="0.2">
      <c r="P5524">
        <v>5516</v>
      </c>
      <c r="Q5524" s="37">
        <f t="shared" ca="1" si="344"/>
        <v>0</v>
      </c>
      <c r="R5524" s="38">
        <f t="shared" si="345"/>
        <v>10</v>
      </c>
      <c r="S5524" s="38">
        <f t="shared" ca="1" si="346"/>
        <v>0</v>
      </c>
      <c r="T5524" s="38">
        <f t="shared" ca="1" si="347"/>
        <v>10</v>
      </c>
      <c r="U5524" s="38">
        <f ca="1">SUM($R$9:S5524)</f>
        <v>-127840</v>
      </c>
    </row>
    <row r="5525" spans="16:21" x14ac:dyDescent="0.2">
      <c r="P5525">
        <v>5517</v>
      </c>
      <c r="Q5525" s="37">
        <f t="shared" ca="1" si="344"/>
        <v>0</v>
      </c>
      <c r="R5525" s="38">
        <f t="shared" si="345"/>
        <v>10</v>
      </c>
      <c r="S5525" s="38">
        <f t="shared" ca="1" si="346"/>
        <v>0</v>
      </c>
      <c r="T5525" s="38">
        <f t="shared" ca="1" si="347"/>
        <v>10</v>
      </c>
      <c r="U5525" s="38">
        <f ca="1">SUM($R$9:S5525)</f>
        <v>-127830</v>
      </c>
    </row>
    <row r="5526" spans="16:21" x14ac:dyDescent="0.2">
      <c r="P5526">
        <v>5518</v>
      </c>
      <c r="Q5526" s="37">
        <f t="shared" ca="1" si="344"/>
        <v>0</v>
      </c>
      <c r="R5526" s="38">
        <f t="shared" si="345"/>
        <v>10</v>
      </c>
      <c r="S5526" s="38">
        <f t="shared" ca="1" si="346"/>
        <v>0</v>
      </c>
      <c r="T5526" s="38">
        <f t="shared" ca="1" si="347"/>
        <v>10</v>
      </c>
      <c r="U5526" s="38">
        <f ca="1">SUM($R$9:S5526)</f>
        <v>-127820</v>
      </c>
    </row>
    <row r="5527" spans="16:21" x14ac:dyDescent="0.2">
      <c r="P5527">
        <v>5519</v>
      </c>
      <c r="Q5527" s="37">
        <f t="shared" ca="1" si="344"/>
        <v>0</v>
      </c>
      <c r="R5527" s="38">
        <f t="shared" si="345"/>
        <v>10</v>
      </c>
      <c r="S5527" s="38">
        <f t="shared" ca="1" si="346"/>
        <v>0</v>
      </c>
      <c r="T5527" s="38">
        <f t="shared" ca="1" si="347"/>
        <v>10</v>
      </c>
      <c r="U5527" s="38">
        <f ca="1">SUM($R$9:S5527)</f>
        <v>-127810</v>
      </c>
    </row>
    <row r="5528" spans="16:21" x14ac:dyDescent="0.2">
      <c r="P5528">
        <v>5520</v>
      </c>
      <c r="Q5528" s="37">
        <f t="shared" ca="1" si="344"/>
        <v>0</v>
      </c>
      <c r="R5528" s="38">
        <f t="shared" si="345"/>
        <v>10</v>
      </c>
      <c r="S5528" s="38">
        <f t="shared" ca="1" si="346"/>
        <v>0</v>
      </c>
      <c r="T5528" s="38">
        <f t="shared" ca="1" si="347"/>
        <v>10</v>
      </c>
      <c r="U5528" s="38">
        <f ca="1">SUM($R$9:S5528)</f>
        <v>-127800</v>
      </c>
    </row>
    <row r="5529" spans="16:21" x14ac:dyDescent="0.2">
      <c r="P5529">
        <v>5521</v>
      </c>
      <c r="Q5529" s="37">
        <f t="shared" ca="1" si="344"/>
        <v>0</v>
      </c>
      <c r="R5529" s="38">
        <f t="shared" si="345"/>
        <v>10</v>
      </c>
      <c r="S5529" s="38">
        <f t="shared" ca="1" si="346"/>
        <v>0</v>
      </c>
      <c r="T5529" s="38">
        <f t="shared" ca="1" si="347"/>
        <v>10</v>
      </c>
      <c r="U5529" s="38">
        <f ca="1">SUM($R$9:S5529)</f>
        <v>-127790</v>
      </c>
    </row>
    <row r="5530" spans="16:21" x14ac:dyDescent="0.2">
      <c r="P5530">
        <v>5522</v>
      </c>
      <c r="Q5530" s="37">
        <f t="shared" ca="1" si="344"/>
        <v>0</v>
      </c>
      <c r="R5530" s="38">
        <f t="shared" si="345"/>
        <v>10</v>
      </c>
      <c r="S5530" s="38">
        <f t="shared" ca="1" si="346"/>
        <v>0</v>
      </c>
      <c r="T5530" s="38">
        <f t="shared" ca="1" si="347"/>
        <v>10</v>
      </c>
      <c r="U5530" s="38">
        <f ca="1">SUM($R$9:S5530)</f>
        <v>-127780</v>
      </c>
    </row>
    <row r="5531" spans="16:21" x14ac:dyDescent="0.2">
      <c r="P5531">
        <v>5523</v>
      </c>
      <c r="Q5531" s="37">
        <f t="shared" ca="1" si="344"/>
        <v>0</v>
      </c>
      <c r="R5531" s="38">
        <f t="shared" si="345"/>
        <v>10</v>
      </c>
      <c r="S5531" s="38">
        <f t="shared" ca="1" si="346"/>
        <v>0</v>
      </c>
      <c r="T5531" s="38">
        <f t="shared" ca="1" si="347"/>
        <v>10</v>
      </c>
      <c r="U5531" s="38">
        <f ca="1">SUM($R$9:S5531)</f>
        <v>-127770</v>
      </c>
    </row>
    <row r="5532" spans="16:21" x14ac:dyDescent="0.2">
      <c r="P5532">
        <v>5524</v>
      </c>
      <c r="Q5532" s="37">
        <f t="shared" ca="1" si="344"/>
        <v>0</v>
      </c>
      <c r="R5532" s="38">
        <f t="shared" si="345"/>
        <v>10</v>
      </c>
      <c r="S5532" s="38">
        <f t="shared" ca="1" si="346"/>
        <v>0</v>
      </c>
      <c r="T5532" s="38">
        <f t="shared" ca="1" si="347"/>
        <v>10</v>
      </c>
      <c r="U5532" s="38">
        <f ca="1">SUM($R$9:S5532)</f>
        <v>-127760</v>
      </c>
    </row>
    <row r="5533" spans="16:21" x14ac:dyDescent="0.2">
      <c r="P5533">
        <v>5525</v>
      </c>
      <c r="Q5533" s="37">
        <f t="shared" ca="1" si="344"/>
        <v>0</v>
      </c>
      <c r="R5533" s="38">
        <f t="shared" si="345"/>
        <v>10</v>
      </c>
      <c r="S5533" s="38">
        <f t="shared" ca="1" si="346"/>
        <v>0</v>
      </c>
      <c r="T5533" s="38">
        <f t="shared" ca="1" si="347"/>
        <v>10</v>
      </c>
      <c r="U5533" s="38">
        <f ca="1">SUM($R$9:S5533)</f>
        <v>-127750</v>
      </c>
    </row>
    <row r="5534" spans="16:21" x14ac:dyDescent="0.2">
      <c r="P5534">
        <v>5526</v>
      </c>
      <c r="Q5534" s="37">
        <f t="shared" ca="1" si="344"/>
        <v>0</v>
      </c>
      <c r="R5534" s="38">
        <f t="shared" si="345"/>
        <v>10</v>
      </c>
      <c r="S5534" s="38">
        <f t="shared" ca="1" si="346"/>
        <v>0</v>
      </c>
      <c r="T5534" s="38">
        <f t="shared" ca="1" si="347"/>
        <v>10</v>
      </c>
      <c r="U5534" s="38">
        <f ca="1">SUM($R$9:S5534)</f>
        <v>-127740</v>
      </c>
    </row>
    <row r="5535" spans="16:21" x14ac:dyDescent="0.2">
      <c r="P5535">
        <v>5527</v>
      </c>
      <c r="Q5535" s="37">
        <f t="shared" ca="1" si="344"/>
        <v>0</v>
      </c>
      <c r="R5535" s="38">
        <f t="shared" si="345"/>
        <v>10</v>
      </c>
      <c r="S5535" s="38">
        <f t="shared" ca="1" si="346"/>
        <v>0</v>
      </c>
      <c r="T5535" s="38">
        <f t="shared" ca="1" si="347"/>
        <v>10</v>
      </c>
      <c r="U5535" s="38">
        <f ca="1">SUM($R$9:S5535)</f>
        <v>-127730</v>
      </c>
    </row>
    <row r="5536" spans="16:21" x14ac:dyDescent="0.2">
      <c r="P5536">
        <v>5528</v>
      </c>
      <c r="Q5536" s="37">
        <f t="shared" ca="1" si="344"/>
        <v>0</v>
      </c>
      <c r="R5536" s="38">
        <f t="shared" si="345"/>
        <v>10</v>
      </c>
      <c r="S5536" s="38">
        <f t="shared" ca="1" si="346"/>
        <v>0</v>
      </c>
      <c r="T5536" s="38">
        <f t="shared" ca="1" si="347"/>
        <v>10</v>
      </c>
      <c r="U5536" s="38">
        <f ca="1">SUM($R$9:S5536)</f>
        <v>-127720</v>
      </c>
    </row>
    <row r="5537" spans="16:21" x14ac:dyDescent="0.2">
      <c r="P5537">
        <v>5529</v>
      </c>
      <c r="Q5537" s="37">
        <f t="shared" ca="1" si="344"/>
        <v>0</v>
      </c>
      <c r="R5537" s="38">
        <f t="shared" si="345"/>
        <v>10</v>
      </c>
      <c r="S5537" s="38">
        <f t="shared" ca="1" si="346"/>
        <v>0</v>
      </c>
      <c r="T5537" s="38">
        <f t="shared" ca="1" si="347"/>
        <v>10</v>
      </c>
      <c r="U5537" s="38">
        <f ca="1">SUM($R$9:S5537)</f>
        <v>-127710</v>
      </c>
    </row>
    <row r="5538" spans="16:21" x14ac:dyDescent="0.2">
      <c r="P5538">
        <v>5530</v>
      </c>
      <c r="Q5538" s="37">
        <f t="shared" ca="1" si="344"/>
        <v>0</v>
      </c>
      <c r="R5538" s="38">
        <f t="shared" si="345"/>
        <v>10</v>
      </c>
      <c r="S5538" s="38">
        <f t="shared" ca="1" si="346"/>
        <v>0</v>
      </c>
      <c r="T5538" s="38">
        <f t="shared" ca="1" si="347"/>
        <v>10</v>
      </c>
      <c r="U5538" s="38">
        <f ca="1">SUM($R$9:S5538)</f>
        <v>-127700</v>
      </c>
    </row>
    <row r="5539" spans="16:21" x14ac:dyDescent="0.2">
      <c r="P5539">
        <v>5531</v>
      </c>
      <c r="Q5539" s="37">
        <f t="shared" ca="1" si="344"/>
        <v>0</v>
      </c>
      <c r="R5539" s="38">
        <f t="shared" si="345"/>
        <v>10</v>
      </c>
      <c r="S5539" s="38">
        <f t="shared" ca="1" si="346"/>
        <v>0</v>
      </c>
      <c r="T5539" s="38">
        <f t="shared" ca="1" si="347"/>
        <v>10</v>
      </c>
      <c r="U5539" s="38">
        <f ca="1">SUM($R$9:S5539)</f>
        <v>-127690</v>
      </c>
    </row>
    <row r="5540" spans="16:21" x14ac:dyDescent="0.2">
      <c r="P5540">
        <v>5532</v>
      </c>
      <c r="Q5540" s="37">
        <f t="shared" ca="1" si="344"/>
        <v>0</v>
      </c>
      <c r="R5540" s="38">
        <f t="shared" si="345"/>
        <v>10</v>
      </c>
      <c r="S5540" s="38">
        <f t="shared" ca="1" si="346"/>
        <v>0</v>
      </c>
      <c r="T5540" s="38">
        <f t="shared" ca="1" si="347"/>
        <v>10</v>
      </c>
      <c r="U5540" s="38">
        <f ca="1">SUM($R$9:S5540)</f>
        <v>-127680</v>
      </c>
    </row>
    <row r="5541" spans="16:21" x14ac:dyDescent="0.2">
      <c r="P5541">
        <v>5533</v>
      </c>
      <c r="Q5541" s="37">
        <f t="shared" ca="1" si="344"/>
        <v>0</v>
      </c>
      <c r="R5541" s="38">
        <f t="shared" si="345"/>
        <v>10</v>
      </c>
      <c r="S5541" s="38">
        <f t="shared" ca="1" si="346"/>
        <v>0</v>
      </c>
      <c r="T5541" s="38">
        <f t="shared" ca="1" si="347"/>
        <v>10</v>
      </c>
      <c r="U5541" s="38">
        <f ca="1">SUM($R$9:S5541)</f>
        <v>-127670</v>
      </c>
    </row>
    <row r="5542" spans="16:21" x14ac:dyDescent="0.2">
      <c r="P5542">
        <v>5534</v>
      </c>
      <c r="Q5542" s="37">
        <f t="shared" ca="1" si="344"/>
        <v>0</v>
      </c>
      <c r="R5542" s="38">
        <f t="shared" si="345"/>
        <v>10</v>
      </c>
      <c r="S5542" s="38">
        <f t="shared" ca="1" si="346"/>
        <v>0</v>
      </c>
      <c r="T5542" s="38">
        <f t="shared" ca="1" si="347"/>
        <v>10</v>
      </c>
      <c r="U5542" s="38">
        <f ca="1">SUM($R$9:S5542)</f>
        <v>-127660</v>
      </c>
    </row>
    <row r="5543" spans="16:21" x14ac:dyDescent="0.2">
      <c r="P5543">
        <v>5535</v>
      </c>
      <c r="Q5543" s="37">
        <f t="shared" ca="1" si="344"/>
        <v>0</v>
      </c>
      <c r="R5543" s="38">
        <f t="shared" si="345"/>
        <v>10</v>
      </c>
      <c r="S5543" s="38">
        <f t="shared" ca="1" si="346"/>
        <v>0</v>
      </c>
      <c r="T5543" s="38">
        <f t="shared" ca="1" si="347"/>
        <v>10</v>
      </c>
      <c r="U5543" s="38">
        <f ca="1">SUM($R$9:S5543)</f>
        <v>-127650</v>
      </c>
    </row>
    <row r="5544" spans="16:21" x14ac:dyDescent="0.2">
      <c r="P5544">
        <v>5536</v>
      </c>
      <c r="Q5544" s="37">
        <f t="shared" ca="1" si="344"/>
        <v>0</v>
      </c>
      <c r="R5544" s="38">
        <f t="shared" si="345"/>
        <v>10</v>
      </c>
      <c r="S5544" s="38">
        <f t="shared" ca="1" si="346"/>
        <v>0</v>
      </c>
      <c r="T5544" s="38">
        <f t="shared" ca="1" si="347"/>
        <v>10</v>
      </c>
      <c r="U5544" s="38">
        <f ca="1">SUM($R$9:S5544)</f>
        <v>-127640</v>
      </c>
    </row>
    <row r="5545" spans="16:21" x14ac:dyDescent="0.2">
      <c r="P5545">
        <v>5537</v>
      </c>
      <c r="Q5545" s="37">
        <f t="shared" ca="1" si="344"/>
        <v>0</v>
      </c>
      <c r="R5545" s="38">
        <f t="shared" si="345"/>
        <v>10</v>
      </c>
      <c r="S5545" s="38">
        <f t="shared" ca="1" si="346"/>
        <v>0</v>
      </c>
      <c r="T5545" s="38">
        <f t="shared" ca="1" si="347"/>
        <v>10</v>
      </c>
      <c r="U5545" s="38">
        <f ca="1">SUM($R$9:S5545)</f>
        <v>-127630</v>
      </c>
    </row>
    <row r="5546" spans="16:21" x14ac:dyDescent="0.2">
      <c r="P5546">
        <v>5538</v>
      </c>
      <c r="Q5546" s="37">
        <f t="shared" ca="1" si="344"/>
        <v>0</v>
      </c>
      <c r="R5546" s="38">
        <f t="shared" si="345"/>
        <v>10</v>
      </c>
      <c r="S5546" s="38">
        <f t="shared" ca="1" si="346"/>
        <v>0</v>
      </c>
      <c r="T5546" s="38">
        <f t="shared" ca="1" si="347"/>
        <v>10</v>
      </c>
      <c r="U5546" s="38">
        <f ca="1">SUM($R$9:S5546)</f>
        <v>-127620</v>
      </c>
    </row>
    <row r="5547" spans="16:21" x14ac:dyDescent="0.2">
      <c r="P5547">
        <v>5539</v>
      </c>
      <c r="Q5547" s="37">
        <f t="shared" ca="1" si="344"/>
        <v>0</v>
      </c>
      <c r="R5547" s="38">
        <f t="shared" si="345"/>
        <v>10</v>
      </c>
      <c r="S5547" s="38">
        <f t="shared" ca="1" si="346"/>
        <v>0</v>
      </c>
      <c r="T5547" s="38">
        <f t="shared" ca="1" si="347"/>
        <v>10</v>
      </c>
      <c r="U5547" s="38">
        <f ca="1">SUM($R$9:S5547)</f>
        <v>-127610</v>
      </c>
    </row>
    <row r="5548" spans="16:21" x14ac:dyDescent="0.2">
      <c r="P5548">
        <v>5540</v>
      </c>
      <c r="Q5548" s="37">
        <f t="shared" ca="1" si="344"/>
        <v>0</v>
      </c>
      <c r="R5548" s="38">
        <f t="shared" si="345"/>
        <v>10</v>
      </c>
      <c r="S5548" s="38">
        <f t="shared" ca="1" si="346"/>
        <v>0</v>
      </c>
      <c r="T5548" s="38">
        <f t="shared" ca="1" si="347"/>
        <v>10</v>
      </c>
      <c r="U5548" s="38">
        <f ca="1">SUM($R$9:S5548)</f>
        <v>-127600</v>
      </c>
    </row>
    <row r="5549" spans="16:21" x14ac:dyDescent="0.2">
      <c r="P5549">
        <v>5541</v>
      </c>
      <c r="Q5549" s="37">
        <f t="shared" ca="1" si="344"/>
        <v>0</v>
      </c>
      <c r="R5549" s="38">
        <f t="shared" si="345"/>
        <v>10</v>
      </c>
      <c r="S5549" s="38">
        <f t="shared" ca="1" si="346"/>
        <v>0</v>
      </c>
      <c r="T5549" s="38">
        <f t="shared" ca="1" si="347"/>
        <v>10</v>
      </c>
      <c r="U5549" s="38">
        <f ca="1">SUM($R$9:S5549)</f>
        <v>-127590</v>
      </c>
    </row>
    <row r="5550" spans="16:21" x14ac:dyDescent="0.2">
      <c r="P5550">
        <v>5542</v>
      </c>
      <c r="Q5550" s="37">
        <f t="shared" ca="1" si="344"/>
        <v>0</v>
      </c>
      <c r="R5550" s="38">
        <f t="shared" si="345"/>
        <v>10</v>
      </c>
      <c r="S5550" s="38">
        <f t="shared" ca="1" si="346"/>
        <v>0</v>
      </c>
      <c r="T5550" s="38">
        <f t="shared" ca="1" si="347"/>
        <v>10</v>
      </c>
      <c r="U5550" s="38">
        <f ca="1">SUM($R$9:S5550)</f>
        <v>-127580</v>
      </c>
    </row>
    <row r="5551" spans="16:21" x14ac:dyDescent="0.2">
      <c r="P5551">
        <v>5543</v>
      </c>
      <c r="Q5551" s="37">
        <f t="shared" ca="1" si="344"/>
        <v>0</v>
      </c>
      <c r="R5551" s="38">
        <f t="shared" si="345"/>
        <v>10</v>
      </c>
      <c r="S5551" s="38">
        <f t="shared" ca="1" si="346"/>
        <v>0</v>
      </c>
      <c r="T5551" s="38">
        <f t="shared" ca="1" si="347"/>
        <v>10</v>
      </c>
      <c r="U5551" s="38">
        <f ca="1">SUM($R$9:S5551)</f>
        <v>-127570</v>
      </c>
    </row>
    <row r="5552" spans="16:21" x14ac:dyDescent="0.2">
      <c r="P5552">
        <v>5544</v>
      </c>
      <c r="Q5552" s="37">
        <f t="shared" ca="1" si="344"/>
        <v>0</v>
      </c>
      <c r="R5552" s="38">
        <f t="shared" si="345"/>
        <v>10</v>
      </c>
      <c r="S5552" s="38">
        <f t="shared" ca="1" si="346"/>
        <v>0</v>
      </c>
      <c r="T5552" s="38">
        <f t="shared" ca="1" si="347"/>
        <v>10</v>
      </c>
      <c r="U5552" s="38">
        <f ca="1">SUM($R$9:S5552)</f>
        <v>-127560</v>
      </c>
    </row>
    <row r="5553" spans="16:21" x14ac:dyDescent="0.2">
      <c r="P5553">
        <v>5545</v>
      </c>
      <c r="Q5553" s="37">
        <f t="shared" ref="Q5553:Q5616" ca="1" si="348">IF(RAND()&lt;$C$2,1,0)</f>
        <v>0</v>
      </c>
      <c r="R5553" s="38">
        <f t="shared" ref="R5553:R5616" si="349">$G$2</f>
        <v>10</v>
      </c>
      <c r="S5553" s="38">
        <f t="shared" ref="S5553:S5616" ca="1" si="350">IF(Q5553=1,$G$3,$G$4)</f>
        <v>0</v>
      </c>
      <c r="T5553" s="38">
        <f t="shared" ca="1" si="347"/>
        <v>10</v>
      </c>
      <c r="U5553" s="38">
        <f ca="1">SUM($R$9:S5553)</f>
        <v>-127550</v>
      </c>
    </row>
    <row r="5554" spans="16:21" x14ac:dyDescent="0.2">
      <c r="P5554">
        <v>5546</v>
      </c>
      <c r="Q5554" s="37">
        <f t="shared" ca="1" si="348"/>
        <v>0</v>
      </c>
      <c r="R5554" s="38">
        <f t="shared" si="349"/>
        <v>10</v>
      </c>
      <c r="S5554" s="38">
        <f t="shared" ca="1" si="350"/>
        <v>0</v>
      </c>
      <c r="T5554" s="38">
        <f t="shared" ca="1" si="347"/>
        <v>10</v>
      </c>
      <c r="U5554" s="38">
        <f ca="1">SUM($R$9:S5554)</f>
        <v>-127540</v>
      </c>
    </row>
    <row r="5555" spans="16:21" x14ac:dyDescent="0.2">
      <c r="P5555">
        <v>5547</v>
      </c>
      <c r="Q5555" s="37">
        <f t="shared" ca="1" si="348"/>
        <v>0</v>
      </c>
      <c r="R5555" s="38">
        <f t="shared" si="349"/>
        <v>10</v>
      </c>
      <c r="S5555" s="38">
        <f t="shared" ca="1" si="350"/>
        <v>0</v>
      </c>
      <c r="T5555" s="38">
        <f t="shared" ca="1" si="347"/>
        <v>10</v>
      </c>
      <c r="U5555" s="38">
        <f ca="1">SUM($R$9:S5555)</f>
        <v>-127530</v>
      </c>
    </row>
    <row r="5556" spans="16:21" x14ac:dyDescent="0.2">
      <c r="P5556">
        <v>5548</v>
      </c>
      <c r="Q5556" s="37">
        <f t="shared" ca="1" si="348"/>
        <v>0</v>
      </c>
      <c r="R5556" s="38">
        <f t="shared" si="349"/>
        <v>10</v>
      </c>
      <c r="S5556" s="38">
        <f t="shared" ca="1" si="350"/>
        <v>0</v>
      </c>
      <c r="T5556" s="38">
        <f t="shared" ca="1" si="347"/>
        <v>10</v>
      </c>
      <c r="U5556" s="38">
        <f ca="1">SUM($R$9:S5556)</f>
        <v>-127520</v>
      </c>
    </row>
    <row r="5557" spans="16:21" x14ac:dyDescent="0.2">
      <c r="P5557">
        <v>5549</v>
      </c>
      <c r="Q5557" s="37">
        <f t="shared" ca="1" si="348"/>
        <v>0</v>
      </c>
      <c r="R5557" s="38">
        <f t="shared" si="349"/>
        <v>10</v>
      </c>
      <c r="S5557" s="38">
        <f t="shared" ca="1" si="350"/>
        <v>0</v>
      </c>
      <c r="T5557" s="38">
        <f t="shared" ca="1" si="347"/>
        <v>10</v>
      </c>
      <c r="U5557" s="38">
        <f ca="1">SUM($R$9:S5557)</f>
        <v>-127510</v>
      </c>
    </row>
    <row r="5558" spans="16:21" x14ac:dyDescent="0.2">
      <c r="P5558">
        <v>5550</v>
      </c>
      <c r="Q5558" s="37">
        <f t="shared" ca="1" si="348"/>
        <v>0</v>
      </c>
      <c r="R5558" s="38">
        <f t="shared" si="349"/>
        <v>10</v>
      </c>
      <c r="S5558" s="38">
        <f t="shared" ca="1" si="350"/>
        <v>0</v>
      </c>
      <c r="T5558" s="38">
        <f t="shared" ca="1" si="347"/>
        <v>10</v>
      </c>
      <c r="U5558" s="38">
        <f ca="1">SUM($R$9:S5558)</f>
        <v>-127500</v>
      </c>
    </row>
    <row r="5559" spans="16:21" x14ac:dyDescent="0.2">
      <c r="P5559">
        <v>5551</v>
      </c>
      <c r="Q5559" s="37">
        <f t="shared" ca="1" si="348"/>
        <v>0</v>
      </c>
      <c r="R5559" s="38">
        <f t="shared" si="349"/>
        <v>10</v>
      </c>
      <c r="S5559" s="38">
        <f t="shared" ca="1" si="350"/>
        <v>0</v>
      </c>
      <c r="T5559" s="38">
        <f t="shared" ca="1" si="347"/>
        <v>10</v>
      </c>
      <c r="U5559" s="38">
        <f ca="1">SUM($R$9:S5559)</f>
        <v>-127490</v>
      </c>
    </row>
    <row r="5560" spans="16:21" x14ac:dyDescent="0.2">
      <c r="P5560">
        <v>5552</v>
      </c>
      <c r="Q5560" s="37">
        <f t="shared" ca="1" si="348"/>
        <v>1</v>
      </c>
      <c r="R5560" s="38">
        <f t="shared" si="349"/>
        <v>10</v>
      </c>
      <c r="S5560" s="38">
        <f t="shared" ca="1" si="350"/>
        <v>-1000</v>
      </c>
      <c r="T5560" s="38">
        <f t="shared" ca="1" si="347"/>
        <v>-990</v>
      </c>
      <c r="U5560" s="38">
        <f ca="1">SUM($R$9:S5560)</f>
        <v>-128480</v>
      </c>
    </row>
    <row r="5561" spans="16:21" x14ac:dyDescent="0.2">
      <c r="P5561">
        <v>5553</v>
      </c>
      <c r="Q5561" s="37">
        <f t="shared" ca="1" si="348"/>
        <v>0</v>
      </c>
      <c r="R5561" s="38">
        <f t="shared" si="349"/>
        <v>10</v>
      </c>
      <c r="S5561" s="38">
        <f t="shared" ca="1" si="350"/>
        <v>0</v>
      </c>
      <c r="T5561" s="38">
        <f t="shared" ca="1" si="347"/>
        <v>10</v>
      </c>
      <c r="U5561" s="38">
        <f ca="1">SUM($R$9:S5561)</f>
        <v>-128470</v>
      </c>
    </row>
    <row r="5562" spans="16:21" x14ac:dyDescent="0.2">
      <c r="P5562">
        <v>5554</v>
      </c>
      <c r="Q5562" s="37">
        <f t="shared" ca="1" si="348"/>
        <v>0</v>
      </c>
      <c r="R5562" s="38">
        <f t="shared" si="349"/>
        <v>10</v>
      </c>
      <c r="S5562" s="38">
        <f t="shared" ca="1" si="350"/>
        <v>0</v>
      </c>
      <c r="T5562" s="38">
        <f t="shared" ca="1" si="347"/>
        <v>10</v>
      </c>
      <c r="U5562" s="38">
        <f ca="1">SUM($R$9:S5562)</f>
        <v>-128460</v>
      </c>
    </row>
    <row r="5563" spans="16:21" x14ac:dyDescent="0.2">
      <c r="P5563">
        <v>5555</v>
      </c>
      <c r="Q5563" s="37">
        <f t="shared" ca="1" si="348"/>
        <v>0</v>
      </c>
      <c r="R5563" s="38">
        <f t="shared" si="349"/>
        <v>10</v>
      </c>
      <c r="S5563" s="38">
        <f t="shared" ca="1" si="350"/>
        <v>0</v>
      </c>
      <c r="T5563" s="38">
        <f t="shared" ca="1" si="347"/>
        <v>10</v>
      </c>
      <c r="U5563" s="38">
        <f ca="1">SUM($R$9:S5563)</f>
        <v>-128450</v>
      </c>
    </row>
    <row r="5564" spans="16:21" x14ac:dyDescent="0.2">
      <c r="P5564">
        <v>5556</v>
      </c>
      <c r="Q5564" s="37">
        <f t="shared" ca="1" si="348"/>
        <v>0</v>
      </c>
      <c r="R5564" s="38">
        <f t="shared" si="349"/>
        <v>10</v>
      </c>
      <c r="S5564" s="38">
        <f t="shared" ca="1" si="350"/>
        <v>0</v>
      </c>
      <c r="T5564" s="38">
        <f t="shared" ca="1" si="347"/>
        <v>10</v>
      </c>
      <c r="U5564" s="38">
        <f ca="1">SUM($R$9:S5564)</f>
        <v>-128440</v>
      </c>
    </row>
    <row r="5565" spans="16:21" x14ac:dyDescent="0.2">
      <c r="P5565">
        <v>5557</v>
      </c>
      <c r="Q5565" s="37">
        <f t="shared" ca="1" si="348"/>
        <v>0</v>
      </c>
      <c r="R5565" s="38">
        <f t="shared" si="349"/>
        <v>10</v>
      </c>
      <c r="S5565" s="38">
        <f t="shared" ca="1" si="350"/>
        <v>0</v>
      </c>
      <c r="T5565" s="38">
        <f t="shared" ca="1" si="347"/>
        <v>10</v>
      </c>
      <c r="U5565" s="38">
        <f ca="1">SUM($R$9:S5565)</f>
        <v>-128430</v>
      </c>
    </row>
    <row r="5566" spans="16:21" x14ac:dyDescent="0.2">
      <c r="P5566">
        <v>5558</v>
      </c>
      <c r="Q5566" s="37">
        <f t="shared" ca="1" si="348"/>
        <v>0</v>
      </c>
      <c r="R5566" s="38">
        <f t="shared" si="349"/>
        <v>10</v>
      </c>
      <c r="S5566" s="38">
        <f t="shared" ca="1" si="350"/>
        <v>0</v>
      </c>
      <c r="T5566" s="38">
        <f t="shared" ca="1" si="347"/>
        <v>10</v>
      </c>
      <c r="U5566" s="38">
        <f ca="1">SUM($R$9:S5566)</f>
        <v>-128420</v>
      </c>
    </row>
    <row r="5567" spans="16:21" x14ac:dyDescent="0.2">
      <c r="P5567">
        <v>5559</v>
      </c>
      <c r="Q5567" s="37">
        <f t="shared" ca="1" si="348"/>
        <v>0</v>
      </c>
      <c r="R5567" s="38">
        <f t="shared" si="349"/>
        <v>10</v>
      </c>
      <c r="S5567" s="38">
        <f t="shared" ca="1" si="350"/>
        <v>0</v>
      </c>
      <c r="T5567" s="38">
        <f t="shared" ca="1" si="347"/>
        <v>10</v>
      </c>
      <c r="U5567" s="38">
        <f ca="1">SUM($R$9:S5567)</f>
        <v>-128410</v>
      </c>
    </row>
    <row r="5568" spans="16:21" x14ac:dyDescent="0.2">
      <c r="P5568">
        <v>5560</v>
      </c>
      <c r="Q5568" s="37">
        <f t="shared" ca="1" si="348"/>
        <v>0</v>
      </c>
      <c r="R5568" s="38">
        <f t="shared" si="349"/>
        <v>10</v>
      </c>
      <c r="S5568" s="38">
        <f t="shared" ca="1" si="350"/>
        <v>0</v>
      </c>
      <c r="T5568" s="38">
        <f t="shared" ca="1" si="347"/>
        <v>10</v>
      </c>
      <c r="U5568" s="38">
        <f ca="1">SUM($R$9:S5568)</f>
        <v>-128400</v>
      </c>
    </row>
    <row r="5569" spans="16:21" x14ac:dyDescent="0.2">
      <c r="P5569">
        <v>5561</v>
      </c>
      <c r="Q5569" s="37">
        <f t="shared" ca="1" si="348"/>
        <v>0</v>
      </c>
      <c r="R5569" s="38">
        <f t="shared" si="349"/>
        <v>10</v>
      </c>
      <c r="S5569" s="38">
        <f t="shared" ca="1" si="350"/>
        <v>0</v>
      </c>
      <c r="T5569" s="38">
        <f t="shared" ca="1" si="347"/>
        <v>10</v>
      </c>
      <c r="U5569" s="38">
        <f ca="1">SUM($R$9:S5569)</f>
        <v>-128390</v>
      </c>
    </row>
    <row r="5570" spans="16:21" x14ac:dyDescent="0.2">
      <c r="P5570">
        <v>5562</v>
      </c>
      <c r="Q5570" s="37">
        <f t="shared" ca="1" si="348"/>
        <v>0</v>
      </c>
      <c r="R5570" s="38">
        <f t="shared" si="349"/>
        <v>10</v>
      </c>
      <c r="S5570" s="38">
        <f t="shared" ca="1" si="350"/>
        <v>0</v>
      </c>
      <c r="T5570" s="38">
        <f t="shared" ca="1" si="347"/>
        <v>10</v>
      </c>
      <c r="U5570" s="38">
        <f ca="1">SUM($R$9:S5570)</f>
        <v>-128380</v>
      </c>
    </row>
    <row r="5571" spans="16:21" x14ac:dyDescent="0.2">
      <c r="P5571">
        <v>5563</v>
      </c>
      <c r="Q5571" s="37">
        <f t="shared" ca="1" si="348"/>
        <v>0</v>
      </c>
      <c r="R5571" s="38">
        <f t="shared" si="349"/>
        <v>10</v>
      </c>
      <c r="S5571" s="38">
        <f t="shared" ca="1" si="350"/>
        <v>0</v>
      </c>
      <c r="T5571" s="38">
        <f t="shared" ca="1" si="347"/>
        <v>10</v>
      </c>
      <c r="U5571" s="38">
        <f ca="1">SUM($R$9:S5571)</f>
        <v>-128370</v>
      </c>
    </row>
    <row r="5572" spans="16:21" x14ac:dyDescent="0.2">
      <c r="P5572">
        <v>5564</v>
      </c>
      <c r="Q5572" s="37">
        <f t="shared" ca="1" si="348"/>
        <v>0</v>
      </c>
      <c r="R5572" s="38">
        <f t="shared" si="349"/>
        <v>10</v>
      </c>
      <c r="S5572" s="38">
        <f t="shared" ca="1" si="350"/>
        <v>0</v>
      </c>
      <c r="T5572" s="38">
        <f t="shared" ca="1" si="347"/>
        <v>10</v>
      </c>
      <c r="U5572" s="38">
        <f ca="1">SUM($R$9:S5572)</f>
        <v>-128360</v>
      </c>
    </row>
    <row r="5573" spans="16:21" x14ac:dyDescent="0.2">
      <c r="P5573">
        <v>5565</v>
      </c>
      <c r="Q5573" s="37">
        <f t="shared" ca="1" si="348"/>
        <v>0</v>
      </c>
      <c r="R5573" s="38">
        <f t="shared" si="349"/>
        <v>10</v>
      </c>
      <c r="S5573" s="38">
        <f t="shared" ca="1" si="350"/>
        <v>0</v>
      </c>
      <c r="T5573" s="38">
        <f t="shared" ca="1" si="347"/>
        <v>10</v>
      </c>
      <c r="U5573" s="38">
        <f ca="1">SUM($R$9:S5573)</f>
        <v>-128350</v>
      </c>
    </row>
    <row r="5574" spans="16:21" x14ac:dyDescent="0.2">
      <c r="P5574">
        <v>5566</v>
      </c>
      <c r="Q5574" s="37">
        <f t="shared" ca="1" si="348"/>
        <v>0</v>
      </c>
      <c r="R5574" s="38">
        <f t="shared" si="349"/>
        <v>10</v>
      </c>
      <c r="S5574" s="38">
        <f t="shared" ca="1" si="350"/>
        <v>0</v>
      </c>
      <c r="T5574" s="38">
        <f t="shared" ca="1" si="347"/>
        <v>10</v>
      </c>
      <c r="U5574" s="38">
        <f ca="1">SUM($R$9:S5574)</f>
        <v>-128340</v>
      </c>
    </row>
    <row r="5575" spans="16:21" x14ac:dyDescent="0.2">
      <c r="P5575">
        <v>5567</v>
      </c>
      <c r="Q5575" s="37">
        <f t="shared" ca="1" si="348"/>
        <v>0</v>
      </c>
      <c r="R5575" s="38">
        <f t="shared" si="349"/>
        <v>10</v>
      </c>
      <c r="S5575" s="38">
        <f t="shared" ca="1" si="350"/>
        <v>0</v>
      </c>
      <c r="T5575" s="38">
        <f t="shared" ca="1" si="347"/>
        <v>10</v>
      </c>
      <c r="U5575" s="38">
        <f ca="1">SUM($R$9:S5575)</f>
        <v>-128330</v>
      </c>
    </row>
    <row r="5576" spans="16:21" x14ac:dyDescent="0.2">
      <c r="P5576">
        <v>5568</v>
      </c>
      <c r="Q5576" s="37">
        <f t="shared" ca="1" si="348"/>
        <v>0</v>
      </c>
      <c r="R5576" s="38">
        <f t="shared" si="349"/>
        <v>10</v>
      </c>
      <c r="S5576" s="38">
        <f t="shared" ca="1" si="350"/>
        <v>0</v>
      </c>
      <c r="T5576" s="38">
        <f t="shared" ca="1" si="347"/>
        <v>10</v>
      </c>
      <c r="U5576" s="38">
        <f ca="1">SUM($R$9:S5576)</f>
        <v>-128320</v>
      </c>
    </row>
    <row r="5577" spans="16:21" x14ac:dyDescent="0.2">
      <c r="P5577">
        <v>5569</v>
      </c>
      <c r="Q5577" s="37">
        <f t="shared" ca="1" si="348"/>
        <v>0</v>
      </c>
      <c r="R5577" s="38">
        <f t="shared" si="349"/>
        <v>10</v>
      </c>
      <c r="S5577" s="38">
        <f t="shared" ca="1" si="350"/>
        <v>0</v>
      </c>
      <c r="T5577" s="38">
        <f t="shared" ca="1" si="347"/>
        <v>10</v>
      </c>
      <c r="U5577" s="38">
        <f ca="1">SUM($R$9:S5577)</f>
        <v>-128310</v>
      </c>
    </row>
    <row r="5578" spans="16:21" x14ac:dyDescent="0.2">
      <c r="P5578">
        <v>5570</v>
      </c>
      <c r="Q5578" s="37">
        <f t="shared" ca="1" si="348"/>
        <v>0</v>
      </c>
      <c r="R5578" s="38">
        <f t="shared" si="349"/>
        <v>10</v>
      </c>
      <c r="S5578" s="38">
        <f t="shared" ca="1" si="350"/>
        <v>0</v>
      </c>
      <c r="T5578" s="38">
        <f t="shared" ref="T5578:T5641" ca="1" si="351">R5578+S5578</f>
        <v>10</v>
      </c>
      <c r="U5578" s="38">
        <f ca="1">SUM($R$9:S5578)</f>
        <v>-128300</v>
      </c>
    </row>
    <row r="5579" spans="16:21" x14ac:dyDescent="0.2">
      <c r="P5579">
        <v>5571</v>
      </c>
      <c r="Q5579" s="37">
        <f t="shared" ca="1" si="348"/>
        <v>0</v>
      </c>
      <c r="R5579" s="38">
        <f t="shared" si="349"/>
        <v>10</v>
      </c>
      <c r="S5579" s="38">
        <f t="shared" ca="1" si="350"/>
        <v>0</v>
      </c>
      <c r="T5579" s="38">
        <f t="shared" ca="1" si="351"/>
        <v>10</v>
      </c>
      <c r="U5579" s="38">
        <f ca="1">SUM($R$9:S5579)</f>
        <v>-128290</v>
      </c>
    </row>
    <row r="5580" spans="16:21" x14ac:dyDescent="0.2">
      <c r="P5580">
        <v>5572</v>
      </c>
      <c r="Q5580" s="37">
        <f t="shared" ca="1" si="348"/>
        <v>0</v>
      </c>
      <c r="R5580" s="38">
        <f t="shared" si="349"/>
        <v>10</v>
      </c>
      <c r="S5580" s="38">
        <f t="shared" ca="1" si="350"/>
        <v>0</v>
      </c>
      <c r="T5580" s="38">
        <f t="shared" ca="1" si="351"/>
        <v>10</v>
      </c>
      <c r="U5580" s="38">
        <f ca="1">SUM($R$9:S5580)</f>
        <v>-128280</v>
      </c>
    </row>
    <row r="5581" spans="16:21" x14ac:dyDescent="0.2">
      <c r="P5581">
        <v>5573</v>
      </c>
      <c r="Q5581" s="37">
        <f t="shared" ca="1" si="348"/>
        <v>0</v>
      </c>
      <c r="R5581" s="38">
        <f t="shared" si="349"/>
        <v>10</v>
      </c>
      <c r="S5581" s="38">
        <f t="shared" ca="1" si="350"/>
        <v>0</v>
      </c>
      <c r="T5581" s="38">
        <f t="shared" ca="1" si="351"/>
        <v>10</v>
      </c>
      <c r="U5581" s="38">
        <f ca="1">SUM($R$9:S5581)</f>
        <v>-128270</v>
      </c>
    </row>
    <row r="5582" spans="16:21" x14ac:dyDescent="0.2">
      <c r="P5582">
        <v>5574</v>
      </c>
      <c r="Q5582" s="37">
        <f t="shared" ca="1" si="348"/>
        <v>0</v>
      </c>
      <c r="R5582" s="38">
        <f t="shared" si="349"/>
        <v>10</v>
      </c>
      <c r="S5582" s="38">
        <f t="shared" ca="1" si="350"/>
        <v>0</v>
      </c>
      <c r="T5582" s="38">
        <f t="shared" ca="1" si="351"/>
        <v>10</v>
      </c>
      <c r="U5582" s="38">
        <f ca="1">SUM($R$9:S5582)</f>
        <v>-128260</v>
      </c>
    </row>
    <row r="5583" spans="16:21" x14ac:dyDescent="0.2">
      <c r="P5583">
        <v>5575</v>
      </c>
      <c r="Q5583" s="37">
        <f t="shared" ca="1" si="348"/>
        <v>1</v>
      </c>
      <c r="R5583" s="38">
        <f t="shared" si="349"/>
        <v>10</v>
      </c>
      <c r="S5583" s="38">
        <f t="shared" ca="1" si="350"/>
        <v>-1000</v>
      </c>
      <c r="T5583" s="38">
        <f t="shared" ca="1" si="351"/>
        <v>-990</v>
      </c>
      <c r="U5583" s="38">
        <f ca="1">SUM($R$9:S5583)</f>
        <v>-129250</v>
      </c>
    </row>
    <row r="5584" spans="16:21" x14ac:dyDescent="0.2">
      <c r="P5584">
        <v>5576</v>
      </c>
      <c r="Q5584" s="37">
        <f t="shared" ca="1" si="348"/>
        <v>0</v>
      </c>
      <c r="R5584" s="38">
        <f t="shared" si="349"/>
        <v>10</v>
      </c>
      <c r="S5584" s="38">
        <f t="shared" ca="1" si="350"/>
        <v>0</v>
      </c>
      <c r="T5584" s="38">
        <f t="shared" ca="1" si="351"/>
        <v>10</v>
      </c>
      <c r="U5584" s="38">
        <f ca="1">SUM($R$9:S5584)</f>
        <v>-129240</v>
      </c>
    </row>
    <row r="5585" spans="16:21" x14ac:dyDescent="0.2">
      <c r="P5585">
        <v>5577</v>
      </c>
      <c r="Q5585" s="37">
        <f t="shared" ca="1" si="348"/>
        <v>0</v>
      </c>
      <c r="R5585" s="38">
        <f t="shared" si="349"/>
        <v>10</v>
      </c>
      <c r="S5585" s="38">
        <f t="shared" ca="1" si="350"/>
        <v>0</v>
      </c>
      <c r="T5585" s="38">
        <f t="shared" ca="1" si="351"/>
        <v>10</v>
      </c>
      <c r="U5585" s="38">
        <f ca="1">SUM($R$9:S5585)</f>
        <v>-129230</v>
      </c>
    </row>
    <row r="5586" spans="16:21" x14ac:dyDescent="0.2">
      <c r="P5586">
        <v>5578</v>
      </c>
      <c r="Q5586" s="37">
        <f t="shared" ca="1" si="348"/>
        <v>0</v>
      </c>
      <c r="R5586" s="38">
        <f t="shared" si="349"/>
        <v>10</v>
      </c>
      <c r="S5586" s="38">
        <f t="shared" ca="1" si="350"/>
        <v>0</v>
      </c>
      <c r="T5586" s="38">
        <f t="shared" ca="1" si="351"/>
        <v>10</v>
      </c>
      <c r="U5586" s="38">
        <f ca="1">SUM($R$9:S5586)</f>
        <v>-129220</v>
      </c>
    </row>
    <row r="5587" spans="16:21" x14ac:dyDescent="0.2">
      <c r="P5587">
        <v>5579</v>
      </c>
      <c r="Q5587" s="37">
        <f t="shared" ca="1" si="348"/>
        <v>0</v>
      </c>
      <c r="R5587" s="38">
        <f t="shared" si="349"/>
        <v>10</v>
      </c>
      <c r="S5587" s="38">
        <f t="shared" ca="1" si="350"/>
        <v>0</v>
      </c>
      <c r="T5587" s="38">
        <f t="shared" ca="1" si="351"/>
        <v>10</v>
      </c>
      <c r="U5587" s="38">
        <f ca="1">SUM($R$9:S5587)</f>
        <v>-129210</v>
      </c>
    </row>
    <row r="5588" spans="16:21" x14ac:dyDescent="0.2">
      <c r="P5588">
        <v>5580</v>
      </c>
      <c r="Q5588" s="37">
        <f t="shared" ca="1" si="348"/>
        <v>1</v>
      </c>
      <c r="R5588" s="38">
        <f t="shared" si="349"/>
        <v>10</v>
      </c>
      <c r="S5588" s="38">
        <f t="shared" ca="1" si="350"/>
        <v>-1000</v>
      </c>
      <c r="T5588" s="38">
        <f t="shared" ca="1" si="351"/>
        <v>-990</v>
      </c>
      <c r="U5588" s="38">
        <f ca="1">SUM($R$9:S5588)</f>
        <v>-130200</v>
      </c>
    </row>
    <row r="5589" spans="16:21" x14ac:dyDescent="0.2">
      <c r="P5589">
        <v>5581</v>
      </c>
      <c r="Q5589" s="37">
        <f t="shared" ca="1" si="348"/>
        <v>0</v>
      </c>
      <c r="R5589" s="38">
        <f t="shared" si="349"/>
        <v>10</v>
      </c>
      <c r="S5589" s="38">
        <f t="shared" ca="1" si="350"/>
        <v>0</v>
      </c>
      <c r="T5589" s="38">
        <f t="shared" ca="1" si="351"/>
        <v>10</v>
      </c>
      <c r="U5589" s="38">
        <f ca="1">SUM($R$9:S5589)</f>
        <v>-130190</v>
      </c>
    </row>
    <row r="5590" spans="16:21" x14ac:dyDescent="0.2">
      <c r="P5590">
        <v>5582</v>
      </c>
      <c r="Q5590" s="37">
        <f t="shared" ca="1" si="348"/>
        <v>0</v>
      </c>
      <c r="R5590" s="38">
        <f t="shared" si="349"/>
        <v>10</v>
      </c>
      <c r="S5590" s="38">
        <f t="shared" ca="1" si="350"/>
        <v>0</v>
      </c>
      <c r="T5590" s="38">
        <f t="shared" ca="1" si="351"/>
        <v>10</v>
      </c>
      <c r="U5590" s="38">
        <f ca="1">SUM($R$9:S5590)</f>
        <v>-130180</v>
      </c>
    </row>
    <row r="5591" spans="16:21" x14ac:dyDescent="0.2">
      <c r="P5591">
        <v>5583</v>
      </c>
      <c r="Q5591" s="37">
        <f t="shared" ca="1" si="348"/>
        <v>0</v>
      </c>
      <c r="R5591" s="38">
        <f t="shared" si="349"/>
        <v>10</v>
      </c>
      <c r="S5591" s="38">
        <f t="shared" ca="1" si="350"/>
        <v>0</v>
      </c>
      <c r="T5591" s="38">
        <f t="shared" ca="1" si="351"/>
        <v>10</v>
      </c>
      <c r="U5591" s="38">
        <f ca="1">SUM($R$9:S5591)</f>
        <v>-130170</v>
      </c>
    </row>
    <row r="5592" spans="16:21" x14ac:dyDescent="0.2">
      <c r="P5592">
        <v>5584</v>
      </c>
      <c r="Q5592" s="37">
        <f t="shared" ca="1" si="348"/>
        <v>0</v>
      </c>
      <c r="R5592" s="38">
        <f t="shared" si="349"/>
        <v>10</v>
      </c>
      <c r="S5592" s="38">
        <f t="shared" ca="1" si="350"/>
        <v>0</v>
      </c>
      <c r="T5592" s="38">
        <f t="shared" ca="1" si="351"/>
        <v>10</v>
      </c>
      <c r="U5592" s="38">
        <f ca="1">SUM($R$9:S5592)</f>
        <v>-130160</v>
      </c>
    </row>
    <row r="5593" spans="16:21" x14ac:dyDescent="0.2">
      <c r="P5593">
        <v>5585</v>
      </c>
      <c r="Q5593" s="37">
        <f t="shared" ca="1" si="348"/>
        <v>0</v>
      </c>
      <c r="R5593" s="38">
        <f t="shared" si="349"/>
        <v>10</v>
      </c>
      <c r="S5593" s="38">
        <f t="shared" ca="1" si="350"/>
        <v>0</v>
      </c>
      <c r="T5593" s="38">
        <f t="shared" ca="1" si="351"/>
        <v>10</v>
      </c>
      <c r="U5593" s="38">
        <f ca="1">SUM($R$9:S5593)</f>
        <v>-130150</v>
      </c>
    </row>
    <row r="5594" spans="16:21" x14ac:dyDescent="0.2">
      <c r="P5594">
        <v>5586</v>
      </c>
      <c r="Q5594" s="37">
        <f t="shared" ca="1" si="348"/>
        <v>0</v>
      </c>
      <c r="R5594" s="38">
        <f t="shared" si="349"/>
        <v>10</v>
      </c>
      <c r="S5594" s="38">
        <f t="shared" ca="1" si="350"/>
        <v>0</v>
      </c>
      <c r="T5594" s="38">
        <f t="shared" ca="1" si="351"/>
        <v>10</v>
      </c>
      <c r="U5594" s="38">
        <f ca="1">SUM($R$9:S5594)</f>
        <v>-130140</v>
      </c>
    </row>
    <row r="5595" spans="16:21" x14ac:dyDescent="0.2">
      <c r="P5595">
        <v>5587</v>
      </c>
      <c r="Q5595" s="37">
        <f t="shared" ca="1" si="348"/>
        <v>0</v>
      </c>
      <c r="R5595" s="38">
        <f t="shared" si="349"/>
        <v>10</v>
      </c>
      <c r="S5595" s="38">
        <f t="shared" ca="1" si="350"/>
        <v>0</v>
      </c>
      <c r="T5595" s="38">
        <f t="shared" ca="1" si="351"/>
        <v>10</v>
      </c>
      <c r="U5595" s="38">
        <f ca="1">SUM($R$9:S5595)</f>
        <v>-130130</v>
      </c>
    </row>
    <row r="5596" spans="16:21" x14ac:dyDescent="0.2">
      <c r="P5596">
        <v>5588</v>
      </c>
      <c r="Q5596" s="37">
        <f t="shared" ca="1" si="348"/>
        <v>0</v>
      </c>
      <c r="R5596" s="38">
        <f t="shared" si="349"/>
        <v>10</v>
      </c>
      <c r="S5596" s="38">
        <f t="shared" ca="1" si="350"/>
        <v>0</v>
      </c>
      <c r="T5596" s="38">
        <f t="shared" ca="1" si="351"/>
        <v>10</v>
      </c>
      <c r="U5596" s="38">
        <f ca="1">SUM($R$9:S5596)</f>
        <v>-130120</v>
      </c>
    </row>
    <row r="5597" spans="16:21" x14ac:dyDescent="0.2">
      <c r="P5597">
        <v>5589</v>
      </c>
      <c r="Q5597" s="37">
        <f t="shared" ca="1" si="348"/>
        <v>0</v>
      </c>
      <c r="R5597" s="38">
        <f t="shared" si="349"/>
        <v>10</v>
      </c>
      <c r="S5597" s="38">
        <f t="shared" ca="1" si="350"/>
        <v>0</v>
      </c>
      <c r="T5597" s="38">
        <f t="shared" ca="1" si="351"/>
        <v>10</v>
      </c>
      <c r="U5597" s="38">
        <f ca="1">SUM($R$9:S5597)</f>
        <v>-130110</v>
      </c>
    </row>
    <row r="5598" spans="16:21" x14ac:dyDescent="0.2">
      <c r="P5598">
        <v>5590</v>
      </c>
      <c r="Q5598" s="37">
        <f t="shared" ca="1" si="348"/>
        <v>0</v>
      </c>
      <c r="R5598" s="38">
        <f t="shared" si="349"/>
        <v>10</v>
      </c>
      <c r="S5598" s="38">
        <f t="shared" ca="1" si="350"/>
        <v>0</v>
      </c>
      <c r="T5598" s="38">
        <f t="shared" ca="1" si="351"/>
        <v>10</v>
      </c>
      <c r="U5598" s="38">
        <f ca="1">SUM($R$9:S5598)</f>
        <v>-130100</v>
      </c>
    </row>
    <row r="5599" spans="16:21" x14ac:dyDescent="0.2">
      <c r="P5599">
        <v>5591</v>
      </c>
      <c r="Q5599" s="37">
        <f t="shared" ca="1" si="348"/>
        <v>0</v>
      </c>
      <c r="R5599" s="38">
        <f t="shared" si="349"/>
        <v>10</v>
      </c>
      <c r="S5599" s="38">
        <f t="shared" ca="1" si="350"/>
        <v>0</v>
      </c>
      <c r="T5599" s="38">
        <f t="shared" ca="1" si="351"/>
        <v>10</v>
      </c>
      <c r="U5599" s="38">
        <f ca="1">SUM($R$9:S5599)</f>
        <v>-130090</v>
      </c>
    </row>
    <row r="5600" spans="16:21" x14ac:dyDescent="0.2">
      <c r="P5600">
        <v>5592</v>
      </c>
      <c r="Q5600" s="37">
        <f t="shared" ca="1" si="348"/>
        <v>0</v>
      </c>
      <c r="R5600" s="38">
        <f t="shared" si="349"/>
        <v>10</v>
      </c>
      <c r="S5600" s="38">
        <f t="shared" ca="1" si="350"/>
        <v>0</v>
      </c>
      <c r="T5600" s="38">
        <f t="shared" ca="1" si="351"/>
        <v>10</v>
      </c>
      <c r="U5600" s="38">
        <f ca="1">SUM($R$9:S5600)</f>
        <v>-130080</v>
      </c>
    </row>
    <row r="5601" spans="16:21" x14ac:dyDescent="0.2">
      <c r="P5601">
        <v>5593</v>
      </c>
      <c r="Q5601" s="37">
        <f t="shared" ca="1" si="348"/>
        <v>0</v>
      </c>
      <c r="R5601" s="38">
        <f t="shared" si="349"/>
        <v>10</v>
      </c>
      <c r="S5601" s="38">
        <f t="shared" ca="1" si="350"/>
        <v>0</v>
      </c>
      <c r="T5601" s="38">
        <f t="shared" ca="1" si="351"/>
        <v>10</v>
      </c>
      <c r="U5601" s="38">
        <f ca="1">SUM($R$9:S5601)</f>
        <v>-130070</v>
      </c>
    </row>
    <row r="5602" spans="16:21" x14ac:dyDescent="0.2">
      <c r="P5602">
        <v>5594</v>
      </c>
      <c r="Q5602" s="37">
        <f t="shared" ca="1" si="348"/>
        <v>0</v>
      </c>
      <c r="R5602" s="38">
        <f t="shared" si="349"/>
        <v>10</v>
      </c>
      <c r="S5602" s="38">
        <f t="shared" ca="1" si="350"/>
        <v>0</v>
      </c>
      <c r="T5602" s="38">
        <f t="shared" ca="1" si="351"/>
        <v>10</v>
      </c>
      <c r="U5602" s="38">
        <f ca="1">SUM($R$9:S5602)</f>
        <v>-130060</v>
      </c>
    </row>
    <row r="5603" spans="16:21" x14ac:dyDescent="0.2">
      <c r="P5603">
        <v>5595</v>
      </c>
      <c r="Q5603" s="37">
        <f t="shared" ca="1" si="348"/>
        <v>1</v>
      </c>
      <c r="R5603" s="38">
        <f t="shared" si="349"/>
        <v>10</v>
      </c>
      <c r="S5603" s="38">
        <f t="shared" ca="1" si="350"/>
        <v>-1000</v>
      </c>
      <c r="T5603" s="38">
        <f t="shared" ca="1" si="351"/>
        <v>-990</v>
      </c>
      <c r="U5603" s="38">
        <f ca="1">SUM($R$9:S5603)</f>
        <v>-131050</v>
      </c>
    </row>
    <row r="5604" spans="16:21" x14ac:dyDescent="0.2">
      <c r="P5604">
        <v>5596</v>
      </c>
      <c r="Q5604" s="37">
        <f t="shared" ca="1" si="348"/>
        <v>0</v>
      </c>
      <c r="R5604" s="38">
        <f t="shared" si="349"/>
        <v>10</v>
      </c>
      <c r="S5604" s="38">
        <f t="shared" ca="1" si="350"/>
        <v>0</v>
      </c>
      <c r="T5604" s="38">
        <f t="shared" ca="1" si="351"/>
        <v>10</v>
      </c>
      <c r="U5604" s="38">
        <f ca="1">SUM($R$9:S5604)</f>
        <v>-131040</v>
      </c>
    </row>
    <row r="5605" spans="16:21" x14ac:dyDescent="0.2">
      <c r="P5605">
        <v>5597</v>
      </c>
      <c r="Q5605" s="37">
        <f t="shared" ca="1" si="348"/>
        <v>0</v>
      </c>
      <c r="R5605" s="38">
        <f t="shared" si="349"/>
        <v>10</v>
      </c>
      <c r="S5605" s="38">
        <f t="shared" ca="1" si="350"/>
        <v>0</v>
      </c>
      <c r="T5605" s="38">
        <f t="shared" ca="1" si="351"/>
        <v>10</v>
      </c>
      <c r="U5605" s="38">
        <f ca="1">SUM($R$9:S5605)</f>
        <v>-131030</v>
      </c>
    </row>
    <row r="5606" spans="16:21" x14ac:dyDescent="0.2">
      <c r="P5606">
        <v>5598</v>
      </c>
      <c r="Q5606" s="37">
        <f t="shared" ca="1" si="348"/>
        <v>0</v>
      </c>
      <c r="R5606" s="38">
        <f t="shared" si="349"/>
        <v>10</v>
      </c>
      <c r="S5606" s="38">
        <f t="shared" ca="1" si="350"/>
        <v>0</v>
      </c>
      <c r="T5606" s="38">
        <f t="shared" ca="1" si="351"/>
        <v>10</v>
      </c>
      <c r="U5606" s="38">
        <f ca="1">SUM($R$9:S5606)</f>
        <v>-131020</v>
      </c>
    </row>
    <row r="5607" spans="16:21" x14ac:dyDescent="0.2">
      <c r="P5607">
        <v>5599</v>
      </c>
      <c r="Q5607" s="37">
        <f t="shared" ca="1" si="348"/>
        <v>0</v>
      </c>
      <c r="R5607" s="38">
        <f t="shared" si="349"/>
        <v>10</v>
      </c>
      <c r="S5607" s="38">
        <f t="shared" ca="1" si="350"/>
        <v>0</v>
      </c>
      <c r="T5607" s="38">
        <f t="shared" ca="1" si="351"/>
        <v>10</v>
      </c>
      <c r="U5607" s="38">
        <f ca="1">SUM($R$9:S5607)</f>
        <v>-131010</v>
      </c>
    </row>
    <row r="5608" spans="16:21" x14ac:dyDescent="0.2">
      <c r="P5608">
        <v>5600</v>
      </c>
      <c r="Q5608" s="37">
        <f t="shared" ca="1" si="348"/>
        <v>0</v>
      </c>
      <c r="R5608" s="38">
        <f t="shared" si="349"/>
        <v>10</v>
      </c>
      <c r="S5608" s="38">
        <f t="shared" ca="1" si="350"/>
        <v>0</v>
      </c>
      <c r="T5608" s="38">
        <f t="shared" ca="1" si="351"/>
        <v>10</v>
      </c>
      <c r="U5608" s="38">
        <f ca="1">SUM($R$9:S5608)</f>
        <v>-131000</v>
      </c>
    </row>
    <row r="5609" spans="16:21" x14ac:dyDescent="0.2">
      <c r="P5609">
        <v>5601</v>
      </c>
      <c r="Q5609" s="37">
        <f t="shared" ca="1" si="348"/>
        <v>0</v>
      </c>
      <c r="R5609" s="38">
        <f t="shared" si="349"/>
        <v>10</v>
      </c>
      <c r="S5609" s="38">
        <f t="shared" ca="1" si="350"/>
        <v>0</v>
      </c>
      <c r="T5609" s="38">
        <f t="shared" ca="1" si="351"/>
        <v>10</v>
      </c>
      <c r="U5609" s="38">
        <f ca="1">SUM($R$9:S5609)</f>
        <v>-130990</v>
      </c>
    </row>
    <row r="5610" spans="16:21" x14ac:dyDescent="0.2">
      <c r="P5610">
        <v>5602</v>
      </c>
      <c r="Q5610" s="37">
        <f t="shared" ca="1" si="348"/>
        <v>0</v>
      </c>
      <c r="R5610" s="38">
        <f t="shared" si="349"/>
        <v>10</v>
      </c>
      <c r="S5610" s="38">
        <f t="shared" ca="1" si="350"/>
        <v>0</v>
      </c>
      <c r="T5610" s="38">
        <f t="shared" ca="1" si="351"/>
        <v>10</v>
      </c>
      <c r="U5610" s="38">
        <f ca="1">SUM($R$9:S5610)</f>
        <v>-130980</v>
      </c>
    </row>
    <row r="5611" spans="16:21" x14ac:dyDescent="0.2">
      <c r="P5611">
        <v>5603</v>
      </c>
      <c r="Q5611" s="37">
        <f t="shared" ca="1" si="348"/>
        <v>0</v>
      </c>
      <c r="R5611" s="38">
        <f t="shared" si="349"/>
        <v>10</v>
      </c>
      <c r="S5611" s="38">
        <f t="shared" ca="1" si="350"/>
        <v>0</v>
      </c>
      <c r="T5611" s="38">
        <f t="shared" ca="1" si="351"/>
        <v>10</v>
      </c>
      <c r="U5611" s="38">
        <f ca="1">SUM($R$9:S5611)</f>
        <v>-130970</v>
      </c>
    </row>
    <row r="5612" spans="16:21" x14ac:dyDescent="0.2">
      <c r="P5612">
        <v>5604</v>
      </c>
      <c r="Q5612" s="37">
        <f t="shared" ca="1" si="348"/>
        <v>0</v>
      </c>
      <c r="R5612" s="38">
        <f t="shared" si="349"/>
        <v>10</v>
      </c>
      <c r="S5612" s="38">
        <f t="shared" ca="1" si="350"/>
        <v>0</v>
      </c>
      <c r="T5612" s="38">
        <f t="shared" ca="1" si="351"/>
        <v>10</v>
      </c>
      <c r="U5612" s="38">
        <f ca="1">SUM($R$9:S5612)</f>
        <v>-130960</v>
      </c>
    </row>
    <row r="5613" spans="16:21" x14ac:dyDescent="0.2">
      <c r="P5613">
        <v>5605</v>
      </c>
      <c r="Q5613" s="37">
        <f t="shared" ca="1" si="348"/>
        <v>0</v>
      </c>
      <c r="R5613" s="38">
        <f t="shared" si="349"/>
        <v>10</v>
      </c>
      <c r="S5613" s="38">
        <f t="shared" ca="1" si="350"/>
        <v>0</v>
      </c>
      <c r="T5613" s="38">
        <f t="shared" ca="1" si="351"/>
        <v>10</v>
      </c>
      <c r="U5613" s="38">
        <f ca="1">SUM($R$9:S5613)</f>
        <v>-130950</v>
      </c>
    </row>
    <row r="5614" spans="16:21" x14ac:dyDescent="0.2">
      <c r="P5614">
        <v>5606</v>
      </c>
      <c r="Q5614" s="37">
        <f t="shared" ca="1" si="348"/>
        <v>0</v>
      </c>
      <c r="R5614" s="38">
        <f t="shared" si="349"/>
        <v>10</v>
      </c>
      <c r="S5614" s="38">
        <f t="shared" ca="1" si="350"/>
        <v>0</v>
      </c>
      <c r="T5614" s="38">
        <f t="shared" ca="1" si="351"/>
        <v>10</v>
      </c>
      <c r="U5614" s="38">
        <f ca="1">SUM($R$9:S5614)</f>
        <v>-130940</v>
      </c>
    </row>
    <row r="5615" spans="16:21" x14ac:dyDescent="0.2">
      <c r="P5615">
        <v>5607</v>
      </c>
      <c r="Q5615" s="37">
        <f t="shared" ca="1" si="348"/>
        <v>0</v>
      </c>
      <c r="R5615" s="38">
        <f t="shared" si="349"/>
        <v>10</v>
      </c>
      <c r="S5615" s="38">
        <f t="shared" ca="1" si="350"/>
        <v>0</v>
      </c>
      <c r="T5615" s="38">
        <f t="shared" ca="1" si="351"/>
        <v>10</v>
      </c>
      <c r="U5615" s="38">
        <f ca="1">SUM($R$9:S5615)</f>
        <v>-130930</v>
      </c>
    </row>
    <row r="5616" spans="16:21" x14ac:dyDescent="0.2">
      <c r="P5616">
        <v>5608</v>
      </c>
      <c r="Q5616" s="37">
        <f t="shared" ca="1" si="348"/>
        <v>0</v>
      </c>
      <c r="R5616" s="38">
        <f t="shared" si="349"/>
        <v>10</v>
      </c>
      <c r="S5616" s="38">
        <f t="shared" ca="1" si="350"/>
        <v>0</v>
      </c>
      <c r="T5616" s="38">
        <f t="shared" ca="1" si="351"/>
        <v>10</v>
      </c>
      <c r="U5616" s="38">
        <f ca="1">SUM($R$9:S5616)</f>
        <v>-130920</v>
      </c>
    </row>
    <row r="5617" spans="16:21" x14ac:dyDescent="0.2">
      <c r="P5617">
        <v>5609</v>
      </c>
      <c r="Q5617" s="37">
        <f t="shared" ref="Q5617:Q5680" ca="1" si="352">IF(RAND()&lt;$C$2,1,0)</f>
        <v>0</v>
      </c>
      <c r="R5617" s="38">
        <f t="shared" ref="R5617:R5680" si="353">$G$2</f>
        <v>10</v>
      </c>
      <c r="S5617" s="38">
        <f t="shared" ref="S5617:S5680" ca="1" si="354">IF(Q5617=1,$G$3,$G$4)</f>
        <v>0</v>
      </c>
      <c r="T5617" s="38">
        <f t="shared" ca="1" si="351"/>
        <v>10</v>
      </c>
      <c r="U5617" s="38">
        <f ca="1">SUM($R$9:S5617)</f>
        <v>-130910</v>
      </c>
    </row>
    <row r="5618" spans="16:21" x14ac:dyDescent="0.2">
      <c r="P5618">
        <v>5610</v>
      </c>
      <c r="Q5618" s="37">
        <f t="shared" ca="1" si="352"/>
        <v>0</v>
      </c>
      <c r="R5618" s="38">
        <f t="shared" si="353"/>
        <v>10</v>
      </c>
      <c r="S5618" s="38">
        <f t="shared" ca="1" si="354"/>
        <v>0</v>
      </c>
      <c r="T5618" s="38">
        <f t="shared" ca="1" si="351"/>
        <v>10</v>
      </c>
      <c r="U5618" s="38">
        <f ca="1">SUM($R$9:S5618)</f>
        <v>-130900</v>
      </c>
    </row>
    <row r="5619" spans="16:21" x14ac:dyDescent="0.2">
      <c r="P5619">
        <v>5611</v>
      </c>
      <c r="Q5619" s="37">
        <f t="shared" ca="1" si="352"/>
        <v>0</v>
      </c>
      <c r="R5619" s="38">
        <f t="shared" si="353"/>
        <v>10</v>
      </c>
      <c r="S5619" s="38">
        <f t="shared" ca="1" si="354"/>
        <v>0</v>
      </c>
      <c r="T5619" s="38">
        <f t="shared" ca="1" si="351"/>
        <v>10</v>
      </c>
      <c r="U5619" s="38">
        <f ca="1">SUM($R$9:S5619)</f>
        <v>-130890</v>
      </c>
    </row>
    <row r="5620" spans="16:21" x14ac:dyDescent="0.2">
      <c r="P5620">
        <v>5612</v>
      </c>
      <c r="Q5620" s="37">
        <f t="shared" ca="1" si="352"/>
        <v>0</v>
      </c>
      <c r="R5620" s="38">
        <f t="shared" si="353"/>
        <v>10</v>
      </c>
      <c r="S5620" s="38">
        <f t="shared" ca="1" si="354"/>
        <v>0</v>
      </c>
      <c r="T5620" s="38">
        <f t="shared" ca="1" si="351"/>
        <v>10</v>
      </c>
      <c r="U5620" s="38">
        <f ca="1">SUM($R$9:S5620)</f>
        <v>-130880</v>
      </c>
    </row>
    <row r="5621" spans="16:21" x14ac:dyDescent="0.2">
      <c r="P5621">
        <v>5613</v>
      </c>
      <c r="Q5621" s="37">
        <f t="shared" ca="1" si="352"/>
        <v>0</v>
      </c>
      <c r="R5621" s="38">
        <f t="shared" si="353"/>
        <v>10</v>
      </c>
      <c r="S5621" s="38">
        <f t="shared" ca="1" si="354"/>
        <v>0</v>
      </c>
      <c r="T5621" s="38">
        <f t="shared" ca="1" si="351"/>
        <v>10</v>
      </c>
      <c r="U5621" s="38">
        <f ca="1">SUM($R$9:S5621)</f>
        <v>-130870</v>
      </c>
    </row>
    <row r="5622" spans="16:21" x14ac:dyDescent="0.2">
      <c r="P5622">
        <v>5614</v>
      </c>
      <c r="Q5622" s="37">
        <f t="shared" ca="1" si="352"/>
        <v>0</v>
      </c>
      <c r="R5622" s="38">
        <f t="shared" si="353"/>
        <v>10</v>
      </c>
      <c r="S5622" s="38">
        <f t="shared" ca="1" si="354"/>
        <v>0</v>
      </c>
      <c r="T5622" s="38">
        <f t="shared" ca="1" si="351"/>
        <v>10</v>
      </c>
      <c r="U5622" s="38">
        <f ca="1">SUM($R$9:S5622)</f>
        <v>-130860</v>
      </c>
    </row>
    <row r="5623" spans="16:21" x14ac:dyDescent="0.2">
      <c r="P5623">
        <v>5615</v>
      </c>
      <c r="Q5623" s="37">
        <f t="shared" ca="1" si="352"/>
        <v>0</v>
      </c>
      <c r="R5623" s="38">
        <f t="shared" si="353"/>
        <v>10</v>
      </c>
      <c r="S5623" s="38">
        <f t="shared" ca="1" si="354"/>
        <v>0</v>
      </c>
      <c r="T5623" s="38">
        <f t="shared" ca="1" si="351"/>
        <v>10</v>
      </c>
      <c r="U5623" s="38">
        <f ca="1">SUM($R$9:S5623)</f>
        <v>-130850</v>
      </c>
    </row>
    <row r="5624" spans="16:21" x14ac:dyDescent="0.2">
      <c r="P5624">
        <v>5616</v>
      </c>
      <c r="Q5624" s="37">
        <f t="shared" ca="1" si="352"/>
        <v>0</v>
      </c>
      <c r="R5624" s="38">
        <f t="shared" si="353"/>
        <v>10</v>
      </c>
      <c r="S5624" s="38">
        <f t="shared" ca="1" si="354"/>
        <v>0</v>
      </c>
      <c r="T5624" s="38">
        <f t="shared" ca="1" si="351"/>
        <v>10</v>
      </c>
      <c r="U5624" s="38">
        <f ca="1">SUM($R$9:S5624)</f>
        <v>-130840</v>
      </c>
    </row>
    <row r="5625" spans="16:21" x14ac:dyDescent="0.2">
      <c r="P5625">
        <v>5617</v>
      </c>
      <c r="Q5625" s="37">
        <f t="shared" ca="1" si="352"/>
        <v>0</v>
      </c>
      <c r="R5625" s="38">
        <f t="shared" si="353"/>
        <v>10</v>
      </c>
      <c r="S5625" s="38">
        <f t="shared" ca="1" si="354"/>
        <v>0</v>
      </c>
      <c r="T5625" s="38">
        <f t="shared" ca="1" si="351"/>
        <v>10</v>
      </c>
      <c r="U5625" s="38">
        <f ca="1">SUM($R$9:S5625)</f>
        <v>-130830</v>
      </c>
    </row>
    <row r="5626" spans="16:21" x14ac:dyDescent="0.2">
      <c r="P5626">
        <v>5618</v>
      </c>
      <c r="Q5626" s="37">
        <f t="shared" ca="1" si="352"/>
        <v>0</v>
      </c>
      <c r="R5626" s="38">
        <f t="shared" si="353"/>
        <v>10</v>
      </c>
      <c r="S5626" s="38">
        <f t="shared" ca="1" si="354"/>
        <v>0</v>
      </c>
      <c r="T5626" s="38">
        <f t="shared" ca="1" si="351"/>
        <v>10</v>
      </c>
      <c r="U5626" s="38">
        <f ca="1">SUM($R$9:S5626)</f>
        <v>-130820</v>
      </c>
    </row>
    <row r="5627" spans="16:21" x14ac:dyDescent="0.2">
      <c r="P5627">
        <v>5619</v>
      </c>
      <c r="Q5627" s="37">
        <f t="shared" ca="1" si="352"/>
        <v>0</v>
      </c>
      <c r="R5627" s="38">
        <f t="shared" si="353"/>
        <v>10</v>
      </c>
      <c r="S5627" s="38">
        <f t="shared" ca="1" si="354"/>
        <v>0</v>
      </c>
      <c r="T5627" s="38">
        <f t="shared" ca="1" si="351"/>
        <v>10</v>
      </c>
      <c r="U5627" s="38">
        <f ca="1">SUM($R$9:S5627)</f>
        <v>-130810</v>
      </c>
    </row>
    <row r="5628" spans="16:21" x14ac:dyDescent="0.2">
      <c r="P5628">
        <v>5620</v>
      </c>
      <c r="Q5628" s="37">
        <f t="shared" ca="1" si="352"/>
        <v>0</v>
      </c>
      <c r="R5628" s="38">
        <f t="shared" si="353"/>
        <v>10</v>
      </c>
      <c r="S5628" s="38">
        <f t="shared" ca="1" si="354"/>
        <v>0</v>
      </c>
      <c r="T5628" s="38">
        <f t="shared" ca="1" si="351"/>
        <v>10</v>
      </c>
      <c r="U5628" s="38">
        <f ca="1">SUM($R$9:S5628)</f>
        <v>-130800</v>
      </c>
    </row>
    <row r="5629" spans="16:21" x14ac:dyDescent="0.2">
      <c r="P5629">
        <v>5621</v>
      </c>
      <c r="Q5629" s="37">
        <f t="shared" ca="1" si="352"/>
        <v>0</v>
      </c>
      <c r="R5629" s="38">
        <f t="shared" si="353"/>
        <v>10</v>
      </c>
      <c r="S5629" s="38">
        <f t="shared" ca="1" si="354"/>
        <v>0</v>
      </c>
      <c r="T5629" s="38">
        <f t="shared" ca="1" si="351"/>
        <v>10</v>
      </c>
      <c r="U5629" s="38">
        <f ca="1">SUM($R$9:S5629)</f>
        <v>-130790</v>
      </c>
    </row>
    <row r="5630" spans="16:21" x14ac:dyDescent="0.2">
      <c r="P5630">
        <v>5622</v>
      </c>
      <c r="Q5630" s="37">
        <f t="shared" ca="1" si="352"/>
        <v>0</v>
      </c>
      <c r="R5630" s="38">
        <f t="shared" si="353"/>
        <v>10</v>
      </c>
      <c r="S5630" s="38">
        <f t="shared" ca="1" si="354"/>
        <v>0</v>
      </c>
      <c r="T5630" s="38">
        <f t="shared" ca="1" si="351"/>
        <v>10</v>
      </c>
      <c r="U5630" s="38">
        <f ca="1">SUM($R$9:S5630)</f>
        <v>-130780</v>
      </c>
    </row>
    <row r="5631" spans="16:21" x14ac:dyDescent="0.2">
      <c r="P5631">
        <v>5623</v>
      </c>
      <c r="Q5631" s="37">
        <f t="shared" ca="1" si="352"/>
        <v>0</v>
      </c>
      <c r="R5631" s="38">
        <f t="shared" si="353"/>
        <v>10</v>
      </c>
      <c r="S5631" s="38">
        <f t="shared" ca="1" si="354"/>
        <v>0</v>
      </c>
      <c r="T5631" s="38">
        <f t="shared" ca="1" si="351"/>
        <v>10</v>
      </c>
      <c r="U5631" s="38">
        <f ca="1">SUM($R$9:S5631)</f>
        <v>-130770</v>
      </c>
    </row>
    <row r="5632" spans="16:21" x14ac:dyDescent="0.2">
      <c r="P5632">
        <v>5624</v>
      </c>
      <c r="Q5632" s="37">
        <f t="shared" ca="1" si="352"/>
        <v>0</v>
      </c>
      <c r="R5632" s="38">
        <f t="shared" si="353"/>
        <v>10</v>
      </c>
      <c r="S5632" s="38">
        <f t="shared" ca="1" si="354"/>
        <v>0</v>
      </c>
      <c r="T5632" s="38">
        <f t="shared" ca="1" si="351"/>
        <v>10</v>
      </c>
      <c r="U5632" s="38">
        <f ca="1">SUM($R$9:S5632)</f>
        <v>-130760</v>
      </c>
    </row>
    <row r="5633" spans="16:21" x14ac:dyDescent="0.2">
      <c r="P5633">
        <v>5625</v>
      </c>
      <c r="Q5633" s="37">
        <f t="shared" ca="1" si="352"/>
        <v>0</v>
      </c>
      <c r="R5633" s="38">
        <f t="shared" si="353"/>
        <v>10</v>
      </c>
      <c r="S5633" s="38">
        <f t="shared" ca="1" si="354"/>
        <v>0</v>
      </c>
      <c r="T5633" s="38">
        <f t="shared" ca="1" si="351"/>
        <v>10</v>
      </c>
      <c r="U5633" s="38">
        <f ca="1">SUM($R$9:S5633)</f>
        <v>-130750</v>
      </c>
    </row>
    <row r="5634" spans="16:21" x14ac:dyDescent="0.2">
      <c r="P5634">
        <v>5626</v>
      </c>
      <c r="Q5634" s="37">
        <f t="shared" ca="1" si="352"/>
        <v>0</v>
      </c>
      <c r="R5634" s="38">
        <f t="shared" si="353"/>
        <v>10</v>
      </c>
      <c r="S5634" s="38">
        <f t="shared" ca="1" si="354"/>
        <v>0</v>
      </c>
      <c r="T5634" s="38">
        <f t="shared" ca="1" si="351"/>
        <v>10</v>
      </c>
      <c r="U5634" s="38">
        <f ca="1">SUM($R$9:S5634)</f>
        <v>-130740</v>
      </c>
    </row>
    <row r="5635" spans="16:21" x14ac:dyDescent="0.2">
      <c r="P5635">
        <v>5627</v>
      </c>
      <c r="Q5635" s="37">
        <f t="shared" ca="1" si="352"/>
        <v>0</v>
      </c>
      <c r="R5635" s="38">
        <f t="shared" si="353"/>
        <v>10</v>
      </c>
      <c r="S5635" s="38">
        <f t="shared" ca="1" si="354"/>
        <v>0</v>
      </c>
      <c r="T5635" s="38">
        <f t="shared" ca="1" si="351"/>
        <v>10</v>
      </c>
      <c r="U5635" s="38">
        <f ca="1">SUM($R$9:S5635)</f>
        <v>-130730</v>
      </c>
    </row>
    <row r="5636" spans="16:21" x14ac:dyDescent="0.2">
      <c r="P5636">
        <v>5628</v>
      </c>
      <c r="Q5636" s="37">
        <f t="shared" ca="1" si="352"/>
        <v>0</v>
      </c>
      <c r="R5636" s="38">
        <f t="shared" si="353"/>
        <v>10</v>
      </c>
      <c r="S5636" s="38">
        <f t="shared" ca="1" si="354"/>
        <v>0</v>
      </c>
      <c r="T5636" s="38">
        <f t="shared" ca="1" si="351"/>
        <v>10</v>
      </c>
      <c r="U5636" s="38">
        <f ca="1">SUM($R$9:S5636)</f>
        <v>-130720</v>
      </c>
    </row>
    <row r="5637" spans="16:21" x14ac:dyDescent="0.2">
      <c r="P5637">
        <v>5629</v>
      </c>
      <c r="Q5637" s="37">
        <f t="shared" ca="1" si="352"/>
        <v>0</v>
      </c>
      <c r="R5637" s="38">
        <f t="shared" si="353"/>
        <v>10</v>
      </c>
      <c r="S5637" s="38">
        <f t="shared" ca="1" si="354"/>
        <v>0</v>
      </c>
      <c r="T5637" s="38">
        <f t="shared" ca="1" si="351"/>
        <v>10</v>
      </c>
      <c r="U5637" s="38">
        <f ca="1">SUM($R$9:S5637)</f>
        <v>-130710</v>
      </c>
    </row>
    <row r="5638" spans="16:21" x14ac:dyDescent="0.2">
      <c r="P5638">
        <v>5630</v>
      </c>
      <c r="Q5638" s="37">
        <f t="shared" ca="1" si="352"/>
        <v>0</v>
      </c>
      <c r="R5638" s="38">
        <f t="shared" si="353"/>
        <v>10</v>
      </c>
      <c r="S5638" s="38">
        <f t="shared" ca="1" si="354"/>
        <v>0</v>
      </c>
      <c r="T5638" s="38">
        <f t="shared" ca="1" si="351"/>
        <v>10</v>
      </c>
      <c r="U5638" s="38">
        <f ca="1">SUM($R$9:S5638)</f>
        <v>-130700</v>
      </c>
    </row>
    <row r="5639" spans="16:21" x14ac:dyDescent="0.2">
      <c r="P5639">
        <v>5631</v>
      </c>
      <c r="Q5639" s="37">
        <f t="shared" ca="1" si="352"/>
        <v>0</v>
      </c>
      <c r="R5639" s="38">
        <f t="shared" si="353"/>
        <v>10</v>
      </c>
      <c r="S5639" s="38">
        <f t="shared" ca="1" si="354"/>
        <v>0</v>
      </c>
      <c r="T5639" s="38">
        <f t="shared" ca="1" si="351"/>
        <v>10</v>
      </c>
      <c r="U5639" s="38">
        <f ca="1">SUM($R$9:S5639)</f>
        <v>-130690</v>
      </c>
    </row>
    <row r="5640" spans="16:21" x14ac:dyDescent="0.2">
      <c r="P5640">
        <v>5632</v>
      </c>
      <c r="Q5640" s="37">
        <f t="shared" ca="1" si="352"/>
        <v>0</v>
      </c>
      <c r="R5640" s="38">
        <f t="shared" si="353"/>
        <v>10</v>
      </c>
      <c r="S5640" s="38">
        <f t="shared" ca="1" si="354"/>
        <v>0</v>
      </c>
      <c r="T5640" s="38">
        <f t="shared" ca="1" si="351"/>
        <v>10</v>
      </c>
      <c r="U5640" s="38">
        <f ca="1">SUM($R$9:S5640)</f>
        <v>-130680</v>
      </c>
    </row>
    <row r="5641" spans="16:21" x14ac:dyDescent="0.2">
      <c r="P5641">
        <v>5633</v>
      </c>
      <c r="Q5641" s="37">
        <f t="shared" ca="1" si="352"/>
        <v>0</v>
      </c>
      <c r="R5641" s="38">
        <f t="shared" si="353"/>
        <v>10</v>
      </c>
      <c r="S5641" s="38">
        <f t="shared" ca="1" si="354"/>
        <v>0</v>
      </c>
      <c r="T5641" s="38">
        <f t="shared" ca="1" si="351"/>
        <v>10</v>
      </c>
      <c r="U5641" s="38">
        <f ca="1">SUM($R$9:S5641)</f>
        <v>-130670</v>
      </c>
    </row>
    <row r="5642" spans="16:21" x14ac:dyDescent="0.2">
      <c r="P5642">
        <v>5634</v>
      </c>
      <c r="Q5642" s="37">
        <f t="shared" ca="1" si="352"/>
        <v>0</v>
      </c>
      <c r="R5642" s="38">
        <f t="shared" si="353"/>
        <v>10</v>
      </c>
      <c r="S5642" s="38">
        <f t="shared" ca="1" si="354"/>
        <v>0</v>
      </c>
      <c r="T5642" s="38">
        <f t="shared" ref="T5642:T5705" ca="1" si="355">R5642+S5642</f>
        <v>10</v>
      </c>
      <c r="U5642" s="38">
        <f ca="1">SUM($R$9:S5642)</f>
        <v>-130660</v>
      </c>
    </row>
    <row r="5643" spans="16:21" x14ac:dyDescent="0.2">
      <c r="P5643">
        <v>5635</v>
      </c>
      <c r="Q5643" s="37">
        <f t="shared" ca="1" si="352"/>
        <v>1</v>
      </c>
      <c r="R5643" s="38">
        <f t="shared" si="353"/>
        <v>10</v>
      </c>
      <c r="S5643" s="38">
        <f t="shared" ca="1" si="354"/>
        <v>-1000</v>
      </c>
      <c r="T5643" s="38">
        <f t="shared" ca="1" si="355"/>
        <v>-990</v>
      </c>
      <c r="U5643" s="38">
        <f ca="1">SUM($R$9:S5643)</f>
        <v>-131650</v>
      </c>
    </row>
    <row r="5644" spans="16:21" x14ac:dyDescent="0.2">
      <c r="P5644">
        <v>5636</v>
      </c>
      <c r="Q5644" s="37">
        <f t="shared" ca="1" si="352"/>
        <v>0</v>
      </c>
      <c r="R5644" s="38">
        <f t="shared" si="353"/>
        <v>10</v>
      </c>
      <c r="S5644" s="38">
        <f t="shared" ca="1" si="354"/>
        <v>0</v>
      </c>
      <c r="T5644" s="38">
        <f t="shared" ca="1" si="355"/>
        <v>10</v>
      </c>
      <c r="U5644" s="38">
        <f ca="1">SUM($R$9:S5644)</f>
        <v>-131640</v>
      </c>
    </row>
    <row r="5645" spans="16:21" x14ac:dyDescent="0.2">
      <c r="P5645">
        <v>5637</v>
      </c>
      <c r="Q5645" s="37">
        <f t="shared" ca="1" si="352"/>
        <v>0</v>
      </c>
      <c r="R5645" s="38">
        <f t="shared" si="353"/>
        <v>10</v>
      </c>
      <c r="S5645" s="38">
        <f t="shared" ca="1" si="354"/>
        <v>0</v>
      </c>
      <c r="T5645" s="38">
        <f t="shared" ca="1" si="355"/>
        <v>10</v>
      </c>
      <c r="U5645" s="38">
        <f ca="1">SUM($R$9:S5645)</f>
        <v>-131630</v>
      </c>
    </row>
    <row r="5646" spans="16:21" x14ac:dyDescent="0.2">
      <c r="P5646">
        <v>5638</v>
      </c>
      <c r="Q5646" s="37">
        <f t="shared" ca="1" si="352"/>
        <v>0</v>
      </c>
      <c r="R5646" s="38">
        <f t="shared" si="353"/>
        <v>10</v>
      </c>
      <c r="S5646" s="38">
        <f t="shared" ca="1" si="354"/>
        <v>0</v>
      </c>
      <c r="T5646" s="38">
        <f t="shared" ca="1" si="355"/>
        <v>10</v>
      </c>
      <c r="U5646" s="38">
        <f ca="1">SUM($R$9:S5646)</f>
        <v>-131620</v>
      </c>
    </row>
    <row r="5647" spans="16:21" x14ac:dyDescent="0.2">
      <c r="P5647">
        <v>5639</v>
      </c>
      <c r="Q5647" s="37">
        <f t="shared" ca="1" si="352"/>
        <v>0</v>
      </c>
      <c r="R5647" s="38">
        <f t="shared" si="353"/>
        <v>10</v>
      </c>
      <c r="S5647" s="38">
        <f t="shared" ca="1" si="354"/>
        <v>0</v>
      </c>
      <c r="T5647" s="38">
        <f t="shared" ca="1" si="355"/>
        <v>10</v>
      </c>
      <c r="U5647" s="38">
        <f ca="1">SUM($R$9:S5647)</f>
        <v>-131610</v>
      </c>
    </row>
    <row r="5648" spans="16:21" x14ac:dyDescent="0.2">
      <c r="P5648">
        <v>5640</v>
      </c>
      <c r="Q5648" s="37">
        <f t="shared" ca="1" si="352"/>
        <v>0</v>
      </c>
      <c r="R5648" s="38">
        <f t="shared" si="353"/>
        <v>10</v>
      </c>
      <c r="S5648" s="38">
        <f t="shared" ca="1" si="354"/>
        <v>0</v>
      </c>
      <c r="T5648" s="38">
        <f t="shared" ca="1" si="355"/>
        <v>10</v>
      </c>
      <c r="U5648" s="38">
        <f ca="1">SUM($R$9:S5648)</f>
        <v>-131600</v>
      </c>
    </row>
    <row r="5649" spans="16:21" x14ac:dyDescent="0.2">
      <c r="P5649">
        <v>5641</v>
      </c>
      <c r="Q5649" s="37">
        <f t="shared" ca="1" si="352"/>
        <v>0</v>
      </c>
      <c r="R5649" s="38">
        <f t="shared" si="353"/>
        <v>10</v>
      </c>
      <c r="S5649" s="38">
        <f t="shared" ca="1" si="354"/>
        <v>0</v>
      </c>
      <c r="T5649" s="38">
        <f t="shared" ca="1" si="355"/>
        <v>10</v>
      </c>
      <c r="U5649" s="38">
        <f ca="1">SUM($R$9:S5649)</f>
        <v>-131590</v>
      </c>
    </row>
    <row r="5650" spans="16:21" x14ac:dyDescent="0.2">
      <c r="P5650">
        <v>5642</v>
      </c>
      <c r="Q5650" s="37">
        <f t="shared" ca="1" si="352"/>
        <v>0</v>
      </c>
      <c r="R5650" s="38">
        <f t="shared" si="353"/>
        <v>10</v>
      </c>
      <c r="S5650" s="38">
        <f t="shared" ca="1" si="354"/>
        <v>0</v>
      </c>
      <c r="T5650" s="38">
        <f t="shared" ca="1" si="355"/>
        <v>10</v>
      </c>
      <c r="U5650" s="38">
        <f ca="1">SUM($R$9:S5650)</f>
        <v>-131580</v>
      </c>
    </row>
    <row r="5651" spans="16:21" x14ac:dyDescent="0.2">
      <c r="P5651">
        <v>5643</v>
      </c>
      <c r="Q5651" s="37">
        <f t="shared" ca="1" si="352"/>
        <v>0</v>
      </c>
      <c r="R5651" s="38">
        <f t="shared" si="353"/>
        <v>10</v>
      </c>
      <c r="S5651" s="38">
        <f t="shared" ca="1" si="354"/>
        <v>0</v>
      </c>
      <c r="T5651" s="38">
        <f t="shared" ca="1" si="355"/>
        <v>10</v>
      </c>
      <c r="U5651" s="38">
        <f ca="1">SUM($R$9:S5651)</f>
        <v>-131570</v>
      </c>
    </row>
    <row r="5652" spans="16:21" x14ac:dyDescent="0.2">
      <c r="P5652">
        <v>5644</v>
      </c>
      <c r="Q5652" s="37">
        <f t="shared" ca="1" si="352"/>
        <v>0</v>
      </c>
      <c r="R5652" s="38">
        <f t="shared" si="353"/>
        <v>10</v>
      </c>
      <c r="S5652" s="38">
        <f t="shared" ca="1" si="354"/>
        <v>0</v>
      </c>
      <c r="T5652" s="38">
        <f t="shared" ca="1" si="355"/>
        <v>10</v>
      </c>
      <c r="U5652" s="38">
        <f ca="1">SUM($R$9:S5652)</f>
        <v>-131560</v>
      </c>
    </row>
    <row r="5653" spans="16:21" x14ac:dyDescent="0.2">
      <c r="P5653">
        <v>5645</v>
      </c>
      <c r="Q5653" s="37">
        <f t="shared" ca="1" si="352"/>
        <v>0</v>
      </c>
      <c r="R5653" s="38">
        <f t="shared" si="353"/>
        <v>10</v>
      </c>
      <c r="S5653" s="38">
        <f t="shared" ca="1" si="354"/>
        <v>0</v>
      </c>
      <c r="T5653" s="38">
        <f t="shared" ca="1" si="355"/>
        <v>10</v>
      </c>
      <c r="U5653" s="38">
        <f ca="1">SUM($R$9:S5653)</f>
        <v>-131550</v>
      </c>
    </row>
    <row r="5654" spans="16:21" x14ac:dyDescent="0.2">
      <c r="P5654">
        <v>5646</v>
      </c>
      <c r="Q5654" s="37">
        <f t="shared" ca="1" si="352"/>
        <v>0</v>
      </c>
      <c r="R5654" s="38">
        <f t="shared" si="353"/>
        <v>10</v>
      </c>
      <c r="S5654" s="38">
        <f t="shared" ca="1" si="354"/>
        <v>0</v>
      </c>
      <c r="T5654" s="38">
        <f t="shared" ca="1" si="355"/>
        <v>10</v>
      </c>
      <c r="U5654" s="38">
        <f ca="1">SUM($R$9:S5654)</f>
        <v>-131540</v>
      </c>
    </row>
    <row r="5655" spans="16:21" x14ac:dyDescent="0.2">
      <c r="P5655">
        <v>5647</v>
      </c>
      <c r="Q5655" s="37">
        <f t="shared" ca="1" si="352"/>
        <v>0</v>
      </c>
      <c r="R5655" s="38">
        <f t="shared" si="353"/>
        <v>10</v>
      </c>
      <c r="S5655" s="38">
        <f t="shared" ca="1" si="354"/>
        <v>0</v>
      </c>
      <c r="T5655" s="38">
        <f t="shared" ca="1" si="355"/>
        <v>10</v>
      </c>
      <c r="U5655" s="38">
        <f ca="1">SUM($R$9:S5655)</f>
        <v>-131530</v>
      </c>
    </row>
    <row r="5656" spans="16:21" x14ac:dyDescent="0.2">
      <c r="P5656">
        <v>5648</v>
      </c>
      <c r="Q5656" s="37">
        <f t="shared" ca="1" si="352"/>
        <v>0</v>
      </c>
      <c r="R5656" s="38">
        <f t="shared" si="353"/>
        <v>10</v>
      </c>
      <c r="S5656" s="38">
        <f t="shared" ca="1" si="354"/>
        <v>0</v>
      </c>
      <c r="T5656" s="38">
        <f t="shared" ca="1" si="355"/>
        <v>10</v>
      </c>
      <c r="U5656" s="38">
        <f ca="1">SUM($R$9:S5656)</f>
        <v>-131520</v>
      </c>
    </row>
    <row r="5657" spans="16:21" x14ac:dyDescent="0.2">
      <c r="P5657">
        <v>5649</v>
      </c>
      <c r="Q5657" s="37">
        <f t="shared" ca="1" si="352"/>
        <v>0</v>
      </c>
      <c r="R5657" s="38">
        <f t="shared" si="353"/>
        <v>10</v>
      </c>
      <c r="S5657" s="38">
        <f t="shared" ca="1" si="354"/>
        <v>0</v>
      </c>
      <c r="T5657" s="38">
        <f t="shared" ca="1" si="355"/>
        <v>10</v>
      </c>
      <c r="U5657" s="38">
        <f ca="1">SUM($R$9:S5657)</f>
        <v>-131510</v>
      </c>
    </row>
    <row r="5658" spans="16:21" x14ac:dyDescent="0.2">
      <c r="P5658">
        <v>5650</v>
      </c>
      <c r="Q5658" s="37">
        <f t="shared" ca="1" si="352"/>
        <v>0</v>
      </c>
      <c r="R5658" s="38">
        <f t="shared" si="353"/>
        <v>10</v>
      </c>
      <c r="S5658" s="38">
        <f t="shared" ca="1" si="354"/>
        <v>0</v>
      </c>
      <c r="T5658" s="38">
        <f t="shared" ca="1" si="355"/>
        <v>10</v>
      </c>
      <c r="U5658" s="38">
        <f ca="1">SUM($R$9:S5658)</f>
        <v>-131500</v>
      </c>
    </row>
    <row r="5659" spans="16:21" x14ac:dyDescent="0.2">
      <c r="P5659">
        <v>5651</v>
      </c>
      <c r="Q5659" s="37">
        <f t="shared" ca="1" si="352"/>
        <v>0</v>
      </c>
      <c r="R5659" s="38">
        <f t="shared" si="353"/>
        <v>10</v>
      </c>
      <c r="S5659" s="38">
        <f t="shared" ca="1" si="354"/>
        <v>0</v>
      </c>
      <c r="T5659" s="38">
        <f t="shared" ca="1" si="355"/>
        <v>10</v>
      </c>
      <c r="U5659" s="38">
        <f ca="1">SUM($R$9:S5659)</f>
        <v>-131490</v>
      </c>
    </row>
    <row r="5660" spans="16:21" x14ac:dyDescent="0.2">
      <c r="P5660">
        <v>5652</v>
      </c>
      <c r="Q5660" s="37">
        <f t="shared" ca="1" si="352"/>
        <v>0</v>
      </c>
      <c r="R5660" s="38">
        <f t="shared" si="353"/>
        <v>10</v>
      </c>
      <c r="S5660" s="38">
        <f t="shared" ca="1" si="354"/>
        <v>0</v>
      </c>
      <c r="T5660" s="38">
        <f t="shared" ca="1" si="355"/>
        <v>10</v>
      </c>
      <c r="U5660" s="38">
        <f ca="1">SUM($R$9:S5660)</f>
        <v>-131480</v>
      </c>
    </row>
    <row r="5661" spans="16:21" x14ac:dyDescent="0.2">
      <c r="P5661">
        <v>5653</v>
      </c>
      <c r="Q5661" s="37">
        <f t="shared" ca="1" si="352"/>
        <v>0</v>
      </c>
      <c r="R5661" s="38">
        <f t="shared" si="353"/>
        <v>10</v>
      </c>
      <c r="S5661" s="38">
        <f t="shared" ca="1" si="354"/>
        <v>0</v>
      </c>
      <c r="T5661" s="38">
        <f t="shared" ca="1" si="355"/>
        <v>10</v>
      </c>
      <c r="U5661" s="38">
        <f ca="1">SUM($R$9:S5661)</f>
        <v>-131470</v>
      </c>
    </row>
    <row r="5662" spans="16:21" x14ac:dyDescent="0.2">
      <c r="P5662">
        <v>5654</v>
      </c>
      <c r="Q5662" s="37">
        <f t="shared" ca="1" si="352"/>
        <v>0</v>
      </c>
      <c r="R5662" s="38">
        <f t="shared" si="353"/>
        <v>10</v>
      </c>
      <c r="S5662" s="38">
        <f t="shared" ca="1" si="354"/>
        <v>0</v>
      </c>
      <c r="T5662" s="38">
        <f t="shared" ca="1" si="355"/>
        <v>10</v>
      </c>
      <c r="U5662" s="38">
        <f ca="1">SUM($R$9:S5662)</f>
        <v>-131460</v>
      </c>
    </row>
    <row r="5663" spans="16:21" x14ac:dyDescent="0.2">
      <c r="P5663">
        <v>5655</v>
      </c>
      <c r="Q5663" s="37">
        <f t="shared" ca="1" si="352"/>
        <v>0</v>
      </c>
      <c r="R5663" s="38">
        <f t="shared" si="353"/>
        <v>10</v>
      </c>
      <c r="S5663" s="38">
        <f t="shared" ca="1" si="354"/>
        <v>0</v>
      </c>
      <c r="T5663" s="38">
        <f t="shared" ca="1" si="355"/>
        <v>10</v>
      </c>
      <c r="U5663" s="38">
        <f ca="1">SUM($R$9:S5663)</f>
        <v>-131450</v>
      </c>
    </row>
    <row r="5664" spans="16:21" x14ac:dyDescent="0.2">
      <c r="P5664">
        <v>5656</v>
      </c>
      <c r="Q5664" s="37">
        <f t="shared" ca="1" si="352"/>
        <v>0</v>
      </c>
      <c r="R5664" s="38">
        <f t="shared" si="353"/>
        <v>10</v>
      </c>
      <c r="S5664" s="38">
        <f t="shared" ca="1" si="354"/>
        <v>0</v>
      </c>
      <c r="T5664" s="38">
        <f t="shared" ca="1" si="355"/>
        <v>10</v>
      </c>
      <c r="U5664" s="38">
        <f ca="1">SUM($R$9:S5664)</f>
        <v>-131440</v>
      </c>
    </row>
    <row r="5665" spans="16:21" x14ac:dyDescent="0.2">
      <c r="P5665">
        <v>5657</v>
      </c>
      <c r="Q5665" s="37">
        <f t="shared" ca="1" si="352"/>
        <v>0</v>
      </c>
      <c r="R5665" s="38">
        <f t="shared" si="353"/>
        <v>10</v>
      </c>
      <c r="S5665" s="38">
        <f t="shared" ca="1" si="354"/>
        <v>0</v>
      </c>
      <c r="T5665" s="38">
        <f t="shared" ca="1" si="355"/>
        <v>10</v>
      </c>
      <c r="U5665" s="38">
        <f ca="1">SUM($R$9:S5665)</f>
        <v>-131430</v>
      </c>
    </row>
    <row r="5666" spans="16:21" x14ac:dyDescent="0.2">
      <c r="P5666">
        <v>5658</v>
      </c>
      <c r="Q5666" s="37">
        <f t="shared" ca="1" si="352"/>
        <v>0</v>
      </c>
      <c r="R5666" s="38">
        <f t="shared" si="353"/>
        <v>10</v>
      </c>
      <c r="S5666" s="38">
        <f t="shared" ca="1" si="354"/>
        <v>0</v>
      </c>
      <c r="T5666" s="38">
        <f t="shared" ca="1" si="355"/>
        <v>10</v>
      </c>
      <c r="U5666" s="38">
        <f ca="1">SUM($R$9:S5666)</f>
        <v>-131420</v>
      </c>
    </row>
    <row r="5667" spans="16:21" x14ac:dyDescent="0.2">
      <c r="P5667">
        <v>5659</v>
      </c>
      <c r="Q5667" s="37">
        <f t="shared" ca="1" si="352"/>
        <v>1</v>
      </c>
      <c r="R5667" s="38">
        <f t="shared" si="353"/>
        <v>10</v>
      </c>
      <c r="S5667" s="38">
        <f t="shared" ca="1" si="354"/>
        <v>-1000</v>
      </c>
      <c r="T5667" s="38">
        <f t="shared" ca="1" si="355"/>
        <v>-990</v>
      </c>
      <c r="U5667" s="38">
        <f ca="1">SUM($R$9:S5667)</f>
        <v>-132410</v>
      </c>
    </row>
    <row r="5668" spans="16:21" x14ac:dyDescent="0.2">
      <c r="P5668">
        <v>5660</v>
      </c>
      <c r="Q5668" s="37">
        <f t="shared" ca="1" si="352"/>
        <v>0</v>
      </c>
      <c r="R5668" s="38">
        <f t="shared" si="353"/>
        <v>10</v>
      </c>
      <c r="S5668" s="38">
        <f t="shared" ca="1" si="354"/>
        <v>0</v>
      </c>
      <c r="T5668" s="38">
        <f t="shared" ca="1" si="355"/>
        <v>10</v>
      </c>
      <c r="U5668" s="38">
        <f ca="1">SUM($R$9:S5668)</f>
        <v>-132400</v>
      </c>
    </row>
    <row r="5669" spans="16:21" x14ac:dyDescent="0.2">
      <c r="P5669">
        <v>5661</v>
      </c>
      <c r="Q5669" s="37">
        <f t="shared" ca="1" si="352"/>
        <v>0</v>
      </c>
      <c r="R5669" s="38">
        <f t="shared" si="353"/>
        <v>10</v>
      </c>
      <c r="S5669" s="38">
        <f t="shared" ca="1" si="354"/>
        <v>0</v>
      </c>
      <c r="T5669" s="38">
        <f t="shared" ca="1" si="355"/>
        <v>10</v>
      </c>
      <c r="U5669" s="38">
        <f ca="1">SUM($R$9:S5669)</f>
        <v>-132390</v>
      </c>
    </row>
    <row r="5670" spans="16:21" x14ac:dyDescent="0.2">
      <c r="P5670">
        <v>5662</v>
      </c>
      <c r="Q5670" s="37">
        <f t="shared" ca="1" si="352"/>
        <v>0</v>
      </c>
      <c r="R5670" s="38">
        <f t="shared" si="353"/>
        <v>10</v>
      </c>
      <c r="S5670" s="38">
        <f t="shared" ca="1" si="354"/>
        <v>0</v>
      </c>
      <c r="T5670" s="38">
        <f t="shared" ca="1" si="355"/>
        <v>10</v>
      </c>
      <c r="U5670" s="38">
        <f ca="1">SUM($R$9:S5670)</f>
        <v>-132380</v>
      </c>
    </row>
    <row r="5671" spans="16:21" x14ac:dyDescent="0.2">
      <c r="P5671">
        <v>5663</v>
      </c>
      <c r="Q5671" s="37">
        <f t="shared" ca="1" si="352"/>
        <v>0</v>
      </c>
      <c r="R5671" s="38">
        <f t="shared" si="353"/>
        <v>10</v>
      </c>
      <c r="S5671" s="38">
        <f t="shared" ca="1" si="354"/>
        <v>0</v>
      </c>
      <c r="T5671" s="38">
        <f t="shared" ca="1" si="355"/>
        <v>10</v>
      </c>
      <c r="U5671" s="38">
        <f ca="1">SUM($R$9:S5671)</f>
        <v>-132370</v>
      </c>
    </row>
    <row r="5672" spans="16:21" x14ac:dyDescent="0.2">
      <c r="P5672">
        <v>5664</v>
      </c>
      <c r="Q5672" s="37">
        <f t="shared" ca="1" si="352"/>
        <v>0</v>
      </c>
      <c r="R5672" s="38">
        <f t="shared" si="353"/>
        <v>10</v>
      </c>
      <c r="S5672" s="38">
        <f t="shared" ca="1" si="354"/>
        <v>0</v>
      </c>
      <c r="T5672" s="38">
        <f t="shared" ca="1" si="355"/>
        <v>10</v>
      </c>
      <c r="U5672" s="38">
        <f ca="1">SUM($R$9:S5672)</f>
        <v>-132360</v>
      </c>
    </row>
    <row r="5673" spans="16:21" x14ac:dyDescent="0.2">
      <c r="P5673">
        <v>5665</v>
      </c>
      <c r="Q5673" s="37">
        <f t="shared" ca="1" si="352"/>
        <v>0</v>
      </c>
      <c r="R5673" s="38">
        <f t="shared" si="353"/>
        <v>10</v>
      </c>
      <c r="S5673" s="38">
        <f t="shared" ca="1" si="354"/>
        <v>0</v>
      </c>
      <c r="T5673" s="38">
        <f t="shared" ca="1" si="355"/>
        <v>10</v>
      </c>
      <c r="U5673" s="38">
        <f ca="1">SUM($R$9:S5673)</f>
        <v>-132350</v>
      </c>
    </row>
    <row r="5674" spans="16:21" x14ac:dyDescent="0.2">
      <c r="P5674">
        <v>5666</v>
      </c>
      <c r="Q5674" s="37">
        <f t="shared" ca="1" si="352"/>
        <v>0</v>
      </c>
      <c r="R5674" s="38">
        <f t="shared" si="353"/>
        <v>10</v>
      </c>
      <c r="S5674" s="38">
        <f t="shared" ca="1" si="354"/>
        <v>0</v>
      </c>
      <c r="T5674" s="38">
        <f t="shared" ca="1" si="355"/>
        <v>10</v>
      </c>
      <c r="U5674" s="38">
        <f ca="1">SUM($R$9:S5674)</f>
        <v>-132340</v>
      </c>
    </row>
    <row r="5675" spans="16:21" x14ac:dyDescent="0.2">
      <c r="P5675">
        <v>5667</v>
      </c>
      <c r="Q5675" s="37">
        <f t="shared" ca="1" si="352"/>
        <v>0</v>
      </c>
      <c r="R5675" s="38">
        <f t="shared" si="353"/>
        <v>10</v>
      </c>
      <c r="S5675" s="38">
        <f t="shared" ca="1" si="354"/>
        <v>0</v>
      </c>
      <c r="T5675" s="38">
        <f t="shared" ca="1" si="355"/>
        <v>10</v>
      </c>
      <c r="U5675" s="38">
        <f ca="1">SUM($R$9:S5675)</f>
        <v>-132330</v>
      </c>
    </row>
    <row r="5676" spans="16:21" x14ac:dyDescent="0.2">
      <c r="P5676">
        <v>5668</v>
      </c>
      <c r="Q5676" s="37">
        <f t="shared" ca="1" si="352"/>
        <v>0</v>
      </c>
      <c r="R5676" s="38">
        <f t="shared" si="353"/>
        <v>10</v>
      </c>
      <c r="S5676" s="38">
        <f t="shared" ca="1" si="354"/>
        <v>0</v>
      </c>
      <c r="T5676" s="38">
        <f t="shared" ca="1" si="355"/>
        <v>10</v>
      </c>
      <c r="U5676" s="38">
        <f ca="1">SUM($R$9:S5676)</f>
        <v>-132320</v>
      </c>
    </row>
    <row r="5677" spans="16:21" x14ac:dyDescent="0.2">
      <c r="P5677">
        <v>5669</v>
      </c>
      <c r="Q5677" s="37">
        <f t="shared" ca="1" si="352"/>
        <v>0</v>
      </c>
      <c r="R5677" s="38">
        <f t="shared" si="353"/>
        <v>10</v>
      </c>
      <c r="S5677" s="38">
        <f t="shared" ca="1" si="354"/>
        <v>0</v>
      </c>
      <c r="T5677" s="38">
        <f t="shared" ca="1" si="355"/>
        <v>10</v>
      </c>
      <c r="U5677" s="38">
        <f ca="1">SUM($R$9:S5677)</f>
        <v>-132310</v>
      </c>
    </row>
    <row r="5678" spans="16:21" x14ac:dyDescent="0.2">
      <c r="P5678">
        <v>5670</v>
      </c>
      <c r="Q5678" s="37">
        <f t="shared" ca="1" si="352"/>
        <v>0</v>
      </c>
      <c r="R5678" s="38">
        <f t="shared" si="353"/>
        <v>10</v>
      </c>
      <c r="S5678" s="38">
        <f t="shared" ca="1" si="354"/>
        <v>0</v>
      </c>
      <c r="T5678" s="38">
        <f t="shared" ca="1" si="355"/>
        <v>10</v>
      </c>
      <c r="U5678" s="38">
        <f ca="1">SUM($R$9:S5678)</f>
        <v>-132300</v>
      </c>
    </row>
    <row r="5679" spans="16:21" x14ac:dyDescent="0.2">
      <c r="P5679">
        <v>5671</v>
      </c>
      <c r="Q5679" s="37">
        <f t="shared" ca="1" si="352"/>
        <v>0</v>
      </c>
      <c r="R5679" s="38">
        <f t="shared" si="353"/>
        <v>10</v>
      </c>
      <c r="S5679" s="38">
        <f t="shared" ca="1" si="354"/>
        <v>0</v>
      </c>
      <c r="T5679" s="38">
        <f t="shared" ca="1" si="355"/>
        <v>10</v>
      </c>
      <c r="U5679" s="38">
        <f ca="1">SUM($R$9:S5679)</f>
        <v>-132290</v>
      </c>
    </row>
    <row r="5680" spans="16:21" x14ac:dyDescent="0.2">
      <c r="P5680">
        <v>5672</v>
      </c>
      <c r="Q5680" s="37">
        <f t="shared" ca="1" si="352"/>
        <v>0</v>
      </c>
      <c r="R5680" s="38">
        <f t="shared" si="353"/>
        <v>10</v>
      </c>
      <c r="S5680" s="38">
        <f t="shared" ca="1" si="354"/>
        <v>0</v>
      </c>
      <c r="T5680" s="38">
        <f t="shared" ca="1" si="355"/>
        <v>10</v>
      </c>
      <c r="U5680" s="38">
        <f ca="1">SUM($R$9:S5680)</f>
        <v>-132280</v>
      </c>
    </row>
    <row r="5681" spans="16:21" x14ac:dyDescent="0.2">
      <c r="P5681">
        <v>5673</v>
      </c>
      <c r="Q5681" s="37">
        <f t="shared" ref="Q5681:Q5744" ca="1" si="356">IF(RAND()&lt;$C$2,1,0)</f>
        <v>0</v>
      </c>
      <c r="R5681" s="38">
        <f t="shared" ref="R5681:R5744" si="357">$G$2</f>
        <v>10</v>
      </c>
      <c r="S5681" s="38">
        <f t="shared" ref="S5681:S5744" ca="1" si="358">IF(Q5681=1,$G$3,$G$4)</f>
        <v>0</v>
      </c>
      <c r="T5681" s="38">
        <f t="shared" ca="1" si="355"/>
        <v>10</v>
      </c>
      <c r="U5681" s="38">
        <f ca="1">SUM($R$9:S5681)</f>
        <v>-132270</v>
      </c>
    </row>
    <row r="5682" spans="16:21" x14ac:dyDescent="0.2">
      <c r="P5682">
        <v>5674</v>
      </c>
      <c r="Q5682" s="37">
        <f t="shared" ca="1" si="356"/>
        <v>0</v>
      </c>
      <c r="R5682" s="38">
        <f t="shared" si="357"/>
        <v>10</v>
      </c>
      <c r="S5682" s="38">
        <f t="shared" ca="1" si="358"/>
        <v>0</v>
      </c>
      <c r="T5682" s="38">
        <f t="shared" ca="1" si="355"/>
        <v>10</v>
      </c>
      <c r="U5682" s="38">
        <f ca="1">SUM($R$9:S5682)</f>
        <v>-132260</v>
      </c>
    </row>
    <row r="5683" spans="16:21" x14ac:dyDescent="0.2">
      <c r="P5683">
        <v>5675</v>
      </c>
      <c r="Q5683" s="37">
        <f t="shared" ca="1" si="356"/>
        <v>0</v>
      </c>
      <c r="R5683" s="38">
        <f t="shared" si="357"/>
        <v>10</v>
      </c>
      <c r="S5683" s="38">
        <f t="shared" ca="1" si="358"/>
        <v>0</v>
      </c>
      <c r="T5683" s="38">
        <f t="shared" ca="1" si="355"/>
        <v>10</v>
      </c>
      <c r="U5683" s="38">
        <f ca="1">SUM($R$9:S5683)</f>
        <v>-132250</v>
      </c>
    </row>
    <row r="5684" spans="16:21" x14ac:dyDescent="0.2">
      <c r="P5684">
        <v>5676</v>
      </c>
      <c r="Q5684" s="37">
        <f t="shared" ca="1" si="356"/>
        <v>0</v>
      </c>
      <c r="R5684" s="38">
        <f t="shared" si="357"/>
        <v>10</v>
      </c>
      <c r="S5684" s="38">
        <f t="shared" ca="1" si="358"/>
        <v>0</v>
      </c>
      <c r="T5684" s="38">
        <f t="shared" ca="1" si="355"/>
        <v>10</v>
      </c>
      <c r="U5684" s="38">
        <f ca="1">SUM($R$9:S5684)</f>
        <v>-132240</v>
      </c>
    </row>
    <row r="5685" spans="16:21" x14ac:dyDescent="0.2">
      <c r="P5685">
        <v>5677</v>
      </c>
      <c r="Q5685" s="37">
        <f t="shared" ca="1" si="356"/>
        <v>0</v>
      </c>
      <c r="R5685" s="38">
        <f t="shared" si="357"/>
        <v>10</v>
      </c>
      <c r="S5685" s="38">
        <f t="shared" ca="1" si="358"/>
        <v>0</v>
      </c>
      <c r="T5685" s="38">
        <f t="shared" ca="1" si="355"/>
        <v>10</v>
      </c>
      <c r="U5685" s="38">
        <f ca="1">SUM($R$9:S5685)</f>
        <v>-132230</v>
      </c>
    </row>
    <row r="5686" spans="16:21" x14ac:dyDescent="0.2">
      <c r="P5686">
        <v>5678</v>
      </c>
      <c r="Q5686" s="37">
        <f t="shared" ca="1" si="356"/>
        <v>0</v>
      </c>
      <c r="R5686" s="38">
        <f t="shared" si="357"/>
        <v>10</v>
      </c>
      <c r="S5686" s="38">
        <f t="shared" ca="1" si="358"/>
        <v>0</v>
      </c>
      <c r="T5686" s="38">
        <f t="shared" ca="1" si="355"/>
        <v>10</v>
      </c>
      <c r="U5686" s="38">
        <f ca="1">SUM($R$9:S5686)</f>
        <v>-132220</v>
      </c>
    </row>
    <row r="5687" spans="16:21" x14ac:dyDescent="0.2">
      <c r="P5687">
        <v>5679</v>
      </c>
      <c r="Q5687" s="37">
        <f t="shared" ca="1" si="356"/>
        <v>0</v>
      </c>
      <c r="R5687" s="38">
        <f t="shared" si="357"/>
        <v>10</v>
      </c>
      <c r="S5687" s="38">
        <f t="shared" ca="1" si="358"/>
        <v>0</v>
      </c>
      <c r="T5687" s="38">
        <f t="shared" ca="1" si="355"/>
        <v>10</v>
      </c>
      <c r="U5687" s="38">
        <f ca="1">SUM($R$9:S5687)</f>
        <v>-132210</v>
      </c>
    </row>
    <row r="5688" spans="16:21" x14ac:dyDescent="0.2">
      <c r="P5688">
        <v>5680</v>
      </c>
      <c r="Q5688" s="37">
        <f t="shared" ca="1" si="356"/>
        <v>0</v>
      </c>
      <c r="R5688" s="38">
        <f t="shared" si="357"/>
        <v>10</v>
      </c>
      <c r="S5688" s="38">
        <f t="shared" ca="1" si="358"/>
        <v>0</v>
      </c>
      <c r="T5688" s="38">
        <f t="shared" ca="1" si="355"/>
        <v>10</v>
      </c>
      <c r="U5688" s="38">
        <f ca="1">SUM($R$9:S5688)</f>
        <v>-132200</v>
      </c>
    </row>
    <row r="5689" spans="16:21" x14ac:dyDescent="0.2">
      <c r="P5689">
        <v>5681</v>
      </c>
      <c r="Q5689" s="37">
        <f t="shared" ca="1" si="356"/>
        <v>0</v>
      </c>
      <c r="R5689" s="38">
        <f t="shared" si="357"/>
        <v>10</v>
      </c>
      <c r="S5689" s="38">
        <f t="shared" ca="1" si="358"/>
        <v>0</v>
      </c>
      <c r="T5689" s="38">
        <f t="shared" ca="1" si="355"/>
        <v>10</v>
      </c>
      <c r="U5689" s="38">
        <f ca="1">SUM($R$9:S5689)</f>
        <v>-132190</v>
      </c>
    </row>
    <row r="5690" spans="16:21" x14ac:dyDescent="0.2">
      <c r="P5690">
        <v>5682</v>
      </c>
      <c r="Q5690" s="37">
        <f t="shared" ca="1" si="356"/>
        <v>0</v>
      </c>
      <c r="R5690" s="38">
        <f t="shared" si="357"/>
        <v>10</v>
      </c>
      <c r="S5690" s="38">
        <f t="shared" ca="1" si="358"/>
        <v>0</v>
      </c>
      <c r="T5690" s="38">
        <f t="shared" ca="1" si="355"/>
        <v>10</v>
      </c>
      <c r="U5690" s="38">
        <f ca="1">SUM($R$9:S5690)</f>
        <v>-132180</v>
      </c>
    </row>
    <row r="5691" spans="16:21" x14ac:dyDescent="0.2">
      <c r="P5691">
        <v>5683</v>
      </c>
      <c r="Q5691" s="37">
        <f t="shared" ca="1" si="356"/>
        <v>0</v>
      </c>
      <c r="R5691" s="38">
        <f t="shared" si="357"/>
        <v>10</v>
      </c>
      <c r="S5691" s="38">
        <f t="shared" ca="1" si="358"/>
        <v>0</v>
      </c>
      <c r="T5691" s="38">
        <f t="shared" ca="1" si="355"/>
        <v>10</v>
      </c>
      <c r="U5691" s="38">
        <f ca="1">SUM($R$9:S5691)</f>
        <v>-132170</v>
      </c>
    </row>
    <row r="5692" spans="16:21" x14ac:dyDescent="0.2">
      <c r="P5692">
        <v>5684</v>
      </c>
      <c r="Q5692" s="37">
        <f t="shared" ca="1" si="356"/>
        <v>0</v>
      </c>
      <c r="R5692" s="38">
        <f t="shared" si="357"/>
        <v>10</v>
      </c>
      <c r="S5692" s="38">
        <f t="shared" ca="1" si="358"/>
        <v>0</v>
      </c>
      <c r="T5692" s="38">
        <f t="shared" ca="1" si="355"/>
        <v>10</v>
      </c>
      <c r="U5692" s="38">
        <f ca="1">SUM($R$9:S5692)</f>
        <v>-132160</v>
      </c>
    </row>
    <row r="5693" spans="16:21" x14ac:dyDescent="0.2">
      <c r="P5693">
        <v>5685</v>
      </c>
      <c r="Q5693" s="37">
        <f t="shared" ca="1" si="356"/>
        <v>0</v>
      </c>
      <c r="R5693" s="38">
        <f t="shared" si="357"/>
        <v>10</v>
      </c>
      <c r="S5693" s="38">
        <f t="shared" ca="1" si="358"/>
        <v>0</v>
      </c>
      <c r="T5693" s="38">
        <f t="shared" ca="1" si="355"/>
        <v>10</v>
      </c>
      <c r="U5693" s="38">
        <f ca="1">SUM($R$9:S5693)</f>
        <v>-132150</v>
      </c>
    </row>
    <row r="5694" spans="16:21" x14ac:dyDescent="0.2">
      <c r="P5694">
        <v>5686</v>
      </c>
      <c r="Q5694" s="37">
        <f t="shared" ca="1" si="356"/>
        <v>0</v>
      </c>
      <c r="R5694" s="38">
        <f t="shared" si="357"/>
        <v>10</v>
      </c>
      <c r="S5694" s="38">
        <f t="shared" ca="1" si="358"/>
        <v>0</v>
      </c>
      <c r="T5694" s="38">
        <f t="shared" ca="1" si="355"/>
        <v>10</v>
      </c>
      <c r="U5694" s="38">
        <f ca="1">SUM($R$9:S5694)</f>
        <v>-132140</v>
      </c>
    </row>
    <row r="5695" spans="16:21" x14ac:dyDescent="0.2">
      <c r="P5695">
        <v>5687</v>
      </c>
      <c r="Q5695" s="37">
        <f t="shared" ca="1" si="356"/>
        <v>0</v>
      </c>
      <c r="R5695" s="38">
        <f t="shared" si="357"/>
        <v>10</v>
      </c>
      <c r="S5695" s="38">
        <f t="shared" ca="1" si="358"/>
        <v>0</v>
      </c>
      <c r="T5695" s="38">
        <f t="shared" ca="1" si="355"/>
        <v>10</v>
      </c>
      <c r="U5695" s="38">
        <f ca="1">SUM($R$9:S5695)</f>
        <v>-132130</v>
      </c>
    </row>
    <row r="5696" spans="16:21" x14ac:dyDescent="0.2">
      <c r="P5696">
        <v>5688</v>
      </c>
      <c r="Q5696" s="37">
        <f t="shared" ca="1" si="356"/>
        <v>0</v>
      </c>
      <c r="R5696" s="38">
        <f t="shared" si="357"/>
        <v>10</v>
      </c>
      <c r="S5696" s="38">
        <f t="shared" ca="1" si="358"/>
        <v>0</v>
      </c>
      <c r="T5696" s="38">
        <f t="shared" ca="1" si="355"/>
        <v>10</v>
      </c>
      <c r="U5696" s="38">
        <f ca="1">SUM($R$9:S5696)</f>
        <v>-132120</v>
      </c>
    </row>
    <row r="5697" spans="16:21" x14ac:dyDescent="0.2">
      <c r="P5697">
        <v>5689</v>
      </c>
      <c r="Q5697" s="37">
        <f t="shared" ca="1" si="356"/>
        <v>0</v>
      </c>
      <c r="R5697" s="38">
        <f t="shared" si="357"/>
        <v>10</v>
      </c>
      <c r="S5697" s="38">
        <f t="shared" ca="1" si="358"/>
        <v>0</v>
      </c>
      <c r="T5697" s="38">
        <f t="shared" ca="1" si="355"/>
        <v>10</v>
      </c>
      <c r="U5697" s="38">
        <f ca="1">SUM($R$9:S5697)</f>
        <v>-132110</v>
      </c>
    </row>
    <row r="5698" spans="16:21" x14ac:dyDescent="0.2">
      <c r="P5698">
        <v>5690</v>
      </c>
      <c r="Q5698" s="37">
        <f t="shared" ca="1" si="356"/>
        <v>0</v>
      </c>
      <c r="R5698" s="38">
        <f t="shared" si="357"/>
        <v>10</v>
      </c>
      <c r="S5698" s="38">
        <f t="shared" ca="1" si="358"/>
        <v>0</v>
      </c>
      <c r="T5698" s="38">
        <f t="shared" ca="1" si="355"/>
        <v>10</v>
      </c>
      <c r="U5698" s="38">
        <f ca="1">SUM($R$9:S5698)</f>
        <v>-132100</v>
      </c>
    </row>
    <row r="5699" spans="16:21" x14ac:dyDescent="0.2">
      <c r="P5699">
        <v>5691</v>
      </c>
      <c r="Q5699" s="37">
        <f t="shared" ca="1" si="356"/>
        <v>0</v>
      </c>
      <c r="R5699" s="38">
        <f t="shared" si="357"/>
        <v>10</v>
      </c>
      <c r="S5699" s="38">
        <f t="shared" ca="1" si="358"/>
        <v>0</v>
      </c>
      <c r="T5699" s="38">
        <f t="shared" ca="1" si="355"/>
        <v>10</v>
      </c>
      <c r="U5699" s="38">
        <f ca="1">SUM($R$9:S5699)</f>
        <v>-132090</v>
      </c>
    </row>
    <row r="5700" spans="16:21" x14ac:dyDescent="0.2">
      <c r="P5700">
        <v>5692</v>
      </c>
      <c r="Q5700" s="37">
        <f t="shared" ca="1" si="356"/>
        <v>1</v>
      </c>
      <c r="R5700" s="38">
        <f t="shared" si="357"/>
        <v>10</v>
      </c>
      <c r="S5700" s="38">
        <f t="shared" ca="1" si="358"/>
        <v>-1000</v>
      </c>
      <c r="T5700" s="38">
        <f t="shared" ca="1" si="355"/>
        <v>-990</v>
      </c>
      <c r="U5700" s="38">
        <f ca="1">SUM($R$9:S5700)</f>
        <v>-133080</v>
      </c>
    </row>
    <row r="5701" spans="16:21" x14ac:dyDescent="0.2">
      <c r="P5701">
        <v>5693</v>
      </c>
      <c r="Q5701" s="37">
        <f t="shared" ca="1" si="356"/>
        <v>0</v>
      </c>
      <c r="R5701" s="38">
        <f t="shared" si="357"/>
        <v>10</v>
      </c>
      <c r="S5701" s="38">
        <f t="shared" ca="1" si="358"/>
        <v>0</v>
      </c>
      <c r="T5701" s="38">
        <f t="shared" ca="1" si="355"/>
        <v>10</v>
      </c>
      <c r="U5701" s="38">
        <f ca="1">SUM($R$9:S5701)</f>
        <v>-133070</v>
      </c>
    </row>
    <row r="5702" spans="16:21" x14ac:dyDescent="0.2">
      <c r="P5702">
        <v>5694</v>
      </c>
      <c r="Q5702" s="37">
        <f t="shared" ca="1" si="356"/>
        <v>0</v>
      </c>
      <c r="R5702" s="38">
        <f t="shared" si="357"/>
        <v>10</v>
      </c>
      <c r="S5702" s="38">
        <f t="shared" ca="1" si="358"/>
        <v>0</v>
      </c>
      <c r="T5702" s="38">
        <f t="shared" ca="1" si="355"/>
        <v>10</v>
      </c>
      <c r="U5702" s="38">
        <f ca="1">SUM($R$9:S5702)</f>
        <v>-133060</v>
      </c>
    </row>
    <row r="5703" spans="16:21" x14ac:dyDescent="0.2">
      <c r="P5703">
        <v>5695</v>
      </c>
      <c r="Q5703" s="37">
        <f t="shared" ca="1" si="356"/>
        <v>0</v>
      </c>
      <c r="R5703" s="38">
        <f t="shared" si="357"/>
        <v>10</v>
      </c>
      <c r="S5703" s="38">
        <f t="shared" ca="1" si="358"/>
        <v>0</v>
      </c>
      <c r="T5703" s="38">
        <f t="shared" ca="1" si="355"/>
        <v>10</v>
      </c>
      <c r="U5703" s="38">
        <f ca="1">SUM($R$9:S5703)</f>
        <v>-133050</v>
      </c>
    </row>
    <row r="5704" spans="16:21" x14ac:dyDescent="0.2">
      <c r="P5704">
        <v>5696</v>
      </c>
      <c r="Q5704" s="37">
        <f t="shared" ca="1" si="356"/>
        <v>0</v>
      </c>
      <c r="R5704" s="38">
        <f t="shared" si="357"/>
        <v>10</v>
      </c>
      <c r="S5704" s="38">
        <f t="shared" ca="1" si="358"/>
        <v>0</v>
      </c>
      <c r="T5704" s="38">
        <f t="shared" ca="1" si="355"/>
        <v>10</v>
      </c>
      <c r="U5704" s="38">
        <f ca="1">SUM($R$9:S5704)</f>
        <v>-133040</v>
      </c>
    </row>
    <row r="5705" spans="16:21" x14ac:dyDescent="0.2">
      <c r="P5705">
        <v>5697</v>
      </c>
      <c r="Q5705" s="37">
        <f t="shared" ca="1" si="356"/>
        <v>0</v>
      </c>
      <c r="R5705" s="38">
        <f t="shared" si="357"/>
        <v>10</v>
      </c>
      <c r="S5705" s="38">
        <f t="shared" ca="1" si="358"/>
        <v>0</v>
      </c>
      <c r="T5705" s="38">
        <f t="shared" ca="1" si="355"/>
        <v>10</v>
      </c>
      <c r="U5705" s="38">
        <f ca="1">SUM($R$9:S5705)</f>
        <v>-133030</v>
      </c>
    </row>
    <row r="5706" spans="16:21" x14ac:dyDescent="0.2">
      <c r="P5706">
        <v>5698</v>
      </c>
      <c r="Q5706" s="37">
        <f t="shared" ca="1" si="356"/>
        <v>0</v>
      </c>
      <c r="R5706" s="38">
        <f t="shared" si="357"/>
        <v>10</v>
      </c>
      <c r="S5706" s="38">
        <f t="shared" ca="1" si="358"/>
        <v>0</v>
      </c>
      <c r="T5706" s="38">
        <f t="shared" ref="T5706:T5769" ca="1" si="359">R5706+S5706</f>
        <v>10</v>
      </c>
      <c r="U5706" s="38">
        <f ca="1">SUM($R$9:S5706)</f>
        <v>-133020</v>
      </c>
    </row>
    <row r="5707" spans="16:21" x14ac:dyDescent="0.2">
      <c r="P5707">
        <v>5699</v>
      </c>
      <c r="Q5707" s="37">
        <f t="shared" ca="1" si="356"/>
        <v>0</v>
      </c>
      <c r="R5707" s="38">
        <f t="shared" si="357"/>
        <v>10</v>
      </c>
      <c r="S5707" s="38">
        <f t="shared" ca="1" si="358"/>
        <v>0</v>
      </c>
      <c r="T5707" s="38">
        <f t="shared" ca="1" si="359"/>
        <v>10</v>
      </c>
      <c r="U5707" s="38">
        <f ca="1">SUM($R$9:S5707)</f>
        <v>-133010</v>
      </c>
    </row>
    <row r="5708" spans="16:21" x14ac:dyDescent="0.2">
      <c r="P5708">
        <v>5700</v>
      </c>
      <c r="Q5708" s="37">
        <f t="shared" ca="1" si="356"/>
        <v>0</v>
      </c>
      <c r="R5708" s="38">
        <f t="shared" si="357"/>
        <v>10</v>
      </c>
      <c r="S5708" s="38">
        <f t="shared" ca="1" si="358"/>
        <v>0</v>
      </c>
      <c r="T5708" s="38">
        <f t="shared" ca="1" si="359"/>
        <v>10</v>
      </c>
      <c r="U5708" s="38">
        <f ca="1">SUM($R$9:S5708)</f>
        <v>-133000</v>
      </c>
    </row>
    <row r="5709" spans="16:21" x14ac:dyDescent="0.2">
      <c r="P5709">
        <v>5701</v>
      </c>
      <c r="Q5709" s="37">
        <f t="shared" ca="1" si="356"/>
        <v>0</v>
      </c>
      <c r="R5709" s="38">
        <f t="shared" si="357"/>
        <v>10</v>
      </c>
      <c r="S5709" s="38">
        <f t="shared" ca="1" si="358"/>
        <v>0</v>
      </c>
      <c r="T5709" s="38">
        <f t="shared" ca="1" si="359"/>
        <v>10</v>
      </c>
      <c r="U5709" s="38">
        <f ca="1">SUM($R$9:S5709)</f>
        <v>-132990</v>
      </c>
    </row>
    <row r="5710" spans="16:21" x14ac:dyDescent="0.2">
      <c r="P5710">
        <v>5702</v>
      </c>
      <c r="Q5710" s="37">
        <f t="shared" ca="1" si="356"/>
        <v>0</v>
      </c>
      <c r="R5710" s="38">
        <f t="shared" si="357"/>
        <v>10</v>
      </c>
      <c r="S5710" s="38">
        <f t="shared" ca="1" si="358"/>
        <v>0</v>
      </c>
      <c r="T5710" s="38">
        <f t="shared" ca="1" si="359"/>
        <v>10</v>
      </c>
      <c r="U5710" s="38">
        <f ca="1">SUM($R$9:S5710)</f>
        <v>-132980</v>
      </c>
    </row>
    <row r="5711" spans="16:21" x14ac:dyDescent="0.2">
      <c r="P5711">
        <v>5703</v>
      </c>
      <c r="Q5711" s="37">
        <f t="shared" ca="1" si="356"/>
        <v>1</v>
      </c>
      <c r="R5711" s="38">
        <f t="shared" si="357"/>
        <v>10</v>
      </c>
      <c r="S5711" s="38">
        <f t="shared" ca="1" si="358"/>
        <v>-1000</v>
      </c>
      <c r="T5711" s="38">
        <f t="shared" ca="1" si="359"/>
        <v>-990</v>
      </c>
      <c r="U5711" s="38">
        <f ca="1">SUM($R$9:S5711)</f>
        <v>-133970</v>
      </c>
    </row>
    <row r="5712" spans="16:21" x14ac:dyDescent="0.2">
      <c r="P5712">
        <v>5704</v>
      </c>
      <c r="Q5712" s="37">
        <f t="shared" ca="1" si="356"/>
        <v>0</v>
      </c>
      <c r="R5712" s="38">
        <f t="shared" si="357"/>
        <v>10</v>
      </c>
      <c r="S5712" s="38">
        <f t="shared" ca="1" si="358"/>
        <v>0</v>
      </c>
      <c r="T5712" s="38">
        <f t="shared" ca="1" si="359"/>
        <v>10</v>
      </c>
      <c r="U5712" s="38">
        <f ca="1">SUM($R$9:S5712)</f>
        <v>-133960</v>
      </c>
    </row>
    <row r="5713" spans="16:21" x14ac:dyDescent="0.2">
      <c r="P5713">
        <v>5705</v>
      </c>
      <c r="Q5713" s="37">
        <f t="shared" ca="1" si="356"/>
        <v>0</v>
      </c>
      <c r="R5713" s="38">
        <f t="shared" si="357"/>
        <v>10</v>
      </c>
      <c r="S5713" s="38">
        <f t="shared" ca="1" si="358"/>
        <v>0</v>
      </c>
      <c r="T5713" s="38">
        <f t="shared" ca="1" si="359"/>
        <v>10</v>
      </c>
      <c r="U5713" s="38">
        <f ca="1">SUM($R$9:S5713)</f>
        <v>-133950</v>
      </c>
    </row>
    <row r="5714" spans="16:21" x14ac:dyDescent="0.2">
      <c r="P5714">
        <v>5706</v>
      </c>
      <c r="Q5714" s="37">
        <f t="shared" ca="1" si="356"/>
        <v>0</v>
      </c>
      <c r="R5714" s="38">
        <f t="shared" si="357"/>
        <v>10</v>
      </c>
      <c r="S5714" s="38">
        <f t="shared" ca="1" si="358"/>
        <v>0</v>
      </c>
      <c r="T5714" s="38">
        <f t="shared" ca="1" si="359"/>
        <v>10</v>
      </c>
      <c r="U5714" s="38">
        <f ca="1">SUM($R$9:S5714)</f>
        <v>-133940</v>
      </c>
    </row>
    <row r="5715" spans="16:21" x14ac:dyDescent="0.2">
      <c r="P5715">
        <v>5707</v>
      </c>
      <c r="Q5715" s="37">
        <f t="shared" ca="1" si="356"/>
        <v>0</v>
      </c>
      <c r="R5715" s="38">
        <f t="shared" si="357"/>
        <v>10</v>
      </c>
      <c r="S5715" s="38">
        <f t="shared" ca="1" si="358"/>
        <v>0</v>
      </c>
      <c r="T5715" s="38">
        <f t="shared" ca="1" si="359"/>
        <v>10</v>
      </c>
      <c r="U5715" s="38">
        <f ca="1">SUM($R$9:S5715)</f>
        <v>-133930</v>
      </c>
    </row>
    <row r="5716" spans="16:21" x14ac:dyDescent="0.2">
      <c r="P5716">
        <v>5708</v>
      </c>
      <c r="Q5716" s="37">
        <f t="shared" ca="1" si="356"/>
        <v>0</v>
      </c>
      <c r="R5716" s="38">
        <f t="shared" si="357"/>
        <v>10</v>
      </c>
      <c r="S5716" s="38">
        <f t="shared" ca="1" si="358"/>
        <v>0</v>
      </c>
      <c r="T5716" s="38">
        <f t="shared" ca="1" si="359"/>
        <v>10</v>
      </c>
      <c r="U5716" s="38">
        <f ca="1">SUM($R$9:S5716)</f>
        <v>-133920</v>
      </c>
    </row>
    <row r="5717" spans="16:21" x14ac:dyDescent="0.2">
      <c r="P5717">
        <v>5709</v>
      </c>
      <c r="Q5717" s="37">
        <f t="shared" ca="1" si="356"/>
        <v>0</v>
      </c>
      <c r="R5717" s="38">
        <f t="shared" si="357"/>
        <v>10</v>
      </c>
      <c r="S5717" s="38">
        <f t="shared" ca="1" si="358"/>
        <v>0</v>
      </c>
      <c r="T5717" s="38">
        <f t="shared" ca="1" si="359"/>
        <v>10</v>
      </c>
      <c r="U5717" s="38">
        <f ca="1">SUM($R$9:S5717)</f>
        <v>-133910</v>
      </c>
    </row>
    <row r="5718" spans="16:21" x14ac:dyDescent="0.2">
      <c r="P5718">
        <v>5710</v>
      </c>
      <c r="Q5718" s="37">
        <f t="shared" ca="1" si="356"/>
        <v>0</v>
      </c>
      <c r="R5718" s="38">
        <f t="shared" si="357"/>
        <v>10</v>
      </c>
      <c r="S5718" s="38">
        <f t="shared" ca="1" si="358"/>
        <v>0</v>
      </c>
      <c r="T5718" s="38">
        <f t="shared" ca="1" si="359"/>
        <v>10</v>
      </c>
      <c r="U5718" s="38">
        <f ca="1">SUM($R$9:S5718)</f>
        <v>-133900</v>
      </c>
    </row>
    <row r="5719" spans="16:21" x14ac:dyDescent="0.2">
      <c r="P5719">
        <v>5711</v>
      </c>
      <c r="Q5719" s="37">
        <f t="shared" ca="1" si="356"/>
        <v>0</v>
      </c>
      <c r="R5719" s="38">
        <f t="shared" si="357"/>
        <v>10</v>
      </c>
      <c r="S5719" s="38">
        <f t="shared" ca="1" si="358"/>
        <v>0</v>
      </c>
      <c r="T5719" s="38">
        <f t="shared" ca="1" si="359"/>
        <v>10</v>
      </c>
      <c r="U5719" s="38">
        <f ca="1">SUM($R$9:S5719)</f>
        <v>-133890</v>
      </c>
    </row>
    <row r="5720" spans="16:21" x14ac:dyDescent="0.2">
      <c r="P5720">
        <v>5712</v>
      </c>
      <c r="Q5720" s="37">
        <f t="shared" ca="1" si="356"/>
        <v>0</v>
      </c>
      <c r="R5720" s="38">
        <f t="shared" si="357"/>
        <v>10</v>
      </c>
      <c r="S5720" s="38">
        <f t="shared" ca="1" si="358"/>
        <v>0</v>
      </c>
      <c r="T5720" s="38">
        <f t="shared" ca="1" si="359"/>
        <v>10</v>
      </c>
      <c r="U5720" s="38">
        <f ca="1">SUM($R$9:S5720)</f>
        <v>-133880</v>
      </c>
    </row>
    <row r="5721" spans="16:21" x14ac:dyDescent="0.2">
      <c r="P5721">
        <v>5713</v>
      </c>
      <c r="Q5721" s="37">
        <f t="shared" ca="1" si="356"/>
        <v>0</v>
      </c>
      <c r="R5721" s="38">
        <f t="shared" si="357"/>
        <v>10</v>
      </c>
      <c r="S5721" s="38">
        <f t="shared" ca="1" si="358"/>
        <v>0</v>
      </c>
      <c r="T5721" s="38">
        <f t="shared" ca="1" si="359"/>
        <v>10</v>
      </c>
      <c r="U5721" s="38">
        <f ca="1">SUM($R$9:S5721)</f>
        <v>-133870</v>
      </c>
    </row>
    <row r="5722" spans="16:21" x14ac:dyDescent="0.2">
      <c r="P5722">
        <v>5714</v>
      </c>
      <c r="Q5722" s="37">
        <f t="shared" ca="1" si="356"/>
        <v>1</v>
      </c>
      <c r="R5722" s="38">
        <f t="shared" si="357"/>
        <v>10</v>
      </c>
      <c r="S5722" s="38">
        <f t="shared" ca="1" si="358"/>
        <v>-1000</v>
      </c>
      <c r="T5722" s="38">
        <f t="shared" ca="1" si="359"/>
        <v>-990</v>
      </c>
      <c r="U5722" s="38">
        <f ca="1">SUM($R$9:S5722)</f>
        <v>-134860</v>
      </c>
    </row>
    <row r="5723" spans="16:21" x14ac:dyDescent="0.2">
      <c r="P5723">
        <v>5715</v>
      </c>
      <c r="Q5723" s="37">
        <f t="shared" ca="1" si="356"/>
        <v>0</v>
      </c>
      <c r="R5723" s="38">
        <f t="shared" si="357"/>
        <v>10</v>
      </c>
      <c r="S5723" s="38">
        <f t="shared" ca="1" si="358"/>
        <v>0</v>
      </c>
      <c r="T5723" s="38">
        <f t="shared" ca="1" si="359"/>
        <v>10</v>
      </c>
      <c r="U5723" s="38">
        <f ca="1">SUM($R$9:S5723)</f>
        <v>-134850</v>
      </c>
    </row>
    <row r="5724" spans="16:21" x14ac:dyDescent="0.2">
      <c r="P5724">
        <v>5716</v>
      </c>
      <c r="Q5724" s="37">
        <f t="shared" ca="1" si="356"/>
        <v>0</v>
      </c>
      <c r="R5724" s="38">
        <f t="shared" si="357"/>
        <v>10</v>
      </c>
      <c r="S5724" s="38">
        <f t="shared" ca="1" si="358"/>
        <v>0</v>
      </c>
      <c r="T5724" s="38">
        <f t="shared" ca="1" si="359"/>
        <v>10</v>
      </c>
      <c r="U5724" s="38">
        <f ca="1">SUM($R$9:S5724)</f>
        <v>-134840</v>
      </c>
    </row>
    <row r="5725" spans="16:21" x14ac:dyDescent="0.2">
      <c r="P5725">
        <v>5717</v>
      </c>
      <c r="Q5725" s="37">
        <f t="shared" ca="1" si="356"/>
        <v>1</v>
      </c>
      <c r="R5725" s="38">
        <f t="shared" si="357"/>
        <v>10</v>
      </c>
      <c r="S5725" s="38">
        <f t="shared" ca="1" si="358"/>
        <v>-1000</v>
      </c>
      <c r="T5725" s="38">
        <f t="shared" ca="1" si="359"/>
        <v>-990</v>
      </c>
      <c r="U5725" s="38">
        <f ca="1">SUM($R$9:S5725)</f>
        <v>-135830</v>
      </c>
    </row>
    <row r="5726" spans="16:21" x14ac:dyDescent="0.2">
      <c r="P5726">
        <v>5718</v>
      </c>
      <c r="Q5726" s="37">
        <f t="shared" ca="1" si="356"/>
        <v>0</v>
      </c>
      <c r="R5726" s="38">
        <f t="shared" si="357"/>
        <v>10</v>
      </c>
      <c r="S5726" s="38">
        <f t="shared" ca="1" si="358"/>
        <v>0</v>
      </c>
      <c r="T5726" s="38">
        <f t="shared" ca="1" si="359"/>
        <v>10</v>
      </c>
      <c r="U5726" s="38">
        <f ca="1">SUM($R$9:S5726)</f>
        <v>-135820</v>
      </c>
    </row>
    <row r="5727" spans="16:21" x14ac:dyDescent="0.2">
      <c r="P5727">
        <v>5719</v>
      </c>
      <c r="Q5727" s="37">
        <f t="shared" ca="1" si="356"/>
        <v>0</v>
      </c>
      <c r="R5727" s="38">
        <f t="shared" si="357"/>
        <v>10</v>
      </c>
      <c r="S5727" s="38">
        <f t="shared" ca="1" si="358"/>
        <v>0</v>
      </c>
      <c r="T5727" s="38">
        <f t="shared" ca="1" si="359"/>
        <v>10</v>
      </c>
      <c r="U5727" s="38">
        <f ca="1">SUM($R$9:S5727)</f>
        <v>-135810</v>
      </c>
    </row>
    <row r="5728" spans="16:21" x14ac:dyDescent="0.2">
      <c r="P5728">
        <v>5720</v>
      </c>
      <c r="Q5728" s="37">
        <f t="shared" ca="1" si="356"/>
        <v>0</v>
      </c>
      <c r="R5728" s="38">
        <f t="shared" si="357"/>
        <v>10</v>
      </c>
      <c r="S5728" s="38">
        <f t="shared" ca="1" si="358"/>
        <v>0</v>
      </c>
      <c r="T5728" s="38">
        <f t="shared" ca="1" si="359"/>
        <v>10</v>
      </c>
      <c r="U5728" s="38">
        <f ca="1">SUM($R$9:S5728)</f>
        <v>-135800</v>
      </c>
    </row>
    <row r="5729" spans="16:21" x14ac:dyDescent="0.2">
      <c r="P5729">
        <v>5721</v>
      </c>
      <c r="Q5729" s="37">
        <f t="shared" ca="1" si="356"/>
        <v>0</v>
      </c>
      <c r="R5729" s="38">
        <f t="shared" si="357"/>
        <v>10</v>
      </c>
      <c r="S5729" s="38">
        <f t="shared" ca="1" si="358"/>
        <v>0</v>
      </c>
      <c r="T5729" s="38">
        <f t="shared" ca="1" si="359"/>
        <v>10</v>
      </c>
      <c r="U5729" s="38">
        <f ca="1">SUM($R$9:S5729)</f>
        <v>-135790</v>
      </c>
    </row>
    <row r="5730" spans="16:21" x14ac:dyDescent="0.2">
      <c r="P5730">
        <v>5722</v>
      </c>
      <c r="Q5730" s="37">
        <f t="shared" ca="1" si="356"/>
        <v>0</v>
      </c>
      <c r="R5730" s="38">
        <f t="shared" si="357"/>
        <v>10</v>
      </c>
      <c r="S5730" s="38">
        <f t="shared" ca="1" si="358"/>
        <v>0</v>
      </c>
      <c r="T5730" s="38">
        <f t="shared" ca="1" si="359"/>
        <v>10</v>
      </c>
      <c r="U5730" s="38">
        <f ca="1">SUM($R$9:S5730)</f>
        <v>-135780</v>
      </c>
    </row>
    <row r="5731" spans="16:21" x14ac:dyDescent="0.2">
      <c r="P5731">
        <v>5723</v>
      </c>
      <c r="Q5731" s="37">
        <f t="shared" ca="1" si="356"/>
        <v>0</v>
      </c>
      <c r="R5731" s="38">
        <f t="shared" si="357"/>
        <v>10</v>
      </c>
      <c r="S5731" s="38">
        <f t="shared" ca="1" si="358"/>
        <v>0</v>
      </c>
      <c r="T5731" s="38">
        <f t="shared" ca="1" si="359"/>
        <v>10</v>
      </c>
      <c r="U5731" s="38">
        <f ca="1">SUM($R$9:S5731)</f>
        <v>-135770</v>
      </c>
    </row>
    <row r="5732" spans="16:21" x14ac:dyDescent="0.2">
      <c r="P5732">
        <v>5724</v>
      </c>
      <c r="Q5732" s="37">
        <f t="shared" ca="1" si="356"/>
        <v>0</v>
      </c>
      <c r="R5732" s="38">
        <f t="shared" si="357"/>
        <v>10</v>
      </c>
      <c r="S5732" s="38">
        <f t="shared" ca="1" si="358"/>
        <v>0</v>
      </c>
      <c r="T5732" s="38">
        <f t="shared" ca="1" si="359"/>
        <v>10</v>
      </c>
      <c r="U5732" s="38">
        <f ca="1">SUM($R$9:S5732)</f>
        <v>-135760</v>
      </c>
    </row>
    <row r="5733" spans="16:21" x14ac:dyDescent="0.2">
      <c r="P5733">
        <v>5725</v>
      </c>
      <c r="Q5733" s="37">
        <f t="shared" ca="1" si="356"/>
        <v>0</v>
      </c>
      <c r="R5733" s="38">
        <f t="shared" si="357"/>
        <v>10</v>
      </c>
      <c r="S5733" s="38">
        <f t="shared" ca="1" si="358"/>
        <v>0</v>
      </c>
      <c r="T5733" s="38">
        <f t="shared" ca="1" si="359"/>
        <v>10</v>
      </c>
      <c r="U5733" s="38">
        <f ca="1">SUM($R$9:S5733)</f>
        <v>-135750</v>
      </c>
    </row>
    <row r="5734" spans="16:21" x14ac:dyDescent="0.2">
      <c r="P5734">
        <v>5726</v>
      </c>
      <c r="Q5734" s="37">
        <f t="shared" ca="1" si="356"/>
        <v>0</v>
      </c>
      <c r="R5734" s="38">
        <f t="shared" si="357"/>
        <v>10</v>
      </c>
      <c r="S5734" s="38">
        <f t="shared" ca="1" si="358"/>
        <v>0</v>
      </c>
      <c r="T5734" s="38">
        <f t="shared" ca="1" si="359"/>
        <v>10</v>
      </c>
      <c r="U5734" s="38">
        <f ca="1">SUM($R$9:S5734)</f>
        <v>-135740</v>
      </c>
    </row>
    <row r="5735" spans="16:21" x14ac:dyDescent="0.2">
      <c r="P5735">
        <v>5727</v>
      </c>
      <c r="Q5735" s="37">
        <f t="shared" ca="1" si="356"/>
        <v>0</v>
      </c>
      <c r="R5735" s="38">
        <f t="shared" si="357"/>
        <v>10</v>
      </c>
      <c r="S5735" s="38">
        <f t="shared" ca="1" si="358"/>
        <v>0</v>
      </c>
      <c r="T5735" s="38">
        <f t="shared" ca="1" si="359"/>
        <v>10</v>
      </c>
      <c r="U5735" s="38">
        <f ca="1">SUM($R$9:S5735)</f>
        <v>-135730</v>
      </c>
    </row>
    <row r="5736" spans="16:21" x14ac:dyDescent="0.2">
      <c r="P5736">
        <v>5728</v>
      </c>
      <c r="Q5736" s="37">
        <f t="shared" ca="1" si="356"/>
        <v>0</v>
      </c>
      <c r="R5736" s="38">
        <f t="shared" si="357"/>
        <v>10</v>
      </c>
      <c r="S5736" s="38">
        <f t="shared" ca="1" si="358"/>
        <v>0</v>
      </c>
      <c r="T5736" s="38">
        <f t="shared" ca="1" si="359"/>
        <v>10</v>
      </c>
      <c r="U5736" s="38">
        <f ca="1">SUM($R$9:S5736)</f>
        <v>-135720</v>
      </c>
    </row>
    <row r="5737" spans="16:21" x14ac:dyDescent="0.2">
      <c r="P5737">
        <v>5729</v>
      </c>
      <c r="Q5737" s="37">
        <f t="shared" ca="1" si="356"/>
        <v>0</v>
      </c>
      <c r="R5737" s="38">
        <f t="shared" si="357"/>
        <v>10</v>
      </c>
      <c r="S5737" s="38">
        <f t="shared" ca="1" si="358"/>
        <v>0</v>
      </c>
      <c r="T5737" s="38">
        <f t="shared" ca="1" si="359"/>
        <v>10</v>
      </c>
      <c r="U5737" s="38">
        <f ca="1">SUM($R$9:S5737)</f>
        <v>-135710</v>
      </c>
    </row>
    <row r="5738" spans="16:21" x14ac:dyDescent="0.2">
      <c r="P5738">
        <v>5730</v>
      </c>
      <c r="Q5738" s="37">
        <f t="shared" ca="1" si="356"/>
        <v>0</v>
      </c>
      <c r="R5738" s="38">
        <f t="shared" si="357"/>
        <v>10</v>
      </c>
      <c r="S5738" s="38">
        <f t="shared" ca="1" si="358"/>
        <v>0</v>
      </c>
      <c r="T5738" s="38">
        <f t="shared" ca="1" si="359"/>
        <v>10</v>
      </c>
      <c r="U5738" s="38">
        <f ca="1">SUM($R$9:S5738)</f>
        <v>-135700</v>
      </c>
    </row>
    <row r="5739" spans="16:21" x14ac:dyDescent="0.2">
      <c r="P5739">
        <v>5731</v>
      </c>
      <c r="Q5739" s="37">
        <f t="shared" ca="1" si="356"/>
        <v>0</v>
      </c>
      <c r="R5739" s="38">
        <f t="shared" si="357"/>
        <v>10</v>
      </c>
      <c r="S5739" s="38">
        <f t="shared" ca="1" si="358"/>
        <v>0</v>
      </c>
      <c r="T5739" s="38">
        <f t="shared" ca="1" si="359"/>
        <v>10</v>
      </c>
      <c r="U5739" s="38">
        <f ca="1">SUM($R$9:S5739)</f>
        <v>-135690</v>
      </c>
    </row>
    <row r="5740" spans="16:21" x14ac:dyDescent="0.2">
      <c r="P5740">
        <v>5732</v>
      </c>
      <c r="Q5740" s="37">
        <f t="shared" ca="1" si="356"/>
        <v>0</v>
      </c>
      <c r="R5740" s="38">
        <f t="shared" si="357"/>
        <v>10</v>
      </c>
      <c r="S5740" s="38">
        <f t="shared" ca="1" si="358"/>
        <v>0</v>
      </c>
      <c r="T5740" s="38">
        <f t="shared" ca="1" si="359"/>
        <v>10</v>
      </c>
      <c r="U5740" s="38">
        <f ca="1">SUM($R$9:S5740)</f>
        <v>-135680</v>
      </c>
    </row>
    <row r="5741" spans="16:21" x14ac:dyDescent="0.2">
      <c r="P5741">
        <v>5733</v>
      </c>
      <c r="Q5741" s="37">
        <f t="shared" ca="1" si="356"/>
        <v>0</v>
      </c>
      <c r="R5741" s="38">
        <f t="shared" si="357"/>
        <v>10</v>
      </c>
      <c r="S5741" s="38">
        <f t="shared" ca="1" si="358"/>
        <v>0</v>
      </c>
      <c r="T5741" s="38">
        <f t="shared" ca="1" si="359"/>
        <v>10</v>
      </c>
      <c r="U5741" s="38">
        <f ca="1">SUM($R$9:S5741)</f>
        <v>-135670</v>
      </c>
    </row>
    <row r="5742" spans="16:21" x14ac:dyDescent="0.2">
      <c r="P5742">
        <v>5734</v>
      </c>
      <c r="Q5742" s="37">
        <f t="shared" ca="1" si="356"/>
        <v>0</v>
      </c>
      <c r="R5742" s="38">
        <f t="shared" si="357"/>
        <v>10</v>
      </c>
      <c r="S5742" s="38">
        <f t="shared" ca="1" si="358"/>
        <v>0</v>
      </c>
      <c r="T5742" s="38">
        <f t="shared" ca="1" si="359"/>
        <v>10</v>
      </c>
      <c r="U5742" s="38">
        <f ca="1">SUM($R$9:S5742)</f>
        <v>-135660</v>
      </c>
    </row>
    <row r="5743" spans="16:21" x14ac:dyDescent="0.2">
      <c r="P5743">
        <v>5735</v>
      </c>
      <c r="Q5743" s="37">
        <f t="shared" ca="1" si="356"/>
        <v>0</v>
      </c>
      <c r="R5743" s="38">
        <f t="shared" si="357"/>
        <v>10</v>
      </c>
      <c r="S5743" s="38">
        <f t="shared" ca="1" si="358"/>
        <v>0</v>
      </c>
      <c r="T5743" s="38">
        <f t="shared" ca="1" si="359"/>
        <v>10</v>
      </c>
      <c r="U5743" s="38">
        <f ca="1">SUM($R$9:S5743)</f>
        <v>-135650</v>
      </c>
    </row>
    <row r="5744" spans="16:21" x14ac:dyDescent="0.2">
      <c r="P5744">
        <v>5736</v>
      </c>
      <c r="Q5744" s="37">
        <f t="shared" ca="1" si="356"/>
        <v>0</v>
      </c>
      <c r="R5744" s="38">
        <f t="shared" si="357"/>
        <v>10</v>
      </c>
      <c r="S5744" s="38">
        <f t="shared" ca="1" si="358"/>
        <v>0</v>
      </c>
      <c r="T5744" s="38">
        <f t="shared" ca="1" si="359"/>
        <v>10</v>
      </c>
      <c r="U5744" s="38">
        <f ca="1">SUM($R$9:S5744)</f>
        <v>-135640</v>
      </c>
    </row>
    <row r="5745" spans="16:21" x14ac:dyDescent="0.2">
      <c r="P5745">
        <v>5737</v>
      </c>
      <c r="Q5745" s="37">
        <f t="shared" ref="Q5745:Q5808" ca="1" si="360">IF(RAND()&lt;$C$2,1,0)</f>
        <v>0</v>
      </c>
      <c r="R5745" s="38">
        <f t="shared" ref="R5745:R5808" si="361">$G$2</f>
        <v>10</v>
      </c>
      <c r="S5745" s="38">
        <f t="shared" ref="S5745:S5808" ca="1" si="362">IF(Q5745=1,$G$3,$G$4)</f>
        <v>0</v>
      </c>
      <c r="T5745" s="38">
        <f t="shared" ca="1" si="359"/>
        <v>10</v>
      </c>
      <c r="U5745" s="38">
        <f ca="1">SUM($R$9:S5745)</f>
        <v>-135630</v>
      </c>
    </row>
    <row r="5746" spans="16:21" x14ac:dyDescent="0.2">
      <c r="P5746">
        <v>5738</v>
      </c>
      <c r="Q5746" s="37">
        <f t="shared" ca="1" si="360"/>
        <v>0</v>
      </c>
      <c r="R5746" s="38">
        <f t="shared" si="361"/>
        <v>10</v>
      </c>
      <c r="S5746" s="38">
        <f t="shared" ca="1" si="362"/>
        <v>0</v>
      </c>
      <c r="T5746" s="38">
        <f t="shared" ca="1" si="359"/>
        <v>10</v>
      </c>
      <c r="U5746" s="38">
        <f ca="1">SUM($R$9:S5746)</f>
        <v>-135620</v>
      </c>
    </row>
    <row r="5747" spans="16:21" x14ac:dyDescent="0.2">
      <c r="P5747">
        <v>5739</v>
      </c>
      <c r="Q5747" s="37">
        <f t="shared" ca="1" si="360"/>
        <v>0</v>
      </c>
      <c r="R5747" s="38">
        <f t="shared" si="361"/>
        <v>10</v>
      </c>
      <c r="S5747" s="38">
        <f t="shared" ca="1" si="362"/>
        <v>0</v>
      </c>
      <c r="T5747" s="38">
        <f t="shared" ca="1" si="359"/>
        <v>10</v>
      </c>
      <c r="U5747" s="38">
        <f ca="1">SUM($R$9:S5747)</f>
        <v>-135610</v>
      </c>
    </row>
    <row r="5748" spans="16:21" x14ac:dyDescent="0.2">
      <c r="P5748">
        <v>5740</v>
      </c>
      <c r="Q5748" s="37">
        <f t="shared" ca="1" si="360"/>
        <v>0</v>
      </c>
      <c r="R5748" s="38">
        <f t="shared" si="361"/>
        <v>10</v>
      </c>
      <c r="S5748" s="38">
        <f t="shared" ca="1" si="362"/>
        <v>0</v>
      </c>
      <c r="T5748" s="38">
        <f t="shared" ca="1" si="359"/>
        <v>10</v>
      </c>
      <c r="U5748" s="38">
        <f ca="1">SUM($R$9:S5748)</f>
        <v>-135600</v>
      </c>
    </row>
    <row r="5749" spans="16:21" x14ac:dyDescent="0.2">
      <c r="P5749">
        <v>5741</v>
      </c>
      <c r="Q5749" s="37">
        <f t="shared" ca="1" si="360"/>
        <v>0</v>
      </c>
      <c r="R5749" s="38">
        <f t="shared" si="361"/>
        <v>10</v>
      </c>
      <c r="S5749" s="38">
        <f t="shared" ca="1" si="362"/>
        <v>0</v>
      </c>
      <c r="T5749" s="38">
        <f t="shared" ca="1" si="359"/>
        <v>10</v>
      </c>
      <c r="U5749" s="38">
        <f ca="1">SUM($R$9:S5749)</f>
        <v>-135590</v>
      </c>
    </row>
    <row r="5750" spans="16:21" x14ac:dyDescent="0.2">
      <c r="P5750">
        <v>5742</v>
      </c>
      <c r="Q5750" s="37">
        <f t="shared" ca="1" si="360"/>
        <v>0</v>
      </c>
      <c r="R5750" s="38">
        <f t="shared" si="361"/>
        <v>10</v>
      </c>
      <c r="S5750" s="38">
        <f t="shared" ca="1" si="362"/>
        <v>0</v>
      </c>
      <c r="T5750" s="38">
        <f t="shared" ca="1" si="359"/>
        <v>10</v>
      </c>
      <c r="U5750" s="38">
        <f ca="1">SUM($R$9:S5750)</f>
        <v>-135580</v>
      </c>
    </row>
    <row r="5751" spans="16:21" x14ac:dyDescent="0.2">
      <c r="P5751">
        <v>5743</v>
      </c>
      <c r="Q5751" s="37">
        <f t="shared" ca="1" si="360"/>
        <v>0</v>
      </c>
      <c r="R5751" s="38">
        <f t="shared" si="361"/>
        <v>10</v>
      </c>
      <c r="S5751" s="38">
        <f t="shared" ca="1" si="362"/>
        <v>0</v>
      </c>
      <c r="T5751" s="38">
        <f t="shared" ca="1" si="359"/>
        <v>10</v>
      </c>
      <c r="U5751" s="38">
        <f ca="1">SUM($R$9:S5751)</f>
        <v>-135570</v>
      </c>
    </row>
    <row r="5752" spans="16:21" x14ac:dyDescent="0.2">
      <c r="P5752">
        <v>5744</v>
      </c>
      <c r="Q5752" s="37">
        <f t="shared" ca="1" si="360"/>
        <v>0</v>
      </c>
      <c r="R5752" s="38">
        <f t="shared" si="361"/>
        <v>10</v>
      </c>
      <c r="S5752" s="38">
        <f t="shared" ca="1" si="362"/>
        <v>0</v>
      </c>
      <c r="T5752" s="38">
        <f t="shared" ca="1" si="359"/>
        <v>10</v>
      </c>
      <c r="U5752" s="38">
        <f ca="1">SUM($R$9:S5752)</f>
        <v>-135560</v>
      </c>
    </row>
    <row r="5753" spans="16:21" x14ac:dyDescent="0.2">
      <c r="P5753">
        <v>5745</v>
      </c>
      <c r="Q5753" s="37">
        <f t="shared" ca="1" si="360"/>
        <v>1</v>
      </c>
      <c r="R5753" s="38">
        <f t="shared" si="361"/>
        <v>10</v>
      </c>
      <c r="S5753" s="38">
        <f t="shared" ca="1" si="362"/>
        <v>-1000</v>
      </c>
      <c r="T5753" s="38">
        <f t="shared" ca="1" si="359"/>
        <v>-990</v>
      </c>
      <c r="U5753" s="38">
        <f ca="1">SUM($R$9:S5753)</f>
        <v>-136550</v>
      </c>
    </row>
    <row r="5754" spans="16:21" x14ac:dyDescent="0.2">
      <c r="P5754">
        <v>5746</v>
      </c>
      <c r="Q5754" s="37">
        <f t="shared" ca="1" si="360"/>
        <v>0</v>
      </c>
      <c r="R5754" s="38">
        <f t="shared" si="361"/>
        <v>10</v>
      </c>
      <c r="S5754" s="38">
        <f t="shared" ca="1" si="362"/>
        <v>0</v>
      </c>
      <c r="T5754" s="38">
        <f t="shared" ca="1" si="359"/>
        <v>10</v>
      </c>
      <c r="U5754" s="38">
        <f ca="1">SUM($R$9:S5754)</f>
        <v>-136540</v>
      </c>
    </row>
    <row r="5755" spans="16:21" x14ac:dyDescent="0.2">
      <c r="P5755">
        <v>5747</v>
      </c>
      <c r="Q5755" s="37">
        <f t="shared" ca="1" si="360"/>
        <v>0</v>
      </c>
      <c r="R5755" s="38">
        <f t="shared" si="361"/>
        <v>10</v>
      </c>
      <c r="S5755" s="38">
        <f t="shared" ca="1" si="362"/>
        <v>0</v>
      </c>
      <c r="T5755" s="38">
        <f t="shared" ca="1" si="359"/>
        <v>10</v>
      </c>
      <c r="U5755" s="38">
        <f ca="1">SUM($R$9:S5755)</f>
        <v>-136530</v>
      </c>
    </row>
    <row r="5756" spans="16:21" x14ac:dyDescent="0.2">
      <c r="P5756">
        <v>5748</v>
      </c>
      <c r="Q5756" s="37">
        <f t="shared" ca="1" si="360"/>
        <v>0</v>
      </c>
      <c r="R5756" s="38">
        <f t="shared" si="361"/>
        <v>10</v>
      </c>
      <c r="S5756" s="38">
        <f t="shared" ca="1" si="362"/>
        <v>0</v>
      </c>
      <c r="T5756" s="38">
        <f t="shared" ca="1" si="359"/>
        <v>10</v>
      </c>
      <c r="U5756" s="38">
        <f ca="1">SUM($R$9:S5756)</f>
        <v>-136520</v>
      </c>
    </row>
    <row r="5757" spans="16:21" x14ac:dyDescent="0.2">
      <c r="P5757">
        <v>5749</v>
      </c>
      <c r="Q5757" s="37">
        <f t="shared" ca="1" si="360"/>
        <v>0</v>
      </c>
      <c r="R5757" s="38">
        <f t="shared" si="361"/>
        <v>10</v>
      </c>
      <c r="S5757" s="38">
        <f t="shared" ca="1" si="362"/>
        <v>0</v>
      </c>
      <c r="T5757" s="38">
        <f t="shared" ca="1" si="359"/>
        <v>10</v>
      </c>
      <c r="U5757" s="38">
        <f ca="1">SUM($R$9:S5757)</f>
        <v>-136510</v>
      </c>
    </row>
    <row r="5758" spans="16:21" x14ac:dyDescent="0.2">
      <c r="P5758">
        <v>5750</v>
      </c>
      <c r="Q5758" s="37">
        <f t="shared" ca="1" si="360"/>
        <v>1</v>
      </c>
      <c r="R5758" s="38">
        <f t="shared" si="361"/>
        <v>10</v>
      </c>
      <c r="S5758" s="38">
        <f t="shared" ca="1" si="362"/>
        <v>-1000</v>
      </c>
      <c r="T5758" s="38">
        <f t="shared" ca="1" si="359"/>
        <v>-990</v>
      </c>
      <c r="U5758" s="38">
        <f ca="1">SUM($R$9:S5758)</f>
        <v>-137500</v>
      </c>
    </row>
    <row r="5759" spans="16:21" x14ac:dyDescent="0.2">
      <c r="P5759">
        <v>5751</v>
      </c>
      <c r="Q5759" s="37">
        <f t="shared" ca="1" si="360"/>
        <v>0</v>
      </c>
      <c r="R5759" s="38">
        <f t="shared" si="361"/>
        <v>10</v>
      </c>
      <c r="S5759" s="38">
        <f t="shared" ca="1" si="362"/>
        <v>0</v>
      </c>
      <c r="T5759" s="38">
        <f t="shared" ca="1" si="359"/>
        <v>10</v>
      </c>
      <c r="U5759" s="38">
        <f ca="1">SUM($R$9:S5759)</f>
        <v>-137490</v>
      </c>
    </row>
    <row r="5760" spans="16:21" x14ac:dyDescent="0.2">
      <c r="P5760">
        <v>5752</v>
      </c>
      <c r="Q5760" s="37">
        <f t="shared" ca="1" si="360"/>
        <v>0</v>
      </c>
      <c r="R5760" s="38">
        <f t="shared" si="361"/>
        <v>10</v>
      </c>
      <c r="S5760" s="38">
        <f t="shared" ca="1" si="362"/>
        <v>0</v>
      </c>
      <c r="T5760" s="38">
        <f t="shared" ca="1" si="359"/>
        <v>10</v>
      </c>
      <c r="U5760" s="38">
        <f ca="1">SUM($R$9:S5760)</f>
        <v>-137480</v>
      </c>
    </row>
    <row r="5761" spans="16:21" x14ac:dyDescent="0.2">
      <c r="P5761">
        <v>5753</v>
      </c>
      <c r="Q5761" s="37">
        <f t="shared" ca="1" si="360"/>
        <v>0</v>
      </c>
      <c r="R5761" s="38">
        <f t="shared" si="361"/>
        <v>10</v>
      </c>
      <c r="S5761" s="38">
        <f t="shared" ca="1" si="362"/>
        <v>0</v>
      </c>
      <c r="T5761" s="38">
        <f t="shared" ca="1" si="359"/>
        <v>10</v>
      </c>
      <c r="U5761" s="38">
        <f ca="1">SUM($R$9:S5761)</f>
        <v>-137470</v>
      </c>
    </row>
    <row r="5762" spans="16:21" x14ac:dyDescent="0.2">
      <c r="P5762">
        <v>5754</v>
      </c>
      <c r="Q5762" s="37">
        <f t="shared" ca="1" si="360"/>
        <v>0</v>
      </c>
      <c r="R5762" s="38">
        <f t="shared" si="361"/>
        <v>10</v>
      </c>
      <c r="S5762" s="38">
        <f t="shared" ca="1" si="362"/>
        <v>0</v>
      </c>
      <c r="T5762" s="38">
        <f t="shared" ca="1" si="359"/>
        <v>10</v>
      </c>
      <c r="U5762" s="38">
        <f ca="1">SUM($R$9:S5762)</f>
        <v>-137460</v>
      </c>
    </row>
    <row r="5763" spans="16:21" x14ac:dyDescent="0.2">
      <c r="P5763">
        <v>5755</v>
      </c>
      <c r="Q5763" s="37">
        <f t="shared" ca="1" si="360"/>
        <v>0</v>
      </c>
      <c r="R5763" s="38">
        <f t="shared" si="361"/>
        <v>10</v>
      </c>
      <c r="S5763" s="38">
        <f t="shared" ca="1" si="362"/>
        <v>0</v>
      </c>
      <c r="T5763" s="38">
        <f t="shared" ca="1" si="359"/>
        <v>10</v>
      </c>
      <c r="U5763" s="38">
        <f ca="1">SUM($R$9:S5763)</f>
        <v>-137450</v>
      </c>
    </row>
    <row r="5764" spans="16:21" x14ac:dyDescent="0.2">
      <c r="P5764">
        <v>5756</v>
      </c>
      <c r="Q5764" s="37">
        <f t="shared" ca="1" si="360"/>
        <v>0</v>
      </c>
      <c r="R5764" s="38">
        <f t="shared" si="361"/>
        <v>10</v>
      </c>
      <c r="S5764" s="38">
        <f t="shared" ca="1" si="362"/>
        <v>0</v>
      </c>
      <c r="T5764" s="38">
        <f t="shared" ca="1" si="359"/>
        <v>10</v>
      </c>
      <c r="U5764" s="38">
        <f ca="1">SUM($R$9:S5764)</f>
        <v>-137440</v>
      </c>
    </row>
    <row r="5765" spans="16:21" x14ac:dyDescent="0.2">
      <c r="P5765">
        <v>5757</v>
      </c>
      <c r="Q5765" s="37">
        <f t="shared" ca="1" si="360"/>
        <v>0</v>
      </c>
      <c r="R5765" s="38">
        <f t="shared" si="361"/>
        <v>10</v>
      </c>
      <c r="S5765" s="38">
        <f t="shared" ca="1" si="362"/>
        <v>0</v>
      </c>
      <c r="T5765" s="38">
        <f t="shared" ca="1" si="359"/>
        <v>10</v>
      </c>
      <c r="U5765" s="38">
        <f ca="1">SUM($R$9:S5765)</f>
        <v>-137430</v>
      </c>
    </row>
    <row r="5766" spans="16:21" x14ac:dyDescent="0.2">
      <c r="P5766">
        <v>5758</v>
      </c>
      <c r="Q5766" s="37">
        <f t="shared" ca="1" si="360"/>
        <v>0</v>
      </c>
      <c r="R5766" s="38">
        <f t="shared" si="361"/>
        <v>10</v>
      </c>
      <c r="S5766" s="38">
        <f t="shared" ca="1" si="362"/>
        <v>0</v>
      </c>
      <c r="T5766" s="38">
        <f t="shared" ca="1" si="359"/>
        <v>10</v>
      </c>
      <c r="U5766" s="38">
        <f ca="1">SUM($R$9:S5766)</f>
        <v>-137420</v>
      </c>
    </row>
    <row r="5767" spans="16:21" x14ac:dyDescent="0.2">
      <c r="P5767">
        <v>5759</v>
      </c>
      <c r="Q5767" s="37">
        <f t="shared" ca="1" si="360"/>
        <v>0</v>
      </c>
      <c r="R5767" s="38">
        <f t="shared" si="361"/>
        <v>10</v>
      </c>
      <c r="S5767" s="38">
        <f t="shared" ca="1" si="362"/>
        <v>0</v>
      </c>
      <c r="T5767" s="38">
        <f t="shared" ca="1" si="359"/>
        <v>10</v>
      </c>
      <c r="U5767" s="38">
        <f ca="1">SUM($R$9:S5767)</f>
        <v>-137410</v>
      </c>
    </row>
    <row r="5768" spans="16:21" x14ac:dyDescent="0.2">
      <c r="P5768">
        <v>5760</v>
      </c>
      <c r="Q5768" s="37">
        <f t="shared" ca="1" si="360"/>
        <v>0</v>
      </c>
      <c r="R5768" s="38">
        <f t="shared" si="361"/>
        <v>10</v>
      </c>
      <c r="S5768" s="38">
        <f t="shared" ca="1" si="362"/>
        <v>0</v>
      </c>
      <c r="T5768" s="38">
        <f t="shared" ca="1" si="359"/>
        <v>10</v>
      </c>
      <c r="U5768" s="38">
        <f ca="1">SUM($R$9:S5768)</f>
        <v>-137400</v>
      </c>
    </row>
    <row r="5769" spans="16:21" x14ac:dyDescent="0.2">
      <c r="P5769">
        <v>5761</v>
      </c>
      <c r="Q5769" s="37">
        <f t="shared" ca="1" si="360"/>
        <v>0</v>
      </c>
      <c r="R5769" s="38">
        <f t="shared" si="361"/>
        <v>10</v>
      </c>
      <c r="S5769" s="38">
        <f t="shared" ca="1" si="362"/>
        <v>0</v>
      </c>
      <c r="T5769" s="38">
        <f t="shared" ca="1" si="359"/>
        <v>10</v>
      </c>
      <c r="U5769" s="38">
        <f ca="1">SUM($R$9:S5769)</f>
        <v>-137390</v>
      </c>
    </row>
    <row r="5770" spans="16:21" x14ac:dyDescent="0.2">
      <c r="P5770">
        <v>5762</v>
      </c>
      <c r="Q5770" s="37">
        <f t="shared" ca="1" si="360"/>
        <v>0</v>
      </c>
      <c r="R5770" s="38">
        <f t="shared" si="361"/>
        <v>10</v>
      </c>
      <c r="S5770" s="38">
        <f t="shared" ca="1" si="362"/>
        <v>0</v>
      </c>
      <c r="T5770" s="38">
        <f t="shared" ref="T5770:T5833" ca="1" si="363">R5770+S5770</f>
        <v>10</v>
      </c>
      <c r="U5770" s="38">
        <f ca="1">SUM($R$9:S5770)</f>
        <v>-137380</v>
      </c>
    </row>
    <row r="5771" spans="16:21" x14ac:dyDescent="0.2">
      <c r="P5771">
        <v>5763</v>
      </c>
      <c r="Q5771" s="37">
        <f t="shared" ca="1" si="360"/>
        <v>0</v>
      </c>
      <c r="R5771" s="38">
        <f t="shared" si="361"/>
        <v>10</v>
      </c>
      <c r="S5771" s="38">
        <f t="shared" ca="1" si="362"/>
        <v>0</v>
      </c>
      <c r="T5771" s="38">
        <f t="shared" ca="1" si="363"/>
        <v>10</v>
      </c>
      <c r="U5771" s="38">
        <f ca="1">SUM($R$9:S5771)</f>
        <v>-137370</v>
      </c>
    </row>
    <row r="5772" spans="16:21" x14ac:dyDescent="0.2">
      <c r="P5772">
        <v>5764</v>
      </c>
      <c r="Q5772" s="37">
        <f t="shared" ca="1" si="360"/>
        <v>0</v>
      </c>
      <c r="R5772" s="38">
        <f t="shared" si="361"/>
        <v>10</v>
      </c>
      <c r="S5772" s="38">
        <f t="shared" ca="1" si="362"/>
        <v>0</v>
      </c>
      <c r="T5772" s="38">
        <f t="shared" ca="1" si="363"/>
        <v>10</v>
      </c>
      <c r="U5772" s="38">
        <f ca="1">SUM($R$9:S5772)</f>
        <v>-137360</v>
      </c>
    </row>
    <row r="5773" spans="16:21" x14ac:dyDescent="0.2">
      <c r="P5773">
        <v>5765</v>
      </c>
      <c r="Q5773" s="37">
        <f t="shared" ca="1" si="360"/>
        <v>0</v>
      </c>
      <c r="R5773" s="38">
        <f t="shared" si="361"/>
        <v>10</v>
      </c>
      <c r="S5773" s="38">
        <f t="shared" ca="1" si="362"/>
        <v>0</v>
      </c>
      <c r="T5773" s="38">
        <f t="shared" ca="1" si="363"/>
        <v>10</v>
      </c>
      <c r="U5773" s="38">
        <f ca="1">SUM($R$9:S5773)</f>
        <v>-137350</v>
      </c>
    </row>
    <row r="5774" spans="16:21" x14ac:dyDescent="0.2">
      <c r="P5774">
        <v>5766</v>
      </c>
      <c r="Q5774" s="37">
        <f t="shared" ca="1" si="360"/>
        <v>0</v>
      </c>
      <c r="R5774" s="38">
        <f t="shared" si="361"/>
        <v>10</v>
      </c>
      <c r="S5774" s="38">
        <f t="shared" ca="1" si="362"/>
        <v>0</v>
      </c>
      <c r="T5774" s="38">
        <f t="shared" ca="1" si="363"/>
        <v>10</v>
      </c>
      <c r="U5774" s="38">
        <f ca="1">SUM($R$9:S5774)</f>
        <v>-137340</v>
      </c>
    </row>
    <row r="5775" spans="16:21" x14ac:dyDescent="0.2">
      <c r="P5775">
        <v>5767</v>
      </c>
      <c r="Q5775" s="37">
        <f t="shared" ca="1" si="360"/>
        <v>0</v>
      </c>
      <c r="R5775" s="38">
        <f t="shared" si="361"/>
        <v>10</v>
      </c>
      <c r="S5775" s="38">
        <f t="shared" ca="1" si="362"/>
        <v>0</v>
      </c>
      <c r="T5775" s="38">
        <f t="shared" ca="1" si="363"/>
        <v>10</v>
      </c>
      <c r="U5775" s="38">
        <f ca="1">SUM($R$9:S5775)</f>
        <v>-137330</v>
      </c>
    </row>
    <row r="5776" spans="16:21" x14ac:dyDescent="0.2">
      <c r="P5776">
        <v>5768</v>
      </c>
      <c r="Q5776" s="37">
        <f t="shared" ca="1" si="360"/>
        <v>0</v>
      </c>
      <c r="R5776" s="38">
        <f t="shared" si="361"/>
        <v>10</v>
      </c>
      <c r="S5776" s="38">
        <f t="shared" ca="1" si="362"/>
        <v>0</v>
      </c>
      <c r="T5776" s="38">
        <f t="shared" ca="1" si="363"/>
        <v>10</v>
      </c>
      <c r="U5776" s="38">
        <f ca="1">SUM($R$9:S5776)</f>
        <v>-137320</v>
      </c>
    </row>
    <row r="5777" spans="16:21" x14ac:dyDescent="0.2">
      <c r="P5777">
        <v>5769</v>
      </c>
      <c r="Q5777" s="37">
        <f t="shared" ca="1" si="360"/>
        <v>0</v>
      </c>
      <c r="R5777" s="38">
        <f t="shared" si="361"/>
        <v>10</v>
      </c>
      <c r="S5777" s="38">
        <f t="shared" ca="1" si="362"/>
        <v>0</v>
      </c>
      <c r="T5777" s="38">
        <f t="shared" ca="1" si="363"/>
        <v>10</v>
      </c>
      <c r="U5777" s="38">
        <f ca="1">SUM($R$9:S5777)</f>
        <v>-137310</v>
      </c>
    </row>
    <row r="5778" spans="16:21" x14ac:dyDescent="0.2">
      <c r="P5778">
        <v>5770</v>
      </c>
      <c r="Q5778" s="37">
        <f t="shared" ca="1" si="360"/>
        <v>0</v>
      </c>
      <c r="R5778" s="38">
        <f t="shared" si="361"/>
        <v>10</v>
      </c>
      <c r="S5778" s="38">
        <f t="shared" ca="1" si="362"/>
        <v>0</v>
      </c>
      <c r="T5778" s="38">
        <f t="shared" ca="1" si="363"/>
        <v>10</v>
      </c>
      <c r="U5778" s="38">
        <f ca="1">SUM($R$9:S5778)</f>
        <v>-137300</v>
      </c>
    </row>
    <row r="5779" spans="16:21" x14ac:dyDescent="0.2">
      <c r="P5779">
        <v>5771</v>
      </c>
      <c r="Q5779" s="37">
        <f t="shared" ca="1" si="360"/>
        <v>0</v>
      </c>
      <c r="R5779" s="38">
        <f t="shared" si="361"/>
        <v>10</v>
      </c>
      <c r="S5779" s="38">
        <f t="shared" ca="1" si="362"/>
        <v>0</v>
      </c>
      <c r="T5779" s="38">
        <f t="shared" ca="1" si="363"/>
        <v>10</v>
      </c>
      <c r="U5779" s="38">
        <f ca="1">SUM($R$9:S5779)</f>
        <v>-137290</v>
      </c>
    </row>
    <row r="5780" spans="16:21" x14ac:dyDescent="0.2">
      <c r="P5780">
        <v>5772</v>
      </c>
      <c r="Q5780" s="37">
        <f t="shared" ca="1" si="360"/>
        <v>0</v>
      </c>
      <c r="R5780" s="38">
        <f t="shared" si="361"/>
        <v>10</v>
      </c>
      <c r="S5780" s="38">
        <f t="shared" ca="1" si="362"/>
        <v>0</v>
      </c>
      <c r="T5780" s="38">
        <f t="shared" ca="1" si="363"/>
        <v>10</v>
      </c>
      <c r="U5780" s="38">
        <f ca="1">SUM($R$9:S5780)</f>
        <v>-137280</v>
      </c>
    </row>
    <row r="5781" spans="16:21" x14ac:dyDescent="0.2">
      <c r="P5781">
        <v>5773</v>
      </c>
      <c r="Q5781" s="37">
        <f t="shared" ca="1" si="360"/>
        <v>0</v>
      </c>
      <c r="R5781" s="38">
        <f t="shared" si="361"/>
        <v>10</v>
      </c>
      <c r="S5781" s="38">
        <f t="shared" ca="1" si="362"/>
        <v>0</v>
      </c>
      <c r="T5781" s="38">
        <f t="shared" ca="1" si="363"/>
        <v>10</v>
      </c>
      <c r="U5781" s="38">
        <f ca="1">SUM($R$9:S5781)</f>
        <v>-137270</v>
      </c>
    </row>
    <row r="5782" spans="16:21" x14ac:dyDescent="0.2">
      <c r="P5782">
        <v>5774</v>
      </c>
      <c r="Q5782" s="37">
        <f t="shared" ca="1" si="360"/>
        <v>0</v>
      </c>
      <c r="R5782" s="38">
        <f t="shared" si="361"/>
        <v>10</v>
      </c>
      <c r="S5782" s="38">
        <f t="shared" ca="1" si="362"/>
        <v>0</v>
      </c>
      <c r="T5782" s="38">
        <f t="shared" ca="1" si="363"/>
        <v>10</v>
      </c>
      <c r="U5782" s="38">
        <f ca="1">SUM($R$9:S5782)</f>
        <v>-137260</v>
      </c>
    </row>
    <row r="5783" spans="16:21" x14ac:dyDescent="0.2">
      <c r="P5783">
        <v>5775</v>
      </c>
      <c r="Q5783" s="37">
        <f t="shared" ca="1" si="360"/>
        <v>1</v>
      </c>
      <c r="R5783" s="38">
        <f t="shared" si="361"/>
        <v>10</v>
      </c>
      <c r="S5783" s="38">
        <f t="shared" ca="1" si="362"/>
        <v>-1000</v>
      </c>
      <c r="T5783" s="38">
        <f t="shared" ca="1" si="363"/>
        <v>-990</v>
      </c>
      <c r="U5783" s="38">
        <f ca="1">SUM($R$9:S5783)</f>
        <v>-138250</v>
      </c>
    </row>
    <row r="5784" spans="16:21" x14ac:dyDescent="0.2">
      <c r="P5784">
        <v>5776</v>
      </c>
      <c r="Q5784" s="37">
        <f t="shared" ca="1" si="360"/>
        <v>0</v>
      </c>
      <c r="R5784" s="38">
        <f t="shared" si="361"/>
        <v>10</v>
      </c>
      <c r="S5784" s="38">
        <f t="shared" ca="1" si="362"/>
        <v>0</v>
      </c>
      <c r="T5784" s="38">
        <f t="shared" ca="1" si="363"/>
        <v>10</v>
      </c>
      <c r="U5784" s="38">
        <f ca="1">SUM($R$9:S5784)</f>
        <v>-138240</v>
      </c>
    </row>
    <row r="5785" spans="16:21" x14ac:dyDescent="0.2">
      <c r="P5785">
        <v>5777</v>
      </c>
      <c r="Q5785" s="37">
        <f t="shared" ca="1" si="360"/>
        <v>0</v>
      </c>
      <c r="R5785" s="38">
        <f t="shared" si="361"/>
        <v>10</v>
      </c>
      <c r="S5785" s="38">
        <f t="shared" ca="1" si="362"/>
        <v>0</v>
      </c>
      <c r="T5785" s="38">
        <f t="shared" ca="1" si="363"/>
        <v>10</v>
      </c>
      <c r="U5785" s="38">
        <f ca="1">SUM($R$9:S5785)</f>
        <v>-138230</v>
      </c>
    </row>
    <row r="5786" spans="16:21" x14ac:dyDescent="0.2">
      <c r="P5786">
        <v>5778</v>
      </c>
      <c r="Q5786" s="37">
        <f t="shared" ca="1" si="360"/>
        <v>0</v>
      </c>
      <c r="R5786" s="38">
        <f t="shared" si="361"/>
        <v>10</v>
      </c>
      <c r="S5786" s="38">
        <f t="shared" ca="1" si="362"/>
        <v>0</v>
      </c>
      <c r="T5786" s="38">
        <f t="shared" ca="1" si="363"/>
        <v>10</v>
      </c>
      <c r="U5786" s="38">
        <f ca="1">SUM($R$9:S5786)</f>
        <v>-138220</v>
      </c>
    </row>
    <row r="5787" spans="16:21" x14ac:dyDescent="0.2">
      <c r="P5787">
        <v>5779</v>
      </c>
      <c r="Q5787" s="37">
        <f t="shared" ca="1" si="360"/>
        <v>1</v>
      </c>
      <c r="R5787" s="38">
        <f t="shared" si="361"/>
        <v>10</v>
      </c>
      <c r="S5787" s="38">
        <f t="shared" ca="1" si="362"/>
        <v>-1000</v>
      </c>
      <c r="T5787" s="38">
        <f t="shared" ca="1" si="363"/>
        <v>-990</v>
      </c>
      <c r="U5787" s="38">
        <f ca="1">SUM($R$9:S5787)</f>
        <v>-139210</v>
      </c>
    </row>
    <row r="5788" spans="16:21" x14ac:dyDescent="0.2">
      <c r="P5788">
        <v>5780</v>
      </c>
      <c r="Q5788" s="37">
        <f t="shared" ca="1" si="360"/>
        <v>1</v>
      </c>
      <c r="R5788" s="38">
        <f t="shared" si="361"/>
        <v>10</v>
      </c>
      <c r="S5788" s="38">
        <f t="shared" ca="1" si="362"/>
        <v>-1000</v>
      </c>
      <c r="T5788" s="38">
        <f t="shared" ca="1" si="363"/>
        <v>-990</v>
      </c>
      <c r="U5788" s="38">
        <f ca="1">SUM($R$9:S5788)</f>
        <v>-140200</v>
      </c>
    </row>
    <row r="5789" spans="16:21" x14ac:dyDescent="0.2">
      <c r="P5789">
        <v>5781</v>
      </c>
      <c r="Q5789" s="37">
        <f t="shared" ca="1" si="360"/>
        <v>0</v>
      </c>
      <c r="R5789" s="38">
        <f t="shared" si="361"/>
        <v>10</v>
      </c>
      <c r="S5789" s="38">
        <f t="shared" ca="1" si="362"/>
        <v>0</v>
      </c>
      <c r="T5789" s="38">
        <f t="shared" ca="1" si="363"/>
        <v>10</v>
      </c>
      <c r="U5789" s="38">
        <f ca="1">SUM($R$9:S5789)</f>
        <v>-140190</v>
      </c>
    </row>
    <row r="5790" spans="16:21" x14ac:dyDescent="0.2">
      <c r="P5790">
        <v>5782</v>
      </c>
      <c r="Q5790" s="37">
        <f t="shared" ca="1" si="360"/>
        <v>0</v>
      </c>
      <c r="R5790" s="38">
        <f t="shared" si="361"/>
        <v>10</v>
      </c>
      <c r="S5790" s="38">
        <f t="shared" ca="1" si="362"/>
        <v>0</v>
      </c>
      <c r="T5790" s="38">
        <f t="shared" ca="1" si="363"/>
        <v>10</v>
      </c>
      <c r="U5790" s="38">
        <f ca="1">SUM($R$9:S5790)</f>
        <v>-140180</v>
      </c>
    </row>
    <row r="5791" spans="16:21" x14ac:dyDescent="0.2">
      <c r="P5791">
        <v>5783</v>
      </c>
      <c r="Q5791" s="37">
        <f t="shared" ca="1" si="360"/>
        <v>0</v>
      </c>
      <c r="R5791" s="38">
        <f t="shared" si="361"/>
        <v>10</v>
      </c>
      <c r="S5791" s="38">
        <f t="shared" ca="1" si="362"/>
        <v>0</v>
      </c>
      <c r="T5791" s="38">
        <f t="shared" ca="1" si="363"/>
        <v>10</v>
      </c>
      <c r="U5791" s="38">
        <f ca="1">SUM($R$9:S5791)</f>
        <v>-140170</v>
      </c>
    </row>
    <row r="5792" spans="16:21" x14ac:dyDescent="0.2">
      <c r="P5792">
        <v>5784</v>
      </c>
      <c r="Q5792" s="37">
        <f t="shared" ca="1" si="360"/>
        <v>0</v>
      </c>
      <c r="R5792" s="38">
        <f t="shared" si="361"/>
        <v>10</v>
      </c>
      <c r="S5792" s="38">
        <f t="shared" ca="1" si="362"/>
        <v>0</v>
      </c>
      <c r="T5792" s="38">
        <f t="shared" ca="1" si="363"/>
        <v>10</v>
      </c>
      <c r="U5792" s="38">
        <f ca="1">SUM($R$9:S5792)</f>
        <v>-140160</v>
      </c>
    </row>
    <row r="5793" spans="16:21" x14ac:dyDescent="0.2">
      <c r="P5793">
        <v>5785</v>
      </c>
      <c r="Q5793" s="37">
        <f t="shared" ca="1" si="360"/>
        <v>0</v>
      </c>
      <c r="R5793" s="38">
        <f t="shared" si="361"/>
        <v>10</v>
      </c>
      <c r="S5793" s="38">
        <f t="shared" ca="1" si="362"/>
        <v>0</v>
      </c>
      <c r="T5793" s="38">
        <f t="shared" ca="1" si="363"/>
        <v>10</v>
      </c>
      <c r="U5793" s="38">
        <f ca="1">SUM($R$9:S5793)</f>
        <v>-140150</v>
      </c>
    </row>
    <row r="5794" spans="16:21" x14ac:dyDescent="0.2">
      <c r="P5794">
        <v>5786</v>
      </c>
      <c r="Q5794" s="37">
        <f t="shared" ca="1" si="360"/>
        <v>0</v>
      </c>
      <c r="R5794" s="38">
        <f t="shared" si="361"/>
        <v>10</v>
      </c>
      <c r="S5794" s="38">
        <f t="shared" ca="1" si="362"/>
        <v>0</v>
      </c>
      <c r="T5794" s="38">
        <f t="shared" ca="1" si="363"/>
        <v>10</v>
      </c>
      <c r="U5794" s="38">
        <f ca="1">SUM($R$9:S5794)</f>
        <v>-140140</v>
      </c>
    </row>
    <row r="5795" spans="16:21" x14ac:dyDescent="0.2">
      <c r="P5795">
        <v>5787</v>
      </c>
      <c r="Q5795" s="37">
        <f t="shared" ca="1" si="360"/>
        <v>0</v>
      </c>
      <c r="R5795" s="38">
        <f t="shared" si="361"/>
        <v>10</v>
      </c>
      <c r="S5795" s="38">
        <f t="shared" ca="1" si="362"/>
        <v>0</v>
      </c>
      <c r="T5795" s="38">
        <f t="shared" ca="1" si="363"/>
        <v>10</v>
      </c>
      <c r="U5795" s="38">
        <f ca="1">SUM($R$9:S5795)</f>
        <v>-140130</v>
      </c>
    </row>
    <row r="5796" spans="16:21" x14ac:dyDescent="0.2">
      <c r="P5796">
        <v>5788</v>
      </c>
      <c r="Q5796" s="37">
        <f t="shared" ca="1" si="360"/>
        <v>0</v>
      </c>
      <c r="R5796" s="38">
        <f t="shared" si="361"/>
        <v>10</v>
      </c>
      <c r="S5796" s="38">
        <f t="shared" ca="1" si="362"/>
        <v>0</v>
      </c>
      <c r="T5796" s="38">
        <f t="shared" ca="1" si="363"/>
        <v>10</v>
      </c>
      <c r="U5796" s="38">
        <f ca="1">SUM($R$9:S5796)</f>
        <v>-140120</v>
      </c>
    </row>
    <row r="5797" spans="16:21" x14ac:dyDescent="0.2">
      <c r="P5797">
        <v>5789</v>
      </c>
      <c r="Q5797" s="37">
        <f t="shared" ca="1" si="360"/>
        <v>0</v>
      </c>
      <c r="R5797" s="38">
        <f t="shared" si="361"/>
        <v>10</v>
      </c>
      <c r="S5797" s="38">
        <f t="shared" ca="1" si="362"/>
        <v>0</v>
      </c>
      <c r="T5797" s="38">
        <f t="shared" ca="1" si="363"/>
        <v>10</v>
      </c>
      <c r="U5797" s="38">
        <f ca="1">SUM($R$9:S5797)</f>
        <v>-140110</v>
      </c>
    </row>
    <row r="5798" spans="16:21" x14ac:dyDescent="0.2">
      <c r="P5798">
        <v>5790</v>
      </c>
      <c r="Q5798" s="37">
        <f t="shared" ca="1" si="360"/>
        <v>0</v>
      </c>
      <c r="R5798" s="38">
        <f t="shared" si="361"/>
        <v>10</v>
      </c>
      <c r="S5798" s="38">
        <f t="shared" ca="1" si="362"/>
        <v>0</v>
      </c>
      <c r="T5798" s="38">
        <f t="shared" ca="1" si="363"/>
        <v>10</v>
      </c>
      <c r="U5798" s="38">
        <f ca="1">SUM($R$9:S5798)</f>
        <v>-140100</v>
      </c>
    </row>
    <row r="5799" spans="16:21" x14ac:dyDescent="0.2">
      <c r="P5799">
        <v>5791</v>
      </c>
      <c r="Q5799" s="37">
        <f t="shared" ca="1" si="360"/>
        <v>0</v>
      </c>
      <c r="R5799" s="38">
        <f t="shared" si="361"/>
        <v>10</v>
      </c>
      <c r="S5799" s="38">
        <f t="shared" ca="1" si="362"/>
        <v>0</v>
      </c>
      <c r="T5799" s="38">
        <f t="shared" ca="1" si="363"/>
        <v>10</v>
      </c>
      <c r="U5799" s="38">
        <f ca="1">SUM($R$9:S5799)</f>
        <v>-140090</v>
      </c>
    </row>
    <row r="5800" spans="16:21" x14ac:dyDescent="0.2">
      <c r="P5800">
        <v>5792</v>
      </c>
      <c r="Q5800" s="37">
        <f t="shared" ca="1" si="360"/>
        <v>0</v>
      </c>
      <c r="R5800" s="38">
        <f t="shared" si="361"/>
        <v>10</v>
      </c>
      <c r="S5800" s="38">
        <f t="shared" ca="1" si="362"/>
        <v>0</v>
      </c>
      <c r="T5800" s="38">
        <f t="shared" ca="1" si="363"/>
        <v>10</v>
      </c>
      <c r="U5800" s="38">
        <f ca="1">SUM($R$9:S5800)</f>
        <v>-140080</v>
      </c>
    </row>
    <row r="5801" spans="16:21" x14ac:dyDescent="0.2">
      <c r="P5801">
        <v>5793</v>
      </c>
      <c r="Q5801" s="37">
        <f t="shared" ca="1" si="360"/>
        <v>0</v>
      </c>
      <c r="R5801" s="38">
        <f t="shared" si="361"/>
        <v>10</v>
      </c>
      <c r="S5801" s="38">
        <f t="shared" ca="1" si="362"/>
        <v>0</v>
      </c>
      <c r="T5801" s="38">
        <f t="shared" ca="1" si="363"/>
        <v>10</v>
      </c>
      <c r="U5801" s="38">
        <f ca="1">SUM($R$9:S5801)</f>
        <v>-140070</v>
      </c>
    </row>
    <row r="5802" spans="16:21" x14ac:dyDescent="0.2">
      <c r="P5802">
        <v>5794</v>
      </c>
      <c r="Q5802" s="37">
        <f t="shared" ca="1" si="360"/>
        <v>0</v>
      </c>
      <c r="R5802" s="38">
        <f t="shared" si="361"/>
        <v>10</v>
      </c>
      <c r="S5802" s="38">
        <f t="shared" ca="1" si="362"/>
        <v>0</v>
      </c>
      <c r="T5802" s="38">
        <f t="shared" ca="1" si="363"/>
        <v>10</v>
      </c>
      <c r="U5802" s="38">
        <f ca="1">SUM($R$9:S5802)</f>
        <v>-140060</v>
      </c>
    </row>
    <row r="5803" spans="16:21" x14ac:dyDescent="0.2">
      <c r="P5803">
        <v>5795</v>
      </c>
      <c r="Q5803" s="37">
        <f t="shared" ca="1" si="360"/>
        <v>0</v>
      </c>
      <c r="R5803" s="38">
        <f t="shared" si="361"/>
        <v>10</v>
      </c>
      <c r="S5803" s="38">
        <f t="shared" ca="1" si="362"/>
        <v>0</v>
      </c>
      <c r="T5803" s="38">
        <f t="shared" ca="1" si="363"/>
        <v>10</v>
      </c>
      <c r="U5803" s="38">
        <f ca="1">SUM($R$9:S5803)</f>
        <v>-140050</v>
      </c>
    </row>
    <row r="5804" spans="16:21" x14ac:dyDescent="0.2">
      <c r="P5804">
        <v>5796</v>
      </c>
      <c r="Q5804" s="37">
        <f t="shared" ca="1" si="360"/>
        <v>0</v>
      </c>
      <c r="R5804" s="38">
        <f t="shared" si="361"/>
        <v>10</v>
      </c>
      <c r="S5804" s="38">
        <f t="shared" ca="1" si="362"/>
        <v>0</v>
      </c>
      <c r="T5804" s="38">
        <f t="shared" ca="1" si="363"/>
        <v>10</v>
      </c>
      <c r="U5804" s="38">
        <f ca="1">SUM($R$9:S5804)</f>
        <v>-140040</v>
      </c>
    </row>
    <row r="5805" spans="16:21" x14ac:dyDescent="0.2">
      <c r="P5805">
        <v>5797</v>
      </c>
      <c r="Q5805" s="37">
        <f t="shared" ca="1" si="360"/>
        <v>0</v>
      </c>
      <c r="R5805" s="38">
        <f t="shared" si="361"/>
        <v>10</v>
      </c>
      <c r="S5805" s="38">
        <f t="shared" ca="1" si="362"/>
        <v>0</v>
      </c>
      <c r="T5805" s="38">
        <f t="shared" ca="1" si="363"/>
        <v>10</v>
      </c>
      <c r="U5805" s="38">
        <f ca="1">SUM($R$9:S5805)</f>
        <v>-140030</v>
      </c>
    </row>
    <row r="5806" spans="16:21" x14ac:dyDescent="0.2">
      <c r="P5806">
        <v>5798</v>
      </c>
      <c r="Q5806" s="37">
        <f t="shared" ca="1" si="360"/>
        <v>0</v>
      </c>
      <c r="R5806" s="38">
        <f t="shared" si="361"/>
        <v>10</v>
      </c>
      <c r="S5806" s="38">
        <f t="shared" ca="1" si="362"/>
        <v>0</v>
      </c>
      <c r="T5806" s="38">
        <f t="shared" ca="1" si="363"/>
        <v>10</v>
      </c>
      <c r="U5806" s="38">
        <f ca="1">SUM($R$9:S5806)</f>
        <v>-140020</v>
      </c>
    </row>
    <row r="5807" spans="16:21" x14ac:dyDescent="0.2">
      <c r="P5807">
        <v>5799</v>
      </c>
      <c r="Q5807" s="37">
        <f t="shared" ca="1" si="360"/>
        <v>0</v>
      </c>
      <c r="R5807" s="38">
        <f t="shared" si="361"/>
        <v>10</v>
      </c>
      <c r="S5807" s="38">
        <f t="shared" ca="1" si="362"/>
        <v>0</v>
      </c>
      <c r="T5807" s="38">
        <f t="shared" ca="1" si="363"/>
        <v>10</v>
      </c>
      <c r="U5807" s="38">
        <f ca="1">SUM($R$9:S5807)</f>
        <v>-140010</v>
      </c>
    </row>
    <row r="5808" spans="16:21" x14ac:dyDescent="0.2">
      <c r="P5808">
        <v>5800</v>
      </c>
      <c r="Q5808" s="37">
        <f t="shared" ca="1" si="360"/>
        <v>0</v>
      </c>
      <c r="R5808" s="38">
        <f t="shared" si="361"/>
        <v>10</v>
      </c>
      <c r="S5808" s="38">
        <f t="shared" ca="1" si="362"/>
        <v>0</v>
      </c>
      <c r="T5808" s="38">
        <f t="shared" ca="1" si="363"/>
        <v>10</v>
      </c>
      <c r="U5808" s="38">
        <f ca="1">SUM($R$9:S5808)</f>
        <v>-140000</v>
      </c>
    </row>
    <row r="5809" spans="16:21" x14ac:dyDescent="0.2">
      <c r="P5809">
        <v>5801</v>
      </c>
      <c r="Q5809" s="37">
        <f t="shared" ref="Q5809:Q5872" ca="1" si="364">IF(RAND()&lt;$C$2,1,0)</f>
        <v>0</v>
      </c>
      <c r="R5809" s="38">
        <f t="shared" ref="R5809:R5872" si="365">$G$2</f>
        <v>10</v>
      </c>
      <c r="S5809" s="38">
        <f t="shared" ref="S5809:S5872" ca="1" si="366">IF(Q5809=1,$G$3,$G$4)</f>
        <v>0</v>
      </c>
      <c r="T5809" s="38">
        <f t="shared" ca="1" si="363"/>
        <v>10</v>
      </c>
      <c r="U5809" s="38">
        <f ca="1">SUM($R$9:S5809)</f>
        <v>-139990</v>
      </c>
    </row>
    <row r="5810" spans="16:21" x14ac:dyDescent="0.2">
      <c r="P5810">
        <v>5802</v>
      </c>
      <c r="Q5810" s="37">
        <f t="shared" ca="1" si="364"/>
        <v>0</v>
      </c>
      <c r="R5810" s="38">
        <f t="shared" si="365"/>
        <v>10</v>
      </c>
      <c r="S5810" s="38">
        <f t="shared" ca="1" si="366"/>
        <v>0</v>
      </c>
      <c r="T5810" s="38">
        <f t="shared" ca="1" si="363"/>
        <v>10</v>
      </c>
      <c r="U5810" s="38">
        <f ca="1">SUM($R$9:S5810)</f>
        <v>-139980</v>
      </c>
    </row>
    <row r="5811" spans="16:21" x14ac:dyDescent="0.2">
      <c r="P5811">
        <v>5803</v>
      </c>
      <c r="Q5811" s="37">
        <f t="shared" ca="1" si="364"/>
        <v>0</v>
      </c>
      <c r="R5811" s="38">
        <f t="shared" si="365"/>
        <v>10</v>
      </c>
      <c r="S5811" s="38">
        <f t="shared" ca="1" si="366"/>
        <v>0</v>
      </c>
      <c r="T5811" s="38">
        <f t="shared" ca="1" si="363"/>
        <v>10</v>
      </c>
      <c r="U5811" s="38">
        <f ca="1">SUM($R$9:S5811)</f>
        <v>-139970</v>
      </c>
    </row>
    <row r="5812" spans="16:21" x14ac:dyDescent="0.2">
      <c r="P5812">
        <v>5804</v>
      </c>
      <c r="Q5812" s="37">
        <f t="shared" ca="1" si="364"/>
        <v>0</v>
      </c>
      <c r="R5812" s="38">
        <f t="shared" si="365"/>
        <v>10</v>
      </c>
      <c r="S5812" s="38">
        <f t="shared" ca="1" si="366"/>
        <v>0</v>
      </c>
      <c r="T5812" s="38">
        <f t="shared" ca="1" si="363"/>
        <v>10</v>
      </c>
      <c r="U5812" s="38">
        <f ca="1">SUM($R$9:S5812)</f>
        <v>-139960</v>
      </c>
    </row>
    <row r="5813" spans="16:21" x14ac:dyDescent="0.2">
      <c r="P5813">
        <v>5805</v>
      </c>
      <c r="Q5813" s="37">
        <f t="shared" ca="1" si="364"/>
        <v>0</v>
      </c>
      <c r="R5813" s="38">
        <f t="shared" si="365"/>
        <v>10</v>
      </c>
      <c r="S5813" s="38">
        <f t="shared" ca="1" si="366"/>
        <v>0</v>
      </c>
      <c r="T5813" s="38">
        <f t="shared" ca="1" si="363"/>
        <v>10</v>
      </c>
      <c r="U5813" s="38">
        <f ca="1">SUM($R$9:S5813)</f>
        <v>-139950</v>
      </c>
    </row>
    <row r="5814" spans="16:21" x14ac:dyDescent="0.2">
      <c r="P5814">
        <v>5806</v>
      </c>
      <c r="Q5814" s="37">
        <f t="shared" ca="1" si="364"/>
        <v>0</v>
      </c>
      <c r="R5814" s="38">
        <f t="shared" si="365"/>
        <v>10</v>
      </c>
      <c r="S5814" s="38">
        <f t="shared" ca="1" si="366"/>
        <v>0</v>
      </c>
      <c r="T5814" s="38">
        <f t="shared" ca="1" si="363"/>
        <v>10</v>
      </c>
      <c r="U5814" s="38">
        <f ca="1">SUM($R$9:S5814)</f>
        <v>-139940</v>
      </c>
    </row>
    <row r="5815" spans="16:21" x14ac:dyDescent="0.2">
      <c r="P5815">
        <v>5807</v>
      </c>
      <c r="Q5815" s="37">
        <f t="shared" ca="1" si="364"/>
        <v>0</v>
      </c>
      <c r="R5815" s="38">
        <f t="shared" si="365"/>
        <v>10</v>
      </c>
      <c r="S5815" s="38">
        <f t="shared" ca="1" si="366"/>
        <v>0</v>
      </c>
      <c r="T5815" s="38">
        <f t="shared" ca="1" si="363"/>
        <v>10</v>
      </c>
      <c r="U5815" s="38">
        <f ca="1">SUM($R$9:S5815)</f>
        <v>-139930</v>
      </c>
    </row>
    <row r="5816" spans="16:21" x14ac:dyDescent="0.2">
      <c r="P5816">
        <v>5808</v>
      </c>
      <c r="Q5816" s="37">
        <f t="shared" ca="1" si="364"/>
        <v>0</v>
      </c>
      <c r="R5816" s="38">
        <f t="shared" si="365"/>
        <v>10</v>
      </c>
      <c r="S5816" s="38">
        <f t="shared" ca="1" si="366"/>
        <v>0</v>
      </c>
      <c r="T5816" s="38">
        <f t="shared" ca="1" si="363"/>
        <v>10</v>
      </c>
      <c r="U5816" s="38">
        <f ca="1">SUM($R$9:S5816)</f>
        <v>-139920</v>
      </c>
    </row>
    <row r="5817" spans="16:21" x14ac:dyDescent="0.2">
      <c r="P5817">
        <v>5809</v>
      </c>
      <c r="Q5817" s="37">
        <f t="shared" ca="1" si="364"/>
        <v>0</v>
      </c>
      <c r="R5817" s="38">
        <f t="shared" si="365"/>
        <v>10</v>
      </c>
      <c r="S5817" s="38">
        <f t="shared" ca="1" si="366"/>
        <v>0</v>
      </c>
      <c r="T5817" s="38">
        <f t="shared" ca="1" si="363"/>
        <v>10</v>
      </c>
      <c r="U5817" s="38">
        <f ca="1">SUM($R$9:S5817)</f>
        <v>-139910</v>
      </c>
    </row>
    <row r="5818" spans="16:21" x14ac:dyDescent="0.2">
      <c r="P5818">
        <v>5810</v>
      </c>
      <c r="Q5818" s="37">
        <f t="shared" ca="1" si="364"/>
        <v>0</v>
      </c>
      <c r="R5818" s="38">
        <f t="shared" si="365"/>
        <v>10</v>
      </c>
      <c r="S5818" s="38">
        <f t="shared" ca="1" si="366"/>
        <v>0</v>
      </c>
      <c r="T5818" s="38">
        <f t="shared" ca="1" si="363"/>
        <v>10</v>
      </c>
      <c r="U5818" s="38">
        <f ca="1">SUM($R$9:S5818)</f>
        <v>-139900</v>
      </c>
    </row>
    <row r="5819" spans="16:21" x14ac:dyDescent="0.2">
      <c r="P5819">
        <v>5811</v>
      </c>
      <c r="Q5819" s="37">
        <f t="shared" ca="1" si="364"/>
        <v>0</v>
      </c>
      <c r="R5819" s="38">
        <f t="shared" si="365"/>
        <v>10</v>
      </c>
      <c r="S5819" s="38">
        <f t="shared" ca="1" si="366"/>
        <v>0</v>
      </c>
      <c r="T5819" s="38">
        <f t="shared" ca="1" si="363"/>
        <v>10</v>
      </c>
      <c r="U5819" s="38">
        <f ca="1">SUM($R$9:S5819)</f>
        <v>-139890</v>
      </c>
    </row>
    <row r="5820" spans="16:21" x14ac:dyDescent="0.2">
      <c r="P5820">
        <v>5812</v>
      </c>
      <c r="Q5820" s="37">
        <f t="shared" ca="1" si="364"/>
        <v>0</v>
      </c>
      <c r="R5820" s="38">
        <f t="shared" si="365"/>
        <v>10</v>
      </c>
      <c r="S5820" s="38">
        <f t="shared" ca="1" si="366"/>
        <v>0</v>
      </c>
      <c r="T5820" s="38">
        <f t="shared" ca="1" si="363"/>
        <v>10</v>
      </c>
      <c r="U5820" s="38">
        <f ca="1">SUM($R$9:S5820)</f>
        <v>-139880</v>
      </c>
    </row>
    <row r="5821" spans="16:21" x14ac:dyDescent="0.2">
      <c r="P5821">
        <v>5813</v>
      </c>
      <c r="Q5821" s="37">
        <f t="shared" ca="1" si="364"/>
        <v>1</v>
      </c>
      <c r="R5821" s="38">
        <f t="shared" si="365"/>
        <v>10</v>
      </c>
      <c r="S5821" s="38">
        <f t="shared" ca="1" si="366"/>
        <v>-1000</v>
      </c>
      <c r="T5821" s="38">
        <f t="shared" ca="1" si="363"/>
        <v>-990</v>
      </c>
      <c r="U5821" s="38">
        <f ca="1">SUM($R$9:S5821)</f>
        <v>-140870</v>
      </c>
    </row>
    <row r="5822" spans="16:21" x14ac:dyDescent="0.2">
      <c r="P5822">
        <v>5814</v>
      </c>
      <c r="Q5822" s="37">
        <f t="shared" ca="1" si="364"/>
        <v>0</v>
      </c>
      <c r="R5822" s="38">
        <f t="shared" si="365"/>
        <v>10</v>
      </c>
      <c r="S5822" s="38">
        <f t="shared" ca="1" si="366"/>
        <v>0</v>
      </c>
      <c r="T5822" s="38">
        <f t="shared" ca="1" si="363"/>
        <v>10</v>
      </c>
      <c r="U5822" s="38">
        <f ca="1">SUM($R$9:S5822)</f>
        <v>-140860</v>
      </c>
    </row>
    <row r="5823" spans="16:21" x14ac:dyDescent="0.2">
      <c r="P5823">
        <v>5815</v>
      </c>
      <c r="Q5823" s="37">
        <f t="shared" ca="1" si="364"/>
        <v>0</v>
      </c>
      <c r="R5823" s="38">
        <f t="shared" si="365"/>
        <v>10</v>
      </c>
      <c r="S5823" s="38">
        <f t="shared" ca="1" si="366"/>
        <v>0</v>
      </c>
      <c r="T5823" s="38">
        <f t="shared" ca="1" si="363"/>
        <v>10</v>
      </c>
      <c r="U5823" s="38">
        <f ca="1">SUM($R$9:S5823)</f>
        <v>-140850</v>
      </c>
    </row>
    <row r="5824" spans="16:21" x14ac:dyDescent="0.2">
      <c r="P5824">
        <v>5816</v>
      </c>
      <c r="Q5824" s="37">
        <f t="shared" ca="1" si="364"/>
        <v>0</v>
      </c>
      <c r="R5824" s="38">
        <f t="shared" si="365"/>
        <v>10</v>
      </c>
      <c r="S5824" s="38">
        <f t="shared" ca="1" si="366"/>
        <v>0</v>
      </c>
      <c r="T5824" s="38">
        <f t="shared" ca="1" si="363"/>
        <v>10</v>
      </c>
      <c r="U5824" s="38">
        <f ca="1">SUM($R$9:S5824)</f>
        <v>-140840</v>
      </c>
    </row>
    <row r="5825" spans="16:21" x14ac:dyDescent="0.2">
      <c r="P5825">
        <v>5817</v>
      </c>
      <c r="Q5825" s="37">
        <f t="shared" ca="1" si="364"/>
        <v>0</v>
      </c>
      <c r="R5825" s="38">
        <f t="shared" si="365"/>
        <v>10</v>
      </c>
      <c r="S5825" s="38">
        <f t="shared" ca="1" si="366"/>
        <v>0</v>
      </c>
      <c r="T5825" s="38">
        <f t="shared" ca="1" si="363"/>
        <v>10</v>
      </c>
      <c r="U5825" s="38">
        <f ca="1">SUM($R$9:S5825)</f>
        <v>-140830</v>
      </c>
    </row>
    <row r="5826" spans="16:21" x14ac:dyDescent="0.2">
      <c r="P5826">
        <v>5818</v>
      </c>
      <c r="Q5826" s="37">
        <f t="shared" ca="1" si="364"/>
        <v>0</v>
      </c>
      <c r="R5826" s="38">
        <f t="shared" si="365"/>
        <v>10</v>
      </c>
      <c r="S5826" s="38">
        <f t="shared" ca="1" si="366"/>
        <v>0</v>
      </c>
      <c r="T5826" s="38">
        <f t="shared" ca="1" si="363"/>
        <v>10</v>
      </c>
      <c r="U5826" s="38">
        <f ca="1">SUM($R$9:S5826)</f>
        <v>-140820</v>
      </c>
    </row>
    <row r="5827" spans="16:21" x14ac:dyDescent="0.2">
      <c r="P5827">
        <v>5819</v>
      </c>
      <c r="Q5827" s="37">
        <f t="shared" ca="1" si="364"/>
        <v>0</v>
      </c>
      <c r="R5827" s="38">
        <f t="shared" si="365"/>
        <v>10</v>
      </c>
      <c r="S5827" s="38">
        <f t="shared" ca="1" si="366"/>
        <v>0</v>
      </c>
      <c r="T5827" s="38">
        <f t="shared" ca="1" si="363"/>
        <v>10</v>
      </c>
      <c r="U5827" s="38">
        <f ca="1">SUM($R$9:S5827)</f>
        <v>-140810</v>
      </c>
    </row>
    <row r="5828" spans="16:21" x14ac:dyDescent="0.2">
      <c r="P5828">
        <v>5820</v>
      </c>
      <c r="Q5828" s="37">
        <f t="shared" ca="1" si="364"/>
        <v>0</v>
      </c>
      <c r="R5828" s="38">
        <f t="shared" si="365"/>
        <v>10</v>
      </c>
      <c r="S5828" s="38">
        <f t="shared" ca="1" si="366"/>
        <v>0</v>
      </c>
      <c r="T5828" s="38">
        <f t="shared" ca="1" si="363"/>
        <v>10</v>
      </c>
      <c r="U5828" s="38">
        <f ca="1">SUM($R$9:S5828)</f>
        <v>-140800</v>
      </c>
    </row>
    <row r="5829" spans="16:21" x14ac:dyDescent="0.2">
      <c r="P5829">
        <v>5821</v>
      </c>
      <c r="Q5829" s="37">
        <f t="shared" ca="1" si="364"/>
        <v>0</v>
      </c>
      <c r="R5829" s="38">
        <f t="shared" si="365"/>
        <v>10</v>
      </c>
      <c r="S5829" s="38">
        <f t="shared" ca="1" si="366"/>
        <v>0</v>
      </c>
      <c r="T5829" s="38">
        <f t="shared" ca="1" si="363"/>
        <v>10</v>
      </c>
      <c r="U5829" s="38">
        <f ca="1">SUM($R$9:S5829)</f>
        <v>-140790</v>
      </c>
    </row>
    <row r="5830" spans="16:21" x14ac:dyDescent="0.2">
      <c r="P5830">
        <v>5822</v>
      </c>
      <c r="Q5830" s="37">
        <f t="shared" ca="1" si="364"/>
        <v>0</v>
      </c>
      <c r="R5830" s="38">
        <f t="shared" si="365"/>
        <v>10</v>
      </c>
      <c r="S5830" s="38">
        <f t="shared" ca="1" si="366"/>
        <v>0</v>
      </c>
      <c r="T5830" s="38">
        <f t="shared" ca="1" si="363"/>
        <v>10</v>
      </c>
      <c r="U5830" s="38">
        <f ca="1">SUM($R$9:S5830)</f>
        <v>-140780</v>
      </c>
    </row>
    <row r="5831" spans="16:21" x14ac:dyDescent="0.2">
      <c r="P5831">
        <v>5823</v>
      </c>
      <c r="Q5831" s="37">
        <f t="shared" ca="1" si="364"/>
        <v>0</v>
      </c>
      <c r="R5831" s="38">
        <f t="shared" si="365"/>
        <v>10</v>
      </c>
      <c r="S5831" s="38">
        <f t="shared" ca="1" si="366"/>
        <v>0</v>
      </c>
      <c r="T5831" s="38">
        <f t="shared" ca="1" si="363"/>
        <v>10</v>
      </c>
      <c r="U5831" s="38">
        <f ca="1">SUM($R$9:S5831)</f>
        <v>-140770</v>
      </c>
    </row>
    <row r="5832" spans="16:21" x14ac:dyDescent="0.2">
      <c r="P5832">
        <v>5824</v>
      </c>
      <c r="Q5832" s="37">
        <f t="shared" ca="1" si="364"/>
        <v>0</v>
      </c>
      <c r="R5832" s="38">
        <f t="shared" si="365"/>
        <v>10</v>
      </c>
      <c r="S5832" s="38">
        <f t="shared" ca="1" si="366"/>
        <v>0</v>
      </c>
      <c r="T5832" s="38">
        <f t="shared" ca="1" si="363"/>
        <v>10</v>
      </c>
      <c r="U5832" s="38">
        <f ca="1">SUM($R$9:S5832)</f>
        <v>-140760</v>
      </c>
    </row>
    <row r="5833" spans="16:21" x14ac:dyDescent="0.2">
      <c r="P5833">
        <v>5825</v>
      </c>
      <c r="Q5833" s="37">
        <f t="shared" ca="1" si="364"/>
        <v>0</v>
      </c>
      <c r="R5833" s="38">
        <f t="shared" si="365"/>
        <v>10</v>
      </c>
      <c r="S5833" s="38">
        <f t="shared" ca="1" si="366"/>
        <v>0</v>
      </c>
      <c r="T5833" s="38">
        <f t="shared" ca="1" si="363"/>
        <v>10</v>
      </c>
      <c r="U5833" s="38">
        <f ca="1">SUM($R$9:S5833)</f>
        <v>-140750</v>
      </c>
    </row>
    <row r="5834" spans="16:21" x14ac:dyDescent="0.2">
      <c r="P5834">
        <v>5826</v>
      </c>
      <c r="Q5834" s="37">
        <f t="shared" ca="1" si="364"/>
        <v>0</v>
      </c>
      <c r="R5834" s="38">
        <f t="shared" si="365"/>
        <v>10</v>
      </c>
      <c r="S5834" s="38">
        <f t="shared" ca="1" si="366"/>
        <v>0</v>
      </c>
      <c r="T5834" s="38">
        <f t="shared" ref="T5834:T5897" ca="1" si="367">R5834+S5834</f>
        <v>10</v>
      </c>
      <c r="U5834" s="38">
        <f ca="1">SUM($R$9:S5834)</f>
        <v>-140740</v>
      </c>
    </row>
    <row r="5835" spans="16:21" x14ac:dyDescent="0.2">
      <c r="P5835">
        <v>5827</v>
      </c>
      <c r="Q5835" s="37">
        <f t="shared" ca="1" si="364"/>
        <v>0</v>
      </c>
      <c r="R5835" s="38">
        <f t="shared" si="365"/>
        <v>10</v>
      </c>
      <c r="S5835" s="38">
        <f t="shared" ca="1" si="366"/>
        <v>0</v>
      </c>
      <c r="T5835" s="38">
        <f t="shared" ca="1" si="367"/>
        <v>10</v>
      </c>
      <c r="U5835" s="38">
        <f ca="1">SUM($R$9:S5835)</f>
        <v>-140730</v>
      </c>
    </row>
    <row r="5836" spans="16:21" x14ac:dyDescent="0.2">
      <c r="P5836">
        <v>5828</v>
      </c>
      <c r="Q5836" s="37">
        <f t="shared" ca="1" si="364"/>
        <v>0</v>
      </c>
      <c r="R5836" s="38">
        <f t="shared" si="365"/>
        <v>10</v>
      </c>
      <c r="S5836" s="38">
        <f t="shared" ca="1" si="366"/>
        <v>0</v>
      </c>
      <c r="T5836" s="38">
        <f t="shared" ca="1" si="367"/>
        <v>10</v>
      </c>
      <c r="U5836" s="38">
        <f ca="1">SUM($R$9:S5836)</f>
        <v>-140720</v>
      </c>
    </row>
    <row r="5837" spans="16:21" x14ac:dyDescent="0.2">
      <c r="P5837">
        <v>5829</v>
      </c>
      <c r="Q5837" s="37">
        <f t="shared" ca="1" si="364"/>
        <v>0</v>
      </c>
      <c r="R5837" s="38">
        <f t="shared" si="365"/>
        <v>10</v>
      </c>
      <c r="S5837" s="38">
        <f t="shared" ca="1" si="366"/>
        <v>0</v>
      </c>
      <c r="T5837" s="38">
        <f t="shared" ca="1" si="367"/>
        <v>10</v>
      </c>
      <c r="U5837" s="38">
        <f ca="1">SUM($R$9:S5837)</f>
        <v>-140710</v>
      </c>
    </row>
    <row r="5838" spans="16:21" x14ac:dyDescent="0.2">
      <c r="P5838">
        <v>5830</v>
      </c>
      <c r="Q5838" s="37">
        <f t="shared" ca="1" si="364"/>
        <v>0</v>
      </c>
      <c r="R5838" s="38">
        <f t="shared" si="365"/>
        <v>10</v>
      </c>
      <c r="S5838" s="38">
        <f t="shared" ca="1" si="366"/>
        <v>0</v>
      </c>
      <c r="T5838" s="38">
        <f t="shared" ca="1" si="367"/>
        <v>10</v>
      </c>
      <c r="U5838" s="38">
        <f ca="1">SUM($R$9:S5838)</f>
        <v>-140700</v>
      </c>
    </row>
    <row r="5839" spans="16:21" x14ac:dyDescent="0.2">
      <c r="P5839">
        <v>5831</v>
      </c>
      <c r="Q5839" s="37">
        <f t="shared" ca="1" si="364"/>
        <v>0</v>
      </c>
      <c r="R5839" s="38">
        <f t="shared" si="365"/>
        <v>10</v>
      </c>
      <c r="S5839" s="38">
        <f t="shared" ca="1" si="366"/>
        <v>0</v>
      </c>
      <c r="T5839" s="38">
        <f t="shared" ca="1" si="367"/>
        <v>10</v>
      </c>
      <c r="U5839" s="38">
        <f ca="1">SUM($R$9:S5839)</f>
        <v>-140690</v>
      </c>
    </row>
    <row r="5840" spans="16:21" x14ac:dyDescent="0.2">
      <c r="P5840">
        <v>5832</v>
      </c>
      <c r="Q5840" s="37">
        <f t="shared" ca="1" si="364"/>
        <v>0</v>
      </c>
      <c r="R5840" s="38">
        <f t="shared" si="365"/>
        <v>10</v>
      </c>
      <c r="S5840" s="38">
        <f t="shared" ca="1" si="366"/>
        <v>0</v>
      </c>
      <c r="T5840" s="38">
        <f t="shared" ca="1" si="367"/>
        <v>10</v>
      </c>
      <c r="U5840" s="38">
        <f ca="1">SUM($R$9:S5840)</f>
        <v>-140680</v>
      </c>
    </row>
    <row r="5841" spans="16:21" x14ac:dyDescent="0.2">
      <c r="P5841">
        <v>5833</v>
      </c>
      <c r="Q5841" s="37">
        <f t="shared" ca="1" si="364"/>
        <v>0</v>
      </c>
      <c r="R5841" s="38">
        <f t="shared" si="365"/>
        <v>10</v>
      </c>
      <c r="S5841" s="38">
        <f t="shared" ca="1" si="366"/>
        <v>0</v>
      </c>
      <c r="T5841" s="38">
        <f t="shared" ca="1" si="367"/>
        <v>10</v>
      </c>
      <c r="U5841" s="38">
        <f ca="1">SUM($R$9:S5841)</f>
        <v>-140670</v>
      </c>
    </row>
    <row r="5842" spans="16:21" x14ac:dyDescent="0.2">
      <c r="P5842">
        <v>5834</v>
      </c>
      <c r="Q5842" s="37">
        <f t="shared" ca="1" si="364"/>
        <v>0</v>
      </c>
      <c r="R5842" s="38">
        <f t="shared" si="365"/>
        <v>10</v>
      </c>
      <c r="S5842" s="38">
        <f t="shared" ca="1" si="366"/>
        <v>0</v>
      </c>
      <c r="T5842" s="38">
        <f t="shared" ca="1" si="367"/>
        <v>10</v>
      </c>
      <c r="U5842" s="38">
        <f ca="1">SUM($R$9:S5842)</f>
        <v>-140660</v>
      </c>
    </row>
    <row r="5843" spans="16:21" x14ac:dyDescent="0.2">
      <c r="P5843">
        <v>5835</v>
      </c>
      <c r="Q5843" s="37">
        <f t="shared" ca="1" si="364"/>
        <v>0</v>
      </c>
      <c r="R5843" s="38">
        <f t="shared" si="365"/>
        <v>10</v>
      </c>
      <c r="S5843" s="38">
        <f t="shared" ca="1" si="366"/>
        <v>0</v>
      </c>
      <c r="T5843" s="38">
        <f t="shared" ca="1" si="367"/>
        <v>10</v>
      </c>
      <c r="U5843" s="38">
        <f ca="1">SUM($R$9:S5843)</f>
        <v>-140650</v>
      </c>
    </row>
    <row r="5844" spans="16:21" x14ac:dyDescent="0.2">
      <c r="P5844">
        <v>5836</v>
      </c>
      <c r="Q5844" s="37">
        <f t="shared" ca="1" si="364"/>
        <v>0</v>
      </c>
      <c r="R5844" s="38">
        <f t="shared" si="365"/>
        <v>10</v>
      </c>
      <c r="S5844" s="38">
        <f t="shared" ca="1" si="366"/>
        <v>0</v>
      </c>
      <c r="T5844" s="38">
        <f t="shared" ca="1" si="367"/>
        <v>10</v>
      </c>
      <c r="U5844" s="38">
        <f ca="1">SUM($R$9:S5844)</f>
        <v>-140640</v>
      </c>
    </row>
    <row r="5845" spans="16:21" x14ac:dyDescent="0.2">
      <c r="P5845">
        <v>5837</v>
      </c>
      <c r="Q5845" s="37">
        <f t="shared" ca="1" si="364"/>
        <v>0</v>
      </c>
      <c r="R5845" s="38">
        <f t="shared" si="365"/>
        <v>10</v>
      </c>
      <c r="S5845" s="38">
        <f t="shared" ca="1" si="366"/>
        <v>0</v>
      </c>
      <c r="T5845" s="38">
        <f t="shared" ca="1" si="367"/>
        <v>10</v>
      </c>
      <c r="U5845" s="38">
        <f ca="1">SUM($R$9:S5845)</f>
        <v>-140630</v>
      </c>
    </row>
    <row r="5846" spans="16:21" x14ac:dyDescent="0.2">
      <c r="P5846">
        <v>5838</v>
      </c>
      <c r="Q5846" s="37">
        <f t="shared" ca="1" si="364"/>
        <v>0</v>
      </c>
      <c r="R5846" s="38">
        <f t="shared" si="365"/>
        <v>10</v>
      </c>
      <c r="S5846" s="38">
        <f t="shared" ca="1" si="366"/>
        <v>0</v>
      </c>
      <c r="T5846" s="38">
        <f t="shared" ca="1" si="367"/>
        <v>10</v>
      </c>
      <c r="U5846" s="38">
        <f ca="1">SUM($R$9:S5846)</f>
        <v>-140620</v>
      </c>
    </row>
    <row r="5847" spans="16:21" x14ac:dyDescent="0.2">
      <c r="P5847">
        <v>5839</v>
      </c>
      <c r="Q5847" s="37">
        <f t="shared" ca="1" si="364"/>
        <v>0</v>
      </c>
      <c r="R5847" s="38">
        <f t="shared" si="365"/>
        <v>10</v>
      </c>
      <c r="S5847" s="38">
        <f t="shared" ca="1" si="366"/>
        <v>0</v>
      </c>
      <c r="T5847" s="38">
        <f t="shared" ca="1" si="367"/>
        <v>10</v>
      </c>
      <c r="U5847" s="38">
        <f ca="1">SUM($R$9:S5847)</f>
        <v>-140610</v>
      </c>
    </row>
    <row r="5848" spans="16:21" x14ac:dyDescent="0.2">
      <c r="P5848">
        <v>5840</v>
      </c>
      <c r="Q5848" s="37">
        <f t="shared" ca="1" si="364"/>
        <v>0</v>
      </c>
      <c r="R5848" s="38">
        <f t="shared" si="365"/>
        <v>10</v>
      </c>
      <c r="S5848" s="38">
        <f t="shared" ca="1" si="366"/>
        <v>0</v>
      </c>
      <c r="T5848" s="38">
        <f t="shared" ca="1" si="367"/>
        <v>10</v>
      </c>
      <c r="U5848" s="38">
        <f ca="1">SUM($R$9:S5848)</f>
        <v>-140600</v>
      </c>
    </row>
    <row r="5849" spans="16:21" x14ac:dyDescent="0.2">
      <c r="P5849">
        <v>5841</v>
      </c>
      <c r="Q5849" s="37">
        <f t="shared" ca="1" si="364"/>
        <v>0</v>
      </c>
      <c r="R5849" s="38">
        <f t="shared" si="365"/>
        <v>10</v>
      </c>
      <c r="S5849" s="38">
        <f t="shared" ca="1" si="366"/>
        <v>0</v>
      </c>
      <c r="T5849" s="38">
        <f t="shared" ca="1" si="367"/>
        <v>10</v>
      </c>
      <c r="U5849" s="38">
        <f ca="1">SUM($R$9:S5849)</f>
        <v>-140590</v>
      </c>
    </row>
    <row r="5850" spans="16:21" x14ac:dyDescent="0.2">
      <c r="P5850">
        <v>5842</v>
      </c>
      <c r="Q5850" s="37">
        <f t="shared" ca="1" si="364"/>
        <v>0</v>
      </c>
      <c r="R5850" s="38">
        <f t="shared" si="365"/>
        <v>10</v>
      </c>
      <c r="S5850" s="38">
        <f t="shared" ca="1" si="366"/>
        <v>0</v>
      </c>
      <c r="T5850" s="38">
        <f t="shared" ca="1" si="367"/>
        <v>10</v>
      </c>
      <c r="U5850" s="38">
        <f ca="1">SUM($R$9:S5850)</f>
        <v>-140580</v>
      </c>
    </row>
    <row r="5851" spans="16:21" x14ac:dyDescent="0.2">
      <c r="P5851">
        <v>5843</v>
      </c>
      <c r="Q5851" s="37">
        <f t="shared" ca="1" si="364"/>
        <v>0</v>
      </c>
      <c r="R5851" s="38">
        <f t="shared" si="365"/>
        <v>10</v>
      </c>
      <c r="S5851" s="38">
        <f t="shared" ca="1" si="366"/>
        <v>0</v>
      </c>
      <c r="T5851" s="38">
        <f t="shared" ca="1" si="367"/>
        <v>10</v>
      </c>
      <c r="U5851" s="38">
        <f ca="1">SUM($R$9:S5851)</f>
        <v>-140570</v>
      </c>
    </row>
    <row r="5852" spans="16:21" x14ac:dyDescent="0.2">
      <c r="P5852">
        <v>5844</v>
      </c>
      <c r="Q5852" s="37">
        <f t="shared" ca="1" si="364"/>
        <v>0</v>
      </c>
      <c r="R5852" s="38">
        <f t="shared" si="365"/>
        <v>10</v>
      </c>
      <c r="S5852" s="38">
        <f t="shared" ca="1" si="366"/>
        <v>0</v>
      </c>
      <c r="T5852" s="38">
        <f t="shared" ca="1" si="367"/>
        <v>10</v>
      </c>
      <c r="U5852" s="38">
        <f ca="1">SUM($R$9:S5852)</f>
        <v>-140560</v>
      </c>
    </row>
    <row r="5853" spans="16:21" x14ac:dyDescent="0.2">
      <c r="P5853">
        <v>5845</v>
      </c>
      <c r="Q5853" s="37">
        <f t="shared" ca="1" si="364"/>
        <v>0</v>
      </c>
      <c r="R5853" s="38">
        <f t="shared" si="365"/>
        <v>10</v>
      </c>
      <c r="S5853" s="38">
        <f t="shared" ca="1" si="366"/>
        <v>0</v>
      </c>
      <c r="T5853" s="38">
        <f t="shared" ca="1" si="367"/>
        <v>10</v>
      </c>
      <c r="U5853" s="38">
        <f ca="1">SUM($R$9:S5853)</f>
        <v>-140550</v>
      </c>
    </row>
    <row r="5854" spans="16:21" x14ac:dyDescent="0.2">
      <c r="P5854">
        <v>5846</v>
      </c>
      <c r="Q5854" s="37">
        <f t="shared" ca="1" si="364"/>
        <v>0</v>
      </c>
      <c r="R5854" s="38">
        <f t="shared" si="365"/>
        <v>10</v>
      </c>
      <c r="S5854" s="38">
        <f t="shared" ca="1" si="366"/>
        <v>0</v>
      </c>
      <c r="T5854" s="38">
        <f t="shared" ca="1" si="367"/>
        <v>10</v>
      </c>
      <c r="U5854" s="38">
        <f ca="1">SUM($R$9:S5854)</f>
        <v>-140540</v>
      </c>
    </row>
    <row r="5855" spans="16:21" x14ac:dyDescent="0.2">
      <c r="P5855">
        <v>5847</v>
      </c>
      <c r="Q5855" s="37">
        <f t="shared" ca="1" si="364"/>
        <v>0</v>
      </c>
      <c r="R5855" s="38">
        <f t="shared" si="365"/>
        <v>10</v>
      </c>
      <c r="S5855" s="38">
        <f t="shared" ca="1" si="366"/>
        <v>0</v>
      </c>
      <c r="T5855" s="38">
        <f t="shared" ca="1" si="367"/>
        <v>10</v>
      </c>
      <c r="U5855" s="38">
        <f ca="1">SUM($R$9:S5855)</f>
        <v>-140530</v>
      </c>
    </row>
    <row r="5856" spans="16:21" x14ac:dyDescent="0.2">
      <c r="P5856">
        <v>5848</v>
      </c>
      <c r="Q5856" s="37">
        <f t="shared" ca="1" si="364"/>
        <v>0</v>
      </c>
      <c r="R5856" s="38">
        <f t="shared" si="365"/>
        <v>10</v>
      </c>
      <c r="S5856" s="38">
        <f t="shared" ca="1" si="366"/>
        <v>0</v>
      </c>
      <c r="T5856" s="38">
        <f t="shared" ca="1" si="367"/>
        <v>10</v>
      </c>
      <c r="U5856" s="38">
        <f ca="1">SUM($R$9:S5856)</f>
        <v>-140520</v>
      </c>
    </row>
    <row r="5857" spans="16:21" x14ac:dyDescent="0.2">
      <c r="P5857">
        <v>5849</v>
      </c>
      <c r="Q5857" s="37">
        <f t="shared" ca="1" si="364"/>
        <v>0</v>
      </c>
      <c r="R5857" s="38">
        <f t="shared" si="365"/>
        <v>10</v>
      </c>
      <c r="S5857" s="38">
        <f t="shared" ca="1" si="366"/>
        <v>0</v>
      </c>
      <c r="T5857" s="38">
        <f t="shared" ca="1" si="367"/>
        <v>10</v>
      </c>
      <c r="U5857" s="38">
        <f ca="1">SUM($R$9:S5857)</f>
        <v>-140510</v>
      </c>
    </row>
    <row r="5858" spans="16:21" x14ac:dyDescent="0.2">
      <c r="P5858">
        <v>5850</v>
      </c>
      <c r="Q5858" s="37">
        <f t="shared" ca="1" si="364"/>
        <v>0</v>
      </c>
      <c r="R5858" s="38">
        <f t="shared" si="365"/>
        <v>10</v>
      </c>
      <c r="S5858" s="38">
        <f t="shared" ca="1" si="366"/>
        <v>0</v>
      </c>
      <c r="T5858" s="38">
        <f t="shared" ca="1" si="367"/>
        <v>10</v>
      </c>
      <c r="U5858" s="38">
        <f ca="1">SUM($R$9:S5858)</f>
        <v>-140500</v>
      </c>
    </row>
    <row r="5859" spans="16:21" x14ac:dyDescent="0.2">
      <c r="P5859">
        <v>5851</v>
      </c>
      <c r="Q5859" s="37">
        <f t="shared" ca="1" si="364"/>
        <v>0</v>
      </c>
      <c r="R5859" s="38">
        <f t="shared" si="365"/>
        <v>10</v>
      </c>
      <c r="S5859" s="38">
        <f t="shared" ca="1" si="366"/>
        <v>0</v>
      </c>
      <c r="T5859" s="38">
        <f t="shared" ca="1" si="367"/>
        <v>10</v>
      </c>
      <c r="U5859" s="38">
        <f ca="1">SUM($R$9:S5859)</f>
        <v>-140490</v>
      </c>
    </row>
    <row r="5860" spans="16:21" x14ac:dyDescent="0.2">
      <c r="P5860">
        <v>5852</v>
      </c>
      <c r="Q5860" s="37">
        <f t="shared" ca="1" si="364"/>
        <v>0</v>
      </c>
      <c r="R5860" s="38">
        <f t="shared" si="365"/>
        <v>10</v>
      </c>
      <c r="S5860" s="38">
        <f t="shared" ca="1" si="366"/>
        <v>0</v>
      </c>
      <c r="T5860" s="38">
        <f t="shared" ca="1" si="367"/>
        <v>10</v>
      </c>
      <c r="U5860" s="38">
        <f ca="1">SUM($R$9:S5860)</f>
        <v>-140480</v>
      </c>
    </row>
    <row r="5861" spans="16:21" x14ac:dyDescent="0.2">
      <c r="P5861">
        <v>5853</v>
      </c>
      <c r="Q5861" s="37">
        <f t="shared" ca="1" si="364"/>
        <v>0</v>
      </c>
      <c r="R5861" s="38">
        <f t="shared" si="365"/>
        <v>10</v>
      </c>
      <c r="S5861" s="38">
        <f t="shared" ca="1" si="366"/>
        <v>0</v>
      </c>
      <c r="T5861" s="38">
        <f t="shared" ca="1" si="367"/>
        <v>10</v>
      </c>
      <c r="U5861" s="38">
        <f ca="1">SUM($R$9:S5861)</f>
        <v>-140470</v>
      </c>
    </row>
    <row r="5862" spans="16:21" x14ac:dyDescent="0.2">
      <c r="P5862">
        <v>5854</v>
      </c>
      <c r="Q5862" s="37">
        <f t="shared" ca="1" si="364"/>
        <v>0</v>
      </c>
      <c r="R5862" s="38">
        <f t="shared" si="365"/>
        <v>10</v>
      </c>
      <c r="S5862" s="38">
        <f t="shared" ca="1" si="366"/>
        <v>0</v>
      </c>
      <c r="T5862" s="38">
        <f t="shared" ca="1" si="367"/>
        <v>10</v>
      </c>
      <c r="U5862" s="38">
        <f ca="1">SUM($R$9:S5862)</f>
        <v>-140460</v>
      </c>
    </row>
    <row r="5863" spans="16:21" x14ac:dyDescent="0.2">
      <c r="P5863">
        <v>5855</v>
      </c>
      <c r="Q5863" s="37">
        <f t="shared" ca="1" si="364"/>
        <v>0</v>
      </c>
      <c r="R5863" s="38">
        <f t="shared" si="365"/>
        <v>10</v>
      </c>
      <c r="S5863" s="38">
        <f t="shared" ca="1" si="366"/>
        <v>0</v>
      </c>
      <c r="T5863" s="38">
        <f t="shared" ca="1" si="367"/>
        <v>10</v>
      </c>
      <c r="U5863" s="38">
        <f ca="1">SUM($R$9:S5863)</f>
        <v>-140450</v>
      </c>
    </row>
    <row r="5864" spans="16:21" x14ac:dyDescent="0.2">
      <c r="P5864">
        <v>5856</v>
      </c>
      <c r="Q5864" s="37">
        <f t="shared" ca="1" si="364"/>
        <v>0</v>
      </c>
      <c r="R5864" s="38">
        <f t="shared" si="365"/>
        <v>10</v>
      </c>
      <c r="S5864" s="38">
        <f t="shared" ca="1" si="366"/>
        <v>0</v>
      </c>
      <c r="T5864" s="38">
        <f t="shared" ca="1" si="367"/>
        <v>10</v>
      </c>
      <c r="U5864" s="38">
        <f ca="1">SUM($R$9:S5864)</f>
        <v>-140440</v>
      </c>
    </row>
    <row r="5865" spans="16:21" x14ac:dyDescent="0.2">
      <c r="P5865">
        <v>5857</v>
      </c>
      <c r="Q5865" s="37">
        <f t="shared" ca="1" si="364"/>
        <v>0</v>
      </c>
      <c r="R5865" s="38">
        <f t="shared" si="365"/>
        <v>10</v>
      </c>
      <c r="S5865" s="38">
        <f t="shared" ca="1" si="366"/>
        <v>0</v>
      </c>
      <c r="T5865" s="38">
        <f t="shared" ca="1" si="367"/>
        <v>10</v>
      </c>
      <c r="U5865" s="38">
        <f ca="1">SUM($R$9:S5865)</f>
        <v>-140430</v>
      </c>
    </row>
    <row r="5866" spans="16:21" x14ac:dyDescent="0.2">
      <c r="P5866">
        <v>5858</v>
      </c>
      <c r="Q5866" s="37">
        <f t="shared" ca="1" si="364"/>
        <v>0</v>
      </c>
      <c r="R5866" s="38">
        <f t="shared" si="365"/>
        <v>10</v>
      </c>
      <c r="S5866" s="38">
        <f t="shared" ca="1" si="366"/>
        <v>0</v>
      </c>
      <c r="T5866" s="38">
        <f t="shared" ca="1" si="367"/>
        <v>10</v>
      </c>
      <c r="U5866" s="38">
        <f ca="1">SUM($R$9:S5866)</f>
        <v>-140420</v>
      </c>
    </row>
    <row r="5867" spans="16:21" x14ac:dyDescent="0.2">
      <c r="P5867">
        <v>5859</v>
      </c>
      <c r="Q5867" s="37">
        <f t="shared" ca="1" si="364"/>
        <v>0</v>
      </c>
      <c r="R5867" s="38">
        <f t="shared" si="365"/>
        <v>10</v>
      </c>
      <c r="S5867" s="38">
        <f t="shared" ca="1" si="366"/>
        <v>0</v>
      </c>
      <c r="T5867" s="38">
        <f t="shared" ca="1" si="367"/>
        <v>10</v>
      </c>
      <c r="U5867" s="38">
        <f ca="1">SUM($R$9:S5867)</f>
        <v>-140410</v>
      </c>
    </row>
    <row r="5868" spans="16:21" x14ac:dyDescent="0.2">
      <c r="P5868">
        <v>5860</v>
      </c>
      <c r="Q5868" s="37">
        <f t="shared" ca="1" si="364"/>
        <v>0</v>
      </c>
      <c r="R5868" s="38">
        <f t="shared" si="365"/>
        <v>10</v>
      </c>
      <c r="S5868" s="38">
        <f t="shared" ca="1" si="366"/>
        <v>0</v>
      </c>
      <c r="T5868" s="38">
        <f t="shared" ca="1" si="367"/>
        <v>10</v>
      </c>
      <c r="U5868" s="38">
        <f ca="1">SUM($R$9:S5868)</f>
        <v>-140400</v>
      </c>
    </row>
    <row r="5869" spans="16:21" x14ac:dyDescent="0.2">
      <c r="P5869">
        <v>5861</v>
      </c>
      <c r="Q5869" s="37">
        <f t="shared" ca="1" si="364"/>
        <v>0</v>
      </c>
      <c r="R5869" s="38">
        <f t="shared" si="365"/>
        <v>10</v>
      </c>
      <c r="S5869" s="38">
        <f t="shared" ca="1" si="366"/>
        <v>0</v>
      </c>
      <c r="T5869" s="38">
        <f t="shared" ca="1" si="367"/>
        <v>10</v>
      </c>
      <c r="U5869" s="38">
        <f ca="1">SUM($R$9:S5869)</f>
        <v>-140390</v>
      </c>
    </row>
    <row r="5870" spans="16:21" x14ac:dyDescent="0.2">
      <c r="P5870">
        <v>5862</v>
      </c>
      <c r="Q5870" s="37">
        <f t="shared" ca="1" si="364"/>
        <v>0</v>
      </c>
      <c r="R5870" s="38">
        <f t="shared" si="365"/>
        <v>10</v>
      </c>
      <c r="S5870" s="38">
        <f t="shared" ca="1" si="366"/>
        <v>0</v>
      </c>
      <c r="T5870" s="38">
        <f t="shared" ca="1" si="367"/>
        <v>10</v>
      </c>
      <c r="U5870" s="38">
        <f ca="1">SUM($R$9:S5870)</f>
        <v>-140380</v>
      </c>
    </row>
    <row r="5871" spans="16:21" x14ac:dyDescent="0.2">
      <c r="P5871">
        <v>5863</v>
      </c>
      <c r="Q5871" s="37">
        <f t="shared" ca="1" si="364"/>
        <v>0</v>
      </c>
      <c r="R5871" s="38">
        <f t="shared" si="365"/>
        <v>10</v>
      </c>
      <c r="S5871" s="38">
        <f t="shared" ca="1" si="366"/>
        <v>0</v>
      </c>
      <c r="T5871" s="38">
        <f t="shared" ca="1" si="367"/>
        <v>10</v>
      </c>
      <c r="U5871" s="38">
        <f ca="1">SUM($R$9:S5871)</f>
        <v>-140370</v>
      </c>
    </row>
    <row r="5872" spans="16:21" x14ac:dyDescent="0.2">
      <c r="P5872">
        <v>5864</v>
      </c>
      <c r="Q5872" s="37">
        <f t="shared" ca="1" si="364"/>
        <v>0</v>
      </c>
      <c r="R5872" s="38">
        <f t="shared" si="365"/>
        <v>10</v>
      </c>
      <c r="S5872" s="38">
        <f t="shared" ca="1" si="366"/>
        <v>0</v>
      </c>
      <c r="T5872" s="38">
        <f t="shared" ca="1" si="367"/>
        <v>10</v>
      </c>
      <c r="U5872" s="38">
        <f ca="1">SUM($R$9:S5872)</f>
        <v>-140360</v>
      </c>
    </row>
    <row r="5873" spans="16:21" x14ac:dyDescent="0.2">
      <c r="P5873">
        <v>5865</v>
      </c>
      <c r="Q5873" s="37">
        <f t="shared" ref="Q5873:Q5936" ca="1" si="368">IF(RAND()&lt;$C$2,1,0)</f>
        <v>0</v>
      </c>
      <c r="R5873" s="38">
        <f t="shared" ref="R5873:R5936" si="369">$G$2</f>
        <v>10</v>
      </c>
      <c r="S5873" s="38">
        <f t="shared" ref="S5873:S5936" ca="1" si="370">IF(Q5873=1,$G$3,$G$4)</f>
        <v>0</v>
      </c>
      <c r="T5873" s="38">
        <f t="shared" ca="1" si="367"/>
        <v>10</v>
      </c>
      <c r="U5873" s="38">
        <f ca="1">SUM($R$9:S5873)</f>
        <v>-140350</v>
      </c>
    </row>
    <row r="5874" spans="16:21" x14ac:dyDescent="0.2">
      <c r="P5874">
        <v>5866</v>
      </c>
      <c r="Q5874" s="37">
        <f t="shared" ca="1" si="368"/>
        <v>0</v>
      </c>
      <c r="R5874" s="38">
        <f t="shared" si="369"/>
        <v>10</v>
      </c>
      <c r="S5874" s="38">
        <f t="shared" ca="1" si="370"/>
        <v>0</v>
      </c>
      <c r="T5874" s="38">
        <f t="shared" ca="1" si="367"/>
        <v>10</v>
      </c>
      <c r="U5874" s="38">
        <f ca="1">SUM($R$9:S5874)</f>
        <v>-140340</v>
      </c>
    </row>
    <row r="5875" spans="16:21" x14ac:dyDescent="0.2">
      <c r="P5875">
        <v>5867</v>
      </c>
      <c r="Q5875" s="37">
        <f t="shared" ca="1" si="368"/>
        <v>0</v>
      </c>
      <c r="R5875" s="38">
        <f t="shared" si="369"/>
        <v>10</v>
      </c>
      <c r="S5875" s="38">
        <f t="shared" ca="1" si="370"/>
        <v>0</v>
      </c>
      <c r="T5875" s="38">
        <f t="shared" ca="1" si="367"/>
        <v>10</v>
      </c>
      <c r="U5875" s="38">
        <f ca="1">SUM($R$9:S5875)</f>
        <v>-140330</v>
      </c>
    </row>
    <row r="5876" spans="16:21" x14ac:dyDescent="0.2">
      <c r="P5876">
        <v>5868</v>
      </c>
      <c r="Q5876" s="37">
        <f t="shared" ca="1" si="368"/>
        <v>0</v>
      </c>
      <c r="R5876" s="38">
        <f t="shared" si="369"/>
        <v>10</v>
      </c>
      <c r="S5876" s="38">
        <f t="shared" ca="1" si="370"/>
        <v>0</v>
      </c>
      <c r="T5876" s="38">
        <f t="shared" ca="1" si="367"/>
        <v>10</v>
      </c>
      <c r="U5876" s="38">
        <f ca="1">SUM($R$9:S5876)</f>
        <v>-140320</v>
      </c>
    </row>
    <row r="5877" spans="16:21" x14ac:dyDescent="0.2">
      <c r="P5877">
        <v>5869</v>
      </c>
      <c r="Q5877" s="37">
        <f t="shared" ca="1" si="368"/>
        <v>0</v>
      </c>
      <c r="R5877" s="38">
        <f t="shared" si="369"/>
        <v>10</v>
      </c>
      <c r="S5877" s="38">
        <f t="shared" ca="1" si="370"/>
        <v>0</v>
      </c>
      <c r="T5877" s="38">
        <f t="shared" ca="1" si="367"/>
        <v>10</v>
      </c>
      <c r="U5877" s="38">
        <f ca="1">SUM($R$9:S5877)</f>
        <v>-140310</v>
      </c>
    </row>
    <row r="5878" spans="16:21" x14ac:dyDescent="0.2">
      <c r="P5878">
        <v>5870</v>
      </c>
      <c r="Q5878" s="37">
        <f t="shared" ca="1" si="368"/>
        <v>0</v>
      </c>
      <c r="R5878" s="38">
        <f t="shared" si="369"/>
        <v>10</v>
      </c>
      <c r="S5878" s="38">
        <f t="shared" ca="1" si="370"/>
        <v>0</v>
      </c>
      <c r="T5878" s="38">
        <f t="shared" ca="1" si="367"/>
        <v>10</v>
      </c>
      <c r="U5878" s="38">
        <f ca="1">SUM($R$9:S5878)</f>
        <v>-140300</v>
      </c>
    </row>
    <row r="5879" spans="16:21" x14ac:dyDescent="0.2">
      <c r="P5879">
        <v>5871</v>
      </c>
      <c r="Q5879" s="37">
        <f t="shared" ca="1" si="368"/>
        <v>0</v>
      </c>
      <c r="R5879" s="38">
        <f t="shared" si="369"/>
        <v>10</v>
      </c>
      <c r="S5879" s="38">
        <f t="shared" ca="1" si="370"/>
        <v>0</v>
      </c>
      <c r="T5879" s="38">
        <f t="shared" ca="1" si="367"/>
        <v>10</v>
      </c>
      <c r="U5879" s="38">
        <f ca="1">SUM($R$9:S5879)</f>
        <v>-140290</v>
      </c>
    </row>
    <row r="5880" spans="16:21" x14ac:dyDescent="0.2">
      <c r="P5880">
        <v>5872</v>
      </c>
      <c r="Q5880" s="37">
        <f t="shared" ca="1" si="368"/>
        <v>0</v>
      </c>
      <c r="R5880" s="38">
        <f t="shared" si="369"/>
        <v>10</v>
      </c>
      <c r="S5880" s="38">
        <f t="shared" ca="1" si="370"/>
        <v>0</v>
      </c>
      <c r="T5880" s="38">
        <f t="shared" ca="1" si="367"/>
        <v>10</v>
      </c>
      <c r="U5880" s="38">
        <f ca="1">SUM($R$9:S5880)</f>
        <v>-140280</v>
      </c>
    </row>
    <row r="5881" spans="16:21" x14ac:dyDescent="0.2">
      <c r="P5881">
        <v>5873</v>
      </c>
      <c r="Q5881" s="37">
        <f t="shared" ca="1" si="368"/>
        <v>0</v>
      </c>
      <c r="R5881" s="38">
        <f t="shared" si="369"/>
        <v>10</v>
      </c>
      <c r="S5881" s="38">
        <f t="shared" ca="1" si="370"/>
        <v>0</v>
      </c>
      <c r="T5881" s="38">
        <f t="shared" ca="1" si="367"/>
        <v>10</v>
      </c>
      <c r="U5881" s="38">
        <f ca="1">SUM($R$9:S5881)</f>
        <v>-140270</v>
      </c>
    </row>
    <row r="5882" spans="16:21" x14ac:dyDescent="0.2">
      <c r="P5882">
        <v>5874</v>
      </c>
      <c r="Q5882" s="37">
        <f t="shared" ca="1" si="368"/>
        <v>0</v>
      </c>
      <c r="R5882" s="38">
        <f t="shared" si="369"/>
        <v>10</v>
      </c>
      <c r="S5882" s="38">
        <f t="shared" ca="1" si="370"/>
        <v>0</v>
      </c>
      <c r="T5882" s="38">
        <f t="shared" ca="1" si="367"/>
        <v>10</v>
      </c>
      <c r="U5882" s="38">
        <f ca="1">SUM($R$9:S5882)</f>
        <v>-140260</v>
      </c>
    </row>
    <row r="5883" spans="16:21" x14ac:dyDescent="0.2">
      <c r="P5883">
        <v>5875</v>
      </c>
      <c r="Q5883" s="37">
        <f t="shared" ca="1" si="368"/>
        <v>0</v>
      </c>
      <c r="R5883" s="38">
        <f t="shared" si="369"/>
        <v>10</v>
      </c>
      <c r="S5883" s="38">
        <f t="shared" ca="1" si="370"/>
        <v>0</v>
      </c>
      <c r="T5883" s="38">
        <f t="shared" ca="1" si="367"/>
        <v>10</v>
      </c>
      <c r="U5883" s="38">
        <f ca="1">SUM($R$9:S5883)</f>
        <v>-140250</v>
      </c>
    </row>
    <row r="5884" spans="16:21" x14ac:dyDescent="0.2">
      <c r="P5884">
        <v>5876</v>
      </c>
      <c r="Q5884" s="37">
        <f t="shared" ca="1" si="368"/>
        <v>0</v>
      </c>
      <c r="R5884" s="38">
        <f t="shared" si="369"/>
        <v>10</v>
      </c>
      <c r="S5884" s="38">
        <f t="shared" ca="1" si="370"/>
        <v>0</v>
      </c>
      <c r="T5884" s="38">
        <f t="shared" ca="1" si="367"/>
        <v>10</v>
      </c>
      <c r="U5884" s="38">
        <f ca="1">SUM($R$9:S5884)</f>
        <v>-140240</v>
      </c>
    </row>
    <row r="5885" spans="16:21" x14ac:dyDescent="0.2">
      <c r="P5885">
        <v>5877</v>
      </c>
      <c r="Q5885" s="37">
        <f t="shared" ca="1" si="368"/>
        <v>0</v>
      </c>
      <c r="R5885" s="38">
        <f t="shared" si="369"/>
        <v>10</v>
      </c>
      <c r="S5885" s="38">
        <f t="shared" ca="1" si="370"/>
        <v>0</v>
      </c>
      <c r="T5885" s="38">
        <f t="shared" ca="1" si="367"/>
        <v>10</v>
      </c>
      <c r="U5885" s="38">
        <f ca="1">SUM($R$9:S5885)</f>
        <v>-140230</v>
      </c>
    </row>
    <row r="5886" spans="16:21" x14ac:dyDescent="0.2">
      <c r="P5886">
        <v>5878</v>
      </c>
      <c r="Q5886" s="37">
        <f t="shared" ca="1" si="368"/>
        <v>0</v>
      </c>
      <c r="R5886" s="38">
        <f t="shared" si="369"/>
        <v>10</v>
      </c>
      <c r="S5886" s="38">
        <f t="shared" ca="1" si="370"/>
        <v>0</v>
      </c>
      <c r="T5886" s="38">
        <f t="shared" ca="1" si="367"/>
        <v>10</v>
      </c>
      <c r="U5886" s="38">
        <f ca="1">SUM($R$9:S5886)</f>
        <v>-140220</v>
      </c>
    </row>
    <row r="5887" spans="16:21" x14ac:dyDescent="0.2">
      <c r="P5887">
        <v>5879</v>
      </c>
      <c r="Q5887" s="37">
        <f t="shared" ca="1" si="368"/>
        <v>0</v>
      </c>
      <c r="R5887" s="38">
        <f t="shared" si="369"/>
        <v>10</v>
      </c>
      <c r="S5887" s="38">
        <f t="shared" ca="1" si="370"/>
        <v>0</v>
      </c>
      <c r="T5887" s="38">
        <f t="shared" ca="1" si="367"/>
        <v>10</v>
      </c>
      <c r="U5887" s="38">
        <f ca="1">SUM($R$9:S5887)</f>
        <v>-140210</v>
      </c>
    </row>
    <row r="5888" spans="16:21" x14ac:dyDescent="0.2">
      <c r="P5888">
        <v>5880</v>
      </c>
      <c r="Q5888" s="37">
        <f t="shared" ca="1" si="368"/>
        <v>0</v>
      </c>
      <c r="R5888" s="38">
        <f t="shared" si="369"/>
        <v>10</v>
      </c>
      <c r="S5888" s="38">
        <f t="shared" ca="1" si="370"/>
        <v>0</v>
      </c>
      <c r="T5888" s="38">
        <f t="shared" ca="1" si="367"/>
        <v>10</v>
      </c>
      <c r="U5888" s="38">
        <f ca="1">SUM($R$9:S5888)</f>
        <v>-140200</v>
      </c>
    </row>
    <row r="5889" spans="16:21" x14ac:dyDescent="0.2">
      <c r="P5889">
        <v>5881</v>
      </c>
      <c r="Q5889" s="37">
        <f t="shared" ca="1" si="368"/>
        <v>0</v>
      </c>
      <c r="R5889" s="38">
        <f t="shared" si="369"/>
        <v>10</v>
      </c>
      <c r="S5889" s="38">
        <f t="shared" ca="1" si="370"/>
        <v>0</v>
      </c>
      <c r="T5889" s="38">
        <f t="shared" ca="1" si="367"/>
        <v>10</v>
      </c>
      <c r="U5889" s="38">
        <f ca="1">SUM($R$9:S5889)</f>
        <v>-140190</v>
      </c>
    </row>
    <row r="5890" spans="16:21" x14ac:dyDescent="0.2">
      <c r="P5890">
        <v>5882</v>
      </c>
      <c r="Q5890" s="37">
        <f t="shared" ca="1" si="368"/>
        <v>0</v>
      </c>
      <c r="R5890" s="38">
        <f t="shared" si="369"/>
        <v>10</v>
      </c>
      <c r="S5890" s="38">
        <f t="shared" ca="1" si="370"/>
        <v>0</v>
      </c>
      <c r="T5890" s="38">
        <f t="shared" ca="1" si="367"/>
        <v>10</v>
      </c>
      <c r="U5890" s="38">
        <f ca="1">SUM($R$9:S5890)</f>
        <v>-140180</v>
      </c>
    </row>
    <row r="5891" spans="16:21" x14ac:dyDescent="0.2">
      <c r="P5891">
        <v>5883</v>
      </c>
      <c r="Q5891" s="37">
        <f t="shared" ca="1" si="368"/>
        <v>0</v>
      </c>
      <c r="R5891" s="38">
        <f t="shared" si="369"/>
        <v>10</v>
      </c>
      <c r="S5891" s="38">
        <f t="shared" ca="1" si="370"/>
        <v>0</v>
      </c>
      <c r="T5891" s="38">
        <f t="shared" ca="1" si="367"/>
        <v>10</v>
      </c>
      <c r="U5891" s="38">
        <f ca="1">SUM($R$9:S5891)</f>
        <v>-140170</v>
      </c>
    </row>
    <row r="5892" spans="16:21" x14ac:dyDescent="0.2">
      <c r="P5892">
        <v>5884</v>
      </c>
      <c r="Q5892" s="37">
        <f t="shared" ca="1" si="368"/>
        <v>0</v>
      </c>
      <c r="R5892" s="38">
        <f t="shared" si="369"/>
        <v>10</v>
      </c>
      <c r="S5892" s="38">
        <f t="shared" ca="1" si="370"/>
        <v>0</v>
      </c>
      <c r="T5892" s="38">
        <f t="shared" ca="1" si="367"/>
        <v>10</v>
      </c>
      <c r="U5892" s="38">
        <f ca="1">SUM($R$9:S5892)</f>
        <v>-140160</v>
      </c>
    </row>
    <row r="5893" spans="16:21" x14ac:dyDescent="0.2">
      <c r="P5893">
        <v>5885</v>
      </c>
      <c r="Q5893" s="37">
        <f t="shared" ca="1" si="368"/>
        <v>0</v>
      </c>
      <c r="R5893" s="38">
        <f t="shared" si="369"/>
        <v>10</v>
      </c>
      <c r="S5893" s="38">
        <f t="shared" ca="1" si="370"/>
        <v>0</v>
      </c>
      <c r="T5893" s="38">
        <f t="shared" ca="1" si="367"/>
        <v>10</v>
      </c>
      <c r="U5893" s="38">
        <f ca="1">SUM($R$9:S5893)</f>
        <v>-140150</v>
      </c>
    </row>
    <row r="5894" spans="16:21" x14ac:dyDescent="0.2">
      <c r="P5894">
        <v>5886</v>
      </c>
      <c r="Q5894" s="37">
        <f t="shared" ca="1" si="368"/>
        <v>0</v>
      </c>
      <c r="R5894" s="38">
        <f t="shared" si="369"/>
        <v>10</v>
      </c>
      <c r="S5894" s="38">
        <f t="shared" ca="1" si="370"/>
        <v>0</v>
      </c>
      <c r="T5894" s="38">
        <f t="shared" ca="1" si="367"/>
        <v>10</v>
      </c>
      <c r="U5894" s="38">
        <f ca="1">SUM($R$9:S5894)</f>
        <v>-140140</v>
      </c>
    </row>
    <row r="5895" spans="16:21" x14ac:dyDescent="0.2">
      <c r="P5895">
        <v>5887</v>
      </c>
      <c r="Q5895" s="37">
        <f t="shared" ca="1" si="368"/>
        <v>0</v>
      </c>
      <c r="R5895" s="38">
        <f t="shared" si="369"/>
        <v>10</v>
      </c>
      <c r="S5895" s="38">
        <f t="shared" ca="1" si="370"/>
        <v>0</v>
      </c>
      <c r="T5895" s="38">
        <f t="shared" ca="1" si="367"/>
        <v>10</v>
      </c>
      <c r="U5895" s="38">
        <f ca="1">SUM($R$9:S5895)</f>
        <v>-140130</v>
      </c>
    </row>
    <row r="5896" spans="16:21" x14ac:dyDescent="0.2">
      <c r="P5896">
        <v>5888</v>
      </c>
      <c r="Q5896" s="37">
        <f t="shared" ca="1" si="368"/>
        <v>0</v>
      </c>
      <c r="R5896" s="38">
        <f t="shared" si="369"/>
        <v>10</v>
      </c>
      <c r="S5896" s="38">
        <f t="shared" ca="1" si="370"/>
        <v>0</v>
      </c>
      <c r="T5896" s="38">
        <f t="shared" ca="1" si="367"/>
        <v>10</v>
      </c>
      <c r="U5896" s="38">
        <f ca="1">SUM($R$9:S5896)</f>
        <v>-140120</v>
      </c>
    </row>
    <row r="5897" spans="16:21" x14ac:dyDescent="0.2">
      <c r="P5897">
        <v>5889</v>
      </c>
      <c r="Q5897" s="37">
        <f t="shared" ca="1" si="368"/>
        <v>0</v>
      </c>
      <c r="R5897" s="38">
        <f t="shared" si="369"/>
        <v>10</v>
      </c>
      <c r="S5897" s="38">
        <f t="shared" ca="1" si="370"/>
        <v>0</v>
      </c>
      <c r="T5897" s="38">
        <f t="shared" ca="1" si="367"/>
        <v>10</v>
      </c>
      <c r="U5897" s="38">
        <f ca="1">SUM($R$9:S5897)</f>
        <v>-140110</v>
      </c>
    </row>
    <row r="5898" spans="16:21" x14ac:dyDescent="0.2">
      <c r="P5898">
        <v>5890</v>
      </c>
      <c r="Q5898" s="37">
        <f t="shared" ca="1" si="368"/>
        <v>1</v>
      </c>
      <c r="R5898" s="38">
        <f t="shared" si="369"/>
        <v>10</v>
      </c>
      <c r="S5898" s="38">
        <f t="shared" ca="1" si="370"/>
        <v>-1000</v>
      </c>
      <c r="T5898" s="38">
        <f t="shared" ref="T5898:T5961" ca="1" si="371">R5898+S5898</f>
        <v>-990</v>
      </c>
      <c r="U5898" s="38">
        <f ca="1">SUM($R$9:S5898)</f>
        <v>-141100</v>
      </c>
    </row>
    <row r="5899" spans="16:21" x14ac:dyDescent="0.2">
      <c r="P5899">
        <v>5891</v>
      </c>
      <c r="Q5899" s="37">
        <f t="shared" ca="1" si="368"/>
        <v>0</v>
      </c>
      <c r="R5899" s="38">
        <f t="shared" si="369"/>
        <v>10</v>
      </c>
      <c r="S5899" s="38">
        <f t="shared" ca="1" si="370"/>
        <v>0</v>
      </c>
      <c r="T5899" s="38">
        <f t="shared" ca="1" si="371"/>
        <v>10</v>
      </c>
      <c r="U5899" s="38">
        <f ca="1">SUM($R$9:S5899)</f>
        <v>-141090</v>
      </c>
    </row>
    <row r="5900" spans="16:21" x14ac:dyDescent="0.2">
      <c r="P5900">
        <v>5892</v>
      </c>
      <c r="Q5900" s="37">
        <f t="shared" ca="1" si="368"/>
        <v>0</v>
      </c>
      <c r="R5900" s="38">
        <f t="shared" si="369"/>
        <v>10</v>
      </c>
      <c r="S5900" s="38">
        <f t="shared" ca="1" si="370"/>
        <v>0</v>
      </c>
      <c r="T5900" s="38">
        <f t="shared" ca="1" si="371"/>
        <v>10</v>
      </c>
      <c r="U5900" s="38">
        <f ca="1">SUM($R$9:S5900)</f>
        <v>-141080</v>
      </c>
    </row>
    <row r="5901" spans="16:21" x14ac:dyDescent="0.2">
      <c r="P5901">
        <v>5893</v>
      </c>
      <c r="Q5901" s="37">
        <f t="shared" ca="1" si="368"/>
        <v>0</v>
      </c>
      <c r="R5901" s="38">
        <f t="shared" si="369"/>
        <v>10</v>
      </c>
      <c r="S5901" s="38">
        <f t="shared" ca="1" si="370"/>
        <v>0</v>
      </c>
      <c r="T5901" s="38">
        <f t="shared" ca="1" si="371"/>
        <v>10</v>
      </c>
      <c r="U5901" s="38">
        <f ca="1">SUM($R$9:S5901)</f>
        <v>-141070</v>
      </c>
    </row>
    <row r="5902" spans="16:21" x14ac:dyDescent="0.2">
      <c r="P5902">
        <v>5894</v>
      </c>
      <c r="Q5902" s="37">
        <f t="shared" ca="1" si="368"/>
        <v>0</v>
      </c>
      <c r="R5902" s="38">
        <f t="shared" si="369"/>
        <v>10</v>
      </c>
      <c r="S5902" s="38">
        <f t="shared" ca="1" si="370"/>
        <v>0</v>
      </c>
      <c r="T5902" s="38">
        <f t="shared" ca="1" si="371"/>
        <v>10</v>
      </c>
      <c r="U5902" s="38">
        <f ca="1">SUM($R$9:S5902)</f>
        <v>-141060</v>
      </c>
    </row>
    <row r="5903" spans="16:21" x14ac:dyDescent="0.2">
      <c r="P5903">
        <v>5895</v>
      </c>
      <c r="Q5903" s="37">
        <f t="shared" ca="1" si="368"/>
        <v>0</v>
      </c>
      <c r="R5903" s="38">
        <f t="shared" si="369"/>
        <v>10</v>
      </c>
      <c r="S5903" s="38">
        <f t="shared" ca="1" si="370"/>
        <v>0</v>
      </c>
      <c r="T5903" s="38">
        <f t="shared" ca="1" si="371"/>
        <v>10</v>
      </c>
      <c r="U5903" s="38">
        <f ca="1">SUM($R$9:S5903)</f>
        <v>-141050</v>
      </c>
    </row>
    <row r="5904" spans="16:21" x14ac:dyDescent="0.2">
      <c r="P5904">
        <v>5896</v>
      </c>
      <c r="Q5904" s="37">
        <f t="shared" ca="1" si="368"/>
        <v>1</v>
      </c>
      <c r="R5904" s="38">
        <f t="shared" si="369"/>
        <v>10</v>
      </c>
      <c r="S5904" s="38">
        <f t="shared" ca="1" si="370"/>
        <v>-1000</v>
      </c>
      <c r="T5904" s="38">
        <f t="shared" ca="1" si="371"/>
        <v>-990</v>
      </c>
      <c r="U5904" s="38">
        <f ca="1">SUM($R$9:S5904)</f>
        <v>-142040</v>
      </c>
    </row>
    <row r="5905" spans="16:21" x14ac:dyDescent="0.2">
      <c r="P5905">
        <v>5897</v>
      </c>
      <c r="Q5905" s="37">
        <f t="shared" ca="1" si="368"/>
        <v>0</v>
      </c>
      <c r="R5905" s="38">
        <f t="shared" si="369"/>
        <v>10</v>
      </c>
      <c r="S5905" s="38">
        <f t="shared" ca="1" si="370"/>
        <v>0</v>
      </c>
      <c r="T5905" s="38">
        <f t="shared" ca="1" si="371"/>
        <v>10</v>
      </c>
      <c r="U5905" s="38">
        <f ca="1">SUM($R$9:S5905)</f>
        <v>-142030</v>
      </c>
    </row>
    <row r="5906" spans="16:21" x14ac:dyDescent="0.2">
      <c r="P5906">
        <v>5898</v>
      </c>
      <c r="Q5906" s="37">
        <f t="shared" ca="1" si="368"/>
        <v>0</v>
      </c>
      <c r="R5906" s="38">
        <f t="shared" si="369"/>
        <v>10</v>
      </c>
      <c r="S5906" s="38">
        <f t="shared" ca="1" si="370"/>
        <v>0</v>
      </c>
      <c r="T5906" s="38">
        <f t="shared" ca="1" si="371"/>
        <v>10</v>
      </c>
      <c r="U5906" s="38">
        <f ca="1">SUM($R$9:S5906)</f>
        <v>-142020</v>
      </c>
    </row>
    <row r="5907" spans="16:21" x14ac:dyDescent="0.2">
      <c r="P5907">
        <v>5899</v>
      </c>
      <c r="Q5907" s="37">
        <f t="shared" ca="1" si="368"/>
        <v>0</v>
      </c>
      <c r="R5907" s="38">
        <f t="shared" si="369"/>
        <v>10</v>
      </c>
      <c r="S5907" s="38">
        <f t="shared" ca="1" si="370"/>
        <v>0</v>
      </c>
      <c r="T5907" s="38">
        <f t="shared" ca="1" si="371"/>
        <v>10</v>
      </c>
      <c r="U5907" s="38">
        <f ca="1">SUM($R$9:S5907)</f>
        <v>-142010</v>
      </c>
    </row>
    <row r="5908" spans="16:21" x14ac:dyDescent="0.2">
      <c r="P5908">
        <v>5900</v>
      </c>
      <c r="Q5908" s="37">
        <f t="shared" ca="1" si="368"/>
        <v>0</v>
      </c>
      <c r="R5908" s="38">
        <f t="shared" si="369"/>
        <v>10</v>
      </c>
      <c r="S5908" s="38">
        <f t="shared" ca="1" si="370"/>
        <v>0</v>
      </c>
      <c r="T5908" s="38">
        <f t="shared" ca="1" si="371"/>
        <v>10</v>
      </c>
      <c r="U5908" s="38">
        <f ca="1">SUM($R$9:S5908)</f>
        <v>-142000</v>
      </c>
    </row>
    <row r="5909" spans="16:21" x14ac:dyDescent="0.2">
      <c r="P5909">
        <v>5901</v>
      </c>
      <c r="Q5909" s="37">
        <f t="shared" ca="1" si="368"/>
        <v>0</v>
      </c>
      <c r="R5909" s="38">
        <f t="shared" si="369"/>
        <v>10</v>
      </c>
      <c r="S5909" s="38">
        <f t="shared" ca="1" si="370"/>
        <v>0</v>
      </c>
      <c r="T5909" s="38">
        <f t="shared" ca="1" si="371"/>
        <v>10</v>
      </c>
      <c r="U5909" s="38">
        <f ca="1">SUM($R$9:S5909)</f>
        <v>-141990</v>
      </c>
    </row>
    <row r="5910" spans="16:21" x14ac:dyDescent="0.2">
      <c r="P5910">
        <v>5902</v>
      </c>
      <c r="Q5910" s="37">
        <f t="shared" ca="1" si="368"/>
        <v>0</v>
      </c>
      <c r="R5910" s="38">
        <f t="shared" si="369"/>
        <v>10</v>
      </c>
      <c r="S5910" s="38">
        <f t="shared" ca="1" si="370"/>
        <v>0</v>
      </c>
      <c r="T5910" s="38">
        <f t="shared" ca="1" si="371"/>
        <v>10</v>
      </c>
      <c r="U5910" s="38">
        <f ca="1">SUM($R$9:S5910)</f>
        <v>-141980</v>
      </c>
    </row>
    <row r="5911" spans="16:21" x14ac:dyDescent="0.2">
      <c r="P5911">
        <v>5903</v>
      </c>
      <c r="Q5911" s="37">
        <f t="shared" ca="1" si="368"/>
        <v>0</v>
      </c>
      <c r="R5911" s="38">
        <f t="shared" si="369"/>
        <v>10</v>
      </c>
      <c r="S5911" s="38">
        <f t="shared" ca="1" si="370"/>
        <v>0</v>
      </c>
      <c r="T5911" s="38">
        <f t="shared" ca="1" si="371"/>
        <v>10</v>
      </c>
      <c r="U5911" s="38">
        <f ca="1">SUM($R$9:S5911)</f>
        <v>-141970</v>
      </c>
    </row>
    <row r="5912" spans="16:21" x14ac:dyDescent="0.2">
      <c r="P5912">
        <v>5904</v>
      </c>
      <c r="Q5912" s="37">
        <f t="shared" ca="1" si="368"/>
        <v>0</v>
      </c>
      <c r="R5912" s="38">
        <f t="shared" si="369"/>
        <v>10</v>
      </c>
      <c r="S5912" s="38">
        <f t="shared" ca="1" si="370"/>
        <v>0</v>
      </c>
      <c r="T5912" s="38">
        <f t="shared" ca="1" si="371"/>
        <v>10</v>
      </c>
      <c r="U5912" s="38">
        <f ca="1">SUM($R$9:S5912)</f>
        <v>-141960</v>
      </c>
    </row>
    <row r="5913" spans="16:21" x14ac:dyDescent="0.2">
      <c r="P5913">
        <v>5905</v>
      </c>
      <c r="Q5913" s="37">
        <f t="shared" ca="1" si="368"/>
        <v>0</v>
      </c>
      <c r="R5913" s="38">
        <f t="shared" si="369"/>
        <v>10</v>
      </c>
      <c r="S5913" s="38">
        <f t="shared" ca="1" si="370"/>
        <v>0</v>
      </c>
      <c r="T5913" s="38">
        <f t="shared" ca="1" si="371"/>
        <v>10</v>
      </c>
      <c r="U5913" s="38">
        <f ca="1">SUM($R$9:S5913)</f>
        <v>-141950</v>
      </c>
    </row>
    <row r="5914" spans="16:21" x14ac:dyDescent="0.2">
      <c r="P5914">
        <v>5906</v>
      </c>
      <c r="Q5914" s="37">
        <f t="shared" ca="1" si="368"/>
        <v>0</v>
      </c>
      <c r="R5914" s="38">
        <f t="shared" si="369"/>
        <v>10</v>
      </c>
      <c r="S5914" s="38">
        <f t="shared" ca="1" si="370"/>
        <v>0</v>
      </c>
      <c r="T5914" s="38">
        <f t="shared" ca="1" si="371"/>
        <v>10</v>
      </c>
      <c r="U5914" s="38">
        <f ca="1">SUM($R$9:S5914)</f>
        <v>-141940</v>
      </c>
    </row>
    <row r="5915" spans="16:21" x14ac:dyDescent="0.2">
      <c r="P5915">
        <v>5907</v>
      </c>
      <c r="Q5915" s="37">
        <f t="shared" ca="1" si="368"/>
        <v>0</v>
      </c>
      <c r="R5915" s="38">
        <f t="shared" si="369"/>
        <v>10</v>
      </c>
      <c r="S5915" s="38">
        <f t="shared" ca="1" si="370"/>
        <v>0</v>
      </c>
      <c r="T5915" s="38">
        <f t="shared" ca="1" si="371"/>
        <v>10</v>
      </c>
      <c r="U5915" s="38">
        <f ca="1">SUM($R$9:S5915)</f>
        <v>-141930</v>
      </c>
    </row>
    <row r="5916" spans="16:21" x14ac:dyDescent="0.2">
      <c r="P5916">
        <v>5908</v>
      </c>
      <c r="Q5916" s="37">
        <f t="shared" ca="1" si="368"/>
        <v>0</v>
      </c>
      <c r="R5916" s="38">
        <f t="shared" si="369"/>
        <v>10</v>
      </c>
      <c r="S5916" s="38">
        <f t="shared" ca="1" si="370"/>
        <v>0</v>
      </c>
      <c r="T5916" s="38">
        <f t="shared" ca="1" si="371"/>
        <v>10</v>
      </c>
      <c r="U5916" s="38">
        <f ca="1">SUM($R$9:S5916)</f>
        <v>-141920</v>
      </c>
    </row>
    <row r="5917" spans="16:21" x14ac:dyDescent="0.2">
      <c r="P5917">
        <v>5909</v>
      </c>
      <c r="Q5917" s="37">
        <f t="shared" ca="1" si="368"/>
        <v>0</v>
      </c>
      <c r="R5917" s="38">
        <f t="shared" si="369"/>
        <v>10</v>
      </c>
      <c r="S5917" s="38">
        <f t="shared" ca="1" si="370"/>
        <v>0</v>
      </c>
      <c r="T5917" s="38">
        <f t="shared" ca="1" si="371"/>
        <v>10</v>
      </c>
      <c r="U5917" s="38">
        <f ca="1">SUM($R$9:S5917)</f>
        <v>-141910</v>
      </c>
    </row>
    <row r="5918" spans="16:21" x14ac:dyDescent="0.2">
      <c r="P5918">
        <v>5910</v>
      </c>
      <c r="Q5918" s="37">
        <f t="shared" ca="1" si="368"/>
        <v>0</v>
      </c>
      <c r="R5918" s="38">
        <f t="shared" si="369"/>
        <v>10</v>
      </c>
      <c r="S5918" s="38">
        <f t="shared" ca="1" si="370"/>
        <v>0</v>
      </c>
      <c r="T5918" s="38">
        <f t="shared" ca="1" si="371"/>
        <v>10</v>
      </c>
      <c r="U5918" s="38">
        <f ca="1">SUM($R$9:S5918)</f>
        <v>-141900</v>
      </c>
    </row>
    <row r="5919" spans="16:21" x14ac:dyDescent="0.2">
      <c r="P5919">
        <v>5911</v>
      </c>
      <c r="Q5919" s="37">
        <f t="shared" ca="1" si="368"/>
        <v>0</v>
      </c>
      <c r="R5919" s="38">
        <f t="shared" si="369"/>
        <v>10</v>
      </c>
      <c r="S5919" s="38">
        <f t="shared" ca="1" si="370"/>
        <v>0</v>
      </c>
      <c r="T5919" s="38">
        <f t="shared" ca="1" si="371"/>
        <v>10</v>
      </c>
      <c r="U5919" s="38">
        <f ca="1">SUM($R$9:S5919)</f>
        <v>-141890</v>
      </c>
    </row>
    <row r="5920" spans="16:21" x14ac:dyDescent="0.2">
      <c r="P5920">
        <v>5912</v>
      </c>
      <c r="Q5920" s="37">
        <f t="shared" ca="1" si="368"/>
        <v>0</v>
      </c>
      <c r="R5920" s="38">
        <f t="shared" si="369"/>
        <v>10</v>
      </c>
      <c r="S5920" s="38">
        <f t="shared" ca="1" si="370"/>
        <v>0</v>
      </c>
      <c r="T5920" s="38">
        <f t="shared" ca="1" si="371"/>
        <v>10</v>
      </c>
      <c r="U5920" s="38">
        <f ca="1">SUM($R$9:S5920)</f>
        <v>-141880</v>
      </c>
    </row>
    <row r="5921" spans="16:21" x14ac:dyDescent="0.2">
      <c r="P5921">
        <v>5913</v>
      </c>
      <c r="Q5921" s="37">
        <f t="shared" ca="1" si="368"/>
        <v>0</v>
      </c>
      <c r="R5921" s="38">
        <f t="shared" si="369"/>
        <v>10</v>
      </c>
      <c r="S5921" s="38">
        <f t="shared" ca="1" si="370"/>
        <v>0</v>
      </c>
      <c r="T5921" s="38">
        <f t="shared" ca="1" si="371"/>
        <v>10</v>
      </c>
      <c r="U5921" s="38">
        <f ca="1">SUM($R$9:S5921)</f>
        <v>-141870</v>
      </c>
    </row>
    <row r="5922" spans="16:21" x14ac:dyDescent="0.2">
      <c r="P5922">
        <v>5914</v>
      </c>
      <c r="Q5922" s="37">
        <f t="shared" ca="1" si="368"/>
        <v>1</v>
      </c>
      <c r="R5922" s="38">
        <f t="shared" si="369"/>
        <v>10</v>
      </c>
      <c r="S5922" s="38">
        <f t="shared" ca="1" si="370"/>
        <v>-1000</v>
      </c>
      <c r="T5922" s="38">
        <f t="shared" ca="1" si="371"/>
        <v>-990</v>
      </c>
      <c r="U5922" s="38">
        <f ca="1">SUM($R$9:S5922)</f>
        <v>-142860</v>
      </c>
    </row>
    <row r="5923" spans="16:21" x14ac:dyDescent="0.2">
      <c r="P5923">
        <v>5915</v>
      </c>
      <c r="Q5923" s="37">
        <f t="shared" ca="1" si="368"/>
        <v>0</v>
      </c>
      <c r="R5923" s="38">
        <f t="shared" si="369"/>
        <v>10</v>
      </c>
      <c r="S5923" s="38">
        <f t="shared" ca="1" si="370"/>
        <v>0</v>
      </c>
      <c r="T5923" s="38">
        <f t="shared" ca="1" si="371"/>
        <v>10</v>
      </c>
      <c r="U5923" s="38">
        <f ca="1">SUM($R$9:S5923)</f>
        <v>-142850</v>
      </c>
    </row>
    <row r="5924" spans="16:21" x14ac:dyDescent="0.2">
      <c r="P5924">
        <v>5916</v>
      </c>
      <c r="Q5924" s="37">
        <f t="shared" ca="1" si="368"/>
        <v>0</v>
      </c>
      <c r="R5924" s="38">
        <f t="shared" si="369"/>
        <v>10</v>
      </c>
      <c r="S5924" s="38">
        <f t="shared" ca="1" si="370"/>
        <v>0</v>
      </c>
      <c r="T5924" s="38">
        <f t="shared" ca="1" si="371"/>
        <v>10</v>
      </c>
      <c r="U5924" s="38">
        <f ca="1">SUM($R$9:S5924)</f>
        <v>-142840</v>
      </c>
    </row>
    <row r="5925" spans="16:21" x14ac:dyDescent="0.2">
      <c r="P5925">
        <v>5917</v>
      </c>
      <c r="Q5925" s="37">
        <f t="shared" ca="1" si="368"/>
        <v>0</v>
      </c>
      <c r="R5925" s="38">
        <f t="shared" si="369"/>
        <v>10</v>
      </c>
      <c r="S5925" s="38">
        <f t="shared" ca="1" si="370"/>
        <v>0</v>
      </c>
      <c r="T5925" s="38">
        <f t="shared" ca="1" si="371"/>
        <v>10</v>
      </c>
      <c r="U5925" s="38">
        <f ca="1">SUM($R$9:S5925)</f>
        <v>-142830</v>
      </c>
    </row>
    <row r="5926" spans="16:21" x14ac:dyDescent="0.2">
      <c r="P5926">
        <v>5918</v>
      </c>
      <c r="Q5926" s="37">
        <f t="shared" ca="1" si="368"/>
        <v>0</v>
      </c>
      <c r="R5926" s="38">
        <f t="shared" si="369"/>
        <v>10</v>
      </c>
      <c r="S5926" s="38">
        <f t="shared" ca="1" si="370"/>
        <v>0</v>
      </c>
      <c r="T5926" s="38">
        <f t="shared" ca="1" si="371"/>
        <v>10</v>
      </c>
      <c r="U5926" s="38">
        <f ca="1">SUM($R$9:S5926)</f>
        <v>-142820</v>
      </c>
    </row>
    <row r="5927" spans="16:21" x14ac:dyDescent="0.2">
      <c r="P5927">
        <v>5919</v>
      </c>
      <c r="Q5927" s="37">
        <f t="shared" ca="1" si="368"/>
        <v>0</v>
      </c>
      <c r="R5927" s="38">
        <f t="shared" si="369"/>
        <v>10</v>
      </c>
      <c r="S5927" s="38">
        <f t="shared" ca="1" si="370"/>
        <v>0</v>
      </c>
      <c r="T5927" s="38">
        <f t="shared" ca="1" si="371"/>
        <v>10</v>
      </c>
      <c r="U5927" s="38">
        <f ca="1">SUM($R$9:S5927)</f>
        <v>-142810</v>
      </c>
    </row>
    <row r="5928" spans="16:21" x14ac:dyDescent="0.2">
      <c r="P5928">
        <v>5920</v>
      </c>
      <c r="Q5928" s="37">
        <f t="shared" ca="1" si="368"/>
        <v>0</v>
      </c>
      <c r="R5928" s="38">
        <f t="shared" si="369"/>
        <v>10</v>
      </c>
      <c r="S5928" s="38">
        <f t="shared" ca="1" si="370"/>
        <v>0</v>
      </c>
      <c r="T5928" s="38">
        <f t="shared" ca="1" si="371"/>
        <v>10</v>
      </c>
      <c r="U5928" s="38">
        <f ca="1">SUM($R$9:S5928)</f>
        <v>-142800</v>
      </c>
    </row>
    <row r="5929" spans="16:21" x14ac:dyDescent="0.2">
      <c r="P5929">
        <v>5921</v>
      </c>
      <c r="Q5929" s="37">
        <f t="shared" ca="1" si="368"/>
        <v>0</v>
      </c>
      <c r="R5929" s="38">
        <f t="shared" si="369"/>
        <v>10</v>
      </c>
      <c r="S5929" s="38">
        <f t="shared" ca="1" si="370"/>
        <v>0</v>
      </c>
      <c r="T5929" s="38">
        <f t="shared" ca="1" si="371"/>
        <v>10</v>
      </c>
      <c r="U5929" s="38">
        <f ca="1">SUM($R$9:S5929)</f>
        <v>-142790</v>
      </c>
    </row>
    <row r="5930" spans="16:21" x14ac:dyDescent="0.2">
      <c r="P5930">
        <v>5922</v>
      </c>
      <c r="Q5930" s="37">
        <f t="shared" ca="1" si="368"/>
        <v>0</v>
      </c>
      <c r="R5930" s="38">
        <f t="shared" si="369"/>
        <v>10</v>
      </c>
      <c r="S5930" s="38">
        <f t="shared" ca="1" si="370"/>
        <v>0</v>
      </c>
      <c r="T5930" s="38">
        <f t="shared" ca="1" si="371"/>
        <v>10</v>
      </c>
      <c r="U5930" s="38">
        <f ca="1">SUM($R$9:S5930)</f>
        <v>-142780</v>
      </c>
    </row>
    <row r="5931" spans="16:21" x14ac:dyDescent="0.2">
      <c r="P5931">
        <v>5923</v>
      </c>
      <c r="Q5931" s="37">
        <f t="shared" ca="1" si="368"/>
        <v>0</v>
      </c>
      <c r="R5931" s="38">
        <f t="shared" si="369"/>
        <v>10</v>
      </c>
      <c r="S5931" s="38">
        <f t="shared" ca="1" si="370"/>
        <v>0</v>
      </c>
      <c r="T5931" s="38">
        <f t="shared" ca="1" si="371"/>
        <v>10</v>
      </c>
      <c r="U5931" s="38">
        <f ca="1">SUM($R$9:S5931)</f>
        <v>-142770</v>
      </c>
    </row>
    <row r="5932" spans="16:21" x14ac:dyDescent="0.2">
      <c r="P5932">
        <v>5924</v>
      </c>
      <c r="Q5932" s="37">
        <f t="shared" ca="1" si="368"/>
        <v>0</v>
      </c>
      <c r="R5932" s="38">
        <f t="shared" si="369"/>
        <v>10</v>
      </c>
      <c r="S5932" s="38">
        <f t="shared" ca="1" si="370"/>
        <v>0</v>
      </c>
      <c r="T5932" s="38">
        <f t="shared" ca="1" si="371"/>
        <v>10</v>
      </c>
      <c r="U5932" s="38">
        <f ca="1">SUM($R$9:S5932)</f>
        <v>-142760</v>
      </c>
    </row>
    <row r="5933" spans="16:21" x14ac:dyDescent="0.2">
      <c r="P5933">
        <v>5925</v>
      </c>
      <c r="Q5933" s="37">
        <f t="shared" ca="1" si="368"/>
        <v>0</v>
      </c>
      <c r="R5933" s="38">
        <f t="shared" si="369"/>
        <v>10</v>
      </c>
      <c r="S5933" s="38">
        <f t="shared" ca="1" si="370"/>
        <v>0</v>
      </c>
      <c r="T5933" s="38">
        <f t="shared" ca="1" si="371"/>
        <v>10</v>
      </c>
      <c r="U5933" s="38">
        <f ca="1">SUM($R$9:S5933)</f>
        <v>-142750</v>
      </c>
    </row>
    <row r="5934" spans="16:21" x14ac:dyDescent="0.2">
      <c r="P5934">
        <v>5926</v>
      </c>
      <c r="Q5934" s="37">
        <f t="shared" ca="1" si="368"/>
        <v>0</v>
      </c>
      <c r="R5934" s="38">
        <f t="shared" si="369"/>
        <v>10</v>
      </c>
      <c r="S5934" s="38">
        <f t="shared" ca="1" si="370"/>
        <v>0</v>
      </c>
      <c r="T5934" s="38">
        <f t="shared" ca="1" si="371"/>
        <v>10</v>
      </c>
      <c r="U5934" s="38">
        <f ca="1">SUM($R$9:S5934)</f>
        <v>-142740</v>
      </c>
    </row>
    <row r="5935" spans="16:21" x14ac:dyDescent="0.2">
      <c r="P5935">
        <v>5927</v>
      </c>
      <c r="Q5935" s="37">
        <f t="shared" ca="1" si="368"/>
        <v>0</v>
      </c>
      <c r="R5935" s="38">
        <f t="shared" si="369"/>
        <v>10</v>
      </c>
      <c r="S5935" s="38">
        <f t="shared" ca="1" si="370"/>
        <v>0</v>
      </c>
      <c r="T5935" s="38">
        <f t="shared" ca="1" si="371"/>
        <v>10</v>
      </c>
      <c r="U5935" s="38">
        <f ca="1">SUM($R$9:S5935)</f>
        <v>-142730</v>
      </c>
    </row>
    <row r="5936" spans="16:21" x14ac:dyDescent="0.2">
      <c r="P5936">
        <v>5928</v>
      </c>
      <c r="Q5936" s="37">
        <f t="shared" ca="1" si="368"/>
        <v>0</v>
      </c>
      <c r="R5936" s="38">
        <f t="shared" si="369"/>
        <v>10</v>
      </c>
      <c r="S5936" s="38">
        <f t="shared" ca="1" si="370"/>
        <v>0</v>
      </c>
      <c r="T5936" s="38">
        <f t="shared" ca="1" si="371"/>
        <v>10</v>
      </c>
      <c r="U5936" s="38">
        <f ca="1">SUM($R$9:S5936)</f>
        <v>-142720</v>
      </c>
    </row>
    <row r="5937" spans="16:21" x14ac:dyDescent="0.2">
      <c r="P5937">
        <v>5929</v>
      </c>
      <c r="Q5937" s="37">
        <f t="shared" ref="Q5937:Q6000" ca="1" si="372">IF(RAND()&lt;$C$2,1,0)</f>
        <v>0</v>
      </c>
      <c r="R5937" s="38">
        <f t="shared" ref="R5937:R6000" si="373">$G$2</f>
        <v>10</v>
      </c>
      <c r="S5937" s="38">
        <f t="shared" ref="S5937:S6000" ca="1" si="374">IF(Q5937=1,$G$3,$G$4)</f>
        <v>0</v>
      </c>
      <c r="T5937" s="38">
        <f t="shared" ca="1" si="371"/>
        <v>10</v>
      </c>
      <c r="U5937" s="38">
        <f ca="1">SUM($R$9:S5937)</f>
        <v>-142710</v>
      </c>
    </row>
    <row r="5938" spans="16:21" x14ac:dyDescent="0.2">
      <c r="P5938">
        <v>5930</v>
      </c>
      <c r="Q5938" s="37">
        <f t="shared" ca="1" si="372"/>
        <v>0</v>
      </c>
      <c r="R5938" s="38">
        <f t="shared" si="373"/>
        <v>10</v>
      </c>
      <c r="S5938" s="38">
        <f t="shared" ca="1" si="374"/>
        <v>0</v>
      </c>
      <c r="T5938" s="38">
        <f t="shared" ca="1" si="371"/>
        <v>10</v>
      </c>
      <c r="U5938" s="38">
        <f ca="1">SUM($R$9:S5938)</f>
        <v>-142700</v>
      </c>
    </row>
    <row r="5939" spans="16:21" x14ac:dyDescent="0.2">
      <c r="P5939">
        <v>5931</v>
      </c>
      <c r="Q5939" s="37">
        <f t="shared" ca="1" si="372"/>
        <v>0</v>
      </c>
      <c r="R5939" s="38">
        <f t="shared" si="373"/>
        <v>10</v>
      </c>
      <c r="S5939" s="38">
        <f t="shared" ca="1" si="374"/>
        <v>0</v>
      </c>
      <c r="T5939" s="38">
        <f t="shared" ca="1" si="371"/>
        <v>10</v>
      </c>
      <c r="U5939" s="38">
        <f ca="1">SUM($R$9:S5939)</f>
        <v>-142690</v>
      </c>
    </row>
    <row r="5940" spans="16:21" x14ac:dyDescent="0.2">
      <c r="P5940">
        <v>5932</v>
      </c>
      <c r="Q5940" s="37">
        <f t="shared" ca="1" si="372"/>
        <v>0</v>
      </c>
      <c r="R5940" s="38">
        <f t="shared" si="373"/>
        <v>10</v>
      </c>
      <c r="S5940" s="38">
        <f t="shared" ca="1" si="374"/>
        <v>0</v>
      </c>
      <c r="T5940" s="38">
        <f t="shared" ca="1" si="371"/>
        <v>10</v>
      </c>
      <c r="U5940" s="38">
        <f ca="1">SUM($R$9:S5940)</f>
        <v>-142680</v>
      </c>
    </row>
    <row r="5941" spans="16:21" x14ac:dyDescent="0.2">
      <c r="P5941">
        <v>5933</v>
      </c>
      <c r="Q5941" s="37">
        <f t="shared" ca="1" si="372"/>
        <v>0</v>
      </c>
      <c r="R5941" s="38">
        <f t="shared" si="373"/>
        <v>10</v>
      </c>
      <c r="S5941" s="38">
        <f t="shared" ca="1" si="374"/>
        <v>0</v>
      </c>
      <c r="T5941" s="38">
        <f t="shared" ca="1" si="371"/>
        <v>10</v>
      </c>
      <c r="U5941" s="38">
        <f ca="1">SUM($R$9:S5941)</f>
        <v>-142670</v>
      </c>
    </row>
    <row r="5942" spans="16:21" x14ac:dyDescent="0.2">
      <c r="P5942">
        <v>5934</v>
      </c>
      <c r="Q5942" s="37">
        <f t="shared" ca="1" si="372"/>
        <v>0</v>
      </c>
      <c r="R5942" s="38">
        <f t="shared" si="373"/>
        <v>10</v>
      </c>
      <c r="S5942" s="38">
        <f t="shared" ca="1" si="374"/>
        <v>0</v>
      </c>
      <c r="T5942" s="38">
        <f t="shared" ca="1" si="371"/>
        <v>10</v>
      </c>
      <c r="U5942" s="38">
        <f ca="1">SUM($R$9:S5942)</f>
        <v>-142660</v>
      </c>
    </row>
    <row r="5943" spans="16:21" x14ac:dyDescent="0.2">
      <c r="P5943">
        <v>5935</v>
      </c>
      <c r="Q5943" s="37">
        <f t="shared" ca="1" si="372"/>
        <v>0</v>
      </c>
      <c r="R5943" s="38">
        <f t="shared" si="373"/>
        <v>10</v>
      </c>
      <c r="S5943" s="38">
        <f t="shared" ca="1" si="374"/>
        <v>0</v>
      </c>
      <c r="T5943" s="38">
        <f t="shared" ca="1" si="371"/>
        <v>10</v>
      </c>
      <c r="U5943" s="38">
        <f ca="1">SUM($R$9:S5943)</f>
        <v>-142650</v>
      </c>
    </row>
    <row r="5944" spans="16:21" x14ac:dyDescent="0.2">
      <c r="P5944">
        <v>5936</v>
      </c>
      <c r="Q5944" s="37">
        <f t="shared" ca="1" si="372"/>
        <v>0</v>
      </c>
      <c r="R5944" s="38">
        <f t="shared" si="373"/>
        <v>10</v>
      </c>
      <c r="S5944" s="38">
        <f t="shared" ca="1" si="374"/>
        <v>0</v>
      </c>
      <c r="T5944" s="38">
        <f t="shared" ca="1" si="371"/>
        <v>10</v>
      </c>
      <c r="U5944" s="38">
        <f ca="1">SUM($R$9:S5944)</f>
        <v>-142640</v>
      </c>
    </row>
    <row r="5945" spans="16:21" x14ac:dyDescent="0.2">
      <c r="P5945">
        <v>5937</v>
      </c>
      <c r="Q5945" s="37">
        <f t="shared" ca="1" si="372"/>
        <v>0</v>
      </c>
      <c r="R5945" s="38">
        <f t="shared" si="373"/>
        <v>10</v>
      </c>
      <c r="S5945" s="38">
        <f t="shared" ca="1" si="374"/>
        <v>0</v>
      </c>
      <c r="T5945" s="38">
        <f t="shared" ca="1" si="371"/>
        <v>10</v>
      </c>
      <c r="U5945" s="38">
        <f ca="1">SUM($R$9:S5945)</f>
        <v>-142630</v>
      </c>
    </row>
    <row r="5946" spans="16:21" x14ac:dyDescent="0.2">
      <c r="P5946">
        <v>5938</v>
      </c>
      <c r="Q5946" s="37">
        <f t="shared" ca="1" si="372"/>
        <v>0</v>
      </c>
      <c r="R5946" s="38">
        <f t="shared" si="373"/>
        <v>10</v>
      </c>
      <c r="S5946" s="38">
        <f t="shared" ca="1" si="374"/>
        <v>0</v>
      </c>
      <c r="T5946" s="38">
        <f t="shared" ca="1" si="371"/>
        <v>10</v>
      </c>
      <c r="U5946" s="38">
        <f ca="1">SUM($R$9:S5946)</f>
        <v>-142620</v>
      </c>
    </row>
    <row r="5947" spans="16:21" x14ac:dyDescent="0.2">
      <c r="P5947">
        <v>5939</v>
      </c>
      <c r="Q5947" s="37">
        <f t="shared" ca="1" si="372"/>
        <v>0</v>
      </c>
      <c r="R5947" s="38">
        <f t="shared" si="373"/>
        <v>10</v>
      </c>
      <c r="S5947" s="38">
        <f t="shared" ca="1" si="374"/>
        <v>0</v>
      </c>
      <c r="T5947" s="38">
        <f t="shared" ca="1" si="371"/>
        <v>10</v>
      </c>
      <c r="U5947" s="38">
        <f ca="1">SUM($R$9:S5947)</f>
        <v>-142610</v>
      </c>
    </row>
    <row r="5948" spans="16:21" x14ac:dyDescent="0.2">
      <c r="P5948">
        <v>5940</v>
      </c>
      <c r="Q5948" s="37">
        <f t="shared" ca="1" si="372"/>
        <v>0</v>
      </c>
      <c r="R5948" s="38">
        <f t="shared" si="373"/>
        <v>10</v>
      </c>
      <c r="S5948" s="38">
        <f t="shared" ca="1" si="374"/>
        <v>0</v>
      </c>
      <c r="T5948" s="38">
        <f t="shared" ca="1" si="371"/>
        <v>10</v>
      </c>
      <c r="U5948" s="38">
        <f ca="1">SUM($R$9:S5948)</f>
        <v>-142600</v>
      </c>
    </row>
    <row r="5949" spans="16:21" x14ac:dyDescent="0.2">
      <c r="P5949">
        <v>5941</v>
      </c>
      <c r="Q5949" s="37">
        <f t="shared" ca="1" si="372"/>
        <v>0</v>
      </c>
      <c r="R5949" s="38">
        <f t="shared" si="373"/>
        <v>10</v>
      </c>
      <c r="S5949" s="38">
        <f t="shared" ca="1" si="374"/>
        <v>0</v>
      </c>
      <c r="T5949" s="38">
        <f t="shared" ca="1" si="371"/>
        <v>10</v>
      </c>
      <c r="U5949" s="38">
        <f ca="1">SUM($R$9:S5949)</f>
        <v>-142590</v>
      </c>
    </row>
    <row r="5950" spans="16:21" x14ac:dyDescent="0.2">
      <c r="P5950">
        <v>5942</v>
      </c>
      <c r="Q5950" s="37">
        <f t="shared" ca="1" si="372"/>
        <v>0</v>
      </c>
      <c r="R5950" s="38">
        <f t="shared" si="373"/>
        <v>10</v>
      </c>
      <c r="S5950" s="38">
        <f t="shared" ca="1" si="374"/>
        <v>0</v>
      </c>
      <c r="T5950" s="38">
        <f t="shared" ca="1" si="371"/>
        <v>10</v>
      </c>
      <c r="U5950" s="38">
        <f ca="1">SUM($R$9:S5950)</f>
        <v>-142580</v>
      </c>
    </row>
    <row r="5951" spans="16:21" x14ac:dyDescent="0.2">
      <c r="P5951">
        <v>5943</v>
      </c>
      <c r="Q5951" s="37">
        <f t="shared" ca="1" si="372"/>
        <v>0</v>
      </c>
      <c r="R5951" s="38">
        <f t="shared" si="373"/>
        <v>10</v>
      </c>
      <c r="S5951" s="38">
        <f t="shared" ca="1" si="374"/>
        <v>0</v>
      </c>
      <c r="T5951" s="38">
        <f t="shared" ca="1" si="371"/>
        <v>10</v>
      </c>
      <c r="U5951" s="38">
        <f ca="1">SUM($R$9:S5951)</f>
        <v>-142570</v>
      </c>
    </row>
    <row r="5952" spans="16:21" x14ac:dyDescent="0.2">
      <c r="P5952">
        <v>5944</v>
      </c>
      <c r="Q5952" s="37">
        <f t="shared" ca="1" si="372"/>
        <v>0</v>
      </c>
      <c r="R5952" s="38">
        <f t="shared" si="373"/>
        <v>10</v>
      </c>
      <c r="S5952" s="38">
        <f t="shared" ca="1" si="374"/>
        <v>0</v>
      </c>
      <c r="T5952" s="38">
        <f t="shared" ca="1" si="371"/>
        <v>10</v>
      </c>
      <c r="U5952" s="38">
        <f ca="1">SUM($R$9:S5952)</f>
        <v>-142560</v>
      </c>
    </row>
    <row r="5953" spans="16:21" x14ac:dyDescent="0.2">
      <c r="P5953">
        <v>5945</v>
      </c>
      <c r="Q5953" s="37">
        <f t="shared" ca="1" si="372"/>
        <v>1</v>
      </c>
      <c r="R5953" s="38">
        <f t="shared" si="373"/>
        <v>10</v>
      </c>
      <c r="S5953" s="38">
        <f t="shared" ca="1" si="374"/>
        <v>-1000</v>
      </c>
      <c r="T5953" s="38">
        <f t="shared" ca="1" si="371"/>
        <v>-990</v>
      </c>
      <c r="U5953" s="38">
        <f ca="1">SUM($R$9:S5953)</f>
        <v>-143550</v>
      </c>
    </row>
    <row r="5954" spans="16:21" x14ac:dyDescent="0.2">
      <c r="P5954">
        <v>5946</v>
      </c>
      <c r="Q5954" s="37">
        <f t="shared" ca="1" si="372"/>
        <v>0</v>
      </c>
      <c r="R5954" s="38">
        <f t="shared" si="373"/>
        <v>10</v>
      </c>
      <c r="S5954" s="38">
        <f t="shared" ca="1" si="374"/>
        <v>0</v>
      </c>
      <c r="T5954" s="38">
        <f t="shared" ca="1" si="371"/>
        <v>10</v>
      </c>
      <c r="U5954" s="38">
        <f ca="1">SUM($R$9:S5954)</f>
        <v>-143540</v>
      </c>
    </row>
    <row r="5955" spans="16:21" x14ac:dyDescent="0.2">
      <c r="P5955">
        <v>5947</v>
      </c>
      <c r="Q5955" s="37">
        <f t="shared" ca="1" si="372"/>
        <v>0</v>
      </c>
      <c r="R5955" s="38">
        <f t="shared" si="373"/>
        <v>10</v>
      </c>
      <c r="S5955" s="38">
        <f t="shared" ca="1" si="374"/>
        <v>0</v>
      </c>
      <c r="T5955" s="38">
        <f t="shared" ca="1" si="371"/>
        <v>10</v>
      </c>
      <c r="U5955" s="38">
        <f ca="1">SUM($R$9:S5955)</f>
        <v>-143530</v>
      </c>
    </row>
    <row r="5956" spans="16:21" x14ac:dyDescent="0.2">
      <c r="P5956">
        <v>5948</v>
      </c>
      <c r="Q5956" s="37">
        <f t="shared" ca="1" si="372"/>
        <v>0</v>
      </c>
      <c r="R5956" s="38">
        <f t="shared" si="373"/>
        <v>10</v>
      </c>
      <c r="S5956" s="38">
        <f t="shared" ca="1" si="374"/>
        <v>0</v>
      </c>
      <c r="T5956" s="38">
        <f t="shared" ca="1" si="371"/>
        <v>10</v>
      </c>
      <c r="U5956" s="38">
        <f ca="1">SUM($R$9:S5956)</f>
        <v>-143520</v>
      </c>
    </row>
    <row r="5957" spans="16:21" x14ac:dyDescent="0.2">
      <c r="P5957">
        <v>5949</v>
      </c>
      <c r="Q5957" s="37">
        <f t="shared" ca="1" si="372"/>
        <v>0</v>
      </c>
      <c r="R5957" s="38">
        <f t="shared" si="373"/>
        <v>10</v>
      </c>
      <c r="S5957" s="38">
        <f t="shared" ca="1" si="374"/>
        <v>0</v>
      </c>
      <c r="T5957" s="38">
        <f t="shared" ca="1" si="371"/>
        <v>10</v>
      </c>
      <c r="U5957" s="38">
        <f ca="1">SUM($R$9:S5957)</f>
        <v>-143510</v>
      </c>
    </row>
    <row r="5958" spans="16:21" x14ac:dyDescent="0.2">
      <c r="P5958">
        <v>5950</v>
      </c>
      <c r="Q5958" s="37">
        <f t="shared" ca="1" si="372"/>
        <v>0</v>
      </c>
      <c r="R5958" s="38">
        <f t="shared" si="373"/>
        <v>10</v>
      </c>
      <c r="S5958" s="38">
        <f t="shared" ca="1" si="374"/>
        <v>0</v>
      </c>
      <c r="T5958" s="38">
        <f t="shared" ca="1" si="371"/>
        <v>10</v>
      </c>
      <c r="U5958" s="38">
        <f ca="1">SUM($R$9:S5958)</f>
        <v>-143500</v>
      </c>
    </row>
    <row r="5959" spans="16:21" x14ac:dyDescent="0.2">
      <c r="P5959">
        <v>5951</v>
      </c>
      <c r="Q5959" s="37">
        <f t="shared" ca="1" si="372"/>
        <v>0</v>
      </c>
      <c r="R5959" s="38">
        <f t="shared" si="373"/>
        <v>10</v>
      </c>
      <c r="S5959" s="38">
        <f t="shared" ca="1" si="374"/>
        <v>0</v>
      </c>
      <c r="T5959" s="38">
        <f t="shared" ca="1" si="371"/>
        <v>10</v>
      </c>
      <c r="U5959" s="38">
        <f ca="1">SUM($R$9:S5959)</f>
        <v>-143490</v>
      </c>
    </row>
    <row r="5960" spans="16:21" x14ac:dyDescent="0.2">
      <c r="P5960">
        <v>5952</v>
      </c>
      <c r="Q5960" s="37">
        <f t="shared" ca="1" si="372"/>
        <v>0</v>
      </c>
      <c r="R5960" s="38">
        <f t="shared" si="373"/>
        <v>10</v>
      </c>
      <c r="S5960" s="38">
        <f t="shared" ca="1" si="374"/>
        <v>0</v>
      </c>
      <c r="T5960" s="38">
        <f t="shared" ca="1" si="371"/>
        <v>10</v>
      </c>
      <c r="U5960" s="38">
        <f ca="1">SUM($R$9:S5960)</f>
        <v>-143480</v>
      </c>
    </row>
    <row r="5961" spans="16:21" x14ac:dyDescent="0.2">
      <c r="P5961">
        <v>5953</v>
      </c>
      <c r="Q5961" s="37">
        <f t="shared" ca="1" si="372"/>
        <v>0</v>
      </c>
      <c r="R5961" s="38">
        <f t="shared" si="373"/>
        <v>10</v>
      </c>
      <c r="S5961" s="38">
        <f t="shared" ca="1" si="374"/>
        <v>0</v>
      </c>
      <c r="T5961" s="38">
        <f t="shared" ca="1" si="371"/>
        <v>10</v>
      </c>
      <c r="U5961" s="38">
        <f ca="1">SUM($R$9:S5961)</f>
        <v>-143470</v>
      </c>
    </row>
    <row r="5962" spans="16:21" x14ac:dyDescent="0.2">
      <c r="P5962">
        <v>5954</v>
      </c>
      <c r="Q5962" s="37">
        <f t="shared" ca="1" si="372"/>
        <v>0</v>
      </c>
      <c r="R5962" s="38">
        <f t="shared" si="373"/>
        <v>10</v>
      </c>
      <c r="S5962" s="38">
        <f t="shared" ca="1" si="374"/>
        <v>0</v>
      </c>
      <c r="T5962" s="38">
        <f t="shared" ref="T5962:T6025" ca="1" si="375">R5962+S5962</f>
        <v>10</v>
      </c>
      <c r="U5962" s="38">
        <f ca="1">SUM($R$9:S5962)</f>
        <v>-143460</v>
      </c>
    </row>
    <row r="5963" spans="16:21" x14ac:dyDescent="0.2">
      <c r="P5963">
        <v>5955</v>
      </c>
      <c r="Q5963" s="37">
        <f t="shared" ca="1" si="372"/>
        <v>0</v>
      </c>
      <c r="R5963" s="38">
        <f t="shared" si="373"/>
        <v>10</v>
      </c>
      <c r="S5963" s="38">
        <f t="shared" ca="1" si="374"/>
        <v>0</v>
      </c>
      <c r="T5963" s="38">
        <f t="shared" ca="1" si="375"/>
        <v>10</v>
      </c>
      <c r="U5963" s="38">
        <f ca="1">SUM($R$9:S5963)</f>
        <v>-143450</v>
      </c>
    </row>
    <row r="5964" spans="16:21" x14ac:dyDescent="0.2">
      <c r="P5964">
        <v>5956</v>
      </c>
      <c r="Q5964" s="37">
        <f t="shared" ca="1" si="372"/>
        <v>0</v>
      </c>
      <c r="R5964" s="38">
        <f t="shared" si="373"/>
        <v>10</v>
      </c>
      <c r="S5964" s="38">
        <f t="shared" ca="1" si="374"/>
        <v>0</v>
      </c>
      <c r="T5964" s="38">
        <f t="shared" ca="1" si="375"/>
        <v>10</v>
      </c>
      <c r="U5964" s="38">
        <f ca="1">SUM($R$9:S5964)</f>
        <v>-143440</v>
      </c>
    </row>
    <row r="5965" spans="16:21" x14ac:dyDescent="0.2">
      <c r="P5965">
        <v>5957</v>
      </c>
      <c r="Q5965" s="37">
        <f t="shared" ca="1" si="372"/>
        <v>0</v>
      </c>
      <c r="R5965" s="38">
        <f t="shared" si="373"/>
        <v>10</v>
      </c>
      <c r="S5965" s="38">
        <f t="shared" ca="1" si="374"/>
        <v>0</v>
      </c>
      <c r="T5965" s="38">
        <f t="shared" ca="1" si="375"/>
        <v>10</v>
      </c>
      <c r="U5965" s="38">
        <f ca="1">SUM($R$9:S5965)</f>
        <v>-143430</v>
      </c>
    </row>
    <row r="5966" spans="16:21" x14ac:dyDescent="0.2">
      <c r="P5966">
        <v>5958</v>
      </c>
      <c r="Q5966" s="37">
        <f t="shared" ca="1" si="372"/>
        <v>0</v>
      </c>
      <c r="R5966" s="38">
        <f t="shared" si="373"/>
        <v>10</v>
      </c>
      <c r="S5966" s="38">
        <f t="shared" ca="1" si="374"/>
        <v>0</v>
      </c>
      <c r="T5966" s="38">
        <f t="shared" ca="1" si="375"/>
        <v>10</v>
      </c>
      <c r="U5966" s="38">
        <f ca="1">SUM($R$9:S5966)</f>
        <v>-143420</v>
      </c>
    </row>
    <row r="5967" spans="16:21" x14ac:dyDescent="0.2">
      <c r="P5967">
        <v>5959</v>
      </c>
      <c r="Q5967" s="37">
        <f t="shared" ca="1" si="372"/>
        <v>0</v>
      </c>
      <c r="R5967" s="38">
        <f t="shared" si="373"/>
        <v>10</v>
      </c>
      <c r="S5967" s="38">
        <f t="shared" ca="1" si="374"/>
        <v>0</v>
      </c>
      <c r="T5967" s="38">
        <f t="shared" ca="1" si="375"/>
        <v>10</v>
      </c>
      <c r="U5967" s="38">
        <f ca="1">SUM($R$9:S5967)</f>
        <v>-143410</v>
      </c>
    </row>
    <row r="5968" spans="16:21" x14ac:dyDescent="0.2">
      <c r="P5968">
        <v>5960</v>
      </c>
      <c r="Q5968" s="37">
        <f t="shared" ca="1" si="372"/>
        <v>0</v>
      </c>
      <c r="R5968" s="38">
        <f t="shared" si="373"/>
        <v>10</v>
      </c>
      <c r="S5968" s="38">
        <f t="shared" ca="1" si="374"/>
        <v>0</v>
      </c>
      <c r="T5968" s="38">
        <f t="shared" ca="1" si="375"/>
        <v>10</v>
      </c>
      <c r="U5968" s="38">
        <f ca="1">SUM($R$9:S5968)</f>
        <v>-143400</v>
      </c>
    </row>
    <row r="5969" spans="16:21" x14ac:dyDescent="0.2">
      <c r="P5969">
        <v>5961</v>
      </c>
      <c r="Q5969" s="37">
        <f t="shared" ca="1" si="372"/>
        <v>0</v>
      </c>
      <c r="R5969" s="38">
        <f t="shared" si="373"/>
        <v>10</v>
      </c>
      <c r="S5969" s="38">
        <f t="shared" ca="1" si="374"/>
        <v>0</v>
      </c>
      <c r="T5969" s="38">
        <f t="shared" ca="1" si="375"/>
        <v>10</v>
      </c>
      <c r="U5969" s="38">
        <f ca="1">SUM($R$9:S5969)</f>
        <v>-143390</v>
      </c>
    </row>
    <row r="5970" spans="16:21" x14ac:dyDescent="0.2">
      <c r="P5970">
        <v>5962</v>
      </c>
      <c r="Q5970" s="37">
        <f t="shared" ca="1" si="372"/>
        <v>0</v>
      </c>
      <c r="R5970" s="38">
        <f t="shared" si="373"/>
        <v>10</v>
      </c>
      <c r="S5970" s="38">
        <f t="shared" ca="1" si="374"/>
        <v>0</v>
      </c>
      <c r="T5970" s="38">
        <f t="shared" ca="1" si="375"/>
        <v>10</v>
      </c>
      <c r="U5970" s="38">
        <f ca="1">SUM($R$9:S5970)</f>
        <v>-143380</v>
      </c>
    </row>
    <row r="5971" spans="16:21" x14ac:dyDescent="0.2">
      <c r="P5971">
        <v>5963</v>
      </c>
      <c r="Q5971" s="37">
        <f t="shared" ca="1" si="372"/>
        <v>0</v>
      </c>
      <c r="R5971" s="38">
        <f t="shared" si="373"/>
        <v>10</v>
      </c>
      <c r="S5971" s="38">
        <f t="shared" ca="1" si="374"/>
        <v>0</v>
      </c>
      <c r="T5971" s="38">
        <f t="shared" ca="1" si="375"/>
        <v>10</v>
      </c>
      <c r="U5971" s="38">
        <f ca="1">SUM($R$9:S5971)</f>
        <v>-143370</v>
      </c>
    </row>
    <row r="5972" spans="16:21" x14ac:dyDescent="0.2">
      <c r="P5972">
        <v>5964</v>
      </c>
      <c r="Q5972" s="37">
        <f t="shared" ca="1" si="372"/>
        <v>0</v>
      </c>
      <c r="R5972" s="38">
        <f t="shared" si="373"/>
        <v>10</v>
      </c>
      <c r="S5972" s="38">
        <f t="shared" ca="1" si="374"/>
        <v>0</v>
      </c>
      <c r="T5972" s="38">
        <f t="shared" ca="1" si="375"/>
        <v>10</v>
      </c>
      <c r="U5972" s="38">
        <f ca="1">SUM($R$9:S5972)</f>
        <v>-143360</v>
      </c>
    </row>
    <row r="5973" spans="16:21" x14ac:dyDescent="0.2">
      <c r="P5973">
        <v>5965</v>
      </c>
      <c r="Q5973" s="37">
        <f t="shared" ca="1" si="372"/>
        <v>0</v>
      </c>
      <c r="R5973" s="38">
        <f t="shared" si="373"/>
        <v>10</v>
      </c>
      <c r="S5973" s="38">
        <f t="shared" ca="1" si="374"/>
        <v>0</v>
      </c>
      <c r="T5973" s="38">
        <f t="shared" ca="1" si="375"/>
        <v>10</v>
      </c>
      <c r="U5973" s="38">
        <f ca="1">SUM($R$9:S5973)</f>
        <v>-143350</v>
      </c>
    </row>
    <row r="5974" spans="16:21" x14ac:dyDescent="0.2">
      <c r="P5974">
        <v>5966</v>
      </c>
      <c r="Q5974" s="37">
        <f t="shared" ca="1" si="372"/>
        <v>0</v>
      </c>
      <c r="R5974" s="38">
        <f t="shared" si="373"/>
        <v>10</v>
      </c>
      <c r="S5974" s="38">
        <f t="shared" ca="1" si="374"/>
        <v>0</v>
      </c>
      <c r="T5974" s="38">
        <f t="shared" ca="1" si="375"/>
        <v>10</v>
      </c>
      <c r="U5974" s="38">
        <f ca="1">SUM($R$9:S5974)</f>
        <v>-143340</v>
      </c>
    </row>
    <row r="5975" spans="16:21" x14ac:dyDescent="0.2">
      <c r="P5975">
        <v>5967</v>
      </c>
      <c r="Q5975" s="37">
        <f t="shared" ca="1" si="372"/>
        <v>0</v>
      </c>
      <c r="R5975" s="38">
        <f t="shared" si="373"/>
        <v>10</v>
      </c>
      <c r="S5975" s="38">
        <f t="shared" ca="1" si="374"/>
        <v>0</v>
      </c>
      <c r="T5975" s="38">
        <f t="shared" ca="1" si="375"/>
        <v>10</v>
      </c>
      <c r="U5975" s="38">
        <f ca="1">SUM($R$9:S5975)</f>
        <v>-143330</v>
      </c>
    </row>
    <row r="5976" spans="16:21" x14ac:dyDescent="0.2">
      <c r="P5976">
        <v>5968</v>
      </c>
      <c r="Q5976" s="37">
        <f t="shared" ca="1" si="372"/>
        <v>0</v>
      </c>
      <c r="R5976" s="38">
        <f t="shared" si="373"/>
        <v>10</v>
      </c>
      <c r="S5976" s="38">
        <f t="shared" ca="1" si="374"/>
        <v>0</v>
      </c>
      <c r="T5976" s="38">
        <f t="shared" ca="1" si="375"/>
        <v>10</v>
      </c>
      <c r="U5976" s="38">
        <f ca="1">SUM($R$9:S5976)</f>
        <v>-143320</v>
      </c>
    </row>
    <row r="5977" spans="16:21" x14ac:dyDescent="0.2">
      <c r="P5977">
        <v>5969</v>
      </c>
      <c r="Q5977" s="37">
        <f t="shared" ca="1" si="372"/>
        <v>0</v>
      </c>
      <c r="R5977" s="38">
        <f t="shared" si="373"/>
        <v>10</v>
      </c>
      <c r="S5977" s="38">
        <f t="shared" ca="1" si="374"/>
        <v>0</v>
      </c>
      <c r="T5977" s="38">
        <f t="shared" ca="1" si="375"/>
        <v>10</v>
      </c>
      <c r="U5977" s="38">
        <f ca="1">SUM($R$9:S5977)</f>
        <v>-143310</v>
      </c>
    </row>
    <row r="5978" spans="16:21" x14ac:dyDescent="0.2">
      <c r="P5978">
        <v>5970</v>
      </c>
      <c r="Q5978" s="37">
        <f t="shared" ca="1" si="372"/>
        <v>0</v>
      </c>
      <c r="R5978" s="38">
        <f t="shared" si="373"/>
        <v>10</v>
      </c>
      <c r="S5978" s="38">
        <f t="shared" ca="1" si="374"/>
        <v>0</v>
      </c>
      <c r="T5978" s="38">
        <f t="shared" ca="1" si="375"/>
        <v>10</v>
      </c>
      <c r="U5978" s="38">
        <f ca="1">SUM($R$9:S5978)</f>
        <v>-143300</v>
      </c>
    </row>
    <row r="5979" spans="16:21" x14ac:dyDescent="0.2">
      <c r="P5979">
        <v>5971</v>
      </c>
      <c r="Q5979" s="37">
        <f t="shared" ca="1" si="372"/>
        <v>0</v>
      </c>
      <c r="R5979" s="38">
        <f t="shared" si="373"/>
        <v>10</v>
      </c>
      <c r="S5979" s="38">
        <f t="shared" ca="1" si="374"/>
        <v>0</v>
      </c>
      <c r="T5979" s="38">
        <f t="shared" ca="1" si="375"/>
        <v>10</v>
      </c>
      <c r="U5979" s="38">
        <f ca="1">SUM($R$9:S5979)</f>
        <v>-143290</v>
      </c>
    </row>
    <row r="5980" spans="16:21" x14ac:dyDescent="0.2">
      <c r="P5980">
        <v>5972</v>
      </c>
      <c r="Q5980" s="37">
        <f t="shared" ca="1" si="372"/>
        <v>0</v>
      </c>
      <c r="R5980" s="38">
        <f t="shared" si="373"/>
        <v>10</v>
      </c>
      <c r="S5980" s="38">
        <f t="shared" ca="1" si="374"/>
        <v>0</v>
      </c>
      <c r="T5980" s="38">
        <f t="shared" ca="1" si="375"/>
        <v>10</v>
      </c>
      <c r="U5980" s="38">
        <f ca="1">SUM($R$9:S5980)</f>
        <v>-143280</v>
      </c>
    </row>
    <row r="5981" spans="16:21" x14ac:dyDescent="0.2">
      <c r="P5981">
        <v>5973</v>
      </c>
      <c r="Q5981" s="37">
        <f t="shared" ca="1" si="372"/>
        <v>0</v>
      </c>
      <c r="R5981" s="38">
        <f t="shared" si="373"/>
        <v>10</v>
      </c>
      <c r="S5981" s="38">
        <f t="shared" ca="1" si="374"/>
        <v>0</v>
      </c>
      <c r="T5981" s="38">
        <f t="shared" ca="1" si="375"/>
        <v>10</v>
      </c>
      <c r="U5981" s="38">
        <f ca="1">SUM($R$9:S5981)</f>
        <v>-143270</v>
      </c>
    </row>
    <row r="5982" spans="16:21" x14ac:dyDescent="0.2">
      <c r="P5982">
        <v>5974</v>
      </c>
      <c r="Q5982" s="37">
        <f t="shared" ca="1" si="372"/>
        <v>0</v>
      </c>
      <c r="R5982" s="38">
        <f t="shared" si="373"/>
        <v>10</v>
      </c>
      <c r="S5982" s="38">
        <f t="shared" ca="1" si="374"/>
        <v>0</v>
      </c>
      <c r="T5982" s="38">
        <f t="shared" ca="1" si="375"/>
        <v>10</v>
      </c>
      <c r="U5982" s="38">
        <f ca="1">SUM($R$9:S5982)</f>
        <v>-143260</v>
      </c>
    </row>
    <row r="5983" spans="16:21" x14ac:dyDescent="0.2">
      <c r="P5983">
        <v>5975</v>
      </c>
      <c r="Q5983" s="37">
        <f t="shared" ca="1" si="372"/>
        <v>0</v>
      </c>
      <c r="R5983" s="38">
        <f t="shared" si="373"/>
        <v>10</v>
      </c>
      <c r="S5983" s="38">
        <f t="shared" ca="1" si="374"/>
        <v>0</v>
      </c>
      <c r="T5983" s="38">
        <f t="shared" ca="1" si="375"/>
        <v>10</v>
      </c>
      <c r="U5983" s="38">
        <f ca="1">SUM($R$9:S5983)</f>
        <v>-143250</v>
      </c>
    </row>
    <row r="5984" spans="16:21" x14ac:dyDescent="0.2">
      <c r="P5984">
        <v>5976</v>
      </c>
      <c r="Q5984" s="37">
        <f t="shared" ca="1" si="372"/>
        <v>0</v>
      </c>
      <c r="R5984" s="38">
        <f t="shared" si="373"/>
        <v>10</v>
      </c>
      <c r="S5984" s="38">
        <f t="shared" ca="1" si="374"/>
        <v>0</v>
      </c>
      <c r="T5984" s="38">
        <f t="shared" ca="1" si="375"/>
        <v>10</v>
      </c>
      <c r="U5984" s="38">
        <f ca="1">SUM($R$9:S5984)</f>
        <v>-143240</v>
      </c>
    </row>
    <row r="5985" spans="16:21" x14ac:dyDescent="0.2">
      <c r="P5985">
        <v>5977</v>
      </c>
      <c r="Q5985" s="37">
        <f t="shared" ca="1" si="372"/>
        <v>0</v>
      </c>
      <c r="R5985" s="38">
        <f t="shared" si="373"/>
        <v>10</v>
      </c>
      <c r="S5985" s="38">
        <f t="shared" ca="1" si="374"/>
        <v>0</v>
      </c>
      <c r="T5985" s="38">
        <f t="shared" ca="1" si="375"/>
        <v>10</v>
      </c>
      <c r="U5985" s="38">
        <f ca="1">SUM($R$9:S5985)</f>
        <v>-143230</v>
      </c>
    </row>
    <row r="5986" spans="16:21" x14ac:dyDescent="0.2">
      <c r="P5986">
        <v>5978</v>
      </c>
      <c r="Q5986" s="37">
        <f t="shared" ca="1" si="372"/>
        <v>0</v>
      </c>
      <c r="R5986" s="38">
        <f t="shared" si="373"/>
        <v>10</v>
      </c>
      <c r="S5986" s="38">
        <f t="shared" ca="1" si="374"/>
        <v>0</v>
      </c>
      <c r="T5986" s="38">
        <f t="shared" ca="1" si="375"/>
        <v>10</v>
      </c>
      <c r="U5986" s="38">
        <f ca="1">SUM($R$9:S5986)</f>
        <v>-143220</v>
      </c>
    </row>
    <row r="5987" spans="16:21" x14ac:dyDescent="0.2">
      <c r="P5987">
        <v>5979</v>
      </c>
      <c r="Q5987" s="37">
        <f t="shared" ca="1" si="372"/>
        <v>0</v>
      </c>
      <c r="R5987" s="38">
        <f t="shared" si="373"/>
        <v>10</v>
      </c>
      <c r="S5987" s="38">
        <f t="shared" ca="1" si="374"/>
        <v>0</v>
      </c>
      <c r="T5987" s="38">
        <f t="shared" ca="1" si="375"/>
        <v>10</v>
      </c>
      <c r="U5987" s="38">
        <f ca="1">SUM($R$9:S5987)</f>
        <v>-143210</v>
      </c>
    </row>
    <row r="5988" spans="16:21" x14ac:dyDescent="0.2">
      <c r="P5988">
        <v>5980</v>
      </c>
      <c r="Q5988" s="37">
        <f t="shared" ca="1" si="372"/>
        <v>0</v>
      </c>
      <c r="R5988" s="38">
        <f t="shared" si="373"/>
        <v>10</v>
      </c>
      <c r="S5988" s="38">
        <f t="shared" ca="1" si="374"/>
        <v>0</v>
      </c>
      <c r="T5988" s="38">
        <f t="shared" ca="1" si="375"/>
        <v>10</v>
      </c>
      <c r="U5988" s="38">
        <f ca="1">SUM($R$9:S5988)</f>
        <v>-143200</v>
      </c>
    </row>
    <row r="5989" spans="16:21" x14ac:dyDescent="0.2">
      <c r="P5989">
        <v>5981</v>
      </c>
      <c r="Q5989" s="37">
        <f t="shared" ca="1" si="372"/>
        <v>0</v>
      </c>
      <c r="R5989" s="38">
        <f t="shared" si="373"/>
        <v>10</v>
      </c>
      <c r="S5989" s="38">
        <f t="shared" ca="1" si="374"/>
        <v>0</v>
      </c>
      <c r="T5989" s="38">
        <f t="shared" ca="1" si="375"/>
        <v>10</v>
      </c>
      <c r="U5989" s="38">
        <f ca="1">SUM($R$9:S5989)</f>
        <v>-143190</v>
      </c>
    </row>
    <row r="5990" spans="16:21" x14ac:dyDescent="0.2">
      <c r="P5990">
        <v>5982</v>
      </c>
      <c r="Q5990" s="37">
        <f t="shared" ca="1" si="372"/>
        <v>0</v>
      </c>
      <c r="R5990" s="38">
        <f t="shared" si="373"/>
        <v>10</v>
      </c>
      <c r="S5990" s="38">
        <f t="shared" ca="1" si="374"/>
        <v>0</v>
      </c>
      <c r="T5990" s="38">
        <f t="shared" ca="1" si="375"/>
        <v>10</v>
      </c>
      <c r="U5990" s="38">
        <f ca="1">SUM($R$9:S5990)</f>
        <v>-143180</v>
      </c>
    </row>
    <row r="5991" spans="16:21" x14ac:dyDescent="0.2">
      <c r="P5991">
        <v>5983</v>
      </c>
      <c r="Q5991" s="37">
        <f t="shared" ca="1" si="372"/>
        <v>0</v>
      </c>
      <c r="R5991" s="38">
        <f t="shared" si="373"/>
        <v>10</v>
      </c>
      <c r="S5991" s="38">
        <f t="shared" ca="1" si="374"/>
        <v>0</v>
      </c>
      <c r="T5991" s="38">
        <f t="shared" ca="1" si="375"/>
        <v>10</v>
      </c>
      <c r="U5991" s="38">
        <f ca="1">SUM($R$9:S5991)</f>
        <v>-143170</v>
      </c>
    </row>
    <row r="5992" spans="16:21" x14ac:dyDescent="0.2">
      <c r="P5992">
        <v>5984</v>
      </c>
      <c r="Q5992" s="37">
        <f t="shared" ca="1" si="372"/>
        <v>0</v>
      </c>
      <c r="R5992" s="38">
        <f t="shared" si="373"/>
        <v>10</v>
      </c>
      <c r="S5992" s="38">
        <f t="shared" ca="1" si="374"/>
        <v>0</v>
      </c>
      <c r="T5992" s="38">
        <f t="shared" ca="1" si="375"/>
        <v>10</v>
      </c>
      <c r="U5992" s="38">
        <f ca="1">SUM($R$9:S5992)</f>
        <v>-143160</v>
      </c>
    </row>
    <row r="5993" spans="16:21" x14ac:dyDescent="0.2">
      <c r="P5993">
        <v>5985</v>
      </c>
      <c r="Q5993" s="37">
        <f t="shared" ca="1" si="372"/>
        <v>0</v>
      </c>
      <c r="R5993" s="38">
        <f t="shared" si="373"/>
        <v>10</v>
      </c>
      <c r="S5993" s="38">
        <f t="shared" ca="1" si="374"/>
        <v>0</v>
      </c>
      <c r="T5993" s="38">
        <f t="shared" ca="1" si="375"/>
        <v>10</v>
      </c>
      <c r="U5993" s="38">
        <f ca="1">SUM($R$9:S5993)</f>
        <v>-143150</v>
      </c>
    </row>
    <row r="5994" spans="16:21" x14ac:dyDescent="0.2">
      <c r="P5994">
        <v>5986</v>
      </c>
      <c r="Q5994" s="37">
        <f t="shared" ca="1" si="372"/>
        <v>0</v>
      </c>
      <c r="R5994" s="38">
        <f t="shared" si="373"/>
        <v>10</v>
      </c>
      <c r="S5994" s="38">
        <f t="shared" ca="1" si="374"/>
        <v>0</v>
      </c>
      <c r="T5994" s="38">
        <f t="shared" ca="1" si="375"/>
        <v>10</v>
      </c>
      <c r="U5994" s="38">
        <f ca="1">SUM($R$9:S5994)</f>
        <v>-143140</v>
      </c>
    </row>
    <row r="5995" spans="16:21" x14ac:dyDescent="0.2">
      <c r="P5995">
        <v>5987</v>
      </c>
      <c r="Q5995" s="37">
        <f t="shared" ca="1" si="372"/>
        <v>0</v>
      </c>
      <c r="R5995" s="38">
        <f t="shared" si="373"/>
        <v>10</v>
      </c>
      <c r="S5995" s="38">
        <f t="shared" ca="1" si="374"/>
        <v>0</v>
      </c>
      <c r="T5995" s="38">
        <f t="shared" ca="1" si="375"/>
        <v>10</v>
      </c>
      <c r="U5995" s="38">
        <f ca="1">SUM($R$9:S5995)</f>
        <v>-143130</v>
      </c>
    </row>
    <row r="5996" spans="16:21" x14ac:dyDescent="0.2">
      <c r="P5996">
        <v>5988</v>
      </c>
      <c r="Q5996" s="37">
        <f t="shared" ca="1" si="372"/>
        <v>0</v>
      </c>
      <c r="R5996" s="38">
        <f t="shared" si="373"/>
        <v>10</v>
      </c>
      <c r="S5996" s="38">
        <f t="shared" ca="1" si="374"/>
        <v>0</v>
      </c>
      <c r="T5996" s="38">
        <f t="shared" ca="1" si="375"/>
        <v>10</v>
      </c>
      <c r="U5996" s="38">
        <f ca="1">SUM($R$9:S5996)</f>
        <v>-143120</v>
      </c>
    </row>
    <row r="5997" spans="16:21" x14ac:dyDescent="0.2">
      <c r="P5997">
        <v>5989</v>
      </c>
      <c r="Q5997" s="37">
        <f t="shared" ca="1" si="372"/>
        <v>0</v>
      </c>
      <c r="R5997" s="38">
        <f t="shared" si="373"/>
        <v>10</v>
      </c>
      <c r="S5997" s="38">
        <f t="shared" ca="1" si="374"/>
        <v>0</v>
      </c>
      <c r="T5997" s="38">
        <f t="shared" ca="1" si="375"/>
        <v>10</v>
      </c>
      <c r="U5997" s="38">
        <f ca="1">SUM($R$9:S5997)</f>
        <v>-143110</v>
      </c>
    </row>
    <row r="5998" spans="16:21" x14ac:dyDescent="0.2">
      <c r="P5998">
        <v>5990</v>
      </c>
      <c r="Q5998" s="37">
        <f t="shared" ca="1" si="372"/>
        <v>0</v>
      </c>
      <c r="R5998" s="38">
        <f t="shared" si="373"/>
        <v>10</v>
      </c>
      <c r="S5998" s="38">
        <f t="shared" ca="1" si="374"/>
        <v>0</v>
      </c>
      <c r="T5998" s="38">
        <f t="shared" ca="1" si="375"/>
        <v>10</v>
      </c>
      <c r="U5998" s="38">
        <f ca="1">SUM($R$9:S5998)</f>
        <v>-143100</v>
      </c>
    </row>
    <row r="5999" spans="16:21" x14ac:dyDescent="0.2">
      <c r="P5999">
        <v>5991</v>
      </c>
      <c r="Q5999" s="37">
        <f t="shared" ca="1" si="372"/>
        <v>0</v>
      </c>
      <c r="R5999" s="38">
        <f t="shared" si="373"/>
        <v>10</v>
      </c>
      <c r="S5999" s="38">
        <f t="shared" ca="1" si="374"/>
        <v>0</v>
      </c>
      <c r="T5999" s="38">
        <f t="shared" ca="1" si="375"/>
        <v>10</v>
      </c>
      <c r="U5999" s="38">
        <f ca="1">SUM($R$9:S5999)</f>
        <v>-143090</v>
      </c>
    </row>
    <row r="6000" spans="16:21" x14ac:dyDescent="0.2">
      <c r="P6000">
        <v>5992</v>
      </c>
      <c r="Q6000" s="37">
        <f t="shared" ca="1" si="372"/>
        <v>0</v>
      </c>
      <c r="R6000" s="38">
        <f t="shared" si="373"/>
        <v>10</v>
      </c>
      <c r="S6000" s="38">
        <f t="shared" ca="1" si="374"/>
        <v>0</v>
      </c>
      <c r="T6000" s="38">
        <f t="shared" ca="1" si="375"/>
        <v>10</v>
      </c>
      <c r="U6000" s="38">
        <f ca="1">SUM($R$9:S6000)</f>
        <v>-143080</v>
      </c>
    </row>
    <row r="6001" spans="16:21" x14ac:dyDescent="0.2">
      <c r="P6001">
        <v>5993</v>
      </c>
      <c r="Q6001" s="37">
        <f t="shared" ref="Q6001:Q6064" ca="1" si="376">IF(RAND()&lt;$C$2,1,0)</f>
        <v>0</v>
      </c>
      <c r="R6001" s="38">
        <f t="shared" ref="R6001:R6064" si="377">$G$2</f>
        <v>10</v>
      </c>
      <c r="S6001" s="38">
        <f t="shared" ref="S6001:S6064" ca="1" si="378">IF(Q6001=1,$G$3,$G$4)</f>
        <v>0</v>
      </c>
      <c r="T6001" s="38">
        <f t="shared" ca="1" si="375"/>
        <v>10</v>
      </c>
      <c r="U6001" s="38">
        <f ca="1">SUM($R$9:S6001)</f>
        <v>-143070</v>
      </c>
    </row>
    <row r="6002" spans="16:21" x14ac:dyDescent="0.2">
      <c r="P6002">
        <v>5994</v>
      </c>
      <c r="Q6002" s="37">
        <f t="shared" ca="1" si="376"/>
        <v>0</v>
      </c>
      <c r="R6002" s="38">
        <f t="shared" si="377"/>
        <v>10</v>
      </c>
      <c r="S6002" s="38">
        <f t="shared" ca="1" si="378"/>
        <v>0</v>
      </c>
      <c r="T6002" s="38">
        <f t="shared" ca="1" si="375"/>
        <v>10</v>
      </c>
      <c r="U6002" s="38">
        <f ca="1">SUM($R$9:S6002)</f>
        <v>-143060</v>
      </c>
    </row>
    <row r="6003" spans="16:21" x14ac:dyDescent="0.2">
      <c r="P6003">
        <v>5995</v>
      </c>
      <c r="Q6003" s="37">
        <f t="shared" ca="1" si="376"/>
        <v>0</v>
      </c>
      <c r="R6003" s="38">
        <f t="shared" si="377"/>
        <v>10</v>
      </c>
      <c r="S6003" s="38">
        <f t="shared" ca="1" si="378"/>
        <v>0</v>
      </c>
      <c r="T6003" s="38">
        <f t="shared" ca="1" si="375"/>
        <v>10</v>
      </c>
      <c r="U6003" s="38">
        <f ca="1">SUM($R$9:S6003)</f>
        <v>-143050</v>
      </c>
    </row>
    <row r="6004" spans="16:21" x14ac:dyDescent="0.2">
      <c r="P6004">
        <v>5996</v>
      </c>
      <c r="Q6004" s="37">
        <f t="shared" ca="1" si="376"/>
        <v>0</v>
      </c>
      <c r="R6004" s="38">
        <f t="shared" si="377"/>
        <v>10</v>
      </c>
      <c r="S6004" s="38">
        <f t="shared" ca="1" si="378"/>
        <v>0</v>
      </c>
      <c r="T6004" s="38">
        <f t="shared" ca="1" si="375"/>
        <v>10</v>
      </c>
      <c r="U6004" s="38">
        <f ca="1">SUM($R$9:S6004)</f>
        <v>-143040</v>
      </c>
    </row>
    <row r="6005" spans="16:21" x14ac:dyDescent="0.2">
      <c r="P6005">
        <v>5997</v>
      </c>
      <c r="Q6005" s="37">
        <f t="shared" ca="1" si="376"/>
        <v>0</v>
      </c>
      <c r="R6005" s="38">
        <f t="shared" si="377"/>
        <v>10</v>
      </c>
      <c r="S6005" s="38">
        <f t="shared" ca="1" si="378"/>
        <v>0</v>
      </c>
      <c r="T6005" s="38">
        <f t="shared" ca="1" si="375"/>
        <v>10</v>
      </c>
      <c r="U6005" s="38">
        <f ca="1">SUM($R$9:S6005)</f>
        <v>-143030</v>
      </c>
    </row>
    <row r="6006" spans="16:21" x14ac:dyDescent="0.2">
      <c r="P6006">
        <v>5998</v>
      </c>
      <c r="Q6006" s="37">
        <f t="shared" ca="1" si="376"/>
        <v>0</v>
      </c>
      <c r="R6006" s="38">
        <f t="shared" si="377"/>
        <v>10</v>
      </c>
      <c r="S6006" s="38">
        <f t="shared" ca="1" si="378"/>
        <v>0</v>
      </c>
      <c r="T6006" s="38">
        <f t="shared" ca="1" si="375"/>
        <v>10</v>
      </c>
      <c r="U6006" s="38">
        <f ca="1">SUM($R$9:S6006)</f>
        <v>-143020</v>
      </c>
    </row>
    <row r="6007" spans="16:21" x14ac:dyDescent="0.2">
      <c r="P6007">
        <v>5999</v>
      </c>
      <c r="Q6007" s="37">
        <f t="shared" ca="1" si="376"/>
        <v>0</v>
      </c>
      <c r="R6007" s="38">
        <f t="shared" si="377"/>
        <v>10</v>
      </c>
      <c r="S6007" s="38">
        <f t="shared" ca="1" si="378"/>
        <v>0</v>
      </c>
      <c r="T6007" s="38">
        <f t="shared" ca="1" si="375"/>
        <v>10</v>
      </c>
      <c r="U6007" s="38">
        <f ca="1">SUM($R$9:S6007)</f>
        <v>-143010</v>
      </c>
    </row>
    <row r="6008" spans="16:21" x14ac:dyDescent="0.2">
      <c r="P6008">
        <v>6000</v>
      </c>
      <c r="Q6008" s="37">
        <f t="shared" ca="1" si="376"/>
        <v>0</v>
      </c>
      <c r="R6008" s="38">
        <f t="shared" si="377"/>
        <v>10</v>
      </c>
      <c r="S6008" s="38">
        <f t="shared" ca="1" si="378"/>
        <v>0</v>
      </c>
      <c r="T6008" s="38">
        <f t="shared" ca="1" si="375"/>
        <v>10</v>
      </c>
      <c r="U6008" s="38">
        <f ca="1">SUM($R$9:S6008)</f>
        <v>-143000</v>
      </c>
    </row>
    <row r="6009" spans="16:21" x14ac:dyDescent="0.2">
      <c r="P6009">
        <v>6001</v>
      </c>
      <c r="Q6009" s="37">
        <f t="shared" ca="1" si="376"/>
        <v>0</v>
      </c>
      <c r="R6009" s="38">
        <f t="shared" si="377"/>
        <v>10</v>
      </c>
      <c r="S6009" s="38">
        <f t="shared" ca="1" si="378"/>
        <v>0</v>
      </c>
      <c r="T6009" s="38">
        <f t="shared" ca="1" si="375"/>
        <v>10</v>
      </c>
      <c r="U6009" s="38">
        <f ca="1">SUM($R$9:S6009)</f>
        <v>-142990</v>
      </c>
    </row>
    <row r="6010" spans="16:21" x14ac:dyDescent="0.2">
      <c r="P6010">
        <v>6002</v>
      </c>
      <c r="Q6010" s="37">
        <f t="shared" ca="1" si="376"/>
        <v>0</v>
      </c>
      <c r="R6010" s="38">
        <f t="shared" si="377"/>
        <v>10</v>
      </c>
      <c r="S6010" s="38">
        <f t="shared" ca="1" si="378"/>
        <v>0</v>
      </c>
      <c r="T6010" s="38">
        <f t="shared" ca="1" si="375"/>
        <v>10</v>
      </c>
      <c r="U6010" s="38">
        <f ca="1">SUM($R$9:S6010)</f>
        <v>-142980</v>
      </c>
    </row>
    <row r="6011" spans="16:21" x14ac:dyDescent="0.2">
      <c r="P6011">
        <v>6003</v>
      </c>
      <c r="Q6011" s="37">
        <f t="shared" ca="1" si="376"/>
        <v>0</v>
      </c>
      <c r="R6011" s="38">
        <f t="shared" si="377"/>
        <v>10</v>
      </c>
      <c r="S6011" s="38">
        <f t="shared" ca="1" si="378"/>
        <v>0</v>
      </c>
      <c r="T6011" s="38">
        <f t="shared" ca="1" si="375"/>
        <v>10</v>
      </c>
      <c r="U6011" s="38">
        <f ca="1">SUM($R$9:S6011)</f>
        <v>-142970</v>
      </c>
    </row>
    <row r="6012" spans="16:21" x14ac:dyDescent="0.2">
      <c r="P6012">
        <v>6004</v>
      </c>
      <c r="Q6012" s="37">
        <f t="shared" ca="1" si="376"/>
        <v>0</v>
      </c>
      <c r="R6012" s="38">
        <f t="shared" si="377"/>
        <v>10</v>
      </c>
      <c r="S6012" s="38">
        <f t="shared" ca="1" si="378"/>
        <v>0</v>
      </c>
      <c r="T6012" s="38">
        <f t="shared" ca="1" si="375"/>
        <v>10</v>
      </c>
      <c r="U6012" s="38">
        <f ca="1">SUM($R$9:S6012)</f>
        <v>-142960</v>
      </c>
    </row>
    <row r="6013" spans="16:21" x14ac:dyDescent="0.2">
      <c r="P6013">
        <v>6005</v>
      </c>
      <c r="Q6013" s="37">
        <f t="shared" ca="1" si="376"/>
        <v>0</v>
      </c>
      <c r="R6013" s="38">
        <f t="shared" si="377"/>
        <v>10</v>
      </c>
      <c r="S6013" s="38">
        <f t="shared" ca="1" si="378"/>
        <v>0</v>
      </c>
      <c r="T6013" s="38">
        <f t="shared" ca="1" si="375"/>
        <v>10</v>
      </c>
      <c r="U6013" s="38">
        <f ca="1">SUM($R$9:S6013)</f>
        <v>-142950</v>
      </c>
    </row>
    <row r="6014" spans="16:21" x14ac:dyDescent="0.2">
      <c r="P6014">
        <v>6006</v>
      </c>
      <c r="Q6014" s="37">
        <f t="shared" ca="1" si="376"/>
        <v>0</v>
      </c>
      <c r="R6014" s="38">
        <f t="shared" si="377"/>
        <v>10</v>
      </c>
      <c r="S6014" s="38">
        <f t="shared" ca="1" si="378"/>
        <v>0</v>
      </c>
      <c r="T6014" s="38">
        <f t="shared" ca="1" si="375"/>
        <v>10</v>
      </c>
      <c r="U6014" s="38">
        <f ca="1">SUM($R$9:S6014)</f>
        <v>-142940</v>
      </c>
    </row>
    <row r="6015" spans="16:21" x14ac:dyDescent="0.2">
      <c r="P6015">
        <v>6007</v>
      </c>
      <c r="Q6015" s="37">
        <f t="shared" ca="1" si="376"/>
        <v>0</v>
      </c>
      <c r="R6015" s="38">
        <f t="shared" si="377"/>
        <v>10</v>
      </c>
      <c r="S6015" s="38">
        <f t="shared" ca="1" si="378"/>
        <v>0</v>
      </c>
      <c r="T6015" s="38">
        <f t="shared" ca="1" si="375"/>
        <v>10</v>
      </c>
      <c r="U6015" s="38">
        <f ca="1">SUM($R$9:S6015)</f>
        <v>-142930</v>
      </c>
    </row>
    <row r="6016" spans="16:21" x14ac:dyDescent="0.2">
      <c r="P6016">
        <v>6008</v>
      </c>
      <c r="Q6016" s="37">
        <f t="shared" ca="1" si="376"/>
        <v>0</v>
      </c>
      <c r="R6016" s="38">
        <f t="shared" si="377"/>
        <v>10</v>
      </c>
      <c r="S6016" s="38">
        <f t="shared" ca="1" si="378"/>
        <v>0</v>
      </c>
      <c r="T6016" s="38">
        <f t="shared" ca="1" si="375"/>
        <v>10</v>
      </c>
      <c r="U6016" s="38">
        <f ca="1">SUM($R$9:S6016)</f>
        <v>-142920</v>
      </c>
    </row>
    <row r="6017" spans="16:21" x14ac:dyDescent="0.2">
      <c r="P6017">
        <v>6009</v>
      </c>
      <c r="Q6017" s="37">
        <f t="shared" ca="1" si="376"/>
        <v>0</v>
      </c>
      <c r="R6017" s="38">
        <f t="shared" si="377"/>
        <v>10</v>
      </c>
      <c r="S6017" s="38">
        <f t="shared" ca="1" si="378"/>
        <v>0</v>
      </c>
      <c r="T6017" s="38">
        <f t="shared" ca="1" si="375"/>
        <v>10</v>
      </c>
      <c r="U6017" s="38">
        <f ca="1">SUM($R$9:S6017)</f>
        <v>-142910</v>
      </c>
    </row>
    <row r="6018" spans="16:21" x14ac:dyDescent="0.2">
      <c r="P6018">
        <v>6010</v>
      </c>
      <c r="Q6018" s="37">
        <f t="shared" ca="1" si="376"/>
        <v>0</v>
      </c>
      <c r="R6018" s="38">
        <f t="shared" si="377"/>
        <v>10</v>
      </c>
      <c r="S6018" s="38">
        <f t="shared" ca="1" si="378"/>
        <v>0</v>
      </c>
      <c r="T6018" s="38">
        <f t="shared" ca="1" si="375"/>
        <v>10</v>
      </c>
      <c r="U6018" s="38">
        <f ca="1">SUM($R$9:S6018)</f>
        <v>-142900</v>
      </c>
    </row>
    <row r="6019" spans="16:21" x14ac:dyDescent="0.2">
      <c r="P6019">
        <v>6011</v>
      </c>
      <c r="Q6019" s="37">
        <f t="shared" ca="1" si="376"/>
        <v>0</v>
      </c>
      <c r="R6019" s="38">
        <f t="shared" si="377"/>
        <v>10</v>
      </c>
      <c r="S6019" s="38">
        <f t="shared" ca="1" si="378"/>
        <v>0</v>
      </c>
      <c r="T6019" s="38">
        <f t="shared" ca="1" si="375"/>
        <v>10</v>
      </c>
      <c r="U6019" s="38">
        <f ca="1">SUM($R$9:S6019)</f>
        <v>-142890</v>
      </c>
    </row>
    <row r="6020" spans="16:21" x14ac:dyDescent="0.2">
      <c r="P6020">
        <v>6012</v>
      </c>
      <c r="Q6020" s="37">
        <f t="shared" ca="1" si="376"/>
        <v>0</v>
      </c>
      <c r="R6020" s="38">
        <f t="shared" si="377"/>
        <v>10</v>
      </c>
      <c r="S6020" s="38">
        <f t="shared" ca="1" si="378"/>
        <v>0</v>
      </c>
      <c r="T6020" s="38">
        <f t="shared" ca="1" si="375"/>
        <v>10</v>
      </c>
      <c r="U6020" s="38">
        <f ca="1">SUM($R$9:S6020)</f>
        <v>-142880</v>
      </c>
    </row>
    <row r="6021" spans="16:21" x14ac:dyDescent="0.2">
      <c r="P6021">
        <v>6013</v>
      </c>
      <c r="Q6021" s="37">
        <f t="shared" ca="1" si="376"/>
        <v>0</v>
      </c>
      <c r="R6021" s="38">
        <f t="shared" si="377"/>
        <v>10</v>
      </c>
      <c r="S6021" s="38">
        <f t="shared" ca="1" si="378"/>
        <v>0</v>
      </c>
      <c r="T6021" s="38">
        <f t="shared" ca="1" si="375"/>
        <v>10</v>
      </c>
      <c r="U6021" s="38">
        <f ca="1">SUM($R$9:S6021)</f>
        <v>-142870</v>
      </c>
    </row>
    <row r="6022" spans="16:21" x14ac:dyDescent="0.2">
      <c r="P6022">
        <v>6014</v>
      </c>
      <c r="Q6022" s="37">
        <f t="shared" ca="1" si="376"/>
        <v>0</v>
      </c>
      <c r="R6022" s="38">
        <f t="shared" si="377"/>
        <v>10</v>
      </c>
      <c r="S6022" s="38">
        <f t="shared" ca="1" si="378"/>
        <v>0</v>
      </c>
      <c r="T6022" s="38">
        <f t="shared" ca="1" si="375"/>
        <v>10</v>
      </c>
      <c r="U6022" s="38">
        <f ca="1">SUM($R$9:S6022)</f>
        <v>-142860</v>
      </c>
    </row>
    <row r="6023" spans="16:21" x14ac:dyDescent="0.2">
      <c r="P6023">
        <v>6015</v>
      </c>
      <c r="Q6023" s="37">
        <f t="shared" ca="1" si="376"/>
        <v>1</v>
      </c>
      <c r="R6023" s="38">
        <f t="shared" si="377"/>
        <v>10</v>
      </c>
      <c r="S6023" s="38">
        <f t="shared" ca="1" si="378"/>
        <v>-1000</v>
      </c>
      <c r="T6023" s="38">
        <f t="shared" ca="1" si="375"/>
        <v>-990</v>
      </c>
      <c r="U6023" s="38">
        <f ca="1">SUM($R$9:S6023)</f>
        <v>-143850</v>
      </c>
    </row>
    <row r="6024" spans="16:21" x14ac:dyDescent="0.2">
      <c r="P6024">
        <v>6016</v>
      </c>
      <c r="Q6024" s="37">
        <f t="shared" ca="1" si="376"/>
        <v>0</v>
      </c>
      <c r="R6024" s="38">
        <f t="shared" si="377"/>
        <v>10</v>
      </c>
      <c r="S6024" s="38">
        <f t="shared" ca="1" si="378"/>
        <v>0</v>
      </c>
      <c r="T6024" s="38">
        <f t="shared" ca="1" si="375"/>
        <v>10</v>
      </c>
      <c r="U6024" s="38">
        <f ca="1">SUM($R$9:S6024)</f>
        <v>-143840</v>
      </c>
    </row>
    <row r="6025" spans="16:21" x14ac:dyDescent="0.2">
      <c r="P6025">
        <v>6017</v>
      </c>
      <c r="Q6025" s="37">
        <f t="shared" ca="1" si="376"/>
        <v>0</v>
      </c>
      <c r="R6025" s="38">
        <f t="shared" si="377"/>
        <v>10</v>
      </c>
      <c r="S6025" s="38">
        <f t="shared" ca="1" si="378"/>
        <v>0</v>
      </c>
      <c r="T6025" s="38">
        <f t="shared" ca="1" si="375"/>
        <v>10</v>
      </c>
      <c r="U6025" s="38">
        <f ca="1">SUM($R$9:S6025)</f>
        <v>-143830</v>
      </c>
    </row>
    <row r="6026" spans="16:21" x14ac:dyDescent="0.2">
      <c r="P6026">
        <v>6018</v>
      </c>
      <c r="Q6026" s="37">
        <f t="shared" ca="1" si="376"/>
        <v>0</v>
      </c>
      <c r="R6026" s="38">
        <f t="shared" si="377"/>
        <v>10</v>
      </c>
      <c r="S6026" s="38">
        <f t="shared" ca="1" si="378"/>
        <v>0</v>
      </c>
      <c r="T6026" s="38">
        <f t="shared" ref="T6026:T6089" ca="1" si="379">R6026+S6026</f>
        <v>10</v>
      </c>
      <c r="U6026" s="38">
        <f ca="1">SUM($R$9:S6026)</f>
        <v>-143820</v>
      </c>
    </row>
    <row r="6027" spans="16:21" x14ac:dyDescent="0.2">
      <c r="P6027">
        <v>6019</v>
      </c>
      <c r="Q6027" s="37">
        <f t="shared" ca="1" si="376"/>
        <v>0</v>
      </c>
      <c r="R6027" s="38">
        <f t="shared" si="377"/>
        <v>10</v>
      </c>
      <c r="S6027" s="38">
        <f t="shared" ca="1" si="378"/>
        <v>0</v>
      </c>
      <c r="T6027" s="38">
        <f t="shared" ca="1" si="379"/>
        <v>10</v>
      </c>
      <c r="U6027" s="38">
        <f ca="1">SUM($R$9:S6027)</f>
        <v>-143810</v>
      </c>
    </row>
    <row r="6028" spans="16:21" x14ac:dyDescent="0.2">
      <c r="P6028">
        <v>6020</v>
      </c>
      <c r="Q6028" s="37">
        <f t="shared" ca="1" si="376"/>
        <v>0</v>
      </c>
      <c r="R6028" s="38">
        <f t="shared" si="377"/>
        <v>10</v>
      </c>
      <c r="S6028" s="38">
        <f t="shared" ca="1" si="378"/>
        <v>0</v>
      </c>
      <c r="T6028" s="38">
        <f t="shared" ca="1" si="379"/>
        <v>10</v>
      </c>
      <c r="U6028" s="38">
        <f ca="1">SUM($R$9:S6028)</f>
        <v>-143800</v>
      </c>
    </row>
    <row r="6029" spans="16:21" x14ac:dyDescent="0.2">
      <c r="P6029">
        <v>6021</v>
      </c>
      <c r="Q6029" s="37">
        <f t="shared" ca="1" si="376"/>
        <v>0</v>
      </c>
      <c r="R6029" s="38">
        <f t="shared" si="377"/>
        <v>10</v>
      </c>
      <c r="S6029" s="38">
        <f t="shared" ca="1" si="378"/>
        <v>0</v>
      </c>
      <c r="T6029" s="38">
        <f t="shared" ca="1" si="379"/>
        <v>10</v>
      </c>
      <c r="U6029" s="38">
        <f ca="1">SUM($R$9:S6029)</f>
        <v>-143790</v>
      </c>
    </row>
    <row r="6030" spans="16:21" x14ac:dyDescent="0.2">
      <c r="P6030">
        <v>6022</v>
      </c>
      <c r="Q6030" s="37">
        <f t="shared" ca="1" si="376"/>
        <v>0</v>
      </c>
      <c r="R6030" s="38">
        <f t="shared" si="377"/>
        <v>10</v>
      </c>
      <c r="S6030" s="38">
        <f t="shared" ca="1" si="378"/>
        <v>0</v>
      </c>
      <c r="T6030" s="38">
        <f t="shared" ca="1" si="379"/>
        <v>10</v>
      </c>
      <c r="U6030" s="38">
        <f ca="1">SUM($R$9:S6030)</f>
        <v>-143780</v>
      </c>
    </row>
    <row r="6031" spans="16:21" x14ac:dyDescent="0.2">
      <c r="P6031">
        <v>6023</v>
      </c>
      <c r="Q6031" s="37">
        <f t="shared" ca="1" si="376"/>
        <v>0</v>
      </c>
      <c r="R6031" s="38">
        <f t="shared" si="377"/>
        <v>10</v>
      </c>
      <c r="S6031" s="38">
        <f t="shared" ca="1" si="378"/>
        <v>0</v>
      </c>
      <c r="T6031" s="38">
        <f t="shared" ca="1" si="379"/>
        <v>10</v>
      </c>
      <c r="U6031" s="38">
        <f ca="1">SUM($R$9:S6031)</f>
        <v>-143770</v>
      </c>
    </row>
    <row r="6032" spans="16:21" x14ac:dyDescent="0.2">
      <c r="P6032">
        <v>6024</v>
      </c>
      <c r="Q6032" s="37">
        <f t="shared" ca="1" si="376"/>
        <v>0</v>
      </c>
      <c r="R6032" s="38">
        <f t="shared" si="377"/>
        <v>10</v>
      </c>
      <c r="S6032" s="38">
        <f t="shared" ca="1" si="378"/>
        <v>0</v>
      </c>
      <c r="T6032" s="38">
        <f t="shared" ca="1" si="379"/>
        <v>10</v>
      </c>
      <c r="U6032" s="38">
        <f ca="1">SUM($R$9:S6032)</f>
        <v>-143760</v>
      </c>
    </row>
    <row r="6033" spans="16:21" x14ac:dyDescent="0.2">
      <c r="P6033">
        <v>6025</v>
      </c>
      <c r="Q6033" s="37">
        <f t="shared" ca="1" si="376"/>
        <v>0</v>
      </c>
      <c r="R6033" s="38">
        <f t="shared" si="377"/>
        <v>10</v>
      </c>
      <c r="S6033" s="38">
        <f t="shared" ca="1" si="378"/>
        <v>0</v>
      </c>
      <c r="T6033" s="38">
        <f t="shared" ca="1" si="379"/>
        <v>10</v>
      </c>
      <c r="U6033" s="38">
        <f ca="1">SUM($R$9:S6033)</f>
        <v>-143750</v>
      </c>
    </row>
    <row r="6034" spans="16:21" x14ac:dyDescent="0.2">
      <c r="P6034">
        <v>6026</v>
      </c>
      <c r="Q6034" s="37">
        <f t="shared" ca="1" si="376"/>
        <v>0</v>
      </c>
      <c r="R6034" s="38">
        <f t="shared" si="377"/>
        <v>10</v>
      </c>
      <c r="S6034" s="38">
        <f t="shared" ca="1" si="378"/>
        <v>0</v>
      </c>
      <c r="T6034" s="38">
        <f t="shared" ca="1" si="379"/>
        <v>10</v>
      </c>
      <c r="U6034" s="38">
        <f ca="1">SUM($R$9:S6034)</f>
        <v>-143740</v>
      </c>
    </row>
    <row r="6035" spans="16:21" x14ac:dyDescent="0.2">
      <c r="P6035">
        <v>6027</v>
      </c>
      <c r="Q6035" s="37">
        <f t="shared" ca="1" si="376"/>
        <v>0</v>
      </c>
      <c r="R6035" s="38">
        <f t="shared" si="377"/>
        <v>10</v>
      </c>
      <c r="S6035" s="38">
        <f t="shared" ca="1" si="378"/>
        <v>0</v>
      </c>
      <c r="T6035" s="38">
        <f t="shared" ca="1" si="379"/>
        <v>10</v>
      </c>
      <c r="U6035" s="38">
        <f ca="1">SUM($R$9:S6035)</f>
        <v>-143730</v>
      </c>
    </row>
    <row r="6036" spans="16:21" x14ac:dyDescent="0.2">
      <c r="P6036">
        <v>6028</v>
      </c>
      <c r="Q6036" s="37">
        <f t="shared" ca="1" si="376"/>
        <v>0</v>
      </c>
      <c r="R6036" s="38">
        <f t="shared" si="377"/>
        <v>10</v>
      </c>
      <c r="S6036" s="38">
        <f t="shared" ca="1" si="378"/>
        <v>0</v>
      </c>
      <c r="T6036" s="38">
        <f t="shared" ca="1" si="379"/>
        <v>10</v>
      </c>
      <c r="U6036" s="38">
        <f ca="1">SUM($R$9:S6036)</f>
        <v>-143720</v>
      </c>
    </row>
    <row r="6037" spans="16:21" x14ac:dyDescent="0.2">
      <c r="P6037">
        <v>6029</v>
      </c>
      <c r="Q6037" s="37">
        <f t="shared" ca="1" si="376"/>
        <v>0</v>
      </c>
      <c r="R6037" s="38">
        <f t="shared" si="377"/>
        <v>10</v>
      </c>
      <c r="S6037" s="38">
        <f t="shared" ca="1" si="378"/>
        <v>0</v>
      </c>
      <c r="T6037" s="38">
        <f t="shared" ca="1" si="379"/>
        <v>10</v>
      </c>
      <c r="U6037" s="38">
        <f ca="1">SUM($R$9:S6037)</f>
        <v>-143710</v>
      </c>
    </row>
    <row r="6038" spans="16:21" x14ac:dyDescent="0.2">
      <c r="P6038">
        <v>6030</v>
      </c>
      <c r="Q6038" s="37">
        <f t="shared" ca="1" si="376"/>
        <v>0</v>
      </c>
      <c r="R6038" s="38">
        <f t="shared" si="377"/>
        <v>10</v>
      </c>
      <c r="S6038" s="38">
        <f t="shared" ca="1" si="378"/>
        <v>0</v>
      </c>
      <c r="T6038" s="38">
        <f t="shared" ca="1" si="379"/>
        <v>10</v>
      </c>
      <c r="U6038" s="38">
        <f ca="1">SUM($R$9:S6038)</f>
        <v>-143700</v>
      </c>
    </row>
    <row r="6039" spans="16:21" x14ac:dyDescent="0.2">
      <c r="P6039">
        <v>6031</v>
      </c>
      <c r="Q6039" s="37">
        <f t="shared" ca="1" si="376"/>
        <v>0</v>
      </c>
      <c r="R6039" s="38">
        <f t="shared" si="377"/>
        <v>10</v>
      </c>
      <c r="S6039" s="38">
        <f t="shared" ca="1" si="378"/>
        <v>0</v>
      </c>
      <c r="T6039" s="38">
        <f t="shared" ca="1" si="379"/>
        <v>10</v>
      </c>
      <c r="U6039" s="38">
        <f ca="1">SUM($R$9:S6039)</f>
        <v>-143690</v>
      </c>
    </row>
    <row r="6040" spans="16:21" x14ac:dyDescent="0.2">
      <c r="P6040">
        <v>6032</v>
      </c>
      <c r="Q6040" s="37">
        <f t="shared" ca="1" si="376"/>
        <v>0</v>
      </c>
      <c r="R6040" s="38">
        <f t="shared" si="377"/>
        <v>10</v>
      </c>
      <c r="S6040" s="38">
        <f t="shared" ca="1" si="378"/>
        <v>0</v>
      </c>
      <c r="T6040" s="38">
        <f t="shared" ca="1" si="379"/>
        <v>10</v>
      </c>
      <c r="U6040" s="38">
        <f ca="1">SUM($R$9:S6040)</f>
        <v>-143680</v>
      </c>
    </row>
    <row r="6041" spans="16:21" x14ac:dyDescent="0.2">
      <c r="P6041">
        <v>6033</v>
      </c>
      <c r="Q6041" s="37">
        <f t="shared" ca="1" si="376"/>
        <v>0</v>
      </c>
      <c r="R6041" s="38">
        <f t="shared" si="377"/>
        <v>10</v>
      </c>
      <c r="S6041" s="38">
        <f t="shared" ca="1" si="378"/>
        <v>0</v>
      </c>
      <c r="T6041" s="38">
        <f t="shared" ca="1" si="379"/>
        <v>10</v>
      </c>
      <c r="U6041" s="38">
        <f ca="1">SUM($R$9:S6041)</f>
        <v>-143670</v>
      </c>
    </row>
    <row r="6042" spans="16:21" x14ac:dyDescent="0.2">
      <c r="P6042">
        <v>6034</v>
      </c>
      <c r="Q6042" s="37">
        <f t="shared" ca="1" si="376"/>
        <v>0</v>
      </c>
      <c r="R6042" s="38">
        <f t="shared" si="377"/>
        <v>10</v>
      </c>
      <c r="S6042" s="38">
        <f t="shared" ca="1" si="378"/>
        <v>0</v>
      </c>
      <c r="T6042" s="38">
        <f t="shared" ca="1" si="379"/>
        <v>10</v>
      </c>
      <c r="U6042" s="38">
        <f ca="1">SUM($R$9:S6042)</f>
        <v>-143660</v>
      </c>
    </row>
    <row r="6043" spans="16:21" x14ac:dyDescent="0.2">
      <c r="P6043">
        <v>6035</v>
      </c>
      <c r="Q6043" s="37">
        <f t="shared" ca="1" si="376"/>
        <v>0</v>
      </c>
      <c r="R6043" s="38">
        <f t="shared" si="377"/>
        <v>10</v>
      </c>
      <c r="S6043" s="38">
        <f t="shared" ca="1" si="378"/>
        <v>0</v>
      </c>
      <c r="T6043" s="38">
        <f t="shared" ca="1" si="379"/>
        <v>10</v>
      </c>
      <c r="U6043" s="38">
        <f ca="1">SUM($R$9:S6043)</f>
        <v>-143650</v>
      </c>
    </row>
    <row r="6044" spans="16:21" x14ac:dyDescent="0.2">
      <c r="P6044">
        <v>6036</v>
      </c>
      <c r="Q6044" s="37">
        <f t="shared" ca="1" si="376"/>
        <v>0</v>
      </c>
      <c r="R6044" s="38">
        <f t="shared" si="377"/>
        <v>10</v>
      </c>
      <c r="S6044" s="38">
        <f t="shared" ca="1" si="378"/>
        <v>0</v>
      </c>
      <c r="T6044" s="38">
        <f t="shared" ca="1" si="379"/>
        <v>10</v>
      </c>
      <c r="U6044" s="38">
        <f ca="1">SUM($R$9:S6044)</f>
        <v>-143640</v>
      </c>
    </row>
    <row r="6045" spans="16:21" x14ac:dyDescent="0.2">
      <c r="P6045">
        <v>6037</v>
      </c>
      <c r="Q6045" s="37">
        <f t="shared" ca="1" si="376"/>
        <v>0</v>
      </c>
      <c r="R6045" s="38">
        <f t="shared" si="377"/>
        <v>10</v>
      </c>
      <c r="S6045" s="38">
        <f t="shared" ca="1" si="378"/>
        <v>0</v>
      </c>
      <c r="T6045" s="38">
        <f t="shared" ca="1" si="379"/>
        <v>10</v>
      </c>
      <c r="U6045" s="38">
        <f ca="1">SUM($R$9:S6045)</f>
        <v>-143630</v>
      </c>
    </row>
    <row r="6046" spans="16:21" x14ac:dyDescent="0.2">
      <c r="P6046">
        <v>6038</v>
      </c>
      <c r="Q6046" s="37">
        <f t="shared" ca="1" si="376"/>
        <v>0</v>
      </c>
      <c r="R6046" s="38">
        <f t="shared" si="377"/>
        <v>10</v>
      </c>
      <c r="S6046" s="38">
        <f t="shared" ca="1" si="378"/>
        <v>0</v>
      </c>
      <c r="T6046" s="38">
        <f t="shared" ca="1" si="379"/>
        <v>10</v>
      </c>
      <c r="U6046" s="38">
        <f ca="1">SUM($R$9:S6046)</f>
        <v>-143620</v>
      </c>
    </row>
    <row r="6047" spans="16:21" x14ac:dyDescent="0.2">
      <c r="P6047">
        <v>6039</v>
      </c>
      <c r="Q6047" s="37">
        <f t="shared" ca="1" si="376"/>
        <v>0</v>
      </c>
      <c r="R6047" s="38">
        <f t="shared" si="377"/>
        <v>10</v>
      </c>
      <c r="S6047" s="38">
        <f t="shared" ca="1" si="378"/>
        <v>0</v>
      </c>
      <c r="T6047" s="38">
        <f t="shared" ca="1" si="379"/>
        <v>10</v>
      </c>
      <c r="U6047" s="38">
        <f ca="1">SUM($R$9:S6047)</f>
        <v>-143610</v>
      </c>
    </row>
    <row r="6048" spans="16:21" x14ac:dyDescent="0.2">
      <c r="P6048">
        <v>6040</v>
      </c>
      <c r="Q6048" s="37">
        <f t="shared" ca="1" si="376"/>
        <v>0</v>
      </c>
      <c r="R6048" s="38">
        <f t="shared" si="377"/>
        <v>10</v>
      </c>
      <c r="S6048" s="38">
        <f t="shared" ca="1" si="378"/>
        <v>0</v>
      </c>
      <c r="T6048" s="38">
        <f t="shared" ca="1" si="379"/>
        <v>10</v>
      </c>
      <c r="U6048" s="38">
        <f ca="1">SUM($R$9:S6048)</f>
        <v>-143600</v>
      </c>
    </row>
    <row r="6049" spans="16:21" x14ac:dyDescent="0.2">
      <c r="P6049">
        <v>6041</v>
      </c>
      <c r="Q6049" s="37">
        <f t="shared" ca="1" si="376"/>
        <v>0</v>
      </c>
      <c r="R6049" s="38">
        <f t="shared" si="377"/>
        <v>10</v>
      </c>
      <c r="S6049" s="38">
        <f t="shared" ca="1" si="378"/>
        <v>0</v>
      </c>
      <c r="T6049" s="38">
        <f t="shared" ca="1" si="379"/>
        <v>10</v>
      </c>
      <c r="U6049" s="38">
        <f ca="1">SUM($R$9:S6049)</f>
        <v>-143590</v>
      </c>
    </row>
    <row r="6050" spans="16:21" x14ac:dyDescent="0.2">
      <c r="P6050">
        <v>6042</v>
      </c>
      <c r="Q6050" s="37">
        <f t="shared" ca="1" si="376"/>
        <v>0</v>
      </c>
      <c r="R6050" s="38">
        <f t="shared" si="377"/>
        <v>10</v>
      </c>
      <c r="S6050" s="38">
        <f t="shared" ca="1" si="378"/>
        <v>0</v>
      </c>
      <c r="T6050" s="38">
        <f t="shared" ca="1" si="379"/>
        <v>10</v>
      </c>
      <c r="U6050" s="38">
        <f ca="1">SUM($R$9:S6050)</f>
        <v>-143580</v>
      </c>
    </row>
    <row r="6051" spans="16:21" x14ac:dyDescent="0.2">
      <c r="P6051">
        <v>6043</v>
      </c>
      <c r="Q6051" s="37">
        <f t="shared" ca="1" si="376"/>
        <v>0</v>
      </c>
      <c r="R6051" s="38">
        <f t="shared" si="377"/>
        <v>10</v>
      </c>
      <c r="S6051" s="38">
        <f t="shared" ca="1" si="378"/>
        <v>0</v>
      </c>
      <c r="T6051" s="38">
        <f t="shared" ca="1" si="379"/>
        <v>10</v>
      </c>
      <c r="U6051" s="38">
        <f ca="1">SUM($R$9:S6051)</f>
        <v>-143570</v>
      </c>
    </row>
    <row r="6052" spans="16:21" x14ac:dyDescent="0.2">
      <c r="P6052">
        <v>6044</v>
      </c>
      <c r="Q6052" s="37">
        <f t="shared" ca="1" si="376"/>
        <v>0</v>
      </c>
      <c r="R6052" s="38">
        <f t="shared" si="377"/>
        <v>10</v>
      </c>
      <c r="S6052" s="38">
        <f t="shared" ca="1" si="378"/>
        <v>0</v>
      </c>
      <c r="T6052" s="38">
        <f t="shared" ca="1" si="379"/>
        <v>10</v>
      </c>
      <c r="U6052" s="38">
        <f ca="1">SUM($R$9:S6052)</f>
        <v>-143560</v>
      </c>
    </row>
    <row r="6053" spans="16:21" x14ac:dyDescent="0.2">
      <c r="P6053">
        <v>6045</v>
      </c>
      <c r="Q6053" s="37">
        <f t="shared" ca="1" si="376"/>
        <v>0</v>
      </c>
      <c r="R6053" s="38">
        <f t="shared" si="377"/>
        <v>10</v>
      </c>
      <c r="S6053" s="38">
        <f t="shared" ca="1" si="378"/>
        <v>0</v>
      </c>
      <c r="T6053" s="38">
        <f t="shared" ca="1" si="379"/>
        <v>10</v>
      </c>
      <c r="U6053" s="38">
        <f ca="1">SUM($R$9:S6053)</f>
        <v>-143550</v>
      </c>
    </row>
    <row r="6054" spans="16:21" x14ac:dyDescent="0.2">
      <c r="P6054">
        <v>6046</v>
      </c>
      <c r="Q6054" s="37">
        <f t="shared" ca="1" si="376"/>
        <v>0</v>
      </c>
      <c r="R6054" s="38">
        <f t="shared" si="377"/>
        <v>10</v>
      </c>
      <c r="S6054" s="38">
        <f t="shared" ca="1" si="378"/>
        <v>0</v>
      </c>
      <c r="T6054" s="38">
        <f t="shared" ca="1" si="379"/>
        <v>10</v>
      </c>
      <c r="U6054" s="38">
        <f ca="1">SUM($R$9:S6054)</f>
        <v>-143540</v>
      </c>
    </row>
    <row r="6055" spans="16:21" x14ac:dyDescent="0.2">
      <c r="P6055">
        <v>6047</v>
      </c>
      <c r="Q6055" s="37">
        <f t="shared" ca="1" si="376"/>
        <v>0</v>
      </c>
      <c r="R6055" s="38">
        <f t="shared" si="377"/>
        <v>10</v>
      </c>
      <c r="S6055" s="38">
        <f t="shared" ca="1" si="378"/>
        <v>0</v>
      </c>
      <c r="T6055" s="38">
        <f t="shared" ca="1" si="379"/>
        <v>10</v>
      </c>
      <c r="U6055" s="38">
        <f ca="1">SUM($R$9:S6055)</f>
        <v>-143530</v>
      </c>
    </row>
    <row r="6056" spans="16:21" x14ac:dyDescent="0.2">
      <c r="P6056">
        <v>6048</v>
      </c>
      <c r="Q6056" s="37">
        <f t="shared" ca="1" si="376"/>
        <v>0</v>
      </c>
      <c r="R6056" s="38">
        <f t="shared" si="377"/>
        <v>10</v>
      </c>
      <c r="S6056" s="38">
        <f t="shared" ca="1" si="378"/>
        <v>0</v>
      </c>
      <c r="T6056" s="38">
        <f t="shared" ca="1" si="379"/>
        <v>10</v>
      </c>
      <c r="U6056" s="38">
        <f ca="1">SUM($R$9:S6056)</f>
        <v>-143520</v>
      </c>
    </row>
    <row r="6057" spans="16:21" x14ac:dyDescent="0.2">
      <c r="P6057">
        <v>6049</v>
      </c>
      <c r="Q6057" s="37">
        <f t="shared" ca="1" si="376"/>
        <v>0</v>
      </c>
      <c r="R6057" s="38">
        <f t="shared" si="377"/>
        <v>10</v>
      </c>
      <c r="S6057" s="38">
        <f t="shared" ca="1" si="378"/>
        <v>0</v>
      </c>
      <c r="T6057" s="38">
        <f t="shared" ca="1" si="379"/>
        <v>10</v>
      </c>
      <c r="U6057" s="38">
        <f ca="1">SUM($R$9:S6057)</f>
        <v>-143510</v>
      </c>
    </row>
    <row r="6058" spans="16:21" x14ac:dyDescent="0.2">
      <c r="P6058">
        <v>6050</v>
      </c>
      <c r="Q6058" s="37">
        <f t="shared" ca="1" si="376"/>
        <v>0</v>
      </c>
      <c r="R6058" s="38">
        <f t="shared" si="377"/>
        <v>10</v>
      </c>
      <c r="S6058" s="38">
        <f t="shared" ca="1" si="378"/>
        <v>0</v>
      </c>
      <c r="T6058" s="38">
        <f t="shared" ca="1" si="379"/>
        <v>10</v>
      </c>
      <c r="U6058" s="38">
        <f ca="1">SUM($R$9:S6058)</f>
        <v>-143500</v>
      </c>
    </row>
    <row r="6059" spans="16:21" x14ac:dyDescent="0.2">
      <c r="P6059">
        <v>6051</v>
      </c>
      <c r="Q6059" s="37">
        <f t="shared" ca="1" si="376"/>
        <v>0</v>
      </c>
      <c r="R6059" s="38">
        <f t="shared" si="377"/>
        <v>10</v>
      </c>
      <c r="S6059" s="38">
        <f t="shared" ca="1" si="378"/>
        <v>0</v>
      </c>
      <c r="T6059" s="38">
        <f t="shared" ca="1" si="379"/>
        <v>10</v>
      </c>
      <c r="U6059" s="38">
        <f ca="1">SUM($R$9:S6059)</f>
        <v>-143490</v>
      </c>
    </row>
    <row r="6060" spans="16:21" x14ac:dyDescent="0.2">
      <c r="P6060">
        <v>6052</v>
      </c>
      <c r="Q6060" s="37">
        <f t="shared" ca="1" si="376"/>
        <v>0</v>
      </c>
      <c r="R6060" s="38">
        <f t="shared" si="377"/>
        <v>10</v>
      </c>
      <c r="S6060" s="38">
        <f t="shared" ca="1" si="378"/>
        <v>0</v>
      </c>
      <c r="T6060" s="38">
        <f t="shared" ca="1" si="379"/>
        <v>10</v>
      </c>
      <c r="U6060" s="38">
        <f ca="1">SUM($R$9:S6060)</f>
        <v>-143480</v>
      </c>
    </row>
    <row r="6061" spans="16:21" x14ac:dyDescent="0.2">
      <c r="P6061">
        <v>6053</v>
      </c>
      <c r="Q6061" s="37">
        <f t="shared" ca="1" si="376"/>
        <v>0</v>
      </c>
      <c r="R6061" s="38">
        <f t="shared" si="377"/>
        <v>10</v>
      </c>
      <c r="S6061" s="38">
        <f t="shared" ca="1" si="378"/>
        <v>0</v>
      </c>
      <c r="T6061" s="38">
        <f t="shared" ca="1" si="379"/>
        <v>10</v>
      </c>
      <c r="U6061" s="38">
        <f ca="1">SUM($R$9:S6061)</f>
        <v>-143470</v>
      </c>
    </row>
    <row r="6062" spans="16:21" x14ac:dyDescent="0.2">
      <c r="P6062">
        <v>6054</v>
      </c>
      <c r="Q6062" s="37">
        <f t="shared" ca="1" si="376"/>
        <v>0</v>
      </c>
      <c r="R6062" s="38">
        <f t="shared" si="377"/>
        <v>10</v>
      </c>
      <c r="S6062" s="38">
        <f t="shared" ca="1" si="378"/>
        <v>0</v>
      </c>
      <c r="T6062" s="38">
        <f t="shared" ca="1" si="379"/>
        <v>10</v>
      </c>
      <c r="U6062" s="38">
        <f ca="1">SUM($R$9:S6062)</f>
        <v>-143460</v>
      </c>
    </row>
    <row r="6063" spans="16:21" x14ac:dyDescent="0.2">
      <c r="P6063">
        <v>6055</v>
      </c>
      <c r="Q6063" s="37">
        <f t="shared" ca="1" si="376"/>
        <v>0</v>
      </c>
      <c r="R6063" s="38">
        <f t="shared" si="377"/>
        <v>10</v>
      </c>
      <c r="S6063" s="38">
        <f t="shared" ca="1" si="378"/>
        <v>0</v>
      </c>
      <c r="T6063" s="38">
        <f t="shared" ca="1" si="379"/>
        <v>10</v>
      </c>
      <c r="U6063" s="38">
        <f ca="1">SUM($R$9:S6063)</f>
        <v>-143450</v>
      </c>
    </row>
    <row r="6064" spans="16:21" x14ac:dyDescent="0.2">
      <c r="P6064">
        <v>6056</v>
      </c>
      <c r="Q6064" s="37">
        <f t="shared" ca="1" si="376"/>
        <v>0</v>
      </c>
      <c r="R6064" s="38">
        <f t="shared" si="377"/>
        <v>10</v>
      </c>
      <c r="S6064" s="38">
        <f t="shared" ca="1" si="378"/>
        <v>0</v>
      </c>
      <c r="T6064" s="38">
        <f t="shared" ca="1" si="379"/>
        <v>10</v>
      </c>
      <c r="U6064" s="38">
        <f ca="1">SUM($R$9:S6064)</f>
        <v>-143440</v>
      </c>
    </row>
    <row r="6065" spans="16:21" x14ac:dyDescent="0.2">
      <c r="P6065">
        <v>6057</v>
      </c>
      <c r="Q6065" s="37">
        <f t="shared" ref="Q6065:Q6128" ca="1" si="380">IF(RAND()&lt;$C$2,1,0)</f>
        <v>0</v>
      </c>
      <c r="R6065" s="38">
        <f t="shared" ref="R6065:R6128" si="381">$G$2</f>
        <v>10</v>
      </c>
      <c r="S6065" s="38">
        <f t="shared" ref="S6065:S6128" ca="1" si="382">IF(Q6065=1,$G$3,$G$4)</f>
        <v>0</v>
      </c>
      <c r="T6065" s="38">
        <f t="shared" ca="1" si="379"/>
        <v>10</v>
      </c>
      <c r="U6065" s="38">
        <f ca="1">SUM($R$9:S6065)</f>
        <v>-143430</v>
      </c>
    </row>
    <row r="6066" spans="16:21" x14ac:dyDescent="0.2">
      <c r="P6066">
        <v>6058</v>
      </c>
      <c r="Q6066" s="37">
        <f t="shared" ca="1" si="380"/>
        <v>0</v>
      </c>
      <c r="R6066" s="38">
        <f t="shared" si="381"/>
        <v>10</v>
      </c>
      <c r="S6066" s="38">
        <f t="shared" ca="1" si="382"/>
        <v>0</v>
      </c>
      <c r="T6066" s="38">
        <f t="shared" ca="1" si="379"/>
        <v>10</v>
      </c>
      <c r="U6066" s="38">
        <f ca="1">SUM($R$9:S6066)</f>
        <v>-143420</v>
      </c>
    </row>
    <row r="6067" spans="16:21" x14ac:dyDescent="0.2">
      <c r="P6067">
        <v>6059</v>
      </c>
      <c r="Q6067" s="37">
        <f t="shared" ca="1" si="380"/>
        <v>1</v>
      </c>
      <c r="R6067" s="38">
        <f t="shared" si="381"/>
        <v>10</v>
      </c>
      <c r="S6067" s="38">
        <f t="shared" ca="1" si="382"/>
        <v>-1000</v>
      </c>
      <c r="T6067" s="38">
        <f t="shared" ca="1" si="379"/>
        <v>-990</v>
      </c>
      <c r="U6067" s="38">
        <f ca="1">SUM($R$9:S6067)</f>
        <v>-144410</v>
      </c>
    </row>
    <row r="6068" spans="16:21" x14ac:dyDescent="0.2">
      <c r="P6068">
        <v>6060</v>
      </c>
      <c r="Q6068" s="37">
        <f t="shared" ca="1" si="380"/>
        <v>0</v>
      </c>
      <c r="R6068" s="38">
        <f t="shared" si="381"/>
        <v>10</v>
      </c>
      <c r="S6068" s="38">
        <f t="shared" ca="1" si="382"/>
        <v>0</v>
      </c>
      <c r="T6068" s="38">
        <f t="shared" ca="1" si="379"/>
        <v>10</v>
      </c>
      <c r="U6068" s="38">
        <f ca="1">SUM($R$9:S6068)</f>
        <v>-144400</v>
      </c>
    </row>
    <row r="6069" spans="16:21" x14ac:dyDescent="0.2">
      <c r="P6069">
        <v>6061</v>
      </c>
      <c r="Q6069" s="37">
        <f t="shared" ca="1" si="380"/>
        <v>0</v>
      </c>
      <c r="R6069" s="38">
        <f t="shared" si="381"/>
        <v>10</v>
      </c>
      <c r="S6069" s="38">
        <f t="shared" ca="1" si="382"/>
        <v>0</v>
      </c>
      <c r="T6069" s="38">
        <f t="shared" ca="1" si="379"/>
        <v>10</v>
      </c>
      <c r="U6069" s="38">
        <f ca="1">SUM($R$9:S6069)</f>
        <v>-144390</v>
      </c>
    </row>
    <row r="6070" spans="16:21" x14ac:dyDescent="0.2">
      <c r="P6070">
        <v>6062</v>
      </c>
      <c r="Q6070" s="37">
        <f t="shared" ca="1" si="380"/>
        <v>0</v>
      </c>
      <c r="R6070" s="38">
        <f t="shared" si="381"/>
        <v>10</v>
      </c>
      <c r="S6070" s="38">
        <f t="shared" ca="1" si="382"/>
        <v>0</v>
      </c>
      <c r="T6070" s="38">
        <f t="shared" ca="1" si="379"/>
        <v>10</v>
      </c>
      <c r="U6070" s="38">
        <f ca="1">SUM($R$9:S6070)</f>
        <v>-144380</v>
      </c>
    </row>
    <row r="6071" spans="16:21" x14ac:dyDescent="0.2">
      <c r="P6071">
        <v>6063</v>
      </c>
      <c r="Q6071" s="37">
        <f t="shared" ca="1" si="380"/>
        <v>1</v>
      </c>
      <c r="R6071" s="38">
        <f t="shared" si="381"/>
        <v>10</v>
      </c>
      <c r="S6071" s="38">
        <f t="shared" ca="1" si="382"/>
        <v>-1000</v>
      </c>
      <c r="T6071" s="38">
        <f t="shared" ca="1" si="379"/>
        <v>-990</v>
      </c>
      <c r="U6071" s="38">
        <f ca="1">SUM($R$9:S6071)</f>
        <v>-145370</v>
      </c>
    </row>
    <row r="6072" spans="16:21" x14ac:dyDescent="0.2">
      <c r="P6072">
        <v>6064</v>
      </c>
      <c r="Q6072" s="37">
        <f t="shared" ca="1" si="380"/>
        <v>0</v>
      </c>
      <c r="R6072" s="38">
        <f t="shared" si="381"/>
        <v>10</v>
      </c>
      <c r="S6072" s="38">
        <f t="shared" ca="1" si="382"/>
        <v>0</v>
      </c>
      <c r="T6072" s="38">
        <f t="shared" ca="1" si="379"/>
        <v>10</v>
      </c>
      <c r="U6072" s="38">
        <f ca="1">SUM($R$9:S6072)</f>
        <v>-145360</v>
      </c>
    </row>
    <row r="6073" spans="16:21" x14ac:dyDescent="0.2">
      <c r="P6073">
        <v>6065</v>
      </c>
      <c r="Q6073" s="37">
        <f t="shared" ca="1" si="380"/>
        <v>0</v>
      </c>
      <c r="R6073" s="38">
        <f t="shared" si="381"/>
        <v>10</v>
      </c>
      <c r="S6073" s="38">
        <f t="shared" ca="1" si="382"/>
        <v>0</v>
      </c>
      <c r="T6073" s="38">
        <f t="shared" ca="1" si="379"/>
        <v>10</v>
      </c>
      <c r="U6073" s="38">
        <f ca="1">SUM($R$9:S6073)</f>
        <v>-145350</v>
      </c>
    </row>
    <row r="6074" spans="16:21" x14ac:dyDescent="0.2">
      <c r="P6074">
        <v>6066</v>
      </c>
      <c r="Q6074" s="37">
        <f t="shared" ca="1" si="380"/>
        <v>0</v>
      </c>
      <c r="R6074" s="38">
        <f t="shared" si="381"/>
        <v>10</v>
      </c>
      <c r="S6074" s="38">
        <f t="shared" ca="1" si="382"/>
        <v>0</v>
      </c>
      <c r="T6074" s="38">
        <f t="shared" ca="1" si="379"/>
        <v>10</v>
      </c>
      <c r="U6074" s="38">
        <f ca="1">SUM($R$9:S6074)</f>
        <v>-145340</v>
      </c>
    </row>
    <row r="6075" spans="16:21" x14ac:dyDescent="0.2">
      <c r="P6075">
        <v>6067</v>
      </c>
      <c r="Q6075" s="37">
        <f t="shared" ca="1" si="380"/>
        <v>0</v>
      </c>
      <c r="R6075" s="38">
        <f t="shared" si="381"/>
        <v>10</v>
      </c>
      <c r="S6075" s="38">
        <f t="shared" ca="1" si="382"/>
        <v>0</v>
      </c>
      <c r="T6075" s="38">
        <f t="shared" ca="1" si="379"/>
        <v>10</v>
      </c>
      <c r="U6075" s="38">
        <f ca="1">SUM($R$9:S6075)</f>
        <v>-145330</v>
      </c>
    </row>
    <row r="6076" spans="16:21" x14ac:dyDescent="0.2">
      <c r="P6076">
        <v>6068</v>
      </c>
      <c r="Q6076" s="37">
        <f t="shared" ca="1" si="380"/>
        <v>0</v>
      </c>
      <c r="R6076" s="38">
        <f t="shared" si="381"/>
        <v>10</v>
      </c>
      <c r="S6076" s="38">
        <f t="shared" ca="1" si="382"/>
        <v>0</v>
      </c>
      <c r="T6076" s="38">
        <f t="shared" ca="1" si="379"/>
        <v>10</v>
      </c>
      <c r="U6076" s="38">
        <f ca="1">SUM($R$9:S6076)</f>
        <v>-145320</v>
      </c>
    </row>
    <row r="6077" spans="16:21" x14ac:dyDescent="0.2">
      <c r="P6077">
        <v>6069</v>
      </c>
      <c r="Q6077" s="37">
        <f t="shared" ca="1" si="380"/>
        <v>0</v>
      </c>
      <c r="R6077" s="38">
        <f t="shared" si="381"/>
        <v>10</v>
      </c>
      <c r="S6077" s="38">
        <f t="shared" ca="1" si="382"/>
        <v>0</v>
      </c>
      <c r="T6077" s="38">
        <f t="shared" ca="1" si="379"/>
        <v>10</v>
      </c>
      <c r="U6077" s="38">
        <f ca="1">SUM($R$9:S6077)</f>
        <v>-145310</v>
      </c>
    </row>
    <row r="6078" spans="16:21" x14ac:dyDescent="0.2">
      <c r="P6078">
        <v>6070</v>
      </c>
      <c r="Q6078" s="37">
        <f t="shared" ca="1" si="380"/>
        <v>0</v>
      </c>
      <c r="R6078" s="38">
        <f t="shared" si="381"/>
        <v>10</v>
      </c>
      <c r="S6078" s="38">
        <f t="shared" ca="1" si="382"/>
        <v>0</v>
      </c>
      <c r="T6078" s="38">
        <f t="shared" ca="1" si="379"/>
        <v>10</v>
      </c>
      <c r="U6078" s="38">
        <f ca="1">SUM($R$9:S6078)</f>
        <v>-145300</v>
      </c>
    </row>
    <row r="6079" spans="16:21" x14ac:dyDescent="0.2">
      <c r="P6079">
        <v>6071</v>
      </c>
      <c r="Q6079" s="37">
        <f t="shared" ca="1" si="380"/>
        <v>0</v>
      </c>
      <c r="R6079" s="38">
        <f t="shared" si="381"/>
        <v>10</v>
      </c>
      <c r="S6079" s="38">
        <f t="shared" ca="1" si="382"/>
        <v>0</v>
      </c>
      <c r="T6079" s="38">
        <f t="shared" ca="1" si="379"/>
        <v>10</v>
      </c>
      <c r="U6079" s="38">
        <f ca="1">SUM($R$9:S6079)</f>
        <v>-145290</v>
      </c>
    </row>
    <row r="6080" spans="16:21" x14ac:dyDescent="0.2">
      <c r="P6080">
        <v>6072</v>
      </c>
      <c r="Q6080" s="37">
        <f t="shared" ca="1" si="380"/>
        <v>0</v>
      </c>
      <c r="R6080" s="38">
        <f t="shared" si="381"/>
        <v>10</v>
      </c>
      <c r="S6080" s="38">
        <f t="shared" ca="1" si="382"/>
        <v>0</v>
      </c>
      <c r="T6080" s="38">
        <f t="shared" ca="1" si="379"/>
        <v>10</v>
      </c>
      <c r="U6080" s="38">
        <f ca="1">SUM($R$9:S6080)</f>
        <v>-145280</v>
      </c>
    </row>
    <row r="6081" spans="16:21" x14ac:dyDescent="0.2">
      <c r="P6081">
        <v>6073</v>
      </c>
      <c r="Q6081" s="37">
        <f t="shared" ca="1" si="380"/>
        <v>0</v>
      </c>
      <c r="R6081" s="38">
        <f t="shared" si="381"/>
        <v>10</v>
      </c>
      <c r="S6081" s="38">
        <f t="shared" ca="1" si="382"/>
        <v>0</v>
      </c>
      <c r="T6081" s="38">
        <f t="shared" ca="1" si="379"/>
        <v>10</v>
      </c>
      <c r="U6081" s="38">
        <f ca="1">SUM($R$9:S6081)</f>
        <v>-145270</v>
      </c>
    </row>
    <row r="6082" spans="16:21" x14ac:dyDescent="0.2">
      <c r="P6082">
        <v>6074</v>
      </c>
      <c r="Q6082" s="37">
        <f t="shared" ca="1" si="380"/>
        <v>0</v>
      </c>
      <c r="R6082" s="38">
        <f t="shared" si="381"/>
        <v>10</v>
      </c>
      <c r="S6082" s="38">
        <f t="shared" ca="1" si="382"/>
        <v>0</v>
      </c>
      <c r="T6082" s="38">
        <f t="shared" ca="1" si="379"/>
        <v>10</v>
      </c>
      <c r="U6082" s="38">
        <f ca="1">SUM($R$9:S6082)</f>
        <v>-145260</v>
      </c>
    </row>
    <row r="6083" spans="16:21" x14ac:dyDescent="0.2">
      <c r="P6083">
        <v>6075</v>
      </c>
      <c r="Q6083" s="37">
        <f t="shared" ca="1" si="380"/>
        <v>0</v>
      </c>
      <c r="R6083" s="38">
        <f t="shared" si="381"/>
        <v>10</v>
      </c>
      <c r="S6083" s="38">
        <f t="shared" ca="1" si="382"/>
        <v>0</v>
      </c>
      <c r="T6083" s="38">
        <f t="shared" ca="1" si="379"/>
        <v>10</v>
      </c>
      <c r="U6083" s="38">
        <f ca="1">SUM($R$9:S6083)</f>
        <v>-145250</v>
      </c>
    </row>
    <row r="6084" spans="16:21" x14ac:dyDescent="0.2">
      <c r="P6084">
        <v>6076</v>
      </c>
      <c r="Q6084" s="37">
        <f t="shared" ca="1" si="380"/>
        <v>0</v>
      </c>
      <c r="R6084" s="38">
        <f t="shared" si="381"/>
        <v>10</v>
      </c>
      <c r="S6084" s="38">
        <f t="shared" ca="1" si="382"/>
        <v>0</v>
      </c>
      <c r="T6084" s="38">
        <f t="shared" ca="1" si="379"/>
        <v>10</v>
      </c>
      <c r="U6084" s="38">
        <f ca="1">SUM($R$9:S6084)</f>
        <v>-145240</v>
      </c>
    </row>
    <row r="6085" spans="16:21" x14ac:dyDescent="0.2">
      <c r="P6085">
        <v>6077</v>
      </c>
      <c r="Q6085" s="37">
        <f t="shared" ca="1" si="380"/>
        <v>0</v>
      </c>
      <c r="R6085" s="38">
        <f t="shared" si="381"/>
        <v>10</v>
      </c>
      <c r="S6085" s="38">
        <f t="shared" ca="1" si="382"/>
        <v>0</v>
      </c>
      <c r="T6085" s="38">
        <f t="shared" ca="1" si="379"/>
        <v>10</v>
      </c>
      <c r="U6085" s="38">
        <f ca="1">SUM($R$9:S6085)</f>
        <v>-145230</v>
      </c>
    </row>
    <row r="6086" spans="16:21" x14ac:dyDescent="0.2">
      <c r="P6086">
        <v>6078</v>
      </c>
      <c r="Q6086" s="37">
        <f t="shared" ca="1" si="380"/>
        <v>0</v>
      </c>
      <c r="R6086" s="38">
        <f t="shared" si="381"/>
        <v>10</v>
      </c>
      <c r="S6086" s="38">
        <f t="shared" ca="1" si="382"/>
        <v>0</v>
      </c>
      <c r="T6086" s="38">
        <f t="shared" ca="1" si="379"/>
        <v>10</v>
      </c>
      <c r="U6086" s="38">
        <f ca="1">SUM($R$9:S6086)</f>
        <v>-145220</v>
      </c>
    </row>
    <row r="6087" spans="16:21" x14ac:dyDescent="0.2">
      <c r="P6087">
        <v>6079</v>
      </c>
      <c r="Q6087" s="37">
        <f t="shared" ca="1" si="380"/>
        <v>0</v>
      </c>
      <c r="R6087" s="38">
        <f t="shared" si="381"/>
        <v>10</v>
      </c>
      <c r="S6087" s="38">
        <f t="shared" ca="1" si="382"/>
        <v>0</v>
      </c>
      <c r="T6087" s="38">
        <f t="shared" ca="1" si="379"/>
        <v>10</v>
      </c>
      <c r="U6087" s="38">
        <f ca="1">SUM($R$9:S6087)</f>
        <v>-145210</v>
      </c>
    </row>
    <row r="6088" spans="16:21" x14ac:dyDescent="0.2">
      <c r="P6088">
        <v>6080</v>
      </c>
      <c r="Q6088" s="37">
        <f t="shared" ca="1" si="380"/>
        <v>0</v>
      </c>
      <c r="R6088" s="38">
        <f t="shared" si="381"/>
        <v>10</v>
      </c>
      <c r="S6088" s="38">
        <f t="shared" ca="1" si="382"/>
        <v>0</v>
      </c>
      <c r="T6088" s="38">
        <f t="shared" ca="1" si="379"/>
        <v>10</v>
      </c>
      <c r="U6088" s="38">
        <f ca="1">SUM($R$9:S6088)</f>
        <v>-145200</v>
      </c>
    </row>
    <row r="6089" spans="16:21" x14ac:dyDescent="0.2">
      <c r="P6089">
        <v>6081</v>
      </c>
      <c r="Q6089" s="37">
        <f t="shared" ca="1" si="380"/>
        <v>0</v>
      </c>
      <c r="R6089" s="38">
        <f t="shared" si="381"/>
        <v>10</v>
      </c>
      <c r="S6089" s="38">
        <f t="shared" ca="1" si="382"/>
        <v>0</v>
      </c>
      <c r="T6089" s="38">
        <f t="shared" ca="1" si="379"/>
        <v>10</v>
      </c>
      <c r="U6089" s="38">
        <f ca="1">SUM($R$9:S6089)</f>
        <v>-145190</v>
      </c>
    </row>
    <row r="6090" spans="16:21" x14ac:dyDescent="0.2">
      <c r="P6090">
        <v>6082</v>
      </c>
      <c r="Q6090" s="37">
        <f t="shared" ca="1" si="380"/>
        <v>0</v>
      </c>
      <c r="R6090" s="38">
        <f t="shared" si="381"/>
        <v>10</v>
      </c>
      <c r="S6090" s="38">
        <f t="shared" ca="1" si="382"/>
        <v>0</v>
      </c>
      <c r="T6090" s="38">
        <f t="shared" ref="T6090:T6153" ca="1" si="383">R6090+S6090</f>
        <v>10</v>
      </c>
      <c r="U6090" s="38">
        <f ca="1">SUM($R$9:S6090)</f>
        <v>-145180</v>
      </c>
    </row>
    <row r="6091" spans="16:21" x14ac:dyDescent="0.2">
      <c r="P6091">
        <v>6083</v>
      </c>
      <c r="Q6091" s="37">
        <f t="shared" ca="1" si="380"/>
        <v>0</v>
      </c>
      <c r="R6091" s="38">
        <f t="shared" si="381"/>
        <v>10</v>
      </c>
      <c r="S6091" s="38">
        <f t="shared" ca="1" si="382"/>
        <v>0</v>
      </c>
      <c r="T6091" s="38">
        <f t="shared" ca="1" si="383"/>
        <v>10</v>
      </c>
      <c r="U6091" s="38">
        <f ca="1">SUM($R$9:S6091)</f>
        <v>-145170</v>
      </c>
    </row>
    <row r="6092" spans="16:21" x14ac:dyDescent="0.2">
      <c r="P6092">
        <v>6084</v>
      </c>
      <c r="Q6092" s="37">
        <f t="shared" ca="1" si="380"/>
        <v>0</v>
      </c>
      <c r="R6092" s="38">
        <f t="shared" si="381"/>
        <v>10</v>
      </c>
      <c r="S6092" s="38">
        <f t="shared" ca="1" si="382"/>
        <v>0</v>
      </c>
      <c r="T6092" s="38">
        <f t="shared" ca="1" si="383"/>
        <v>10</v>
      </c>
      <c r="U6092" s="38">
        <f ca="1">SUM($R$9:S6092)</f>
        <v>-145160</v>
      </c>
    </row>
    <row r="6093" spans="16:21" x14ac:dyDescent="0.2">
      <c r="P6093">
        <v>6085</v>
      </c>
      <c r="Q6093" s="37">
        <f t="shared" ca="1" si="380"/>
        <v>0</v>
      </c>
      <c r="R6093" s="38">
        <f t="shared" si="381"/>
        <v>10</v>
      </c>
      <c r="S6093" s="38">
        <f t="shared" ca="1" si="382"/>
        <v>0</v>
      </c>
      <c r="T6093" s="38">
        <f t="shared" ca="1" si="383"/>
        <v>10</v>
      </c>
      <c r="U6093" s="38">
        <f ca="1">SUM($R$9:S6093)</f>
        <v>-145150</v>
      </c>
    </row>
    <row r="6094" spans="16:21" x14ac:dyDescent="0.2">
      <c r="P6094">
        <v>6086</v>
      </c>
      <c r="Q6094" s="37">
        <f t="shared" ca="1" si="380"/>
        <v>0</v>
      </c>
      <c r="R6094" s="38">
        <f t="shared" si="381"/>
        <v>10</v>
      </c>
      <c r="S6094" s="38">
        <f t="shared" ca="1" si="382"/>
        <v>0</v>
      </c>
      <c r="T6094" s="38">
        <f t="shared" ca="1" si="383"/>
        <v>10</v>
      </c>
      <c r="U6094" s="38">
        <f ca="1">SUM($R$9:S6094)</f>
        <v>-145140</v>
      </c>
    </row>
    <row r="6095" spans="16:21" x14ac:dyDescent="0.2">
      <c r="P6095">
        <v>6087</v>
      </c>
      <c r="Q6095" s="37">
        <f t="shared" ca="1" si="380"/>
        <v>0</v>
      </c>
      <c r="R6095" s="38">
        <f t="shared" si="381"/>
        <v>10</v>
      </c>
      <c r="S6095" s="38">
        <f t="shared" ca="1" si="382"/>
        <v>0</v>
      </c>
      <c r="T6095" s="38">
        <f t="shared" ca="1" si="383"/>
        <v>10</v>
      </c>
      <c r="U6095" s="38">
        <f ca="1">SUM($R$9:S6095)</f>
        <v>-145130</v>
      </c>
    </row>
    <row r="6096" spans="16:21" x14ac:dyDescent="0.2">
      <c r="P6096">
        <v>6088</v>
      </c>
      <c r="Q6096" s="37">
        <f t="shared" ca="1" si="380"/>
        <v>0</v>
      </c>
      <c r="R6096" s="38">
        <f t="shared" si="381"/>
        <v>10</v>
      </c>
      <c r="S6096" s="38">
        <f t="shared" ca="1" si="382"/>
        <v>0</v>
      </c>
      <c r="T6096" s="38">
        <f t="shared" ca="1" si="383"/>
        <v>10</v>
      </c>
      <c r="U6096" s="38">
        <f ca="1">SUM($R$9:S6096)</f>
        <v>-145120</v>
      </c>
    </row>
    <row r="6097" spans="16:21" x14ac:dyDescent="0.2">
      <c r="P6097">
        <v>6089</v>
      </c>
      <c r="Q6097" s="37">
        <f t="shared" ca="1" si="380"/>
        <v>0</v>
      </c>
      <c r="R6097" s="38">
        <f t="shared" si="381"/>
        <v>10</v>
      </c>
      <c r="S6097" s="38">
        <f t="shared" ca="1" si="382"/>
        <v>0</v>
      </c>
      <c r="T6097" s="38">
        <f t="shared" ca="1" si="383"/>
        <v>10</v>
      </c>
      <c r="U6097" s="38">
        <f ca="1">SUM($R$9:S6097)</f>
        <v>-145110</v>
      </c>
    </row>
    <row r="6098" spans="16:21" x14ac:dyDescent="0.2">
      <c r="P6098">
        <v>6090</v>
      </c>
      <c r="Q6098" s="37">
        <f t="shared" ca="1" si="380"/>
        <v>0</v>
      </c>
      <c r="R6098" s="38">
        <f t="shared" si="381"/>
        <v>10</v>
      </c>
      <c r="S6098" s="38">
        <f t="shared" ca="1" si="382"/>
        <v>0</v>
      </c>
      <c r="T6098" s="38">
        <f t="shared" ca="1" si="383"/>
        <v>10</v>
      </c>
      <c r="U6098" s="38">
        <f ca="1">SUM($R$9:S6098)</f>
        <v>-145100</v>
      </c>
    </row>
    <row r="6099" spans="16:21" x14ac:dyDescent="0.2">
      <c r="P6099">
        <v>6091</v>
      </c>
      <c r="Q6099" s="37">
        <f t="shared" ca="1" si="380"/>
        <v>0</v>
      </c>
      <c r="R6099" s="38">
        <f t="shared" si="381"/>
        <v>10</v>
      </c>
      <c r="S6099" s="38">
        <f t="shared" ca="1" si="382"/>
        <v>0</v>
      </c>
      <c r="T6099" s="38">
        <f t="shared" ca="1" si="383"/>
        <v>10</v>
      </c>
      <c r="U6099" s="38">
        <f ca="1">SUM($R$9:S6099)</f>
        <v>-145090</v>
      </c>
    </row>
    <row r="6100" spans="16:21" x14ac:dyDescent="0.2">
      <c r="P6100">
        <v>6092</v>
      </c>
      <c r="Q6100" s="37">
        <f t="shared" ca="1" si="380"/>
        <v>0</v>
      </c>
      <c r="R6100" s="38">
        <f t="shared" si="381"/>
        <v>10</v>
      </c>
      <c r="S6100" s="38">
        <f t="shared" ca="1" si="382"/>
        <v>0</v>
      </c>
      <c r="T6100" s="38">
        <f t="shared" ca="1" si="383"/>
        <v>10</v>
      </c>
      <c r="U6100" s="38">
        <f ca="1">SUM($R$9:S6100)</f>
        <v>-145080</v>
      </c>
    </row>
    <row r="6101" spans="16:21" x14ac:dyDescent="0.2">
      <c r="P6101">
        <v>6093</v>
      </c>
      <c r="Q6101" s="37">
        <f t="shared" ca="1" si="380"/>
        <v>0</v>
      </c>
      <c r="R6101" s="38">
        <f t="shared" si="381"/>
        <v>10</v>
      </c>
      <c r="S6101" s="38">
        <f t="shared" ca="1" si="382"/>
        <v>0</v>
      </c>
      <c r="T6101" s="38">
        <f t="shared" ca="1" si="383"/>
        <v>10</v>
      </c>
      <c r="U6101" s="38">
        <f ca="1">SUM($R$9:S6101)</f>
        <v>-145070</v>
      </c>
    </row>
    <row r="6102" spans="16:21" x14ac:dyDescent="0.2">
      <c r="P6102">
        <v>6094</v>
      </c>
      <c r="Q6102" s="37">
        <f t="shared" ca="1" si="380"/>
        <v>0</v>
      </c>
      <c r="R6102" s="38">
        <f t="shared" si="381"/>
        <v>10</v>
      </c>
      <c r="S6102" s="38">
        <f t="shared" ca="1" si="382"/>
        <v>0</v>
      </c>
      <c r="T6102" s="38">
        <f t="shared" ca="1" si="383"/>
        <v>10</v>
      </c>
      <c r="U6102" s="38">
        <f ca="1">SUM($R$9:S6102)</f>
        <v>-145060</v>
      </c>
    </row>
    <row r="6103" spans="16:21" x14ac:dyDescent="0.2">
      <c r="P6103">
        <v>6095</v>
      </c>
      <c r="Q6103" s="37">
        <f t="shared" ca="1" si="380"/>
        <v>0</v>
      </c>
      <c r="R6103" s="38">
        <f t="shared" si="381"/>
        <v>10</v>
      </c>
      <c r="S6103" s="38">
        <f t="shared" ca="1" si="382"/>
        <v>0</v>
      </c>
      <c r="T6103" s="38">
        <f t="shared" ca="1" si="383"/>
        <v>10</v>
      </c>
      <c r="U6103" s="38">
        <f ca="1">SUM($R$9:S6103)</f>
        <v>-145050</v>
      </c>
    </row>
    <row r="6104" spans="16:21" x14ac:dyDescent="0.2">
      <c r="P6104">
        <v>6096</v>
      </c>
      <c r="Q6104" s="37">
        <f t="shared" ca="1" si="380"/>
        <v>0</v>
      </c>
      <c r="R6104" s="38">
        <f t="shared" si="381"/>
        <v>10</v>
      </c>
      <c r="S6104" s="38">
        <f t="shared" ca="1" si="382"/>
        <v>0</v>
      </c>
      <c r="T6104" s="38">
        <f t="shared" ca="1" si="383"/>
        <v>10</v>
      </c>
      <c r="U6104" s="38">
        <f ca="1">SUM($R$9:S6104)</f>
        <v>-145040</v>
      </c>
    </row>
    <row r="6105" spans="16:21" x14ac:dyDescent="0.2">
      <c r="P6105">
        <v>6097</v>
      </c>
      <c r="Q6105" s="37">
        <f t="shared" ca="1" si="380"/>
        <v>0</v>
      </c>
      <c r="R6105" s="38">
        <f t="shared" si="381"/>
        <v>10</v>
      </c>
      <c r="S6105" s="38">
        <f t="shared" ca="1" si="382"/>
        <v>0</v>
      </c>
      <c r="T6105" s="38">
        <f t="shared" ca="1" si="383"/>
        <v>10</v>
      </c>
      <c r="U6105" s="38">
        <f ca="1">SUM($R$9:S6105)</f>
        <v>-145030</v>
      </c>
    </row>
    <row r="6106" spans="16:21" x14ac:dyDescent="0.2">
      <c r="P6106">
        <v>6098</v>
      </c>
      <c r="Q6106" s="37">
        <f t="shared" ca="1" si="380"/>
        <v>0</v>
      </c>
      <c r="R6106" s="38">
        <f t="shared" si="381"/>
        <v>10</v>
      </c>
      <c r="S6106" s="38">
        <f t="shared" ca="1" si="382"/>
        <v>0</v>
      </c>
      <c r="T6106" s="38">
        <f t="shared" ca="1" si="383"/>
        <v>10</v>
      </c>
      <c r="U6106" s="38">
        <f ca="1">SUM($R$9:S6106)</f>
        <v>-145020</v>
      </c>
    </row>
    <row r="6107" spans="16:21" x14ac:dyDescent="0.2">
      <c r="P6107">
        <v>6099</v>
      </c>
      <c r="Q6107" s="37">
        <f t="shared" ca="1" si="380"/>
        <v>0</v>
      </c>
      <c r="R6107" s="38">
        <f t="shared" si="381"/>
        <v>10</v>
      </c>
      <c r="S6107" s="38">
        <f t="shared" ca="1" si="382"/>
        <v>0</v>
      </c>
      <c r="T6107" s="38">
        <f t="shared" ca="1" si="383"/>
        <v>10</v>
      </c>
      <c r="U6107" s="38">
        <f ca="1">SUM($R$9:S6107)</f>
        <v>-145010</v>
      </c>
    </row>
    <row r="6108" spans="16:21" x14ac:dyDescent="0.2">
      <c r="P6108">
        <v>6100</v>
      </c>
      <c r="Q6108" s="37">
        <f t="shared" ca="1" si="380"/>
        <v>0</v>
      </c>
      <c r="R6108" s="38">
        <f t="shared" si="381"/>
        <v>10</v>
      </c>
      <c r="S6108" s="38">
        <f t="shared" ca="1" si="382"/>
        <v>0</v>
      </c>
      <c r="T6108" s="38">
        <f t="shared" ca="1" si="383"/>
        <v>10</v>
      </c>
      <c r="U6108" s="38">
        <f ca="1">SUM($R$9:S6108)</f>
        <v>-145000</v>
      </c>
    </row>
    <row r="6109" spans="16:21" x14ac:dyDescent="0.2">
      <c r="P6109">
        <v>6101</v>
      </c>
      <c r="Q6109" s="37">
        <f t="shared" ca="1" si="380"/>
        <v>0</v>
      </c>
      <c r="R6109" s="38">
        <f t="shared" si="381"/>
        <v>10</v>
      </c>
      <c r="S6109" s="38">
        <f t="shared" ca="1" si="382"/>
        <v>0</v>
      </c>
      <c r="T6109" s="38">
        <f t="shared" ca="1" si="383"/>
        <v>10</v>
      </c>
      <c r="U6109" s="38">
        <f ca="1">SUM($R$9:S6109)</f>
        <v>-144990</v>
      </c>
    </row>
    <row r="6110" spans="16:21" x14ac:dyDescent="0.2">
      <c r="P6110">
        <v>6102</v>
      </c>
      <c r="Q6110" s="37">
        <f t="shared" ca="1" si="380"/>
        <v>1</v>
      </c>
      <c r="R6110" s="38">
        <f t="shared" si="381"/>
        <v>10</v>
      </c>
      <c r="S6110" s="38">
        <f t="shared" ca="1" si="382"/>
        <v>-1000</v>
      </c>
      <c r="T6110" s="38">
        <f t="shared" ca="1" si="383"/>
        <v>-990</v>
      </c>
      <c r="U6110" s="38">
        <f ca="1">SUM($R$9:S6110)</f>
        <v>-145980</v>
      </c>
    </row>
    <row r="6111" spans="16:21" x14ac:dyDescent="0.2">
      <c r="P6111">
        <v>6103</v>
      </c>
      <c r="Q6111" s="37">
        <f t="shared" ca="1" si="380"/>
        <v>1</v>
      </c>
      <c r="R6111" s="38">
        <f t="shared" si="381"/>
        <v>10</v>
      </c>
      <c r="S6111" s="38">
        <f t="shared" ca="1" si="382"/>
        <v>-1000</v>
      </c>
      <c r="T6111" s="38">
        <f t="shared" ca="1" si="383"/>
        <v>-990</v>
      </c>
      <c r="U6111" s="38">
        <f ca="1">SUM($R$9:S6111)</f>
        <v>-146970</v>
      </c>
    </row>
    <row r="6112" spans="16:21" x14ac:dyDescent="0.2">
      <c r="P6112">
        <v>6104</v>
      </c>
      <c r="Q6112" s="37">
        <f t="shared" ca="1" si="380"/>
        <v>0</v>
      </c>
      <c r="R6112" s="38">
        <f t="shared" si="381"/>
        <v>10</v>
      </c>
      <c r="S6112" s="38">
        <f t="shared" ca="1" si="382"/>
        <v>0</v>
      </c>
      <c r="T6112" s="38">
        <f t="shared" ca="1" si="383"/>
        <v>10</v>
      </c>
      <c r="U6112" s="38">
        <f ca="1">SUM($R$9:S6112)</f>
        <v>-146960</v>
      </c>
    </row>
    <row r="6113" spans="16:21" x14ac:dyDescent="0.2">
      <c r="P6113">
        <v>6105</v>
      </c>
      <c r="Q6113" s="37">
        <f t="shared" ca="1" si="380"/>
        <v>1</v>
      </c>
      <c r="R6113" s="38">
        <f t="shared" si="381"/>
        <v>10</v>
      </c>
      <c r="S6113" s="38">
        <f t="shared" ca="1" si="382"/>
        <v>-1000</v>
      </c>
      <c r="T6113" s="38">
        <f t="shared" ca="1" si="383"/>
        <v>-990</v>
      </c>
      <c r="U6113" s="38">
        <f ca="1">SUM($R$9:S6113)</f>
        <v>-147950</v>
      </c>
    </row>
    <row r="6114" spans="16:21" x14ac:dyDescent="0.2">
      <c r="P6114">
        <v>6106</v>
      </c>
      <c r="Q6114" s="37">
        <f t="shared" ca="1" si="380"/>
        <v>0</v>
      </c>
      <c r="R6114" s="38">
        <f t="shared" si="381"/>
        <v>10</v>
      </c>
      <c r="S6114" s="38">
        <f t="shared" ca="1" si="382"/>
        <v>0</v>
      </c>
      <c r="T6114" s="38">
        <f t="shared" ca="1" si="383"/>
        <v>10</v>
      </c>
      <c r="U6114" s="38">
        <f ca="1">SUM($R$9:S6114)</f>
        <v>-147940</v>
      </c>
    </row>
    <row r="6115" spans="16:21" x14ac:dyDescent="0.2">
      <c r="P6115">
        <v>6107</v>
      </c>
      <c r="Q6115" s="37">
        <f t="shared" ca="1" si="380"/>
        <v>0</v>
      </c>
      <c r="R6115" s="38">
        <f t="shared" si="381"/>
        <v>10</v>
      </c>
      <c r="S6115" s="38">
        <f t="shared" ca="1" si="382"/>
        <v>0</v>
      </c>
      <c r="T6115" s="38">
        <f t="shared" ca="1" si="383"/>
        <v>10</v>
      </c>
      <c r="U6115" s="38">
        <f ca="1">SUM($R$9:S6115)</f>
        <v>-147930</v>
      </c>
    </row>
    <row r="6116" spans="16:21" x14ac:dyDescent="0.2">
      <c r="P6116">
        <v>6108</v>
      </c>
      <c r="Q6116" s="37">
        <f t="shared" ca="1" si="380"/>
        <v>0</v>
      </c>
      <c r="R6116" s="38">
        <f t="shared" si="381"/>
        <v>10</v>
      </c>
      <c r="S6116" s="38">
        <f t="shared" ca="1" si="382"/>
        <v>0</v>
      </c>
      <c r="T6116" s="38">
        <f t="shared" ca="1" si="383"/>
        <v>10</v>
      </c>
      <c r="U6116" s="38">
        <f ca="1">SUM($R$9:S6116)</f>
        <v>-147920</v>
      </c>
    </row>
    <row r="6117" spans="16:21" x14ac:dyDescent="0.2">
      <c r="P6117">
        <v>6109</v>
      </c>
      <c r="Q6117" s="37">
        <f t="shared" ca="1" si="380"/>
        <v>0</v>
      </c>
      <c r="R6117" s="38">
        <f t="shared" si="381"/>
        <v>10</v>
      </c>
      <c r="S6117" s="38">
        <f t="shared" ca="1" si="382"/>
        <v>0</v>
      </c>
      <c r="T6117" s="38">
        <f t="shared" ca="1" si="383"/>
        <v>10</v>
      </c>
      <c r="U6117" s="38">
        <f ca="1">SUM($R$9:S6117)</f>
        <v>-147910</v>
      </c>
    </row>
    <row r="6118" spans="16:21" x14ac:dyDescent="0.2">
      <c r="P6118">
        <v>6110</v>
      </c>
      <c r="Q6118" s="37">
        <f t="shared" ca="1" si="380"/>
        <v>0</v>
      </c>
      <c r="R6118" s="38">
        <f t="shared" si="381"/>
        <v>10</v>
      </c>
      <c r="S6118" s="38">
        <f t="shared" ca="1" si="382"/>
        <v>0</v>
      </c>
      <c r="T6118" s="38">
        <f t="shared" ca="1" si="383"/>
        <v>10</v>
      </c>
      <c r="U6118" s="38">
        <f ca="1">SUM($R$9:S6118)</f>
        <v>-147900</v>
      </c>
    </row>
    <row r="6119" spans="16:21" x14ac:dyDescent="0.2">
      <c r="P6119">
        <v>6111</v>
      </c>
      <c r="Q6119" s="37">
        <f t="shared" ca="1" si="380"/>
        <v>0</v>
      </c>
      <c r="R6119" s="38">
        <f t="shared" si="381"/>
        <v>10</v>
      </c>
      <c r="S6119" s="38">
        <f t="shared" ca="1" si="382"/>
        <v>0</v>
      </c>
      <c r="T6119" s="38">
        <f t="shared" ca="1" si="383"/>
        <v>10</v>
      </c>
      <c r="U6119" s="38">
        <f ca="1">SUM($R$9:S6119)</f>
        <v>-147890</v>
      </c>
    </row>
    <row r="6120" spans="16:21" x14ac:dyDescent="0.2">
      <c r="P6120">
        <v>6112</v>
      </c>
      <c r="Q6120" s="37">
        <f t="shared" ca="1" si="380"/>
        <v>0</v>
      </c>
      <c r="R6120" s="38">
        <f t="shared" si="381"/>
        <v>10</v>
      </c>
      <c r="S6120" s="38">
        <f t="shared" ca="1" si="382"/>
        <v>0</v>
      </c>
      <c r="T6120" s="38">
        <f t="shared" ca="1" si="383"/>
        <v>10</v>
      </c>
      <c r="U6120" s="38">
        <f ca="1">SUM($R$9:S6120)</f>
        <v>-147880</v>
      </c>
    </row>
    <row r="6121" spans="16:21" x14ac:dyDescent="0.2">
      <c r="P6121">
        <v>6113</v>
      </c>
      <c r="Q6121" s="37">
        <f t="shared" ca="1" si="380"/>
        <v>0</v>
      </c>
      <c r="R6121" s="38">
        <f t="shared" si="381"/>
        <v>10</v>
      </c>
      <c r="S6121" s="38">
        <f t="shared" ca="1" si="382"/>
        <v>0</v>
      </c>
      <c r="T6121" s="38">
        <f t="shared" ca="1" si="383"/>
        <v>10</v>
      </c>
      <c r="U6121" s="38">
        <f ca="1">SUM($R$9:S6121)</f>
        <v>-147870</v>
      </c>
    </row>
    <row r="6122" spans="16:21" x14ac:dyDescent="0.2">
      <c r="P6122">
        <v>6114</v>
      </c>
      <c r="Q6122" s="37">
        <f t="shared" ca="1" si="380"/>
        <v>0</v>
      </c>
      <c r="R6122" s="38">
        <f t="shared" si="381"/>
        <v>10</v>
      </c>
      <c r="S6122" s="38">
        <f t="shared" ca="1" si="382"/>
        <v>0</v>
      </c>
      <c r="T6122" s="38">
        <f t="shared" ca="1" si="383"/>
        <v>10</v>
      </c>
      <c r="U6122" s="38">
        <f ca="1">SUM($R$9:S6122)</f>
        <v>-147860</v>
      </c>
    </row>
    <row r="6123" spans="16:21" x14ac:dyDescent="0.2">
      <c r="P6123">
        <v>6115</v>
      </c>
      <c r="Q6123" s="37">
        <f t="shared" ca="1" si="380"/>
        <v>0</v>
      </c>
      <c r="R6123" s="38">
        <f t="shared" si="381"/>
        <v>10</v>
      </c>
      <c r="S6123" s="38">
        <f t="shared" ca="1" si="382"/>
        <v>0</v>
      </c>
      <c r="T6123" s="38">
        <f t="shared" ca="1" si="383"/>
        <v>10</v>
      </c>
      <c r="U6123" s="38">
        <f ca="1">SUM($R$9:S6123)</f>
        <v>-147850</v>
      </c>
    </row>
    <row r="6124" spans="16:21" x14ac:dyDescent="0.2">
      <c r="P6124">
        <v>6116</v>
      </c>
      <c r="Q6124" s="37">
        <f t="shared" ca="1" si="380"/>
        <v>0</v>
      </c>
      <c r="R6124" s="38">
        <f t="shared" si="381"/>
        <v>10</v>
      </c>
      <c r="S6124" s="38">
        <f t="shared" ca="1" si="382"/>
        <v>0</v>
      </c>
      <c r="T6124" s="38">
        <f t="shared" ca="1" si="383"/>
        <v>10</v>
      </c>
      <c r="U6124" s="38">
        <f ca="1">SUM($R$9:S6124)</f>
        <v>-147840</v>
      </c>
    </row>
    <row r="6125" spans="16:21" x14ac:dyDescent="0.2">
      <c r="P6125">
        <v>6117</v>
      </c>
      <c r="Q6125" s="37">
        <f t="shared" ca="1" si="380"/>
        <v>0</v>
      </c>
      <c r="R6125" s="38">
        <f t="shared" si="381"/>
        <v>10</v>
      </c>
      <c r="S6125" s="38">
        <f t="shared" ca="1" si="382"/>
        <v>0</v>
      </c>
      <c r="T6125" s="38">
        <f t="shared" ca="1" si="383"/>
        <v>10</v>
      </c>
      <c r="U6125" s="38">
        <f ca="1">SUM($R$9:S6125)</f>
        <v>-147830</v>
      </c>
    </row>
    <row r="6126" spans="16:21" x14ac:dyDescent="0.2">
      <c r="P6126">
        <v>6118</v>
      </c>
      <c r="Q6126" s="37">
        <f t="shared" ca="1" si="380"/>
        <v>0</v>
      </c>
      <c r="R6126" s="38">
        <f t="shared" si="381"/>
        <v>10</v>
      </c>
      <c r="S6126" s="38">
        <f t="shared" ca="1" si="382"/>
        <v>0</v>
      </c>
      <c r="T6126" s="38">
        <f t="shared" ca="1" si="383"/>
        <v>10</v>
      </c>
      <c r="U6126" s="38">
        <f ca="1">SUM($R$9:S6126)</f>
        <v>-147820</v>
      </c>
    </row>
    <row r="6127" spans="16:21" x14ac:dyDescent="0.2">
      <c r="P6127">
        <v>6119</v>
      </c>
      <c r="Q6127" s="37">
        <f t="shared" ca="1" si="380"/>
        <v>0</v>
      </c>
      <c r="R6127" s="38">
        <f t="shared" si="381"/>
        <v>10</v>
      </c>
      <c r="S6127" s="38">
        <f t="shared" ca="1" si="382"/>
        <v>0</v>
      </c>
      <c r="T6127" s="38">
        <f t="shared" ca="1" si="383"/>
        <v>10</v>
      </c>
      <c r="U6127" s="38">
        <f ca="1">SUM($R$9:S6127)</f>
        <v>-147810</v>
      </c>
    </row>
    <row r="6128" spans="16:21" x14ac:dyDescent="0.2">
      <c r="P6128">
        <v>6120</v>
      </c>
      <c r="Q6128" s="37">
        <f t="shared" ca="1" si="380"/>
        <v>0</v>
      </c>
      <c r="R6128" s="38">
        <f t="shared" si="381"/>
        <v>10</v>
      </c>
      <c r="S6128" s="38">
        <f t="shared" ca="1" si="382"/>
        <v>0</v>
      </c>
      <c r="T6128" s="38">
        <f t="shared" ca="1" si="383"/>
        <v>10</v>
      </c>
      <c r="U6128" s="38">
        <f ca="1">SUM($R$9:S6128)</f>
        <v>-147800</v>
      </c>
    </row>
    <row r="6129" spans="16:21" x14ac:dyDescent="0.2">
      <c r="P6129">
        <v>6121</v>
      </c>
      <c r="Q6129" s="37">
        <f t="shared" ref="Q6129:Q6192" ca="1" si="384">IF(RAND()&lt;$C$2,1,0)</f>
        <v>0</v>
      </c>
      <c r="R6129" s="38">
        <f t="shared" ref="R6129:R6192" si="385">$G$2</f>
        <v>10</v>
      </c>
      <c r="S6129" s="38">
        <f t="shared" ref="S6129:S6192" ca="1" si="386">IF(Q6129=1,$G$3,$G$4)</f>
        <v>0</v>
      </c>
      <c r="T6129" s="38">
        <f t="shared" ca="1" si="383"/>
        <v>10</v>
      </c>
      <c r="U6129" s="38">
        <f ca="1">SUM($R$9:S6129)</f>
        <v>-147790</v>
      </c>
    </row>
    <row r="6130" spans="16:21" x14ac:dyDescent="0.2">
      <c r="P6130">
        <v>6122</v>
      </c>
      <c r="Q6130" s="37">
        <f t="shared" ca="1" si="384"/>
        <v>0</v>
      </c>
      <c r="R6130" s="38">
        <f t="shared" si="385"/>
        <v>10</v>
      </c>
      <c r="S6130" s="38">
        <f t="shared" ca="1" si="386"/>
        <v>0</v>
      </c>
      <c r="T6130" s="38">
        <f t="shared" ca="1" si="383"/>
        <v>10</v>
      </c>
      <c r="U6130" s="38">
        <f ca="1">SUM($R$9:S6130)</f>
        <v>-147780</v>
      </c>
    </row>
    <row r="6131" spans="16:21" x14ac:dyDescent="0.2">
      <c r="P6131">
        <v>6123</v>
      </c>
      <c r="Q6131" s="37">
        <f t="shared" ca="1" si="384"/>
        <v>0</v>
      </c>
      <c r="R6131" s="38">
        <f t="shared" si="385"/>
        <v>10</v>
      </c>
      <c r="S6131" s="38">
        <f t="shared" ca="1" si="386"/>
        <v>0</v>
      </c>
      <c r="T6131" s="38">
        <f t="shared" ca="1" si="383"/>
        <v>10</v>
      </c>
      <c r="U6131" s="38">
        <f ca="1">SUM($R$9:S6131)</f>
        <v>-147770</v>
      </c>
    </row>
    <row r="6132" spans="16:21" x14ac:dyDescent="0.2">
      <c r="P6132">
        <v>6124</v>
      </c>
      <c r="Q6132" s="37">
        <f t="shared" ca="1" si="384"/>
        <v>0</v>
      </c>
      <c r="R6132" s="38">
        <f t="shared" si="385"/>
        <v>10</v>
      </c>
      <c r="S6132" s="38">
        <f t="shared" ca="1" si="386"/>
        <v>0</v>
      </c>
      <c r="T6132" s="38">
        <f t="shared" ca="1" si="383"/>
        <v>10</v>
      </c>
      <c r="U6132" s="38">
        <f ca="1">SUM($R$9:S6132)</f>
        <v>-147760</v>
      </c>
    </row>
    <row r="6133" spans="16:21" x14ac:dyDescent="0.2">
      <c r="P6133">
        <v>6125</v>
      </c>
      <c r="Q6133" s="37">
        <f t="shared" ca="1" si="384"/>
        <v>0</v>
      </c>
      <c r="R6133" s="38">
        <f t="shared" si="385"/>
        <v>10</v>
      </c>
      <c r="S6133" s="38">
        <f t="shared" ca="1" si="386"/>
        <v>0</v>
      </c>
      <c r="T6133" s="38">
        <f t="shared" ca="1" si="383"/>
        <v>10</v>
      </c>
      <c r="U6133" s="38">
        <f ca="1">SUM($R$9:S6133)</f>
        <v>-147750</v>
      </c>
    </row>
    <row r="6134" spans="16:21" x14ac:dyDescent="0.2">
      <c r="P6134">
        <v>6126</v>
      </c>
      <c r="Q6134" s="37">
        <f t="shared" ca="1" si="384"/>
        <v>0</v>
      </c>
      <c r="R6134" s="38">
        <f t="shared" si="385"/>
        <v>10</v>
      </c>
      <c r="S6134" s="38">
        <f t="shared" ca="1" si="386"/>
        <v>0</v>
      </c>
      <c r="T6134" s="38">
        <f t="shared" ca="1" si="383"/>
        <v>10</v>
      </c>
      <c r="U6134" s="38">
        <f ca="1">SUM($R$9:S6134)</f>
        <v>-147740</v>
      </c>
    </row>
    <row r="6135" spans="16:21" x14ac:dyDescent="0.2">
      <c r="P6135">
        <v>6127</v>
      </c>
      <c r="Q6135" s="37">
        <f t="shared" ca="1" si="384"/>
        <v>0</v>
      </c>
      <c r="R6135" s="38">
        <f t="shared" si="385"/>
        <v>10</v>
      </c>
      <c r="S6135" s="38">
        <f t="shared" ca="1" si="386"/>
        <v>0</v>
      </c>
      <c r="T6135" s="38">
        <f t="shared" ca="1" si="383"/>
        <v>10</v>
      </c>
      <c r="U6135" s="38">
        <f ca="1">SUM($R$9:S6135)</f>
        <v>-147730</v>
      </c>
    </row>
    <row r="6136" spans="16:21" x14ac:dyDescent="0.2">
      <c r="P6136">
        <v>6128</v>
      </c>
      <c r="Q6136" s="37">
        <f t="shared" ca="1" si="384"/>
        <v>0</v>
      </c>
      <c r="R6136" s="38">
        <f t="shared" si="385"/>
        <v>10</v>
      </c>
      <c r="S6136" s="38">
        <f t="shared" ca="1" si="386"/>
        <v>0</v>
      </c>
      <c r="T6136" s="38">
        <f t="shared" ca="1" si="383"/>
        <v>10</v>
      </c>
      <c r="U6136" s="38">
        <f ca="1">SUM($R$9:S6136)</f>
        <v>-147720</v>
      </c>
    </row>
    <row r="6137" spans="16:21" x14ac:dyDescent="0.2">
      <c r="P6137">
        <v>6129</v>
      </c>
      <c r="Q6137" s="37">
        <f t="shared" ca="1" si="384"/>
        <v>0</v>
      </c>
      <c r="R6137" s="38">
        <f t="shared" si="385"/>
        <v>10</v>
      </c>
      <c r="S6137" s="38">
        <f t="shared" ca="1" si="386"/>
        <v>0</v>
      </c>
      <c r="T6137" s="38">
        <f t="shared" ca="1" si="383"/>
        <v>10</v>
      </c>
      <c r="U6137" s="38">
        <f ca="1">SUM($R$9:S6137)</f>
        <v>-147710</v>
      </c>
    </row>
    <row r="6138" spans="16:21" x14ac:dyDescent="0.2">
      <c r="P6138">
        <v>6130</v>
      </c>
      <c r="Q6138" s="37">
        <f t="shared" ca="1" si="384"/>
        <v>0</v>
      </c>
      <c r="R6138" s="38">
        <f t="shared" si="385"/>
        <v>10</v>
      </c>
      <c r="S6138" s="38">
        <f t="shared" ca="1" si="386"/>
        <v>0</v>
      </c>
      <c r="T6138" s="38">
        <f t="shared" ca="1" si="383"/>
        <v>10</v>
      </c>
      <c r="U6138" s="38">
        <f ca="1">SUM($R$9:S6138)</f>
        <v>-147700</v>
      </c>
    </row>
    <row r="6139" spans="16:21" x14ac:dyDescent="0.2">
      <c r="P6139">
        <v>6131</v>
      </c>
      <c r="Q6139" s="37">
        <f t="shared" ca="1" si="384"/>
        <v>0</v>
      </c>
      <c r="R6139" s="38">
        <f t="shared" si="385"/>
        <v>10</v>
      </c>
      <c r="S6139" s="38">
        <f t="shared" ca="1" si="386"/>
        <v>0</v>
      </c>
      <c r="T6139" s="38">
        <f t="shared" ca="1" si="383"/>
        <v>10</v>
      </c>
      <c r="U6139" s="38">
        <f ca="1">SUM($R$9:S6139)</f>
        <v>-147690</v>
      </c>
    </row>
    <row r="6140" spans="16:21" x14ac:dyDescent="0.2">
      <c r="P6140">
        <v>6132</v>
      </c>
      <c r="Q6140" s="37">
        <f t="shared" ca="1" si="384"/>
        <v>0</v>
      </c>
      <c r="R6140" s="38">
        <f t="shared" si="385"/>
        <v>10</v>
      </c>
      <c r="S6140" s="38">
        <f t="shared" ca="1" si="386"/>
        <v>0</v>
      </c>
      <c r="T6140" s="38">
        <f t="shared" ca="1" si="383"/>
        <v>10</v>
      </c>
      <c r="U6140" s="38">
        <f ca="1">SUM($R$9:S6140)</f>
        <v>-147680</v>
      </c>
    </row>
    <row r="6141" spans="16:21" x14ac:dyDescent="0.2">
      <c r="P6141">
        <v>6133</v>
      </c>
      <c r="Q6141" s="37">
        <f t="shared" ca="1" si="384"/>
        <v>0</v>
      </c>
      <c r="R6141" s="38">
        <f t="shared" si="385"/>
        <v>10</v>
      </c>
      <c r="S6141" s="38">
        <f t="shared" ca="1" si="386"/>
        <v>0</v>
      </c>
      <c r="T6141" s="38">
        <f t="shared" ca="1" si="383"/>
        <v>10</v>
      </c>
      <c r="U6141" s="38">
        <f ca="1">SUM($R$9:S6141)</f>
        <v>-147670</v>
      </c>
    </row>
    <row r="6142" spans="16:21" x14ac:dyDescent="0.2">
      <c r="P6142">
        <v>6134</v>
      </c>
      <c r="Q6142" s="37">
        <f t="shared" ca="1" si="384"/>
        <v>0</v>
      </c>
      <c r="R6142" s="38">
        <f t="shared" si="385"/>
        <v>10</v>
      </c>
      <c r="S6142" s="38">
        <f t="shared" ca="1" si="386"/>
        <v>0</v>
      </c>
      <c r="T6142" s="38">
        <f t="shared" ca="1" si="383"/>
        <v>10</v>
      </c>
      <c r="U6142" s="38">
        <f ca="1">SUM($R$9:S6142)</f>
        <v>-147660</v>
      </c>
    </row>
    <row r="6143" spans="16:21" x14ac:dyDescent="0.2">
      <c r="P6143">
        <v>6135</v>
      </c>
      <c r="Q6143" s="37">
        <f t="shared" ca="1" si="384"/>
        <v>0</v>
      </c>
      <c r="R6143" s="38">
        <f t="shared" si="385"/>
        <v>10</v>
      </c>
      <c r="S6143" s="38">
        <f t="shared" ca="1" si="386"/>
        <v>0</v>
      </c>
      <c r="T6143" s="38">
        <f t="shared" ca="1" si="383"/>
        <v>10</v>
      </c>
      <c r="U6143" s="38">
        <f ca="1">SUM($R$9:S6143)</f>
        <v>-147650</v>
      </c>
    </row>
    <row r="6144" spans="16:21" x14ac:dyDescent="0.2">
      <c r="P6144">
        <v>6136</v>
      </c>
      <c r="Q6144" s="37">
        <f t="shared" ca="1" si="384"/>
        <v>0</v>
      </c>
      <c r="R6144" s="38">
        <f t="shared" si="385"/>
        <v>10</v>
      </c>
      <c r="S6144" s="38">
        <f t="shared" ca="1" si="386"/>
        <v>0</v>
      </c>
      <c r="T6144" s="38">
        <f t="shared" ca="1" si="383"/>
        <v>10</v>
      </c>
      <c r="U6144" s="38">
        <f ca="1">SUM($R$9:S6144)</f>
        <v>-147640</v>
      </c>
    </row>
    <row r="6145" spans="16:21" x14ac:dyDescent="0.2">
      <c r="P6145">
        <v>6137</v>
      </c>
      <c r="Q6145" s="37">
        <f t="shared" ca="1" si="384"/>
        <v>0</v>
      </c>
      <c r="R6145" s="38">
        <f t="shared" si="385"/>
        <v>10</v>
      </c>
      <c r="S6145" s="38">
        <f t="shared" ca="1" si="386"/>
        <v>0</v>
      </c>
      <c r="T6145" s="38">
        <f t="shared" ca="1" si="383"/>
        <v>10</v>
      </c>
      <c r="U6145" s="38">
        <f ca="1">SUM($R$9:S6145)</f>
        <v>-147630</v>
      </c>
    </row>
    <row r="6146" spans="16:21" x14ac:dyDescent="0.2">
      <c r="P6146">
        <v>6138</v>
      </c>
      <c r="Q6146" s="37">
        <f t="shared" ca="1" si="384"/>
        <v>0</v>
      </c>
      <c r="R6146" s="38">
        <f t="shared" si="385"/>
        <v>10</v>
      </c>
      <c r="S6146" s="38">
        <f t="shared" ca="1" si="386"/>
        <v>0</v>
      </c>
      <c r="T6146" s="38">
        <f t="shared" ca="1" si="383"/>
        <v>10</v>
      </c>
      <c r="U6146" s="38">
        <f ca="1">SUM($R$9:S6146)</f>
        <v>-147620</v>
      </c>
    </row>
    <row r="6147" spans="16:21" x14ac:dyDescent="0.2">
      <c r="P6147">
        <v>6139</v>
      </c>
      <c r="Q6147" s="37">
        <f t="shared" ca="1" si="384"/>
        <v>0</v>
      </c>
      <c r="R6147" s="38">
        <f t="shared" si="385"/>
        <v>10</v>
      </c>
      <c r="S6147" s="38">
        <f t="shared" ca="1" si="386"/>
        <v>0</v>
      </c>
      <c r="T6147" s="38">
        <f t="shared" ca="1" si="383"/>
        <v>10</v>
      </c>
      <c r="U6147" s="38">
        <f ca="1">SUM($R$9:S6147)</f>
        <v>-147610</v>
      </c>
    </row>
    <row r="6148" spans="16:21" x14ac:dyDescent="0.2">
      <c r="P6148">
        <v>6140</v>
      </c>
      <c r="Q6148" s="37">
        <f t="shared" ca="1" si="384"/>
        <v>0</v>
      </c>
      <c r="R6148" s="38">
        <f t="shared" si="385"/>
        <v>10</v>
      </c>
      <c r="S6148" s="38">
        <f t="shared" ca="1" si="386"/>
        <v>0</v>
      </c>
      <c r="T6148" s="38">
        <f t="shared" ca="1" si="383"/>
        <v>10</v>
      </c>
      <c r="U6148" s="38">
        <f ca="1">SUM($R$9:S6148)</f>
        <v>-147600</v>
      </c>
    </row>
    <row r="6149" spans="16:21" x14ac:dyDescent="0.2">
      <c r="P6149">
        <v>6141</v>
      </c>
      <c r="Q6149" s="37">
        <f t="shared" ca="1" si="384"/>
        <v>0</v>
      </c>
      <c r="R6149" s="38">
        <f t="shared" si="385"/>
        <v>10</v>
      </c>
      <c r="S6149" s="38">
        <f t="shared" ca="1" si="386"/>
        <v>0</v>
      </c>
      <c r="T6149" s="38">
        <f t="shared" ca="1" si="383"/>
        <v>10</v>
      </c>
      <c r="U6149" s="38">
        <f ca="1">SUM($R$9:S6149)</f>
        <v>-147590</v>
      </c>
    </row>
    <row r="6150" spans="16:21" x14ac:dyDescent="0.2">
      <c r="P6150">
        <v>6142</v>
      </c>
      <c r="Q6150" s="37">
        <f t="shared" ca="1" si="384"/>
        <v>0</v>
      </c>
      <c r="R6150" s="38">
        <f t="shared" si="385"/>
        <v>10</v>
      </c>
      <c r="S6150" s="38">
        <f t="shared" ca="1" si="386"/>
        <v>0</v>
      </c>
      <c r="T6150" s="38">
        <f t="shared" ca="1" si="383"/>
        <v>10</v>
      </c>
      <c r="U6150" s="38">
        <f ca="1">SUM($R$9:S6150)</f>
        <v>-147580</v>
      </c>
    </row>
    <row r="6151" spans="16:21" x14ac:dyDescent="0.2">
      <c r="P6151">
        <v>6143</v>
      </c>
      <c r="Q6151" s="37">
        <f t="shared" ca="1" si="384"/>
        <v>0</v>
      </c>
      <c r="R6151" s="38">
        <f t="shared" si="385"/>
        <v>10</v>
      </c>
      <c r="S6151" s="38">
        <f t="shared" ca="1" si="386"/>
        <v>0</v>
      </c>
      <c r="T6151" s="38">
        <f t="shared" ca="1" si="383"/>
        <v>10</v>
      </c>
      <c r="U6151" s="38">
        <f ca="1">SUM($R$9:S6151)</f>
        <v>-147570</v>
      </c>
    </row>
    <row r="6152" spans="16:21" x14ac:dyDescent="0.2">
      <c r="P6152">
        <v>6144</v>
      </c>
      <c r="Q6152" s="37">
        <f t="shared" ca="1" si="384"/>
        <v>0</v>
      </c>
      <c r="R6152" s="38">
        <f t="shared" si="385"/>
        <v>10</v>
      </c>
      <c r="S6152" s="38">
        <f t="shared" ca="1" si="386"/>
        <v>0</v>
      </c>
      <c r="T6152" s="38">
        <f t="shared" ca="1" si="383"/>
        <v>10</v>
      </c>
      <c r="U6152" s="38">
        <f ca="1">SUM($R$9:S6152)</f>
        <v>-147560</v>
      </c>
    </row>
    <row r="6153" spans="16:21" x14ac:dyDescent="0.2">
      <c r="P6153">
        <v>6145</v>
      </c>
      <c r="Q6153" s="37">
        <f t="shared" ca="1" si="384"/>
        <v>0</v>
      </c>
      <c r="R6153" s="38">
        <f t="shared" si="385"/>
        <v>10</v>
      </c>
      <c r="S6153" s="38">
        <f t="shared" ca="1" si="386"/>
        <v>0</v>
      </c>
      <c r="T6153" s="38">
        <f t="shared" ca="1" si="383"/>
        <v>10</v>
      </c>
      <c r="U6153" s="38">
        <f ca="1">SUM($R$9:S6153)</f>
        <v>-147550</v>
      </c>
    </row>
    <row r="6154" spans="16:21" x14ac:dyDescent="0.2">
      <c r="P6154">
        <v>6146</v>
      </c>
      <c r="Q6154" s="37">
        <f t="shared" ca="1" si="384"/>
        <v>0</v>
      </c>
      <c r="R6154" s="38">
        <f t="shared" si="385"/>
        <v>10</v>
      </c>
      <c r="S6154" s="38">
        <f t="shared" ca="1" si="386"/>
        <v>0</v>
      </c>
      <c r="T6154" s="38">
        <f t="shared" ref="T6154:T6217" ca="1" si="387">R6154+S6154</f>
        <v>10</v>
      </c>
      <c r="U6154" s="38">
        <f ca="1">SUM($R$9:S6154)</f>
        <v>-147540</v>
      </c>
    </row>
    <row r="6155" spans="16:21" x14ac:dyDescent="0.2">
      <c r="P6155">
        <v>6147</v>
      </c>
      <c r="Q6155" s="37">
        <f t="shared" ca="1" si="384"/>
        <v>1</v>
      </c>
      <c r="R6155" s="38">
        <f t="shared" si="385"/>
        <v>10</v>
      </c>
      <c r="S6155" s="38">
        <f t="shared" ca="1" si="386"/>
        <v>-1000</v>
      </c>
      <c r="T6155" s="38">
        <f t="shared" ca="1" si="387"/>
        <v>-990</v>
      </c>
      <c r="U6155" s="38">
        <f ca="1">SUM($R$9:S6155)</f>
        <v>-148530</v>
      </c>
    </row>
    <row r="6156" spans="16:21" x14ac:dyDescent="0.2">
      <c r="P6156">
        <v>6148</v>
      </c>
      <c r="Q6156" s="37">
        <f t="shared" ca="1" si="384"/>
        <v>0</v>
      </c>
      <c r="R6156" s="38">
        <f t="shared" si="385"/>
        <v>10</v>
      </c>
      <c r="S6156" s="38">
        <f t="shared" ca="1" si="386"/>
        <v>0</v>
      </c>
      <c r="T6156" s="38">
        <f t="shared" ca="1" si="387"/>
        <v>10</v>
      </c>
      <c r="U6156" s="38">
        <f ca="1">SUM($R$9:S6156)</f>
        <v>-148520</v>
      </c>
    </row>
    <row r="6157" spans="16:21" x14ac:dyDescent="0.2">
      <c r="P6157">
        <v>6149</v>
      </c>
      <c r="Q6157" s="37">
        <f t="shared" ca="1" si="384"/>
        <v>1</v>
      </c>
      <c r="R6157" s="38">
        <f t="shared" si="385"/>
        <v>10</v>
      </c>
      <c r="S6157" s="38">
        <f t="shared" ca="1" si="386"/>
        <v>-1000</v>
      </c>
      <c r="T6157" s="38">
        <f t="shared" ca="1" si="387"/>
        <v>-990</v>
      </c>
      <c r="U6157" s="38">
        <f ca="1">SUM($R$9:S6157)</f>
        <v>-149510</v>
      </c>
    </row>
    <row r="6158" spans="16:21" x14ac:dyDescent="0.2">
      <c r="P6158">
        <v>6150</v>
      </c>
      <c r="Q6158" s="37">
        <f t="shared" ca="1" si="384"/>
        <v>0</v>
      </c>
      <c r="R6158" s="38">
        <f t="shared" si="385"/>
        <v>10</v>
      </c>
      <c r="S6158" s="38">
        <f t="shared" ca="1" si="386"/>
        <v>0</v>
      </c>
      <c r="T6158" s="38">
        <f t="shared" ca="1" si="387"/>
        <v>10</v>
      </c>
      <c r="U6158" s="38">
        <f ca="1">SUM($R$9:S6158)</f>
        <v>-149500</v>
      </c>
    </row>
    <row r="6159" spans="16:21" x14ac:dyDescent="0.2">
      <c r="P6159">
        <v>6151</v>
      </c>
      <c r="Q6159" s="37">
        <f t="shared" ca="1" si="384"/>
        <v>0</v>
      </c>
      <c r="R6159" s="38">
        <f t="shared" si="385"/>
        <v>10</v>
      </c>
      <c r="S6159" s="38">
        <f t="shared" ca="1" si="386"/>
        <v>0</v>
      </c>
      <c r="T6159" s="38">
        <f t="shared" ca="1" si="387"/>
        <v>10</v>
      </c>
      <c r="U6159" s="38">
        <f ca="1">SUM($R$9:S6159)</f>
        <v>-149490</v>
      </c>
    </row>
    <row r="6160" spans="16:21" x14ac:dyDescent="0.2">
      <c r="P6160">
        <v>6152</v>
      </c>
      <c r="Q6160" s="37">
        <f t="shared" ca="1" si="384"/>
        <v>0</v>
      </c>
      <c r="R6160" s="38">
        <f t="shared" si="385"/>
        <v>10</v>
      </c>
      <c r="S6160" s="38">
        <f t="shared" ca="1" si="386"/>
        <v>0</v>
      </c>
      <c r="T6160" s="38">
        <f t="shared" ca="1" si="387"/>
        <v>10</v>
      </c>
      <c r="U6160" s="38">
        <f ca="1">SUM($R$9:S6160)</f>
        <v>-149480</v>
      </c>
    </row>
    <row r="6161" spans="16:21" x14ac:dyDescent="0.2">
      <c r="P6161">
        <v>6153</v>
      </c>
      <c r="Q6161" s="37">
        <f t="shared" ca="1" si="384"/>
        <v>0</v>
      </c>
      <c r="R6161" s="38">
        <f t="shared" si="385"/>
        <v>10</v>
      </c>
      <c r="S6161" s="38">
        <f t="shared" ca="1" si="386"/>
        <v>0</v>
      </c>
      <c r="T6161" s="38">
        <f t="shared" ca="1" si="387"/>
        <v>10</v>
      </c>
      <c r="U6161" s="38">
        <f ca="1">SUM($R$9:S6161)</f>
        <v>-149470</v>
      </c>
    </row>
    <row r="6162" spans="16:21" x14ac:dyDescent="0.2">
      <c r="P6162">
        <v>6154</v>
      </c>
      <c r="Q6162" s="37">
        <f t="shared" ca="1" si="384"/>
        <v>0</v>
      </c>
      <c r="R6162" s="38">
        <f t="shared" si="385"/>
        <v>10</v>
      </c>
      <c r="S6162" s="38">
        <f t="shared" ca="1" si="386"/>
        <v>0</v>
      </c>
      <c r="T6162" s="38">
        <f t="shared" ca="1" si="387"/>
        <v>10</v>
      </c>
      <c r="U6162" s="38">
        <f ca="1">SUM($R$9:S6162)</f>
        <v>-149460</v>
      </c>
    </row>
    <row r="6163" spans="16:21" x14ac:dyDescent="0.2">
      <c r="P6163">
        <v>6155</v>
      </c>
      <c r="Q6163" s="37">
        <f t="shared" ca="1" si="384"/>
        <v>0</v>
      </c>
      <c r="R6163" s="38">
        <f t="shared" si="385"/>
        <v>10</v>
      </c>
      <c r="S6163" s="38">
        <f t="shared" ca="1" si="386"/>
        <v>0</v>
      </c>
      <c r="T6163" s="38">
        <f t="shared" ca="1" si="387"/>
        <v>10</v>
      </c>
      <c r="U6163" s="38">
        <f ca="1">SUM($R$9:S6163)</f>
        <v>-149450</v>
      </c>
    </row>
    <row r="6164" spans="16:21" x14ac:dyDescent="0.2">
      <c r="P6164">
        <v>6156</v>
      </c>
      <c r="Q6164" s="37">
        <f t="shared" ca="1" si="384"/>
        <v>0</v>
      </c>
      <c r="R6164" s="38">
        <f t="shared" si="385"/>
        <v>10</v>
      </c>
      <c r="S6164" s="38">
        <f t="shared" ca="1" si="386"/>
        <v>0</v>
      </c>
      <c r="T6164" s="38">
        <f t="shared" ca="1" si="387"/>
        <v>10</v>
      </c>
      <c r="U6164" s="38">
        <f ca="1">SUM($R$9:S6164)</f>
        <v>-149440</v>
      </c>
    </row>
    <row r="6165" spans="16:21" x14ac:dyDescent="0.2">
      <c r="P6165">
        <v>6157</v>
      </c>
      <c r="Q6165" s="37">
        <f t="shared" ca="1" si="384"/>
        <v>0</v>
      </c>
      <c r="R6165" s="38">
        <f t="shared" si="385"/>
        <v>10</v>
      </c>
      <c r="S6165" s="38">
        <f t="shared" ca="1" si="386"/>
        <v>0</v>
      </c>
      <c r="T6165" s="38">
        <f t="shared" ca="1" si="387"/>
        <v>10</v>
      </c>
      <c r="U6165" s="38">
        <f ca="1">SUM($R$9:S6165)</f>
        <v>-149430</v>
      </c>
    </row>
    <row r="6166" spans="16:21" x14ac:dyDescent="0.2">
      <c r="P6166">
        <v>6158</v>
      </c>
      <c r="Q6166" s="37">
        <f t="shared" ca="1" si="384"/>
        <v>0</v>
      </c>
      <c r="R6166" s="38">
        <f t="shared" si="385"/>
        <v>10</v>
      </c>
      <c r="S6166" s="38">
        <f t="shared" ca="1" si="386"/>
        <v>0</v>
      </c>
      <c r="T6166" s="38">
        <f t="shared" ca="1" si="387"/>
        <v>10</v>
      </c>
      <c r="U6166" s="38">
        <f ca="1">SUM($R$9:S6166)</f>
        <v>-149420</v>
      </c>
    </row>
    <row r="6167" spans="16:21" x14ac:dyDescent="0.2">
      <c r="P6167">
        <v>6159</v>
      </c>
      <c r="Q6167" s="37">
        <f t="shared" ca="1" si="384"/>
        <v>0</v>
      </c>
      <c r="R6167" s="38">
        <f t="shared" si="385"/>
        <v>10</v>
      </c>
      <c r="S6167" s="38">
        <f t="shared" ca="1" si="386"/>
        <v>0</v>
      </c>
      <c r="T6167" s="38">
        <f t="shared" ca="1" si="387"/>
        <v>10</v>
      </c>
      <c r="U6167" s="38">
        <f ca="1">SUM($R$9:S6167)</f>
        <v>-149410</v>
      </c>
    </row>
    <row r="6168" spans="16:21" x14ac:dyDescent="0.2">
      <c r="P6168">
        <v>6160</v>
      </c>
      <c r="Q6168" s="37">
        <f t="shared" ca="1" si="384"/>
        <v>0</v>
      </c>
      <c r="R6168" s="38">
        <f t="shared" si="385"/>
        <v>10</v>
      </c>
      <c r="S6168" s="38">
        <f t="shared" ca="1" si="386"/>
        <v>0</v>
      </c>
      <c r="T6168" s="38">
        <f t="shared" ca="1" si="387"/>
        <v>10</v>
      </c>
      <c r="U6168" s="38">
        <f ca="1">SUM($R$9:S6168)</f>
        <v>-149400</v>
      </c>
    </row>
    <row r="6169" spans="16:21" x14ac:dyDescent="0.2">
      <c r="P6169">
        <v>6161</v>
      </c>
      <c r="Q6169" s="37">
        <f t="shared" ca="1" si="384"/>
        <v>0</v>
      </c>
      <c r="R6169" s="38">
        <f t="shared" si="385"/>
        <v>10</v>
      </c>
      <c r="S6169" s="38">
        <f t="shared" ca="1" si="386"/>
        <v>0</v>
      </c>
      <c r="T6169" s="38">
        <f t="shared" ca="1" si="387"/>
        <v>10</v>
      </c>
      <c r="U6169" s="38">
        <f ca="1">SUM($R$9:S6169)</f>
        <v>-149390</v>
      </c>
    </row>
    <row r="6170" spans="16:21" x14ac:dyDescent="0.2">
      <c r="P6170">
        <v>6162</v>
      </c>
      <c r="Q6170" s="37">
        <f t="shared" ca="1" si="384"/>
        <v>0</v>
      </c>
      <c r="R6170" s="38">
        <f t="shared" si="385"/>
        <v>10</v>
      </c>
      <c r="S6170" s="38">
        <f t="shared" ca="1" si="386"/>
        <v>0</v>
      </c>
      <c r="T6170" s="38">
        <f t="shared" ca="1" si="387"/>
        <v>10</v>
      </c>
      <c r="U6170" s="38">
        <f ca="1">SUM($R$9:S6170)</f>
        <v>-149380</v>
      </c>
    </row>
    <row r="6171" spans="16:21" x14ac:dyDescent="0.2">
      <c r="P6171">
        <v>6163</v>
      </c>
      <c r="Q6171" s="37">
        <f t="shared" ca="1" si="384"/>
        <v>0</v>
      </c>
      <c r="R6171" s="38">
        <f t="shared" si="385"/>
        <v>10</v>
      </c>
      <c r="S6171" s="38">
        <f t="shared" ca="1" si="386"/>
        <v>0</v>
      </c>
      <c r="T6171" s="38">
        <f t="shared" ca="1" si="387"/>
        <v>10</v>
      </c>
      <c r="U6171" s="38">
        <f ca="1">SUM($R$9:S6171)</f>
        <v>-149370</v>
      </c>
    </row>
    <row r="6172" spans="16:21" x14ac:dyDescent="0.2">
      <c r="P6172">
        <v>6164</v>
      </c>
      <c r="Q6172" s="37">
        <f t="shared" ca="1" si="384"/>
        <v>0</v>
      </c>
      <c r="R6172" s="38">
        <f t="shared" si="385"/>
        <v>10</v>
      </c>
      <c r="S6172" s="38">
        <f t="shared" ca="1" si="386"/>
        <v>0</v>
      </c>
      <c r="T6172" s="38">
        <f t="shared" ca="1" si="387"/>
        <v>10</v>
      </c>
      <c r="U6172" s="38">
        <f ca="1">SUM($R$9:S6172)</f>
        <v>-149360</v>
      </c>
    </row>
    <row r="6173" spans="16:21" x14ac:dyDescent="0.2">
      <c r="P6173">
        <v>6165</v>
      </c>
      <c r="Q6173" s="37">
        <f t="shared" ca="1" si="384"/>
        <v>0</v>
      </c>
      <c r="R6173" s="38">
        <f t="shared" si="385"/>
        <v>10</v>
      </c>
      <c r="S6173" s="38">
        <f t="shared" ca="1" si="386"/>
        <v>0</v>
      </c>
      <c r="T6173" s="38">
        <f t="shared" ca="1" si="387"/>
        <v>10</v>
      </c>
      <c r="U6173" s="38">
        <f ca="1">SUM($R$9:S6173)</f>
        <v>-149350</v>
      </c>
    </row>
    <row r="6174" spans="16:21" x14ac:dyDescent="0.2">
      <c r="P6174">
        <v>6166</v>
      </c>
      <c r="Q6174" s="37">
        <f t="shared" ca="1" si="384"/>
        <v>0</v>
      </c>
      <c r="R6174" s="38">
        <f t="shared" si="385"/>
        <v>10</v>
      </c>
      <c r="S6174" s="38">
        <f t="shared" ca="1" si="386"/>
        <v>0</v>
      </c>
      <c r="T6174" s="38">
        <f t="shared" ca="1" si="387"/>
        <v>10</v>
      </c>
      <c r="U6174" s="38">
        <f ca="1">SUM($R$9:S6174)</f>
        <v>-149340</v>
      </c>
    </row>
    <row r="6175" spans="16:21" x14ac:dyDescent="0.2">
      <c r="P6175">
        <v>6167</v>
      </c>
      <c r="Q6175" s="37">
        <f t="shared" ca="1" si="384"/>
        <v>0</v>
      </c>
      <c r="R6175" s="38">
        <f t="shared" si="385"/>
        <v>10</v>
      </c>
      <c r="S6175" s="38">
        <f t="shared" ca="1" si="386"/>
        <v>0</v>
      </c>
      <c r="T6175" s="38">
        <f t="shared" ca="1" si="387"/>
        <v>10</v>
      </c>
      <c r="U6175" s="38">
        <f ca="1">SUM($R$9:S6175)</f>
        <v>-149330</v>
      </c>
    </row>
    <row r="6176" spans="16:21" x14ac:dyDescent="0.2">
      <c r="P6176">
        <v>6168</v>
      </c>
      <c r="Q6176" s="37">
        <f t="shared" ca="1" si="384"/>
        <v>0</v>
      </c>
      <c r="R6176" s="38">
        <f t="shared" si="385"/>
        <v>10</v>
      </c>
      <c r="S6176" s="38">
        <f t="shared" ca="1" si="386"/>
        <v>0</v>
      </c>
      <c r="T6176" s="38">
        <f t="shared" ca="1" si="387"/>
        <v>10</v>
      </c>
      <c r="U6176" s="38">
        <f ca="1">SUM($R$9:S6176)</f>
        <v>-149320</v>
      </c>
    </row>
    <row r="6177" spans="16:21" x14ac:dyDescent="0.2">
      <c r="P6177">
        <v>6169</v>
      </c>
      <c r="Q6177" s="37">
        <f t="shared" ca="1" si="384"/>
        <v>0</v>
      </c>
      <c r="R6177" s="38">
        <f t="shared" si="385"/>
        <v>10</v>
      </c>
      <c r="S6177" s="38">
        <f t="shared" ca="1" si="386"/>
        <v>0</v>
      </c>
      <c r="T6177" s="38">
        <f t="shared" ca="1" si="387"/>
        <v>10</v>
      </c>
      <c r="U6177" s="38">
        <f ca="1">SUM($R$9:S6177)</f>
        <v>-149310</v>
      </c>
    </row>
    <row r="6178" spans="16:21" x14ac:dyDescent="0.2">
      <c r="P6178">
        <v>6170</v>
      </c>
      <c r="Q6178" s="37">
        <f t="shared" ca="1" si="384"/>
        <v>0</v>
      </c>
      <c r="R6178" s="38">
        <f t="shared" si="385"/>
        <v>10</v>
      </c>
      <c r="S6178" s="38">
        <f t="shared" ca="1" si="386"/>
        <v>0</v>
      </c>
      <c r="T6178" s="38">
        <f t="shared" ca="1" si="387"/>
        <v>10</v>
      </c>
      <c r="U6178" s="38">
        <f ca="1">SUM($R$9:S6178)</f>
        <v>-149300</v>
      </c>
    </row>
    <row r="6179" spans="16:21" x14ac:dyDescent="0.2">
      <c r="P6179">
        <v>6171</v>
      </c>
      <c r="Q6179" s="37">
        <f t="shared" ca="1" si="384"/>
        <v>0</v>
      </c>
      <c r="R6179" s="38">
        <f t="shared" si="385"/>
        <v>10</v>
      </c>
      <c r="S6179" s="38">
        <f t="shared" ca="1" si="386"/>
        <v>0</v>
      </c>
      <c r="T6179" s="38">
        <f t="shared" ca="1" si="387"/>
        <v>10</v>
      </c>
      <c r="U6179" s="38">
        <f ca="1">SUM($R$9:S6179)</f>
        <v>-149290</v>
      </c>
    </row>
    <row r="6180" spans="16:21" x14ac:dyDescent="0.2">
      <c r="P6180">
        <v>6172</v>
      </c>
      <c r="Q6180" s="37">
        <f t="shared" ca="1" si="384"/>
        <v>0</v>
      </c>
      <c r="R6180" s="38">
        <f t="shared" si="385"/>
        <v>10</v>
      </c>
      <c r="S6180" s="38">
        <f t="shared" ca="1" si="386"/>
        <v>0</v>
      </c>
      <c r="T6180" s="38">
        <f t="shared" ca="1" si="387"/>
        <v>10</v>
      </c>
      <c r="U6180" s="38">
        <f ca="1">SUM($R$9:S6180)</f>
        <v>-149280</v>
      </c>
    </row>
    <row r="6181" spans="16:21" x14ac:dyDescent="0.2">
      <c r="P6181">
        <v>6173</v>
      </c>
      <c r="Q6181" s="37">
        <f t="shared" ca="1" si="384"/>
        <v>0</v>
      </c>
      <c r="R6181" s="38">
        <f t="shared" si="385"/>
        <v>10</v>
      </c>
      <c r="S6181" s="38">
        <f t="shared" ca="1" si="386"/>
        <v>0</v>
      </c>
      <c r="T6181" s="38">
        <f t="shared" ca="1" si="387"/>
        <v>10</v>
      </c>
      <c r="U6181" s="38">
        <f ca="1">SUM($R$9:S6181)</f>
        <v>-149270</v>
      </c>
    </row>
    <row r="6182" spans="16:21" x14ac:dyDescent="0.2">
      <c r="P6182">
        <v>6174</v>
      </c>
      <c r="Q6182" s="37">
        <f t="shared" ca="1" si="384"/>
        <v>0</v>
      </c>
      <c r="R6182" s="38">
        <f t="shared" si="385"/>
        <v>10</v>
      </c>
      <c r="S6182" s="38">
        <f t="shared" ca="1" si="386"/>
        <v>0</v>
      </c>
      <c r="T6182" s="38">
        <f t="shared" ca="1" si="387"/>
        <v>10</v>
      </c>
      <c r="U6182" s="38">
        <f ca="1">SUM($R$9:S6182)</f>
        <v>-149260</v>
      </c>
    </row>
    <row r="6183" spans="16:21" x14ac:dyDescent="0.2">
      <c r="P6183">
        <v>6175</v>
      </c>
      <c r="Q6183" s="37">
        <f t="shared" ca="1" si="384"/>
        <v>0</v>
      </c>
      <c r="R6183" s="38">
        <f t="shared" si="385"/>
        <v>10</v>
      </c>
      <c r="S6183" s="38">
        <f t="shared" ca="1" si="386"/>
        <v>0</v>
      </c>
      <c r="T6183" s="38">
        <f t="shared" ca="1" si="387"/>
        <v>10</v>
      </c>
      <c r="U6183" s="38">
        <f ca="1">SUM($R$9:S6183)</f>
        <v>-149250</v>
      </c>
    </row>
    <row r="6184" spans="16:21" x14ac:dyDescent="0.2">
      <c r="P6184">
        <v>6176</v>
      </c>
      <c r="Q6184" s="37">
        <f t="shared" ca="1" si="384"/>
        <v>0</v>
      </c>
      <c r="R6184" s="38">
        <f t="shared" si="385"/>
        <v>10</v>
      </c>
      <c r="S6184" s="38">
        <f t="shared" ca="1" si="386"/>
        <v>0</v>
      </c>
      <c r="T6184" s="38">
        <f t="shared" ca="1" si="387"/>
        <v>10</v>
      </c>
      <c r="U6184" s="38">
        <f ca="1">SUM($R$9:S6184)</f>
        <v>-149240</v>
      </c>
    </row>
    <row r="6185" spans="16:21" x14ac:dyDescent="0.2">
      <c r="P6185">
        <v>6177</v>
      </c>
      <c r="Q6185" s="37">
        <f t="shared" ca="1" si="384"/>
        <v>0</v>
      </c>
      <c r="R6185" s="38">
        <f t="shared" si="385"/>
        <v>10</v>
      </c>
      <c r="S6185" s="38">
        <f t="shared" ca="1" si="386"/>
        <v>0</v>
      </c>
      <c r="T6185" s="38">
        <f t="shared" ca="1" si="387"/>
        <v>10</v>
      </c>
      <c r="U6185" s="38">
        <f ca="1">SUM($R$9:S6185)</f>
        <v>-149230</v>
      </c>
    </row>
    <row r="6186" spans="16:21" x14ac:dyDescent="0.2">
      <c r="P6186">
        <v>6178</v>
      </c>
      <c r="Q6186" s="37">
        <f t="shared" ca="1" si="384"/>
        <v>0</v>
      </c>
      <c r="R6186" s="38">
        <f t="shared" si="385"/>
        <v>10</v>
      </c>
      <c r="S6186" s="38">
        <f t="shared" ca="1" si="386"/>
        <v>0</v>
      </c>
      <c r="T6186" s="38">
        <f t="shared" ca="1" si="387"/>
        <v>10</v>
      </c>
      <c r="U6186" s="38">
        <f ca="1">SUM($R$9:S6186)</f>
        <v>-149220</v>
      </c>
    </row>
    <row r="6187" spans="16:21" x14ac:dyDescent="0.2">
      <c r="P6187">
        <v>6179</v>
      </c>
      <c r="Q6187" s="37">
        <f t="shared" ca="1" si="384"/>
        <v>0</v>
      </c>
      <c r="R6187" s="38">
        <f t="shared" si="385"/>
        <v>10</v>
      </c>
      <c r="S6187" s="38">
        <f t="shared" ca="1" si="386"/>
        <v>0</v>
      </c>
      <c r="T6187" s="38">
        <f t="shared" ca="1" si="387"/>
        <v>10</v>
      </c>
      <c r="U6187" s="38">
        <f ca="1">SUM($R$9:S6187)</f>
        <v>-149210</v>
      </c>
    </row>
    <row r="6188" spans="16:21" x14ac:dyDescent="0.2">
      <c r="P6188">
        <v>6180</v>
      </c>
      <c r="Q6188" s="37">
        <f t="shared" ca="1" si="384"/>
        <v>0</v>
      </c>
      <c r="R6188" s="38">
        <f t="shared" si="385"/>
        <v>10</v>
      </c>
      <c r="S6188" s="38">
        <f t="shared" ca="1" si="386"/>
        <v>0</v>
      </c>
      <c r="T6188" s="38">
        <f t="shared" ca="1" si="387"/>
        <v>10</v>
      </c>
      <c r="U6188" s="38">
        <f ca="1">SUM($R$9:S6188)</f>
        <v>-149200</v>
      </c>
    </row>
    <row r="6189" spans="16:21" x14ac:dyDescent="0.2">
      <c r="P6189">
        <v>6181</v>
      </c>
      <c r="Q6189" s="37">
        <f t="shared" ca="1" si="384"/>
        <v>0</v>
      </c>
      <c r="R6189" s="38">
        <f t="shared" si="385"/>
        <v>10</v>
      </c>
      <c r="S6189" s="38">
        <f t="shared" ca="1" si="386"/>
        <v>0</v>
      </c>
      <c r="T6189" s="38">
        <f t="shared" ca="1" si="387"/>
        <v>10</v>
      </c>
      <c r="U6189" s="38">
        <f ca="1">SUM($R$9:S6189)</f>
        <v>-149190</v>
      </c>
    </row>
    <row r="6190" spans="16:21" x14ac:dyDescent="0.2">
      <c r="P6190">
        <v>6182</v>
      </c>
      <c r="Q6190" s="37">
        <f t="shared" ca="1" si="384"/>
        <v>0</v>
      </c>
      <c r="R6190" s="38">
        <f t="shared" si="385"/>
        <v>10</v>
      </c>
      <c r="S6190" s="38">
        <f t="shared" ca="1" si="386"/>
        <v>0</v>
      </c>
      <c r="T6190" s="38">
        <f t="shared" ca="1" si="387"/>
        <v>10</v>
      </c>
      <c r="U6190" s="38">
        <f ca="1">SUM($R$9:S6190)</f>
        <v>-149180</v>
      </c>
    </row>
    <row r="6191" spans="16:21" x14ac:dyDescent="0.2">
      <c r="P6191">
        <v>6183</v>
      </c>
      <c r="Q6191" s="37">
        <f t="shared" ca="1" si="384"/>
        <v>0</v>
      </c>
      <c r="R6191" s="38">
        <f t="shared" si="385"/>
        <v>10</v>
      </c>
      <c r="S6191" s="38">
        <f t="shared" ca="1" si="386"/>
        <v>0</v>
      </c>
      <c r="T6191" s="38">
        <f t="shared" ca="1" si="387"/>
        <v>10</v>
      </c>
      <c r="U6191" s="38">
        <f ca="1">SUM($R$9:S6191)</f>
        <v>-149170</v>
      </c>
    </row>
    <row r="6192" spans="16:21" x14ac:dyDescent="0.2">
      <c r="P6192">
        <v>6184</v>
      </c>
      <c r="Q6192" s="37">
        <f t="shared" ca="1" si="384"/>
        <v>0</v>
      </c>
      <c r="R6192" s="38">
        <f t="shared" si="385"/>
        <v>10</v>
      </c>
      <c r="S6192" s="38">
        <f t="shared" ca="1" si="386"/>
        <v>0</v>
      </c>
      <c r="T6192" s="38">
        <f t="shared" ca="1" si="387"/>
        <v>10</v>
      </c>
      <c r="U6192" s="38">
        <f ca="1">SUM($R$9:S6192)</f>
        <v>-149160</v>
      </c>
    </row>
    <row r="6193" spans="16:21" x14ac:dyDescent="0.2">
      <c r="P6193">
        <v>6185</v>
      </c>
      <c r="Q6193" s="37">
        <f t="shared" ref="Q6193:Q6256" ca="1" si="388">IF(RAND()&lt;$C$2,1,0)</f>
        <v>0</v>
      </c>
      <c r="R6193" s="38">
        <f t="shared" ref="R6193:R6256" si="389">$G$2</f>
        <v>10</v>
      </c>
      <c r="S6193" s="38">
        <f t="shared" ref="S6193:S6256" ca="1" si="390">IF(Q6193=1,$G$3,$G$4)</f>
        <v>0</v>
      </c>
      <c r="T6193" s="38">
        <f t="shared" ca="1" si="387"/>
        <v>10</v>
      </c>
      <c r="U6193" s="38">
        <f ca="1">SUM($R$9:S6193)</f>
        <v>-149150</v>
      </c>
    </row>
    <row r="6194" spans="16:21" x14ac:dyDescent="0.2">
      <c r="P6194">
        <v>6186</v>
      </c>
      <c r="Q6194" s="37">
        <f t="shared" ca="1" si="388"/>
        <v>0</v>
      </c>
      <c r="R6194" s="38">
        <f t="shared" si="389"/>
        <v>10</v>
      </c>
      <c r="S6194" s="38">
        <f t="shared" ca="1" si="390"/>
        <v>0</v>
      </c>
      <c r="T6194" s="38">
        <f t="shared" ca="1" si="387"/>
        <v>10</v>
      </c>
      <c r="U6194" s="38">
        <f ca="1">SUM($R$9:S6194)</f>
        <v>-149140</v>
      </c>
    </row>
    <row r="6195" spans="16:21" x14ac:dyDescent="0.2">
      <c r="P6195">
        <v>6187</v>
      </c>
      <c r="Q6195" s="37">
        <f t="shared" ca="1" si="388"/>
        <v>0</v>
      </c>
      <c r="R6195" s="38">
        <f t="shared" si="389"/>
        <v>10</v>
      </c>
      <c r="S6195" s="38">
        <f t="shared" ca="1" si="390"/>
        <v>0</v>
      </c>
      <c r="T6195" s="38">
        <f t="shared" ca="1" si="387"/>
        <v>10</v>
      </c>
      <c r="U6195" s="38">
        <f ca="1">SUM($R$9:S6195)</f>
        <v>-149130</v>
      </c>
    </row>
    <row r="6196" spans="16:21" x14ac:dyDescent="0.2">
      <c r="P6196">
        <v>6188</v>
      </c>
      <c r="Q6196" s="37">
        <f t="shared" ca="1" si="388"/>
        <v>0</v>
      </c>
      <c r="R6196" s="38">
        <f t="shared" si="389"/>
        <v>10</v>
      </c>
      <c r="S6196" s="38">
        <f t="shared" ca="1" si="390"/>
        <v>0</v>
      </c>
      <c r="T6196" s="38">
        <f t="shared" ca="1" si="387"/>
        <v>10</v>
      </c>
      <c r="U6196" s="38">
        <f ca="1">SUM($R$9:S6196)</f>
        <v>-149120</v>
      </c>
    </row>
    <row r="6197" spans="16:21" x14ac:dyDescent="0.2">
      <c r="P6197">
        <v>6189</v>
      </c>
      <c r="Q6197" s="37">
        <f t="shared" ca="1" si="388"/>
        <v>0</v>
      </c>
      <c r="R6197" s="38">
        <f t="shared" si="389"/>
        <v>10</v>
      </c>
      <c r="S6197" s="38">
        <f t="shared" ca="1" si="390"/>
        <v>0</v>
      </c>
      <c r="T6197" s="38">
        <f t="shared" ca="1" si="387"/>
        <v>10</v>
      </c>
      <c r="U6197" s="38">
        <f ca="1">SUM($R$9:S6197)</f>
        <v>-149110</v>
      </c>
    </row>
    <row r="6198" spans="16:21" x14ac:dyDescent="0.2">
      <c r="P6198">
        <v>6190</v>
      </c>
      <c r="Q6198" s="37">
        <f t="shared" ca="1" si="388"/>
        <v>0</v>
      </c>
      <c r="R6198" s="38">
        <f t="shared" si="389"/>
        <v>10</v>
      </c>
      <c r="S6198" s="38">
        <f t="shared" ca="1" si="390"/>
        <v>0</v>
      </c>
      <c r="T6198" s="38">
        <f t="shared" ca="1" si="387"/>
        <v>10</v>
      </c>
      <c r="U6198" s="38">
        <f ca="1">SUM($R$9:S6198)</f>
        <v>-149100</v>
      </c>
    </row>
    <row r="6199" spans="16:21" x14ac:dyDescent="0.2">
      <c r="P6199">
        <v>6191</v>
      </c>
      <c r="Q6199" s="37">
        <f t="shared" ca="1" si="388"/>
        <v>0</v>
      </c>
      <c r="R6199" s="38">
        <f t="shared" si="389"/>
        <v>10</v>
      </c>
      <c r="S6199" s="38">
        <f t="shared" ca="1" si="390"/>
        <v>0</v>
      </c>
      <c r="T6199" s="38">
        <f t="shared" ca="1" si="387"/>
        <v>10</v>
      </c>
      <c r="U6199" s="38">
        <f ca="1">SUM($R$9:S6199)</f>
        <v>-149090</v>
      </c>
    </row>
    <row r="6200" spans="16:21" x14ac:dyDescent="0.2">
      <c r="P6200">
        <v>6192</v>
      </c>
      <c r="Q6200" s="37">
        <f t="shared" ca="1" si="388"/>
        <v>0</v>
      </c>
      <c r="R6200" s="38">
        <f t="shared" si="389"/>
        <v>10</v>
      </c>
      <c r="S6200" s="38">
        <f t="shared" ca="1" si="390"/>
        <v>0</v>
      </c>
      <c r="T6200" s="38">
        <f t="shared" ca="1" si="387"/>
        <v>10</v>
      </c>
      <c r="U6200" s="38">
        <f ca="1">SUM($R$9:S6200)</f>
        <v>-149080</v>
      </c>
    </row>
    <row r="6201" spans="16:21" x14ac:dyDescent="0.2">
      <c r="P6201">
        <v>6193</v>
      </c>
      <c r="Q6201" s="37">
        <f t="shared" ca="1" si="388"/>
        <v>0</v>
      </c>
      <c r="R6201" s="38">
        <f t="shared" si="389"/>
        <v>10</v>
      </c>
      <c r="S6201" s="38">
        <f t="shared" ca="1" si="390"/>
        <v>0</v>
      </c>
      <c r="T6201" s="38">
        <f t="shared" ca="1" si="387"/>
        <v>10</v>
      </c>
      <c r="U6201" s="38">
        <f ca="1">SUM($R$9:S6201)</f>
        <v>-149070</v>
      </c>
    </row>
    <row r="6202" spans="16:21" x14ac:dyDescent="0.2">
      <c r="P6202">
        <v>6194</v>
      </c>
      <c r="Q6202" s="37">
        <f t="shared" ca="1" si="388"/>
        <v>0</v>
      </c>
      <c r="R6202" s="38">
        <f t="shared" si="389"/>
        <v>10</v>
      </c>
      <c r="S6202" s="38">
        <f t="shared" ca="1" si="390"/>
        <v>0</v>
      </c>
      <c r="T6202" s="38">
        <f t="shared" ca="1" si="387"/>
        <v>10</v>
      </c>
      <c r="U6202" s="38">
        <f ca="1">SUM($R$9:S6202)</f>
        <v>-149060</v>
      </c>
    </row>
    <row r="6203" spans="16:21" x14ac:dyDescent="0.2">
      <c r="P6203">
        <v>6195</v>
      </c>
      <c r="Q6203" s="37">
        <f t="shared" ca="1" si="388"/>
        <v>0</v>
      </c>
      <c r="R6203" s="38">
        <f t="shared" si="389"/>
        <v>10</v>
      </c>
      <c r="S6203" s="38">
        <f t="shared" ca="1" si="390"/>
        <v>0</v>
      </c>
      <c r="T6203" s="38">
        <f t="shared" ca="1" si="387"/>
        <v>10</v>
      </c>
      <c r="U6203" s="38">
        <f ca="1">SUM($R$9:S6203)</f>
        <v>-149050</v>
      </c>
    </row>
    <row r="6204" spans="16:21" x14ac:dyDescent="0.2">
      <c r="P6204">
        <v>6196</v>
      </c>
      <c r="Q6204" s="37">
        <f t="shared" ca="1" si="388"/>
        <v>0</v>
      </c>
      <c r="R6204" s="38">
        <f t="shared" si="389"/>
        <v>10</v>
      </c>
      <c r="S6204" s="38">
        <f t="shared" ca="1" si="390"/>
        <v>0</v>
      </c>
      <c r="T6204" s="38">
        <f t="shared" ca="1" si="387"/>
        <v>10</v>
      </c>
      <c r="U6204" s="38">
        <f ca="1">SUM($R$9:S6204)</f>
        <v>-149040</v>
      </c>
    </row>
    <row r="6205" spans="16:21" x14ac:dyDescent="0.2">
      <c r="P6205">
        <v>6197</v>
      </c>
      <c r="Q6205" s="37">
        <f t="shared" ca="1" si="388"/>
        <v>0</v>
      </c>
      <c r="R6205" s="38">
        <f t="shared" si="389"/>
        <v>10</v>
      </c>
      <c r="S6205" s="38">
        <f t="shared" ca="1" si="390"/>
        <v>0</v>
      </c>
      <c r="T6205" s="38">
        <f t="shared" ca="1" si="387"/>
        <v>10</v>
      </c>
      <c r="U6205" s="38">
        <f ca="1">SUM($R$9:S6205)</f>
        <v>-149030</v>
      </c>
    </row>
    <row r="6206" spans="16:21" x14ac:dyDescent="0.2">
      <c r="P6206">
        <v>6198</v>
      </c>
      <c r="Q6206" s="37">
        <f t="shared" ca="1" si="388"/>
        <v>0</v>
      </c>
      <c r="R6206" s="38">
        <f t="shared" si="389"/>
        <v>10</v>
      </c>
      <c r="S6206" s="38">
        <f t="shared" ca="1" si="390"/>
        <v>0</v>
      </c>
      <c r="T6206" s="38">
        <f t="shared" ca="1" si="387"/>
        <v>10</v>
      </c>
      <c r="U6206" s="38">
        <f ca="1">SUM($R$9:S6206)</f>
        <v>-149020</v>
      </c>
    </row>
    <row r="6207" spans="16:21" x14ac:dyDescent="0.2">
      <c r="P6207">
        <v>6199</v>
      </c>
      <c r="Q6207" s="37">
        <f t="shared" ca="1" si="388"/>
        <v>0</v>
      </c>
      <c r="R6207" s="38">
        <f t="shared" si="389"/>
        <v>10</v>
      </c>
      <c r="S6207" s="38">
        <f t="shared" ca="1" si="390"/>
        <v>0</v>
      </c>
      <c r="T6207" s="38">
        <f t="shared" ca="1" si="387"/>
        <v>10</v>
      </c>
      <c r="U6207" s="38">
        <f ca="1">SUM($R$9:S6207)</f>
        <v>-149010</v>
      </c>
    </row>
    <row r="6208" spans="16:21" x14ac:dyDescent="0.2">
      <c r="P6208">
        <v>6200</v>
      </c>
      <c r="Q6208" s="37">
        <f t="shared" ca="1" si="388"/>
        <v>1</v>
      </c>
      <c r="R6208" s="38">
        <f t="shared" si="389"/>
        <v>10</v>
      </c>
      <c r="S6208" s="38">
        <f t="shared" ca="1" si="390"/>
        <v>-1000</v>
      </c>
      <c r="T6208" s="38">
        <f t="shared" ca="1" si="387"/>
        <v>-990</v>
      </c>
      <c r="U6208" s="38">
        <f ca="1">SUM($R$9:S6208)</f>
        <v>-150000</v>
      </c>
    </row>
    <row r="6209" spans="16:21" x14ac:dyDescent="0.2">
      <c r="P6209">
        <v>6201</v>
      </c>
      <c r="Q6209" s="37">
        <f t="shared" ca="1" si="388"/>
        <v>0</v>
      </c>
      <c r="R6209" s="38">
        <f t="shared" si="389"/>
        <v>10</v>
      </c>
      <c r="S6209" s="38">
        <f t="shared" ca="1" si="390"/>
        <v>0</v>
      </c>
      <c r="T6209" s="38">
        <f t="shared" ca="1" si="387"/>
        <v>10</v>
      </c>
      <c r="U6209" s="38">
        <f ca="1">SUM($R$9:S6209)</f>
        <v>-149990</v>
      </c>
    </row>
    <row r="6210" spans="16:21" x14ac:dyDescent="0.2">
      <c r="P6210">
        <v>6202</v>
      </c>
      <c r="Q6210" s="37">
        <f t="shared" ca="1" si="388"/>
        <v>1</v>
      </c>
      <c r="R6210" s="38">
        <f t="shared" si="389"/>
        <v>10</v>
      </c>
      <c r="S6210" s="38">
        <f t="shared" ca="1" si="390"/>
        <v>-1000</v>
      </c>
      <c r="T6210" s="38">
        <f t="shared" ca="1" si="387"/>
        <v>-990</v>
      </c>
      <c r="U6210" s="38">
        <f ca="1">SUM($R$9:S6210)</f>
        <v>-150980</v>
      </c>
    </row>
    <row r="6211" spans="16:21" x14ac:dyDescent="0.2">
      <c r="P6211">
        <v>6203</v>
      </c>
      <c r="Q6211" s="37">
        <f t="shared" ca="1" si="388"/>
        <v>0</v>
      </c>
      <c r="R6211" s="38">
        <f t="shared" si="389"/>
        <v>10</v>
      </c>
      <c r="S6211" s="38">
        <f t="shared" ca="1" si="390"/>
        <v>0</v>
      </c>
      <c r="T6211" s="38">
        <f t="shared" ca="1" si="387"/>
        <v>10</v>
      </c>
      <c r="U6211" s="38">
        <f ca="1">SUM($R$9:S6211)</f>
        <v>-150970</v>
      </c>
    </row>
    <row r="6212" spans="16:21" x14ac:dyDescent="0.2">
      <c r="P6212">
        <v>6204</v>
      </c>
      <c r="Q6212" s="37">
        <f t="shared" ca="1" si="388"/>
        <v>0</v>
      </c>
      <c r="R6212" s="38">
        <f t="shared" si="389"/>
        <v>10</v>
      </c>
      <c r="S6212" s="38">
        <f t="shared" ca="1" si="390"/>
        <v>0</v>
      </c>
      <c r="T6212" s="38">
        <f t="shared" ca="1" si="387"/>
        <v>10</v>
      </c>
      <c r="U6212" s="38">
        <f ca="1">SUM($R$9:S6212)</f>
        <v>-150960</v>
      </c>
    </row>
    <row r="6213" spans="16:21" x14ac:dyDescent="0.2">
      <c r="P6213">
        <v>6205</v>
      </c>
      <c r="Q6213" s="37">
        <f t="shared" ca="1" si="388"/>
        <v>0</v>
      </c>
      <c r="R6213" s="38">
        <f t="shared" si="389"/>
        <v>10</v>
      </c>
      <c r="S6213" s="38">
        <f t="shared" ca="1" si="390"/>
        <v>0</v>
      </c>
      <c r="T6213" s="38">
        <f t="shared" ca="1" si="387"/>
        <v>10</v>
      </c>
      <c r="U6213" s="38">
        <f ca="1">SUM($R$9:S6213)</f>
        <v>-150950</v>
      </c>
    </row>
    <row r="6214" spans="16:21" x14ac:dyDescent="0.2">
      <c r="P6214">
        <v>6206</v>
      </c>
      <c r="Q6214" s="37">
        <f t="shared" ca="1" si="388"/>
        <v>1</v>
      </c>
      <c r="R6214" s="38">
        <f t="shared" si="389"/>
        <v>10</v>
      </c>
      <c r="S6214" s="38">
        <f t="shared" ca="1" si="390"/>
        <v>-1000</v>
      </c>
      <c r="T6214" s="38">
        <f t="shared" ca="1" si="387"/>
        <v>-990</v>
      </c>
      <c r="U6214" s="38">
        <f ca="1">SUM($R$9:S6214)</f>
        <v>-151940</v>
      </c>
    </row>
    <row r="6215" spans="16:21" x14ac:dyDescent="0.2">
      <c r="P6215">
        <v>6207</v>
      </c>
      <c r="Q6215" s="37">
        <f t="shared" ca="1" si="388"/>
        <v>0</v>
      </c>
      <c r="R6215" s="38">
        <f t="shared" si="389"/>
        <v>10</v>
      </c>
      <c r="S6215" s="38">
        <f t="shared" ca="1" si="390"/>
        <v>0</v>
      </c>
      <c r="T6215" s="38">
        <f t="shared" ca="1" si="387"/>
        <v>10</v>
      </c>
      <c r="U6215" s="38">
        <f ca="1">SUM($R$9:S6215)</f>
        <v>-151930</v>
      </c>
    </row>
    <row r="6216" spans="16:21" x14ac:dyDescent="0.2">
      <c r="P6216">
        <v>6208</v>
      </c>
      <c r="Q6216" s="37">
        <f t="shared" ca="1" si="388"/>
        <v>0</v>
      </c>
      <c r="R6216" s="38">
        <f t="shared" si="389"/>
        <v>10</v>
      </c>
      <c r="S6216" s="38">
        <f t="shared" ca="1" si="390"/>
        <v>0</v>
      </c>
      <c r="T6216" s="38">
        <f t="shared" ca="1" si="387"/>
        <v>10</v>
      </c>
      <c r="U6216" s="38">
        <f ca="1">SUM($R$9:S6216)</f>
        <v>-151920</v>
      </c>
    </row>
    <row r="6217" spans="16:21" x14ac:dyDescent="0.2">
      <c r="P6217">
        <v>6209</v>
      </c>
      <c r="Q6217" s="37">
        <f t="shared" ca="1" si="388"/>
        <v>0</v>
      </c>
      <c r="R6217" s="38">
        <f t="shared" si="389"/>
        <v>10</v>
      </c>
      <c r="S6217" s="38">
        <f t="shared" ca="1" si="390"/>
        <v>0</v>
      </c>
      <c r="T6217" s="38">
        <f t="shared" ca="1" si="387"/>
        <v>10</v>
      </c>
      <c r="U6217" s="38">
        <f ca="1">SUM($R$9:S6217)</f>
        <v>-151910</v>
      </c>
    </row>
    <row r="6218" spans="16:21" x14ac:dyDescent="0.2">
      <c r="P6218">
        <v>6210</v>
      </c>
      <c r="Q6218" s="37">
        <f t="shared" ca="1" si="388"/>
        <v>0</v>
      </c>
      <c r="R6218" s="38">
        <f t="shared" si="389"/>
        <v>10</v>
      </c>
      <c r="S6218" s="38">
        <f t="shared" ca="1" si="390"/>
        <v>0</v>
      </c>
      <c r="T6218" s="38">
        <f t="shared" ref="T6218:T6281" ca="1" si="391">R6218+S6218</f>
        <v>10</v>
      </c>
      <c r="U6218" s="38">
        <f ca="1">SUM($R$9:S6218)</f>
        <v>-151900</v>
      </c>
    </row>
    <row r="6219" spans="16:21" x14ac:dyDescent="0.2">
      <c r="P6219">
        <v>6211</v>
      </c>
      <c r="Q6219" s="37">
        <f t="shared" ca="1" si="388"/>
        <v>0</v>
      </c>
      <c r="R6219" s="38">
        <f t="shared" si="389"/>
        <v>10</v>
      </c>
      <c r="S6219" s="38">
        <f t="shared" ca="1" si="390"/>
        <v>0</v>
      </c>
      <c r="T6219" s="38">
        <f t="shared" ca="1" si="391"/>
        <v>10</v>
      </c>
      <c r="U6219" s="38">
        <f ca="1">SUM($R$9:S6219)</f>
        <v>-151890</v>
      </c>
    </row>
    <row r="6220" spans="16:21" x14ac:dyDescent="0.2">
      <c r="P6220">
        <v>6212</v>
      </c>
      <c r="Q6220" s="37">
        <f t="shared" ca="1" si="388"/>
        <v>0</v>
      </c>
      <c r="R6220" s="38">
        <f t="shared" si="389"/>
        <v>10</v>
      </c>
      <c r="S6220" s="38">
        <f t="shared" ca="1" si="390"/>
        <v>0</v>
      </c>
      <c r="T6220" s="38">
        <f t="shared" ca="1" si="391"/>
        <v>10</v>
      </c>
      <c r="U6220" s="38">
        <f ca="1">SUM($R$9:S6220)</f>
        <v>-151880</v>
      </c>
    </row>
    <row r="6221" spans="16:21" x14ac:dyDescent="0.2">
      <c r="P6221">
        <v>6213</v>
      </c>
      <c r="Q6221" s="37">
        <f t="shared" ca="1" si="388"/>
        <v>0</v>
      </c>
      <c r="R6221" s="38">
        <f t="shared" si="389"/>
        <v>10</v>
      </c>
      <c r="S6221" s="38">
        <f t="shared" ca="1" si="390"/>
        <v>0</v>
      </c>
      <c r="T6221" s="38">
        <f t="shared" ca="1" si="391"/>
        <v>10</v>
      </c>
      <c r="U6221" s="38">
        <f ca="1">SUM($R$9:S6221)</f>
        <v>-151870</v>
      </c>
    </row>
    <row r="6222" spans="16:21" x14ac:dyDescent="0.2">
      <c r="P6222">
        <v>6214</v>
      </c>
      <c r="Q6222" s="37">
        <f t="shared" ca="1" si="388"/>
        <v>0</v>
      </c>
      <c r="R6222" s="38">
        <f t="shared" si="389"/>
        <v>10</v>
      </c>
      <c r="S6222" s="38">
        <f t="shared" ca="1" si="390"/>
        <v>0</v>
      </c>
      <c r="T6222" s="38">
        <f t="shared" ca="1" si="391"/>
        <v>10</v>
      </c>
      <c r="U6222" s="38">
        <f ca="1">SUM($R$9:S6222)</f>
        <v>-151860</v>
      </c>
    </row>
    <row r="6223" spans="16:21" x14ac:dyDescent="0.2">
      <c r="P6223">
        <v>6215</v>
      </c>
      <c r="Q6223" s="37">
        <f t="shared" ca="1" si="388"/>
        <v>0</v>
      </c>
      <c r="R6223" s="38">
        <f t="shared" si="389"/>
        <v>10</v>
      </c>
      <c r="S6223" s="38">
        <f t="shared" ca="1" si="390"/>
        <v>0</v>
      </c>
      <c r="T6223" s="38">
        <f t="shared" ca="1" si="391"/>
        <v>10</v>
      </c>
      <c r="U6223" s="38">
        <f ca="1">SUM($R$9:S6223)</f>
        <v>-151850</v>
      </c>
    </row>
    <row r="6224" spans="16:21" x14ac:dyDescent="0.2">
      <c r="P6224">
        <v>6216</v>
      </c>
      <c r="Q6224" s="37">
        <f t="shared" ca="1" si="388"/>
        <v>0</v>
      </c>
      <c r="R6224" s="38">
        <f t="shared" si="389"/>
        <v>10</v>
      </c>
      <c r="S6224" s="38">
        <f t="shared" ca="1" si="390"/>
        <v>0</v>
      </c>
      <c r="T6224" s="38">
        <f t="shared" ca="1" si="391"/>
        <v>10</v>
      </c>
      <c r="U6224" s="38">
        <f ca="1">SUM($R$9:S6224)</f>
        <v>-151840</v>
      </c>
    </row>
    <row r="6225" spans="16:21" x14ac:dyDescent="0.2">
      <c r="P6225">
        <v>6217</v>
      </c>
      <c r="Q6225" s="37">
        <f t="shared" ca="1" si="388"/>
        <v>0</v>
      </c>
      <c r="R6225" s="38">
        <f t="shared" si="389"/>
        <v>10</v>
      </c>
      <c r="S6225" s="38">
        <f t="shared" ca="1" si="390"/>
        <v>0</v>
      </c>
      <c r="T6225" s="38">
        <f t="shared" ca="1" si="391"/>
        <v>10</v>
      </c>
      <c r="U6225" s="38">
        <f ca="1">SUM($R$9:S6225)</f>
        <v>-151830</v>
      </c>
    </row>
    <row r="6226" spans="16:21" x14ac:dyDescent="0.2">
      <c r="P6226">
        <v>6218</v>
      </c>
      <c r="Q6226" s="37">
        <f t="shared" ca="1" si="388"/>
        <v>0</v>
      </c>
      <c r="R6226" s="38">
        <f t="shared" si="389"/>
        <v>10</v>
      </c>
      <c r="S6226" s="38">
        <f t="shared" ca="1" si="390"/>
        <v>0</v>
      </c>
      <c r="T6226" s="38">
        <f t="shared" ca="1" si="391"/>
        <v>10</v>
      </c>
      <c r="U6226" s="38">
        <f ca="1">SUM($R$9:S6226)</f>
        <v>-151820</v>
      </c>
    </row>
    <row r="6227" spans="16:21" x14ac:dyDescent="0.2">
      <c r="P6227">
        <v>6219</v>
      </c>
      <c r="Q6227" s="37">
        <f t="shared" ca="1" si="388"/>
        <v>0</v>
      </c>
      <c r="R6227" s="38">
        <f t="shared" si="389"/>
        <v>10</v>
      </c>
      <c r="S6227" s="38">
        <f t="shared" ca="1" si="390"/>
        <v>0</v>
      </c>
      <c r="T6227" s="38">
        <f t="shared" ca="1" si="391"/>
        <v>10</v>
      </c>
      <c r="U6227" s="38">
        <f ca="1">SUM($R$9:S6227)</f>
        <v>-151810</v>
      </c>
    </row>
    <row r="6228" spans="16:21" x14ac:dyDescent="0.2">
      <c r="P6228">
        <v>6220</v>
      </c>
      <c r="Q6228" s="37">
        <f t="shared" ca="1" si="388"/>
        <v>0</v>
      </c>
      <c r="R6228" s="38">
        <f t="shared" si="389"/>
        <v>10</v>
      </c>
      <c r="S6228" s="38">
        <f t="shared" ca="1" si="390"/>
        <v>0</v>
      </c>
      <c r="T6228" s="38">
        <f t="shared" ca="1" si="391"/>
        <v>10</v>
      </c>
      <c r="U6228" s="38">
        <f ca="1">SUM($R$9:S6228)</f>
        <v>-151800</v>
      </c>
    </row>
    <row r="6229" spans="16:21" x14ac:dyDescent="0.2">
      <c r="P6229">
        <v>6221</v>
      </c>
      <c r="Q6229" s="37">
        <f t="shared" ca="1" si="388"/>
        <v>0</v>
      </c>
      <c r="R6229" s="38">
        <f t="shared" si="389"/>
        <v>10</v>
      </c>
      <c r="S6229" s="38">
        <f t="shared" ca="1" si="390"/>
        <v>0</v>
      </c>
      <c r="T6229" s="38">
        <f t="shared" ca="1" si="391"/>
        <v>10</v>
      </c>
      <c r="U6229" s="38">
        <f ca="1">SUM($R$9:S6229)</f>
        <v>-151790</v>
      </c>
    </row>
    <row r="6230" spans="16:21" x14ac:dyDescent="0.2">
      <c r="P6230">
        <v>6222</v>
      </c>
      <c r="Q6230" s="37">
        <f t="shared" ca="1" si="388"/>
        <v>0</v>
      </c>
      <c r="R6230" s="38">
        <f t="shared" si="389"/>
        <v>10</v>
      </c>
      <c r="S6230" s="38">
        <f t="shared" ca="1" si="390"/>
        <v>0</v>
      </c>
      <c r="T6230" s="38">
        <f t="shared" ca="1" si="391"/>
        <v>10</v>
      </c>
      <c r="U6230" s="38">
        <f ca="1">SUM($R$9:S6230)</f>
        <v>-151780</v>
      </c>
    </row>
    <row r="6231" spans="16:21" x14ac:dyDescent="0.2">
      <c r="P6231">
        <v>6223</v>
      </c>
      <c r="Q6231" s="37">
        <f t="shared" ca="1" si="388"/>
        <v>0</v>
      </c>
      <c r="R6231" s="38">
        <f t="shared" si="389"/>
        <v>10</v>
      </c>
      <c r="S6231" s="38">
        <f t="shared" ca="1" si="390"/>
        <v>0</v>
      </c>
      <c r="T6231" s="38">
        <f t="shared" ca="1" si="391"/>
        <v>10</v>
      </c>
      <c r="U6231" s="38">
        <f ca="1">SUM($R$9:S6231)</f>
        <v>-151770</v>
      </c>
    </row>
    <row r="6232" spans="16:21" x14ac:dyDescent="0.2">
      <c r="P6232">
        <v>6224</v>
      </c>
      <c r="Q6232" s="37">
        <f t="shared" ca="1" si="388"/>
        <v>0</v>
      </c>
      <c r="R6232" s="38">
        <f t="shared" si="389"/>
        <v>10</v>
      </c>
      <c r="S6232" s="38">
        <f t="shared" ca="1" si="390"/>
        <v>0</v>
      </c>
      <c r="T6232" s="38">
        <f t="shared" ca="1" si="391"/>
        <v>10</v>
      </c>
      <c r="U6232" s="38">
        <f ca="1">SUM($R$9:S6232)</f>
        <v>-151760</v>
      </c>
    </row>
    <row r="6233" spans="16:21" x14ac:dyDescent="0.2">
      <c r="P6233">
        <v>6225</v>
      </c>
      <c r="Q6233" s="37">
        <f t="shared" ca="1" si="388"/>
        <v>1</v>
      </c>
      <c r="R6233" s="38">
        <f t="shared" si="389"/>
        <v>10</v>
      </c>
      <c r="S6233" s="38">
        <f t="shared" ca="1" si="390"/>
        <v>-1000</v>
      </c>
      <c r="T6233" s="38">
        <f t="shared" ca="1" si="391"/>
        <v>-990</v>
      </c>
      <c r="U6233" s="38">
        <f ca="1">SUM($R$9:S6233)</f>
        <v>-152750</v>
      </c>
    </row>
    <row r="6234" spans="16:21" x14ac:dyDescent="0.2">
      <c r="P6234">
        <v>6226</v>
      </c>
      <c r="Q6234" s="37">
        <f t="shared" ca="1" si="388"/>
        <v>0</v>
      </c>
      <c r="R6234" s="38">
        <f t="shared" si="389"/>
        <v>10</v>
      </c>
      <c r="S6234" s="38">
        <f t="shared" ca="1" si="390"/>
        <v>0</v>
      </c>
      <c r="T6234" s="38">
        <f t="shared" ca="1" si="391"/>
        <v>10</v>
      </c>
      <c r="U6234" s="38">
        <f ca="1">SUM($R$9:S6234)</f>
        <v>-152740</v>
      </c>
    </row>
    <row r="6235" spans="16:21" x14ac:dyDescent="0.2">
      <c r="P6235">
        <v>6227</v>
      </c>
      <c r="Q6235" s="37">
        <f t="shared" ca="1" si="388"/>
        <v>0</v>
      </c>
      <c r="R6235" s="38">
        <f t="shared" si="389"/>
        <v>10</v>
      </c>
      <c r="S6235" s="38">
        <f t="shared" ca="1" si="390"/>
        <v>0</v>
      </c>
      <c r="T6235" s="38">
        <f t="shared" ca="1" si="391"/>
        <v>10</v>
      </c>
      <c r="U6235" s="38">
        <f ca="1">SUM($R$9:S6235)</f>
        <v>-152730</v>
      </c>
    </row>
    <row r="6236" spans="16:21" x14ac:dyDescent="0.2">
      <c r="P6236">
        <v>6228</v>
      </c>
      <c r="Q6236" s="37">
        <f t="shared" ca="1" si="388"/>
        <v>1</v>
      </c>
      <c r="R6236" s="38">
        <f t="shared" si="389"/>
        <v>10</v>
      </c>
      <c r="S6236" s="38">
        <f t="shared" ca="1" si="390"/>
        <v>-1000</v>
      </c>
      <c r="T6236" s="38">
        <f t="shared" ca="1" si="391"/>
        <v>-990</v>
      </c>
      <c r="U6236" s="38">
        <f ca="1">SUM($R$9:S6236)</f>
        <v>-153720</v>
      </c>
    </row>
    <row r="6237" spans="16:21" x14ac:dyDescent="0.2">
      <c r="P6237">
        <v>6229</v>
      </c>
      <c r="Q6237" s="37">
        <f t="shared" ca="1" si="388"/>
        <v>0</v>
      </c>
      <c r="R6237" s="38">
        <f t="shared" si="389"/>
        <v>10</v>
      </c>
      <c r="S6237" s="38">
        <f t="shared" ca="1" si="390"/>
        <v>0</v>
      </c>
      <c r="T6237" s="38">
        <f t="shared" ca="1" si="391"/>
        <v>10</v>
      </c>
      <c r="U6237" s="38">
        <f ca="1">SUM($R$9:S6237)</f>
        <v>-153710</v>
      </c>
    </row>
    <row r="6238" spans="16:21" x14ac:dyDescent="0.2">
      <c r="P6238">
        <v>6230</v>
      </c>
      <c r="Q6238" s="37">
        <f t="shared" ca="1" si="388"/>
        <v>0</v>
      </c>
      <c r="R6238" s="38">
        <f t="shared" si="389"/>
        <v>10</v>
      </c>
      <c r="S6238" s="38">
        <f t="shared" ca="1" si="390"/>
        <v>0</v>
      </c>
      <c r="T6238" s="38">
        <f t="shared" ca="1" si="391"/>
        <v>10</v>
      </c>
      <c r="U6238" s="38">
        <f ca="1">SUM($R$9:S6238)</f>
        <v>-153700</v>
      </c>
    </row>
    <row r="6239" spans="16:21" x14ac:dyDescent="0.2">
      <c r="P6239">
        <v>6231</v>
      </c>
      <c r="Q6239" s="37">
        <f t="shared" ca="1" si="388"/>
        <v>0</v>
      </c>
      <c r="R6239" s="38">
        <f t="shared" si="389"/>
        <v>10</v>
      </c>
      <c r="S6239" s="38">
        <f t="shared" ca="1" si="390"/>
        <v>0</v>
      </c>
      <c r="T6239" s="38">
        <f t="shared" ca="1" si="391"/>
        <v>10</v>
      </c>
      <c r="U6239" s="38">
        <f ca="1">SUM($R$9:S6239)</f>
        <v>-153690</v>
      </c>
    </row>
    <row r="6240" spans="16:21" x14ac:dyDescent="0.2">
      <c r="P6240">
        <v>6232</v>
      </c>
      <c r="Q6240" s="37">
        <f t="shared" ca="1" si="388"/>
        <v>0</v>
      </c>
      <c r="R6240" s="38">
        <f t="shared" si="389"/>
        <v>10</v>
      </c>
      <c r="S6240" s="38">
        <f t="shared" ca="1" si="390"/>
        <v>0</v>
      </c>
      <c r="T6240" s="38">
        <f t="shared" ca="1" si="391"/>
        <v>10</v>
      </c>
      <c r="U6240" s="38">
        <f ca="1">SUM($R$9:S6240)</f>
        <v>-153680</v>
      </c>
    </row>
    <row r="6241" spans="16:21" x14ac:dyDescent="0.2">
      <c r="P6241">
        <v>6233</v>
      </c>
      <c r="Q6241" s="37">
        <f t="shared" ca="1" si="388"/>
        <v>0</v>
      </c>
      <c r="R6241" s="38">
        <f t="shared" si="389"/>
        <v>10</v>
      </c>
      <c r="S6241" s="38">
        <f t="shared" ca="1" si="390"/>
        <v>0</v>
      </c>
      <c r="T6241" s="38">
        <f t="shared" ca="1" si="391"/>
        <v>10</v>
      </c>
      <c r="U6241" s="38">
        <f ca="1">SUM($R$9:S6241)</f>
        <v>-153670</v>
      </c>
    </row>
    <row r="6242" spans="16:21" x14ac:dyDescent="0.2">
      <c r="P6242">
        <v>6234</v>
      </c>
      <c r="Q6242" s="37">
        <f t="shared" ca="1" si="388"/>
        <v>0</v>
      </c>
      <c r="R6242" s="38">
        <f t="shared" si="389"/>
        <v>10</v>
      </c>
      <c r="S6242" s="38">
        <f t="shared" ca="1" si="390"/>
        <v>0</v>
      </c>
      <c r="T6242" s="38">
        <f t="shared" ca="1" si="391"/>
        <v>10</v>
      </c>
      <c r="U6242" s="38">
        <f ca="1">SUM($R$9:S6242)</f>
        <v>-153660</v>
      </c>
    </row>
    <row r="6243" spans="16:21" x14ac:dyDescent="0.2">
      <c r="P6243">
        <v>6235</v>
      </c>
      <c r="Q6243" s="37">
        <f t="shared" ca="1" si="388"/>
        <v>0</v>
      </c>
      <c r="R6243" s="38">
        <f t="shared" si="389"/>
        <v>10</v>
      </c>
      <c r="S6243" s="38">
        <f t="shared" ca="1" si="390"/>
        <v>0</v>
      </c>
      <c r="T6243" s="38">
        <f t="shared" ca="1" si="391"/>
        <v>10</v>
      </c>
      <c r="U6243" s="38">
        <f ca="1">SUM($R$9:S6243)</f>
        <v>-153650</v>
      </c>
    </row>
    <row r="6244" spans="16:21" x14ac:dyDescent="0.2">
      <c r="P6244">
        <v>6236</v>
      </c>
      <c r="Q6244" s="37">
        <f t="shared" ca="1" si="388"/>
        <v>0</v>
      </c>
      <c r="R6244" s="38">
        <f t="shared" si="389"/>
        <v>10</v>
      </c>
      <c r="S6244" s="38">
        <f t="shared" ca="1" si="390"/>
        <v>0</v>
      </c>
      <c r="T6244" s="38">
        <f t="shared" ca="1" si="391"/>
        <v>10</v>
      </c>
      <c r="U6244" s="38">
        <f ca="1">SUM($R$9:S6244)</f>
        <v>-153640</v>
      </c>
    </row>
    <row r="6245" spans="16:21" x14ac:dyDescent="0.2">
      <c r="P6245">
        <v>6237</v>
      </c>
      <c r="Q6245" s="37">
        <f t="shared" ca="1" si="388"/>
        <v>0</v>
      </c>
      <c r="R6245" s="38">
        <f t="shared" si="389"/>
        <v>10</v>
      </c>
      <c r="S6245" s="38">
        <f t="shared" ca="1" si="390"/>
        <v>0</v>
      </c>
      <c r="T6245" s="38">
        <f t="shared" ca="1" si="391"/>
        <v>10</v>
      </c>
      <c r="U6245" s="38">
        <f ca="1">SUM($R$9:S6245)</f>
        <v>-153630</v>
      </c>
    </row>
    <row r="6246" spans="16:21" x14ac:dyDescent="0.2">
      <c r="P6246">
        <v>6238</v>
      </c>
      <c r="Q6246" s="37">
        <f t="shared" ca="1" si="388"/>
        <v>0</v>
      </c>
      <c r="R6246" s="38">
        <f t="shared" si="389"/>
        <v>10</v>
      </c>
      <c r="S6246" s="38">
        <f t="shared" ca="1" si="390"/>
        <v>0</v>
      </c>
      <c r="T6246" s="38">
        <f t="shared" ca="1" si="391"/>
        <v>10</v>
      </c>
      <c r="U6246" s="38">
        <f ca="1">SUM($R$9:S6246)</f>
        <v>-153620</v>
      </c>
    </row>
    <row r="6247" spans="16:21" x14ac:dyDescent="0.2">
      <c r="P6247">
        <v>6239</v>
      </c>
      <c r="Q6247" s="37">
        <f t="shared" ca="1" si="388"/>
        <v>0</v>
      </c>
      <c r="R6247" s="38">
        <f t="shared" si="389"/>
        <v>10</v>
      </c>
      <c r="S6247" s="38">
        <f t="shared" ca="1" si="390"/>
        <v>0</v>
      </c>
      <c r="T6247" s="38">
        <f t="shared" ca="1" si="391"/>
        <v>10</v>
      </c>
      <c r="U6247" s="38">
        <f ca="1">SUM($R$9:S6247)</f>
        <v>-153610</v>
      </c>
    </row>
    <row r="6248" spans="16:21" x14ac:dyDescent="0.2">
      <c r="P6248">
        <v>6240</v>
      </c>
      <c r="Q6248" s="37">
        <f t="shared" ca="1" si="388"/>
        <v>0</v>
      </c>
      <c r="R6248" s="38">
        <f t="shared" si="389"/>
        <v>10</v>
      </c>
      <c r="S6248" s="38">
        <f t="shared" ca="1" si="390"/>
        <v>0</v>
      </c>
      <c r="T6248" s="38">
        <f t="shared" ca="1" si="391"/>
        <v>10</v>
      </c>
      <c r="U6248" s="38">
        <f ca="1">SUM($R$9:S6248)</f>
        <v>-153600</v>
      </c>
    </row>
    <row r="6249" spans="16:21" x14ac:dyDescent="0.2">
      <c r="P6249">
        <v>6241</v>
      </c>
      <c r="Q6249" s="37">
        <f t="shared" ca="1" si="388"/>
        <v>0</v>
      </c>
      <c r="R6249" s="38">
        <f t="shared" si="389"/>
        <v>10</v>
      </c>
      <c r="S6249" s="38">
        <f t="shared" ca="1" si="390"/>
        <v>0</v>
      </c>
      <c r="T6249" s="38">
        <f t="shared" ca="1" si="391"/>
        <v>10</v>
      </c>
      <c r="U6249" s="38">
        <f ca="1">SUM($R$9:S6249)</f>
        <v>-153590</v>
      </c>
    </row>
    <row r="6250" spans="16:21" x14ac:dyDescent="0.2">
      <c r="P6250">
        <v>6242</v>
      </c>
      <c r="Q6250" s="37">
        <f t="shared" ca="1" si="388"/>
        <v>0</v>
      </c>
      <c r="R6250" s="38">
        <f t="shared" si="389"/>
        <v>10</v>
      </c>
      <c r="S6250" s="38">
        <f t="shared" ca="1" si="390"/>
        <v>0</v>
      </c>
      <c r="T6250" s="38">
        <f t="shared" ca="1" si="391"/>
        <v>10</v>
      </c>
      <c r="U6250" s="38">
        <f ca="1">SUM($R$9:S6250)</f>
        <v>-153580</v>
      </c>
    </row>
    <row r="6251" spans="16:21" x14ac:dyDescent="0.2">
      <c r="P6251">
        <v>6243</v>
      </c>
      <c r="Q6251" s="37">
        <f t="shared" ca="1" si="388"/>
        <v>0</v>
      </c>
      <c r="R6251" s="38">
        <f t="shared" si="389"/>
        <v>10</v>
      </c>
      <c r="S6251" s="38">
        <f t="shared" ca="1" si="390"/>
        <v>0</v>
      </c>
      <c r="T6251" s="38">
        <f t="shared" ca="1" si="391"/>
        <v>10</v>
      </c>
      <c r="U6251" s="38">
        <f ca="1">SUM($R$9:S6251)</f>
        <v>-153570</v>
      </c>
    </row>
    <row r="6252" spans="16:21" x14ac:dyDescent="0.2">
      <c r="P6252">
        <v>6244</v>
      </c>
      <c r="Q6252" s="37">
        <f t="shared" ca="1" si="388"/>
        <v>0</v>
      </c>
      <c r="R6252" s="38">
        <f t="shared" si="389"/>
        <v>10</v>
      </c>
      <c r="S6252" s="38">
        <f t="shared" ca="1" si="390"/>
        <v>0</v>
      </c>
      <c r="T6252" s="38">
        <f t="shared" ca="1" si="391"/>
        <v>10</v>
      </c>
      <c r="U6252" s="38">
        <f ca="1">SUM($R$9:S6252)</f>
        <v>-153560</v>
      </c>
    </row>
    <row r="6253" spans="16:21" x14ac:dyDescent="0.2">
      <c r="P6253">
        <v>6245</v>
      </c>
      <c r="Q6253" s="37">
        <f t="shared" ca="1" si="388"/>
        <v>0</v>
      </c>
      <c r="R6253" s="38">
        <f t="shared" si="389"/>
        <v>10</v>
      </c>
      <c r="S6253" s="38">
        <f t="shared" ca="1" si="390"/>
        <v>0</v>
      </c>
      <c r="T6253" s="38">
        <f t="shared" ca="1" si="391"/>
        <v>10</v>
      </c>
      <c r="U6253" s="38">
        <f ca="1">SUM($R$9:S6253)</f>
        <v>-153550</v>
      </c>
    </row>
    <row r="6254" spans="16:21" x14ac:dyDescent="0.2">
      <c r="P6254">
        <v>6246</v>
      </c>
      <c r="Q6254" s="37">
        <f t="shared" ca="1" si="388"/>
        <v>0</v>
      </c>
      <c r="R6254" s="38">
        <f t="shared" si="389"/>
        <v>10</v>
      </c>
      <c r="S6254" s="38">
        <f t="shared" ca="1" si="390"/>
        <v>0</v>
      </c>
      <c r="T6254" s="38">
        <f t="shared" ca="1" si="391"/>
        <v>10</v>
      </c>
      <c r="U6254" s="38">
        <f ca="1">SUM($R$9:S6254)</f>
        <v>-153540</v>
      </c>
    </row>
    <row r="6255" spans="16:21" x14ac:dyDescent="0.2">
      <c r="P6255">
        <v>6247</v>
      </c>
      <c r="Q6255" s="37">
        <f t="shared" ca="1" si="388"/>
        <v>0</v>
      </c>
      <c r="R6255" s="38">
        <f t="shared" si="389"/>
        <v>10</v>
      </c>
      <c r="S6255" s="38">
        <f t="shared" ca="1" si="390"/>
        <v>0</v>
      </c>
      <c r="T6255" s="38">
        <f t="shared" ca="1" si="391"/>
        <v>10</v>
      </c>
      <c r="U6255" s="38">
        <f ca="1">SUM($R$9:S6255)</f>
        <v>-153530</v>
      </c>
    </row>
    <row r="6256" spans="16:21" x14ac:dyDescent="0.2">
      <c r="P6256">
        <v>6248</v>
      </c>
      <c r="Q6256" s="37">
        <f t="shared" ca="1" si="388"/>
        <v>0</v>
      </c>
      <c r="R6256" s="38">
        <f t="shared" si="389"/>
        <v>10</v>
      </c>
      <c r="S6256" s="38">
        <f t="shared" ca="1" si="390"/>
        <v>0</v>
      </c>
      <c r="T6256" s="38">
        <f t="shared" ca="1" si="391"/>
        <v>10</v>
      </c>
      <c r="U6256" s="38">
        <f ca="1">SUM($R$9:S6256)</f>
        <v>-153520</v>
      </c>
    </row>
    <row r="6257" spans="16:21" x14ac:dyDescent="0.2">
      <c r="P6257">
        <v>6249</v>
      </c>
      <c r="Q6257" s="37">
        <f t="shared" ref="Q6257:Q6320" ca="1" si="392">IF(RAND()&lt;$C$2,1,0)</f>
        <v>0</v>
      </c>
      <c r="R6257" s="38">
        <f t="shared" ref="R6257:R6320" si="393">$G$2</f>
        <v>10</v>
      </c>
      <c r="S6257" s="38">
        <f t="shared" ref="S6257:S6320" ca="1" si="394">IF(Q6257=1,$G$3,$G$4)</f>
        <v>0</v>
      </c>
      <c r="T6257" s="38">
        <f t="shared" ca="1" si="391"/>
        <v>10</v>
      </c>
      <c r="U6257" s="38">
        <f ca="1">SUM($R$9:S6257)</f>
        <v>-153510</v>
      </c>
    </row>
    <row r="6258" spans="16:21" x14ac:dyDescent="0.2">
      <c r="P6258">
        <v>6250</v>
      </c>
      <c r="Q6258" s="37">
        <f t="shared" ca="1" si="392"/>
        <v>1</v>
      </c>
      <c r="R6258" s="38">
        <f t="shared" si="393"/>
        <v>10</v>
      </c>
      <c r="S6258" s="38">
        <f t="shared" ca="1" si="394"/>
        <v>-1000</v>
      </c>
      <c r="T6258" s="38">
        <f t="shared" ca="1" si="391"/>
        <v>-990</v>
      </c>
      <c r="U6258" s="38">
        <f ca="1">SUM($R$9:S6258)</f>
        <v>-154500</v>
      </c>
    </row>
    <row r="6259" spans="16:21" x14ac:dyDescent="0.2">
      <c r="P6259">
        <v>6251</v>
      </c>
      <c r="Q6259" s="37">
        <f t="shared" ca="1" si="392"/>
        <v>0</v>
      </c>
      <c r="R6259" s="38">
        <f t="shared" si="393"/>
        <v>10</v>
      </c>
      <c r="S6259" s="38">
        <f t="shared" ca="1" si="394"/>
        <v>0</v>
      </c>
      <c r="T6259" s="38">
        <f t="shared" ca="1" si="391"/>
        <v>10</v>
      </c>
      <c r="U6259" s="38">
        <f ca="1">SUM($R$9:S6259)</f>
        <v>-154490</v>
      </c>
    </row>
    <row r="6260" spans="16:21" x14ac:dyDescent="0.2">
      <c r="P6260">
        <v>6252</v>
      </c>
      <c r="Q6260" s="37">
        <f t="shared" ca="1" si="392"/>
        <v>0</v>
      </c>
      <c r="R6260" s="38">
        <f t="shared" si="393"/>
        <v>10</v>
      </c>
      <c r="S6260" s="38">
        <f t="shared" ca="1" si="394"/>
        <v>0</v>
      </c>
      <c r="T6260" s="38">
        <f t="shared" ca="1" si="391"/>
        <v>10</v>
      </c>
      <c r="U6260" s="38">
        <f ca="1">SUM($R$9:S6260)</f>
        <v>-154480</v>
      </c>
    </row>
    <row r="6261" spans="16:21" x14ac:dyDescent="0.2">
      <c r="P6261">
        <v>6253</v>
      </c>
      <c r="Q6261" s="37">
        <f t="shared" ca="1" si="392"/>
        <v>0</v>
      </c>
      <c r="R6261" s="38">
        <f t="shared" si="393"/>
        <v>10</v>
      </c>
      <c r="S6261" s="38">
        <f t="shared" ca="1" si="394"/>
        <v>0</v>
      </c>
      <c r="T6261" s="38">
        <f t="shared" ca="1" si="391"/>
        <v>10</v>
      </c>
      <c r="U6261" s="38">
        <f ca="1">SUM($R$9:S6261)</f>
        <v>-154470</v>
      </c>
    </row>
    <row r="6262" spans="16:21" x14ac:dyDescent="0.2">
      <c r="P6262">
        <v>6254</v>
      </c>
      <c r="Q6262" s="37">
        <f t="shared" ca="1" si="392"/>
        <v>0</v>
      </c>
      <c r="R6262" s="38">
        <f t="shared" si="393"/>
        <v>10</v>
      </c>
      <c r="S6262" s="38">
        <f t="shared" ca="1" si="394"/>
        <v>0</v>
      </c>
      <c r="T6262" s="38">
        <f t="shared" ca="1" si="391"/>
        <v>10</v>
      </c>
      <c r="U6262" s="38">
        <f ca="1">SUM($R$9:S6262)</f>
        <v>-154460</v>
      </c>
    </row>
    <row r="6263" spans="16:21" x14ac:dyDescent="0.2">
      <c r="P6263">
        <v>6255</v>
      </c>
      <c r="Q6263" s="37">
        <f t="shared" ca="1" si="392"/>
        <v>0</v>
      </c>
      <c r="R6263" s="38">
        <f t="shared" si="393"/>
        <v>10</v>
      </c>
      <c r="S6263" s="38">
        <f t="shared" ca="1" si="394"/>
        <v>0</v>
      </c>
      <c r="T6263" s="38">
        <f t="shared" ca="1" si="391"/>
        <v>10</v>
      </c>
      <c r="U6263" s="38">
        <f ca="1">SUM($R$9:S6263)</f>
        <v>-154450</v>
      </c>
    </row>
    <row r="6264" spans="16:21" x14ac:dyDescent="0.2">
      <c r="P6264">
        <v>6256</v>
      </c>
      <c r="Q6264" s="37">
        <f t="shared" ca="1" si="392"/>
        <v>0</v>
      </c>
      <c r="R6264" s="38">
        <f t="shared" si="393"/>
        <v>10</v>
      </c>
      <c r="S6264" s="38">
        <f t="shared" ca="1" si="394"/>
        <v>0</v>
      </c>
      <c r="T6264" s="38">
        <f t="shared" ca="1" si="391"/>
        <v>10</v>
      </c>
      <c r="U6264" s="38">
        <f ca="1">SUM($R$9:S6264)</f>
        <v>-154440</v>
      </c>
    </row>
    <row r="6265" spans="16:21" x14ac:dyDescent="0.2">
      <c r="P6265">
        <v>6257</v>
      </c>
      <c r="Q6265" s="37">
        <f t="shared" ca="1" si="392"/>
        <v>0</v>
      </c>
      <c r="R6265" s="38">
        <f t="shared" si="393"/>
        <v>10</v>
      </c>
      <c r="S6265" s="38">
        <f t="shared" ca="1" si="394"/>
        <v>0</v>
      </c>
      <c r="T6265" s="38">
        <f t="shared" ca="1" si="391"/>
        <v>10</v>
      </c>
      <c r="U6265" s="38">
        <f ca="1">SUM($R$9:S6265)</f>
        <v>-154430</v>
      </c>
    </row>
    <row r="6266" spans="16:21" x14ac:dyDescent="0.2">
      <c r="P6266">
        <v>6258</v>
      </c>
      <c r="Q6266" s="37">
        <f t="shared" ca="1" si="392"/>
        <v>0</v>
      </c>
      <c r="R6266" s="38">
        <f t="shared" si="393"/>
        <v>10</v>
      </c>
      <c r="S6266" s="38">
        <f t="shared" ca="1" si="394"/>
        <v>0</v>
      </c>
      <c r="T6266" s="38">
        <f t="shared" ca="1" si="391"/>
        <v>10</v>
      </c>
      <c r="U6266" s="38">
        <f ca="1">SUM($R$9:S6266)</f>
        <v>-154420</v>
      </c>
    </row>
    <row r="6267" spans="16:21" x14ac:dyDescent="0.2">
      <c r="P6267">
        <v>6259</v>
      </c>
      <c r="Q6267" s="37">
        <f t="shared" ca="1" si="392"/>
        <v>1</v>
      </c>
      <c r="R6267" s="38">
        <f t="shared" si="393"/>
        <v>10</v>
      </c>
      <c r="S6267" s="38">
        <f t="shared" ca="1" si="394"/>
        <v>-1000</v>
      </c>
      <c r="T6267" s="38">
        <f t="shared" ca="1" si="391"/>
        <v>-990</v>
      </c>
      <c r="U6267" s="38">
        <f ca="1">SUM($R$9:S6267)</f>
        <v>-155410</v>
      </c>
    </row>
    <row r="6268" spans="16:21" x14ac:dyDescent="0.2">
      <c r="P6268">
        <v>6260</v>
      </c>
      <c r="Q6268" s="37">
        <f t="shared" ca="1" si="392"/>
        <v>0</v>
      </c>
      <c r="R6268" s="38">
        <f t="shared" si="393"/>
        <v>10</v>
      </c>
      <c r="S6268" s="38">
        <f t="shared" ca="1" si="394"/>
        <v>0</v>
      </c>
      <c r="T6268" s="38">
        <f t="shared" ca="1" si="391"/>
        <v>10</v>
      </c>
      <c r="U6268" s="38">
        <f ca="1">SUM($R$9:S6268)</f>
        <v>-155400</v>
      </c>
    </row>
    <row r="6269" spans="16:21" x14ac:dyDescent="0.2">
      <c r="P6269">
        <v>6261</v>
      </c>
      <c r="Q6269" s="37">
        <f t="shared" ca="1" si="392"/>
        <v>0</v>
      </c>
      <c r="R6269" s="38">
        <f t="shared" si="393"/>
        <v>10</v>
      </c>
      <c r="S6269" s="38">
        <f t="shared" ca="1" si="394"/>
        <v>0</v>
      </c>
      <c r="T6269" s="38">
        <f t="shared" ca="1" si="391"/>
        <v>10</v>
      </c>
      <c r="U6269" s="38">
        <f ca="1">SUM($R$9:S6269)</f>
        <v>-155390</v>
      </c>
    </row>
    <row r="6270" spans="16:21" x14ac:dyDescent="0.2">
      <c r="P6270">
        <v>6262</v>
      </c>
      <c r="Q6270" s="37">
        <f t="shared" ca="1" si="392"/>
        <v>1</v>
      </c>
      <c r="R6270" s="38">
        <f t="shared" si="393"/>
        <v>10</v>
      </c>
      <c r="S6270" s="38">
        <f t="shared" ca="1" si="394"/>
        <v>-1000</v>
      </c>
      <c r="T6270" s="38">
        <f t="shared" ca="1" si="391"/>
        <v>-990</v>
      </c>
      <c r="U6270" s="38">
        <f ca="1">SUM($R$9:S6270)</f>
        <v>-156380</v>
      </c>
    </row>
    <row r="6271" spans="16:21" x14ac:dyDescent="0.2">
      <c r="P6271">
        <v>6263</v>
      </c>
      <c r="Q6271" s="37">
        <f t="shared" ca="1" si="392"/>
        <v>0</v>
      </c>
      <c r="R6271" s="38">
        <f t="shared" si="393"/>
        <v>10</v>
      </c>
      <c r="S6271" s="38">
        <f t="shared" ca="1" si="394"/>
        <v>0</v>
      </c>
      <c r="T6271" s="38">
        <f t="shared" ca="1" si="391"/>
        <v>10</v>
      </c>
      <c r="U6271" s="38">
        <f ca="1">SUM($R$9:S6271)</f>
        <v>-156370</v>
      </c>
    </row>
    <row r="6272" spans="16:21" x14ac:dyDescent="0.2">
      <c r="P6272">
        <v>6264</v>
      </c>
      <c r="Q6272" s="37">
        <f t="shared" ca="1" si="392"/>
        <v>0</v>
      </c>
      <c r="R6272" s="38">
        <f t="shared" si="393"/>
        <v>10</v>
      </c>
      <c r="S6272" s="38">
        <f t="shared" ca="1" si="394"/>
        <v>0</v>
      </c>
      <c r="T6272" s="38">
        <f t="shared" ca="1" si="391"/>
        <v>10</v>
      </c>
      <c r="U6272" s="38">
        <f ca="1">SUM($R$9:S6272)</f>
        <v>-156360</v>
      </c>
    </row>
    <row r="6273" spans="16:21" x14ac:dyDescent="0.2">
      <c r="P6273">
        <v>6265</v>
      </c>
      <c r="Q6273" s="37">
        <f t="shared" ca="1" si="392"/>
        <v>0</v>
      </c>
      <c r="R6273" s="38">
        <f t="shared" si="393"/>
        <v>10</v>
      </c>
      <c r="S6273" s="38">
        <f t="shared" ca="1" si="394"/>
        <v>0</v>
      </c>
      <c r="T6273" s="38">
        <f t="shared" ca="1" si="391"/>
        <v>10</v>
      </c>
      <c r="U6273" s="38">
        <f ca="1">SUM($R$9:S6273)</f>
        <v>-156350</v>
      </c>
    </row>
    <row r="6274" spans="16:21" x14ac:dyDescent="0.2">
      <c r="P6274">
        <v>6266</v>
      </c>
      <c r="Q6274" s="37">
        <f t="shared" ca="1" si="392"/>
        <v>0</v>
      </c>
      <c r="R6274" s="38">
        <f t="shared" si="393"/>
        <v>10</v>
      </c>
      <c r="S6274" s="38">
        <f t="shared" ca="1" si="394"/>
        <v>0</v>
      </c>
      <c r="T6274" s="38">
        <f t="shared" ca="1" si="391"/>
        <v>10</v>
      </c>
      <c r="U6274" s="38">
        <f ca="1">SUM($R$9:S6274)</f>
        <v>-156340</v>
      </c>
    </row>
    <row r="6275" spans="16:21" x14ac:dyDescent="0.2">
      <c r="P6275">
        <v>6267</v>
      </c>
      <c r="Q6275" s="37">
        <f t="shared" ca="1" si="392"/>
        <v>0</v>
      </c>
      <c r="R6275" s="38">
        <f t="shared" si="393"/>
        <v>10</v>
      </c>
      <c r="S6275" s="38">
        <f t="shared" ca="1" si="394"/>
        <v>0</v>
      </c>
      <c r="T6275" s="38">
        <f t="shared" ca="1" si="391"/>
        <v>10</v>
      </c>
      <c r="U6275" s="38">
        <f ca="1">SUM($R$9:S6275)</f>
        <v>-156330</v>
      </c>
    </row>
    <row r="6276" spans="16:21" x14ac:dyDescent="0.2">
      <c r="P6276">
        <v>6268</v>
      </c>
      <c r="Q6276" s="37">
        <f t="shared" ca="1" si="392"/>
        <v>0</v>
      </c>
      <c r="R6276" s="38">
        <f t="shared" si="393"/>
        <v>10</v>
      </c>
      <c r="S6276" s="38">
        <f t="shared" ca="1" si="394"/>
        <v>0</v>
      </c>
      <c r="T6276" s="38">
        <f t="shared" ca="1" si="391"/>
        <v>10</v>
      </c>
      <c r="U6276" s="38">
        <f ca="1">SUM($R$9:S6276)</f>
        <v>-156320</v>
      </c>
    </row>
    <row r="6277" spans="16:21" x14ac:dyDescent="0.2">
      <c r="P6277">
        <v>6269</v>
      </c>
      <c r="Q6277" s="37">
        <f t="shared" ca="1" si="392"/>
        <v>0</v>
      </c>
      <c r="R6277" s="38">
        <f t="shared" si="393"/>
        <v>10</v>
      </c>
      <c r="S6277" s="38">
        <f t="shared" ca="1" si="394"/>
        <v>0</v>
      </c>
      <c r="T6277" s="38">
        <f t="shared" ca="1" si="391"/>
        <v>10</v>
      </c>
      <c r="U6277" s="38">
        <f ca="1">SUM($R$9:S6277)</f>
        <v>-156310</v>
      </c>
    </row>
    <row r="6278" spans="16:21" x14ac:dyDescent="0.2">
      <c r="P6278">
        <v>6270</v>
      </c>
      <c r="Q6278" s="37">
        <f t="shared" ca="1" si="392"/>
        <v>0</v>
      </c>
      <c r="R6278" s="38">
        <f t="shared" si="393"/>
        <v>10</v>
      </c>
      <c r="S6278" s="38">
        <f t="shared" ca="1" si="394"/>
        <v>0</v>
      </c>
      <c r="T6278" s="38">
        <f t="shared" ca="1" si="391"/>
        <v>10</v>
      </c>
      <c r="U6278" s="38">
        <f ca="1">SUM($R$9:S6278)</f>
        <v>-156300</v>
      </c>
    </row>
    <row r="6279" spans="16:21" x14ac:dyDescent="0.2">
      <c r="P6279">
        <v>6271</v>
      </c>
      <c r="Q6279" s="37">
        <f t="shared" ca="1" si="392"/>
        <v>0</v>
      </c>
      <c r="R6279" s="38">
        <f t="shared" si="393"/>
        <v>10</v>
      </c>
      <c r="S6279" s="38">
        <f t="shared" ca="1" si="394"/>
        <v>0</v>
      </c>
      <c r="T6279" s="38">
        <f t="shared" ca="1" si="391"/>
        <v>10</v>
      </c>
      <c r="U6279" s="38">
        <f ca="1">SUM($R$9:S6279)</f>
        <v>-156290</v>
      </c>
    </row>
    <row r="6280" spans="16:21" x14ac:dyDescent="0.2">
      <c r="P6280">
        <v>6272</v>
      </c>
      <c r="Q6280" s="37">
        <f t="shared" ca="1" si="392"/>
        <v>0</v>
      </c>
      <c r="R6280" s="38">
        <f t="shared" si="393"/>
        <v>10</v>
      </c>
      <c r="S6280" s="38">
        <f t="shared" ca="1" si="394"/>
        <v>0</v>
      </c>
      <c r="T6280" s="38">
        <f t="shared" ca="1" si="391"/>
        <v>10</v>
      </c>
      <c r="U6280" s="38">
        <f ca="1">SUM($R$9:S6280)</f>
        <v>-156280</v>
      </c>
    </row>
    <row r="6281" spans="16:21" x14ac:dyDescent="0.2">
      <c r="P6281">
        <v>6273</v>
      </c>
      <c r="Q6281" s="37">
        <f t="shared" ca="1" si="392"/>
        <v>0</v>
      </c>
      <c r="R6281" s="38">
        <f t="shared" si="393"/>
        <v>10</v>
      </c>
      <c r="S6281" s="38">
        <f t="shared" ca="1" si="394"/>
        <v>0</v>
      </c>
      <c r="T6281" s="38">
        <f t="shared" ca="1" si="391"/>
        <v>10</v>
      </c>
      <c r="U6281" s="38">
        <f ca="1">SUM($R$9:S6281)</f>
        <v>-156270</v>
      </c>
    </row>
    <row r="6282" spans="16:21" x14ac:dyDescent="0.2">
      <c r="P6282">
        <v>6274</v>
      </c>
      <c r="Q6282" s="37">
        <f t="shared" ca="1" si="392"/>
        <v>0</v>
      </c>
      <c r="R6282" s="38">
        <f t="shared" si="393"/>
        <v>10</v>
      </c>
      <c r="S6282" s="38">
        <f t="shared" ca="1" si="394"/>
        <v>0</v>
      </c>
      <c r="T6282" s="38">
        <f t="shared" ref="T6282:T6345" ca="1" si="395">R6282+S6282</f>
        <v>10</v>
      </c>
      <c r="U6282" s="38">
        <f ca="1">SUM($R$9:S6282)</f>
        <v>-156260</v>
      </c>
    </row>
    <row r="6283" spans="16:21" x14ac:dyDescent="0.2">
      <c r="P6283">
        <v>6275</v>
      </c>
      <c r="Q6283" s="37">
        <f t="shared" ca="1" si="392"/>
        <v>0</v>
      </c>
      <c r="R6283" s="38">
        <f t="shared" si="393"/>
        <v>10</v>
      </c>
      <c r="S6283" s="38">
        <f t="shared" ca="1" si="394"/>
        <v>0</v>
      </c>
      <c r="T6283" s="38">
        <f t="shared" ca="1" si="395"/>
        <v>10</v>
      </c>
      <c r="U6283" s="38">
        <f ca="1">SUM($R$9:S6283)</f>
        <v>-156250</v>
      </c>
    </row>
    <row r="6284" spans="16:21" x14ac:dyDescent="0.2">
      <c r="P6284">
        <v>6276</v>
      </c>
      <c r="Q6284" s="37">
        <f t="shared" ca="1" si="392"/>
        <v>0</v>
      </c>
      <c r="R6284" s="38">
        <f t="shared" si="393"/>
        <v>10</v>
      </c>
      <c r="S6284" s="38">
        <f t="shared" ca="1" si="394"/>
        <v>0</v>
      </c>
      <c r="T6284" s="38">
        <f t="shared" ca="1" si="395"/>
        <v>10</v>
      </c>
      <c r="U6284" s="38">
        <f ca="1">SUM($R$9:S6284)</f>
        <v>-156240</v>
      </c>
    </row>
    <row r="6285" spans="16:21" x14ac:dyDescent="0.2">
      <c r="P6285">
        <v>6277</v>
      </c>
      <c r="Q6285" s="37">
        <f t="shared" ca="1" si="392"/>
        <v>0</v>
      </c>
      <c r="R6285" s="38">
        <f t="shared" si="393"/>
        <v>10</v>
      </c>
      <c r="S6285" s="38">
        <f t="shared" ca="1" si="394"/>
        <v>0</v>
      </c>
      <c r="T6285" s="38">
        <f t="shared" ca="1" si="395"/>
        <v>10</v>
      </c>
      <c r="U6285" s="38">
        <f ca="1">SUM($R$9:S6285)</f>
        <v>-156230</v>
      </c>
    </row>
    <row r="6286" spans="16:21" x14ac:dyDescent="0.2">
      <c r="P6286">
        <v>6278</v>
      </c>
      <c r="Q6286" s="37">
        <f t="shared" ca="1" si="392"/>
        <v>0</v>
      </c>
      <c r="R6286" s="38">
        <f t="shared" si="393"/>
        <v>10</v>
      </c>
      <c r="S6286" s="38">
        <f t="shared" ca="1" si="394"/>
        <v>0</v>
      </c>
      <c r="T6286" s="38">
        <f t="shared" ca="1" si="395"/>
        <v>10</v>
      </c>
      <c r="U6286" s="38">
        <f ca="1">SUM($R$9:S6286)</f>
        <v>-156220</v>
      </c>
    </row>
    <row r="6287" spans="16:21" x14ac:dyDescent="0.2">
      <c r="P6287">
        <v>6279</v>
      </c>
      <c r="Q6287" s="37">
        <f t="shared" ca="1" si="392"/>
        <v>1</v>
      </c>
      <c r="R6287" s="38">
        <f t="shared" si="393"/>
        <v>10</v>
      </c>
      <c r="S6287" s="38">
        <f t="shared" ca="1" si="394"/>
        <v>-1000</v>
      </c>
      <c r="T6287" s="38">
        <f t="shared" ca="1" si="395"/>
        <v>-990</v>
      </c>
      <c r="U6287" s="38">
        <f ca="1">SUM($R$9:S6287)</f>
        <v>-157210</v>
      </c>
    </row>
    <row r="6288" spans="16:21" x14ac:dyDescent="0.2">
      <c r="P6288">
        <v>6280</v>
      </c>
      <c r="Q6288" s="37">
        <f t="shared" ca="1" si="392"/>
        <v>0</v>
      </c>
      <c r="R6288" s="38">
        <f t="shared" si="393"/>
        <v>10</v>
      </c>
      <c r="S6288" s="38">
        <f t="shared" ca="1" si="394"/>
        <v>0</v>
      </c>
      <c r="T6288" s="38">
        <f t="shared" ca="1" si="395"/>
        <v>10</v>
      </c>
      <c r="U6288" s="38">
        <f ca="1">SUM($R$9:S6288)</f>
        <v>-157200</v>
      </c>
    </row>
    <row r="6289" spans="16:21" x14ac:dyDescent="0.2">
      <c r="P6289">
        <v>6281</v>
      </c>
      <c r="Q6289" s="37">
        <f t="shared" ca="1" si="392"/>
        <v>0</v>
      </c>
      <c r="R6289" s="38">
        <f t="shared" si="393"/>
        <v>10</v>
      </c>
      <c r="S6289" s="38">
        <f t="shared" ca="1" si="394"/>
        <v>0</v>
      </c>
      <c r="T6289" s="38">
        <f t="shared" ca="1" si="395"/>
        <v>10</v>
      </c>
      <c r="U6289" s="38">
        <f ca="1">SUM($R$9:S6289)</f>
        <v>-157190</v>
      </c>
    </row>
    <row r="6290" spans="16:21" x14ac:dyDescent="0.2">
      <c r="P6290">
        <v>6282</v>
      </c>
      <c r="Q6290" s="37">
        <f t="shared" ca="1" si="392"/>
        <v>0</v>
      </c>
      <c r="R6290" s="38">
        <f t="shared" si="393"/>
        <v>10</v>
      </c>
      <c r="S6290" s="38">
        <f t="shared" ca="1" si="394"/>
        <v>0</v>
      </c>
      <c r="T6290" s="38">
        <f t="shared" ca="1" si="395"/>
        <v>10</v>
      </c>
      <c r="U6290" s="38">
        <f ca="1">SUM($R$9:S6290)</f>
        <v>-157180</v>
      </c>
    </row>
    <row r="6291" spans="16:21" x14ac:dyDescent="0.2">
      <c r="P6291">
        <v>6283</v>
      </c>
      <c r="Q6291" s="37">
        <f t="shared" ca="1" si="392"/>
        <v>0</v>
      </c>
      <c r="R6291" s="38">
        <f t="shared" si="393"/>
        <v>10</v>
      </c>
      <c r="S6291" s="38">
        <f t="shared" ca="1" si="394"/>
        <v>0</v>
      </c>
      <c r="T6291" s="38">
        <f t="shared" ca="1" si="395"/>
        <v>10</v>
      </c>
      <c r="U6291" s="38">
        <f ca="1">SUM($R$9:S6291)</f>
        <v>-157170</v>
      </c>
    </row>
    <row r="6292" spans="16:21" x14ac:dyDescent="0.2">
      <c r="P6292">
        <v>6284</v>
      </c>
      <c r="Q6292" s="37">
        <f t="shared" ca="1" si="392"/>
        <v>0</v>
      </c>
      <c r="R6292" s="38">
        <f t="shared" si="393"/>
        <v>10</v>
      </c>
      <c r="S6292" s="38">
        <f t="shared" ca="1" si="394"/>
        <v>0</v>
      </c>
      <c r="T6292" s="38">
        <f t="shared" ca="1" si="395"/>
        <v>10</v>
      </c>
      <c r="U6292" s="38">
        <f ca="1">SUM($R$9:S6292)</f>
        <v>-157160</v>
      </c>
    </row>
    <row r="6293" spans="16:21" x14ac:dyDescent="0.2">
      <c r="P6293">
        <v>6285</v>
      </c>
      <c r="Q6293" s="37">
        <f t="shared" ca="1" si="392"/>
        <v>0</v>
      </c>
      <c r="R6293" s="38">
        <f t="shared" si="393"/>
        <v>10</v>
      </c>
      <c r="S6293" s="38">
        <f t="shared" ca="1" si="394"/>
        <v>0</v>
      </c>
      <c r="T6293" s="38">
        <f t="shared" ca="1" si="395"/>
        <v>10</v>
      </c>
      <c r="U6293" s="38">
        <f ca="1">SUM($R$9:S6293)</f>
        <v>-157150</v>
      </c>
    </row>
    <row r="6294" spans="16:21" x14ac:dyDescent="0.2">
      <c r="P6294">
        <v>6286</v>
      </c>
      <c r="Q6294" s="37">
        <f t="shared" ca="1" si="392"/>
        <v>0</v>
      </c>
      <c r="R6294" s="38">
        <f t="shared" si="393"/>
        <v>10</v>
      </c>
      <c r="S6294" s="38">
        <f t="shared" ca="1" si="394"/>
        <v>0</v>
      </c>
      <c r="T6294" s="38">
        <f t="shared" ca="1" si="395"/>
        <v>10</v>
      </c>
      <c r="U6294" s="38">
        <f ca="1">SUM($R$9:S6294)</f>
        <v>-157140</v>
      </c>
    </row>
    <row r="6295" spans="16:21" x14ac:dyDescent="0.2">
      <c r="P6295">
        <v>6287</v>
      </c>
      <c r="Q6295" s="37">
        <f t="shared" ca="1" si="392"/>
        <v>0</v>
      </c>
      <c r="R6295" s="38">
        <f t="shared" si="393"/>
        <v>10</v>
      </c>
      <c r="S6295" s="38">
        <f t="shared" ca="1" si="394"/>
        <v>0</v>
      </c>
      <c r="T6295" s="38">
        <f t="shared" ca="1" si="395"/>
        <v>10</v>
      </c>
      <c r="U6295" s="38">
        <f ca="1">SUM($R$9:S6295)</f>
        <v>-157130</v>
      </c>
    </row>
    <row r="6296" spans="16:21" x14ac:dyDescent="0.2">
      <c r="P6296">
        <v>6288</v>
      </c>
      <c r="Q6296" s="37">
        <f t="shared" ca="1" si="392"/>
        <v>0</v>
      </c>
      <c r="R6296" s="38">
        <f t="shared" si="393"/>
        <v>10</v>
      </c>
      <c r="S6296" s="38">
        <f t="shared" ca="1" si="394"/>
        <v>0</v>
      </c>
      <c r="T6296" s="38">
        <f t="shared" ca="1" si="395"/>
        <v>10</v>
      </c>
      <c r="U6296" s="38">
        <f ca="1">SUM($R$9:S6296)</f>
        <v>-157120</v>
      </c>
    </row>
    <row r="6297" spans="16:21" x14ac:dyDescent="0.2">
      <c r="P6297">
        <v>6289</v>
      </c>
      <c r="Q6297" s="37">
        <f t="shared" ca="1" si="392"/>
        <v>0</v>
      </c>
      <c r="R6297" s="38">
        <f t="shared" si="393"/>
        <v>10</v>
      </c>
      <c r="S6297" s="38">
        <f t="shared" ca="1" si="394"/>
        <v>0</v>
      </c>
      <c r="T6297" s="38">
        <f t="shared" ca="1" si="395"/>
        <v>10</v>
      </c>
      <c r="U6297" s="38">
        <f ca="1">SUM($R$9:S6297)</f>
        <v>-157110</v>
      </c>
    </row>
    <row r="6298" spans="16:21" x14ac:dyDescent="0.2">
      <c r="P6298">
        <v>6290</v>
      </c>
      <c r="Q6298" s="37">
        <f t="shared" ca="1" si="392"/>
        <v>0</v>
      </c>
      <c r="R6298" s="38">
        <f t="shared" si="393"/>
        <v>10</v>
      </c>
      <c r="S6298" s="38">
        <f t="shared" ca="1" si="394"/>
        <v>0</v>
      </c>
      <c r="T6298" s="38">
        <f t="shared" ca="1" si="395"/>
        <v>10</v>
      </c>
      <c r="U6298" s="38">
        <f ca="1">SUM($R$9:S6298)</f>
        <v>-157100</v>
      </c>
    </row>
    <row r="6299" spans="16:21" x14ac:dyDescent="0.2">
      <c r="P6299">
        <v>6291</v>
      </c>
      <c r="Q6299" s="37">
        <f t="shared" ca="1" si="392"/>
        <v>0</v>
      </c>
      <c r="R6299" s="38">
        <f t="shared" si="393"/>
        <v>10</v>
      </c>
      <c r="S6299" s="38">
        <f t="shared" ca="1" si="394"/>
        <v>0</v>
      </c>
      <c r="T6299" s="38">
        <f t="shared" ca="1" si="395"/>
        <v>10</v>
      </c>
      <c r="U6299" s="38">
        <f ca="1">SUM($R$9:S6299)</f>
        <v>-157090</v>
      </c>
    </row>
    <row r="6300" spans="16:21" x14ac:dyDescent="0.2">
      <c r="P6300">
        <v>6292</v>
      </c>
      <c r="Q6300" s="37">
        <f t="shared" ca="1" si="392"/>
        <v>1</v>
      </c>
      <c r="R6300" s="38">
        <f t="shared" si="393"/>
        <v>10</v>
      </c>
      <c r="S6300" s="38">
        <f t="shared" ca="1" si="394"/>
        <v>-1000</v>
      </c>
      <c r="T6300" s="38">
        <f t="shared" ca="1" si="395"/>
        <v>-990</v>
      </c>
      <c r="U6300" s="38">
        <f ca="1">SUM($R$9:S6300)</f>
        <v>-158080</v>
      </c>
    </row>
    <row r="6301" spans="16:21" x14ac:dyDescent="0.2">
      <c r="P6301">
        <v>6293</v>
      </c>
      <c r="Q6301" s="37">
        <f t="shared" ca="1" si="392"/>
        <v>0</v>
      </c>
      <c r="R6301" s="38">
        <f t="shared" si="393"/>
        <v>10</v>
      </c>
      <c r="S6301" s="38">
        <f t="shared" ca="1" si="394"/>
        <v>0</v>
      </c>
      <c r="T6301" s="38">
        <f t="shared" ca="1" si="395"/>
        <v>10</v>
      </c>
      <c r="U6301" s="38">
        <f ca="1">SUM($R$9:S6301)</f>
        <v>-158070</v>
      </c>
    </row>
    <row r="6302" spans="16:21" x14ac:dyDescent="0.2">
      <c r="P6302">
        <v>6294</v>
      </c>
      <c r="Q6302" s="37">
        <f t="shared" ca="1" si="392"/>
        <v>0</v>
      </c>
      <c r="R6302" s="38">
        <f t="shared" si="393"/>
        <v>10</v>
      </c>
      <c r="S6302" s="38">
        <f t="shared" ca="1" si="394"/>
        <v>0</v>
      </c>
      <c r="T6302" s="38">
        <f t="shared" ca="1" si="395"/>
        <v>10</v>
      </c>
      <c r="U6302" s="38">
        <f ca="1">SUM($R$9:S6302)</f>
        <v>-158060</v>
      </c>
    </row>
    <row r="6303" spans="16:21" x14ac:dyDescent="0.2">
      <c r="P6303">
        <v>6295</v>
      </c>
      <c r="Q6303" s="37">
        <f t="shared" ca="1" si="392"/>
        <v>0</v>
      </c>
      <c r="R6303" s="38">
        <f t="shared" si="393"/>
        <v>10</v>
      </c>
      <c r="S6303" s="38">
        <f t="shared" ca="1" si="394"/>
        <v>0</v>
      </c>
      <c r="T6303" s="38">
        <f t="shared" ca="1" si="395"/>
        <v>10</v>
      </c>
      <c r="U6303" s="38">
        <f ca="1">SUM($R$9:S6303)</f>
        <v>-158050</v>
      </c>
    </row>
    <row r="6304" spans="16:21" x14ac:dyDescent="0.2">
      <c r="P6304">
        <v>6296</v>
      </c>
      <c r="Q6304" s="37">
        <f t="shared" ca="1" si="392"/>
        <v>0</v>
      </c>
      <c r="R6304" s="38">
        <f t="shared" si="393"/>
        <v>10</v>
      </c>
      <c r="S6304" s="38">
        <f t="shared" ca="1" si="394"/>
        <v>0</v>
      </c>
      <c r="T6304" s="38">
        <f t="shared" ca="1" si="395"/>
        <v>10</v>
      </c>
      <c r="U6304" s="38">
        <f ca="1">SUM($R$9:S6304)</f>
        <v>-158040</v>
      </c>
    </row>
    <row r="6305" spans="16:21" x14ac:dyDescent="0.2">
      <c r="P6305">
        <v>6297</v>
      </c>
      <c r="Q6305" s="37">
        <f t="shared" ca="1" si="392"/>
        <v>0</v>
      </c>
      <c r="R6305" s="38">
        <f t="shared" si="393"/>
        <v>10</v>
      </c>
      <c r="S6305" s="38">
        <f t="shared" ca="1" si="394"/>
        <v>0</v>
      </c>
      <c r="T6305" s="38">
        <f t="shared" ca="1" si="395"/>
        <v>10</v>
      </c>
      <c r="U6305" s="38">
        <f ca="1">SUM($R$9:S6305)</f>
        <v>-158030</v>
      </c>
    </row>
    <row r="6306" spans="16:21" x14ac:dyDescent="0.2">
      <c r="P6306">
        <v>6298</v>
      </c>
      <c r="Q6306" s="37">
        <f t="shared" ca="1" si="392"/>
        <v>0</v>
      </c>
      <c r="R6306" s="38">
        <f t="shared" si="393"/>
        <v>10</v>
      </c>
      <c r="S6306" s="38">
        <f t="shared" ca="1" si="394"/>
        <v>0</v>
      </c>
      <c r="T6306" s="38">
        <f t="shared" ca="1" si="395"/>
        <v>10</v>
      </c>
      <c r="U6306" s="38">
        <f ca="1">SUM($R$9:S6306)</f>
        <v>-158020</v>
      </c>
    </row>
    <row r="6307" spans="16:21" x14ac:dyDescent="0.2">
      <c r="P6307">
        <v>6299</v>
      </c>
      <c r="Q6307" s="37">
        <f t="shared" ca="1" si="392"/>
        <v>0</v>
      </c>
      <c r="R6307" s="38">
        <f t="shared" si="393"/>
        <v>10</v>
      </c>
      <c r="S6307" s="38">
        <f t="shared" ca="1" si="394"/>
        <v>0</v>
      </c>
      <c r="T6307" s="38">
        <f t="shared" ca="1" si="395"/>
        <v>10</v>
      </c>
      <c r="U6307" s="38">
        <f ca="1">SUM($R$9:S6307)</f>
        <v>-158010</v>
      </c>
    </row>
    <row r="6308" spans="16:21" x14ac:dyDescent="0.2">
      <c r="P6308">
        <v>6300</v>
      </c>
      <c r="Q6308" s="37">
        <f t="shared" ca="1" si="392"/>
        <v>0</v>
      </c>
      <c r="R6308" s="38">
        <f t="shared" si="393"/>
        <v>10</v>
      </c>
      <c r="S6308" s="38">
        <f t="shared" ca="1" si="394"/>
        <v>0</v>
      </c>
      <c r="T6308" s="38">
        <f t="shared" ca="1" si="395"/>
        <v>10</v>
      </c>
      <c r="U6308" s="38">
        <f ca="1">SUM($R$9:S6308)</f>
        <v>-158000</v>
      </c>
    </row>
    <row r="6309" spans="16:21" x14ac:dyDescent="0.2">
      <c r="P6309">
        <v>6301</v>
      </c>
      <c r="Q6309" s="37">
        <f t="shared" ca="1" si="392"/>
        <v>0</v>
      </c>
      <c r="R6309" s="38">
        <f t="shared" si="393"/>
        <v>10</v>
      </c>
      <c r="S6309" s="38">
        <f t="shared" ca="1" si="394"/>
        <v>0</v>
      </c>
      <c r="T6309" s="38">
        <f t="shared" ca="1" si="395"/>
        <v>10</v>
      </c>
      <c r="U6309" s="38">
        <f ca="1">SUM($R$9:S6309)</f>
        <v>-157990</v>
      </c>
    </row>
    <row r="6310" spans="16:21" x14ac:dyDescent="0.2">
      <c r="P6310">
        <v>6302</v>
      </c>
      <c r="Q6310" s="37">
        <f t="shared" ca="1" si="392"/>
        <v>0</v>
      </c>
      <c r="R6310" s="38">
        <f t="shared" si="393"/>
        <v>10</v>
      </c>
      <c r="S6310" s="38">
        <f t="shared" ca="1" si="394"/>
        <v>0</v>
      </c>
      <c r="T6310" s="38">
        <f t="shared" ca="1" si="395"/>
        <v>10</v>
      </c>
      <c r="U6310" s="38">
        <f ca="1">SUM($R$9:S6310)</f>
        <v>-157980</v>
      </c>
    </row>
    <row r="6311" spans="16:21" x14ac:dyDescent="0.2">
      <c r="P6311">
        <v>6303</v>
      </c>
      <c r="Q6311" s="37">
        <f t="shared" ca="1" si="392"/>
        <v>0</v>
      </c>
      <c r="R6311" s="38">
        <f t="shared" si="393"/>
        <v>10</v>
      </c>
      <c r="S6311" s="38">
        <f t="shared" ca="1" si="394"/>
        <v>0</v>
      </c>
      <c r="T6311" s="38">
        <f t="shared" ca="1" si="395"/>
        <v>10</v>
      </c>
      <c r="U6311" s="38">
        <f ca="1">SUM($R$9:S6311)</f>
        <v>-157970</v>
      </c>
    </row>
    <row r="6312" spans="16:21" x14ac:dyDescent="0.2">
      <c r="P6312">
        <v>6304</v>
      </c>
      <c r="Q6312" s="37">
        <f t="shared" ca="1" si="392"/>
        <v>0</v>
      </c>
      <c r="R6312" s="38">
        <f t="shared" si="393"/>
        <v>10</v>
      </c>
      <c r="S6312" s="38">
        <f t="shared" ca="1" si="394"/>
        <v>0</v>
      </c>
      <c r="T6312" s="38">
        <f t="shared" ca="1" si="395"/>
        <v>10</v>
      </c>
      <c r="U6312" s="38">
        <f ca="1">SUM($R$9:S6312)</f>
        <v>-157960</v>
      </c>
    </row>
    <row r="6313" spans="16:21" x14ac:dyDescent="0.2">
      <c r="P6313">
        <v>6305</v>
      </c>
      <c r="Q6313" s="37">
        <f t="shared" ca="1" si="392"/>
        <v>0</v>
      </c>
      <c r="R6313" s="38">
        <f t="shared" si="393"/>
        <v>10</v>
      </c>
      <c r="S6313" s="38">
        <f t="shared" ca="1" si="394"/>
        <v>0</v>
      </c>
      <c r="T6313" s="38">
        <f t="shared" ca="1" si="395"/>
        <v>10</v>
      </c>
      <c r="U6313" s="38">
        <f ca="1">SUM($R$9:S6313)</f>
        <v>-157950</v>
      </c>
    </row>
    <row r="6314" spans="16:21" x14ac:dyDescent="0.2">
      <c r="P6314">
        <v>6306</v>
      </c>
      <c r="Q6314" s="37">
        <f t="shared" ca="1" si="392"/>
        <v>0</v>
      </c>
      <c r="R6314" s="38">
        <f t="shared" si="393"/>
        <v>10</v>
      </c>
      <c r="S6314" s="38">
        <f t="shared" ca="1" si="394"/>
        <v>0</v>
      </c>
      <c r="T6314" s="38">
        <f t="shared" ca="1" si="395"/>
        <v>10</v>
      </c>
      <c r="U6314" s="38">
        <f ca="1">SUM($R$9:S6314)</f>
        <v>-157940</v>
      </c>
    </row>
    <row r="6315" spans="16:21" x14ac:dyDescent="0.2">
      <c r="P6315">
        <v>6307</v>
      </c>
      <c r="Q6315" s="37">
        <f t="shared" ca="1" si="392"/>
        <v>0</v>
      </c>
      <c r="R6315" s="38">
        <f t="shared" si="393"/>
        <v>10</v>
      </c>
      <c r="S6315" s="38">
        <f t="shared" ca="1" si="394"/>
        <v>0</v>
      </c>
      <c r="T6315" s="38">
        <f t="shared" ca="1" si="395"/>
        <v>10</v>
      </c>
      <c r="U6315" s="38">
        <f ca="1">SUM($R$9:S6315)</f>
        <v>-157930</v>
      </c>
    </row>
    <row r="6316" spans="16:21" x14ac:dyDescent="0.2">
      <c r="P6316">
        <v>6308</v>
      </c>
      <c r="Q6316" s="37">
        <f t="shared" ca="1" si="392"/>
        <v>0</v>
      </c>
      <c r="R6316" s="38">
        <f t="shared" si="393"/>
        <v>10</v>
      </c>
      <c r="S6316" s="38">
        <f t="shared" ca="1" si="394"/>
        <v>0</v>
      </c>
      <c r="T6316" s="38">
        <f t="shared" ca="1" si="395"/>
        <v>10</v>
      </c>
      <c r="U6316" s="38">
        <f ca="1">SUM($R$9:S6316)</f>
        <v>-157920</v>
      </c>
    </row>
    <row r="6317" spans="16:21" x14ac:dyDescent="0.2">
      <c r="P6317">
        <v>6309</v>
      </c>
      <c r="Q6317" s="37">
        <f t="shared" ca="1" si="392"/>
        <v>0</v>
      </c>
      <c r="R6317" s="38">
        <f t="shared" si="393"/>
        <v>10</v>
      </c>
      <c r="S6317" s="38">
        <f t="shared" ca="1" si="394"/>
        <v>0</v>
      </c>
      <c r="T6317" s="38">
        <f t="shared" ca="1" si="395"/>
        <v>10</v>
      </c>
      <c r="U6317" s="38">
        <f ca="1">SUM($R$9:S6317)</f>
        <v>-157910</v>
      </c>
    </row>
    <row r="6318" spans="16:21" x14ac:dyDescent="0.2">
      <c r="P6318">
        <v>6310</v>
      </c>
      <c r="Q6318" s="37">
        <f t="shared" ca="1" si="392"/>
        <v>0</v>
      </c>
      <c r="R6318" s="38">
        <f t="shared" si="393"/>
        <v>10</v>
      </c>
      <c r="S6318" s="38">
        <f t="shared" ca="1" si="394"/>
        <v>0</v>
      </c>
      <c r="T6318" s="38">
        <f t="shared" ca="1" si="395"/>
        <v>10</v>
      </c>
      <c r="U6318" s="38">
        <f ca="1">SUM($R$9:S6318)</f>
        <v>-157900</v>
      </c>
    </row>
    <row r="6319" spans="16:21" x14ac:dyDescent="0.2">
      <c r="P6319">
        <v>6311</v>
      </c>
      <c r="Q6319" s="37">
        <f t="shared" ca="1" si="392"/>
        <v>0</v>
      </c>
      <c r="R6319" s="38">
        <f t="shared" si="393"/>
        <v>10</v>
      </c>
      <c r="S6319" s="38">
        <f t="shared" ca="1" si="394"/>
        <v>0</v>
      </c>
      <c r="T6319" s="38">
        <f t="shared" ca="1" si="395"/>
        <v>10</v>
      </c>
      <c r="U6319" s="38">
        <f ca="1">SUM($R$9:S6319)</f>
        <v>-157890</v>
      </c>
    </row>
    <row r="6320" spans="16:21" x14ac:dyDescent="0.2">
      <c r="P6320">
        <v>6312</v>
      </c>
      <c r="Q6320" s="37">
        <f t="shared" ca="1" si="392"/>
        <v>0</v>
      </c>
      <c r="R6320" s="38">
        <f t="shared" si="393"/>
        <v>10</v>
      </c>
      <c r="S6320" s="38">
        <f t="shared" ca="1" si="394"/>
        <v>0</v>
      </c>
      <c r="T6320" s="38">
        <f t="shared" ca="1" si="395"/>
        <v>10</v>
      </c>
      <c r="U6320" s="38">
        <f ca="1">SUM($R$9:S6320)</f>
        <v>-157880</v>
      </c>
    </row>
    <row r="6321" spans="16:21" x14ac:dyDescent="0.2">
      <c r="P6321">
        <v>6313</v>
      </c>
      <c r="Q6321" s="37">
        <f t="shared" ref="Q6321:Q6384" ca="1" si="396">IF(RAND()&lt;$C$2,1,0)</f>
        <v>0</v>
      </c>
      <c r="R6321" s="38">
        <f t="shared" ref="R6321:R6384" si="397">$G$2</f>
        <v>10</v>
      </c>
      <c r="S6321" s="38">
        <f t="shared" ref="S6321:S6384" ca="1" si="398">IF(Q6321=1,$G$3,$G$4)</f>
        <v>0</v>
      </c>
      <c r="T6321" s="38">
        <f t="shared" ca="1" si="395"/>
        <v>10</v>
      </c>
      <c r="U6321" s="38">
        <f ca="1">SUM($R$9:S6321)</f>
        <v>-157870</v>
      </c>
    </row>
    <row r="6322" spans="16:21" x14ac:dyDescent="0.2">
      <c r="P6322">
        <v>6314</v>
      </c>
      <c r="Q6322" s="37">
        <f t="shared" ca="1" si="396"/>
        <v>0</v>
      </c>
      <c r="R6322" s="38">
        <f t="shared" si="397"/>
        <v>10</v>
      </c>
      <c r="S6322" s="38">
        <f t="shared" ca="1" si="398"/>
        <v>0</v>
      </c>
      <c r="T6322" s="38">
        <f t="shared" ca="1" si="395"/>
        <v>10</v>
      </c>
      <c r="U6322" s="38">
        <f ca="1">SUM($R$9:S6322)</f>
        <v>-157860</v>
      </c>
    </row>
    <row r="6323" spans="16:21" x14ac:dyDescent="0.2">
      <c r="P6323">
        <v>6315</v>
      </c>
      <c r="Q6323" s="37">
        <f t="shared" ca="1" si="396"/>
        <v>0</v>
      </c>
      <c r="R6323" s="38">
        <f t="shared" si="397"/>
        <v>10</v>
      </c>
      <c r="S6323" s="38">
        <f t="shared" ca="1" si="398"/>
        <v>0</v>
      </c>
      <c r="T6323" s="38">
        <f t="shared" ca="1" si="395"/>
        <v>10</v>
      </c>
      <c r="U6323" s="38">
        <f ca="1">SUM($R$9:S6323)</f>
        <v>-157850</v>
      </c>
    </row>
    <row r="6324" spans="16:21" x14ac:dyDescent="0.2">
      <c r="P6324">
        <v>6316</v>
      </c>
      <c r="Q6324" s="37">
        <f t="shared" ca="1" si="396"/>
        <v>0</v>
      </c>
      <c r="R6324" s="38">
        <f t="shared" si="397"/>
        <v>10</v>
      </c>
      <c r="S6324" s="38">
        <f t="shared" ca="1" si="398"/>
        <v>0</v>
      </c>
      <c r="T6324" s="38">
        <f t="shared" ca="1" si="395"/>
        <v>10</v>
      </c>
      <c r="U6324" s="38">
        <f ca="1">SUM($R$9:S6324)</f>
        <v>-157840</v>
      </c>
    </row>
    <row r="6325" spans="16:21" x14ac:dyDescent="0.2">
      <c r="P6325">
        <v>6317</v>
      </c>
      <c r="Q6325" s="37">
        <f t="shared" ca="1" si="396"/>
        <v>0</v>
      </c>
      <c r="R6325" s="38">
        <f t="shared" si="397"/>
        <v>10</v>
      </c>
      <c r="S6325" s="38">
        <f t="shared" ca="1" si="398"/>
        <v>0</v>
      </c>
      <c r="T6325" s="38">
        <f t="shared" ca="1" si="395"/>
        <v>10</v>
      </c>
      <c r="U6325" s="38">
        <f ca="1">SUM($R$9:S6325)</f>
        <v>-157830</v>
      </c>
    </row>
    <row r="6326" spans="16:21" x14ac:dyDescent="0.2">
      <c r="P6326">
        <v>6318</v>
      </c>
      <c r="Q6326" s="37">
        <f t="shared" ca="1" si="396"/>
        <v>0</v>
      </c>
      <c r="R6326" s="38">
        <f t="shared" si="397"/>
        <v>10</v>
      </c>
      <c r="S6326" s="38">
        <f t="shared" ca="1" si="398"/>
        <v>0</v>
      </c>
      <c r="T6326" s="38">
        <f t="shared" ca="1" si="395"/>
        <v>10</v>
      </c>
      <c r="U6326" s="38">
        <f ca="1">SUM($R$9:S6326)</f>
        <v>-157820</v>
      </c>
    </row>
    <row r="6327" spans="16:21" x14ac:dyDescent="0.2">
      <c r="P6327">
        <v>6319</v>
      </c>
      <c r="Q6327" s="37">
        <f t="shared" ca="1" si="396"/>
        <v>0</v>
      </c>
      <c r="R6327" s="38">
        <f t="shared" si="397"/>
        <v>10</v>
      </c>
      <c r="S6327" s="38">
        <f t="shared" ca="1" si="398"/>
        <v>0</v>
      </c>
      <c r="T6327" s="38">
        <f t="shared" ca="1" si="395"/>
        <v>10</v>
      </c>
      <c r="U6327" s="38">
        <f ca="1">SUM($R$9:S6327)</f>
        <v>-157810</v>
      </c>
    </row>
    <row r="6328" spans="16:21" x14ac:dyDescent="0.2">
      <c r="P6328">
        <v>6320</v>
      </c>
      <c r="Q6328" s="37">
        <f t="shared" ca="1" si="396"/>
        <v>0</v>
      </c>
      <c r="R6328" s="38">
        <f t="shared" si="397"/>
        <v>10</v>
      </c>
      <c r="S6328" s="38">
        <f t="shared" ca="1" si="398"/>
        <v>0</v>
      </c>
      <c r="T6328" s="38">
        <f t="shared" ca="1" si="395"/>
        <v>10</v>
      </c>
      <c r="U6328" s="38">
        <f ca="1">SUM($R$9:S6328)</f>
        <v>-157800</v>
      </c>
    </row>
    <row r="6329" spans="16:21" x14ac:dyDescent="0.2">
      <c r="P6329">
        <v>6321</v>
      </c>
      <c r="Q6329" s="37">
        <f t="shared" ca="1" si="396"/>
        <v>0</v>
      </c>
      <c r="R6329" s="38">
        <f t="shared" si="397"/>
        <v>10</v>
      </c>
      <c r="S6329" s="38">
        <f t="shared" ca="1" si="398"/>
        <v>0</v>
      </c>
      <c r="T6329" s="38">
        <f t="shared" ca="1" si="395"/>
        <v>10</v>
      </c>
      <c r="U6329" s="38">
        <f ca="1">SUM($R$9:S6329)</f>
        <v>-157790</v>
      </c>
    </row>
    <row r="6330" spans="16:21" x14ac:dyDescent="0.2">
      <c r="P6330">
        <v>6322</v>
      </c>
      <c r="Q6330" s="37">
        <f t="shared" ca="1" si="396"/>
        <v>0</v>
      </c>
      <c r="R6330" s="38">
        <f t="shared" si="397"/>
        <v>10</v>
      </c>
      <c r="S6330" s="38">
        <f t="shared" ca="1" si="398"/>
        <v>0</v>
      </c>
      <c r="T6330" s="38">
        <f t="shared" ca="1" si="395"/>
        <v>10</v>
      </c>
      <c r="U6330" s="38">
        <f ca="1">SUM($R$9:S6330)</f>
        <v>-157780</v>
      </c>
    </row>
    <row r="6331" spans="16:21" x14ac:dyDescent="0.2">
      <c r="P6331">
        <v>6323</v>
      </c>
      <c r="Q6331" s="37">
        <f t="shared" ca="1" si="396"/>
        <v>0</v>
      </c>
      <c r="R6331" s="38">
        <f t="shared" si="397"/>
        <v>10</v>
      </c>
      <c r="S6331" s="38">
        <f t="shared" ca="1" si="398"/>
        <v>0</v>
      </c>
      <c r="T6331" s="38">
        <f t="shared" ca="1" si="395"/>
        <v>10</v>
      </c>
      <c r="U6331" s="38">
        <f ca="1">SUM($R$9:S6331)</f>
        <v>-157770</v>
      </c>
    </row>
    <row r="6332" spans="16:21" x14ac:dyDescent="0.2">
      <c r="P6332">
        <v>6324</v>
      </c>
      <c r="Q6332" s="37">
        <f t="shared" ca="1" si="396"/>
        <v>0</v>
      </c>
      <c r="R6332" s="38">
        <f t="shared" si="397"/>
        <v>10</v>
      </c>
      <c r="S6332" s="38">
        <f t="shared" ca="1" si="398"/>
        <v>0</v>
      </c>
      <c r="T6332" s="38">
        <f t="shared" ca="1" si="395"/>
        <v>10</v>
      </c>
      <c r="U6332" s="38">
        <f ca="1">SUM($R$9:S6332)</f>
        <v>-157760</v>
      </c>
    </row>
    <row r="6333" spans="16:21" x14ac:dyDescent="0.2">
      <c r="P6333">
        <v>6325</v>
      </c>
      <c r="Q6333" s="37">
        <f t="shared" ca="1" si="396"/>
        <v>0</v>
      </c>
      <c r="R6333" s="38">
        <f t="shared" si="397"/>
        <v>10</v>
      </c>
      <c r="S6333" s="38">
        <f t="shared" ca="1" si="398"/>
        <v>0</v>
      </c>
      <c r="T6333" s="38">
        <f t="shared" ca="1" si="395"/>
        <v>10</v>
      </c>
      <c r="U6333" s="38">
        <f ca="1">SUM($R$9:S6333)</f>
        <v>-157750</v>
      </c>
    </row>
    <row r="6334" spans="16:21" x14ac:dyDescent="0.2">
      <c r="P6334">
        <v>6326</v>
      </c>
      <c r="Q6334" s="37">
        <f t="shared" ca="1" si="396"/>
        <v>0</v>
      </c>
      <c r="R6334" s="38">
        <f t="shared" si="397"/>
        <v>10</v>
      </c>
      <c r="S6334" s="38">
        <f t="shared" ca="1" si="398"/>
        <v>0</v>
      </c>
      <c r="T6334" s="38">
        <f t="shared" ca="1" si="395"/>
        <v>10</v>
      </c>
      <c r="U6334" s="38">
        <f ca="1">SUM($R$9:S6334)</f>
        <v>-157740</v>
      </c>
    </row>
    <row r="6335" spans="16:21" x14ac:dyDescent="0.2">
      <c r="P6335">
        <v>6327</v>
      </c>
      <c r="Q6335" s="37">
        <f t="shared" ca="1" si="396"/>
        <v>1</v>
      </c>
      <c r="R6335" s="38">
        <f t="shared" si="397"/>
        <v>10</v>
      </c>
      <c r="S6335" s="38">
        <f t="shared" ca="1" si="398"/>
        <v>-1000</v>
      </c>
      <c r="T6335" s="38">
        <f t="shared" ca="1" si="395"/>
        <v>-990</v>
      </c>
      <c r="U6335" s="38">
        <f ca="1">SUM($R$9:S6335)</f>
        <v>-158730</v>
      </c>
    </row>
    <row r="6336" spans="16:21" x14ac:dyDescent="0.2">
      <c r="P6336">
        <v>6328</v>
      </c>
      <c r="Q6336" s="37">
        <f t="shared" ca="1" si="396"/>
        <v>0</v>
      </c>
      <c r="R6336" s="38">
        <f t="shared" si="397"/>
        <v>10</v>
      </c>
      <c r="S6336" s="38">
        <f t="shared" ca="1" si="398"/>
        <v>0</v>
      </c>
      <c r="T6336" s="38">
        <f t="shared" ca="1" si="395"/>
        <v>10</v>
      </c>
      <c r="U6336" s="38">
        <f ca="1">SUM($R$9:S6336)</f>
        <v>-158720</v>
      </c>
    </row>
    <row r="6337" spans="16:21" x14ac:dyDescent="0.2">
      <c r="P6337">
        <v>6329</v>
      </c>
      <c r="Q6337" s="37">
        <f t="shared" ca="1" si="396"/>
        <v>0</v>
      </c>
      <c r="R6337" s="38">
        <f t="shared" si="397"/>
        <v>10</v>
      </c>
      <c r="S6337" s="38">
        <f t="shared" ca="1" si="398"/>
        <v>0</v>
      </c>
      <c r="T6337" s="38">
        <f t="shared" ca="1" si="395"/>
        <v>10</v>
      </c>
      <c r="U6337" s="38">
        <f ca="1">SUM($R$9:S6337)</f>
        <v>-158710</v>
      </c>
    </row>
    <row r="6338" spans="16:21" x14ac:dyDescent="0.2">
      <c r="P6338">
        <v>6330</v>
      </c>
      <c r="Q6338" s="37">
        <f t="shared" ca="1" si="396"/>
        <v>0</v>
      </c>
      <c r="R6338" s="38">
        <f t="shared" si="397"/>
        <v>10</v>
      </c>
      <c r="S6338" s="38">
        <f t="shared" ca="1" si="398"/>
        <v>0</v>
      </c>
      <c r="T6338" s="38">
        <f t="shared" ca="1" si="395"/>
        <v>10</v>
      </c>
      <c r="U6338" s="38">
        <f ca="1">SUM($R$9:S6338)</f>
        <v>-158700</v>
      </c>
    </row>
    <row r="6339" spans="16:21" x14ac:dyDescent="0.2">
      <c r="P6339">
        <v>6331</v>
      </c>
      <c r="Q6339" s="37">
        <f t="shared" ca="1" si="396"/>
        <v>0</v>
      </c>
      <c r="R6339" s="38">
        <f t="shared" si="397"/>
        <v>10</v>
      </c>
      <c r="S6339" s="38">
        <f t="shared" ca="1" si="398"/>
        <v>0</v>
      </c>
      <c r="T6339" s="38">
        <f t="shared" ca="1" si="395"/>
        <v>10</v>
      </c>
      <c r="U6339" s="38">
        <f ca="1">SUM($R$9:S6339)</f>
        <v>-158690</v>
      </c>
    </row>
    <row r="6340" spans="16:21" x14ac:dyDescent="0.2">
      <c r="P6340">
        <v>6332</v>
      </c>
      <c r="Q6340" s="37">
        <f t="shared" ca="1" si="396"/>
        <v>0</v>
      </c>
      <c r="R6340" s="38">
        <f t="shared" si="397"/>
        <v>10</v>
      </c>
      <c r="S6340" s="38">
        <f t="shared" ca="1" si="398"/>
        <v>0</v>
      </c>
      <c r="T6340" s="38">
        <f t="shared" ca="1" si="395"/>
        <v>10</v>
      </c>
      <c r="U6340" s="38">
        <f ca="1">SUM($R$9:S6340)</f>
        <v>-158680</v>
      </c>
    </row>
    <row r="6341" spans="16:21" x14ac:dyDescent="0.2">
      <c r="P6341">
        <v>6333</v>
      </c>
      <c r="Q6341" s="37">
        <f t="shared" ca="1" si="396"/>
        <v>0</v>
      </c>
      <c r="R6341" s="38">
        <f t="shared" si="397"/>
        <v>10</v>
      </c>
      <c r="S6341" s="38">
        <f t="shared" ca="1" si="398"/>
        <v>0</v>
      </c>
      <c r="T6341" s="38">
        <f t="shared" ca="1" si="395"/>
        <v>10</v>
      </c>
      <c r="U6341" s="38">
        <f ca="1">SUM($R$9:S6341)</f>
        <v>-158670</v>
      </c>
    </row>
    <row r="6342" spans="16:21" x14ac:dyDescent="0.2">
      <c r="P6342">
        <v>6334</v>
      </c>
      <c r="Q6342" s="37">
        <f t="shared" ca="1" si="396"/>
        <v>0</v>
      </c>
      <c r="R6342" s="38">
        <f t="shared" si="397"/>
        <v>10</v>
      </c>
      <c r="S6342" s="38">
        <f t="shared" ca="1" si="398"/>
        <v>0</v>
      </c>
      <c r="T6342" s="38">
        <f t="shared" ca="1" si="395"/>
        <v>10</v>
      </c>
      <c r="U6342" s="38">
        <f ca="1">SUM($R$9:S6342)</f>
        <v>-158660</v>
      </c>
    </row>
    <row r="6343" spans="16:21" x14ac:dyDescent="0.2">
      <c r="P6343">
        <v>6335</v>
      </c>
      <c r="Q6343" s="37">
        <f t="shared" ca="1" si="396"/>
        <v>0</v>
      </c>
      <c r="R6343" s="38">
        <f t="shared" si="397"/>
        <v>10</v>
      </c>
      <c r="S6343" s="38">
        <f t="shared" ca="1" si="398"/>
        <v>0</v>
      </c>
      <c r="T6343" s="38">
        <f t="shared" ca="1" si="395"/>
        <v>10</v>
      </c>
      <c r="U6343" s="38">
        <f ca="1">SUM($R$9:S6343)</f>
        <v>-158650</v>
      </c>
    </row>
    <row r="6344" spans="16:21" x14ac:dyDescent="0.2">
      <c r="P6344">
        <v>6336</v>
      </c>
      <c r="Q6344" s="37">
        <f t="shared" ca="1" si="396"/>
        <v>0</v>
      </c>
      <c r="R6344" s="38">
        <f t="shared" si="397"/>
        <v>10</v>
      </c>
      <c r="S6344" s="38">
        <f t="shared" ca="1" si="398"/>
        <v>0</v>
      </c>
      <c r="T6344" s="38">
        <f t="shared" ca="1" si="395"/>
        <v>10</v>
      </c>
      <c r="U6344" s="38">
        <f ca="1">SUM($R$9:S6344)</f>
        <v>-158640</v>
      </c>
    </row>
    <row r="6345" spans="16:21" x14ac:dyDescent="0.2">
      <c r="P6345">
        <v>6337</v>
      </c>
      <c r="Q6345" s="37">
        <f t="shared" ca="1" si="396"/>
        <v>0</v>
      </c>
      <c r="R6345" s="38">
        <f t="shared" si="397"/>
        <v>10</v>
      </c>
      <c r="S6345" s="38">
        <f t="shared" ca="1" si="398"/>
        <v>0</v>
      </c>
      <c r="T6345" s="38">
        <f t="shared" ca="1" si="395"/>
        <v>10</v>
      </c>
      <c r="U6345" s="38">
        <f ca="1">SUM($R$9:S6345)</f>
        <v>-158630</v>
      </c>
    </row>
    <row r="6346" spans="16:21" x14ac:dyDescent="0.2">
      <c r="P6346">
        <v>6338</v>
      </c>
      <c r="Q6346" s="37">
        <f t="shared" ca="1" si="396"/>
        <v>0</v>
      </c>
      <c r="R6346" s="38">
        <f t="shared" si="397"/>
        <v>10</v>
      </c>
      <c r="S6346" s="38">
        <f t="shared" ca="1" si="398"/>
        <v>0</v>
      </c>
      <c r="T6346" s="38">
        <f t="shared" ref="T6346:T6409" ca="1" si="399">R6346+S6346</f>
        <v>10</v>
      </c>
      <c r="U6346" s="38">
        <f ca="1">SUM($R$9:S6346)</f>
        <v>-158620</v>
      </c>
    </row>
    <row r="6347" spans="16:21" x14ac:dyDescent="0.2">
      <c r="P6347">
        <v>6339</v>
      </c>
      <c r="Q6347" s="37">
        <f t="shared" ca="1" si="396"/>
        <v>0</v>
      </c>
      <c r="R6347" s="38">
        <f t="shared" si="397"/>
        <v>10</v>
      </c>
      <c r="S6347" s="38">
        <f t="shared" ca="1" si="398"/>
        <v>0</v>
      </c>
      <c r="T6347" s="38">
        <f t="shared" ca="1" si="399"/>
        <v>10</v>
      </c>
      <c r="U6347" s="38">
        <f ca="1">SUM($R$9:S6347)</f>
        <v>-158610</v>
      </c>
    </row>
    <row r="6348" spans="16:21" x14ac:dyDescent="0.2">
      <c r="P6348">
        <v>6340</v>
      </c>
      <c r="Q6348" s="37">
        <f t="shared" ca="1" si="396"/>
        <v>0</v>
      </c>
      <c r="R6348" s="38">
        <f t="shared" si="397"/>
        <v>10</v>
      </c>
      <c r="S6348" s="38">
        <f t="shared" ca="1" si="398"/>
        <v>0</v>
      </c>
      <c r="T6348" s="38">
        <f t="shared" ca="1" si="399"/>
        <v>10</v>
      </c>
      <c r="U6348" s="38">
        <f ca="1">SUM($R$9:S6348)</f>
        <v>-158600</v>
      </c>
    </row>
    <row r="6349" spans="16:21" x14ac:dyDescent="0.2">
      <c r="P6349">
        <v>6341</v>
      </c>
      <c r="Q6349" s="37">
        <f t="shared" ca="1" si="396"/>
        <v>1</v>
      </c>
      <c r="R6349" s="38">
        <f t="shared" si="397"/>
        <v>10</v>
      </c>
      <c r="S6349" s="38">
        <f t="shared" ca="1" si="398"/>
        <v>-1000</v>
      </c>
      <c r="T6349" s="38">
        <f t="shared" ca="1" si="399"/>
        <v>-990</v>
      </c>
      <c r="U6349" s="38">
        <f ca="1">SUM($R$9:S6349)</f>
        <v>-159590</v>
      </c>
    </row>
    <row r="6350" spans="16:21" x14ac:dyDescent="0.2">
      <c r="P6350">
        <v>6342</v>
      </c>
      <c r="Q6350" s="37">
        <f t="shared" ca="1" si="396"/>
        <v>0</v>
      </c>
      <c r="R6350" s="38">
        <f t="shared" si="397"/>
        <v>10</v>
      </c>
      <c r="S6350" s="38">
        <f t="shared" ca="1" si="398"/>
        <v>0</v>
      </c>
      <c r="T6350" s="38">
        <f t="shared" ca="1" si="399"/>
        <v>10</v>
      </c>
      <c r="U6350" s="38">
        <f ca="1">SUM($R$9:S6350)</f>
        <v>-159580</v>
      </c>
    </row>
    <row r="6351" spans="16:21" x14ac:dyDescent="0.2">
      <c r="P6351">
        <v>6343</v>
      </c>
      <c r="Q6351" s="37">
        <f t="shared" ca="1" si="396"/>
        <v>0</v>
      </c>
      <c r="R6351" s="38">
        <f t="shared" si="397"/>
        <v>10</v>
      </c>
      <c r="S6351" s="38">
        <f t="shared" ca="1" si="398"/>
        <v>0</v>
      </c>
      <c r="T6351" s="38">
        <f t="shared" ca="1" si="399"/>
        <v>10</v>
      </c>
      <c r="U6351" s="38">
        <f ca="1">SUM($R$9:S6351)</f>
        <v>-159570</v>
      </c>
    </row>
    <row r="6352" spans="16:21" x14ac:dyDescent="0.2">
      <c r="P6352">
        <v>6344</v>
      </c>
      <c r="Q6352" s="37">
        <f t="shared" ca="1" si="396"/>
        <v>0</v>
      </c>
      <c r="R6352" s="38">
        <f t="shared" si="397"/>
        <v>10</v>
      </c>
      <c r="S6352" s="38">
        <f t="shared" ca="1" si="398"/>
        <v>0</v>
      </c>
      <c r="T6352" s="38">
        <f t="shared" ca="1" si="399"/>
        <v>10</v>
      </c>
      <c r="U6352" s="38">
        <f ca="1">SUM($R$9:S6352)</f>
        <v>-159560</v>
      </c>
    </row>
    <row r="6353" spans="16:21" x14ac:dyDescent="0.2">
      <c r="P6353">
        <v>6345</v>
      </c>
      <c r="Q6353" s="37">
        <f t="shared" ca="1" si="396"/>
        <v>0</v>
      </c>
      <c r="R6353" s="38">
        <f t="shared" si="397"/>
        <v>10</v>
      </c>
      <c r="S6353" s="38">
        <f t="shared" ca="1" si="398"/>
        <v>0</v>
      </c>
      <c r="T6353" s="38">
        <f t="shared" ca="1" si="399"/>
        <v>10</v>
      </c>
      <c r="U6353" s="38">
        <f ca="1">SUM($R$9:S6353)</f>
        <v>-159550</v>
      </c>
    </row>
    <row r="6354" spans="16:21" x14ac:dyDescent="0.2">
      <c r="P6354">
        <v>6346</v>
      </c>
      <c r="Q6354" s="37">
        <f t="shared" ca="1" si="396"/>
        <v>0</v>
      </c>
      <c r="R6354" s="38">
        <f t="shared" si="397"/>
        <v>10</v>
      </c>
      <c r="S6354" s="38">
        <f t="shared" ca="1" si="398"/>
        <v>0</v>
      </c>
      <c r="T6354" s="38">
        <f t="shared" ca="1" si="399"/>
        <v>10</v>
      </c>
      <c r="U6354" s="38">
        <f ca="1">SUM($R$9:S6354)</f>
        <v>-159540</v>
      </c>
    </row>
    <row r="6355" spans="16:21" x14ac:dyDescent="0.2">
      <c r="P6355">
        <v>6347</v>
      </c>
      <c r="Q6355" s="37">
        <f t="shared" ca="1" si="396"/>
        <v>0</v>
      </c>
      <c r="R6355" s="38">
        <f t="shared" si="397"/>
        <v>10</v>
      </c>
      <c r="S6355" s="38">
        <f t="shared" ca="1" si="398"/>
        <v>0</v>
      </c>
      <c r="T6355" s="38">
        <f t="shared" ca="1" si="399"/>
        <v>10</v>
      </c>
      <c r="U6355" s="38">
        <f ca="1">SUM($R$9:S6355)</f>
        <v>-159530</v>
      </c>
    </row>
    <row r="6356" spans="16:21" x14ac:dyDescent="0.2">
      <c r="P6356">
        <v>6348</v>
      </c>
      <c r="Q6356" s="37">
        <f t="shared" ca="1" si="396"/>
        <v>0</v>
      </c>
      <c r="R6356" s="38">
        <f t="shared" si="397"/>
        <v>10</v>
      </c>
      <c r="S6356" s="38">
        <f t="shared" ca="1" si="398"/>
        <v>0</v>
      </c>
      <c r="T6356" s="38">
        <f t="shared" ca="1" si="399"/>
        <v>10</v>
      </c>
      <c r="U6356" s="38">
        <f ca="1">SUM($R$9:S6356)</f>
        <v>-159520</v>
      </c>
    </row>
    <row r="6357" spans="16:21" x14ac:dyDescent="0.2">
      <c r="P6357">
        <v>6349</v>
      </c>
      <c r="Q6357" s="37">
        <f t="shared" ca="1" si="396"/>
        <v>0</v>
      </c>
      <c r="R6357" s="38">
        <f t="shared" si="397"/>
        <v>10</v>
      </c>
      <c r="S6357" s="38">
        <f t="shared" ca="1" si="398"/>
        <v>0</v>
      </c>
      <c r="T6357" s="38">
        <f t="shared" ca="1" si="399"/>
        <v>10</v>
      </c>
      <c r="U6357" s="38">
        <f ca="1">SUM($R$9:S6357)</f>
        <v>-159510</v>
      </c>
    </row>
    <row r="6358" spans="16:21" x14ac:dyDescent="0.2">
      <c r="P6358">
        <v>6350</v>
      </c>
      <c r="Q6358" s="37">
        <f t="shared" ca="1" si="396"/>
        <v>0</v>
      </c>
      <c r="R6358" s="38">
        <f t="shared" si="397"/>
        <v>10</v>
      </c>
      <c r="S6358" s="38">
        <f t="shared" ca="1" si="398"/>
        <v>0</v>
      </c>
      <c r="T6358" s="38">
        <f t="shared" ca="1" si="399"/>
        <v>10</v>
      </c>
      <c r="U6358" s="38">
        <f ca="1">SUM($R$9:S6358)</f>
        <v>-159500</v>
      </c>
    </row>
    <row r="6359" spans="16:21" x14ac:dyDescent="0.2">
      <c r="P6359">
        <v>6351</v>
      </c>
      <c r="Q6359" s="37">
        <f t="shared" ca="1" si="396"/>
        <v>0</v>
      </c>
      <c r="R6359" s="38">
        <f t="shared" si="397"/>
        <v>10</v>
      </c>
      <c r="S6359" s="38">
        <f t="shared" ca="1" si="398"/>
        <v>0</v>
      </c>
      <c r="T6359" s="38">
        <f t="shared" ca="1" si="399"/>
        <v>10</v>
      </c>
      <c r="U6359" s="38">
        <f ca="1">SUM($R$9:S6359)</f>
        <v>-159490</v>
      </c>
    </row>
    <row r="6360" spans="16:21" x14ac:dyDescent="0.2">
      <c r="P6360">
        <v>6352</v>
      </c>
      <c r="Q6360" s="37">
        <f t="shared" ca="1" si="396"/>
        <v>0</v>
      </c>
      <c r="R6360" s="38">
        <f t="shared" si="397"/>
        <v>10</v>
      </c>
      <c r="S6360" s="38">
        <f t="shared" ca="1" si="398"/>
        <v>0</v>
      </c>
      <c r="T6360" s="38">
        <f t="shared" ca="1" si="399"/>
        <v>10</v>
      </c>
      <c r="U6360" s="38">
        <f ca="1">SUM($R$9:S6360)</f>
        <v>-159480</v>
      </c>
    </row>
    <row r="6361" spans="16:21" x14ac:dyDescent="0.2">
      <c r="P6361">
        <v>6353</v>
      </c>
      <c r="Q6361" s="37">
        <f t="shared" ca="1" si="396"/>
        <v>0</v>
      </c>
      <c r="R6361" s="38">
        <f t="shared" si="397"/>
        <v>10</v>
      </c>
      <c r="S6361" s="38">
        <f t="shared" ca="1" si="398"/>
        <v>0</v>
      </c>
      <c r="T6361" s="38">
        <f t="shared" ca="1" si="399"/>
        <v>10</v>
      </c>
      <c r="U6361" s="38">
        <f ca="1">SUM($R$9:S6361)</f>
        <v>-159470</v>
      </c>
    </row>
    <row r="6362" spans="16:21" x14ac:dyDescent="0.2">
      <c r="P6362">
        <v>6354</v>
      </c>
      <c r="Q6362" s="37">
        <f t="shared" ca="1" si="396"/>
        <v>0</v>
      </c>
      <c r="R6362" s="38">
        <f t="shared" si="397"/>
        <v>10</v>
      </c>
      <c r="S6362" s="38">
        <f t="shared" ca="1" si="398"/>
        <v>0</v>
      </c>
      <c r="T6362" s="38">
        <f t="shared" ca="1" si="399"/>
        <v>10</v>
      </c>
      <c r="U6362" s="38">
        <f ca="1">SUM($R$9:S6362)</f>
        <v>-159460</v>
      </c>
    </row>
    <row r="6363" spans="16:21" x14ac:dyDescent="0.2">
      <c r="P6363">
        <v>6355</v>
      </c>
      <c r="Q6363" s="37">
        <f t="shared" ca="1" si="396"/>
        <v>0</v>
      </c>
      <c r="R6363" s="38">
        <f t="shared" si="397"/>
        <v>10</v>
      </c>
      <c r="S6363" s="38">
        <f t="shared" ca="1" si="398"/>
        <v>0</v>
      </c>
      <c r="T6363" s="38">
        <f t="shared" ca="1" si="399"/>
        <v>10</v>
      </c>
      <c r="U6363" s="38">
        <f ca="1">SUM($R$9:S6363)</f>
        <v>-159450</v>
      </c>
    </row>
    <row r="6364" spans="16:21" x14ac:dyDescent="0.2">
      <c r="P6364">
        <v>6356</v>
      </c>
      <c r="Q6364" s="37">
        <f t="shared" ca="1" si="396"/>
        <v>0</v>
      </c>
      <c r="R6364" s="38">
        <f t="shared" si="397"/>
        <v>10</v>
      </c>
      <c r="S6364" s="38">
        <f t="shared" ca="1" si="398"/>
        <v>0</v>
      </c>
      <c r="T6364" s="38">
        <f t="shared" ca="1" si="399"/>
        <v>10</v>
      </c>
      <c r="U6364" s="38">
        <f ca="1">SUM($R$9:S6364)</f>
        <v>-159440</v>
      </c>
    </row>
    <row r="6365" spans="16:21" x14ac:dyDescent="0.2">
      <c r="P6365">
        <v>6357</v>
      </c>
      <c r="Q6365" s="37">
        <f t="shared" ca="1" si="396"/>
        <v>0</v>
      </c>
      <c r="R6365" s="38">
        <f t="shared" si="397"/>
        <v>10</v>
      </c>
      <c r="S6365" s="38">
        <f t="shared" ca="1" si="398"/>
        <v>0</v>
      </c>
      <c r="T6365" s="38">
        <f t="shared" ca="1" si="399"/>
        <v>10</v>
      </c>
      <c r="U6365" s="38">
        <f ca="1">SUM($R$9:S6365)</f>
        <v>-159430</v>
      </c>
    </row>
    <row r="6366" spans="16:21" x14ac:dyDescent="0.2">
      <c r="P6366">
        <v>6358</v>
      </c>
      <c r="Q6366" s="37">
        <f t="shared" ca="1" si="396"/>
        <v>1</v>
      </c>
      <c r="R6366" s="38">
        <f t="shared" si="397"/>
        <v>10</v>
      </c>
      <c r="S6366" s="38">
        <f t="shared" ca="1" si="398"/>
        <v>-1000</v>
      </c>
      <c r="T6366" s="38">
        <f t="shared" ca="1" si="399"/>
        <v>-990</v>
      </c>
      <c r="U6366" s="38">
        <f ca="1">SUM($R$9:S6366)</f>
        <v>-160420</v>
      </c>
    </row>
    <row r="6367" spans="16:21" x14ac:dyDescent="0.2">
      <c r="P6367">
        <v>6359</v>
      </c>
      <c r="Q6367" s="37">
        <f t="shared" ca="1" si="396"/>
        <v>0</v>
      </c>
      <c r="R6367" s="38">
        <f t="shared" si="397"/>
        <v>10</v>
      </c>
      <c r="S6367" s="38">
        <f t="shared" ca="1" si="398"/>
        <v>0</v>
      </c>
      <c r="T6367" s="38">
        <f t="shared" ca="1" si="399"/>
        <v>10</v>
      </c>
      <c r="U6367" s="38">
        <f ca="1">SUM($R$9:S6367)</f>
        <v>-160410</v>
      </c>
    </row>
    <row r="6368" spans="16:21" x14ac:dyDescent="0.2">
      <c r="P6368">
        <v>6360</v>
      </c>
      <c r="Q6368" s="37">
        <f t="shared" ca="1" si="396"/>
        <v>0</v>
      </c>
      <c r="R6368" s="38">
        <f t="shared" si="397"/>
        <v>10</v>
      </c>
      <c r="S6368" s="38">
        <f t="shared" ca="1" si="398"/>
        <v>0</v>
      </c>
      <c r="T6368" s="38">
        <f t="shared" ca="1" si="399"/>
        <v>10</v>
      </c>
      <c r="U6368" s="38">
        <f ca="1">SUM($R$9:S6368)</f>
        <v>-160400</v>
      </c>
    </row>
    <row r="6369" spans="16:21" x14ac:dyDescent="0.2">
      <c r="P6369">
        <v>6361</v>
      </c>
      <c r="Q6369" s="37">
        <f t="shared" ca="1" si="396"/>
        <v>0</v>
      </c>
      <c r="R6369" s="38">
        <f t="shared" si="397"/>
        <v>10</v>
      </c>
      <c r="S6369" s="38">
        <f t="shared" ca="1" si="398"/>
        <v>0</v>
      </c>
      <c r="T6369" s="38">
        <f t="shared" ca="1" si="399"/>
        <v>10</v>
      </c>
      <c r="U6369" s="38">
        <f ca="1">SUM($R$9:S6369)</f>
        <v>-160390</v>
      </c>
    </row>
    <row r="6370" spans="16:21" x14ac:dyDescent="0.2">
      <c r="P6370">
        <v>6362</v>
      </c>
      <c r="Q6370" s="37">
        <f t="shared" ca="1" si="396"/>
        <v>0</v>
      </c>
      <c r="R6370" s="38">
        <f t="shared" si="397"/>
        <v>10</v>
      </c>
      <c r="S6370" s="38">
        <f t="shared" ca="1" si="398"/>
        <v>0</v>
      </c>
      <c r="T6370" s="38">
        <f t="shared" ca="1" si="399"/>
        <v>10</v>
      </c>
      <c r="U6370" s="38">
        <f ca="1">SUM($R$9:S6370)</f>
        <v>-160380</v>
      </c>
    </row>
    <row r="6371" spans="16:21" x14ac:dyDescent="0.2">
      <c r="P6371">
        <v>6363</v>
      </c>
      <c r="Q6371" s="37">
        <f t="shared" ca="1" si="396"/>
        <v>0</v>
      </c>
      <c r="R6371" s="38">
        <f t="shared" si="397"/>
        <v>10</v>
      </c>
      <c r="S6371" s="38">
        <f t="shared" ca="1" si="398"/>
        <v>0</v>
      </c>
      <c r="T6371" s="38">
        <f t="shared" ca="1" si="399"/>
        <v>10</v>
      </c>
      <c r="U6371" s="38">
        <f ca="1">SUM($R$9:S6371)</f>
        <v>-160370</v>
      </c>
    </row>
    <row r="6372" spans="16:21" x14ac:dyDescent="0.2">
      <c r="P6372">
        <v>6364</v>
      </c>
      <c r="Q6372" s="37">
        <f t="shared" ca="1" si="396"/>
        <v>0</v>
      </c>
      <c r="R6372" s="38">
        <f t="shared" si="397"/>
        <v>10</v>
      </c>
      <c r="S6372" s="38">
        <f t="shared" ca="1" si="398"/>
        <v>0</v>
      </c>
      <c r="T6372" s="38">
        <f t="shared" ca="1" si="399"/>
        <v>10</v>
      </c>
      <c r="U6372" s="38">
        <f ca="1">SUM($R$9:S6372)</f>
        <v>-160360</v>
      </c>
    </row>
    <row r="6373" spans="16:21" x14ac:dyDescent="0.2">
      <c r="P6373">
        <v>6365</v>
      </c>
      <c r="Q6373" s="37">
        <f t="shared" ca="1" si="396"/>
        <v>0</v>
      </c>
      <c r="R6373" s="38">
        <f t="shared" si="397"/>
        <v>10</v>
      </c>
      <c r="S6373" s="38">
        <f t="shared" ca="1" si="398"/>
        <v>0</v>
      </c>
      <c r="T6373" s="38">
        <f t="shared" ca="1" si="399"/>
        <v>10</v>
      </c>
      <c r="U6373" s="38">
        <f ca="1">SUM($R$9:S6373)</f>
        <v>-160350</v>
      </c>
    </row>
    <row r="6374" spans="16:21" x14ac:dyDescent="0.2">
      <c r="P6374">
        <v>6366</v>
      </c>
      <c r="Q6374" s="37">
        <f t="shared" ca="1" si="396"/>
        <v>0</v>
      </c>
      <c r="R6374" s="38">
        <f t="shared" si="397"/>
        <v>10</v>
      </c>
      <c r="S6374" s="38">
        <f t="shared" ca="1" si="398"/>
        <v>0</v>
      </c>
      <c r="T6374" s="38">
        <f t="shared" ca="1" si="399"/>
        <v>10</v>
      </c>
      <c r="U6374" s="38">
        <f ca="1">SUM($R$9:S6374)</f>
        <v>-160340</v>
      </c>
    </row>
    <row r="6375" spans="16:21" x14ac:dyDescent="0.2">
      <c r="P6375">
        <v>6367</v>
      </c>
      <c r="Q6375" s="37">
        <f t="shared" ca="1" si="396"/>
        <v>0</v>
      </c>
      <c r="R6375" s="38">
        <f t="shared" si="397"/>
        <v>10</v>
      </c>
      <c r="S6375" s="38">
        <f t="shared" ca="1" si="398"/>
        <v>0</v>
      </c>
      <c r="T6375" s="38">
        <f t="shared" ca="1" si="399"/>
        <v>10</v>
      </c>
      <c r="U6375" s="38">
        <f ca="1">SUM($R$9:S6375)</f>
        <v>-160330</v>
      </c>
    </row>
    <row r="6376" spans="16:21" x14ac:dyDescent="0.2">
      <c r="P6376">
        <v>6368</v>
      </c>
      <c r="Q6376" s="37">
        <f t="shared" ca="1" si="396"/>
        <v>0</v>
      </c>
      <c r="R6376" s="38">
        <f t="shared" si="397"/>
        <v>10</v>
      </c>
      <c r="S6376" s="38">
        <f t="shared" ca="1" si="398"/>
        <v>0</v>
      </c>
      <c r="T6376" s="38">
        <f t="shared" ca="1" si="399"/>
        <v>10</v>
      </c>
      <c r="U6376" s="38">
        <f ca="1">SUM($R$9:S6376)</f>
        <v>-160320</v>
      </c>
    </row>
    <row r="6377" spans="16:21" x14ac:dyDescent="0.2">
      <c r="P6377">
        <v>6369</v>
      </c>
      <c r="Q6377" s="37">
        <f t="shared" ca="1" si="396"/>
        <v>0</v>
      </c>
      <c r="R6377" s="38">
        <f t="shared" si="397"/>
        <v>10</v>
      </c>
      <c r="S6377" s="38">
        <f t="shared" ca="1" si="398"/>
        <v>0</v>
      </c>
      <c r="T6377" s="38">
        <f t="shared" ca="1" si="399"/>
        <v>10</v>
      </c>
      <c r="U6377" s="38">
        <f ca="1">SUM($R$9:S6377)</f>
        <v>-160310</v>
      </c>
    </row>
    <row r="6378" spans="16:21" x14ac:dyDescent="0.2">
      <c r="P6378">
        <v>6370</v>
      </c>
      <c r="Q6378" s="37">
        <f t="shared" ca="1" si="396"/>
        <v>0</v>
      </c>
      <c r="R6378" s="38">
        <f t="shared" si="397"/>
        <v>10</v>
      </c>
      <c r="S6378" s="38">
        <f t="shared" ca="1" si="398"/>
        <v>0</v>
      </c>
      <c r="T6378" s="38">
        <f t="shared" ca="1" si="399"/>
        <v>10</v>
      </c>
      <c r="U6378" s="38">
        <f ca="1">SUM($R$9:S6378)</f>
        <v>-160300</v>
      </c>
    </row>
    <row r="6379" spans="16:21" x14ac:dyDescent="0.2">
      <c r="P6379">
        <v>6371</v>
      </c>
      <c r="Q6379" s="37">
        <f t="shared" ca="1" si="396"/>
        <v>0</v>
      </c>
      <c r="R6379" s="38">
        <f t="shared" si="397"/>
        <v>10</v>
      </c>
      <c r="S6379" s="38">
        <f t="shared" ca="1" si="398"/>
        <v>0</v>
      </c>
      <c r="T6379" s="38">
        <f t="shared" ca="1" si="399"/>
        <v>10</v>
      </c>
      <c r="U6379" s="38">
        <f ca="1">SUM($R$9:S6379)</f>
        <v>-160290</v>
      </c>
    </row>
    <row r="6380" spans="16:21" x14ac:dyDescent="0.2">
      <c r="P6380">
        <v>6372</v>
      </c>
      <c r="Q6380" s="37">
        <f t="shared" ca="1" si="396"/>
        <v>0</v>
      </c>
      <c r="R6380" s="38">
        <f t="shared" si="397"/>
        <v>10</v>
      </c>
      <c r="S6380" s="38">
        <f t="shared" ca="1" si="398"/>
        <v>0</v>
      </c>
      <c r="T6380" s="38">
        <f t="shared" ca="1" si="399"/>
        <v>10</v>
      </c>
      <c r="U6380" s="38">
        <f ca="1">SUM($R$9:S6380)</f>
        <v>-160280</v>
      </c>
    </row>
    <row r="6381" spans="16:21" x14ac:dyDescent="0.2">
      <c r="P6381">
        <v>6373</v>
      </c>
      <c r="Q6381" s="37">
        <f t="shared" ca="1" si="396"/>
        <v>0</v>
      </c>
      <c r="R6381" s="38">
        <f t="shared" si="397"/>
        <v>10</v>
      </c>
      <c r="S6381" s="38">
        <f t="shared" ca="1" si="398"/>
        <v>0</v>
      </c>
      <c r="T6381" s="38">
        <f t="shared" ca="1" si="399"/>
        <v>10</v>
      </c>
      <c r="U6381" s="38">
        <f ca="1">SUM($R$9:S6381)</f>
        <v>-160270</v>
      </c>
    </row>
    <row r="6382" spans="16:21" x14ac:dyDescent="0.2">
      <c r="P6382">
        <v>6374</v>
      </c>
      <c r="Q6382" s="37">
        <f t="shared" ca="1" si="396"/>
        <v>0</v>
      </c>
      <c r="R6382" s="38">
        <f t="shared" si="397"/>
        <v>10</v>
      </c>
      <c r="S6382" s="38">
        <f t="shared" ca="1" si="398"/>
        <v>0</v>
      </c>
      <c r="T6382" s="38">
        <f t="shared" ca="1" si="399"/>
        <v>10</v>
      </c>
      <c r="U6382" s="38">
        <f ca="1">SUM($R$9:S6382)</f>
        <v>-160260</v>
      </c>
    </row>
    <row r="6383" spans="16:21" x14ac:dyDescent="0.2">
      <c r="P6383">
        <v>6375</v>
      </c>
      <c r="Q6383" s="37">
        <f t="shared" ca="1" si="396"/>
        <v>1</v>
      </c>
      <c r="R6383" s="38">
        <f t="shared" si="397"/>
        <v>10</v>
      </c>
      <c r="S6383" s="38">
        <f t="shared" ca="1" si="398"/>
        <v>-1000</v>
      </c>
      <c r="T6383" s="38">
        <f t="shared" ca="1" si="399"/>
        <v>-990</v>
      </c>
      <c r="U6383" s="38">
        <f ca="1">SUM($R$9:S6383)</f>
        <v>-161250</v>
      </c>
    </row>
    <row r="6384" spans="16:21" x14ac:dyDescent="0.2">
      <c r="P6384">
        <v>6376</v>
      </c>
      <c r="Q6384" s="37">
        <f t="shared" ca="1" si="396"/>
        <v>0</v>
      </c>
      <c r="R6384" s="38">
        <f t="shared" si="397"/>
        <v>10</v>
      </c>
      <c r="S6384" s="38">
        <f t="shared" ca="1" si="398"/>
        <v>0</v>
      </c>
      <c r="T6384" s="38">
        <f t="shared" ca="1" si="399"/>
        <v>10</v>
      </c>
      <c r="U6384" s="38">
        <f ca="1">SUM($R$9:S6384)</f>
        <v>-161240</v>
      </c>
    </row>
    <row r="6385" spans="16:21" x14ac:dyDescent="0.2">
      <c r="P6385">
        <v>6377</v>
      </c>
      <c r="Q6385" s="37">
        <f t="shared" ref="Q6385:Q6448" ca="1" si="400">IF(RAND()&lt;$C$2,1,0)</f>
        <v>0</v>
      </c>
      <c r="R6385" s="38">
        <f t="shared" ref="R6385:R6448" si="401">$G$2</f>
        <v>10</v>
      </c>
      <c r="S6385" s="38">
        <f t="shared" ref="S6385:S6448" ca="1" si="402">IF(Q6385=1,$G$3,$G$4)</f>
        <v>0</v>
      </c>
      <c r="T6385" s="38">
        <f t="shared" ca="1" si="399"/>
        <v>10</v>
      </c>
      <c r="U6385" s="38">
        <f ca="1">SUM($R$9:S6385)</f>
        <v>-161230</v>
      </c>
    </row>
    <row r="6386" spans="16:21" x14ac:dyDescent="0.2">
      <c r="P6386">
        <v>6378</v>
      </c>
      <c r="Q6386" s="37">
        <f t="shared" ca="1" si="400"/>
        <v>0</v>
      </c>
      <c r="R6386" s="38">
        <f t="shared" si="401"/>
        <v>10</v>
      </c>
      <c r="S6386" s="38">
        <f t="shared" ca="1" si="402"/>
        <v>0</v>
      </c>
      <c r="T6386" s="38">
        <f t="shared" ca="1" si="399"/>
        <v>10</v>
      </c>
      <c r="U6386" s="38">
        <f ca="1">SUM($R$9:S6386)</f>
        <v>-161220</v>
      </c>
    </row>
    <row r="6387" spans="16:21" x14ac:dyDescent="0.2">
      <c r="P6387">
        <v>6379</v>
      </c>
      <c r="Q6387" s="37">
        <f t="shared" ca="1" si="400"/>
        <v>0</v>
      </c>
      <c r="R6387" s="38">
        <f t="shared" si="401"/>
        <v>10</v>
      </c>
      <c r="S6387" s="38">
        <f t="shared" ca="1" si="402"/>
        <v>0</v>
      </c>
      <c r="T6387" s="38">
        <f t="shared" ca="1" si="399"/>
        <v>10</v>
      </c>
      <c r="U6387" s="38">
        <f ca="1">SUM($R$9:S6387)</f>
        <v>-161210</v>
      </c>
    </row>
    <row r="6388" spans="16:21" x14ac:dyDescent="0.2">
      <c r="P6388">
        <v>6380</v>
      </c>
      <c r="Q6388" s="37">
        <f t="shared" ca="1" si="400"/>
        <v>0</v>
      </c>
      <c r="R6388" s="38">
        <f t="shared" si="401"/>
        <v>10</v>
      </c>
      <c r="S6388" s="38">
        <f t="shared" ca="1" si="402"/>
        <v>0</v>
      </c>
      <c r="T6388" s="38">
        <f t="shared" ca="1" si="399"/>
        <v>10</v>
      </c>
      <c r="U6388" s="38">
        <f ca="1">SUM($R$9:S6388)</f>
        <v>-161200</v>
      </c>
    </row>
    <row r="6389" spans="16:21" x14ac:dyDescent="0.2">
      <c r="P6389">
        <v>6381</v>
      </c>
      <c r="Q6389" s="37">
        <f t="shared" ca="1" si="400"/>
        <v>0</v>
      </c>
      <c r="R6389" s="38">
        <f t="shared" si="401"/>
        <v>10</v>
      </c>
      <c r="S6389" s="38">
        <f t="shared" ca="1" si="402"/>
        <v>0</v>
      </c>
      <c r="T6389" s="38">
        <f t="shared" ca="1" si="399"/>
        <v>10</v>
      </c>
      <c r="U6389" s="38">
        <f ca="1">SUM($R$9:S6389)</f>
        <v>-161190</v>
      </c>
    </row>
    <row r="6390" spans="16:21" x14ac:dyDescent="0.2">
      <c r="P6390">
        <v>6382</v>
      </c>
      <c r="Q6390" s="37">
        <f t="shared" ca="1" si="400"/>
        <v>0</v>
      </c>
      <c r="R6390" s="38">
        <f t="shared" si="401"/>
        <v>10</v>
      </c>
      <c r="S6390" s="38">
        <f t="shared" ca="1" si="402"/>
        <v>0</v>
      </c>
      <c r="T6390" s="38">
        <f t="shared" ca="1" si="399"/>
        <v>10</v>
      </c>
      <c r="U6390" s="38">
        <f ca="1">SUM($R$9:S6390)</f>
        <v>-161180</v>
      </c>
    </row>
    <row r="6391" spans="16:21" x14ac:dyDescent="0.2">
      <c r="P6391">
        <v>6383</v>
      </c>
      <c r="Q6391" s="37">
        <f t="shared" ca="1" si="400"/>
        <v>0</v>
      </c>
      <c r="R6391" s="38">
        <f t="shared" si="401"/>
        <v>10</v>
      </c>
      <c r="S6391" s="38">
        <f t="shared" ca="1" si="402"/>
        <v>0</v>
      </c>
      <c r="T6391" s="38">
        <f t="shared" ca="1" si="399"/>
        <v>10</v>
      </c>
      <c r="U6391" s="38">
        <f ca="1">SUM($R$9:S6391)</f>
        <v>-161170</v>
      </c>
    </row>
    <row r="6392" spans="16:21" x14ac:dyDescent="0.2">
      <c r="P6392">
        <v>6384</v>
      </c>
      <c r="Q6392" s="37">
        <f t="shared" ca="1" si="400"/>
        <v>0</v>
      </c>
      <c r="R6392" s="38">
        <f t="shared" si="401"/>
        <v>10</v>
      </c>
      <c r="S6392" s="38">
        <f t="shared" ca="1" si="402"/>
        <v>0</v>
      </c>
      <c r="T6392" s="38">
        <f t="shared" ca="1" si="399"/>
        <v>10</v>
      </c>
      <c r="U6392" s="38">
        <f ca="1">SUM($R$9:S6392)</f>
        <v>-161160</v>
      </c>
    </row>
    <row r="6393" spans="16:21" x14ac:dyDescent="0.2">
      <c r="P6393">
        <v>6385</v>
      </c>
      <c r="Q6393" s="37">
        <f t="shared" ca="1" si="400"/>
        <v>0</v>
      </c>
      <c r="R6393" s="38">
        <f t="shared" si="401"/>
        <v>10</v>
      </c>
      <c r="S6393" s="38">
        <f t="shared" ca="1" si="402"/>
        <v>0</v>
      </c>
      <c r="T6393" s="38">
        <f t="shared" ca="1" si="399"/>
        <v>10</v>
      </c>
      <c r="U6393" s="38">
        <f ca="1">SUM($R$9:S6393)</f>
        <v>-161150</v>
      </c>
    </row>
    <row r="6394" spans="16:21" x14ac:dyDescent="0.2">
      <c r="P6394">
        <v>6386</v>
      </c>
      <c r="Q6394" s="37">
        <f t="shared" ca="1" si="400"/>
        <v>0</v>
      </c>
      <c r="R6394" s="38">
        <f t="shared" si="401"/>
        <v>10</v>
      </c>
      <c r="S6394" s="38">
        <f t="shared" ca="1" si="402"/>
        <v>0</v>
      </c>
      <c r="T6394" s="38">
        <f t="shared" ca="1" si="399"/>
        <v>10</v>
      </c>
      <c r="U6394" s="38">
        <f ca="1">SUM($R$9:S6394)</f>
        <v>-161140</v>
      </c>
    </row>
    <row r="6395" spans="16:21" x14ac:dyDescent="0.2">
      <c r="P6395">
        <v>6387</v>
      </c>
      <c r="Q6395" s="37">
        <f t="shared" ca="1" si="400"/>
        <v>0</v>
      </c>
      <c r="R6395" s="38">
        <f t="shared" si="401"/>
        <v>10</v>
      </c>
      <c r="S6395" s="38">
        <f t="shared" ca="1" si="402"/>
        <v>0</v>
      </c>
      <c r="T6395" s="38">
        <f t="shared" ca="1" si="399"/>
        <v>10</v>
      </c>
      <c r="U6395" s="38">
        <f ca="1">SUM($R$9:S6395)</f>
        <v>-161130</v>
      </c>
    </row>
    <row r="6396" spans="16:21" x14ac:dyDescent="0.2">
      <c r="P6396">
        <v>6388</v>
      </c>
      <c r="Q6396" s="37">
        <f t="shared" ca="1" si="400"/>
        <v>0</v>
      </c>
      <c r="R6396" s="38">
        <f t="shared" si="401"/>
        <v>10</v>
      </c>
      <c r="S6396" s="38">
        <f t="shared" ca="1" si="402"/>
        <v>0</v>
      </c>
      <c r="T6396" s="38">
        <f t="shared" ca="1" si="399"/>
        <v>10</v>
      </c>
      <c r="U6396" s="38">
        <f ca="1">SUM($R$9:S6396)</f>
        <v>-161120</v>
      </c>
    </row>
    <row r="6397" spans="16:21" x14ac:dyDescent="0.2">
      <c r="P6397">
        <v>6389</v>
      </c>
      <c r="Q6397" s="37">
        <f t="shared" ca="1" si="400"/>
        <v>0</v>
      </c>
      <c r="R6397" s="38">
        <f t="shared" si="401"/>
        <v>10</v>
      </c>
      <c r="S6397" s="38">
        <f t="shared" ca="1" si="402"/>
        <v>0</v>
      </c>
      <c r="T6397" s="38">
        <f t="shared" ca="1" si="399"/>
        <v>10</v>
      </c>
      <c r="U6397" s="38">
        <f ca="1">SUM($R$9:S6397)</f>
        <v>-161110</v>
      </c>
    </row>
    <row r="6398" spans="16:21" x14ac:dyDescent="0.2">
      <c r="P6398">
        <v>6390</v>
      </c>
      <c r="Q6398" s="37">
        <f t="shared" ca="1" si="400"/>
        <v>0</v>
      </c>
      <c r="R6398" s="38">
        <f t="shared" si="401"/>
        <v>10</v>
      </c>
      <c r="S6398" s="38">
        <f t="shared" ca="1" si="402"/>
        <v>0</v>
      </c>
      <c r="T6398" s="38">
        <f t="shared" ca="1" si="399"/>
        <v>10</v>
      </c>
      <c r="U6398" s="38">
        <f ca="1">SUM($R$9:S6398)</f>
        <v>-161100</v>
      </c>
    </row>
    <row r="6399" spans="16:21" x14ac:dyDescent="0.2">
      <c r="P6399">
        <v>6391</v>
      </c>
      <c r="Q6399" s="37">
        <f t="shared" ca="1" si="400"/>
        <v>0</v>
      </c>
      <c r="R6399" s="38">
        <f t="shared" si="401"/>
        <v>10</v>
      </c>
      <c r="S6399" s="38">
        <f t="shared" ca="1" si="402"/>
        <v>0</v>
      </c>
      <c r="T6399" s="38">
        <f t="shared" ca="1" si="399"/>
        <v>10</v>
      </c>
      <c r="U6399" s="38">
        <f ca="1">SUM($R$9:S6399)</f>
        <v>-161090</v>
      </c>
    </row>
    <row r="6400" spans="16:21" x14ac:dyDescent="0.2">
      <c r="P6400">
        <v>6392</v>
      </c>
      <c r="Q6400" s="37">
        <f t="shared" ca="1" si="400"/>
        <v>0</v>
      </c>
      <c r="R6400" s="38">
        <f t="shared" si="401"/>
        <v>10</v>
      </c>
      <c r="S6400" s="38">
        <f t="shared" ca="1" si="402"/>
        <v>0</v>
      </c>
      <c r="T6400" s="38">
        <f t="shared" ca="1" si="399"/>
        <v>10</v>
      </c>
      <c r="U6400" s="38">
        <f ca="1">SUM($R$9:S6400)</f>
        <v>-161080</v>
      </c>
    </row>
    <row r="6401" spans="16:21" x14ac:dyDescent="0.2">
      <c r="P6401">
        <v>6393</v>
      </c>
      <c r="Q6401" s="37">
        <f t="shared" ca="1" si="400"/>
        <v>0</v>
      </c>
      <c r="R6401" s="38">
        <f t="shared" si="401"/>
        <v>10</v>
      </c>
      <c r="S6401" s="38">
        <f t="shared" ca="1" si="402"/>
        <v>0</v>
      </c>
      <c r="T6401" s="38">
        <f t="shared" ca="1" si="399"/>
        <v>10</v>
      </c>
      <c r="U6401" s="38">
        <f ca="1">SUM($R$9:S6401)</f>
        <v>-161070</v>
      </c>
    </row>
    <row r="6402" spans="16:21" x14ac:dyDescent="0.2">
      <c r="P6402">
        <v>6394</v>
      </c>
      <c r="Q6402" s="37">
        <f t="shared" ca="1" si="400"/>
        <v>0</v>
      </c>
      <c r="R6402" s="38">
        <f t="shared" si="401"/>
        <v>10</v>
      </c>
      <c r="S6402" s="38">
        <f t="shared" ca="1" si="402"/>
        <v>0</v>
      </c>
      <c r="T6402" s="38">
        <f t="shared" ca="1" si="399"/>
        <v>10</v>
      </c>
      <c r="U6402" s="38">
        <f ca="1">SUM($R$9:S6402)</f>
        <v>-161060</v>
      </c>
    </row>
    <row r="6403" spans="16:21" x14ac:dyDescent="0.2">
      <c r="P6403">
        <v>6395</v>
      </c>
      <c r="Q6403" s="37">
        <f t="shared" ca="1" si="400"/>
        <v>0</v>
      </c>
      <c r="R6403" s="38">
        <f t="shared" si="401"/>
        <v>10</v>
      </c>
      <c r="S6403" s="38">
        <f t="shared" ca="1" si="402"/>
        <v>0</v>
      </c>
      <c r="T6403" s="38">
        <f t="shared" ca="1" si="399"/>
        <v>10</v>
      </c>
      <c r="U6403" s="38">
        <f ca="1">SUM($R$9:S6403)</f>
        <v>-161050</v>
      </c>
    </row>
    <row r="6404" spans="16:21" x14ac:dyDescent="0.2">
      <c r="P6404">
        <v>6396</v>
      </c>
      <c r="Q6404" s="37">
        <f t="shared" ca="1" si="400"/>
        <v>0</v>
      </c>
      <c r="R6404" s="38">
        <f t="shared" si="401"/>
        <v>10</v>
      </c>
      <c r="S6404" s="38">
        <f t="shared" ca="1" si="402"/>
        <v>0</v>
      </c>
      <c r="T6404" s="38">
        <f t="shared" ca="1" si="399"/>
        <v>10</v>
      </c>
      <c r="U6404" s="38">
        <f ca="1">SUM($R$9:S6404)</f>
        <v>-161040</v>
      </c>
    </row>
    <row r="6405" spans="16:21" x14ac:dyDescent="0.2">
      <c r="P6405">
        <v>6397</v>
      </c>
      <c r="Q6405" s="37">
        <f t="shared" ca="1" si="400"/>
        <v>0</v>
      </c>
      <c r="R6405" s="38">
        <f t="shared" si="401"/>
        <v>10</v>
      </c>
      <c r="S6405" s="38">
        <f t="shared" ca="1" si="402"/>
        <v>0</v>
      </c>
      <c r="T6405" s="38">
        <f t="shared" ca="1" si="399"/>
        <v>10</v>
      </c>
      <c r="U6405" s="38">
        <f ca="1">SUM($R$9:S6405)</f>
        <v>-161030</v>
      </c>
    </row>
    <row r="6406" spans="16:21" x14ac:dyDescent="0.2">
      <c r="P6406">
        <v>6398</v>
      </c>
      <c r="Q6406" s="37">
        <f t="shared" ca="1" si="400"/>
        <v>0</v>
      </c>
      <c r="R6406" s="38">
        <f t="shared" si="401"/>
        <v>10</v>
      </c>
      <c r="S6406" s="38">
        <f t="shared" ca="1" si="402"/>
        <v>0</v>
      </c>
      <c r="T6406" s="38">
        <f t="shared" ca="1" si="399"/>
        <v>10</v>
      </c>
      <c r="U6406" s="38">
        <f ca="1">SUM($R$9:S6406)</f>
        <v>-161020</v>
      </c>
    </row>
    <row r="6407" spans="16:21" x14ac:dyDescent="0.2">
      <c r="P6407">
        <v>6399</v>
      </c>
      <c r="Q6407" s="37">
        <f t="shared" ca="1" si="400"/>
        <v>0</v>
      </c>
      <c r="R6407" s="38">
        <f t="shared" si="401"/>
        <v>10</v>
      </c>
      <c r="S6407" s="38">
        <f t="shared" ca="1" si="402"/>
        <v>0</v>
      </c>
      <c r="T6407" s="38">
        <f t="shared" ca="1" si="399"/>
        <v>10</v>
      </c>
      <c r="U6407" s="38">
        <f ca="1">SUM($R$9:S6407)</f>
        <v>-161010</v>
      </c>
    </row>
    <row r="6408" spans="16:21" x14ac:dyDescent="0.2">
      <c r="P6408">
        <v>6400</v>
      </c>
      <c r="Q6408" s="37">
        <f t="shared" ca="1" si="400"/>
        <v>0</v>
      </c>
      <c r="R6408" s="38">
        <f t="shared" si="401"/>
        <v>10</v>
      </c>
      <c r="S6408" s="38">
        <f t="shared" ca="1" si="402"/>
        <v>0</v>
      </c>
      <c r="T6408" s="38">
        <f t="shared" ca="1" si="399"/>
        <v>10</v>
      </c>
      <c r="U6408" s="38">
        <f ca="1">SUM($R$9:S6408)</f>
        <v>-161000</v>
      </c>
    </row>
    <row r="6409" spans="16:21" x14ac:dyDescent="0.2">
      <c r="P6409">
        <v>6401</v>
      </c>
      <c r="Q6409" s="37">
        <f t="shared" ca="1" si="400"/>
        <v>0</v>
      </c>
      <c r="R6409" s="38">
        <f t="shared" si="401"/>
        <v>10</v>
      </c>
      <c r="S6409" s="38">
        <f t="shared" ca="1" si="402"/>
        <v>0</v>
      </c>
      <c r="T6409" s="38">
        <f t="shared" ca="1" si="399"/>
        <v>10</v>
      </c>
      <c r="U6409" s="38">
        <f ca="1">SUM($R$9:S6409)</f>
        <v>-160990</v>
      </c>
    </row>
    <row r="6410" spans="16:21" x14ac:dyDescent="0.2">
      <c r="P6410">
        <v>6402</v>
      </c>
      <c r="Q6410" s="37">
        <f t="shared" ca="1" si="400"/>
        <v>0</v>
      </c>
      <c r="R6410" s="38">
        <f t="shared" si="401"/>
        <v>10</v>
      </c>
      <c r="S6410" s="38">
        <f t="shared" ca="1" si="402"/>
        <v>0</v>
      </c>
      <c r="T6410" s="38">
        <f t="shared" ref="T6410:T6473" ca="1" si="403">R6410+S6410</f>
        <v>10</v>
      </c>
      <c r="U6410" s="38">
        <f ca="1">SUM($R$9:S6410)</f>
        <v>-160980</v>
      </c>
    </row>
    <row r="6411" spans="16:21" x14ac:dyDescent="0.2">
      <c r="P6411">
        <v>6403</v>
      </c>
      <c r="Q6411" s="37">
        <f t="shared" ca="1" si="400"/>
        <v>0</v>
      </c>
      <c r="R6411" s="38">
        <f t="shared" si="401"/>
        <v>10</v>
      </c>
      <c r="S6411" s="38">
        <f t="shared" ca="1" si="402"/>
        <v>0</v>
      </c>
      <c r="T6411" s="38">
        <f t="shared" ca="1" si="403"/>
        <v>10</v>
      </c>
      <c r="U6411" s="38">
        <f ca="1">SUM($R$9:S6411)</f>
        <v>-160970</v>
      </c>
    </row>
    <row r="6412" spans="16:21" x14ac:dyDescent="0.2">
      <c r="P6412">
        <v>6404</v>
      </c>
      <c r="Q6412" s="37">
        <f t="shared" ca="1" si="400"/>
        <v>0</v>
      </c>
      <c r="R6412" s="38">
        <f t="shared" si="401"/>
        <v>10</v>
      </c>
      <c r="S6412" s="38">
        <f t="shared" ca="1" si="402"/>
        <v>0</v>
      </c>
      <c r="T6412" s="38">
        <f t="shared" ca="1" si="403"/>
        <v>10</v>
      </c>
      <c r="U6412" s="38">
        <f ca="1">SUM($R$9:S6412)</f>
        <v>-160960</v>
      </c>
    </row>
    <row r="6413" spans="16:21" x14ac:dyDescent="0.2">
      <c r="P6413">
        <v>6405</v>
      </c>
      <c r="Q6413" s="37">
        <f t="shared" ca="1" si="400"/>
        <v>0</v>
      </c>
      <c r="R6413" s="38">
        <f t="shared" si="401"/>
        <v>10</v>
      </c>
      <c r="S6413" s="38">
        <f t="shared" ca="1" si="402"/>
        <v>0</v>
      </c>
      <c r="T6413" s="38">
        <f t="shared" ca="1" si="403"/>
        <v>10</v>
      </c>
      <c r="U6413" s="38">
        <f ca="1">SUM($R$9:S6413)</f>
        <v>-160950</v>
      </c>
    </row>
    <row r="6414" spans="16:21" x14ac:dyDescent="0.2">
      <c r="P6414">
        <v>6406</v>
      </c>
      <c r="Q6414" s="37">
        <f t="shared" ca="1" si="400"/>
        <v>0</v>
      </c>
      <c r="R6414" s="38">
        <f t="shared" si="401"/>
        <v>10</v>
      </c>
      <c r="S6414" s="38">
        <f t="shared" ca="1" si="402"/>
        <v>0</v>
      </c>
      <c r="T6414" s="38">
        <f t="shared" ca="1" si="403"/>
        <v>10</v>
      </c>
      <c r="U6414" s="38">
        <f ca="1">SUM($R$9:S6414)</f>
        <v>-160940</v>
      </c>
    </row>
    <row r="6415" spans="16:21" x14ac:dyDescent="0.2">
      <c r="P6415">
        <v>6407</v>
      </c>
      <c r="Q6415" s="37">
        <f t="shared" ca="1" si="400"/>
        <v>0</v>
      </c>
      <c r="R6415" s="38">
        <f t="shared" si="401"/>
        <v>10</v>
      </c>
      <c r="S6415" s="38">
        <f t="shared" ca="1" si="402"/>
        <v>0</v>
      </c>
      <c r="T6415" s="38">
        <f t="shared" ca="1" si="403"/>
        <v>10</v>
      </c>
      <c r="U6415" s="38">
        <f ca="1">SUM($R$9:S6415)</f>
        <v>-160930</v>
      </c>
    </row>
    <row r="6416" spans="16:21" x14ac:dyDescent="0.2">
      <c r="P6416">
        <v>6408</v>
      </c>
      <c r="Q6416" s="37">
        <f t="shared" ca="1" si="400"/>
        <v>0</v>
      </c>
      <c r="R6416" s="38">
        <f t="shared" si="401"/>
        <v>10</v>
      </c>
      <c r="S6416" s="38">
        <f t="shared" ca="1" si="402"/>
        <v>0</v>
      </c>
      <c r="T6416" s="38">
        <f t="shared" ca="1" si="403"/>
        <v>10</v>
      </c>
      <c r="U6416" s="38">
        <f ca="1">SUM($R$9:S6416)</f>
        <v>-160920</v>
      </c>
    </row>
    <row r="6417" spans="16:21" x14ac:dyDescent="0.2">
      <c r="P6417">
        <v>6409</v>
      </c>
      <c r="Q6417" s="37">
        <f t="shared" ca="1" si="400"/>
        <v>0</v>
      </c>
      <c r="R6417" s="38">
        <f t="shared" si="401"/>
        <v>10</v>
      </c>
      <c r="S6417" s="38">
        <f t="shared" ca="1" si="402"/>
        <v>0</v>
      </c>
      <c r="T6417" s="38">
        <f t="shared" ca="1" si="403"/>
        <v>10</v>
      </c>
      <c r="U6417" s="38">
        <f ca="1">SUM($R$9:S6417)</f>
        <v>-160910</v>
      </c>
    </row>
    <row r="6418" spans="16:21" x14ac:dyDescent="0.2">
      <c r="P6418">
        <v>6410</v>
      </c>
      <c r="Q6418" s="37">
        <f t="shared" ca="1" si="400"/>
        <v>0</v>
      </c>
      <c r="R6418" s="38">
        <f t="shared" si="401"/>
        <v>10</v>
      </c>
      <c r="S6418" s="38">
        <f t="shared" ca="1" si="402"/>
        <v>0</v>
      </c>
      <c r="T6418" s="38">
        <f t="shared" ca="1" si="403"/>
        <v>10</v>
      </c>
      <c r="U6418" s="38">
        <f ca="1">SUM($R$9:S6418)</f>
        <v>-160900</v>
      </c>
    </row>
    <row r="6419" spans="16:21" x14ac:dyDescent="0.2">
      <c r="P6419">
        <v>6411</v>
      </c>
      <c r="Q6419" s="37">
        <f t="shared" ca="1" si="400"/>
        <v>0</v>
      </c>
      <c r="R6419" s="38">
        <f t="shared" si="401"/>
        <v>10</v>
      </c>
      <c r="S6419" s="38">
        <f t="shared" ca="1" si="402"/>
        <v>0</v>
      </c>
      <c r="T6419" s="38">
        <f t="shared" ca="1" si="403"/>
        <v>10</v>
      </c>
      <c r="U6419" s="38">
        <f ca="1">SUM($R$9:S6419)</f>
        <v>-160890</v>
      </c>
    </row>
    <row r="6420" spans="16:21" x14ac:dyDescent="0.2">
      <c r="P6420">
        <v>6412</v>
      </c>
      <c r="Q6420" s="37">
        <f t="shared" ca="1" si="400"/>
        <v>0</v>
      </c>
      <c r="R6420" s="38">
        <f t="shared" si="401"/>
        <v>10</v>
      </c>
      <c r="S6420" s="38">
        <f t="shared" ca="1" si="402"/>
        <v>0</v>
      </c>
      <c r="T6420" s="38">
        <f t="shared" ca="1" si="403"/>
        <v>10</v>
      </c>
      <c r="U6420" s="38">
        <f ca="1">SUM($R$9:S6420)</f>
        <v>-160880</v>
      </c>
    </row>
    <row r="6421" spans="16:21" x14ac:dyDescent="0.2">
      <c r="P6421">
        <v>6413</v>
      </c>
      <c r="Q6421" s="37">
        <f t="shared" ca="1" si="400"/>
        <v>0</v>
      </c>
      <c r="R6421" s="38">
        <f t="shared" si="401"/>
        <v>10</v>
      </c>
      <c r="S6421" s="38">
        <f t="shared" ca="1" si="402"/>
        <v>0</v>
      </c>
      <c r="T6421" s="38">
        <f t="shared" ca="1" si="403"/>
        <v>10</v>
      </c>
      <c r="U6421" s="38">
        <f ca="1">SUM($R$9:S6421)</f>
        <v>-160870</v>
      </c>
    </row>
    <row r="6422" spans="16:21" x14ac:dyDescent="0.2">
      <c r="P6422">
        <v>6414</v>
      </c>
      <c r="Q6422" s="37">
        <f t="shared" ca="1" si="400"/>
        <v>0</v>
      </c>
      <c r="R6422" s="38">
        <f t="shared" si="401"/>
        <v>10</v>
      </c>
      <c r="S6422" s="38">
        <f t="shared" ca="1" si="402"/>
        <v>0</v>
      </c>
      <c r="T6422" s="38">
        <f t="shared" ca="1" si="403"/>
        <v>10</v>
      </c>
      <c r="U6422" s="38">
        <f ca="1">SUM($R$9:S6422)</f>
        <v>-160860</v>
      </c>
    </row>
    <row r="6423" spans="16:21" x14ac:dyDescent="0.2">
      <c r="P6423">
        <v>6415</v>
      </c>
      <c r="Q6423" s="37">
        <f t="shared" ca="1" si="400"/>
        <v>0</v>
      </c>
      <c r="R6423" s="38">
        <f t="shared" si="401"/>
        <v>10</v>
      </c>
      <c r="S6423" s="38">
        <f t="shared" ca="1" si="402"/>
        <v>0</v>
      </c>
      <c r="T6423" s="38">
        <f t="shared" ca="1" si="403"/>
        <v>10</v>
      </c>
      <c r="U6423" s="38">
        <f ca="1">SUM($R$9:S6423)</f>
        <v>-160850</v>
      </c>
    </row>
    <row r="6424" spans="16:21" x14ac:dyDescent="0.2">
      <c r="P6424">
        <v>6416</v>
      </c>
      <c r="Q6424" s="37">
        <f t="shared" ca="1" si="400"/>
        <v>0</v>
      </c>
      <c r="R6424" s="38">
        <f t="shared" si="401"/>
        <v>10</v>
      </c>
      <c r="S6424" s="38">
        <f t="shared" ca="1" si="402"/>
        <v>0</v>
      </c>
      <c r="T6424" s="38">
        <f t="shared" ca="1" si="403"/>
        <v>10</v>
      </c>
      <c r="U6424" s="38">
        <f ca="1">SUM($R$9:S6424)</f>
        <v>-160840</v>
      </c>
    </row>
    <row r="6425" spans="16:21" x14ac:dyDescent="0.2">
      <c r="P6425">
        <v>6417</v>
      </c>
      <c r="Q6425" s="37">
        <f t="shared" ca="1" si="400"/>
        <v>0</v>
      </c>
      <c r="R6425" s="38">
        <f t="shared" si="401"/>
        <v>10</v>
      </c>
      <c r="S6425" s="38">
        <f t="shared" ca="1" si="402"/>
        <v>0</v>
      </c>
      <c r="T6425" s="38">
        <f t="shared" ca="1" si="403"/>
        <v>10</v>
      </c>
      <c r="U6425" s="38">
        <f ca="1">SUM($R$9:S6425)</f>
        <v>-160830</v>
      </c>
    </row>
    <row r="6426" spans="16:21" x14ac:dyDescent="0.2">
      <c r="P6426">
        <v>6418</v>
      </c>
      <c r="Q6426" s="37">
        <f t="shared" ca="1" si="400"/>
        <v>0</v>
      </c>
      <c r="R6426" s="38">
        <f t="shared" si="401"/>
        <v>10</v>
      </c>
      <c r="S6426" s="38">
        <f t="shared" ca="1" si="402"/>
        <v>0</v>
      </c>
      <c r="T6426" s="38">
        <f t="shared" ca="1" si="403"/>
        <v>10</v>
      </c>
      <c r="U6426" s="38">
        <f ca="1">SUM($R$9:S6426)</f>
        <v>-160820</v>
      </c>
    </row>
    <row r="6427" spans="16:21" x14ac:dyDescent="0.2">
      <c r="P6427">
        <v>6419</v>
      </c>
      <c r="Q6427" s="37">
        <f t="shared" ca="1" si="400"/>
        <v>0</v>
      </c>
      <c r="R6427" s="38">
        <f t="shared" si="401"/>
        <v>10</v>
      </c>
      <c r="S6427" s="38">
        <f t="shared" ca="1" si="402"/>
        <v>0</v>
      </c>
      <c r="T6427" s="38">
        <f t="shared" ca="1" si="403"/>
        <v>10</v>
      </c>
      <c r="U6427" s="38">
        <f ca="1">SUM($R$9:S6427)</f>
        <v>-160810</v>
      </c>
    </row>
    <row r="6428" spans="16:21" x14ac:dyDescent="0.2">
      <c r="P6428">
        <v>6420</v>
      </c>
      <c r="Q6428" s="37">
        <f t="shared" ca="1" si="400"/>
        <v>0</v>
      </c>
      <c r="R6428" s="38">
        <f t="shared" si="401"/>
        <v>10</v>
      </c>
      <c r="S6428" s="38">
        <f t="shared" ca="1" si="402"/>
        <v>0</v>
      </c>
      <c r="T6428" s="38">
        <f t="shared" ca="1" si="403"/>
        <v>10</v>
      </c>
      <c r="U6428" s="38">
        <f ca="1">SUM($R$9:S6428)</f>
        <v>-160800</v>
      </c>
    </row>
    <row r="6429" spans="16:21" x14ac:dyDescent="0.2">
      <c r="P6429">
        <v>6421</v>
      </c>
      <c r="Q6429" s="37">
        <f t="shared" ca="1" si="400"/>
        <v>0</v>
      </c>
      <c r="R6429" s="38">
        <f t="shared" si="401"/>
        <v>10</v>
      </c>
      <c r="S6429" s="38">
        <f t="shared" ca="1" si="402"/>
        <v>0</v>
      </c>
      <c r="T6429" s="38">
        <f t="shared" ca="1" si="403"/>
        <v>10</v>
      </c>
      <c r="U6429" s="38">
        <f ca="1">SUM($R$9:S6429)</f>
        <v>-160790</v>
      </c>
    </row>
    <row r="6430" spans="16:21" x14ac:dyDescent="0.2">
      <c r="P6430">
        <v>6422</v>
      </c>
      <c r="Q6430" s="37">
        <f t="shared" ca="1" si="400"/>
        <v>0</v>
      </c>
      <c r="R6430" s="38">
        <f t="shared" si="401"/>
        <v>10</v>
      </c>
      <c r="S6430" s="38">
        <f t="shared" ca="1" si="402"/>
        <v>0</v>
      </c>
      <c r="T6430" s="38">
        <f t="shared" ca="1" si="403"/>
        <v>10</v>
      </c>
      <c r="U6430" s="38">
        <f ca="1">SUM($R$9:S6430)</f>
        <v>-160780</v>
      </c>
    </row>
    <row r="6431" spans="16:21" x14ac:dyDescent="0.2">
      <c r="P6431">
        <v>6423</v>
      </c>
      <c r="Q6431" s="37">
        <f t="shared" ca="1" si="400"/>
        <v>0</v>
      </c>
      <c r="R6431" s="38">
        <f t="shared" si="401"/>
        <v>10</v>
      </c>
      <c r="S6431" s="38">
        <f t="shared" ca="1" si="402"/>
        <v>0</v>
      </c>
      <c r="T6431" s="38">
        <f t="shared" ca="1" si="403"/>
        <v>10</v>
      </c>
      <c r="U6431" s="38">
        <f ca="1">SUM($R$9:S6431)</f>
        <v>-160770</v>
      </c>
    </row>
    <row r="6432" spans="16:21" x14ac:dyDescent="0.2">
      <c r="P6432">
        <v>6424</v>
      </c>
      <c r="Q6432" s="37">
        <f t="shared" ca="1" si="400"/>
        <v>0</v>
      </c>
      <c r="R6432" s="38">
        <f t="shared" si="401"/>
        <v>10</v>
      </c>
      <c r="S6432" s="38">
        <f t="shared" ca="1" si="402"/>
        <v>0</v>
      </c>
      <c r="T6432" s="38">
        <f t="shared" ca="1" si="403"/>
        <v>10</v>
      </c>
      <c r="U6432" s="38">
        <f ca="1">SUM($R$9:S6432)</f>
        <v>-160760</v>
      </c>
    </row>
    <row r="6433" spans="16:21" x14ac:dyDescent="0.2">
      <c r="P6433">
        <v>6425</v>
      </c>
      <c r="Q6433" s="37">
        <f t="shared" ca="1" si="400"/>
        <v>0</v>
      </c>
      <c r="R6433" s="38">
        <f t="shared" si="401"/>
        <v>10</v>
      </c>
      <c r="S6433" s="38">
        <f t="shared" ca="1" si="402"/>
        <v>0</v>
      </c>
      <c r="T6433" s="38">
        <f t="shared" ca="1" si="403"/>
        <v>10</v>
      </c>
      <c r="U6433" s="38">
        <f ca="1">SUM($R$9:S6433)</f>
        <v>-160750</v>
      </c>
    </row>
    <row r="6434" spans="16:21" x14ac:dyDescent="0.2">
      <c r="P6434">
        <v>6426</v>
      </c>
      <c r="Q6434" s="37">
        <f t="shared" ca="1" si="400"/>
        <v>0</v>
      </c>
      <c r="R6434" s="38">
        <f t="shared" si="401"/>
        <v>10</v>
      </c>
      <c r="S6434" s="38">
        <f t="shared" ca="1" si="402"/>
        <v>0</v>
      </c>
      <c r="T6434" s="38">
        <f t="shared" ca="1" si="403"/>
        <v>10</v>
      </c>
      <c r="U6434" s="38">
        <f ca="1">SUM($R$9:S6434)</f>
        <v>-160740</v>
      </c>
    </row>
    <row r="6435" spans="16:21" x14ac:dyDescent="0.2">
      <c r="P6435">
        <v>6427</v>
      </c>
      <c r="Q6435" s="37">
        <f t="shared" ca="1" si="400"/>
        <v>0</v>
      </c>
      <c r="R6435" s="38">
        <f t="shared" si="401"/>
        <v>10</v>
      </c>
      <c r="S6435" s="38">
        <f t="shared" ca="1" si="402"/>
        <v>0</v>
      </c>
      <c r="T6435" s="38">
        <f t="shared" ca="1" si="403"/>
        <v>10</v>
      </c>
      <c r="U6435" s="38">
        <f ca="1">SUM($R$9:S6435)</f>
        <v>-160730</v>
      </c>
    </row>
    <row r="6436" spans="16:21" x14ac:dyDescent="0.2">
      <c r="P6436">
        <v>6428</v>
      </c>
      <c r="Q6436" s="37">
        <f t="shared" ca="1" si="400"/>
        <v>0</v>
      </c>
      <c r="R6436" s="38">
        <f t="shared" si="401"/>
        <v>10</v>
      </c>
      <c r="S6436" s="38">
        <f t="shared" ca="1" si="402"/>
        <v>0</v>
      </c>
      <c r="T6436" s="38">
        <f t="shared" ca="1" si="403"/>
        <v>10</v>
      </c>
      <c r="U6436" s="38">
        <f ca="1">SUM($R$9:S6436)</f>
        <v>-160720</v>
      </c>
    </row>
    <row r="6437" spans="16:21" x14ac:dyDescent="0.2">
      <c r="P6437">
        <v>6429</v>
      </c>
      <c r="Q6437" s="37">
        <f t="shared" ca="1" si="400"/>
        <v>0</v>
      </c>
      <c r="R6437" s="38">
        <f t="shared" si="401"/>
        <v>10</v>
      </c>
      <c r="S6437" s="38">
        <f t="shared" ca="1" si="402"/>
        <v>0</v>
      </c>
      <c r="T6437" s="38">
        <f t="shared" ca="1" si="403"/>
        <v>10</v>
      </c>
      <c r="U6437" s="38">
        <f ca="1">SUM($R$9:S6437)</f>
        <v>-160710</v>
      </c>
    </row>
    <row r="6438" spans="16:21" x14ac:dyDescent="0.2">
      <c r="P6438">
        <v>6430</v>
      </c>
      <c r="Q6438" s="37">
        <f t="shared" ca="1" si="400"/>
        <v>0</v>
      </c>
      <c r="R6438" s="38">
        <f t="shared" si="401"/>
        <v>10</v>
      </c>
      <c r="S6438" s="38">
        <f t="shared" ca="1" si="402"/>
        <v>0</v>
      </c>
      <c r="T6438" s="38">
        <f t="shared" ca="1" si="403"/>
        <v>10</v>
      </c>
      <c r="U6438" s="38">
        <f ca="1">SUM($R$9:S6438)</f>
        <v>-160700</v>
      </c>
    </row>
    <row r="6439" spans="16:21" x14ac:dyDescent="0.2">
      <c r="P6439">
        <v>6431</v>
      </c>
      <c r="Q6439" s="37">
        <f t="shared" ca="1" si="400"/>
        <v>0</v>
      </c>
      <c r="R6439" s="38">
        <f t="shared" si="401"/>
        <v>10</v>
      </c>
      <c r="S6439" s="38">
        <f t="shared" ca="1" si="402"/>
        <v>0</v>
      </c>
      <c r="T6439" s="38">
        <f t="shared" ca="1" si="403"/>
        <v>10</v>
      </c>
      <c r="U6439" s="38">
        <f ca="1">SUM($R$9:S6439)</f>
        <v>-160690</v>
      </c>
    </row>
    <row r="6440" spans="16:21" x14ac:dyDescent="0.2">
      <c r="P6440">
        <v>6432</v>
      </c>
      <c r="Q6440" s="37">
        <f t="shared" ca="1" si="400"/>
        <v>0</v>
      </c>
      <c r="R6440" s="38">
        <f t="shared" si="401"/>
        <v>10</v>
      </c>
      <c r="S6440" s="38">
        <f t="shared" ca="1" si="402"/>
        <v>0</v>
      </c>
      <c r="T6440" s="38">
        <f t="shared" ca="1" si="403"/>
        <v>10</v>
      </c>
      <c r="U6440" s="38">
        <f ca="1">SUM($R$9:S6440)</f>
        <v>-160680</v>
      </c>
    </row>
    <row r="6441" spans="16:21" x14ac:dyDescent="0.2">
      <c r="P6441">
        <v>6433</v>
      </c>
      <c r="Q6441" s="37">
        <f t="shared" ca="1" si="400"/>
        <v>0</v>
      </c>
      <c r="R6441" s="38">
        <f t="shared" si="401"/>
        <v>10</v>
      </c>
      <c r="S6441" s="38">
        <f t="shared" ca="1" si="402"/>
        <v>0</v>
      </c>
      <c r="T6441" s="38">
        <f t="shared" ca="1" si="403"/>
        <v>10</v>
      </c>
      <c r="U6441" s="38">
        <f ca="1">SUM($R$9:S6441)</f>
        <v>-160670</v>
      </c>
    </row>
    <row r="6442" spans="16:21" x14ac:dyDescent="0.2">
      <c r="P6442">
        <v>6434</v>
      </c>
      <c r="Q6442" s="37">
        <f t="shared" ca="1" si="400"/>
        <v>0</v>
      </c>
      <c r="R6442" s="38">
        <f t="shared" si="401"/>
        <v>10</v>
      </c>
      <c r="S6442" s="38">
        <f t="shared" ca="1" si="402"/>
        <v>0</v>
      </c>
      <c r="T6442" s="38">
        <f t="shared" ca="1" si="403"/>
        <v>10</v>
      </c>
      <c r="U6442" s="38">
        <f ca="1">SUM($R$9:S6442)</f>
        <v>-160660</v>
      </c>
    </row>
    <row r="6443" spans="16:21" x14ac:dyDescent="0.2">
      <c r="P6443">
        <v>6435</v>
      </c>
      <c r="Q6443" s="37">
        <f t="shared" ca="1" si="400"/>
        <v>0</v>
      </c>
      <c r="R6443" s="38">
        <f t="shared" si="401"/>
        <v>10</v>
      </c>
      <c r="S6443" s="38">
        <f t="shared" ca="1" si="402"/>
        <v>0</v>
      </c>
      <c r="T6443" s="38">
        <f t="shared" ca="1" si="403"/>
        <v>10</v>
      </c>
      <c r="U6443" s="38">
        <f ca="1">SUM($R$9:S6443)</f>
        <v>-160650</v>
      </c>
    </row>
    <row r="6444" spans="16:21" x14ac:dyDescent="0.2">
      <c r="P6444">
        <v>6436</v>
      </c>
      <c r="Q6444" s="37">
        <f t="shared" ca="1" si="400"/>
        <v>0</v>
      </c>
      <c r="R6444" s="38">
        <f t="shared" si="401"/>
        <v>10</v>
      </c>
      <c r="S6444" s="38">
        <f t="shared" ca="1" si="402"/>
        <v>0</v>
      </c>
      <c r="T6444" s="38">
        <f t="shared" ca="1" si="403"/>
        <v>10</v>
      </c>
      <c r="U6444" s="38">
        <f ca="1">SUM($R$9:S6444)</f>
        <v>-160640</v>
      </c>
    </row>
    <row r="6445" spans="16:21" x14ac:dyDescent="0.2">
      <c r="P6445">
        <v>6437</v>
      </c>
      <c r="Q6445" s="37">
        <f t="shared" ca="1" si="400"/>
        <v>0</v>
      </c>
      <c r="R6445" s="38">
        <f t="shared" si="401"/>
        <v>10</v>
      </c>
      <c r="S6445" s="38">
        <f t="shared" ca="1" si="402"/>
        <v>0</v>
      </c>
      <c r="T6445" s="38">
        <f t="shared" ca="1" si="403"/>
        <v>10</v>
      </c>
      <c r="U6445" s="38">
        <f ca="1">SUM($R$9:S6445)</f>
        <v>-160630</v>
      </c>
    </row>
    <row r="6446" spans="16:21" x14ac:dyDescent="0.2">
      <c r="P6446">
        <v>6438</v>
      </c>
      <c r="Q6446" s="37">
        <f t="shared" ca="1" si="400"/>
        <v>0</v>
      </c>
      <c r="R6446" s="38">
        <f t="shared" si="401"/>
        <v>10</v>
      </c>
      <c r="S6446" s="38">
        <f t="shared" ca="1" si="402"/>
        <v>0</v>
      </c>
      <c r="T6446" s="38">
        <f t="shared" ca="1" si="403"/>
        <v>10</v>
      </c>
      <c r="U6446" s="38">
        <f ca="1">SUM($R$9:S6446)</f>
        <v>-160620</v>
      </c>
    </row>
    <row r="6447" spans="16:21" x14ac:dyDescent="0.2">
      <c r="P6447">
        <v>6439</v>
      </c>
      <c r="Q6447" s="37">
        <f t="shared" ca="1" si="400"/>
        <v>0</v>
      </c>
      <c r="R6447" s="38">
        <f t="shared" si="401"/>
        <v>10</v>
      </c>
      <c r="S6447" s="38">
        <f t="shared" ca="1" si="402"/>
        <v>0</v>
      </c>
      <c r="T6447" s="38">
        <f t="shared" ca="1" si="403"/>
        <v>10</v>
      </c>
      <c r="U6447" s="38">
        <f ca="1">SUM($R$9:S6447)</f>
        <v>-160610</v>
      </c>
    </row>
    <row r="6448" spans="16:21" x14ac:dyDescent="0.2">
      <c r="P6448">
        <v>6440</v>
      </c>
      <c r="Q6448" s="37">
        <f t="shared" ca="1" si="400"/>
        <v>0</v>
      </c>
      <c r="R6448" s="38">
        <f t="shared" si="401"/>
        <v>10</v>
      </c>
      <c r="S6448" s="38">
        <f t="shared" ca="1" si="402"/>
        <v>0</v>
      </c>
      <c r="T6448" s="38">
        <f t="shared" ca="1" si="403"/>
        <v>10</v>
      </c>
      <c r="U6448" s="38">
        <f ca="1">SUM($R$9:S6448)</f>
        <v>-160600</v>
      </c>
    </row>
    <row r="6449" spans="16:21" x14ac:dyDescent="0.2">
      <c r="P6449">
        <v>6441</v>
      </c>
      <c r="Q6449" s="37">
        <f t="shared" ref="Q6449:Q6512" ca="1" si="404">IF(RAND()&lt;$C$2,1,0)</f>
        <v>1</v>
      </c>
      <c r="R6449" s="38">
        <f t="shared" ref="R6449:R6512" si="405">$G$2</f>
        <v>10</v>
      </c>
      <c r="S6449" s="38">
        <f t="shared" ref="S6449:S6512" ca="1" si="406">IF(Q6449=1,$G$3,$G$4)</f>
        <v>-1000</v>
      </c>
      <c r="T6449" s="38">
        <f t="shared" ca="1" si="403"/>
        <v>-990</v>
      </c>
      <c r="U6449" s="38">
        <f ca="1">SUM($R$9:S6449)</f>
        <v>-161590</v>
      </c>
    </row>
    <row r="6450" spans="16:21" x14ac:dyDescent="0.2">
      <c r="P6450">
        <v>6442</v>
      </c>
      <c r="Q6450" s="37">
        <f t="shared" ca="1" si="404"/>
        <v>0</v>
      </c>
      <c r="R6450" s="38">
        <f t="shared" si="405"/>
        <v>10</v>
      </c>
      <c r="S6450" s="38">
        <f t="shared" ca="1" si="406"/>
        <v>0</v>
      </c>
      <c r="T6450" s="38">
        <f t="shared" ca="1" si="403"/>
        <v>10</v>
      </c>
      <c r="U6450" s="38">
        <f ca="1">SUM($R$9:S6450)</f>
        <v>-161580</v>
      </c>
    </row>
    <row r="6451" spans="16:21" x14ac:dyDescent="0.2">
      <c r="P6451">
        <v>6443</v>
      </c>
      <c r="Q6451" s="37">
        <f t="shared" ca="1" si="404"/>
        <v>0</v>
      </c>
      <c r="R6451" s="38">
        <f t="shared" si="405"/>
        <v>10</v>
      </c>
      <c r="S6451" s="38">
        <f t="shared" ca="1" si="406"/>
        <v>0</v>
      </c>
      <c r="T6451" s="38">
        <f t="shared" ca="1" si="403"/>
        <v>10</v>
      </c>
      <c r="U6451" s="38">
        <f ca="1">SUM($R$9:S6451)</f>
        <v>-161570</v>
      </c>
    </row>
    <row r="6452" spans="16:21" x14ac:dyDescent="0.2">
      <c r="P6452">
        <v>6444</v>
      </c>
      <c r="Q6452" s="37">
        <f t="shared" ca="1" si="404"/>
        <v>0</v>
      </c>
      <c r="R6452" s="38">
        <f t="shared" si="405"/>
        <v>10</v>
      </c>
      <c r="S6452" s="38">
        <f t="shared" ca="1" si="406"/>
        <v>0</v>
      </c>
      <c r="T6452" s="38">
        <f t="shared" ca="1" si="403"/>
        <v>10</v>
      </c>
      <c r="U6452" s="38">
        <f ca="1">SUM($R$9:S6452)</f>
        <v>-161560</v>
      </c>
    </row>
    <row r="6453" spans="16:21" x14ac:dyDescent="0.2">
      <c r="P6453">
        <v>6445</v>
      </c>
      <c r="Q6453" s="37">
        <f t="shared" ca="1" si="404"/>
        <v>0</v>
      </c>
      <c r="R6453" s="38">
        <f t="shared" si="405"/>
        <v>10</v>
      </c>
      <c r="S6453" s="38">
        <f t="shared" ca="1" si="406"/>
        <v>0</v>
      </c>
      <c r="T6453" s="38">
        <f t="shared" ca="1" si="403"/>
        <v>10</v>
      </c>
      <c r="U6453" s="38">
        <f ca="1">SUM($R$9:S6453)</f>
        <v>-161550</v>
      </c>
    </row>
    <row r="6454" spans="16:21" x14ac:dyDescent="0.2">
      <c r="P6454">
        <v>6446</v>
      </c>
      <c r="Q6454" s="37">
        <f t="shared" ca="1" si="404"/>
        <v>0</v>
      </c>
      <c r="R6454" s="38">
        <f t="shared" si="405"/>
        <v>10</v>
      </c>
      <c r="S6454" s="38">
        <f t="shared" ca="1" si="406"/>
        <v>0</v>
      </c>
      <c r="T6454" s="38">
        <f t="shared" ca="1" si="403"/>
        <v>10</v>
      </c>
      <c r="U6454" s="38">
        <f ca="1">SUM($R$9:S6454)</f>
        <v>-161540</v>
      </c>
    </row>
    <row r="6455" spans="16:21" x14ac:dyDescent="0.2">
      <c r="P6455">
        <v>6447</v>
      </c>
      <c r="Q6455" s="37">
        <f t="shared" ca="1" si="404"/>
        <v>0</v>
      </c>
      <c r="R6455" s="38">
        <f t="shared" si="405"/>
        <v>10</v>
      </c>
      <c r="S6455" s="38">
        <f t="shared" ca="1" si="406"/>
        <v>0</v>
      </c>
      <c r="T6455" s="38">
        <f t="shared" ca="1" si="403"/>
        <v>10</v>
      </c>
      <c r="U6455" s="38">
        <f ca="1">SUM($R$9:S6455)</f>
        <v>-161530</v>
      </c>
    </row>
    <row r="6456" spans="16:21" x14ac:dyDescent="0.2">
      <c r="P6456">
        <v>6448</v>
      </c>
      <c r="Q6456" s="37">
        <f t="shared" ca="1" si="404"/>
        <v>0</v>
      </c>
      <c r="R6456" s="38">
        <f t="shared" si="405"/>
        <v>10</v>
      </c>
      <c r="S6456" s="38">
        <f t="shared" ca="1" si="406"/>
        <v>0</v>
      </c>
      <c r="T6456" s="38">
        <f t="shared" ca="1" si="403"/>
        <v>10</v>
      </c>
      <c r="U6456" s="38">
        <f ca="1">SUM($R$9:S6456)</f>
        <v>-161520</v>
      </c>
    </row>
    <row r="6457" spans="16:21" x14ac:dyDescent="0.2">
      <c r="P6457">
        <v>6449</v>
      </c>
      <c r="Q6457" s="37">
        <f t="shared" ca="1" si="404"/>
        <v>0</v>
      </c>
      <c r="R6457" s="38">
        <f t="shared" si="405"/>
        <v>10</v>
      </c>
      <c r="S6457" s="38">
        <f t="shared" ca="1" si="406"/>
        <v>0</v>
      </c>
      <c r="T6457" s="38">
        <f t="shared" ca="1" si="403"/>
        <v>10</v>
      </c>
      <c r="U6457" s="38">
        <f ca="1">SUM($R$9:S6457)</f>
        <v>-161510</v>
      </c>
    </row>
    <row r="6458" spans="16:21" x14ac:dyDescent="0.2">
      <c r="P6458">
        <v>6450</v>
      </c>
      <c r="Q6458" s="37">
        <f t="shared" ca="1" si="404"/>
        <v>0</v>
      </c>
      <c r="R6458" s="38">
        <f t="shared" si="405"/>
        <v>10</v>
      </c>
      <c r="S6458" s="38">
        <f t="shared" ca="1" si="406"/>
        <v>0</v>
      </c>
      <c r="T6458" s="38">
        <f t="shared" ca="1" si="403"/>
        <v>10</v>
      </c>
      <c r="U6458" s="38">
        <f ca="1">SUM($R$9:S6458)</f>
        <v>-161500</v>
      </c>
    </row>
    <row r="6459" spans="16:21" x14ac:dyDescent="0.2">
      <c r="P6459">
        <v>6451</v>
      </c>
      <c r="Q6459" s="37">
        <f t="shared" ca="1" si="404"/>
        <v>0</v>
      </c>
      <c r="R6459" s="38">
        <f t="shared" si="405"/>
        <v>10</v>
      </c>
      <c r="S6459" s="38">
        <f t="shared" ca="1" si="406"/>
        <v>0</v>
      </c>
      <c r="T6459" s="38">
        <f t="shared" ca="1" si="403"/>
        <v>10</v>
      </c>
      <c r="U6459" s="38">
        <f ca="1">SUM($R$9:S6459)</f>
        <v>-161490</v>
      </c>
    </row>
    <row r="6460" spans="16:21" x14ac:dyDescent="0.2">
      <c r="P6460">
        <v>6452</v>
      </c>
      <c r="Q6460" s="37">
        <f t="shared" ca="1" si="404"/>
        <v>0</v>
      </c>
      <c r="R6460" s="38">
        <f t="shared" si="405"/>
        <v>10</v>
      </c>
      <c r="S6460" s="38">
        <f t="shared" ca="1" si="406"/>
        <v>0</v>
      </c>
      <c r="T6460" s="38">
        <f t="shared" ca="1" si="403"/>
        <v>10</v>
      </c>
      <c r="U6460" s="38">
        <f ca="1">SUM($R$9:S6460)</f>
        <v>-161480</v>
      </c>
    </row>
    <row r="6461" spans="16:21" x14ac:dyDescent="0.2">
      <c r="P6461">
        <v>6453</v>
      </c>
      <c r="Q6461" s="37">
        <f t="shared" ca="1" si="404"/>
        <v>0</v>
      </c>
      <c r="R6461" s="38">
        <f t="shared" si="405"/>
        <v>10</v>
      </c>
      <c r="S6461" s="38">
        <f t="shared" ca="1" si="406"/>
        <v>0</v>
      </c>
      <c r="T6461" s="38">
        <f t="shared" ca="1" si="403"/>
        <v>10</v>
      </c>
      <c r="U6461" s="38">
        <f ca="1">SUM($R$9:S6461)</f>
        <v>-161470</v>
      </c>
    </row>
    <row r="6462" spans="16:21" x14ac:dyDescent="0.2">
      <c r="P6462">
        <v>6454</v>
      </c>
      <c r="Q6462" s="37">
        <f t="shared" ca="1" si="404"/>
        <v>0</v>
      </c>
      <c r="R6462" s="38">
        <f t="shared" si="405"/>
        <v>10</v>
      </c>
      <c r="S6462" s="38">
        <f t="shared" ca="1" si="406"/>
        <v>0</v>
      </c>
      <c r="T6462" s="38">
        <f t="shared" ca="1" si="403"/>
        <v>10</v>
      </c>
      <c r="U6462" s="38">
        <f ca="1">SUM($R$9:S6462)</f>
        <v>-161460</v>
      </c>
    </row>
    <row r="6463" spans="16:21" x14ac:dyDescent="0.2">
      <c r="P6463">
        <v>6455</v>
      </c>
      <c r="Q6463" s="37">
        <f t="shared" ca="1" si="404"/>
        <v>0</v>
      </c>
      <c r="R6463" s="38">
        <f t="shared" si="405"/>
        <v>10</v>
      </c>
      <c r="S6463" s="38">
        <f t="shared" ca="1" si="406"/>
        <v>0</v>
      </c>
      <c r="T6463" s="38">
        <f t="shared" ca="1" si="403"/>
        <v>10</v>
      </c>
      <c r="U6463" s="38">
        <f ca="1">SUM($R$9:S6463)</f>
        <v>-161450</v>
      </c>
    </row>
    <row r="6464" spans="16:21" x14ac:dyDescent="0.2">
      <c r="P6464">
        <v>6456</v>
      </c>
      <c r="Q6464" s="37">
        <f t="shared" ca="1" si="404"/>
        <v>1</v>
      </c>
      <c r="R6464" s="38">
        <f t="shared" si="405"/>
        <v>10</v>
      </c>
      <c r="S6464" s="38">
        <f t="shared" ca="1" si="406"/>
        <v>-1000</v>
      </c>
      <c r="T6464" s="38">
        <f t="shared" ca="1" si="403"/>
        <v>-990</v>
      </c>
      <c r="U6464" s="38">
        <f ca="1">SUM($R$9:S6464)</f>
        <v>-162440</v>
      </c>
    </row>
    <row r="6465" spans="16:21" x14ac:dyDescent="0.2">
      <c r="P6465">
        <v>6457</v>
      </c>
      <c r="Q6465" s="37">
        <f t="shared" ca="1" si="404"/>
        <v>0</v>
      </c>
      <c r="R6465" s="38">
        <f t="shared" si="405"/>
        <v>10</v>
      </c>
      <c r="S6465" s="38">
        <f t="shared" ca="1" si="406"/>
        <v>0</v>
      </c>
      <c r="T6465" s="38">
        <f t="shared" ca="1" si="403"/>
        <v>10</v>
      </c>
      <c r="U6465" s="38">
        <f ca="1">SUM($R$9:S6465)</f>
        <v>-162430</v>
      </c>
    </row>
    <row r="6466" spans="16:21" x14ac:dyDescent="0.2">
      <c r="P6466">
        <v>6458</v>
      </c>
      <c r="Q6466" s="37">
        <f t="shared" ca="1" si="404"/>
        <v>0</v>
      </c>
      <c r="R6466" s="38">
        <f t="shared" si="405"/>
        <v>10</v>
      </c>
      <c r="S6466" s="38">
        <f t="shared" ca="1" si="406"/>
        <v>0</v>
      </c>
      <c r="T6466" s="38">
        <f t="shared" ca="1" si="403"/>
        <v>10</v>
      </c>
      <c r="U6466" s="38">
        <f ca="1">SUM($R$9:S6466)</f>
        <v>-162420</v>
      </c>
    </row>
    <row r="6467" spans="16:21" x14ac:dyDescent="0.2">
      <c r="P6467">
        <v>6459</v>
      </c>
      <c r="Q6467" s="37">
        <f t="shared" ca="1" si="404"/>
        <v>0</v>
      </c>
      <c r="R6467" s="38">
        <f t="shared" si="405"/>
        <v>10</v>
      </c>
      <c r="S6467" s="38">
        <f t="shared" ca="1" si="406"/>
        <v>0</v>
      </c>
      <c r="T6467" s="38">
        <f t="shared" ca="1" si="403"/>
        <v>10</v>
      </c>
      <c r="U6467" s="38">
        <f ca="1">SUM($R$9:S6467)</f>
        <v>-162410</v>
      </c>
    </row>
    <row r="6468" spans="16:21" x14ac:dyDescent="0.2">
      <c r="P6468">
        <v>6460</v>
      </c>
      <c r="Q6468" s="37">
        <f t="shared" ca="1" si="404"/>
        <v>0</v>
      </c>
      <c r="R6468" s="38">
        <f t="shared" si="405"/>
        <v>10</v>
      </c>
      <c r="S6468" s="38">
        <f t="shared" ca="1" si="406"/>
        <v>0</v>
      </c>
      <c r="T6468" s="38">
        <f t="shared" ca="1" si="403"/>
        <v>10</v>
      </c>
      <c r="U6468" s="38">
        <f ca="1">SUM($R$9:S6468)</f>
        <v>-162400</v>
      </c>
    </row>
    <row r="6469" spans="16:21" x14ac:dyDescent="0.2">
      <c r="P6469">
        <v>6461</v>
      </c>
      <c r="Q6469" s="37">
        <f t="shared" ca="1" si="404"/>
        <v>0</v>
      </c>
      <c r="R6469" s="38">
        <f t="shared" si="405"/>
        <v>10</v>
      </c>
      <c r="S6469" s="38">
        <f t="shared" ca="1" si="406"/>
        <v>0</v>
      </c>
      <c r="T6469" s="38">
        <f t="shared" ca="1" si="403"/>
        <v>10</v>
      </c>
      <c r="U6469" s="38">
        <f ca="1">SUM($R$9:S6469)</f>
        <v>-162390</v>
      </c>
    </row>
    <row r="6470" spans="16:21" x14ac:dyDescent="0.2">
      <c r="P6470">
        <v>6462</v>
      </c>
      <c r="Q6470" s="37">
        <f t="shared" ca="1" si="404"/>
        <v>0</v>
      </c>
      <c r="R6470" s="38">
        <f t="shared" si="405"/>
        <v>10</v>
      </c>
      <c r="S6470" s="38">
        <f t="shared" ca="1" si="406"/>
        <v>0</v>
      </c>
      <c r="T6470" s="38">
        <f t="shared" ca="1" si="403"/>
        <v>10</v>
      </c>
      <c r="U6470" s="38">
        <f ca="1">SUM($R$9:S6470)</f>
        <v>-162380</v>
      </c>
    </row>
    <row r="6471" spans="16:21" x14ac:dyDescent="0.2">
      <c r="P6471">
        <v>6463</v>
      </c>
      <c r="Q6471" s="37">
        <f t="shared" ca="1" si="404"/>
        <v>0</v>
      </c>
      <c r="R6471" s="38">
        <f t="shared" si="405"/>
        <v>10</v>
      </c>
      <c r="S6471" s="38">
        <f t="shared" ca="1" si="406"/>
        <v>0</v>
      </c>
      <c r="T6471" s="38">
        <f t="shared" ca="1" si="403"/>
        <v>10</v>
      </c>
      <c r="U6471" s="38">
        <f ca="1">SUM($R$9:S6471)</f>
        <v>-162370</v>
      </c>
    </row>
    <row r="6472" spans="16:21" x14ac:dyDescent="0.2">
      <c r="P6472">
        <v>6464</v>
      </c>
      <c r="Q6472" s="37">
        <f t="shared" ca="1" si="404"/>
        <v>0</v>
      </c>
      <c r="R6472" s="38">
        <f t="shared" si="405"/>
        <v>10</v>
      </c>
      <c r="S6472" s="38">
        <f t="shared" ca="1" si="406"/>
        <v>0</v>
      </c>
      <c r="T6472" s="38">
        <f t="shared" ca="1" si="403"/>
        <v>10</v>
      </c>
      <c r="U6472" s="38">
        <f ca="1">SUM($R$9:S6472)</f>
        <v>-162360</v>
      </c>
    </row>
    <row r="6473" spans="16:21" x14ac:dyDescent="0.2">
      <c r="P6473">
        <v>6465</v>
      </c>
      <c r="Q6473" s="37">
        <f t="shared" ca="1" si="404"/>
        <v>0</v>
      </c>
      <c r="R6473" s="38">
        <f t="shared" si="405"/>
        <v>10</v>
      </c>
      <c r="S6473" s="38">
        <f t="shared" ca="1" si="406"/>
        <v>0</v>
      </c>
      <c r="T6473" s="38">
        <f t="shared" ca="1" si="403"/>
        <v>10</v>
      </c>
      <c r="U6473" s="38">
        <f ca="1">SUM($R$9:S6473)</f>
        <v>-162350</v>
      </c>
    </row>
    <row r="6474" spans="16:21" x14ac:dyDescent="0.2">
      <c r="P6474">
        <v>6466</v>
      </c>
      <c r="Q6474" s="37">
        <f t="shared" ca="1" si="404"/>
        <v>0</v>
      </c>
      <c r="R6474" s="38">
        <f t="shared" si="405"/>
        <v>10</v>
      </c>
      <c r="S6474" s="38">
        <f t="shared" ca="1" si="406"/>
        <v>0</v>
      </c>
      <c r="T6474" s="38">
        <f t="shared" ref="T6474:T6537" ca="1" si="407">R6474+S6474</f>
        <v>10</v>
      </c>
      <c r="U6474" s="38">
        <f ca="1">SUM($R$9:S6474)</f>
        <v>-162340</v>
      </c>
    </row>
    <row r="6475" spans="16:21" x14ac:dyDescent="0.2">
      <c r="P6475">
        <v>6467</v>
      </c>
      <c r="Q6475" s="37">
        <f t="shared" ca="1" si="404"/>
        <v>0</v>
      </c>
      <c r="R6475" s="38">
        <f t="shared" si="405"/>
        <v>10</v>
      </c>
      <c r="S6475" s="38">
        <f t="shared" ca="1" si="406"/>
        <v>0</v>
      </c>
      <c r="T6475" s="38">
        <f t="shared" ca="1" si="407"/>
        <v>10</v>
      </c>
      <c r="U6475" s="38">
        <f ca="1">SUM($R$9:S6475)</f>
        <v>-162330</v>
      </c>
    </row>
    <row r="6476" spans="16:21" x14ac:dyDescent="0.2">
      <c r="P6476">
        <v>6468</v>
      </c>
      <c r="Q6476" s="37">
        <f t="shared" ca="1" si="404"/>
        <v>0</v>
      </c>
      <c r="R6476" s="38">
        <f t="shared" si="405"/>
        <v>10</v>
      </c>
      <c r="S6476" s="38">
        <f t="shared" ca="1" si="406"/>
        <v>0</v>
      </c>
      <c r="T6476" s="38">
        <f t="shared" ca="1" si="407"/>
        <v>10</v>
      </c>
      <c r="U6476" s="38">
        <f ca="1">SUM($R$9:S6476)</f>
        <v>-162320</v>
      </c>
    </row>
    <row r="6477" spans="16:21" x14ac:dyDescent="0.2">
      <c r="P6477">
        <v>6469</v>
      </c>
      <c r="Q6477" s="37">
        <f t="shared" ca="1" si="404"/>
        <v>0</v>
      </c>
      <c r="R6477" s="38">
        <f t="shared" si="405"/>
        <v>10</v>
      </c>
      <c r="S6477" s="38">
        <f t="shared" ca="1" si="406"/>
        <v>0</v>
      </c>
      <c r="T6477" s="38">
        <f t="shared" ca="1" si="407"/>
        <v>10</v>
      </c>
      <c r="U6477" s="38">
        <f ca="1">SUM($R$9:S6477)</f>
        <v>-162310</v>
      </c>
    </row>
    <row r="6478" spans="16:21" x14ac:dyDescent="0.2">
      <c r="P6478">
        <v>6470</v>
      </c>
      <c r="Q6478" s="37">
        <f t="shared" ca="1" si="404"/>
        <v>0</v>
      </c>
      <c r="R6478" s="38">
        <f t="shared" si="405"/>
        <v>10</v>
      </c>
      <c r="S6478" s="38">
        <f t="shared" ca="1" si="406"/>
        <v>0</v>
      </c>
      <c r="T6478" s="38">
        <f t="shared" ca="1" si="407"/>
        <v>10</v>
      </c>
      <c r="U6478" s="38">
        <f ca="1">SUM($R$9:S6478)</f>
        <v>-162300</v>
      </c>
    </row>
    <row r="6479" spans="16:21" x14ac:dyDescent="0.2">
      <c r="P6479">
        <v>6471</v>
      </c>
      <c r="Q6479" s="37">
        <f t="shared" ca="1" si="404"/>
        <v>0</v>
      </c>
      <c r="R6479" s="38">
        <f t="shared" si="405"/>
        <v>10</v>
      </c>
      <c r="S6479" s="38">
        <f t="shared" ca="1" si="406"/>
        <v>0</v>
      </c>
      <c r="T6479" s="38">
        <f t="shared" ca="1" si="407"/>
        <v>10</v>
      </c>
      <c r="U6479" s="38">
        <f ca="1">SUM($R$9:S6479)</f>
        <v>-162290</v>
      </c>
    </row>
    <row r="6480" spans="16:21" x14ac:dyDescent="0.2">
      <c r="P6480">
        <v>6472</v>
      </c>
      <c r="Q6480" s="37">
        <f t="shared" ca="1" si="404"/>
        <v>0</v>
      </c>
      <c r="R6480" s="38">
        <f t="shared" si="405"/>
        <v>10</v>
      </c>
      <c r="S6480" s="38">
        <f t="shared" ca="1" si="406"/>
        <v>0</v>
      </c>
      <c r="T6480" s="38">
        <f t="shared" ca="1" si="407"/>
        <v>10</v>
      </c>
      <c r="U6480" s="38">
        <f ca="1">SUM($R$9:S6480)</f>
        <v>-162280</v>
      </c>
    </row>
    <row r="6481" spans="16:21" x14ac:dyDescent="0.2">
      <c r="P6481">
        <v>6473</v>
      </c>
      <c r="Q6481" s="37">
        <f t="shared" ca="1" si="404"/>
        <v>0</v>
      </c>
      <c r="R6481" s="38">
        <f t="shared" si="405"/>
        <v>10</v>
      </c>
      <c r="S6481" s="38">
        <f t="shared" ca="1" si="406"/>
        <v>0</v>
      </c>
      <c r="T6481" s="38">
        <f t="shared" ca="1" si="407"/>
        <v>10</v>
      </c>
      <c r="U6481" s="38">
        <f ca="1">SUM($R$9:S6481)</f>
        <v>-162270</v>
      </c>
    </row>
    <row r="6482" spans="16:21" x14ac:dyDescent="0.2">
      <c r="P6482">
        <v>6474</v>
      </c>
      <c r="Q6482" s="37">
        <f t="shared" ca="1" si="404"/>
        <v>0</v>
      </c>
      <c r="R6482" s="38">
        <f t="shared" si="405"/>
        <v>10</v>
      </c>
      <c r="S6482" s="38">
        <f t="shared" ca="1" si="406"/>
        <v>0</v>
      </c>
      <c r="T6482" s="38">
        <f t="shared" ca="1" si="407"/>
        <v>10</v>
      </c>
      <c r="U6482" s="38">
        <f ca="1">SUM($R$9:S6482)</f>
        <v>-162260</v>
      </c>
    </row>
    <row r="6483" spans="16:21" x14ac:dyDescent="0.2">
      <c r="P6483">
        <v>6475</v>
      </c>
      <c r="Q6483" s="37">
        <f t="shared" ca="1" si="404"/>
        <v>0</v>
      </c>
      <c r="R6483" s="38">
        <f t="shared" si="405"/>
        <v>10</v>
      </c>
      <c r="S6483" s="38">
        <f t="shared" ca="1" si="406"/>
        <v>0</v>
      </c>
      <c r="T6483" s="38">
        <f t="shared" ca="1" si="407"/>
        <v>10</v>
      </c>
      <c r="U6483" s="38">
        <f ca="1">SUM($R$9:S6483)</f>
        <v>-162250</v>
      </c>
    </row>
    <row r="6484" spans="16:21" x14ac:dyDescent="0.2">
      <c r="P6484">
        <v>6476</v>
      </c>
      <c r="Q6484" s="37">
        <f t="shared" ca="1" si="404"/>
        <v>0</v>
      </c>
      <c r="R6484" s="38">
        <f t="shared" si="405"/>
        <v>10</v>
      </c>
      <c r="S6484" s="38">
        <f t="shared" ca="1" si="406"/>
        <v>0</v>
      </c>
      <c r="T6484" s="38">
        <f t="shared" ca="1" si="407"/>
        <v>10</v>
      </c>
      <c r="U6484" s="38">
        <f ca="1">SUM($R$9:S6484)</f>
        <v>-162240</v>
      </c>
    </row>
    <row r="6485" spans="16:21" x14ac:dyDescent="0.2">
      <c r="P6485">
        <v>6477</v>
      </c>
      <c r="Q6485" s="37">
        <f t="shared" ca="1" si="404"/>
        <v>0</v>
      </c>
      <c r="R6485" s="38">
        <f t="shared" si="405"/>
        <v>10</v>
      </c>
      <c r="S6485" s="38">
        <f t="shared" ca="1" si="406"/>
        <v>0</v>
      </c>
      <c r="T6485" s="38">
        <f t="shared" ca="1" si="407"/>
        <v>10</v>
      </c>
      <c r="U6485" s="38">
        <f ca="1">SUM($R$9:S6485)</f>
        <v>-162230</v>
      </c>
    </row>
    <row r="6486" spans="16:21" x14ac:dyDescent="0.2">
      <c r="P6486">
        <v>6478</v>
      </c>
      <c r="Q6486" s="37">
        <f t="shared" ca="1" si="404"/>
        <v>0</v>
      </c>
      <c r="R6486" s="38">
        <f t="shared" si="405"/>
        <v>10</v>
      </c>
      <c r="S6486" s="38">
        <f t="shared" ca="1" si="406"/>
        <v>0</v>
      </c>
      <c r="T6486" s="38">
        <f t="shared" ca="1" si="407"/>
        <v>10</v>
      </c>
      <c r="U6486" s="38">
        <f ca="1">SUM($R$9:S6486)</f>
        <v>-162220</v>
      </c>
    </row>
    <row r="6487" spans="16:21" x14ac:dyDescent="0.2">
      <c r="P6487">
        <v>6479</v>
      </c>
      <c r="Q6487" s="37">
        <f t="shared" ca="1" si="404"/>
        <v>0</v>
      </c>
      <c r="R6487" s="38">
        <f t="shared" si="405"/>
        <v>10</v>
      </c>
      <c r="S6487" s="38">
        <f t="shared" ca="1" si="406"/>
        <v>0</v>
      </c>
      <c r="T6487" s="38">
        <f t="shared" ca="1" si="407"/>
        <v>10</v>
      </c>
      <c r="U6487" s="38">
        <f ca="1">SUM($R$9:S6487)</f>
        <v>-162210</v>
      </c>
    </row>
    <row r="6488" spans="16:21" x14ac:dyDescent="0.2">
      <c r="P6488">
        <v>6480</v>
      </c>
      <c r="Q6488" s="37">
        <f t="shared" ca="1" si="404"/>
        <v>0</v>
      </c>
      <c r="R6488" s="38">
        <f t="shared" si="405"/>
        <v>10</v>
      </c>
      <c r="S6488" s="38">
        <f t="shared" ca="1" si="406"/>
        <v>0</v>
      </c>
      <c r="T6488" s="38">
        <f t="shared" ca="1" si="407"/>
        <v>10</v>
      </c>
      <c r="U6488" s="38">
        <f ca="1">SUM($R$9:S6488)</f>
        <v>-162200</v>
      </c>
    </row>
    <row r="6489" spans="16:21" x14ac:dyDescent="0.2">
      <c r="P6489">
        <v>6481</v>
      </c>
      <c r="Q6489" s="37">
        <f t="shared" ca="1" si="404"/>
        <v>0</v>
      </c>
      <c r="R6489" s="38">
        <f t="shared" si="405"/>
        <v>10</v>
      </c>
      <c r="S6489" s="38">
        <f t="shared" ca="1" si="406"/>
        <v>0</v>
      </c>
      <c r="T6489" s="38">
        <f t="shared" ca="1" si="407"/>
        <v>10</v>
      </c>
      <c r="U6489" s="38">
        <f ca="1">SUM($R$9:S6489)</f>
        <v>-162190</v>
      </c>
    </row>
    <row r="6490" spans="16:21" x14ac:dyDescent="0.2">
      <c r="P6490">
        <v>6482</v>
      </c>
      <c r="Q6490" s="37">
        <f t="shared" ca="1" si="404"/>
        <v>0</v>
      </c>
      <c r="R6490" s="38">
        <f t="shared" si="405"/>
        <v>10</v>
      </c>
      <c r="S6490" s="38">
        <f t="shared" ca="1" si="406"/>
        <v>0</v>
      </c>
      <c r="T6490" s="38">
        <f t="shared" ca="1" si="407"/>
        <v>10</v>
      </c>
      <c r="U6490" s="38">
        <f ca="1">SUM($R$9:S6490)</f>
        <v>-162180</v>
      </c>
    </row>
    <row r="6491" spans="16:21" x14ac:dyDescent="0.2">
      <c r="P6491">
        <v>6483</v>
      </c>
      <c r="Q6491" s="37">
        <f t="shared" ca="1" si="404"/>
        <v>0</v>
      </c>
      <c r="R6491" s="38">
        <f t="shared" si="405"/>
        <v>10</v>
      </c>
      <c r="S6491" s="38">
        <f t="shared" ca="1" si="406"/>
        <v>0</v>
      </c>
      <c r="T6491" s="38">
        <f t="shared" ca="1" si="407"/>
        <v>10</v>
      </c>
      <c r="U6491" s="38">
        <f ca="1">SUM($R$9:S6491)</f>
        <v>-162170</v>
      </c>
    </row>
    <row r="6492" spans="16:21" x14ac:dyDescent="0.2">
      <c r="P6492">
        <v>6484</v>
      </c>
      <c r="Q6492" s="37">
        <f t="shared" ca="1" si="404"/>
        <v>0</v>
      </c>
      <c r="R6492" s="38">
        <f t="shared" si="405"/>
        <v>10</v>
      </c>
      <c r="S6492" s="38">
        <f t="shared" ca="1" si="406"/>
        <v>0</v>
      </c>
      <c r="T6492" s="38">
        <f t="shared" ca="1" si="407"/>
        <v>10</v>
      </c>
      <c r="U6492" s="38">
        <f ca="1">SUM($R$9:S6492)</f>
        <v>-162160</v>
      </c>
    </row>
    <row r="6493" spans="16:21" x14ac:dyDescent="0.2">
      <c r="P6493">
        <v>6485</v>
      </c>
      <c r="Q6493" s="37">
        <f t="shared" ca="1" si="404"/>
        <v>0</v>
      </c>
      <c r="R6493" s="38">
        <f t="shared" si="405"/>
        <v>10</v>
      </c>
      <c r="S6493" s="38">
        <f t="shared" ca="1" si="406"/>
        <v>0</v>
      </c>
      <c r="T6493" s="38">
        <f t="shared" ca="1" si="407"/>
        <v>10</v>
      </c>
      <c r="U6493" s="38">
        <f ca="1">SUM($R$9:S6493)</f>
        <v>-162150</v>
      </c>
    </row>
    <row r="6494" spans="16:21" x14ac:dyDescent="0.2">
      <c r="P6494">
        <v>6486</v>
      </c>
      <c r="Q6494" s="37">
        <f t="shared" ca="1" si="404"/>
        <v>0</v>
      </c>
      <c r="R6494" s="38">
        <f t="shared" si="405"/>
        <v>10</v>
      </c>
      <c r="S6494" s="38">
        <f t="shared" ca="1" si="406"/>
        <v>0</v>
      </c>
      <c r="T6494" s="38">
        <f t="shared" ca="1" si="407"/>
        <v>10</v>
      </c>
      <c r="U6494" s="38">
        <f ca="1">SUM($R$9:S6494)</f>
        <v>-162140</v>
      </c>
    </row>
    <row r="6495" spans="16:21" x14ac:dyDescent="0.2">
      <c r="P6495">
        <v>6487</v>
      </c>
      <c r="Q6495" s="37">
        <f t="shared" ca="1" si="404"/>
        <v>0</v>
      </c>
      <c r="R6495" s="38">
        <f t="shared" si="405"/>
        <v>10</v>
      </c>
      <c r="S6495" s="38">
        <f t="shared" ca="1" si="406"/>
        <v>0</v>
      </c>
      <c r="T6495" s="38">
        <f t="shared" ca="1" si="407"/>
        <v>10</v>
      </c>
      <c r="U6495" s="38">
        <f ca="1">SUM($R$9:S6495)</f>
        <v>-162130</v>
      </c>
    </row>
    <row r="6496" spans="16:21" x14ac:dyDescent="0.2">
      <c r="P6496">
        <v>6488</v>
      </c>
      <c r="Q6496" s="37">
        <f t="shared" ca="1" si="404"/>
        <v>0</v>
      </c>
      <c r="R6496" s="38">
        <f t="shared" si="405"/>
        <v>10</v>
      </c>
      <c r="S6496" s="38">
        <f t="shared" ca="1" si="406"/>
        <v>0</v>
      </c>
      <c r="T6496" s="38">
        <f t="shared" ca="1" si="407"/>
        <v>10</v>
      </c>
      <c r="U6496" s="38">
        <f ca="1">SUM($R$9:S6496)</f>
        <v>-162120</v>
      </c>
    </row>
    <row r="6497" spans="16:21" x14ac:dyDescent="0.2">
      <c r="P6497">
        <v>6489</v>
      </c>
      <c r="Q6497" s="37">
        <f t="shared" ca="1" si="404"/>
        <v>0</v>
      </c>
      <c r="R6497" s="38">
        <f t="shared" si="405"/>
        <v>10</v>
      </c>
      <c r="S6497" s="38">
        <f t="shared" ca="1" si="406"/>
        <v>0</v>
      </c>
      <c r="T6497" s="38">
        <f t="shared" ca="1" si="407"/>
        <v>10</v>
      </c>
      <c r="U6497" s="38">
        <f ca="1">SUM($R$9:S6497)</f>
        <v>-162110</v>
      </c>
    </row>
    <row r="6498" spans="16:21" x14ac:dyDescent="0.2">
      <c r="P6498">
        <v>6490</v>
      </c>
      <c r="Q6498" s="37">
        <f t="shared" ca="1" si="404"/>
        <v>0</v>
      </c>
      <c r="R6498" s="38">
        <f t="shared" si="405"/>
        <v>10</v>
      </c>
      <c r="S6498" s="38">
        <f t="shared" ca="1" si="406"/>
        <v>0</v>
      </c>
      <c r="T6498" s="38">
        <f t="shared" ca="1" si="407"/>
        <v>10</v>
      </c>
      <c r="U6498" s="38">
        <f ca="1">SUM($R$9:S6498)</f>
        <v>-162100</v>
      </c>
    </row>
    <row r="6499" spans="16:21" x14ac:dyDescent="0.2">
      <c r="P6499">
        <v>6491</v>
      </c>
      <c r="Q6499" s="37">
        <f t="shared" ca="1" si="404"/>
        <v>0</v>
      </c>
      <c r="R6499" s="38">
        <f t="shared" si="405"/>
        <v>10</v>
      </c>
      <c r="S6499" s="38">
        <f t="shared" ca="1" si="406"/>
        <v>0</v>
      </c>
      <c r="T6499" s="38">
        <f t="shared" ca="1" si="407"/>
        <v>10</v>
      </c>
      <c r="U6499" s="38">
        <f ca="1">SUM($R$9:S6499)</f>
        <v>-162090</v>
      </c>
    </row>
    <row r="6500" spans="16:21" x14ac:dyDescent="0.2">
      <c r="P6500">
        <v>6492</v>
      </c>
      <c r="Q6500" s="37">
        <f t="shared" ca="1" si="404"/>
        <v>0</v>
      </c>
      <c r="R6500" s="38">
        <f t="shared" si="405"/>
        <v>10</v>
      </c>
      <c r="S6500" s="38">
        <f t="shared" ca="1" si="406"/>
        <v>0</v>
      </c>
      <c r="T6500" s="38">
        <f t="shared" ca="1" si="407"/>
        <v>10</v>
      </c>
      <c r="U6500" s="38">
        <f ca="1">SUM($R$9:S6500)</f>
        <v>-162080</v>
      </c>
    </row>
    <row r="6501" spans="16:21" x14ac:dyDescent="0.2">
      <c r="P6501">
        <v>6493</v>
      </c>
      <c r="Q6501" s="37">
        <f t="shared" ca="1" si="404"/>
        <v>0</v>
      </c>
      <c r="R6501" s="38">
        <f t="shared" si="405"/>
        <v>10</v>
      </c>
      <c r="S6501" s="38">
        <f t="shared" ca="1" si="406"/>
        <v>0</v>
      </c>
      <c r="T6501" s="38">
        <f t="shared" ca="1" si="407"/>
        <v>10</v>
      </c>
      <c r="U6501" s="38">
        <f ca="1">SUM($R$9:S6501)</f>
        <v>-162070</v>
      </c>
    </row>
    <row r="6502" spans="16:21" x14ac:dyDescent="0.2">
      <c r="P6502">
        <v>6494</v>
      </c>
      <c r="Q6502" s="37">
        <f t="shared" ca="1" si="404"/>
        <v>0</v>
      </c>
      <c r="R6502" s="38">
        <f t="shared" si="405"/>
        <v>10</v>
      </c>
      <c r="S6502" s="38">
        <f t="shared" ca="1" si="406"/>
        <v>0</v>
      </c>
      <c r="T6502" s="38">
        <f t="shared" ca="1" si="407"/>
        <v>10</v>
      </c>
      <c r="U6502" s="38">
        <f ca="1">SUM($R$9:S6502)</f>
        <v>-162060</v>
      </c>
    </row>
    <row r="6503" spans="16:21" x14ac:dyDescent="0.2">
      <c r="P6503">
        <v>6495</v>
      </c>
      <c r="Q6503" s="37">
        <f t="shared" ca="1" si="404"/>
        <v>0</v>
      </c>
      <c r="R6503" s="38">
        <f t="shared" si="405"/>
        <v>10</v>
      </c>
      <c r="S6503" s="38">
        <f t="shared" ca="1" si="406"/>
        <v>0</v>
      </c>
      <c r="T6503" s="38">
        <f t="shared" ca="1" si="407"/>
        <v>10</v>
      </c>
      <c r="U6503" s="38">
        <f ca="1">SUM($R$9:S6503)</f>
        <v>-162050</v>
      </c>
    </row>
    <row r="6504" spans="16:21" x14ac:dyDescent="0.2">
      <c r="P6504">
        <v>6496</v>
      </c>
      <c r="Q6504" s="37">
        <f t="shared" ca="1" si="404"/>
        <v>0</v>
      </c>
      <c r="R6504" s="38">
        <f t="shared" si="405"/>
        <v>10</v>
      </c>
      <c r="S6504" s="38">
        <f t="shared" ca="1" si="406"/>
        <v>0</v>
      </c>
      <c r="T6504" s="38">
        <f t="shared" ca="1" si="407"/>
        <v>10</v>
      </c>
      <c r="U6504" s="38">
        <f ca="1">SUM($R$9:S6504)</f>
        <v>-162040</v>
      </c>
    </row>
    <row r="6505" spans="16:21" x14ac:dyDescent="0.2">
      <c r="P6505">
        <v>6497</v>
      </c>
      <c r="Q6505" s="37">
        <f t="shared" ca="1" si="404"/>
        <v>0</v>
      </c>
      <c r="R6505" s="38">
        <f t="shared" si="405"/>
        <v>10</v>
      </c>
      <c r="S6505" s="38">
        <f t="shared" ca="1" si="406"/>
        <v>0</v>
      </c>
      <c r="T6505" s="38">
        <f t="shared" ca="1" si="407"/>
        <v>10</v>
      </c>
      <c r="U6505" s="38">
        <f ca="1">SUM($R$9:S6505)</f>
        <v>-162030</v>
      </c>
    </row>
    <row r="6506" spans="16:21" x14ac:dyDescent="0.2">
      <c r="P6506">
        <v>6498</v>
      </c>
      <c r="Q6506" s="37">
        <f t="shared" ca="1" si="404"/>
        <v>0</v>
      </c>
      <c r="R6506" s="38">
        <f t="shared" si="405"/>
        <v>10</v>
      </c>
      <c r="S6506" s="38">
        <f t="shared" ca="1" si="406"/>
        <v>0</v>
      </c>
      <c r="T6506" s="38">
        <f t="shared" ca="1" si="407"/>
        <v>10</v>
      </c>
      <c r="U6506" s="38">
        <f ca="1">SUM($R$9:S6506)</f>
        <v>-162020</v>
      </c>
    </row>
    <row r="6507" spans="16:21" x14ac:dyDescent="0.2">
      <c r="P6507">
        <v>6499</v>
      </c>
      <c r="Q6507" s="37">
        <f t="shared" ca="1" si="404"/>
        <v>0</v>
      </c>
      <c r="R6507" s="38">
        <f t="shared" si="405"/>
        <v>10</v>
      </c>
      <c r="S6507" s="38">
        <f t="shared" ca="1" si="406"/>
        <v>0</v>
      </c>
      <c r="T6507" s="38">
        <f t="shared" ca="1" si="407"/>
        <v>10</v>
      </c>
      <c r="U6507" s="38">
        <f ca="1">SUM($R$9:S6507)</f>
        <v>-162010</v>
      </c>
    </row>
    <row r="6508" spans="16:21" x14ac:dyDescent="0.2">
      <c r="P6508">
        <v>6500</v>
      </c>
      <c r="Q6508" s="37">
        <f t="shared" ca="1" si="404"/>
        <v>0</v>
      </c>
      <c r="R6508" s="38">
        <f t="shared" si="405"/>
        <v>10</v>
      </c>
      <c r="S6508" s="38">
        <f t="shared" ca="1" si="406"/>
        <v>0</v>
      </c>
      <c r="T6508" s="38">
        <f t="shared" ca="1" si="407"/>
        <v>10</v>
      </c>
      <c r="U6508" s="38">
        <f ca="1">SUM($R$9:S6508)</f>
        <v>-162000</v>
      </c>
    </row>
    <row r="6509" spans="16:21" x14ac:dyDescent="0.2">
      <c r="P6509">
        <v>6501</v>
      </c>
      <c r="Q6509" s="37">
        <f t="shared" ca="1" si="404"/>
        <v>0</v>
      </c>
      <c r="R6509" s="38">
        <f t="shared" si="405"/>
        <v>10</v>
      </c>
      <c r="S6509" s="38">
        <f t="shared" ca="1" si="406"/>
        <v>0</v>
      </c>
      <c r="T6509" s="38">
        <f t="shared" ca="1" si="407"/>
        <v>10</v>
      </c>
      <c r="U6509" s="38">
        <f ca="1">SUM($R$9:S6509)</f>
        <v>-161990</v>
      </c>
    </row>
    <row r="6510" spans="16:21" x14ac:dyDescent="0.2">
      <c r="P6510">
        <v>6502</v>
      </c>
      <c r="Q6510" s="37">
        <f t="shared" ca="1" si="404"/>
        <v>0</v>
      </c>
      <c r="R6510" s="38">
        <f t="shared" si="405"/>
        <v>10</v>
      </c>
      <c r="S6510" s="38">
        <f t="shared" ca="1" si="406"/>
        <v>0</v>
      </c>
      <c r="T6510" s="38">
        <f t="shared" ca="1" si="407"/>
        <v>10</v>
      </c>
      <c r="U6510" s="38">
        <f ca="1">SUM($R$9:S6510)</f>
        <v>-161980</v>
      </c>
    </row>
    <row r="6511" spans="16:21" x14ac:dyDescent="0.2">
      <c r="P6511">
        <v>6503</v>
      </c>
      <c r="Q6511" s="37">
        <f t="shared" ca="1" si="404"/>
        <v>0</v>
      </c>
      <c r="R6511" s="38">
        <f t="shared" si="405"/>
        <v>10</v>
      </c>
      <c r="S6511" s="38">
        <f t="shared" ca="1" si="406"/>
        <v>0</v>
      </c>
      <c r="T6511" s="38">
        <f t="shared" ca="1" si="407"/>
        <v>10</v>
      </c>
      <c r="U6511" s="38">
        <f ca="1">SUM($R$9:S6511)</f>
        <v>-161970</v>
      </c>
    </row>
    <row r="6512" spans="16:21" x14ac:dyDescent="0.2">
      <c r="P6512">
        <v>6504</v>
      </c>
      <c r="Q6512" s="37">
        <f t="shared" ca="1" si="404"/>
        <v>0</v>
      </c>
      <c r="R6512" s="38">
        <f t="shared" si="405"/>
        <v>10</v>
      </c>
      <c r="S6512" s="38">
        <f t="shared" ca="1" si="406"/>
        <v>0</v>
      </c>
      <c r="T6512" s="38">
        <f t="shared" ca="1" si="407"/>
        <v>10</v>
      </c>
      <c r="U6512" s="38">
        <f ca="1">SUM($R$9:S6512)</f>
        <v>-161960</v>
      </c>
    </row>
    <row r="6513" spans="16:21" x14ac:dyDescent="0.2">
      <c r="P6513">
        <v>6505</v>
      </c>
      <c r="Q6513" s="37">
        <f t="shared" ref="Q6513:Q6576" ca="1" si="408">IF(RAND()&lt;$C$2,1,0)</f>
        <v>0</v>
      </c>
      <c r="R6513" s="38">
        <f t="shared" ref="R6513:R6576" si="409">$G$2</f>
        <v>10</v>
      </c>
      <c r="S6513" s="38">
        <f t="shared" ref="S6513:S6576" ca="1" si="410">IF(Q6513=1,$G$3,$G$4)</f>
        <v>0</v>
      </c>
      <c r="T6513" s="38">
        <f t="shared" ca="1" si="407"/>
        <v>10</v>
      </c>
      <c r="U6513" s="38">
        <f ca="1">SUM($R$9:S6513)</f>
        <v>-161950</v>
      </c>
    </row>
    <row r="6514" spans="16:21" x14ac:dyDescent="0.2">
      <c r="P6514">
        <v>6506</v>
      </c>
      <c r="Q6514" s="37">
        <f t="shared" ca="1" si="408"/>
        <v>0</v>
      </c>
      <c r="R6514" s="38">
        <f t="shared" si="409"/>
        <v>10</v>
      </c>
      <c r="S6514" s="38">
        <f t="shared" ca="1" si="410"/>
        <v>0</v>
      </c>
      <c r="T6514" s="38">
        <f t="shared" ca="1" si="407"/>
        <v>10</v>
      </c>
      <c r="U6514" s="38">
        <f ca="1">SUM($R$9:S6514)</f>
        <v>-161940</v>
      </c>
    </row>
    <row r="6515" spans="16:21" x14ac:dyDescent="0.2">
      <c r="P6515">
        <v>6507</v>
      </c>
      <c r="Q6515" s="37">
        <f t="shared" ca="1" si="408"/>
        <v>0</v>
      </c>
      <c r="R6515" s="38">
        <f t="shared" si="409"/>
        <v>10</v>
      </c>
      <c r="S6515" s="38">
        <f t="shared" ca="1" si="410"/>
        <v>0</v>
      </c>
      <c r="T6515" s="38">
        <f t="shared" ca="1" si="407"/>
        <v>10</v>
      </c>
      <c r="U6515" s="38">
        <f ca="1">SUM($R$9:S6515)</f>
        <v>-161930</v>
      </c>
    </row>
    <row r="6516" spans="16:21" x14ac:dyDescent="0.2">
      <c r="P6516">
        <v>6508</v>
      </c>
      <c r="Q6516" s="37">
        <f t="shared" ca="1" si="408"/>
        <v>0</v>
      </c>
      <c r="R6516" s="38">
        <f t="shared" si="409"/>
        <v>10</v>
      </c>
      <c r="S6516" s="38">
        <f t="shared" ca="1" si="410"/>
        <v>0</v>
      </c>
      <c r="T6516" s="38">
        <f t="shared" ca="1" si="407"/>
        <v>10</v>
      </c>
      <c r="U6516" s="38">
        <f ca="1">SUM($R$9:S6516)</f>
        <v>-161920</v>
      </c>
    </row>
    <row r="6517" spans="16:21" x14ac:dyDescent="0.2">
      <c r="P6517">
        <v>6509</v>
      </c>
      <c r="Q6517" s="37">
        <f t="shared" ca="1" si="408"/>
        <v>0</v>
      </c>
      <c r="R6517" s="38">
        <f t="shared" si="409"/>
        <v>10</v>
      </c>
      <c r="S6517" s="38">
        <f t="shared" ca="1" si="410"/>
        <v>0</v>
      </c>
      <c r="T6517" s="38">
        <f t="shared" ca="1" si="407"/>
        <v>10</v>
      </c>
      <c r="U6517" s="38">
        <f ca="1">SUM($R$9:S6517)</f>
        <v>-161910</v>
      </c>
    </row>
    <row r="6518" spans="16:21" x14ac:dyDescent="0.2">
      <c r="P6518">
        <v>6510</v>
      </c>
      <c r="Q6518" s="37">
        <f t="shared" ca="1" si="408"/>
        <v>0</v>
      </c>
      <c r="R6518" s="38">
        <f t="shared" si="409"/>
        <v>10</v>
      </c>
      <c r="S6518" s="38">
        <f t="shared" ca="1" si="410"/>
        <v>0</v>
      </c>
      <c r="T6518" s="38">
        <f t="shared" ca="1" si="407"/>
        <v>10</v>
      </c>
      <c r="U6518" s="38">
        <f ca="1">SUM($R$9:S6518)</f>
        <v>-161900</v>
      </c>
    </row>
    <row r="6519" spans="16:21" x14ac:dyDescent="0.2">
      <c r="P6519">
        <v>6511</v>
      </c>
      <c r="Q6519" s="37">
        <f t="shared" ca="1" si="408"/>
        <v>0</v>
      </c>
      <c r="R6519" s="38">
        <f t="shared" si="409"/>
        <v>10</v>
      </c>
      <c r="S6519" s="38">
        <f t="shared" ca="1" si="410"/>
        <v>0</v>
      </c>
      <c r="T6519" s="38">
        <f t="shared" ca="1" si="407"/>
        <v>10</v>
      </c>
      <c r="U6519" s="38">
        <f ca="1">SUM($R$9:S6519)</f>
        <v>-161890</v>
      </c>
    </row>
    <row r="6520" spans="16:21" x14ac:dyDescent="0.2">
      <c r="P6520">
        <v>6512</v>
      </c>
      <c r="Q6520" s="37">
        <f t="shared" ca="1" si="408"/>
        <v>0</v>
      </c>
      <c r="R6520" s="38">
        <f t="shared" si="409"/>
        <v>10</v>
      </c>
      <c r="S6520" s="38">
        <f t="shared" ca="1" si="410"/>
        <v>0</v>
      </c>
      <c r="T6520" s="38">
        <f t="shared" ca="1" si="407"/>
        <v>10</v>
      </c>
      <c r="U6520" s="38">
        <f ca="1">SUM($R$9:S6520)</f>
        <v>-161880</v>
      </c>
    </row>
    <row r="6521" spans="16:21" x14ac:dyDescent="0.2">
      <c r="P6521">
        <v>6513</v>
      </c>
      <c r="Q6521" s="37">
        <f t="shared" ca="1" si="408"/>
        <v>0</v>
      </c>
      <c r="R6521" s="38">
        <f t="shared" si="409"/>
        <v>10</v>
      </c>
      <c r="S6521" s="38">
        <f t="shared" ca="1" si="410"/>
        <v>0</v>
      </c>
      <c r="T6521" s="38">
        <f t="shared" ca="1" si="407"/>
        <v>10</v>
      </c>
      <c r="U6521" s="38">
        <f ca="1">SUM($R$9:S6521)</f>
        <v>-161870</v>
      </c>
    </row>
    <row r="6522" spans="16:21" x14ac:dyDescent="0.2">
      <c r="P6522">
        <v>6514</v>
      </c>
      <c r="Q6522" s="37">
        <f t="shared" ca="1" si="408"/>
        <v>0</v>
      </c>
      <c r="R6522" s="38">
        <f t="shared" si="409"/>
        <v>10</v>
      </c>
      <c r="S6522" s="38">
        <f t="shared" ca="1" si="410"/>
        <v>0</v>
      </c>
      <c r="T6522" s="38">
        <f t="shared" ca="1" si="407"/>
        <v>10</v>
      </c>
      <c r="U6522" s="38">
        <f ca="1">SUM($R$9:S6522)</f>
        <v>-161860</v>
      </c>
    </row>
    <row r="6523" spans="16:21" x14ac:dyDescent="0.2">
      <c r="P6523">
        <v>6515</v>
      </c>
      <c r="Q6523" s="37">
        <f t="shared" ca="1" si="408"/>
        <v>0</v>
      </c>
      <c r="R6523" s="38">
        <f t="shared" si="409"/>
        <v>10</v>
      </c>
      <c r="S6523" s="38">
        <f t="shared" ca="1" si="410"/>
        <v>0</v>
      </c>
      <c r="T6523" s="38">
        <f t="shared" ca="1" si="407"/>
        <v>10</v>
      </c>
      <c r="U6523" s="38">
        <f ca="1">SUM($R$9:S6523)</f>
        <v>-161850</v>
      </c>
    </row>
    <row r="6524" spans="16:21" x14ac:dyDescent="0.2">
      <c r="P6524">
        <v>6516</v>
      </c>
      <c r="Q6524" s="37">
        <f t="shared" ca="1" si="408"/>
        <v>0</v>
      </c>
      <c r="R6524" s="38">
        <f t="shared" si="409"/>
        <v>10</v>
      </c>
      <c r="S6524" s="38">
        <f t="shared" ca="1" si="410"/>
        <v>0</v>
      </c>
      <c r="T6524" s="38">
        <f t="shared" ca="1" si="407"/>
        <v>10</v>
      </c>
      <c r="U6524" s="38">
        <f ca="1">SUM($R$9:S6524)</f>
        <v>-161840</v>
      </c>
    </row>
    <row r="6525" spans="16:21" x14ac:dyDescent="0.2">
      <c r="P6525">
        <v>6517</v>
      </c>
      <c r="Q6525" s="37">
        <f t="shared" ca="1" si="408"/>
        <v>0</v>
      </c>
      <c r="R6525" s="38">
        <f t="shared" si="409"/>
        <v>10</v>
      </c>
      <c r="S6525" s="38">
        <f t="shared" ca="1" si="410"/>
        <v>0</v>
      </c>
      <c r="T6525" s="38">
        <f t="shared" ca="1" si="407"/>
        <v>10</v>
      </c>
      <c r="U6525" s="38">
        <f ca="1">SUM($R$9:S6525)</f>
        <v>-161830</v>
      </c>
    </row>
    <row r="6526" spans="16:21" x14ac:dyDescent="0.2">
      <c r="P6526">
        <v>6518</v>
      </c>
      <c r="Q6526" s="37">
        <f t="shared" ca="1" si="408"/>
        <v>0</v>
      </c>
      <c r="R6526" s="38">
        <f t="shared" si="409"/>
        <v>10</v>
      </c>
      <c r="S6526" s="38">
        <f t="shared" ca="1" si="410"/>
        <v>0</v>
      </c>
      <c r="T6526" s="38">
        <f t="shared" ca="1" si="407"/>
        <v>10</v>
      </c>
      <c r="U6526" s="38">
        <f ca="1">SUM($R$9:S6526)</f>
        <v>-161820</v>
      </c>
    </row>
    <row r="6527" spans="16:21" x14ac:dyDescent="0.2">
      <c r="P6527">
        <v>6519</v>
      </c>
      <c r="Q6527" s="37">
        <f t="shared" ca="1" si="408"/>
        <v>0</v>
      </c>
      <c r="R6527" s="38">
        <f t="shared" si="409"/>
        <v>10</v>
      </c>
      <c r="S6527" s="38">
        <f t="shared" ca="1" si="410"/>
        <v>0</v>
      </c>
      <c r="T6527" s="38">
        <f t="shared" ca="1" si="407"/>
        <v>10</v>
      </c>
      <c r="U6527" s="38">
        <f ca="1">SUM($R$9:S6527)</f>
        <v>-161810</v>
      </c>
    </row>
    <row r="6528" spans="16:21" x14ac:dyDescent="0.2">
      <c r="P6528">
        <v>6520</v>
      </c>
      <c r="Q6528" s="37">
        <f t="shared" ca="1" si="408"/>
        <v>0</v>
      </c>
      <c r="R6528" s="38">
        <f t="shared" si="409"/>
        <v>10</v>
      </c>
      <c r="S6528" s="38">
        <f t="shared" ca="1" si="410"/>
        <v>0</v>
      </c>
      <c r="T6528" s="38">
        <f t="shared" ca="1" si="407"/>
        <v>10</v>
      </c>
      <c r="U6528" s="38">
        <f ca="1">SUM($R$9:S6528)</f>
        <v>-161800</v>
      </c>
    </row>
    <row r="6529" spans="16:21" x14ac:dyDescent="0.2">
      <c r="P6529">
        <v>6521</v>
      </c>
      <c r="Q6529" s="37">
        <f t="shared" ca="1" si="408"/>
        <v>0</v>
      </c>
      <c r="R6529" s="38">
        <f t="shared" si="409"/>
        <v>10</v>
      </c>
      <c r="S6529" s="38">
        <f t="shared" ca="1" si="410"/>
        <v>0</v>
      </c>
      <c r="T6529" s="38">
        <f t="shared" ca="1" si="407"/>
        <v>10</v>
      </c>
      <c r="U6529" s="38">
        <f ca="1">SUM($R$9:S6529)</f>
        <v>-161790</v>
      </c>
    </row>
    <row r="6530" spans="16:21" x14ac:dyDescent="0.2">
      <c r="P6530">
        <v>6522</v>
      </c>
      <c r="Q6530" s="37">
        <f t="shared" ca="1" si="408"/>
        <v>0</v>
      </c>
      <c r="R6530" s="38">
        <f t="shared" si="409"/>
        <v>10</v>
      </c>
      <c r="S6530" s="38">
        <f t="shared" ca="1" si="410"/>
        <v>0</v>
      </c>
      <c r="T6530" s="38">
        <f t="shared" ca="1" si="407"/>
        <v>10</v>
      </c>
      <c r="U6530" s="38">
        <f ca="1">SUM($R$9:S6530)</f>
        <v>-161780</v>
      </c>
    </row>
    <row r="6531" spans="16:21" x14ac:dyDescent="0.2">
      <c r="P6531">
        <v>6523</v>
      </c>
      <c r="Q6531" s="37">
        <f t="shared" ca="1" si="408"/>
        <v>0</v>
      </c>
      <c r="R6531" s="38">
        <f t="shared" si="409"/>
        <v>10</v>
      </c>
      <c r="S6531" s="38">
        <f t="shared" ca="1" si="410"/>
        <v>0</v>
      </c>
      <c r="T6531" s="38">
        <f t="shared" ca="1" si="407"/>
        <v>10</v>
      </c>
      <c r="U6531" s="38">
        <f ca="1">SUM($R$9:S6531)</f>
        <v>-161770</v>
      </c>
    </row>
    <row r="6532" spans="16:21" x14ac:dyDescent="0.2">
      <c r="P6532">
        <v>6524</v>
      </c>
      <c r="Q6532" s="37">
        <f t="shared" ca="1" si="408"/>
        <v>0</v>
      </c>
      <c r="R6532" s="38">
        <f t="shared" si="409"/>
        <v>10</v>
      </c>
      <c r="S6532" s="38">
        <f t="shared" ca="1" si="410"/>
        <v>0</v>
      </c>
      <c r="T6532" s="38">
        <f t="shared" ca="1" si="407"/>
        <v>10</v>
      </c>
      <c r="U6532" s="38">
        <f ca="1">SUM($R$9:S6532)</f>
        <v>-161760</v>
      </c>
    </row>
    <row r="6533" spans="16:21" x14ac:dyDescent="0.2">
      <c r="P6533">
        <v>6525</v>
      </c>
      <c r="Q6533" s="37">
        <f t="shared" ca="1" si="408"/>
        <v>0</v>
      </c>
      <c r="R6533" s="38">
        <f t="shared" si="409"/>
        <v>10</v>
      </c>
      <c r="S6533" s="38">
        <f t="shared" ca="1" si="410"/>
        <v>0</v>
      </c>
      <c r="T6533" s="38">
        <f t="shared" ca="1" si="407"/>
        <v>10</v>
      </c>
      <c r="U6533" s="38">
        <f ca="1">SUM($R$9:S6533)</f>
        <v>-161750</v>
      </c>
    </row>
    <row r="6534" spans="16:21" x14ac:dyDescent="0.2">
      <c r="P6534">
        <v>6526</v>
      </c>
      <c r="Q6534" s="37">
        <f t="shared" ca="1" si="408"/>
        <v>0</v>
      </c>
      <c r="R6534" s="38">
        <f t="shared" si="409"/>
        <v>10</v>
      </c>
      <c r="S6534" s="38">
        <f t="shared" ca="1" si="410"/>
        <v>0</v>
      </c>
      <c r="T6534" s="38">
        <f t="shared" ca="1" si="407"/>
        <v>10</v>
      </c>
      <c r="U6534" s="38">
        <f ca="1">SUM($R$9:S6534)</f>
        <v>-161740</v>
      </c>
    </row>
    <row r="6535" spans="16:21" x14ac:dyDescent="0.2">
      <c r="P6535">
        <v>6527</v>
      </c>
      <c r="Q6535" s="37">
        <f t="shared" ca="1" si="408"/>
        <v>0</v>
      </c>
      <c r="R6535" s="38">
        <f t="shared" si="409"/>
        <v>10</v>
      </c>
      <c r="S6535" s="38">
        <f t="shared" ca="1" si="410"/>
        <v>0</v>
      </c>
      <c r="T6535" s="38">
        <f t="shared" ca="1" si="407"/>
        <v>10</v>
      </c>
      <c r="U6535" s="38">
        <f ca="1">SUM($R$9:S6535)</f>
        <v>-161730</v>
      </c>
    </row>
    <row r="6536" spans="16:21" x14ac:dyDescent="0.2">
      <c r="P6536">
        <v>6528</v>
      </c>
      <c r="Q6536" s="37">
        <f t="shared" ca="1" si="408"/>
        <v>0</v>
      </c>
      <c r="R6536" s="38">
        <f t="shared" si="409"/>
        <v>10</v>
      </c>
      <c r="S6536" s="38">
        <f t="shared" ca="1" si="410"/>
        <v>0</v>
      </c>
      <c r="T6536" s="38">
        <f t="shared" ca="1" si="407"/>
        <v>10</v>
      </c>
      <c r="U6536" s="38">
        <f ca="1">SUM($R$9:S6536)</f>
        <v>-161720</v>
      </c>
    </row>
    <row r="6537" spans="16:21" x14ac:dyDescent="0.2">
      <c r="P6537">
        <v>6529</v>
      </c>
      <c r="Q6537" s="37">
        <f t="shared" ca="1" si="408"/>
        <v>0</v>
      </c>
      <c r="R6537" s="38">
        <f t="shared" si="409"/>
        <v>10</v>
      </c>
      <c r="S6537" s="38">
        <f t="shared" ca="1" si="410"/>
        <v>0</v>
      </c>
      <c r="T6537" s="38">
        <f t="shared" ca="1" si="407"/>
        <v>10</v>
      </c>
      <c r="U6537" s="38">
        <f ca="1">SUM($R$9:S6537)</f>
        <v>-161710</v>
      </c>
    </row>
    <row r="6538" spans="16:21" x14ac:dyDescent="0.2">
      <c r="P6538">
        <v>6530</v>
      </c>
      <c r="Q6538" s="37">
        <f t="shared" ca="1" si="408"/>
        <v>0</v>
      </c>
      <c r="R6538" s="38">
        <f t="shared" si="409"/>
        <v>10</v>
      </c>
      <c r="S6538" s="38">
        <f t="shared" ca="1" si="410"/>
        <v>0</v>
      </c>
      <c r="T6538" s="38">
        <f t="shared" ref="T6538:T6601" ca="1" si="411">R6538+S6538</f>
        <v>10</v>
      </c>
      <c r="U6538" s="38">
        <f ca="1">SUM($R$9:S6538)</f>
        <v>-161700</v>
      </c>
    </row>
    <row r="6539" spans="16:21" x14ac:dyDescent="0.2">
      <c r="P6539">
        <v>6531</v>
      </c>
      <c r="Q6539" s="37">
        <f t="shared" ca="1" si="408"/>
        <v>0</v>
      </c>
      <c r="R6539" s="38">
        <f t="shared" si="409"/>
        <v>10</v>
      </c>
      <c r="S6539" s="38">
        <f t="shared" ca="1" si="410"/>
        <v>0</v>
      </c>
      <c r="T6539" s="38">
        <f t="shared" ca="1" si="411"/>
        <v>10</v>
      </c>
      <c r="U6539" s="38">
        <f ca="1">SUM($R$9:S6539)</f>
        <v>-161690</v>
      </c>
    </row>
    <row r="6540" spans="16:21" x14ac:dyDescent="0.2">
      <c r="P6540">
        <v>6532</v>
      </c>
      <c r="Q6540" s="37">
        <f t="shared" ca="1" si="408"/>
        <v>0</v>
      </c>
      <c r="R6540" s="38">
        <f t="shared" si="409"/>
        <v>10</v>
      </c>
      <c r="S6540" s="38">
        <f t="shared" ca="1" si="410"/>
        <v>0</v>
      </c>
      <c r="T6540" s="38">
        <f t="shared" ca="1" si="411"/>
        <v>10</v>
      </c>
      <c r="U6540" s="38">
        <f ca="1">SUM($R$9:S6540)</f>
        <v>-161680</v>
      </c>
    </row>
    <row r="6541" spans="16:21" x14ac:dyDescent="0.2">
      <c r="P6541">
        <v>6533</v>
      </c>
      <c r="Q6541" s="37">
        <f t="shared" ca="1" si="408"/>
        <v>0</v>
      </c>
      <c r="R6541" s="38">
        <f t="shared" si="409"/>
        <v>10</v>
      </c>
      <c r="S6541" s="38">
        <f t="shared" ca="1" si="410"/>
        <v>0</v>
      </c>
      <c r="T6541" s="38">
        <f t="shared" ca="1" si="411"/>
        <v>10</v>
      </c>
      <c r="U6541" s="38">
        <f ca="1">SUM($R$9:S6541)</f>
        <v>-161670</v>
      </c>
    </row>
    <row r="6542" spans="16:21" x14ac:dyDescent="0.2">
      <c r="P6542">
        <v>6534</v>
      </c>
      <c r="Q6542" s="37">
        <f t="shared" ca="1" si="408"/>
        <v>0</v>
      </c>
      <c r="R6542" s="38">
        <f t="shared" si="409"/>
        <v>10</v>
      </c>
      <c r="S6542" s="38">
        <f t="shared" ca="1" si="410"/>
        <v>0</v>
      </c>
      <c r="T6542" s="38">
        <f t="shared" ca="1" si="411"/>
        <v>10</v>
      </c>
      <c r="U6542" s="38">
        <f ca="1">SUM($R$9:S6542)</f>
        <v>-161660</v>
      </c>
    </row>
    <row r="6543" spans="16:21" x14ac:dyDescent="0.2">
      <c r="P6543">
        <v>6535</v>
      </c>
      <c r="Q6543" s="37">
        <f t="shared" ca="1" si="408"/>
        <v>1</v>
      </c>
      <c r="R6543" s="38">
        <f t="shared" si="409"/>
        <v>10</v>
      </c>
      <c r="S6543" s="38">
        <f t="shared" ca="1" si="410"/>
        <v>-1000</v>
      </c>
      <c r="T6543" s="38">
        <f t="shared" ca="1" si="411"/>
        <v>-990</v>
      </c>
      <c r="U6543" s="38">
        <f ca="1">SUM($R$9:S6543)</f>
        <v>-162650</v>
      </c>
    </row>
    <row r="6544" spans="16:21" x14ac:dyDescent="0.2">
      <c r="P6544">
        <v>6536</v>
      </c>
      <c r="Q6544" s="37">
        <f t="shared" ca="1" si="408"/>
        <v>0</v>
      </c>
      <c r="R6544" s="38">
        <f t="shared" si="409"/>
        <v>10</v>
      </c>
      <c r="S6544" s="38">
        <f t="shared" ca="1" si="410"/>
        <v>0</v>
      </c>
      <c r="T6544" s="38">
        <f t="shared" ca="1" si="411"/>
        <v>10</v>
      </c>
      <c r="U6544" s="38">
        <f ca="1">SUM($R$9:S6544)</f>
        <v>-162640</v>
      </c>
    </row>
    <row r="6545" spans="16:21" x14ac:dyDescent="0.2">
      <c r="P6545">
        <v>6537</v>
      </c>
      <c r="Q6545" s="37">
        <f t="shared" ca="1" si="408"/>
        <v>0</v>
      </c>
      <c r="R6545" s="38">
        <f t="shared" si="409"/>
        <v>10</v>
      </c>
      <c r="S6545" s="38">
        <f t="shared" ca="1" si="410"/>
        <v>0</v>
      </c>
      <c r="T6545" s="38">
        <f t="shared" ca="1" si="411"/>
        <v>10</v>
      </c>
      <c r="U6545" s="38">
        <f ca="1">SUM($R$9:S6545)</f>
        <v>-162630</v>
      </c>
    </row>
    <row r="6546" spans="16:21" x14ac:dyDescent="0.2">
      <c r="P6546">
        <v>6538</v>
      </c>
      <c r="Q6546" s="37">
        <f t="shared" ca="1" si="408"/>
        <v>0</v>
      </c>
      <c r="R6546" s="38">
        <f t="shared" si="409"/>
        <v>10</v>
      </c>
      <c r="S6546" s="38">
        <f t="shared" ca="1" si="410"/>
        <v>0</v>
      </c>
      <c r="T6546" s="38">
        <f t="shared" ca="1" si="411"/>
        <v>10</v>
      </c>
      <c r="U6546" s="38">
        <f ca="1">SUM($R$9:S6546)</f>
        <v>-162620</v>
      </c>
    </row>
    <row r="6547" spans="16:21" x14ac:dyDescent="0.2">
      <c r="P6547">
        <v>6539</v>
      </c>
      <c r="Q6547" s="37">
        <f t="shared" ca="1" si="408"/>
        <v>0</v>
      </c>
      <c r="R6547" s="38">
        <f t="shared" si="409"/>
        <v>10</v>
      </c>
      <c r="S6547" s="38">
        <f t="shared" ca="1" si="410"/>
        <v>0</v>
      </c>
      <c r="T6547" s="38">
        <f t="shared" ca="1" si="411"/>
        <v>10</v>
      </c>
      <c r="U6547" s="38">
        <f ca="1">SUM($R$9:S6547)</f>
        <v>-162610</v>
      </c>
    </row>
    <row r="6548" spans="16:21" x14ac:dyDescent="0.2">
      <c r="P6548">
        <v>6540</v>
      </c>
      <c r="Q6548" s="37">
        <f t="shared" ca="1" si="408"/>
        <v>0</v>
      </c>
      <c r="R6548" s="38">
        <f t="shared" si="409"/>
        <v>10</v>
      </c>
      <c r="S6548" s="38">
        <f t="shared" ca="1" si="410"/>
        <v>0</v>
      </c>
      <c r="T6548" s="38">
        <f t="shared" ca="1" si="411"/>
        <v>10</v>
      </c>
      <c r="U6548" s="38">
        <f ca="1">SUM($R$9:S6548)</f>
        <v>-162600</v>
      </c>
    </row>
    <row r="6549" spans="16:21" x14ac:dyDescent="0.2">
      <c r="P6549">
        <v>6541</v>
      </c>
      <c r="Q6549" s="37">
        <f t="shared" ca="1" si="408"/>
        <v>0</v>
      </c>
      <c r="R6549" s="38">
        <f t="shared" si="409"/>
        <v>10</v>
      </c>
      <c r="S6549" s="38">
        <f t="shared" ca="1" si="410"/>
        <v>0</v>
      </c>
      <c r="T6549" s="38">
        <f t="shared" ca="1" si="411"/>
        <v>10</v>
      </c>
      <c r="U6549" s="38">
        <f ca="1">SUM($R$9:S6549)</f>
        <v>-162590</v>
      </c>
    </row>
    <row r="6550" spans="16:21" x14ac:dyDescent="0.2">
      <c r="P6550">
        <v>6542</v>
      </c>
      <c r="Q6550" s="37">
        <f t="shared" ca="1" si="408"/>
        <v>0</v>
      </c>
      <c r="R6550" s="38">
        <f t="shared" si="409"/>
        <v>10</v>
      </c>
      <c r="S6550" s="38">
        <f t="shared" ca="1" si="410"/>
        <v>0</v>
      </c>
      <c r="T6550" s="38">
        <f t="shared" ca="1" si="411"/>
        <v>10</v>
      </c>
      <c r="U6550" s="38">
        <f ca="1">SUM($R$9:S6550)</f>
        <v>-162580</v>
      </c>
    </row>
    <row r="6551" spans="16:21" x14ac:dyDescent="0.2">
      <c r="P6551">
        <v>6543</v>
      </c>
      <c r="Q6551" s="37">
        <f t="shared" ca="1" si="408"/>
        <v>0</v>
      </c>
      <c r="R6551" s="38">
        <f t="shared" si="409"/>
        <v>10</v>
      </c>
      <c r="S6551" s="38">
        <f t="shared" ca="1" si="410"/>
        <v>0</v>
      </c>
      <c r="T6551" s="38">
        <f t="shared" ca="1" si="411"/>
        <v>10</v>
      </c>
      <c r="U6551" s="38">
        <f ca="1">SUM($R$9:S6551)</f>
        <v>-162570</v>
      </c>
    </row>
    <row r="6552" spans="16:21" x14ac:dyDescent="0.2">
      <c r="P6552">
        <v>6544</v>
      </c>
      <c r="Q6552" s="37">
        <f t="shared" ca="1" si="408"/>
        <v>0</v>
      </c>
      <c r="R6552" s="38">
        <f t="shared" si="409"/>
        <v>10</v>
      </c>
      <c r="S6552" s="38">
        <f t="shared" ca="1" si="410"/>
        <v>0</v>
      </c>
      <c r="T6552" s="38">
        <f t="shared" ca="1" si="411"/>
        <v>10</v>
      </c>
      <c r="U6552" s="38">
        <f ca="1">SUM($R$9:S6552)</f>
        <v>-162560</v>
      </c>
    </row>
    <row r="6553" spans="16:21" x14ac:dyDescent="0.2">
      <c r="P6553">
        <v>6545</v>
      </c>
      <c r="Q6553" s="37">
        <f t="shared" ca="1" si="408"/>
        <v>0</v>
      </c>
      <c r="R6553" s="38">
        <f t="shared" si="409"/>
        <v>10</v>
      </c>
      <c r="S6553" s="38">
        <f t="shared" ca="1" si="410"/>
        <v>0</v>
      </c>
      <c r="T6553" s="38">
        <f t="shared" ca="1" si="411"/>
        <v>10</v>
      </c>
      <c r="U6553" s="38">
        <f ca="1">SUM($R$9:S6553)</f>
        <v>-162550</v>
      </c>
    </row>
    <row r="6554" spans="16:21" x14ac:dyDescent="0.2">
      <c r="P6554">
        <v>6546</v>
      </c>
      <c r="Q6554" s="37">
        <f t="shared" ca="1" si="408"/>
        <v>0</v>
      </c>
      <c r="R6554" s="38">
        <f t="shared" si="409"/>
        <v>10</v>
      </c>
      <c r="S6554" s="38">
        <f t="shared" ca="1" si="410"/>
        <v>0</v>
      </c>
      <c r="T6554" s="38">
        <f t="shared" ca="1" si="411"/>
        <v>10</v>
      </c>
      <c r="U6554" s="38">
        <f ca="1">SUM($R$9:S6554)</f>
        <v>-162540</v>
      </c>
    </row>
    <row r="6555" spans="16:21" x14ac:dyDescent="0.2">
      <c r="P6555">
        <v>6547</v>
      </c>
      <c r="Q6555" s="37">
        <f t="shared" ca="1" si="408"/>
        <v>0</v>
      </c>
      <c r="R6555" s="38">
        <f t="shared" si="409"/>
        <v>10</v>
      </c>
      <c r="S6555" s="38">
        <f t="shared" ca="1" si="410"/>
        <v>0</v>
      </c>
      <c r="T6555" s="38">
        <f t="shared" ca="1" si="411"/>
        <v>10</v>
      </c>
      <c r="U6555" s="38">
        <f ca="1">SUM($R$9:S6555)</f>
        <v>-162530</v>
      </c>
    </row>
    <row r="6556" spans="16:21" x14ac:dyDescent="0.2">
      <c r="P6556">
        <v>6548</v>
      </c>
      <c r="Q6556" s="37">
        <f t="shared" ca="1" si="408"/>
        <v>0</v>
      </c>
      <c r="R6556" s="38">
        <f t="shared" si="409"/>
        <v>10</v>
      </c>
      <c r="S6556" s="38">
        <f t="shared" ca="1" si="410"/>
        <v>0</v>
      </c>
      <c r="T6556" s="38">
        <f t="shared" ca="1" si="411"/>
        <v>10</v>
      </c>
      <c r="U6556" s="38">
        <f ca="1">SUM($R$9:S6556)</f>
        <v>-162520</v>
      </c>
    </row>
    <row r="6557" spans="16:21" x14ac:dyDescent="0.2">
      <c r="P6557">
        <v>6549</v>
      </c>
      <c r="Q6557" s="37">
        <f t="shared" ca="1" si="408"/>
        <v>0</v>
      </c>
      <c r="R6557" s="38">
        <f t="shared" si="409"/>
        <v>10</v>
      </c>
      <c r="S6557" s="38">
        <f t="shared" ca="1" si="410"/>
        <v>0</v>
      </c>
      <c r="T6557" s="38">
        <f t="shared" ca="1" si="411"/>
        <v>10</v>
      </c>
      <c r="U6557" s="38">
        <f ca="1">SUM($R$9:S6557)</f>
        <v>-162510</v>
      </c>
    </row>
    <row r="6558" spans="16:21" x14ac:dyDescent="0.2">
      <c r="P6558">
        <v>6550</v>
      </c>
      <c r="Q6558" s="37">
        <f t="shared" ca="1" si="408"/>
        <v>0</v>
      </c>
      <c r="R6558" s="38">
        <f t="shared" si="409"/>
        <v>10</v>
      </c>
      <c r="S6558" s="38">
        <f t="shared" ca="1" si="410"/>
        <v>0</v>
      </c>
      <c r="T6558" s="38">
        <f t="shared" ca="1" si="411"/>
        <v>10</v>
      </c>
      <c r="U6558" s="38">
        <f ca="1">SUM($R$9:S6558)</f>
        <v>-162500</v>
      </c>
    </row>
    <row r="6559" spans="16:21" x14ac:dyDescent="0.2">
      <c r="P6559">
        <v>6551</v>
      </c>
      <c r="Q6559" s="37">
        <f t="shared" ca="1" si="408"/>
        <v>0</v>
      </c>
      <c r="R6559" s="38">
        <f t="shared" si="409"/>
        <v>10</v>
      </c>
      <c r="S6559" s="38">
        <f t="shared" ca="1" si="410"/>
        <v>0</v>
      </c>
      <c r="T6559" s="38">
        <f t="shared" ca="1" si="411"/>
        <v>10</v>
      </c>
      <c r="U6559" s="38">
        <f ca="1">SUM($R$9:S6559)</f>
        <v>-162490</v>
      </c>
    </row>
    <row r="6560" spans="16:21" x14ac:dyDescent="0.2">
      <c r="P6560">
        <v>6552</v>
      </c>
      <c r="Q6560" s="37">
        <f t="shared" ca="1" si="408"/>
        <v>0</v>
      </c>
      <c r="R6560" s="38">
        <f t="shared" si="409"/>
        <v>10</v>
      </c>
      <c r="S6560" s="38">
        <f t="shared" ca="1" si="410"/>
        <v>0</v>
      </c>
      <c r="T6560" s="38">
        <f t="shared" ca="1" si="411"/>
        <v>10</v>
      </c>
      <c r="U6560" s="38">
        <f ca="1">SUM($R$9:S6560)</f>
        <v>-162480</v>
      </c>
    </row>
    <row r="6561" spans="16:21" x14ac:dyDescent="0.2">
      <c r="P6561">
        <v>6553</v>
      </c>
      <c r="Q6561" s="37">
        <f t="shared" ca="1" si="408"/>
        <v>0</v>
      </c>
      <c r="R6561" s="38">
        <f t="shared" si="409"/>
        <v>10</v>
      </c>
      <c r="S6561" s="38">
        <f t="shared" ca="1" si="410"/>
        <v>0</v>
      </c>
      <c r="T6561" s="38">
        <f t="shared" ca="1" si="411"/>
        <v>10</v>
      </c>
      <c r="U6561" s="38">
        <f ca="1">SUM($R$9:S6561)</f>
        <v>-162470</v>
      </c>
    </row>
    <row r="6562" spans="16:21" x14ac:dyDescent="0.2">
      <c r="P6562">
        <v>6554</v>
      </c>
      <c r="Q6562" s="37">
        <f t="shared" ca="1" si="408"/>
        <v>0</v>
      </c>
      <c r="R6562" s="38">
        <f t="shared" si="409"/>
        <v>10</v>
      </c>
      <c r="S6562" s="38">
        <f t="shared" ca="1" si="410"/>
        <v>0</v>
      </c>
      <c r="T6562" s="38">
        <f t="shared" ca="1" si="411"/>
        <v>10</v>
      </c>
      <c r="U6562" s="38">
        <f ca="1">SUM($R$9:S6562)</f>
        <v>-162460</v>
      </c>
    </row>
    <row r="6563" spans="16:21" x14ac:dyDescent="0.2">
      <c r="P6563">
        <v>6555</v>
      </c>
      <c r="Q6563" s="37">
        <f t="shared" ca="1" si="408"/>
        <v>0</v>
      </c>
      <c r="R6563" s="38">
        <f t="shared" si="409"/>
        <v>10</v>
      </c>
      <c r="S6563" s="38">
        <f t="shared" ca="1" si="410"/>
        <v>0</v>
      </c>
      <c r="T6563" s="38">
        <f t="shared" ca="1" si="411"/>
        <v>10</v>
      </c>
      <c r="U6563" s="38">
        <f ca="1">SUM($R$9:S6563)</f>
        <v>-162450</v>
      </c>
    </row>
    <row r="6564" spans="16:21" x14ac:dyDescent="0.2">
      <c r="P6564">
        <v>6556</v>
      </c>
      <c r="Q6564" s="37">
        <f t="shared" ca="1" si="408"/>
        <v>0</v>
      </c>
      <c r="R6564" s="38">
        <f t="shared" si="409"/>
        <v>10</v>
      </c>
      <c r="S6564" s="38">
        <f t="shared" ca="1" si="410"/>
        <v>0</v>
      </c>
      <c r="T6564" s="38">
        <f t="shared" ca="1" si="411"/>
        <v>10</v>
      </c>
      <c r="U6564" s="38">
        <f ca="1">SUM($R$9:S6564)</f>
        <v>-162440</v>
      </c>
    </row>
    <row r="6565" spans="16:21" x14ac:dyDescent="0.2">
      <c r="P6565">
        <v>6557</v>
      </c>
      <c r="Q6565" s="37">
        <f t="shared" ca="1" si="408"/>
        <v>0</v>
      </c>
      <c r="R6565" s="38">
        <f t="shared" si="409"/>
        <v>10</v>
      </c>
      <c r="S6565" s="38">
        <f t="shared" ca="1" si="410"/>
        <v>0</v>
      </c>
      <c r="T6565" s="38">
        <f t="shared" ca="1" si="411"/>
        <v>10</v>
      </c>
      <c r="U6565" s="38">
        <f ca="1">SUM($R$9:S6565)</f>
        <v>-162430</v>
      </c>
    </row>
    <row r="6566" spans="16:21" x14ac:dyDescent="0.2">
      <c r="P6566">
        <v>6558</v>
      </c>
      <c r="Q6566" s="37">
        <f t="shared" ca="1" si="408"/>
        <v>0</v>
      </c>
      <c r="R6566" s="38">
        <f t="shared" si="409"/>
        <v>10</v>
      </c>
      <c r="S6566" s="38">
        <f t="shared" ca="1" si="410"/>
        <v>0</v>
      </c>
      <c r="T6566" s="38">
        <f t="shared" ca="1" si="411"/>
        <v>10</v>
      </c>
      <c r="U6566" s="38">
        <f ca="1">SUM($R$9:S6566)</f>
        <v>-162420</v>
      </c>
    </row>
    <row r="6567" spans="16:21" x14ac:dyDescent="0.2">
      <c r="P6567">
        <v>6559</v>
      </c>
      <c r="Q6567" s="37">
        <f t="shared" ca="1" si="408"/>
        <v>0</v>
      </c>
      <c r="R6567" s="38">
        <f t="shared" si="409"/>
        <v>10</v>
      </c>
      <c r="S6567" s="38">
        <f t="shared" ca="1" si="410"/>
        <v>0</v>
      </c>
      <c r="T6567" s="38">
        <f t="shared" ca="1" si="411"/>
        <v>10</v>
      </c>
      <c r="U6567" s="38">
        <f ca="1">SUM($R$9:S6567)</f>
        <v>-162410</v>
      </c>
    </row>
    <row r="6568" spans="16:21" x14ac:dyDescent="0.2">
      <c r="P6568">
        <v>6560</v>
      </c>
      <c r="Q6568" s="37">
        <f t="shared" ca="1" si="408"/>
        <v>0</v>
      </c>
      <c r="R6568" s="38">
        <f t="shared" si="409"/>
        <v>10</v>
      </c>
      <c r="S6568" s="38">
        <f t="shared" ca="1" si="410"/>
        <v>0</v>
      </c>
      <c r="T6568" s="38">
        <f t="shared" ca="1" si="411"/>
        <v>10</v>
      </c>
      <c r="U6568" s="38">
        <f ca="1">SUM($R$9:S6568)</f>
        <v>-162400</v>
      </c>
    </row>
    <row r="6569" spans="16:21" x14ac:dyDescent="0.2">
      <c r="P6569">
        <v>6561</v>
      </c>
      <c r="Q6569" s="37">
        <f t="shared" ca="1" si="408"/>
        <v>0</v>
      </c>
      <c r="R6569" s="38">
        <f t="shared" si="409"/>
        <v>10</v>
      </c>
      <c r="S6569" s="38">
        <f t="shared" ca="1" si="410"/>
        <v>0</v>
      </c>
      <c r="T6569" s="38">
        <f t="shared" ca="1" si="411"/>
        <v>10</v>
      </c>
      <c r="U6569" s="38">
        <f ca="1">SUM($R$9:S6569)</f>
        <v>-162390</v>
      </c>
    </row>
    <row r="6570" spans="16:21" x14ac:dyDescent="0.2">
      <c r="P6570">
        <v>6562</v>
      </c>
      <c r="Q6570" s="37">
        <f t="shared" ca="1" si="408"/>
        <v>0</v>
      </c>
      <c r="R6570" s="38">
        <f t="shared" si="409"/>
        <v>10</v>
      </c>
      <c r="S6570" s="38">
        <f t="shared" ca="1" si="410"/>
        <v>0</v>
      </c>
      <c r="T6570" s="38">
        <f t="shared" ca="1" si="411"/>
        <v>10</v>
      </c>
      <c r="U6570" s="38">
        <f ca="1">SUM($R$9:S6570)</f>
        <v>-162380</v>
      </c>
    </row>
    <row r="6571" spans="16:21" x14ac:dyDescent="0.2">
      <c r="P6571">
        <v>6563</v>
      </c>
      <c r="Q6571" s="37">
        <f t="shared" ca="1" si="408"/>
        <v>0</v>
      </c>
      <c r="R6571" s="38">
        <f t="shared" si="409"/>
        <v>10</v>
      </c>
      <c r="S6571" s="38">
        <f t="shared" ca="1" si="410"/>
        <v>0</v>
      </c>
      <c r="T6571" s="38">
        <f t="shared" ca="1" si="411"/>
        <v>10</v>
      </c>
      <c r="U6571" s="38">
        <f ca="1">SUM($R$9:S6571)</f>
        <v>-162370</v>
      </c>
    </row>
    <row r="6572" spans="16:21" x14ac:dyDescent="0.2">
      <c r="P6572">
        <v>6564</v>
      </c>
      <c r="Q6572" s="37">
        <f t="shared" ca="1" si="408"/>
        <v>0</v>
      </c>
      <c r="R6572" s="38">
        <f t="shared" si="409"/>
        <v>10</v>
      </c>
      <c r="S6572" s="38">
        <f t="shared" ca="1" si="410"/>
        <v>0</v>
      </c>
      <c r="T6572" s="38">
        <f t="shared" ca="1" si="411"/>
        <v>10</v>
      </c>
      <c r="U6572" s="38">
        <f ca="1">SUM($R$9:S6572)</f>
        <v>-162360</v>
      </c>
    </row>
    <row r="6573" spans="16:21" x14ac:dyDescent="0.2">
      <c r="P6573">
        <v>6565</v>
      </c>
      <c r="Q6573" s="37">
        <f t="shared" ca="1" si="408"/>
        <v>0</v>
      </c>
      <c r="R6573" s="38">
        <f t="shared" si="409"/>
        <v>10</v>
      </c>
      <c r="S6573" s="38">
        <f t="shared" ca="1" si="410"/>
        <v>0</v>
      </c>
      <c r="T6573" s="38">
        <f t="shared" ca="1" si="411"/>
        <v>10</v>
      </c>
      <c r="U6573" s="38">
        <f ca="1">SUM($R$9:S6573)</f>
        <v>-162350</v>
      </c>
    </row>
    <row r="6574" spans="16:21" x14ac:dyDescent="0.2">
      <c r="P6574">
        <v>6566</v>
      </c>
      <c r="Q6574" s="37">
        <f t="shared" ca="1" si="408"/>
        <v>0</v>
      </c>
      <c r="R6574" s="38">
        <f t="shared" si="409"/>
        <v>10</v>
      </c>
      <c r="S6574" s="38">
        <f t="shared" ca="1" si="410"/>
        <v>0</v>
      </c>
      <c r="T6574" s="38">
        <f t="shared" ca="1" si="411"/>
        <v>10</v>
      </c>
      <c r="U6574" s="38">
        <f ca="1">SUM($R$9:S6574)</f>
        <v>-162340</v>
      </c>
    </row>
    <row r="6575" spans="16:21" x14ac:dyDescent="0.2">
      <c r="P6575">
        <v>6567</v>
      </c>
      <c r="Q6575" s="37">
        <f t="shared" ca="1" si="408"/>
        <v>0</v>
      </c>
      <c r="R6575" s="38">
        <f t="shared" si="409"/>
        <v>10</v>
      </c>
      <c r="S6575" s="38">
        <f t="shared" ca="1" si="410"/>
        <v>0</v>
      </c>
      <c r="T6575" s="38">
        <f t="shared" ca="1" si="411"/>
        <v>10</v>
      </c>
      <c r="U6575" s="38">
        <f ca="1">SUM($R$9:S6575)</f>
        <v>-162330</v>
      </c>
    </row>
    <row r="6576" spans="16:21" x14ac:dyDescent="0.2">
      <c r="P6576">
        <v>6568</v>
      </c>
      <c r="Q6576" s="37">
        <f t="shared" ca="1" si="408"/>
        <v>0</v>
      </c>
      <c r="R6576" s="38">
        <f t="shared" si="409"/>
        <v>10</v>
      </c>
      <c r="S6576" s="38">
        <f t="shared" ca="1" si="410"/>
        <v>0</v>
      </c>
      <c r="T6576" s="38">
        <f t="shared" ca="1" si="411"/>
        <v>10</v>
      </c>
      <c r="U6576" s="38">
        <f ca="1">SUM($R$9:S6576)</f>
        <v>-162320</v>
      </c>
    </row>
    <row r="6577" spans="16:21" x14ac:dyDescent="0.2">
      <c r="P6577">
        <v>6569</v>
      </c>
      <c r="Q6577" s="37">
        <f t="shared" ref="Q6577:Q6640" ca="1" si="412">IF(RAND()&lt;$C$2,1,0)</f>
        <v>0</v>
      </c>
      <c r="R6577" s="38">
        <f t="shared" ref="R6577:R6640" si="413">$G$2</f>
        <v>10</v>
      </c>
      <c r="S6577" s="38">
        <f t="shared" ref="S6577:S6640" ca="1" si="414">IF(Q6577=1,$G$3,$G$4)</f>
        <v>0</v>
      </c>
      <c r="T6577" s="38">
        <f t="shared" ca="1" si="411"/>
        <v>10</v>
      </c>
      <c r="U6577" s="38">
        <f ca="1">SUM($R$9:S6577)</f>
        <v>-162310</v>
      </c>
    </row>
    <row r="6578" spans="16:21" x14ac:dyDescent="0.2">
      <c r="P6578">
        <v>6570</v>
      </c>
      <c r="Q6578" s="37">
        <f t="shared" ca="1" si="412"/>
        <v>0</v>
      </c>
      <c r="R6578" s="38">
        <f t="shared" si="413"/>
        <v>10</v>
      </c>
      <c r="S6578" s="38">
        <f t="shared" ca="1" si="414"/>
        <v>0</v>
      </c>
      <c r="T6578" s="38">
        <f t="shared" ca="1" si="411"/>
        <v>10</v>
      </c>
      <c r="U6578" s="38">
        <f ca="1">SUM($R$9:S6578)</f>
        <v>-162300</v>
      </c>
    </row>
    <row r="6579" spans="16:21" x14ac:dyDescent="0.2">
      <c r="P6579">
        <v>6571</v>
      </c>
      <c r="Q6579" s="37">
        <f t="shared" ca="1" si="412"/>
        <v>0</v>
      </c>
      <c r="R6579" s="38">
        <f t="shared" si="413"/>
        <v>10</v>
      </c>
      <c r="S6579" s="38">
        <f t="shared" ca="1" si="414"/>
        <v>0</v>
      </c>
      <c r="T6579" s="38">
        <f t="shared" ca="1" si="411"/>
        <v>10</v>
      </c>
      <c r="U6579" s="38">
        <f ca="1">SUM($R$9:S6579)</f>
        <v>-162290</v>
      </c>
    </row>
    <row r="6580" spans="16:21" x14ac:dyDescent="0.2">
      <c r="P6580">
        <v>6572</v>
      </c>
      <c r="Q6580" s="37">
        <f t="shared" ca="1" si="412"/>
        <v>0</v>
      </c>
      <c r="R6580" s="38">
        <f t="shared" si="413"/>
        <v>10</v>
      </c>
      <c r="S6580" s="38">
        <f t="shared" ca="1" si="414"/>
        <v>0</v>
      </c>
      <c r="T6580" s="38">
        <f t="shared" ca="1" si="411"/>
        <v>10</v>
      </c>
      <c r="U6580" s="38">
        <f ca="1">SUM($R$9:S6580)</f>
        <v>-162280</v>
      </c>
    </row>
    <row r="6581" spans="16:21" x14ac:dyDescent="0.2">
      <c r="P6581">
        <v>6573</v>
      </c>
      <c r="Q6581" s="37">
        <f t="shared" ca="1" si="412"/>
        <v>0</v>
      </c>
      <c r="R6581" s="38">
        <f t="shared" si="413"/>
        <v>10</v>
      </c>
      <c r="S6581" s="38">
        <f t="shared" ca="1" si="414"/>
        <v>0</v>
      </c>
      <c r="T6581" s="38">
        <f t="shared" ca="1" si="411"/>
        <v>10</v>
      </c>
      <c r="U6581" s="38">
        <f ca="1">SUM($R$9:S6581)</f>
        <v>-162270</v>
      </c>
    </row>
    <row r="6582" spans="16:21" x14ac:dyDescent="0.2">
      <c r="P6582">
        <v>6574</v>
      </c>
      <c r="Q6582" s="37">
        <f t="shared" ca="1" si="412"/>
        <v>0</v>
      </c>
      <c r="R6582" s="38">
        <f t="shared" si="413"/>
        <v>10</v>
      </c>
      <c r="S6582" s="38">
        <f t="shared" ca="1" si="414"/>
        <v>0</v>
      </c>
      <c r="T6582" s="38">
        <f t="shared" ca="1" si="411"/>
        <v>10</v>
      </c>
      <c r="U6582" s="38">
        <f ca="1">SUM($R$9:S6582)</f>
        <v>-162260</v>
      </c>
    </row>
    <row r="6583" spans="16:21" x14ac:dyDescent="0.2">
      <c r="P6583">
        <v>6575</v>
      </c>
      <c r="Q6583" s="37">
        <f t="shared" ca="1" si="412"/>
        <v>0</v>
      </c>
      <c r="R6583" s="38">
        <f t="shared" si="413"/>
        <v>10</v>
      </c>
      <c r="S6583" s="38">
        <f t="shared" ca="1" si="414"/>
        <v>0</v>
      </c>
      <c r="T6583" s="38">
        <f t="shared" ca="1" si="411"/>
        <v>10</v>
      </c>
      <c r="U6583" s="38">
        <f ca="1">SUM($R$9:S6583)</f>
        <v>-162250</v>
      </c>
    </row>
    <row r="6584" spans="16:21" x14ac:dyDescent="0.2">
      <c r="P6584">
        <v>6576</v>
      </c>
      <c r="Q6584" s="37">
        <f t="shared" ca="1" si="412"/>
        <v>0</v>
      </c>
      <c r="R6584" s="38">
        <f t="shared" si="413"/>
        <v>10</v>
      </c>
      <c r="S6584" s="38">
        <f t="shared" ca="1" si="414"/>
        <v>0</v>
      </c>
      <c r="T6584" s="38">
        <f t="shared" ca="1" si="411"/>
        <v>10</v>
      </c>
      <c r="U6584" s="38">
        <f ca="1">SUM($R$9:S6584)</f>
        <v>-162240</v>
      </c>
    </row>
    <row r="6585" spans="16:21" x14ac:dyDescent="0.2">
      <c r="P6585">
        <v>6577</v>
      </c>
      <c r="Q6585" s="37">
        <f t="shared" ca="1" si="412"/>
        <v>0</v>
      </c>
      <c r="R6585" s="38">
        <f t="shared" si="413"/>
        <v>10</v>
      </c>
      <c r="S6585" s="38">
        <f t="shared" ca="1" si="414"/>
        <v>0</v>
      </c>
      <c r="T6585" s="38">
        <f t="shared" ca="1" si="411"/>
        <v>10</v>
      </c>
      <c r="U6585" s="38">
        <f ca="1">SUM($R$9:S6585)</f>
        <v>-162230</v>
      </c>
    </row>
    <row r="6586" spans="16:21" x14ac:dyDescent="0.2">
      <c r="P6586">
        <v>6578</v>
      </c>
      <c r="Q6586" s="37">
        <f t="shared" ca="1" si="412"/>
        <v>0</v>
      </c>
      <c r="R6586" s="38">
        <f t="shared" si="413"/>
        <v>10</v>
      </c>
      <c r="S6586" s="38">
        <f t="shared" ca="1" si="414"/>
        <v>0</v>
      </c>
      <c r="T6586" s="38">
        <f t="shared" ca="1" si="411"/>
        <v>10</v>
      </c>
      <c r="U6586" s="38">
        <f ca="1">SUM($R$9:S6586)</f>
        <v>-162220</v>
      </c>
    </row>
    <row r="6587" spans="16:21" x14ac:dyDescent="0.2">
      <c r="P6587">
        <v>6579</v>
      </c>
      <c r="Q6587" s="37">
        <f t="shared" ca="1" si="412"/>
        <v>0</v>
      </c>
      <c r="R6587" s="38">
        <f t="shared" si="413"/>
        <v>10</v>
      </c>
      <c r="S6587" s="38">
        <f t="shared" ca="1" si="414"/>
        <v>0</v>
      </c>
      <c r="T6587" s="38">
        <f t="shared" ca="1" si="411"/>
        <v>10</v>
      </c>
      <c r="U6587" s="38">
        <f ca="1">SUM($R$9:S6587)</f>
        <v>-162210</v>
      </c>
    </row>
    <row r="6588" spans="16:21" x14ac:dyDescent="0.2">
      <c r="P6588">
        <v>6580</v>
      </c>
      <c r="Q6588" s="37">
        <f t="shared" ca="1" si="412"/>
        <v>0</v>
      </c>
      <c r="R6588" s="38">
        <f t="shared" si="413"/>
        <v>10</v>
      </c>
      <c r="S6588" s="38">
        <f t="shared" ca="1" si="414"/>
        <v>0</v>
      </c>
      <c r="T6588" s="38">
        <f t="shared" ca="1" si="411"/>
        <v>10</v>
      </c>
      <c r="U6588" s="38">
        <f ca="1">SUM($R$9:S6588)</f>
        <v>-162200</v>
      </c>
    </row>
    <row r="6589" spans="16:21" x14ac:dyDescent="0.2">
      <c r="P6589">
        <v>6581</v>
      </c>
      <c r="Q6589" s="37">
        <f t="shared" ca="1" si="412"/>
        <v>0</v>
      </c>
      <c r="R6589" s="38">
        <f t="shared" si="413"/>
        <v>10</v>
      </c>
      <c r="S6589" s="38">
        <f t="shared" ca="1" si="414"/>
        <v>0</v>
      </c>
      <c r="T6589" s="38">
        <f t="shared" ca="1" si="411"/>
        <v>10</v>
      </c>
      <c r="U6589" s="38">
        <f ca="1">SUM($R$9:S6589)</f>
        <v>-162190</v>
      </c>
    </row>
    <row r="6590" spans="16:21" x14ac:dyDescent="0.2">
      <c r="P6590">
        <v>6582</v>
      </c>
      <c r="Q6590" s="37">
        <f t="shared" ca="1" si="412"/>
        <v>0</v>
      </c>
      <c r="R6590" s="38">
        <f t="shared" si="413"/>
        <v>10</v>
      </c>
      <c r="S6590" s="38">
        <f t="shared" ca="1" si="414"/>
        <v>0</v>
      </c>
      <c r="T6590" s="38">
        <f t="shared" ca="1" si="411"/>
        <v>10</v>
      </c>
      <c r="U6590" s="38">
        <f ca="1">SUM($R$9:S6590)</f>
        <v>-162180</v>
      </c>
    </row>
    <row r="6591" spans="16:21" x14ac:dyDescent="0.2">
      <c r="P6591">
        <v>6583</v>
      </c>
      <c r="Q6591" s="37">
        <f t="shared" ca="1" si="412"/>
        <v>0</v>
      </c>
      <c r="R6591" s="38">
        <f t="shared" si="413"/>
        <v>10</v>
      </c>
      <c r="S6591" s="38">
        <f t="shared" ca="1" si="414"/>
        <v>0</v>
      </c>
      <c r="T6591" s="38">
        <f t="shared" ca="1" si="411"/>
        <v>10</v>
      </c>
      <c r="U6591" s="38">
        <f ca="1">SUM($R$9:S6591)</f>
        <v>-162170</v>
      </c>
    </row>
    <row r="6592" spans="16:21" x14ac:dyDescent="0.2">
      <c r="P6592">
        <v>6584</v>
      </c>
      <c r="Q6592" s="37">
        <f t="shared" ca="1" si="412"/>
        <v>0</v>
      </c>
      <c r="R6592" s="38">
        <f t="shared" si="413"/>
        <v>10</v>
      </c>
      <c r="S6592" s="38">
        <f t="shared" ca="1" si="414"/>
        <v>0</v>
      </c>
      <c r="T6592" s="38">
        <f t="shared" ca="1" si="411"/>
        <v>10</v>
      </c>
      <c r="U6592" s="38">
        <f ca="1">SUM($R$9:S6592)</f>
        <v>-162160</v>
      </c>
    </row>
    <row r="6593" spans="16:21" x14ac:dyDescent="0.2">
      <c r="P6593">
        <v>6585</v>
      </c>
      <c r="Q6593" s="37">
        <f t="shared" ca="1" si="412"/>
        <v>0</v>
      </c>
      <c r="R6593" s="38">
        <f t="shared" si="413"/>
        <v>10</v>
      </c>
      <c r="S6593" s="38">
        <f t="shared" ca="1" si="414"/>
        <v>0</v>
      </c>
      <c r="T6593" s="38">
        <f t="shared" ca="1" si="411"/>
        <v>10</v>
      </c>
      <c r="U6593" s="38">
        <f ca="1">SUM($R$9:S6593)</f>
        <v>-162150</v>
      </c>
    </row>
    <row r="6594" spans="16:21" x14ac:dyDescent="0.2">
      <c r="P6594">
        <v>6586</v>
      </c>
      <c r="Q6594" s="37">
        <f t="shared" ca="1" si="412"/>
        <v>0</v>
      </c>
      <c r="R6594" s="38">
        <f t="shared" si="413"/>
        <v>10</v>
      </c>
      <c r="S6594" s="38">
        <f t="shared" ca="1" si="414"/>
        <v>0</v>
      </c>
      <c r="T6594" s="38">
        <f t="shared" ca="1" si="411"/>
        <v>10</v>
      </c>
      <c r="U6594" s="38">
        <f ca="1">SUM($R$9:S6594)</f>
        <v>-162140</v>
      </c>
    </row>
    <row r="6595" spans="16:21" x14ac:dyDescent="0.2">
      <c r="P6595">
        <v>6587</v>
      </c>
      <c r="Q6595" s="37">
        <f t="shared" ca="1" si="412"/>
        <v>0</v>
      </c>
      <c r="R6595" s="38">
        <f t="shared" si="413"/>
        <v>10</v>
      </c>
      <c r="S6595" s="38">
        <f t="shared" ca="1" si="414"/>
        <v>0</v>
      </c>
      <c r="T6595" s="38">
        <f t="shared" ca="1" si="411"/>
        <v>10</v>
      </c>
      <c r="U6595" s="38">
        <f ca="1">SUM($R$9:S6595)</f>
        <v>-162130</v>
      </c>
    </row>
    <row r="6596" spans="16:21" x14ac:dyDescent="0.2">
      <c r="P6596">
        <v>6588</v>
      </c>
      <c r="Q6596" s="37">
        <f t="shared" ca="1" si="412"/>
        <v>0</v>
      </c>
      <c r="R6596" s="38">
        <f t="shared" si="413"/>
        <v>10</v>
      </c>
      <c r="S6596" s="38">
        <f t="shared" ca="1" si="414"/>
        <v>0</v>
      </c>
      <c r="T6596" s="38">
        <f t="shared" ca="1" si="411"/>
        <v>10</v>
      </c>
      <c r="U6596" s="38">
        <f ca="1">SUM($R$9:S6596)</f>
        <v>-162120</v>
      </c>
    </row>
    <row r="6597" spans="16:21" x14ac:dyDescent="0.2">
      <c r="P6597">
        <v>6589</v>
      </c>
      <c r="Q6597" s="37">
        <f t="shared" ca="1" si="412"/>
        <v>0</v>
      </c>
      <c r="R6597" s="38">
        <f t="shared" si="413"/>
        <v>10</v>
      </c>
      <c r="S6597" s="38">
        <f t="shared" ca="1" si="414"/>
        <v>0</v>
      </c>
      <c r="T6597" s="38">
        <f t="shared" ca="1" si="411"/>
        <v>10</v>
      </c>
      <c r="U6597" s="38">
        <f ca="1">SUM($R$9:S6597)</f>
        <v>-162110</v>
      </c>
    </row>
    <row r="6598" spans="16:21" x14ac:dyDescent="0.2">
      <c r="P6598">
        <v>6590</v>
      </c>
      <c r="Q6598" s="37">
        <f t="shared" ca="1" si="412"/>
        <v>0</v>
      </c>
      <c r="R6598" s="38">
        <f t="shared" si="413"/>
        <v>10</v>
      </c>
      <c r="S6598" s="38">
        <f t="shared" ca="1" si="414"/>
        <v>0</v>
      </c>
      <c r="T6598" s="38">
        <f t="shared" ca="1" si="411"/>
        <v>10</v>
      </c>
      <c r="U6598" s="38">
        <f ca="1">SUM($R$9:S6598)</f>
        <v>-162100</v>
      </c>
    </row>
    <row r="6599" spans="16:21" x14ac:dyDescent="0.2">
      <c r="P6599">
        <v>6591</v>
      </c>
      <c r="Q6599" s="37">
        <f t="shared" ca="1" si="412"/>
        <v>0</v>
      </c>
      <c r="R6599" s="38">
        <f t="shared" si="413"/>
        <v>10</v>
      </c>
      <c r="S6599" s="38">
        <f t="shared" ca="1" si="414"/>
        <v>0</v>
      </c>
      <c r="T6599" s="38">
        <f t="shared" ca="1" si="411"/>
        <v>10</v>
      </c>
      <c r="U6599" s="38">
        <f ca="1">SUM($R$9:S6599)</f>
        <v>-162090</v>
      </c>
    </row>
    <row r="6600" spans="16:21" x14ac:dyDescent="0.2">
      <c r="P6600">
        <v>6592</v>
      </c>
      <c r="Q6600" s="37">
        <f t="shared" ca="1" si="412"/>
        <v>0</v>
      </c>
      <c r="R6600" s="38">
        <f t="shared" si="413"/>
        <v>10</v>
      </c>
      <c r="S6600" s="38">
        <f t="shared" ca="1" si="414"/>
        <v>0</v>
      </c>
      <c r="T6600" s="38">
        <f t="shared" ca="1" si="411"/>
        <v>10</v>
      </c>
      <c r="U6600" s="38">
        <f ca="1">SUM($R$9:S6600)</f>
        <v>-162080</v>
      </c>
    </row>
    <row r="6601" spans="16:21" x14ac:dyDescent="0.2">
      <c r="P6601">
        <v>6593</v>
      </c>
      <c r="Q6601" s="37">
        <f t="shared" ca="1" si="412"/>
        <v>0</v>
      </c>
      <c r="R6601" s="38">
        <f t="shared" si="413"/>
        <v>10</v>
      </c>
      <c r="S6601" s="38">
        <f t="shared" ca="1" si="414"/>
        <v>0</v>
      </c>
      <c r="T6601" s="38">
        <f t="shared" ca="1" si="411"/>
        <v>10</v>
      </c>
      <c r="U6601" s="38">
        <f ca="1">SUM($R$9:S6601)</f>
        <v>-162070</v>
      </c>
    </row>
    <row r="6602" spans="16:21" x14ac:dyDescent="0.2">
      <c r="P6602">
        <v>6594</v>
      </c>
      <c r="Q6602" s="37">
        <f t="shared" ca="1" si="412"/>
        <v>0</v>
      </c>
      <c r="R6602" s="38">
        <f t="shared" si="413"/>
        <v>10</v>
      </c>
      <c r="S6602" s="38">
        <f t="shared" ca="1" si="414"/>
        <v>0</v>
      </c>
      <c r="T6602" s="38">
        <f t="shared" ref="T6602:T6665" ca="1" si="415">R6602+S6602</f>
        <v>10</v>
      </c>
      <c r="U6602" s="38">
        <f ca="1">SUM($R$9:S6602)</f>
        <v>-162060</v>
      </c>
    </row>
    <row r="6603" spans="16:21" x14ac:dyDescent="0.2">
      <c r="P6603">
        <v>6595</v>
      </c>
      <c r="Q6603" s="37">
        <f t="shared" ca="1" si="412"/>
        <v>0</v>
      </c>
      <c r="R6603" s="38">
        <f t="shared" si="413"/>
        <v>10</v>
      </c>
      <c r="S6603" s="38">
        <f t="shared" ca="1" si="414"/>
        <v>0</v>
      </c>
      <c r="T6603" s="38">
        <f t="shared" ca="1" si="415"/>
        <v>10</v>
      </c>
      <c r="U6603" s="38">
        <f ca="1">SUM($R$9:S6603)</f>
        <v>-162050</v>
      </c>
    </row>
    <row r="6604" spans="16:21" x14ac:dyDescent="0.2">
      <c r="P6604">
        <v>6596</v>
      </c>
      <c r="Q6604" s="37">
        <f t="shared" ca="1" si="412"/>
        <v>0</v>
      </c>
      <c r="R6604" s="38">
        <f t="shared" si="413"/>
        <v>10</v>
      </c>
      <c r="S6604" s="38">
        <f t="shared" ca="1" si="414"/>
        <v>0</v>
      </c>
      <c r="T6604" s="38">
        <f t="shared" ca="1" si="415"/>
        <v>10</v>
      </c>
      <c r="U6604" s="38">
        <f ca="1">SUM($R$9:S6604)</f>
        <v>-162040</v>
      </c>
    </row>
    <row r="6605" spans="16:21" x14ac:dyDescent="0.2">
      <c r="P6605">
        <v>6597</v>
      </c>
      <c r="Q6605" s="37">
        <f t="shared" ca="1" si="412"/>
        <v>0</v>
      </c>
      <c r="R6605" s="38">
        <f t="shared" si="413"/>
        <v>10</v>
      </c>
      <c r="S6605" s="38">
        <f t="shared" ca="1" si="414"/>
        <v>0</v>
      </c>
      <c r="T6605" s="38">
        <f t="shared" ca="1" si="415"/>
        <v>10</v>
      </c>
      <c r="U6605" s="38">
        <f ca="1">SUM($R$9:S6605)</f>
        <v>-162030</v>
      </c>
    </row>
    <row r="6606" spans="16:21" x14ac:dyDescent="0.2">
      <c r="P6606">
        <v>6598</v>
      </c>
      <c r="Q6606" s="37">
        <f t="shared" ca="1" si="412"/>
        <v>1</v>
      </c>
      <c r="R6606" s="38">
        <f t="shared" si="413"/>
        <v>10</v>
      </c>
      <c r="S6606" s="38">
        <f t="shared" ca="1" si="414"/>
        <v>-1000</v>
      </c>
      <c r="T6606" s="38">
        <f t="shared" ca="1" si="415"/>
        <v>-990</v>
      </c>
      <c r="U6606" s="38">
        <f ca="1">SUM($R$9:S6606)</f>
        <v>-163020</v>
      </c>
    </row>
    <row r="6607" spans="16:21" x14ac:dyDescent="0.2">
      <c r="P6607">
        <v>6599</v>
      </c>
      <c r="Q6607" s="37">
        <f t="shared" ca="1" si="412"/>
        <v>0</v>
      </c>
      <c r="R6607" s="38">
        <f t="shared" si="413"/>
        <v>10</v>
      </c>
      <c r="S6607" s="38">
        <f t="shared" ca="1" si="414"/>
        <v>0</v>
      </c>
      <c r="T6607" s="38">
        <f t="shared" ca="1" si="415"/>
        <v>10</v>
      </c>
      <c r="U6607" s="38">
        <f ca="1">SUM($R$9:S6607)</f>
        <v>-163010</v>
      </c>
    </row>
    <row r="6608" spans="16:21" x14ac:dyDescent="0.2">
      <c r="P6608">
        <v>6600</v>
      </c>
      <c r="Q6608" s="37">
        <f t="shared" ca="1" si="412"/>
        <v>0</v>
      </c>
      <c r="R6608" s="38">
        <f t="shared" si="413"/>
        <v>10</v>
      </c>
      <c r="S6608" s="38">
        <f t="shared" ca="1" si="414"/>
        <v>0</v>
      </c>
      <c r="T6608" s="38">
        <f t="shared" ca="1" si="415"/>
        <v>10</v>
      </c>
      <c r="U6608" s="38">
        <f ca="1">SUM($R$9:S6608)</f>
        <v>-163000</v>
      </c>
    </row>
    <row r="6609" spans="16:21" x14ac:dyDescent="0.2">
      <c r="P6609">
        <v>6601</v>
      </c>
      <c r="Q6609" s="37">
        <f t="shared" ca="1" si="412"/>
        <v>0</v>
      </c>
      <c r="R6609" s="38">
        <f t="shared" si="413"/>
        <v>10</v>
      </c>
      <c r="S6609" s="38">
        <f t="shared" ca="1" si="414"/>
        <v>0</v>
      </c>
      <c r="T6609" s="38">
        <f t="shared" ca="1" si="415"/>
        <v>10</v>
      </c>
      <c r="U6609" s="38">
        <f ca="1">SUM($R$9:S6609)</f>
        <v>-162990</v>
      </c>
    </row>
    <row r="6610" spans="16:21" x14ac:dyDescent="0.2">
      <c r="P6610">
        <v>6602</v>
      </c>
      <c r="Q6610" s="37">
        <f t="shared" ca="1" si="412"/>
        <v>0</v>
      </c>
      <c r="R6610" s="38">
        <f t="shared" si="413"/>
        <v>10</v>
      </c>
      <c r="S6610" s="38">
        <f t="shared" ca="1" si="414"/>
        <v>0</v>
      </c>
      <c r="T6610" s="38">
        <f t="shared" ca="1" si="415"/>
        <v>10</v>
      </c>
      <c r="U6610" s="38">
        <f ca="1">SUM($R$9:S6610)</f>
        <v>-162980</v>
      </c>
    </row>
    <row r="6611" spans="16:21" x14ac:dyDescent="0.2">
      <c r="P6611">
        <v>6603</v>
      </c>
      <c r="Q6611" s="37">
        <f t="shared" ca="1" si="412"/>
        <v>0</v>
      </c>
      <c r="R6611" s="38">
        <f t="shared" si="413"/>
        <v>10</v>
      </c>
      <c r="S6611" s="38">
        <f t="shared" ca="1" si="414"/>
        <v>0</v>
      </c>
      <c r="T6611" s="38">
        <f t="shared" ca="1" si="415"/>
        <v>10</v>
      </c>
      <c r="U6611" s="38">
        <f ca="1">SUM($R$9:S6611)</f>
        <v>-162970</v>
      </c>
    </row>
    <row r="6612" spans="16:21" x14ac:dyDescent="0.2">
      <c r="P6612">
        <v>6604</v>
      </c>
      <c r="Q6612" s="37">
        <f t="shared" ca="1" si="412"/>
        <v>0</v>
      </c>
      <c r="R6612" s="38">
        <f t="shared" si="413"/>
        <v>10</v>
      </c>
      <c r="S6612" s="38">
        <f t="shared" ca="1" si="414"/>
        <v>0</v>
      </c>
      <c r="T6612" s="38">
        <f t="shared" ca="1" si="415"/>
        <v>10</v>
      </c>
      <c r="U6612" s="38">
        <f ca="1">SUM($R$9:S6612)</f>
        <v>-162960</v>
      </c>
    </row>
    <row r="6613" spans="16:21" x14ac:dyDescent="0.2">
      <c r="P6613">
        <v>6605</v>
      </c>
      <c r="Q6613" s="37">
        <f t="shared" ca="1" si="412"/>
        <v>0</v>
      </c>
      <c r="R6613" s="38">
        <f t="shared" si="413"/>
        <v>10</v>
      </c>
      <c r="S6613" s="38">
        <f t="shared" ca="1" si="414"/>
        <v>0</v>
      </c>
      <c r="T6613" s="38">
        <f t="shared" ca="1" si="415"/>
        <v>10</v>
      </c>
      <c r="U6613" s="38">
        <f ca="1">SUM($R$9:S6613)</f>
        <v>-162950</v>
      </c>
    </row>
    <row r="6614" spans="16:21" x14ac:dyDescent="0.2">
      <c r="P6614">
        <v>6606</v>
      </c>
      <c r="Q6614" s="37">
        <f t="shared" ca="1" si="412"/>
        <v>0</v>
      </c>
      <c r="R6614" s="38">
        <f t="shared" si="413"/>
        <v>10</v>
      </c>
      <c r="S6614" s="38">
        <f t="shared" ca="1" si="414"/>
        <v>0</v>
      </c>
      <c r="T6614" s="38">
        <f t="shared" ca="1" si="415"/>
        <v>10</v>
      </c>
      <c r="U6614" s="38">
        <f ca="1">SUM($R$9:S6614)</f>
        <v>-162940</v>
      </c>
    </row>
    <row r="6615" spans="16:21" x14ac:dyDescent="0.2">
      <c r="P6615">
        <v>6607</v>
      </c>
      <c r="Q6615" s="37">
        <f t="shared" ca="1" si="412"/>
        <v>0</v>
      </c>
      <c r="R6615" s="38">
        <f t="shared" si="413"/>
        <v>10</v>
      </c>
      <c r="S6615" s="38">
        <f t="shared" ca="1" si="414"/>
        <v>0</v>
      </c>
      <c r="T6615" s="38">
        <f t="shared" ca="1" si="415"/>
        <v>10</v>
      </c>
      <c r="U6615" s="38">
        <f ca="1">SUM($R$9:S6615)</f>
        <v>-162930</v>
      </c>
    </row>
    <row r="6616" spans="16:21" x14ac:dyDescent="0.2">
      <c r="P6616">
        <v>6608</v>
      </c>
      <c r="Q6616" s="37">
        <f t="shared" ca="1" si="412"/>
        <v>0</v>
      </c>
      <c r="R6616" s="38">
        <f t="shared" si="413"/>
        <v>10</v>
      </c>
      <c r="S6616" s="38">
        <f t="shared" ca="1" si="414"/>
        <v>0</v>
      </c>
      <c r="T6616" s="38">
        <f t="shared" ca="1" si="415"/>
        <v>10</v>
      </c>
      <c r="U6616" s="38">
        <f ca="1">SUM($R$9:S6616)</f>
        <v>-162920</v>
      </c>
    </row>
    <row r="6617" spans="16:21" x14ac:dyDescent="0.2">
      <c r="P6617">
        <v>6609</v>
      </c>
      <c r="Q6617" s="37">
        <f t="shared" ca="1" si="412"/>
        <v>0</v>
      </c>
      <c r="R6617" s="38">
        <f t="shared" si="413"/>
        <v>10</v>
      </c>
      <c r="S6617" s="38">
        <f t="shared" ca="1" si="414"/>
        <v>0</v>
      </c>
      <c r="T6617" s="38">
        <f t="shared" ca="1" si="415"/>
        <v>10</v>
      </c>
      <c r="U6617" s="38">
        <f ca="1">SUM($R$9:S6617)</f>
        <v>-162910</v>
      </c>
    </row>
    <row r="6618" spans="16:21" x14ac:dyDescent="0.2">
      <c r="P6618">
        <v>6610</v>
      </c>
      <c r="Q6618" s="37">
        <f t="shared" ca="1" si="412"/>
        <v>0</v>
      </c>
      <c r="R6618" s="38">
        <f t="shared" si="413"/>
        <v>10</v>
      </c>
      <c r="S6618" s="38">
        <f t="shared" ca="1" si="414"/>
        <v>0</v>
      </c>
      <c r="T6618" s="38">
        <f t="shared" ca="1" si="415"/>
        <v>10</v>
      </c>
      <c r="U6618" s="38">
        <f ca="1">SUM($R$9:S6618)</f>
        <v>-162900</v>
      </c>
    </row>
    <row r="6619" spans="16:21" x14ac:dyDescent="0.2">
      <c r="P6619">
        <v>6611</v>
      </c>
      <c r="Q6619" s="37">
        <f t="shared" ca="1" si="412"/>
        <v>0</v>
      </c>
      <c r="R6619" s="38">
        <f t="shared" si="413"/>
        <v>10</v>
      </c>
      <c r="S6619" s="38">
        <f t="shared" ca="1" si="414"/>
        <v>0</v>
      </c>
      <c r="T6619" s="38">
        <f t="shared" ca="1" si="415"/>
        <v>10</v>
      </c>
      <c r="U6619" s="38">
        <f ca="1">SUM($R$9:S6619)</f>
        <v>-162890</v>
      </c>
    </row>
    <row r="6620" spans="16:21" x14ac:dyDescent="0.2">
      <c r="P6620">
        <v>6612</v>
      </c>
      <c r="Q6620" s="37">
        <f t="shared" ca="1" si="412"/>
        <v>0</v>
      </c>
      <c r="R6620" s="38">
        <f t="shared" si="413"/>
        <v>10</v>
      </c>
      <c r="S6620" s="38">
        <f t="shared" ca="1" si="414"/>
        <v>0</v>
      </c>
      <c r="T6620" s="38">
        <f t="shared" ca="1" si="415"/>
        <v>10</v>
      </c>
      <c r="U6620" s="38">
        <f ca="1">SUM($R$9:S6620)</f>
        <v>-162880</v>
      </c>
    </row>
    <row r="6621" spans="16:21" x14ac:dyDescent="0.2">
      <c r="P6621">
        <v>6613</v>
      </c>
      <c r="Q6621" s="37">
        <f t="shared" ca="1" si="412"/>
        <v>0</v>
      </c>
      <c r="R6621" s="38">
        <f t="shared" si="413"/>
        <v>10</v>
      </c>
      <c r="S6621" s="38">
        <f t="shared" ca="1" si="414"/>
        <v>0</v>
      </c>
      <c r="T6621" s="38">
        <f t="shared" ca="1" si="415"/>
        <v>10</v>
      </c>
      <c r="U6621" s="38">
        <f ca="1">SUM($R$9:S6621)</f>
        <v>-162870</v>
      </c>
    </row>
    <row r="6622" spans="16:21" x14ac:dyDescent="0.2">
      <c r="P6622">
        <v>6614</v>
      </c>
      <c r="Q6622" s="37">
        <f t="shared" ca="1" si="412"/>
        <v>0</v>
      </c>
      <c r="R6622" s="38">
        <f t="shared" si="413"/>
        <v>10</v>
      </c>
      <c r="S6622" s="38">
        <f t="shared" ca="1" si="414"/>
        <v>0</v>
      </c>
      <c r="T6622" s="38">
        <f t="shared" ca="1" si="415"/>
        <v>10</v>
      </c>
      <c r="U6622" s="38">
        <f ca="1">SUM($R$9:S6622)</f>
        <v>-162860</v>
      </c>
    </row>
    <row r="6623" spans="16:21" x14ac:dyDescent="0.2">
      <c r="P6623">
        <v>6615</v>
      </c>
      <c r="Q6623" s="37">
        <f t="shared" ca="1" si="412"/>
        <v>0</v>
      </c>
      <c r="R6623" s="38">
        <f t="shared" si="413"/>
        <v>10</v>
      </c>
      <c r="S6623" s="38">
        <f t="shared" ca="1" si="414"/>
        <v>0</v>
      </c>
      <c r="T6623" s="38">
        <f t="shared" ca="1" si="415"/>
        <v>10</v>
      </c>
      <c r="U6623" s="38">
        <f ca="1">SUM($R$9:S6623)</f>
        <v>-162850</v>
      </c>
    </row>
    <row r="6624" spans="16:21" x14ac:dyDescent="0.2">
      <c r="P6624">
        <v>6616</v>
      </c>
      <c r="Q6624" s="37">
        <f t="shared" ca="1" si="412"/>
        <v>0</v>
      </c>
      <c r="R6624" s="38">
        <f t="shared" si="413"/>
        <v>10</v>
      </c>
      <c r="S6624" s="38">
        <f t="shared" ca="1" si="414"/>
        <v>0</v>
      </c>
      <c r="T6624" s="38">
        <f t="shared" ca="1" si="415"/>
        <v>10</v>
      </c>
      <c r="U6624" s="38">
        <f ca="1">SUM($R$9:S6624)</f>
        <v>-162840</v>
      </c>
    </row>
    <row r="6625" spans="16:21" x14ac:dyDescent="0.2">
      <c r="P6625">
        <v>6617</v>
      </c>
      <c r="Q6625" s="37">
        <f t="shared" ca="1" si="412"/>
        <v>0</v>
      </c>
      <c r="R6625" s="38">
        <f t="shared" si="413"/>
        <v>10</v>
      </c>
      <c r="S6625" s="38">
        <f t="shared" ca="1" si="414"/>
        <v>0</v>
      </c>
      <c r="T6625" s="38">
        <f t="shared" ca="1" si="415"/>
        <v>10</v>
      </c>
      <c r="U6625" s="38">
        <f ca="1">SUM($R$9:S6625)</f>
        <v>-162830</v>
      </c>
    </row>
    <row r="6626" spans="16:21" x14ac:dyDescent="0.2">
      <c r="P6626">
        <v>6618</v>
      </c>
      <c r="Q6626" s="37">
        <f t="shared" ca="1" si="412"/>
        <v>0</v>
      </c>
      <c r="R6626" s="38">
        <f t="shared" si="413"/>
        <v>10</v>
      </c>
      <c r="S6626" s="38">
        <f t="shared" ca="1" si="414"/>
        <v>0</v>
      </c>
      <c r="T6626" s="38">
        <f t="shared" ca="1" si="415"/>
        <v>10</v>
      </c>
      <c r="U6626" s="38">
        <f ca="1">SUM($R$9:S6626)</f>
        <v>-162820</v>
      </c>
    </row>
    <row r="6627" spans="16:21" x14ac:dyDescent="0.2">
      <c r="P6627">
        <v>6619</v>
      </c>
      <c r="Q6627" s="37">
        <f t="shared" ca="1" si="412"/>
        <v>0</v>
      </c>
      <c r="R6627" s="38">
        <f t="shared" si="413"/>
        <v>10</v>
      </c>
      <c r="S6627" s="38">
        <f t="shared" ca="1" si="414"/>
        <v>0</v>
      </c>
      <c r="T6627" s="38">
        <f t="shared" ca="1" si="415"/>
        <v>10</v>
      </c>
      <c r="U6627" s="38">
        <f ca="1">SUM($R$9:S6627)</f>
        <v>-162810</v>
      </c>
    </row>
    <row r="6628" spans="16:21" x14ac:dyDescent="0.2">
      <c r="P6628">
        <v>6620</v>
      </c>
      <c r="Q6628" s="37">
        <f t="shared" ca="1" si="412"/>
        <v>0</v>
      </c>
      <c r="R6628" s="38">
        <f t="shared" si="413"/>
        <v>10</v>
      </c>
      <c r="S6628" s="38">
        <f t="shared" ca="1" si="414"/>
        <v>0</v>
      </c>
      <c r="T6628" s="38">
        <f t="shared" ca="1" si="415"/>
        <v>10</v>
      </c>
      <c r="U6628" s="38">
        <f ca="1">SUM($R$9:S6628)</f>
        <v>-162800</v>
      </c>
    </row>
    <row r="6629" spans="16:21" x14ac:dyDescent="0.2">
      <c r="P6629">
        <v>6621</v>
      </c>
      <c r="Q6629" s="37">
        <f t="shared" ca="1" si="412"/>
        <v>0</v>
      </c>
      <c r="R6629" s="38">
        <f t="shared" si="413"/>
        <v>10</v>
      </c>
      <c r="S6629" s="38">
        <f t="shared" ca="1" si="414"/>
        <v>0</v>
      </c>
      <c r="T6629" s="38">
        <f t="shared" ca="1" si="415"/>
        <v>10</v>
      </c>
      <c r="U6629" s="38">
        <f ca="1">SUM($R$9:S6629)</f>
        <v>-162790</v>
      </c>
    </row>
    <row r="6630" spans="16:21" x14ac:dyDescent="0.2">
      <c r="P6630">
        <v>6622</v>
      </c>
      <c r="Q6630" s="37">
        <f t="shared" ca="1" si="412"/>
        <v>0</v>
      </c>
      <c r="R6630" s="38">
        <f t="shared" si="413"/>
        <v>10</v>
      </c>
      <c r="S6630" s="38">
        <f t="shared" ca="1" si="414"/>
        <v>0</v>
      </c>
      <c r="T6630" s="38">
        <f t="shared" ca="1" si="415"/>
        <v>10</v>
      </c>
      <c r="U6630" s="38">
        <f ca="1">SUM($R$9:S6630)</f>
        <v>-162780</v>
      </c>
    </row>
    <row r="6631" spans="16:21" x14ac:dyDescent="0.2">
      <c r="P6631">
        <v>6623</v>
      </c>
      <c r="Q6631" s="37">
        <f t="shared" ca="1" si="412"/>
        <v>0</v>
      </c>
      <c r="R6631" s="38">
        <f t="shared" si="413"/>
        <v>10</v>
      </c>
      <c r="S6631" s="38">
        <f t="shared" ca="1" si="414"/>
        <v>0</v>
      </c>
      <c r="T6631" s="38">
        <f t="shared" ca="1" si="415"/>
        <v>10</v>
      </c>
      <c r="U6631" s="38">
        <f ca="1">SUM($R$9:S6631)</f>
        <v>-162770</v>
      </c>
    </row>
    <row r="6632" spans="16:21" x14ac:dyDescent="0.2">
      <c r="P6632">
        <v>6624</v>
      </c>
      <c r="Q6632" s="37">
        <f t="shared" ca="1" si="412"/>
        <v>0</v>
      </c>
      <c r="R6632" s="38">
        <f t="shared" si="413"/>
        <v>10</v>
      </c>
      <c r="S6632" s="38">
        <f t="shared" ca="1" si="414"/>
        <v>0</v>
      </c>
      <c r="T6632" s="38">
        <f t="shared" ca="1" si="415"/>
        <v>10</v>
      </c>
      <c r="U6632" s="38">
        <f ca="1">SUM($R$9:S6632)</f>
        <v>-162760</v>
      </c>
    </row>
    <row r="6633" spans="16:21" x14ac:dyDescent="0.2">
      <c r="P6633">
        <v>6625</v>
      </c>
      <c r="Q6633" s="37">
        <f t="shared" ca="1" si="412"/>
        <v>0</v>
      </c>
      <c r="R6633" s="38">
        <f t="shared" si="413"/>
        <v>10</v>
      </c>
      <c r="S6633" s="38">
        <f t="shared" ca="1" si="414"/>
        <v>0</v>
      </c>
      <c r="T6633" s="38">
        <f t="shared" ca="1" si="415"/>
        <v>10</v>
      </c>
      <c r="U6633" s="38">
        <f ca="1">SUM($R$9:S6633)</f>
        <v>-162750</v>
      </c>
    </row>
    <row r="6634" spans="16:21" x14ac:dyDescent="0.2">
      <c r="P6634">
        <v>6626</v>
      </c>
      <c r="Q6634" s="37">
        <f t="shared" ca="1" si="412"/>
        <v>0</v>
      </c>
      <c r="R6634" s="38">
        <f t="shared" si="413"/>
        <v>10</v>
      </c>
      <c r="S6634" s="38">
        <f t="shared" ca="1" si="414"/>
        <v>0</v>
      </c>
      <c r="T6634" s="38">
        <f t="shared" ca="1" si="415"/>
        <v>10</v>
      </c>
      <c r="U6634" s="38">
        <f ca="1">SUM($R$9:S6634)</f>
        <v>-162740</v>
      </c>
    </row>
    <row r="6635" spans="16:21" x14ac:dyDescent="0.2">
      <c r="P6635">
        <v>6627</v>
      </c>
      <c r="Q6635" s="37">
        <f t="shared" ca="1" si="412"/>
        <v>0</v>
      </c>
      <c r="R6635" s="38">
        <f t="shared" si="413"/>
        <v>10</v>
      </c>
      <c r="S6635" s="38">
        <f t="shared" ca="1" si="414"/>
        <v>0</v>
      </c>
      <c r="T6635" s="38">
        <f t="shared" ca="1" si="415"/>
        <v>10</v>
      </c>
      <c r="U6635" s="38">
        <f ca="1">SUM($R$9:S6635)</f>
        <v>-162730</v>
      </c>
    </row>
    <row r="6636" spans="16:21" x14ac:dyDescent="0.2">
      <c r="P6636">
        <v>6628</v>
      </c>
      <c r="Q6636" s="37">
        <f t="shared" ca="1" si="412"/>
        <v>0</v>
      </c>
      <c r="R6636" s="38">
        <f t="shared" si="413"/>
        <v>10</v>
      </c>
      <c r="S6636" s="38">
        <f t="shared" ca="1" si="414"/>
        <v>0</v>
      </c>
      <c r="T6636" s="38">
        <f t="shared" ca="1" si="415"/>
        <v>10</v>
      </c>
      <c r="U6636" s="38">
        <f ca="1">SUM($R$9:S6636)</f>
        <v>-162720</v>
      </c>
    </row>
    <row r="6637" spans="16:21" x14ac:dyDescent="0.2">
      <c r="P6637">
        <v>6629</v>
      </c>
      <c r="Q6637" s="37">
        <f t="shared" ca="1" si="412"/>
        <v>0</v>
      </c>
      <c r="R6637" s="38">
        <f t="shared" si="413"/>
        <v>10</v>
      </c>
      <c r="S6637" s="38">
        <f t="shared" ca="1" si="414"/>
        <v>0</v>
      </c>
      <c r="T6637" s="38">
        <f t="shared" ca="1" si="415"/>
        <v>10</v>
      </c>
      <c r="U6637" s="38">
        <f ca="1">SUM($R$9:S6637)</f>
        <v>-162710</v>
      </c>
    </row>
    <row r="6638" spans="16:21" x14ac:dyDescent="0.2">
      <c r="P6638">
        <v>6630</v>
      </c>
      <c r="Q6638" s="37">
        <f t="shared" ca="1" si="412"/>
        <v>1</v>
      </c>
      <c r="R6638" s="38">
        <f t="shared" si="413"/>
        <v>10</v>
      </c>
      <c r="S6638" s="38">
        <f t="shared" ca="1" si="414"/>
        <v>-1000</v>
      </c>
      <c r="T6638" s="38">
        <f t="shared" ca="1" si="415"/>
        <v>-990</v>
      </c>
      <c r="U6638" s="38">
        <f ca="1">SUM($R$9:S6638)</f>
        <v>-163700</v>
      </c>
    </row>
    <row r="6639" spans="16:21" x14ac:dyDescent="0.2">
      <c r="P6639">
        <v>6631</v>
      </c>
      <c r="Q6639" s="37">
        <f t="shared" ca="1" si="412"/>
        <v>0</v>
      </c>
      <c r="R6639" s="38">
        <f t="shared" si="413"/>
        <v>10</v>
      </c>
      <c r="S6639" s="38">
        <f t="shared" ca="1" si="414"/>
        <v>0</v>
      </c>
      <c r="T6639" s="38">
        <f t="shared" ca="1" si="415"/>
        <v>10</v>
      </c>
      <c r="U6639" s="38">
        <f ca="1">SUM($R$9:S6639)</f>
        <v>-163690</v>
      </c>
    </row>
    <row r="6640" spans="16:21" x14ac:dyDescent="0.2">
      <c r="P6640">
        <v>6632</v>
      </c>
      <c r="Q6640" s="37">
        <f t="shared" ca="1" si="412"/>
        <v>0</v>
      </c>
      <c r="R6640" s="38">
        <f t="shared" si="413"/>
        <v>10</v>
      </c>
      <c r="S6640" s="38">
        <f t="shared" ca="1" si="414"/>
        <v>0</v>
      </c>
      <c r="T6640" s="38">
        <f t="shared" ca="1" si="415"/>
        <v>10</v>
      </c>
      <c r="U6640" s="38">
        <f ca="1">SUM($R$9:S6640)</f>
        <v>-163680</v>
      </c>
    </row>
    <row r="6641" spans="16:21" x14ac:dyDescent="0.2">
      <c r="P6641">
        <v>6633</v>
      </c>
      <c r="Q6641" s="37">
        <f t="shared" ref="Q6641:Q6704" ca="1" si="416">IF(RAND()&lt;$C$2,1,0)</f>
        <v>0</v>
      </c>
      <c r="R6641" s="38">
        <f t="shared" ref="R6641:R6704" si="417">$G$2</f>
        <v>10</v>
      </c>
      <c r="S6641" s="38">
        <f t="shared" ref="S6641:S6704" ca="1" si="418">IF(Q6641=1,$G$3,$G$4)</f>
        <v>0</v>
      </c>
      <c r="T6641" s="38">
        <f t="shared" ca="1" si="415"/>
        <v>10</v>
      </c>
      <c r="U6641" s="38">
        <f ca="1">SUM($R$9:S6641)</f>
        <v>-163670</v>
      </c>
    </row>
    <row r="6642" spans="16:21" x14ac:dyDescent="0.2">
      <c r="P6642">
        <v>6634</v>
      </c>
      <c r="Q6642" s="37">
        <f t="shared" ca="1" si="416"/>
        <v>0</v>
      </c>
      <c r="R6642" s="38">
        <f t="shared" si="417"/>
        <v>10</v>
      </c>
      <c r="S6642" s="38">
        <f t="shared" ca="1" si="418"/>
        <v>0</v>
      </c>
      <c r="T6642" s="38">
        <f t="shared" ca="1" si="415"/>
        <v>10</v>
      </c>
      <c r="U6642" s="38">
        <f ca="1">SUM($R$9:S6642)</f>
        <v>-163660</v>
      </c>
    </row>
    <row r="6643" spans="16:21" x14ac:dyDescent="0.2">
      <c r="P6643">
        <v>6635</v>
      </c>
      <c r="Q6643" s="37">
        <f t="shared" ca="1" si="416"/>
        <v>0</v>
      </c>
      <c r="R6643" s="38">
        <f t="shared" si="417"/>
        <v>10</v>
      </c>
      <c r="S6643" s="38">
        <f t="shared" ca="1" si="418"/>
        <v>0</v>
      </c>
      <c r="T6643" s="38">
        <f t="shared" ca="1" si="415"/>
        <v>10</v>
      </c>
      <c r="U6643" s="38">
        <f ca="1">SUM($R$9:S6643)</f>
        <v>-163650</v>
      </c>
    </row>
    <row r="6644" spans="16:21" x14ac:dyDescent="0.2">
      <c r="P6644">
        <v>6636</v>
      </c>
      <c r="Q6644" s="37">
        <f t="shared" ca="1" si="416"/>
        <v>0</v>
      </c>
      <c r="R6644" s="38">
        <f t="shared" si="417"/>
        <v>10</v>
      </c>
      <c r="S6644" s="38">
        <f t="shared" ca="1" si="418"/>
        <v>0</v>
      </c>
      <c r="T6644" s="38">
        <f t="shared" ca="1" si="415"/>
        <v>10</v>
      </c>
      <c r="U6644" s="38">
        <f ca="1">SUM($R$9:S6644)</f>
        <v>-163640</v>
      </c>
    </row>
    <row r="6645" spans="16:21" x14ac:dyDescent="0.2">
      <c r="P6645">
        <v>6637</v>
      </c>
      <c r="Q6645" s="37">
        <f t="shared" ca="1" si="416"/>
        <v>0</v>
      </c>
      <c r="R6645" s="38">
        <f t="shared" si="417"/>
        <v>10</v>
      </c>
      <c r="S6645" s="38">
        <f t="shared" ca="1" si="418"/>
        <v>0</v>
      </c>
      <c r="T6645" s="38">
        <f t="shared" ca="1" si="415"/>
        <v>10</v>
      </c>
      <c r="U6645" s="38">
        <f ca="1">SUM($R$9:S6645)</f>
        <v>-163630</v>
      </c>
    </row>
    <row r="6646" spans="16:21" x14ac:dyDescent="0.2">
      <c r="P6646">
        <v>6638</v>
      </c>
      <c r="Q6646" s="37">
        <f t="shared" ca="1" si="416"/>
        <v>0</v>
      </c>
      <c r="R6646" s="38">
        <f t="shared" si="417"/>
        <v>10</v>
      </c>
      <c r="S6646" s="38">
        <f t="shared" ca="1" si="418"/>
        <v>0</v>
      </c>
      <c r="T6646" s="38">
        <f t="shared" ca="1" si="415"/>
        <v>10</v>
      </c>
      <c r="U6646" s="38">
        <f ca="1">SUM($R$9:S6646)</f>
        <v>-163620</v>
      </c>
    </row>
    <row r="6647" spans="16:21" x14ac:dyDescent="0.2">
      <c r="P6647">
        <v>6639</v>
      </c>
      <c r="Q6647" s="37">
        <f t="shared" ca="1" si="416"/>
        <v>0</v>
      </c>
      <c r="R6647" s="38">
        <f t="shared" si="417"/>
        <v>10</v>
      </c>
      <c r="S6647" s="38">
        <f t="shared" ca="1" si="418"/>
        <v>0</v>
      </c>
      <c r="T6647" s="38">
        <f t="shared" ca="1" si="415"/>
        <v>10</v>
      </c>
      <c r="U6647" s="38">
        <f ca="1">SUM($R$9:S6647)</f>
        <v>-163610</v>
      </c>
    </row>
    <row r="6648" spans="16:21" x14ac:dyDescent="0.2">
      <c r="P6648">
        <v>6640</v>
      </c>
      <c r="Q6648" s="37">
        <f t="shared" ca="1" si="416"/>
        <v>0</v>
      </c>
      <c r="R6648" s="38">
        <f t="shared" si="417"/>
        <v>10</v>
      </c>
      <c r="S6648" s="38">
        <f t="shared" ca="1" si="418"/>
        <v>0</v>
      </c>
      <c r="T6648" s="38">
        <f t="shared" ca="1" si="415"/>
        <v>10</v>
      </c>
      <c r="U6648" s="38">
        <f ca="1">SUM($R$9:S6648)</f>
        <v>-163600</v>
      </c>
    </row>
    <row r="6649" spans="16:21" x14ac:dyDescent="0.2">
      <c r="P6649">
        <v>6641</v>
      </c>
      <c r="Q6649" s="37">
        <f t="shared" ca="1" si="416"/>
        <v>0</v>
      </c>
      <c r="R6649" s="38">
        <f t="shared" si="417"/>
        <v>10</v>
      </c>
      <c r="S6649" s="38">
        <f t="shared" ca="1" si="418"/>
        <v>0</v>
      </c>
      <c r="T6649" s="38">
        <f t="shared" ca="1" si="415"/>
        <v>10</v>
      </c>
      <c r="U6649" s="38">
        <f ca="1">SUM($R$9:S6649)</f>
        <v>-163590</v>
      </c>
    </row>
    <row r="6650" spans="16:21" x14ac:dyDescent="0.2">
      <c r="P6650">
        <v>6642</v>
      </c>
      <c r="Q6650" s="37">
        <f t="shared" ca="1" si="416"/>
        <v>0</v>
      </c>
      <c r="R6650" s="38">
        <f t="shared" si="417"/>
        <v>10</v>
      </c>
      <c r="S6650" s="38">
        <f t="shared" ca="1" si="418"/>
        <v>0</v>
      </c>
      <c r="T6650" s="38">
        <f t="shared" ca="1" si="415"/>
        <v>10</v>
      </c>
      <c r="U6650" s="38">
        <f ca="1">SUM($R$9:S6650)</f>
        <v>-163580</v>
      </c>
    </row>
    <row r="6651" spans="16:21" x14ac:dyDescent="0.2">
      <c r="P6651">
        <v>6643</v>
      </c>
      <c r="Q6651" s="37">
        <f t="shared" ca="1" si="416"/>
        <v>0</v>
      </c>
      <c r="R6651" s="38">
        <f t="shared" si="417"/>
        <v>10</v>
      </c>
      <c r="S6651" s="38">
        <f t="shared" ca="1" si="418"/>
        <v>0</v>
      </c>
      <c r="T6651" s="38">
        <f t="shared" ca="1" si="415"/>
        <v>10</v>
      </c>
      <c r="U6651" s="38">
        <f ca="1">SUM($R$9:S6651)</f>
        <v>-163570</v>
      </c>
    </row>
    <row r="6652" spans="16:21" x14ac:dyDescent="0.2">
      <c r="P6652">
        <v>6644</v>
      </c>
      <c r="Q6652" s="37">
        <f t="shared" ca="1" si="416"/>
        <v>0</v>
      </c>
      <c r="R6652" s="38">
        <f t="shared" si="417"/>
        <v>10</v>
      </c>
      <c r="S6652" s="38">
        <f t="shared" ca="1" si="418"/>
        <v>0</v>
      </c>
      <c r="T6652" s="38">
        <f t="shared" ca="1" si="415"/>
        <v>10</v>
      </c>
      <c r="U6652" s="38">
        <f ca="1">SUM($R$9:S6652)</f>
        <v>-163560</v>
      </c>
    </row>
    <row r="6653" spans="16:21" x14ac:dyDescent="0.2">
      <c r="P6653">
        <v>6645</v>
      </c>
      <c r="Q6653" s="37">
        <f t="shared" ca="1" si="416"/>
        <v>0</v>
      </c>
      <c r="R6653" s="38">
        <f t="shared" si="417"/>
        <v>10</v>
      </c>
      <c r="S6653" s="38">
        <f t="shared" ca="1" si="418"/>
        <v>0</v>
      </c>
      <c r="T6653" s="38">
        <f t="shared" ca="1" si="415"/>
        <v>10</v>
      </c>
      <c r="U6653" s="38">
        <f ca="1">SUM($R$9:S6653)</f>
        <v>-163550</v>
      </c>
    </row>
    <row r="6654" spans="16:21" x14ac:dyDescent="0.2">
      <c r="P6654">
        <v>6646</v>
      </c>
      <c r="Q6654" s="37">
        <f t="shared" ca="1" si="416"/>
        <v>0</v>
      </c>
      <c r="R6654" s="38">
        <f t="shared" si="417"/>
        <v>10</v>
      </c>
      <c r="S6654" s="38">
        <f t="shared" ca="1" si="418"/>
        <v>0</v>
      </c>
      <c r="T6654" s="38">
        <f t="shared" ca="1" si="415"/>
        <v>10</v>
      </c>
      <c r="U6654" s="38">
        <f ca="1">SUM($R$9:S6654)</f>
        <v>-163540</v>
      </c>
    </row>
    <row r="6655" spans="16:21" x14ac:dyDescent="0.2">
      <c r="P6655">
        <v>6647</v>
      </c>
      <c r="Q6655" s="37">
        <f t="shared" ca="1" si="416"/>
        <v>0</v>
      </c>
      <c r="R6655" s="38">
        <f t="shared" si="417"/>
        <v>10</v>
      </c>
      <c r="S6655" s="38">
        <f t="shared" ca="1" si="418"/>
        <v>0</v>
      </c>
      <c r="T6655" s="38">
        <f t="shared" ca="1" si="415"/>
        <v>10</v>
      </c>
      <c r="U6655" s="38">
        <f ca="1">SUM($R$9:S6655)</f>
        <v>-163530</v>
      </c>
    </row>
    <row r="6656" spans="16:21" x14ac:dyDescent="0.2">
      <c r="P6656">
        <v>6648</v>
      </c>
      <c r="Q6656" s="37">
        <f t="shared" ca="1" si="416"/>
        <v>0</v>
      </c>
      <c r="R6656" s="38">
        <f t="shared" si="417"/>
        <v>10</v>
      </c>
      <c r="S6656" s="38">
        <f t="shared" ca="1" si="418"/>
        <v>0</v>
      </c>
      <c r="T6656" s="38">
        <f t="shared" ca="1" si="415"/>
        <v>10</v>
      </c>
      <c r="U6656" s="38">
        <f ca="1">SUM($R$9:S6656)</f>
        <v>-163520</v>
      </c>
    </row>
    <row r="6657" spans="16:21" x14ac:dyDescent="0.2">
      <c r="P6657">
        <v>6649</v>
      </c>
      <c r="Q6657" s="37">
        <f t="shared" ca="1" si="416"/>
        <v>0</v>
      </c>
      <c r="R6657" s="38">
        <f t="shared" si="417"/>
        <v>10</v>
      </c>
      <c r="S6657" s="38">
        <f t="shared" ca="1" si="418"/>
        <v>0</v>
      </c>
      <c r="T6657" s="38">
        <f t="shared" ca="1" si="415"/>
        <v>10</v>
      </c>
      <c r="U6657" s="38">
        <f ca="1">SUM($R$9:S6657)</f>
        <v>-163510</v>
      </c>
    </row>
    <row r="6658" spans="16:21" x14ac:dyDescent="0.2">
      <c r="P6658">
        <v>6650</v>
      </c>
      <c r="Q6658" s="37">
        <f t="shared" ca="1" si="416"/>
        <v>0</v>
      </c>
      <c r="R6658" s="38">
        <f t="shared" si="417"/>
        <v>10</v>
      </c>
      <c r="S6658" s="38">
        <f t="shared" ca="1" si="418"/>
        <v>0</v>
      </c>
      <c r="T6658" s="38">
        <f t="shared" ca="1" si="415"/>
        <v>10</v>
      </c>
      <c r="U6658" s="38">
        <f ca="1">SUM($R$9:S6658)</f>
        <v>-163500</v>
      </c>
    </row>
    <row r="6659" spans="16:21" x14ac:dyDescent="0.2">
      <c r="P6659">
        <v>6651</v>
      </c>
      <c r="Q6659" s="37">
        <f t="shared" ca="1" si="416"/>
        <v>0</v>
      </c>
      <c r="R6659" s="38">
        <f t="shared" si="417"/>
        <v>10</v>
      </c>
      <c r="S6659" s="38">
        <f t="shared" ca="1" si="418"/>
        <v>0</v>
      </c>
      <c r="T6659" s="38">
        <f t="shared" ca="1" si="415"/>
        <v>10</v>
      </c>
      <c r="U6659" s="38">
        <f ca="1">SUM($R$9:S6659)</f>
        <v>-163490</v>
      </c>
    </row>
    <row r="6660" spans="16:21" x14ac:dyDescent="0.2">
      <c r="P6660">
        <v>6652</v>
      </c>
      <c r="Q6660" s="37">
        <f t="shared" ca="1" si="416"/>
        <v>0</v>
      </c>
      <c r="R6660" s="38">
        <f t="shared" si="417"/>
        <v>10</v>
      </c>
      <c r="S6660" s="38">
        <f t="shared" ca="1" si="418"/>
        <v>0</v>
      </c>
      <c r="T6660" s="38">
        <f t="shared" ca="1" si="415"/>
        <v>10</v>
      </c>
      <c r="U6660" s="38">
        <f ca="1">SUM($R$9:S6660)</f>
        <v>-163480</v>
      </c>
    </row>
    <row r="6661" spans="16:21" x14ac:dyDescent="0.2">
      <c r="P6661">
        <v>6653</v>
      </c>
      <c r="Q6661" s="37">
        <f t="shared" ca="1" si="416"/>
        <v>0</v>
      </c>
      <c r="R6661" s="38">
        <f t="shared" si="417"/>
        <v>10</v>
      </c>
      <c r="S6661" s="38">
        <f t="shared" ca="1" si="418"/>
        <v>0</v>
      </c>
      <c r="T6661" s="38">
        <f t="shared" ca="1" si="415"/>
        <v>10</v>
      </c>
      <c r="U6661" s="38">
        <f ca="1">SUM($R$9:S6661)</f>
        <v>-163470</v>
      </c>
    </row>
    <row r="6662" spans="16:21" x14ac:dyDescent="0.2">
      <c r="P6662">
        <v>6654</v>
      </c>
      <c r="Q6662" s="37">
        <f t="shared" ca="1" si="416"/>
        <v>0</v>
      </c>
      <c r="R6662" s="38">
        <f t="shared" si="417"/>
        <v>10</v>
      </c>
      <c r="S6662" s="38">
        <f t="shared" ca="1" si="418"/>
        <v>0</v>
      </c>
      <c r="T6662" s="38">
        <f t="shared" ca="1" si="415"/>
        <v>10</v>
      </c>
      <c r="U6662" s="38">
        <f ca="1">SUM($R$9:S6662)</f>
        <v>-163460</v>
      </c>
    </row>
    <row r="6663" spans="16:21" x14ac:dyDescent="0.2">
      <c r="P6663">
        <v>6655</v>
      </c>
      <c r="Q6663" s="37">
        <f t="shared" ca="1" si="416"/>
        <v>0</v>
      </c>
      <c r="R6663" s="38">
        <f t="shared" si="417"/>
        <v>10</v>
      </c>
      <c r="S6663" s="38">
        <f t="shared" ca="1" si="418"/>
        <v>0</v>
      </c>
      <c r="T6663" s="38">
        <f t="shared" ca="1" si="415"/>
        <v>10</v>
      </c>
      <c r="U6663" s="38">
        <f ca="1">SUM($R$9:S6663)</f>
        <v>-163450</v>
      </c>
    </row>
    <row r="6664" spans="16:21" x14ac:dyDescent="0.2">
      <c r="P6664">
        <v>6656</v>
      </c>
      <c r="Q6664" s="37">
        <f t="shared" ca="1" si="416"/>
        <v>0</v>
      </c>
      <c r="R6664" s="38">
        <f t="shared" si="417"/>
        <v>10</v>
      </c>
      <c r="S6664" s="38">
        <f t="shared" ca="1" si="418"/>
        <v>0</v>
      </c>
      <c r="T6664" s="38">
        <f t="shared" ca="1" si="415"/>
        <v>10</v>
      </c>
      <c r="U6664" s="38">
        <f ca="1">SUM($R$9:S6664)</f>
        <v>-163440</v>
      </c>
    </row>
    <row r="6665" spans="16:21" x14ac:dyDescent="0.2">
      <c r="P6665">
        <v>6657</v>
      </c>
      <c r="Q6665" s="37">
        <f t="shared" ca="1" si="416"/>
        <v>0</v>
      </c>
      <c r="R6665" s="38">
        <f t="shared" si="417"/>
        <v>10</v>
      </c>
      <c r="S6665" s="38">
        <f t="shared" ca="1" si="418"/>
        <v>0</v>
      </c>
      <c r="T6665" s="38">
        <f t="shared" ca="1" si="415"/>
        <v>10</v>
      </c>
      <c r="U6665" s="38">
        <f ca="1">SUM($R$9:S6665)</f>
        <v>-163430</v>
      </c>
    </row>
    <row r="6666" spans="16:21" x14ac:dyDescent="0.2">
      <c r="P6666">
        <v>6658</v>
      </c>
      <c r="Q6666" s="37">
        <f t="shared" ca="1" si="416"/>
        <v>0</v>
      </c>
      <c r="R6666" s="38">
        <f t="shared" si="417"/>
        <v>10</v>
      </c>
      <c r="S6666" s="38">
        <f t="shared" ca="1" si="418"/>
        <v>0</v>
      </c>
      <c r="T6666" s="38">
        <f t="shared" ref="T6666:T6729" ca="1" si="419">R6666+S6666</f>
        <v>10</v>
      </c>
      <c r="U6666" s="38">
        <f ca="1">SUM($R$9:S6666)</f>
        <v>-163420</v>
      </c>
    </row>
    <row r="6667" spans="16:21" x14ac:dyDescent="0.2">
      <c r="P6667">
        <v>6659</v>
      </c>
      <c r="Q6667" s="37">
        <f t="shared" ca="1" si="416"/>
        <v>0</v>
      </c>
      <c r="R6667" s="38">
        <f t="shared" si="417"/>
        <v>10</v>
      </c>
      <c r="S6667" s="38">
        <f t="shared" ca="1" si="418"/>
        <v>0</v>
      </c>
      <c r="T6667" s="38">
        <f t="shared" ca="1" si="419"/>
        <v>10</v>
      </c>
      <c r="U6667" s="38">
        <f ca="1">SUM($R$9:S6667)</f>
        <v>-163410</v>
      </c>
    </row>
    <row r="6668" spans="16:21" x14ac:dyDescent="0.2">
      <c r="P6668">
        <v>6660</v>
      </c>
      <c r="Q6668" s="37">
        <f t="shared" ca="1" si="416"/>
        <v>0</v>
      </c>
      <c r="R6668" s="38">
        <f t="shared" si="417"/>
        <v>10</v>
      </c>
      <c r="S6668" s="38">
        <f t="shared" ca="1" si="418"/>
        <v>0</v>
      </c>
      <c r="T6668" s="38">
        <f t="shared" ca="1" si="419"/>
        <v>10</v>
      </c>
      <c r="U6668" s="38">
        <f ca="1">SUM($R$9:S6668)</f>
        <v>-163400</v>
      </c>
    </row>
    <row r="6669" spans="16:21" x14ac:dyDescent="0.2">
      <c r="P6669">
        <v>6661</v>
      </c>
      <c r="Q6669" s="37">
        <f t="shared" ca="1" si="416"/>
        <v>0</v>
      </c>
      <c r="R6669" s="38">
        <f t="shared" si="417"/>
        <v>10</v>
      </c>
      <c r="S6669" s="38">
        <f t="shared" ca="1" si="418"/>
        <v>0</v>
      </c>
      <c r="T6669" s="38">
        <f t="shared" ca="1" si="419"/>
        <v>10</v>
      </c>
      <c r="U6669" s="38">
        <f ca="1">SUM($R$9:S6669)</f>
        <v>-163390</v>
      </c>
    </row>
    <row r="6670" spans="16:21" x14ac:dyDescent="0.2">
      <c r="P6670">
        <v>6662</v>
      </c>
      <c r="Q6670" s="37">
        <f t="shared" ca="1" si="416"/>
        <v>0</v>
      </c>
      <c r="R6670" s="38">
        <f t="shared" si="417"/>
        <v>10</v>
      </c>
      <c r="S6670" s="38">
        <f t="shared" ca="1" si="418"/>
        <v>0</v>
      </c>
      <c r="T6670" s="38">
        <f t="shared" ca="1" si="419"/>
        <v>10</v>
      </c>
      <c r="U6670" s="38">
        <f ca="1">SUM($R$9:S6670)</f>
        <v>-163380</v>
      </c>
    </row>
    <row r="6671" spans="16:21" x14ac:dyDescent="0.2">
      <c r="P6671">
        <v>6663</v>
      </c>
      <c r="Q6671" s="37">
        <f t="shared" ca="1" si="416"/>
        <v>0</v>
      </c>
      <c r="R6671" s="38">
        <f t="shared" si="417"/>
        <v>10</v>
      </c>
      <c r="S6671" s="38">
        <f t="shared" ca="1" si="418"/>
        <v>0</v>
      </c>
      <c r="T6671" s="38">
        <f t="shared" ca="1" si="419"/>
        <v>10</v>
      </c>
      <c r="U6671" s="38">
        <f ca="1">SUM($R$9:S6671)</f>
        <v>-163370</v>
      </c>
    </row>
    <row r="6672" spans="16:21" x14ac:dyDescent="0.2">
      <c r="P6672">
        <v>6664</v>
      </c>
      <c r="Q6672" s="37">
        <f t="shared" ca="1" si="416"/>
        <v>0</v>
      </c>
      <c r="R6672" s="38">
        <f t="shared" si="417"/>
        <v>10</v>
      </c>
      <c r="S6672" s="38">
        <f t="shared" ca="1" si="418"/>
        <v>0</v>
      </c>
      <c r="T6672" s="38">
        <f t="shared" ca="1" si="419"/>
        <v>10</v>
      </c>
      <c r="U6672" s="38">
        <f ca="1">SUM($R$9:S6672)</f>
        <v>-163360</v>
      </c>
    </row>
    <row r="6673" spans="16:21" x14ac:dyDescent="0.2">
      <c r="P6673">
        <v>6665</v>
      </c>
      <c r="Q6673" s="37">
        <f t="shared" ca="1" si="416"/>
        <v>0</v>
      </c>
      <c r="R6673" s="38">
        <f t="shared" si="417"/>
        <v>10</v>
      </c>
      <c r="S6673" s="38">
        <f t="shared" ca="1" si="418"/>
        <v>0</v>
      </c>
      <c r="T6673" s="38">
        <f t="shared" ca="1" si="419"/>
        <v>10</v>
      </c>
      <c r="U6673" s="38">
        <f ca="1">SUM($R$9:S6673)</f>
        <v>-163350</v>
      </c>
    </row>
    <row r="6674" spans="16:21" x14ac:dyDescent="0.2">
      <c r="P6674">
        <v>6666</v>
      </c>
      <c r="Q6674" s="37">
        <f t="shared" ca="1" si="416"/>
        <v>1</v>
      </c>
      <c r="R6674" s="38">
        <f t="shared" si="417"/>
        <v>10</v>
      </c>
      <c r="S6674" s="38">
        <f t="shared" ca="1" si="418"/>
        <v>-1000</v>
      </c>
      <c r="T6674" s="38">
        <f t="shared" ca="1" si="419"/>
        <v>-990</v>
      </c>
      <c r="U6674" s="38">
        <f ca="1">SUM($R$9:S6674)</f>
        <v>-164340</v>
      </c>
    </row>
    <row r="6675" spans="16:21" x14ac:dyDescent="0.2">
      <c r="P6675">
        <v>6667</v>
      </c>
      <c r="Q6675" s="37">
        <f t="shared" ca="1" si="416"/>
        <v>0</v>
      </c>
      <c r="R6675" s="38">
        <f t="shared" si="417"/>
        <v>10</v>
      </c>
      <c r="S6675" s="38">
        <f t="shared" ca="1" si="418"/>
        <v>0</v>
      </c>
      <c r="T6675" s="38">
        <f t="shared" ca="1" si="419"/>
        <v>10</v>
      </c>
      <c r="U6675" s="38">
        <f ca="1">SUM($R$9:S6675)</f>
        <v>-164330</v>
      </c>
    </row>
    <row r="6676" spans="16:21" x14ac:dyDescent="0.2">
      <c r="P6676">
        <v>6668</v>
      </c>
      <c r="Q6676" s="37">
        <f t="shared" ca="1" si="416"/>
        <v>0</v>
      </c>
      <c r="R6676" s="38">
        <f t="shared" si="417"/>
        <v>10</v>
      </c>
      <c r="S6676" s="38">
        <f t="shared" ca="1" si="418"/>
        <v>0</v>
      </c>
      <c r="T6676" s="38">
        <f t="shared" ca="1" si="419"/>
        <v>10</v>
      </c>
      <c r="U6676" s="38">
        <f ca="1">SUM($R$9:S6676)</f>
        <v>-164320</v>
      </c>
    </row>
    <row r="6677" spans="16:21" x14ac:dyDescent="0.2">
      <c r="P6677">
        <v>6669</v>
      </c>
      <c r="Q6677" s="37">
        <f t="shared" ca="1" si="416"/>
        <v>0</v>
      </c>
      <c r="R6677" s="38">
        <f t="shared" si="417"/>
        <v>10</v>
      </c>
      <c r="S6677" s="38">
        <f t="shared" ca="1" si="418"/>
        <v>0</v>
      </c>
      <c r="T6677" s="38">
        <f t="shared" ca="1" si="419"/>
        <v>10</v>
      </c>
      <c r="U6677" s="38">
        <f ca="1">SUM($R$9:S6677)</f>
        <v>-164310</v>
      </c>
    </row>
    <row r="6678" spans="16:21" x14ac:dyDescent="0.2">
      <c r="P6678">
        <v>6670</v>
      </c>
      <c r="Q6678" s="37">
        <f t="shared" ca="1" si="416"/>
        <v>0</v>
      </c>
      <c r="R6678" s="38">
        <f t="shared" si="417"/>
        <v>10</v>
      </c>
      <c r="S6678" s="38">
        <f t="shared" ca="1" si="418"/>
        <v>0</v>
      </c>
      <c r="T6678" s="38">
        <f t="shared" ca="1" si="419"/>
        <v>10</v>
      </c>
      <c r="U6678" s="38">
        <f ca="1">SUM($R$9:S6678)</f>
        <v>-164300</v>
      </c>
    </row>
    <row r="6679" spans="16:21" x14ac:dyDescent="0.2">
      <c r="P6679">
        <v>6671</v>
      </c>
      <c r="Q6679" s="37">
        <f t="shared" ca="1" si="416"/>
        <v>0</v>
      </c>
      <c r="R6679" s="38">
        <f t="shared" si="417"/>
        <v>10</v>
      </c>
      <c r="S6679" s="38">
        <f t="shared" ca="1" si="418"/>
        <v>0</v>
      </c>
      <c r="T6679" s="38">
        <f t="shared" ca="1" si="419"/>
        <v>10</v>
      </c>
      <c r="U6679" s="38">
        <f ca="1">SUM($R$9:S6679)</f>
        <v>-164290</v>
      </c>
    </row>
    <row r="6680" spans="16:21" x14ac:dyDescent="0.2">
      <c r="P6680">
        <v>6672</v>
      </c>
      <c r="Q6680" s="37">
        <f t="shared" ca="1" si="416"/>
        <v>0</v>
      </c>
      <c r="R6680" s="38">
        <f t="shared" si="417"/>
        <v>10</v>
      </c>
      <c r="S6680" s="38">
        <f t="shared" ca="1" si="418"/>
        <v>0</v>
      </c>
      <c r="T6680" s="38">
        <f t="shared" ca="1" si="419"/>
        <v>10</v>
      </c>
      <c r="U6680" s="38">
        <f ca="1">SUM($R$9:S6680)</f>
        <v>-164280</v>
      </c>
    </row>
    <row r="6681" spans="16:21" x14ac:dyDescent="0.2">
      <c r="P6681">
        <v>6673</v>
      </c>
      <c r="Q6681" s="37">
        <f t="shared" ca="1" si="416"/>
        <v>0</v>
      </c>
      <c r="R6681" s="38">
        <f t="shared" si="417"/>
        <v>10</v>
      </c>
      <c r="S6681" s="38">
        <f t="shared" ca="1" si="418"/>
        <v>0</v>
      </c>
      <c r="T6681" s="38">
        <f t="shared" ca="1" si="419"/>
        <v>10</v>
      </c>
      <c r="U6681" s="38">
        <f ca="1">SUM($R$9:S6681)</f>
        <v>-164270</v>
      </c>
    </row>
    <row r="6682" spans="16:21" x14ac:dyDescent="0.2">
      <c r="P6682">
        <v>6674</v>
      </c>
      <c r="Q6682" s="37">
        <f t="shared" ca="1" si="416"/>
        <v>0</v>
      </c>
      <c r="R6682" s="38">
        <f t="shared" si="417"/>
        <v>10</v>
      </c>
      <c r="S6682" s="38">
        <f t="shared" ca="1" si="418"/>
        <v>0</v>
      </c>
      <c r="T6682" s="38">
        <f t="shared" ca="1" si="419"/>
        <v>10</v>
      </c>
      <c r="U6682" s="38">
        <f ca="1">SUM($R$9:S6682)</f>
        <v>-164260</v>
      </c>
    </row>
    <row r="6683" spans="16:21" x14ac:dyDescent="0.2">
      <c r="P6683">
        <v>6675</v>
      </c>
      <c r="Q6683" s="37">
        <f t="shared" ca="1" si="416"/>
        <v>0</v>
      </c>
      <c r="R6683" s="38">
        <f t="shared" si="417"/>
        <v>10</v>
      </c>
      <c r="S6683" s="38">
        <f t="shared" ca="1" si="418"/>
        <v>0</v>
      </c>
      <c r="T6683" s="38">
        <f t="shared" ca="1" si="419"/>
        <v>10</v>
      </c>
      <c r="U6683" s="38">
        <f ca="1">SUM($R$9:S6683)</f>
        <v>-164250</v>
      </c>
    </row>
    <row r="6684" spans="16:21" x14ac:dyDescent="0.2">
      <c r="P6684">
        <v>6676</v>
      </c>
      <c r="Q6684" s="37">
        <f t="shared" ca="1" si="416"/>
        <v>0</v>
      </c>
      <c r="R6684" s="38">
        <f t="shared" si="417"/>
        <v>10</v>
      </c>
      <c r="S6684" s="38">
        <f t="shared" ca="1" si="418"/>
        <v>0</v>
      </c>
      <c r="T6684" s="38">
        <f t="shared" ca="1" si="419"/>
        <v>10</v>
      </c>
      <c r="U6684" s="38">
        <f ca="1">SUM($R$9:S6684)</f>
        <v>-164240</v>
      </c>
    </row>
    <row r="6685" spans="16:21" x14ac:dyDescent="0.2">
      <c r="P6685">
        <v>6677</v>
      </c>
      <c r="Q6685" s="37">
        <f t="shared" ca="1" si="416"/>
        <v>0</v>
      </c>
      <c r="R6685" s="38">
        <f t="shared" si="417"/>
        <v>10</v>
      </c>
      <c r="S6685" s="38">
        <f t="shared" ca="1" si="418"/>
        <v>0</v>
      </c>
      <c r="T6685" s="38">
        <f t="shared" ca="1" si="419"/>
        <v>10</v>
      </c>
      <c r="U6685" s="38">
        <f ca="1">SUM($R$9:S6685)</f>
        <v>-164230</v>
      </c>
    </row>
    <row r="6686" spans="16:21" x14ac:dyDescent="0.2">
      <c r="P6686">
        <v>6678</v>
      </c>
      <c r="Q6686" s="37">
        <f t="shared" ca="1" si="416"/>
        <v>0</v>
      </c>
      <c r="R6686" s="38">
        <f t="shared" si="417"/>
        <v>10</v>
      </c>
      <c r="S6686" s="38">
        <f t="shared" ca="1" si="418"/>
        <v>0</v>
      </c>
      <c r="T6686" s="38">
        <f t="shared" ca="1" si="419"/>
        <v>10</v>
      </c>
      <c r="U6686" s="38">
        <f ca="1">SUM($R$9:S6686)</f>
        <v>-164220</v>
      </c>
    </row>
    <row r="6687" spans="16:21" x14ac:dyDescent="0.2">
      <c r="P6687">
        <v>6679</v>
      </c>
      <c r="Q6687" s="37">
        <f t="shared" ca="1" si="416"/>
        <v>0</v>
      </c>
      <c r="R6687" s="38">
        <f t="shared" si="417"/>
        <v>10</v>
      </c>
      <c r="S6687" s="38">
        <f t="shared" ca="1" si="418"/>
        <v>0</v>
      </c>
      <c r="T6687" s="38">
        <f t="shared" ca="1" si="419"/>
        <v>10</v>
      </c>
      <c r="U6687" s="38">
        <f ca="1">SUM($R$9:S6687)</f>
        <v>-164210</v>
      </c>
    </row>
    <row r="6688" spans="16:21" x14ac:dyDescent="0.2">
      <c r="P6688">
        <v>6680</v>
      </c>
      <c r="Q6688" s="37">
        <f t="shared" ca="1" si="416"/>
        <v>0</v>
      </c>
      <c r="R6688" s="38">
        <f t="shared" si="417"/>
        <v>10</v>
      </c>
      <c r="S6688" s="38">
        <f t="shared" ca="1" si="418"/>
        <v>0</v>
      </c>
      <c r="T6688" s="38">
        <f t="shared" ca="1" si="419"/>
        <v>10</v>
      </c>
      <c r="U6688" s="38">
        <f ca="1">SUM($R$9:S6688)</f>
        <v>-164200</v>
      </c>
    </row>
    <row r="6689" spans="16:21" x14ac:dyDescent="0.2">
      <c r="P6689">
        <v>6681</v>
      </c>
      <c r="Q6689" s="37">
        <f t="shared" ca="1" si="416"/>
        <v>0</v>
      </c>
      <c r="R6689" s="38">
        <f t="shared" si="417"/>
        <v>10</v>
      </c>
      <c r="S6689" s="38">
        <f t="shared" ca="1" si="418"/>
        <v>0</v>
      </c>
      <c r="T6689" s="38">
        <f t="shared" ca="1" si="419"/>
        <v>10</v>
      </c>
      <c r="U6689" s="38">
        <f ca="1">SUM($R$9:S6689)</f>
        <v>-164190</v>
      </c>
    </row>
    <row r="6690" spans="16:21" x14ac:dyDescent="0.2">
      <c r="P6690">
        <v>6682</v>
      </c>
      <c r="Q6690" s="37">
        <f t="shared" ca="1" si="416"/>
        <v>0</v>
      </c>
      <c r="R6690" s="38">
        <f t="shared" si="417"/>
        <v>10</v>
      </c>
      <c r="S6690" s="38">
        <f t="shared" ca="1" si="418"/>
        <v>0</v>
      </c>
      <c r="T6690" s="38">
        <f t="shared" ca="1" si="419"/>
        <v>10</v>
      </c>
      <c r="U6690" s="38">
        <f ca="1">SUM($R$9:S6690)</f>
        <v>-164180</v>
      </c>
    </row>
    <row r="6691" spans="16:21" x14ac:dyDescent="0.2">
      <c r="P6691">
        <v>6683</v>
      </c>
      <c r="Q6691" s="37">
        <f t="shared" ca="1" si="416"/>
        <v>0</v>
      </c>
      <c r="R6691" s="38">
        <f t="shared" si="417"/>
        <v>10</v>
      </c>
      <c r="S6691" s="38">
        <f t="shared" ca="1" si="418"/>
        <v>0</v>
      </c>
      <c r="T6691" s="38">
        <f t="shared" ca="1" si="419"/>
        <v>10</v>
      </c>
      <c r="U6691" s="38">
        <f ca="1">SUM($R$9:S6691)</f>
        <v>-164170</v>
      </c>
    </row>
    <row r="6692" spans="16:21" x14ac:dyDescent="0.2">
      <c r="P6692">
        <v>6684</v>
      </c>
      <c r="Q6692" s="37">
        <f t="shared" ca="1" si="416"/>
        <v>0</v>
      </c>
      <c r="R6692" s="38">
        <f t="shared" si="417"/>
        <v>10</v>
      </c>
      <c r="S6692" s="38">
        <f t="shared" ca="1" si="418"/>
        <v>0</v>
      </c>
      <c r="T6692" s="38">
        <f t="shared" ca="1" si="419"/>
        <v>10</v>
      </c>
      <c r="U6692" s="38">
        <f ca="1">SUM($R$9:S6692)</f>
        <v>-164160</v>
      </c>
    </row>
    <row r="6693" spans="16:21" x14ac:dyDescent="0.2">
      <c r="P6693">
        <v>6685</v>
      </c>
      <c r="Q6693" s="37">
        <f t="shared" ca="1" si="416"/>
        <v>0</v>
      </c>
      <c r="R6693" s="38">
        <f t="shared" si="417"/>
        <v>10</v>
      </c>
      <c r="S6693" s="38">
        <f t="shared" ca="1" si="418"/>
        <v>0</v>
      </c>
      <c r="T6693" s="38">
        <f t="shared" ca="1" si="419"/>
        <v>10</v>
      </c>
      <c r="U6693" s="38">
        <f ca="1">SUM($R$9:S6693)</f>
        <v>-164150</v>
      </c>
    </row>
    <row r="6694" spans="16:21" x14ac:dyDescent="0.2">
      <c r="P6694">
        <v>6686</v>
      </c>
      <c r="Q6694" s="37">
        <f t="shared" ca="1" si="416"/>
        <v>0</v>
      </c>
      <c r="R6694" s="38">
        <f t="shared" si="417"/>
        <v>10</v>
      </c>
      <c r="S6694" s="38">
        <f t="shared" ca="1" si="418"/>
        <v>0</v>
      </c>
      <c r="T6694" s="38">
        <f t="shared" ca="1" si="419"/>
        <v>10</v>
      </c>
      <c r="U6694" s="38">
        <f ca="1">SUM($R$9:S6694)</f>
        <v>-164140</v>
      </c>
    </row>
    <row r="6695" spans="16:21" x14ac:dyDescent="0.2">
      <c r="P6695">
        <v>6687</v>
      </c>
      <c r="Q6695" s="37">
        <f t="shared" ca="1" si="416"/>
        <v>0</v>
      </c>
      <c r="R6695" s="38">
        <f t="shared" si="417"/>
        <v>10</v>
      </c>
      <c r="S6695" s="38">
        <f t="shared" ca="1" si="418"/>
        <v>0</v>
      </c>
      <c r="T6695" s="38">
        <f t="shared" ca="1" si="419"/>
        <v>10</v>
      </c>
      <c r="U6695" s="38">
        <f ca="1">SUM($R$9:S6695)</f>
        <v>-164130</v>
      </c>
    </row>
    <row r="6696" spans="16:21" x14ac:dyDescent="0.2">
      <c r="P6696">
        <v>6688</v>
      </c>
      <c r="Q6696" s="37">
        <f t="shared" ca="1" si="416"/>
        <v>0</v>
      </c>
      <c r="R6696" s="38">
        <f t="shared" si="417"/>
        <v>10</v>
      </c>
      <c r="S6696" s="38">
        <f t="shared" ca="1" si="418"/>
        <v>0</v>
      </c>
      <c r="T6696" s="38">
        <f t="shared" ca="1" si="419"/>
        <v>10</v>
      </c>
      <c r="U6696" s="38">
        <f ca="1">SUM($R$9:S6696)</f>
        <v>-164120</v>
      </c>
    </row>
    <row r="6697" spans="16:21" x14ac:dyDescent="0.2">
      <c r="P6697">
        <v>6689</v>
      </c>
      <c r="Q6697" s="37">
        <f t="shared" ca="1" si="416"/>
        <v>0</v>
      </c>
      <c r="R6697" s="38">
        <f t="shared" si="417"/>
        <v>10</v>
      </c>
      <c r="S6697" s="38">
        <f t="shared" ca="1" si="418"/>
        <v>0</v>
      </c>
      <c r="T6697" s="38">
        <f t="shared" ca="1" si="419"/>
        <v>10</v>
      </c>
      <c r="U6697" s="38">
        <f ca="1">SUM($R$9:S6697)</f>
        <v>-164110</v>
      </c>
    </row>
    <row r="6698" spans="16:21" x14ac:dyDescent="0.2">
      <c r="P6698">
        <v>6690</v>
      </c>
      <c r="Q6698" s="37">
        <f t="shared" ca="1" si="416"/>
        <v>0</v>
      </c>
      <c r="R6698" s="38">
        <f t="shared" si="417"/>
        <v>10</v>
      </c>
      <c r="S6698" s="38">
        <f t="shared" ca="1" si="418"/>
        <v>0</v>
      </c>
      <c r="T6698" s="38">
        <f t="shared" ca="1" si="419"/>
        <v>10</v>
      </c>
      <c r="U6698" s="38">
        <f ca="1">SUM($R$9:S6698)</f>
        <v>-164100</v>
      </c>
    </row>
    <row r="6699" spans="16:21" x14ac:dyDescent="0.2">
      <c r="P6699">
        <v>6691</v>
      </c>
      <c r="Q6699" s="37">
        <f t="shared" ca="1" si="416"/>
        <v>0</v>
      </c>
      <c r="R6699" s="38">
        <f t="shared" si="417"/>
        <v>10</v>
      </c>
      <c r="S6699" s="38">
        <f t="shared" ca="1" si="418"/>
        <v>0</v>
      </c>
      <c r="T6699" s="38">
        <f t="shared" ca="1" si="419"/>
        <v>10</v>
      </c>
      <c r="U6699" s="38">
        <f ca="1">SUM($R$9:S6699)</f>
        <v>-164090</v>
      </c>
    </row>
    <row r="6700" spans="16:21" x14ac:dyDescent="0.2">
      <c r="P6700">
        <v>6692</v>
      </c>
      <c r="Q6700" s="37">
        <f t="shared" ca="1" si="416"/>
        <v>0</v>
      </c>
      <c r="R6700" s="38">
        <f t="shared" si="417"/>
        <v>10</v>
      </c>
      <c r="S6700" s="38">
        <f t="shared" ca="1" si="418"/>
        <v>0</v>
      </c>
      <c r="T6700" s="38">
        <f t="shared" ca="1" si="419"/>
        <v>10</v>
      </c>
      <c r="U6700" s="38">
        <f ca="1">SUM($R$9:S6700)</f>
        <v>-164080</v>
      </c>
    </row>
    <row r="6701" spans="16:21" x14ac:dyDescent="0.2">
      <c r="P6701">
        <v>6693</v>
      </c>
      <c r="Q6701" s="37">
        <f t="shared" ca="1" si="416"/>
        <v>0</v>
      </c>
      <c r="R6701" s="38">
        <f t="shared" si="417"/>
        <v>10</v>
      </c>
      <c r="S6701" s="38">
        <f t="shared" ca="1" si="418"/>
        <v>0</v>
      </c>
      <c r="T6701" s="38">
        <f t="shared" ca="1" si="419"/>
        <v>10</v>
      </c>
      <c r="U6701" s="38">
        <f ca="1">SUM($R$9:S6701)</f>
        <v>-164070</v>
      </c>
    </row>
    <row r="6702" spans="16:21" x14ac:dyDescent="0.2">
      <c r="P6702">
        <v>6694</v>
      </c>
      <c r="Q6702" s="37">
        <f t="shared" ca="1" si="416"/>
        <v>0</v>
      </c>
      <c r="R6702" s="38">
        <f t="shared" si="417"/>
        <v>10</v>
      </c>
      <c r="S6702" s="38">
        <f t="shared" ca="1" si="418"/>
        <v>0</v>
      </c>
      <c r="T6702" s="38">
        <f t="shared" ca="1" si="419"/>
        <v>10</v>
      </c>
      <c r="U6702" s="38">
        <f ca="1">SUM($R$9:S6702)</f>
        <v>-164060</v>
      </c>
    </row>
    <row r="6703" spans="16:21" x14ac:dyDescent="0.2">
      <c r="P6703">
        <v>6695</v>
      </c>
      <c r="Q6703" s="37">
        <f t="shared" ca="1" si="416"/>
        <v>0</v>
      </c>
      <c r="R6703" s="38">
        <f t="shared" si="417"/>
        <v>10</v>
      </c>
      <c r="S6703" s="38">
        <f t="shared" ca="1" si="418"/>
        <v>0</v>
      </c>
      <c r="T6703" s="38">
        <f t="shared" ca="1" si="419"/>
        <v>10</v>
      </c>
      <c r="U6703" s="38">
        <f ca="1">SUM($R$9:S6703)</f>
        <v>-164050</v>
      </c>
    </row>
    <row r="6704" spans="16:21" x14ac:dyDescent="0.2">
      <c r="P6704">
        <v>6696</v>
      </c>
      <c r="Q6704" s="37">
        <f t="shared" ca="1" si="416"/>
        <v>0</v>
      </c>
      <c r="R6704" s="38">
        <f t="shared" si="417"/>
        <v>10</v>
      </c>
      <c r="S6704" s="38">
        <f t="shared" ca="1" si="418"/>
        <v>0</v>
      </c>
      <c r="T6704" s="38">
        <f t="shared" ca="1" si="419"/>
        <v>10</v>
      </c>
      <c r="U6704" s="38">
        <f ca="1">SUM($R$9:S6704)</f>
        <v>-164040</v>
      </c>
    </row>
    <row r="6705" spans="16:21" x14ac:dyDescent="0.2">
      <c r="P6705">
        <v>6697</v>
      </c>
      <c r="Q6705" s="37">
        <f t="shared" ref="Q6705:Q6768" ca="1" si="420">IF(RAND()&lt;$C$2,1,0)</f>
        <v>0</v>
      </c>
      <c r="R6705" s="38">
        <f t="shared" ref="R6705:R6768" si="421">$G$2</f>
        <v>10</v>
      </c>
      <c r="S6705" s="38">
        <f t="shared" ref="S6705:S6768" ca="1" si="422">IF(Q6705=1,$G$3,$G$4)</f>
        <v>0</v>
      </c>
      <c r="T6705" s="38">
        <f t="shared" ca="1" si="419"/>
        <v>10</v>
      </c>
      <c r="U6705" s="38">
        <f ca="1">SUM($R$9:S6705)</f>
        <v>-164030</v>
      </c>
    </row>
    <row r="6706" spans="16:21" x14ac:dyDescent="0.2">
      <c r="P6706">
        <v>6698</v>
      </c>
      <c r="Q6706" s="37">
        <f t="shared" ca="1" si="420"/>
        <v>0</v>
      </c>
      <c r="R6706" s="38">
        <f t="shared" si="421"/>
        <v>10</v>
      </c>
      <c r="S6706" s="38">
        <f t="shared" ca="1" si="422"/>
        <v>0</v>
      </c>
      <c r="T6706" s="38">
        <f t="shared" ca="1" si="419"/>
        <v>10</v>
      </c>
      <c r="U6706" s="38">
        <f ca="1">SUM($R$9:S6706)</f>
        <v>-164020</v>
      </c>
    </row>
    <row r="6707" spans="16:21" x14ac:dyDescent="0.2">
      <c r="P6707">
        <v>6699</v>
      </c>
      <c r="Q6707" s="37">
        <f t="shared" ca="1" si="420"/>
        <v>0</v>
      </c>
      <c r="R6707" s="38">
        <f t="shared" si="421"/>
        <v>10</v>
      </c>
      <c r="S6707" s="38">
        <f t="shared" ca="1" si="422"/>
        <v>0</v>
      </c>
      <c r="T6707" s="38">
        <f t="shared" ca="1" si="419"/>
        <v>10</v>
      </c>
      <c r="U6707" s="38">
        <f ca="1">SUM($R$9:S6707)</f>
        <v>-164010</v>
      </c>
    </row>
    <row r="6708" spans="16:21" x14ac:dyDescent="0.2">
      <c r="P6708">
        <v>6700</v>
      </c>
      <c r="Q6708" s="37">
        <f t="shared" ca="1" si="420"/>
        <v>0</v>
      </c>
      <c r="R6708" s="38">
        <f t="shared" si="421"/>
        <v>10</v>
      </c>
      <c r="S6708" s="38">
        <f t="shared" ca="1" si="422"/>
        <v>0</v>
      </c>
      <c r="T6708" s="38">
        <f t="shared" ca="1" si="419"/>
        <v>10</v>
      </c>
      <c r="U6708" s="38">
        <f ca="1">SUM($R$9:S6708)</f>
        <v>-164000</v>
      </c>
    </row>
    <row r="6709" spans="16:21" x14ac:dyDescent="0.2">
      <c r="P6709">
        <v>6701</v>
      </c>
      <c r="Q6709" s="37">
        <f t="shared" ca="1" si="420"/>
        <v>0</v>
      </c>
      <c r="R6709" s="38">
        <f t="shared" si="421"/>
        <v>10</v>
      </c>
      <c r="S6709" s="38">
        <f t="shared" ca="1" si="422"/>
        <v>0</v>
      </c>
      <c r="T6709" s="38">
        <f t="shared" ca="1" si="419"/>
        <v>10</v>
      </c>
      <c r="U6709" s="38">
        <f ca="1">SUM($R$9:S6709)</f>
        <v>-163990</v>
      </c>
    </row>
    <row r="6710" spans="16:21" x14ac:dyDescent="0.2">
      <c r="P6710">
        <v>6702</v>
      </c>
      <c r="Q6710" s="37">
        <f t="shared" ca="1" si="420"/>
        <v>0</v>
      </c>
      <c r="R6710" s="38">
        <f t="shared" si="421"/>
        <v>10</v>
      </c>
      <c r="S6710" s="38">
        <f t="shared" ca="1" si="422"/>
        <v>0</v>
      </c>
      <c r="T6710" s="38">
        <f t="shared" ca="1" si="419"/>
        <v>10</v>
      </c>
      <c r="U6710" s="38">
        <f ca="1">SUM($R$9:S6710)</f>
        <v>-163980</v>
      </c>
    </row>
    <row r="6711" spans="16:21" x14ac:dyDescent="0.2">
      <c r="P6711">
        <v>6703</v>
      </c>
      <c r="Q6711" s="37">
        <f t="shared" ca="1" si="420"/>
        <v>0</v>
      </c>
      <c r="R6711" s="38">
        <f t="shared" si="421"/>
        <v>10</v>
      </c>
      <c r="S6711" s="38">
        <f t="shared" ca="1" si="422"/>
        <v>0</v>
      </c>
      <c r="T6711" s="38">
        <f t="shared" ca="1" si="419"/>
        <v>10</v>
      </c>
      <c r="U6711" s="38">
        <f ca="1">SUM($R$9:S6711)</f>
        <v>-163970</v>
      </c>
    </row>
    <row r="6712" spans="16:21" x14ac:dyDescent="0.2">
      <c r="P6712">
        <v>6704</v>
      </c>
      <c r="Q6712" s="37">
        <f t="shared" ca="1" si="420"/>
        <v>0</v>
      </c>
      <c r="R6712" s="38">
        <f t="shared" si="421"/>
        <v>10</v>
      </c>
      <c r="S6712" s="38">
        <f t="shared" ca="1" si="422"/>
        <v>0</v>
      </c>
      <c r="T6712" s="38">
        <f t="shared" ca="1" si="419"/>
        <v>10</v>
      </c>
      <c r="U6712" s="38">
        <f ca="1">SUM($R$9:S6712)</f>
        <v>-163960</v>
      </c>
    </row>
    <row r="6713" spans="16:21" x14ac:dyDescent="0.2">
      <c r="P6713">
        <v>6705</v>
      </c>
      <c r="Q6713" s="37">
        <f t="shared" ca="1" si="420"/>
        <v>0</v>
      </c>
      <c r="R6713" s="38">
        <f t="shared" si="421"/>
        <v>10</v>
      </c>
      <c r="S6713" s="38">
        <f t="shared" ca="1" si="422"/>
        <v>0</v>
      </c>
      <c r="T6713" s="38">
        <f t="shared" ca="1" si="419"/>
        <v>10</v>
      </c>
      <c r="U6713" s="38">
        <f ca="1">SUM($R$9:S6713)</f>
        <v>-163950</v>
      </c>
    </row>
    <row r="6714" spans="16:21" x14ac:dyDescent="0.2">
      <c r="P6714">
        <v>6706</v>
      </c>
      <c r="Q6714" s="37">
        <f t="shared" ca="1" si="420"/>
        <v>0</v>
      </c>
      <c r="R6714" s="38">
        <f t="shared" si="421"/>
        <v>10</v>
      </c>
      <c r="S6714" s="38">
        <f t="shared" ca="1" si="422"/>
        <v>0</v>
      </c>
      <c r="T6714" s="38">
        <f t="shared" ca="1" si="419"/>
        <v>10</v>
      </c>
      <c r="U6714" s="38">
        <f ca="1">SUM($R$9:S6714)</f>
        <v>-163940</v>
      </c>
    </row>
    <row r="6715" spans="16:21" x14ac:dyDescent="0.2">
      <c r="P6715">
        <v>6707</v>
      </c>
      <c r="Q6715" s="37">
        <f t="shared" ca="1" si="420"/>
        <v>0</v>
      </c>
      <c r="R6715" s="38">
        <f t="shared" si="421"/>
        <v>10</v>
      </c>
      <c r="S6715" s="38">
        <f t="shared" ca="1" si="422"/>
        <v>0</v>
      </c>
      <c r="T6715" s="38">
        <f t="shared" ca="1" si="419"/>
        <v>10</v>
      </c>
      <c r="U6715" s="38">
        <f ca="1">SUM($R$9:S6715)</f>
        <v>-163930</v>
      </c>
    </row>
    <row r="6716" spans="16:21" x14ac:dyDescent="0.2">
      <c r="P6716">
        <v>6708</v>
      </c>
      <c r="Q6716" s="37">
        <f t="shared" ca="1" si="420"/>
        <v>0</v>
      </c>
      <c r="R6716" s="38">
        <f t="shared" si="421"/>
        <v>10</v>
      </c>
      <c r="S6716" s="38">
        <f t="shared" ca="1" si="422"/>
        <v>0</v>
      </c>
      <c r="T6716" s="38">
        <f t="shared" ca="1" si="419"/>
        <v>10</v>
      </c>
      <c r="U6716" s="38">
        <f ca="1">SUM($R$9:S6716)</f>
        <v>-163920</v>
      </c>
    </row>
    <row r="6717" spans="16:21" x14ac:dyDescent="0.2">
      <c r="P6717">
        <v>6709</v>
      </c>
      <c r="Q6717" s="37">
        <f t="shared" ca="1" si="420"/>
        <v>0</v>
      </c>
      <c r="R6717" s="38">
        <f t="shared" si="421"/>
        <v>10</v>
      </c>
      <c r="S6717" s="38">
        <f t="shared" ca="1" si="422"/>
        <v>0</v>
      </c>
      <c r="T6717" s="38">
        <f t="shared" ca="1" si="419"/>
        <v>10</v>
      </c>
      <c r="U6717" s="38">
        <f ca="1">SUM($R$9:S6717)</f>
        <v>-163910</v>
      </c>
    </row>
    <row r="6718" spans="16:21" x14ac:dyDescent="0.2">
      <c r="P6718">
        <v>6710</v>
      </c>
      <c r="Q6718" s="37">
        <f t="shared" ca="1" si="420"/>
        <v>0</v>
      </c>
      <c r="R6718" s="38">
        <f t="shared" si="421"/>
        <v>10</v>
      </c>
      <c r="S6718" s="38">
        <f t="shared" ca="1" si="422"/>
        <v>0</v>
      </c>
      <c r="T6718" s="38">
        <f t="shared" ca="1" si="419"/>
        <v>10</v>
      </c>
      <c r="U6718" s="38">
        <f ca="1">SUM($R$9:S6718)</f>
        <v>-163900</v>
      </c>
    </row>
    <row r="6719" spans="16:21" x14ac:dyDescent="0.2">
      <c r="P6719">
        <v>6711</v>
      </c>
      <c r="Q6719" s="37">
        <f t="shared" ca="1" si="420"/>
        <v>0</v>
      </c>
      <c r="R6719" s="38">
        <f t="shared" si="421"/>
        <v>10</v>
      </c>
      <c r="S6719" s="38">
        <f t="shared" ca="1" si="422"/>
        <v>0</v>
      </c>
      <c r="T6719" s="38">
        <f t="shared" ca="1" si="419"/>
        <v>10</v>
      </c>
      <c r="U6719" s="38">
        <f ca="1">SUM($R$9:S6719)</f>
        <v>-163890</v>
      </c>
    </row>
    <row r="6720" spans="16:21" x14ac:dyDescent="0.2">
      <c r="P6720">
        <v>6712</v>
      </c>
      <c r="Q6720" s="37">
        <f t="shared" ca="1" si="420"/>
        <v>0</v>
      </c>
      <c r="R6720" s="38">
        <f t="shared" si="421"/>
        <v>10</v>
      </c>
      <c r="S6720" s="38">
        <f t="shared" ca="1" si="422"/>
        <v>0</v>
      </c>
      <c r="T6720" s="38">
        <f t="shared" ca="1" si="419"/>
        <v>10</v>
      </c>
      <c r="U6720" s="38">
        <f ca="1">SUM($R$9:S6720)</f>
        <v>-163880</v>
      </c>
    </row>
    <row r="6721" spans="16:21" x14ac:dyDescent="0.2">
      <c r="P6721">
        <v>6713</v>
      </c>
      <c r="Q6721" s="37">
        <f t="shared" ca="1" si="420"/>
        <v>0</v>
      </c>
      <c r="R6721" s="38">
        <f t="shared" si="421"/>
        <v>10</v>
      </c>
      <c r="S6721" s="38">
        <f t="shared" ca="1" si="422"/>
        <v>0</v>
      </c>
      <c r="T6721" s="38">
        <f t="shared" ca="1" si="419"/>
        <v>10</v>
      </c>
      <c r="U6721" s="38">
        <f ca="1">SUM($R$9:S6721)</f>
        <v>-163870</v>
      </c>
    </row>
    <row r="6722" spans="16:21" x14ac:dyDescent="0.2">
      <c r="P6722">
        <v>6714</v>
      </c>
      <c r="Q6722" s="37">
        <f t="shared" ca="1" si="420"/>
        <v>0</v>
      </c>
      <c r="R6722" s="38">
        <f t="shared" si="421"/>
        <v>10</v>
      </c>
      <c r="S6722" s="38">
        <f t="shared" ca="1" si="422"/>
        <v>0</v>
      </c>
      <c r="T6722" s="38">
        <f t="shared" ca="1" si="419"/>
        <v>10</v>
      </c>
      <c r="U6722" s="38">
        <f ca="1">SUM($R$9:S6722)</f>
        <v>-163860</v>
      </c>
    </row>
    <row r="6723" spans="16:21" x14ac:dyDescent="0.2">
      <c r="P6723">
        <v>6715</v>
      </c>
      <c r="Q6723" s="37">
        <f t="shared" ca="1" si="420"/>
        <v>0</v>
      </c>
      <c r="R6723" s="38">
        <f t="shared" si="421"/>
        <v>10</v>
      </c>
      <c r="S6723" s="38">
        <f t="shared" ca="1" si="422"/>
        <v>0</v>
      </c>
      <c r="T6723" s="38">
        <f t="shared" ca="1" si="419"/>
        <v>10</v>
      </c>
      <c r="U6723" s="38">
        <f ca="1">SUM($R$9:S6723)</f>
        <v>-163850</v>
      </c>
    </row>
    <row r="6724" spans="16:21" x14ac:dyDescent="0.2">
      <c r="P6724">
        <v>6716</v>
      </c>
      <c r="Q6724" s="37">
        <f t="shared" ca="1" si="420"/>
        <v>0</v>
      </c>
      <c r="R6724" s="38">
        <f t="shared" si="421"/>
        <v>10</v>
      </c>
      <c r="S6724" s="38">
        <f t="shared" ca="1" si="422"/>
        <v>0</v>
      </c>
      <c r="T6724" s="38">
        <f t="shared" ca="1" si="419"/>
        <v>10</v>
      </c>
      <c r="U6724" s="38">
        <f ca="1">SUM($R$9:S6724)</f>
        <v>-163840</v>
      </c>
    </row>
    <row r="6725" spans="16:21" x14ac:dyDescent="0.2">
      <c r="P6725">
        <v>6717</v>
      </c>
      <c r="Q6725" s="37">
        <f t="shared" ca="1" si="420"/>
        <v>0</v>
      </c>
      <c r="R6725" s="38">
        <f t="shared" si="421"/>
        <v>10</v>
      </c>
      <c r="S6725" s="38">
        <f t="shared" ca="1" si="422"/>
        <v>0</v>
      </c>
      <c r="T6725" s="38">
        <f t="shared" ca="1" si="419"/>
        <v>10</v>
      </c>
      <c r="U6725" s="38">
        <f ca="1">SUM($R$9:S6725)</f>
        <v>-163830</v>
      </c>
    </row>
    <row r="6726" spans="16:21" x14ac:dyDescent="0.2">
      <c r="P6726">
        <v>6718</v>
      </c>
      <c r="Q6726" s="37">
        <f t="shared" ca="1" si="420"/>
        <v>0</v>
      </c>
      <c r="R6726" s="38">
        <f t="shared" si="421"/>
        <v>10</v>
      </c>
      <c r="S6726" s="38">
        <f t="shared" ca="1" si="422"/>
        <v>0</v>
      </c>
      <c r="T6726" s="38">
        <f t="shared" ca="1" si="419"/>
        <v>10</v>
      </c>
      <c r="U6726" s="38">
        <f ca="1">SUM($R$9:S6726)</f>
        <v>-163820</v>
      </c>
    </row>
    <row r="6727" spans="16:21" x14ac:dyDescent="0.2">
      <c r="P6727">
        <v>6719</v>
      </c>
      <c r="Q6727" s="37">
        <f t="shared" ca="1" si="420"/>
        <v>0</v>
      </c>
      <c r="R6727" s="38">
        <f t="shared" si="421"/>
        <v>10</v>
      </c>
      <c r="S6727" s="38">
        <f t="shared" ca="1" si="422"/>
        <v>0</v>
      </c>
      <c r="T6727" s="38">
        <f t="shared" ca="1" si="419"/>
        <v>10</v>
      </c>
      <c r="U6727" s="38">
        <f ca="1">SUM($R$9:S6727)</f>
        <v>-163810</v>
      </c>
    </row>
    <row r="6728" spans="16:21" x14ac:dyDescent="0.2">
      <c r="P6728">
        <v>6720</v>
      </c>
      <c r="Q6728" s="37">
        <f t="shared" ca="1" si="420"/>
        <v>0</v>
      </c>
      <c r="R6728" s="38">
        <f t="shared" si="421"/>
        <v>10</v>
      </c>
      <c r="S6728" s="38">
        <f t="shared" ca="1" si="422"/>
        <v>0</v>
      </c>
      <c r="T6728" s="38">
        <f t="shared" ca="1" si="419"/>
        <v>10</v>
      </c>
      <c r="U6728" s="38">
        <f ca="1">SUM($R$9:S6728)</f>
        <v>-163800</v>
      </c>
    </row>
    <row r="6729" spans="16:21" x14ac:dyDescent="0.2">
      <c r="P6729">
        <v>6721</v>
      </c>
      <c r="Q6729" s="37">
        <f t="shared" ca="1" si="420"/>
        <v>0</v>
      </c>
      <c r="R6729" s="38">
        <f t="shared" si="421"/>
        <v>10</v>
      </c>
      <c r="S6729" s="38">
        <f t="shared" ca="1" si="422"/>
        <v>0</v>
      </c>
      <c r="T6729" s="38">
        <f t="shared" ca="1" si="419"/>
        <v>10</v>
      </c>
      <c r="U6729" s="38">
        <f ca="1">SUM($R$9:S6729)</f>
        <v>-163790</v>
      </c>
    </row>
    <row r="6730" spans="16:21" x14ac:dyDescent="0.2">
      <c r="P6730">
        <v>6722</v>
      </c>
      <c r="Q6730" s="37">
        <f t="shared" ca="1" si="420"/>
        <v>0</v>
      </c>
      <c r="R6730" s="38">
        <f t="shared" si="421"/>
        <v>10</v>
      </c>
      <c r="S6730" s="38">
        <f t="shared" ca="1" si="422"/>
        <v>0</v>
      </c>
      <c r="T6730" s="38">
        <f t="shared" ref="T6730:T6793" ca="1" si="423">R6730+S6730</f>
        <v>10</v>
      </c>
      <c r="U6730" s="38">
        <f ca="1">SUM($R$9:S6730)</f>
        <v>-163780</v>
      </c>
    </row>
    <row r="6731" spans="16:21" x14ac:dyDescent="0.2">
      <c r="P6731">
        <v>6723</v>
      </c>
      <c r="Q6731" s="37">
        <f t="shared" ca="1" si="420"/>
        <v>0</v>
      </c>
      <c r="R6731" s="38">
        <f t="shared" si="421"/>
        <v>10</v>
      </c>
      <c r="S6731" s="38">
        <f t="shared" ca="1" si="422"/>
        <v>0</v>
      </c>
      <c r="T6731" s="38">
        <f t="shared" ca="1" si="423"/>
        <v>10</v>
      </c>
      <c r="U6731" s="38">
        <f ca="1">SUM($R$9:S6731)</f>
        <v>-163770</v>
      </c>
    </row>
    <row r="6732" spans="16:21" x14ac:dyDescent="0.2">
      <c r="P6732">
        <v>6724</v>
      </c>
      <c r="Q6732" s="37">
        <f t="shared" ca="1" si="420"/>
        <v>0</v>
      </c>
      <c r="R6732" s="38">
        <f t="shared" si="421"/>
        <v>10</v>
      </c>
      <c r="S6732" s="38">
        <f t="shared" ca="1" si="422"/>
        <v>0</v>
      </c>
      <c r="T6732" s="38">
        <f t="shared" ca="1" si="423"/>
        <v>10</v>
      </c>
      <c r="U6732" s="38">
        <f ca="1">SUM($R$9:S6732)</f>
        <v>-163760</v>
      </c>
    </row>
    <row r="6733" spans="16:21" x14ac:dyDescent="0.2">
      <c r="P6733">
        <v>6725</v>
      </c>
      <c r="Q6733" s="37">
        <f t="shared" ca="1" si="420"/>
        <v>0</v>
      </c>
      <c r="R6733" s="38">
        <f t="shared" si="421"/>
        <v>10</v>
      </c>
      <c r="S6733" s="38">
        <f t="shared" ca="1" si="422"/>
        <v>0</v>
      </c>
      <c r="T6733" s="38">
        <f t="shared" ca="1" si="423"/>
        <v>10</v>
      </c>
      <c r="U6733" s="38">
        <f ca="1">SUM($R$9:S6733)</f>
        <v>-163750</v>
      </c>
    </row>
    <row r="6734" spans="16:21" x14ac:dyDescent="0.2">
      <c r="P6734">
        <v>6726</v>
      </c>
      <c r="Q6734" s="37">
        <f t="shared" ca="1" si="420"/>
        <v>1</v>
      </c>
      <c r="R6734" s="38">
        <f t="shared" si="421"/>
        <v>10</v>
      </c>
      <c r="S6734" s="38">
        <f t="shared" ca="1" si="422"/>
        <v>-1000</v>
      </c>
      <c r="T6734" s="38">
        <f t="shared" ca="1" si="423"/>
        <v>-990</v>
      </c>
      <c r="U6734" s="38">
        <f ca="1">SUM($R$9:S6734)</f>
        <v>-164740</v>
      </c>
    </row>
    <row r="6735" spans="16:21" x14ac:dyDescent="0.2">
      <c r="P6735">
        <v>6727</v>
      </c>
      <c r="Q6735" s="37">
        <f t="shared" ca="1" si="420"/>
        <v>1</v>
      </c>
      <c r="R6735" s="38">
        <f t="shared" si="421"/>
        <v>10</v>
      </c>
      <c r="S6735" s="38">
        <f t="shared" ca="1" si="422"/>
        <v>-1000</v>
      </c>
      <c r="T6735" s="38">
        <f t="shared" ca="1" si="423"/>
        <v>-990</v>
      </c>
      <c r="U6735" s="38">
        <f ca="1">SUM($R$9:S6735)</f>
        <v>-165730</v>
      </c>
    </row>
    <row r="6736" spans="16:21" x14ac:dyDescent="0.2">
      <c r="P6736">
        <v>6728</v>
      </c>
      <c r="Q6736" s="37">
        <f t="shared" ca="1" si="420"/>
        <v>0</v>
      </c>
      <c r="R6736" s="38">
        <f t="shared" si="421"/>
        <v>10</v>
      </c>
      <c r="S6736" s="38">
        <f t="shared" ca="1" si="422"/>
        <v>0</v>
      </c>
      <c r="T6736" s="38">
        <f t="shared" ca="1" si="423"/>
        <v>10</v>
      </c>
      <c r="U6736" s="38">
        <f ca="1">SUM($R$9:S6736)</f>
        <v>-165720</v>
      </c>
    </row>
    <row r="6737" spans="16:21" x14ac:dyDescent="0.2">
      <c r="P6737">
        <v>6729</v>
      </c>
      <c r="Q6737" s="37">
        <f t="shared" ca="1" si="420"/>
        <v>0</v>
      </c>
      <c r="R6737" s="38">
        <f t="shared" si="421"/>
        <v>10</v>
      </c>
      <c r="S6737" s="38">
        <f t="shared" ca="1" si="422"/>
        <v>0</v>
      </c>
      <c r="T6737" s="38">
        <f t="shared" ca="1" si="423"/>
        <v>10</v>
      </c>
      <c r="U6737" s="38">
        <f ca="1">SUM($R$9:S6737)</f>
        <v>-165710</v>
      </c>
    </row>
    <row r="6738" spans="16:21" x14ac:dyDescent="0.2">
      <c r="P6738">
        <v>6730</v>
      </c>
      <c r="Q6738" s="37">
        <f t="shared" ca="1" si="420"/>
        <v>0</v>
      </c>
      <c r="R6738" s="38">
        <f t="shared" si="421"/>
        <v>10</v>
      </c>
      <c r="S6738" s="38">
        <f t="shared" ca="1" si="422"/>
        <v>0</v>
      </c>
      <c r="T6738" s="38">
        <f t="shared" ca="1" si="423"/>
        <v>10</v>
      </c>
      <c r="U6738" s="38">
        <f ca="1">SUM($R$9:S6738)</f>
        <v>-165700</v>
      </c>
    </row>
    <row r="6739" spans="16:21" x14ac:dyDescent="0.2">
      <c r="P6739">
        <v>6731</v>
      </c>
      <c r="Q6739" s="37">
        <f t="shared" ca="1" si="420"/>
        <v>0</v>
      </c>
      <c r="R6739" s="38">
        <f t="shared" si="421"/>
        <v>10</v>
      </c>
      <c r="S6739" s="38">
        <f t="shared" ca="1" si="422"/>
        <v>0</v>
      </c>
      <c r="T6739" s="38">
        <f t="shared" ca="1" si="423"/>
        <v>10</v>
      </c>
      <c r="U6739" s="38">
        <f ca="1">SUM($R$9:S6739)</f>
        <v>-165690</v>
      </c>
    </row>
    <row r="6740" spans="16:21" x14ac:dyDescent="0.2">
      <c r="P6740">
        <v>6732</v>
      </c>
      <c r="Q6740" s="37">
        <f t="shared" ca="1" si="420"/>
        <v>0</v>
      </c>
      <c r="R6740" s="38">
        <f t="shared" si="421"/>
        <v>10</v>
      </c>
      <c r="S6740" s="38">
        <f t="shared" ca="1" si="422"/>
        <v>0</v>
      </c>
      <c r="T6740" s="38">
        <f t="shared" ca="1" si="423"/>
        <v>10</v>
      </c>
      <c r="U6740" s="38">
        <f ca="1">SUM($R$9:S6740)</f>
        <v>-165680</v>
      </c>
    </row>
    <row r="6741" spans="16:21" x14ac:dyDescent="0.2">
      <c r="P6741">
        <v>6733</v>
      </c>
      <c r="Q6741" s="37">
        <f t="shared" ca="1" si="420"/>
        <v>0</v>
      </c>
      <c r="R6741" s="38">
        <f t="shared" si="421"/>
        <v>10</v>
      </c>
      <c r="S6741" s="38">
        <f t="shared" ca="1" si="422"/>
        <v>0</v>
      </c>
      <c r="T6741" s="38">
        <f t="shared" ca="1" si="423"/>
        <v>10</v>
      </c>
      <c r="U6741" s="38">
        <f ca="1">SUM($R$9:S6741)</f>
        <v>-165670</v>
      </c>
    </row>
    <row r="6742" spans="16:21" x14ac:dyDescent="0.2">
      <c r="P6742">
        <v>6734</v>
      </c>
      <c r="Q6742" s="37">
        <f t="shared" ca="1" si="420"/>
        <v>0</v>
      </c>
      <c r="R6742" s="38">
        <f t="shared" si="421"/>
        <v>10</v>
      </c>
      <c r="S6742" s="38">
        <f t="shared" ca="1" si="422"/>
        <v>0</v>
      </c>
      <c r="T6742" s="38">
        <f t="shared" ca="1" si="423"/>
        <v>10</v>
      </c>
      <c r="U6742" s="38">
        <f ca="1">SUM($R$9:S6742)</f>
        <v>-165660</v>
      </c>
    </row>
    <row r="6743" spans="16:21" x14ac:dyDescent="0.2">
      <c r="P6743">
        <v>6735</v>
      </c>
      <c r="Q6743" s="37">
        <f t="shared" ca="1" si="420"/>
        <v>0</v>
      </c>
      <c r="R6743" s="38">
        <f t="shared" si="421"/>
        <v>10</v>
      </c>
      <c r="S6743" s="38">
        <f t="shared" ca="1" si="422"/>
        <v>0</v>
      </c>
      <c r="T6743" s="38">
        <f t="shared" ca="1" si="423"/>
        <v>10</v>
      </c>
      <c r="U6743" s="38">
        <f ca="1">SUM($R$9:S6743)</f>
        <v>-165650</v>
      </c>
    </row>
    <row r="6744" spans="16:21" x14ac:dyDescent="0.2">
      <c r="P6744">
        <v>6736</v>
      </c>
      <c r="Q6744" s="37">
        <f t="shared" ca="1" si="420"/>
        <v>0</v>
      </c>
      <c r="R6744" s="38">
        <f t="shared" si="421"/>
        <v>10</v>
      </c>
      <c r="S6744" s="38">
        <f t="shared" ca="1" si="422"/>
        <v>0</v>
      </c>
      <c r="T6744" s="38">
        <f t="shared" ca="1" si="423"/>
        <v>10</v>
      </c>
      <c r="U6744" s="38">
        <f ca="1">SUM($R$9:S6744)</f>
        <v>-165640</v>
      </c>
    </row>
    <row r="6745" spans="16:21" x14ac:dyDescent="0.2">
      <c r="P6745">
        <v>6737</v>
      </c>
      <c r="Q6745" s="37">
        <f t="shared" ca="1" si="420"/>
        <v>0</v>
      </c>
      <c r="R6745" s="38">
        <f t="shared" si="421"/>
        <v>10</v>
      </c>
      <c r="S6745" s="38">
        <f t="shared" ca="1" si="422"/>
        <v>0</v>
      </c>
      <c r="T6745" s="38">
        <f t="shared" ca="1" si="423"/>
        <v>10</v>
      </c>
      <c r="U6745" s="38">
        <f ca="1">SUM($R$9:S6745)</f>
        <v>-165630</v>
      </c>
    </row>
    <row r="6746" spans="16:21" x14ac:dyDescent="0.2">
      <c r="P6746">
        <v>6738</v>
      </c>
      <c r="Q6746" s="37">
        <f t="shared" ca="1" si="420"/>
        <v>0</v>
      </c>
      <c r="R6746" s="38">
        <f t="shared" si="421"/>
        <v>10</v>
      </c>
      <c r="S6746" s="38">
        <f t="shared" ca="1" si="422"/>
        <v>0</v>
      </c>
      <c r="T6746" s="38">
        <f t="shared" ca="1" si="423"/>
        <v>10</v>
      </c>
      <c r="U6746" s="38">
        <f ca="1">SUM($R$9:S6746)</f>
        <v>-165620</v>
      </c>
    </row>
    <row r="6747" spans="16:21" x14ac:dyDescent="0.2">
      <c r="P6747">
        <v>6739</v>
      </c>
      <c r="Q6747" s="37">
        <f t="shared" ca="1" si="420"/>
        <v>0</v>
      </c>
      <c r="R6747" s="38">
        <f t="shared" si="421"/>
        <v>10</v>
      </c>
      <c r="S6747" s="38">
        <f t="shared" ca="1" si="422"/>
        <v>0</v>
      </c>
      <c r="T6747" s="38">
        <f t="shared" ca="1" si="423"/>
        <v>10</v>
      </c>
      <c r="U6747" s="38">
        <f ca="1">SUM($R$9:S6747)</f>
        <v>-165610</v>
      </c>
    </row>
    <row r="6748" spans="16:21" x14ac:dyDescent="0.2">
      <c r="P6748">
        <v>6740</v>
      </c>
      <c r="Q6748" s="37">
        <f t="shared" ca="1" si="420"/>
        <v>0</v>
      </c>
      <c r="R6748" s="38">
        <f t="shared" si="421"/>
        <v>10</v>
      </c>
      <c r="S6748" s="38">
        <f t="shared" ca="1" si="422"/>
        <v>0</v>
      </c>
      <c r="T6748" s="38">
        <f t="shared" ca="1" si="423"/>
        <v>10</v>
      </c>
      <c r="U6748" s="38">
        <f ca="1">SUM($R$9:S6748)</f>
        <v>-165600</v>
      </c>
    </row>
    <row r="6749" spans="16:21" x14ac:dyDescent="0.2">
      <c r="P6749">
        <v>6741</v>
      </c>
      <c r="Q6749" s="37">
        <f t="shared" ca="1" si="420"/>
        <v>0</v>
      </c>
      <c r="R6749" s="38">
        <f t="shared" si="421"/>
        <v>10</v>
      </c>
      <c r="S6749" s="38">
        <f t="shared" ca="1" si="422"/>
        <v>0</v>
      </c>
      <c r="T6749" s="38">
        <f t="shared" ca="1" si="423"/>
        <v>10</v>
      </c>
      <c r="U6749" s="38">
        <f ca="1">SUM($R$9:S6749)</f>
        <v>-165590</v>
      </c>
    </row>
    <row r="6750" spans="16:21" x14ac:dyDescent="0.2">
      <c r="P6750">
        <v>6742</v>
      </c>
      <c r="Q6750" s="37">
        <f t="shared" ca="1" si="420"/>
        <v>0</v>
      </c>
      <c r="R6750" s="38">
        <f t="shared" si="421"/>
        <v>10</v>
      </c>
      <c r="S6750" s="38">
        <f t="shared" ca="1" si="422"/>
        <v>0</v>
      </c>
      <c r="T6750" s="38">
        <f t="shared" ca="1" si="423"/>
        <v>10</v>
      </c>
      <c r="U6750" s="38">
        <f ca="1">SUM($R$9:S6750)</f>
        <v>-165580</v>
      </c>
    </row>
    <row r="6751" spans="16:21" x14ac:dyDescent="0.2">
      <c r="P6751">
        <v>6743</v>
      </c>
      <c r="Q6751" s="37">
        <f t="shared" ca="1" si="420"/>
        <v>0</v>
      </c>
      <c r="R6751" s="38">
        <f t="shared" si="421"/>
        <v>10</v>
      </c>
      <c r="S6751" s="38">
        <f t="shared" ca="1" si="422"/>
        <v>0</v>
      </c>
      <c r="T6751" s="38">
        <f t="shared" ca="1" si="423"/>
        <v>10</v>
      </c>
      <c r="U6751" s="38">
        <f ca="1">SUM($R$9:S6751)</f>
        <v>-165570</v>
      </c>
    </row>
    <row r="6752" spans="16:21" x14ac:dyDescent="0.2">
      <c r="P6752">
        <v>6744</v>
      </c>
      <c r="Q6752" s="37">
        <f t="shared" ca="1" si="420"/>
        <v>0</v>
      </c>
      <c r="R6752" s="38">
        <f t="shared" si="421"/>
        <v>10</v>
      </c>
      <c r="S6752" s="38">
        <f t="shared" ca="1" si="422"/>
        <v>0</v>
      </c>
      <c r="T6752" s="38">
        <f t="shared" ca="1" si="423"/>
        <v>10</v>
      </c>
      <c r="U6752" s="38">
        <f ca="1">SUM($R$9:S6752)</f>
        <v>-165560</v>
      </c>
    </row>
    <row r="6753" spans="16:21" x14ac:dyDescent="0.2">
      <c r="P6753">
        <v>6745</v>
      </c>
      <c r="Q6753" s="37">
        <f t="shared" ca="1" si="420"/>
        <v>0</v>
      </c>
      <c r="R6753" s="38">
        <f t="shared" si="421"/>
        <v>10</v>
      </c>
      <c r="S6753" s="38">
        <f t="shared" ca="1" si="422"/>
        <v>0</v>
      </c>
      <c r="T6753" s="38">
        <f t="shared" ca="1" si="423"/>
        <v>10</v>
      </c>
      <c r="U6753" s="38">
        <f ca="1">SUM($R$9:S6753)</f>
        <v>-165550</v>
      </c>
    </row>
    <row r="6754" spans="16:21" x14ac:dyDescent="0.2">
      <c r="P6754">
        <v>6746</v>
      </c>
      <c r="Q6754" s="37">
        <f t="shared" ca="1" si="420"/>
        <v>0</v>
      </c>
      <c r="R6754" s="38">
        <f t="shared" si="421"/>
        <v>10</v>
      </c>
      <c r="S6754" s="38">
        <f t="shared" ca="1" si="422"/>
        <v>0</v>
      </c>
      <c r="T6754" s="38">
        <f t="shared" ca="1" si="423"/>
        <v>10</v>
      </c>
      <c r="U6754" s="38">
        <f ca="1">SUM($R$9:S6754)</f>
        <v>-165540</v>
      </c>
    </row>
    <row r="6755" spans="16:21" x14ac:dyDescent="0.2">
      <c r="P6755">
        <v>6747</v>
      </c>
      <c r="Q6755" s="37">
        <f t="shared" ca="1" si="420"/>
        <v>0</v>
      </c>
      <c r="R6755" s="38">
        <f t="shared" si="421"/>
        <v>10</v>
      </c>
      <c r="S6755" s="38">
        <f t="shared" ca="1" si="422"/>
        <v>0</v>
      </c>
      <c r="T6755" s="38">
        <f t="shared" ca="1" si="423"/>
        <v>10</v>
      </c>
      <c r="U6755" s="38">
        <f ca="1">SUM($R$9:S6755)</f>
        <v>-165530</v>
      </c>
    </row>
    <row r="6756" spans="16:21" x14ac:dyDescent="0.2">
      <c r="P6756">
        <v>6748</v>
      </c>
      <c r="Q6756" s="37">
        <f t="shared" ca="1" si="420"/>
        <v>0</v>
      </c>
      <c r="R6756" s="38">
        <f t="shared" si="421"/>
        <v>10</v>
      </c>
      <c r="S6756" s="38">
        <f t="shared" ca="1" si="422"/>
        <v>0</v>
      </c>
      <c r="T6756" s="38">
        <f t="shared" ca="1" si="423"/>
        <v>10</v>
      </c>
      <c r="U6756" s="38">
        <f ca="1">SUM($R$9:S6756)</f>
        <v>-165520</v>
      </c>
    </row>
    <row r="6757" spans="16:21" x14ac:dyDescent="0.2">
      <c r="P6757">
        <v>6749</v>
      </c>
      <c r="Q6757" s="37">
        <f t="shared" ca="1" si="420"/>
        <v>0</v>
      </c>
      <c r="R6757" s="38">
        <f t="shared" si="421"/>
        <v>10</v>
      </c>
      <c r="S6757" s="38">
        <f t="shared" ca="1" si="422"/>
        <v>0</v>
      </c>
      <c r="T6757" s="38">
        <f t="shared" ca="1" si="423"/>
        <v>10</v>
      </c>
      <c r="U6757" s="38">
        <f ca="1">SUM($R$9:S6757)</f>
        <v>-165510</v>
      </c>
    </row>
    <row r="6758" spans="16:21" x14ac:dyDescent="0.2">
      <c r="P6758">
        <v>6750</v>
      </c>
      <c r="Q6758" s="37">
        <f t="shared" ca="1" si="420"/>
        <v>0</v>
      </c>
      <c r="R6758" s="38">
        <f t="shared" si="421"/>
        <v>10</v>
      </c>
      <c r="S6758" s="38">
        <f t="shared" ca="1" si="422"/>
        <v>0</v>
      </c>
      <c r="T6758" s="38">
        <f t="shared" ca="1" si="423"/>
        <v>10</v>
      </c>
      <c r="U6758" s="38">
        <f ca="1">SUM($R$9:S6758)</f>
        <v>-165500</v>
      </c>
    </row>
    <row r="6759" spans="16:21" x14ac:dyDescent="0.2">
      <c r="P6759">
        <v>6751</v>
      </c>
      <c r="Q6759" s="37">
        <f t="shared" ca="1" si="420"/>
        <v>0</v>
      </c>
      <c r="R6759" s="38">
        <f t="shared" si="421"/>
        <v>10</v>
      </c>
      <c r="S6759" s="38">
        <f t="shared" ca="1" si="422"/>
        <v>0</v>
      </c>
      <c r="T6759" s="38">
        <f t="shared" ca="1" si="423"/>
        <v>10</v>
      </c>
      <c r="U6759" s="38">
        <f ca="1">SUM($R$9:S6759)</f>
        <v>-165490</v>
      </c>
    </row>
    <row r="6760" spans="16:21" x14ac:dyDescent="0.2">
      <c r="P6760">
        <v>6752</v>
      </c>
      <c r="Q6760" s="37">
        <f t="shared" ca="1" si="420"/>
        <v>0</v>
      </c>
      <c r="R6760" s="38">
        <f t="shared" si="421"/>
        <v>10</v>
      </c>
      <c r="S6760" s="38">
        <f t="shared" ca="1" si="422"/>
        <v>0</v>
      </c>
      <c r="T6760" s="38">
        <f t="shared" ca="1" si="423"/>
        <v>10</v>
      </c>
      <c r="U6760" s="38">
        <f ca="1">SUM($R$9:S6760)</f>
        <v>-165480</v>
      </c>
    </row>
    <row r="6761" spans="16:21" x14ac:dyDescent="0.2">
      <c r="P6761">
        <v>6753</v>
      </c>
      <c r="Q6761" s="37">
        <f t="shared" ca="1" si="420"/>
        <v>0</v>
      </c>
      <c r="R6761" s="38">
        <f t="shared" si="421"/>
        <v>10</v>
      </c>
      <c r="S6761" s="38">
        <f t="shared" ca="1" si="422"/>
        <v>0</v>
      </c>
      <c r="T6761" s="38">
        <f t="shared" ca="1" si="423"/>
        <v>10</v>
      </c>
      <c r="U6761" s="38">
        <f ca="1">SUM($R$9:S6761)</f>
        <v>-165470</v>
      </c>
    </row>
    <row r="6762" spans="16:21" x14ac:dyDescent="0.2">
      <c r="P6762">
        <v>6754</v>
      </c>
      <c r="Q6762" s="37">
        <f t="shared" ca="1" si="420"/>
        <v>0</v>
      </c>
      <c r="R6762" s="38">
        <f t="shared" si="421"/>
        <v>10</v>
      </c>
      <c r="S6762" s="38">
        <f t="shared" ca="1" si="422"/>
        <v>0</v>
      </c>
      <c r="T6762" s="38">
        <f t="shared" ca="1" si="423"/>
        <v>10</v>
      </c>
      <c r="U6762" s="38">
        <f ca="1">SUM($R$9:S6762)</f>
        <v>-165460</v>
      </c>
    </row>
    <row r="6763" spans="16:21" x14ac:dyDescent="0.2">
      <c r="P6763">
        <v>6755</v>
      </c>
      <c r="Q6763" s="37">
        <f t="shared" ca="1" si="420"/>
        <v>0</v>
      </c>
      <c r="R6763" s="38">
        <f t="shared" si="421"/>
        <v>10</v>
      </c>
      <c r="S6763" s="38">
        <f t="shared" ca="1" si="422"/>
        <v>0</v>
      </c>
      <c r="T6763" s="38">
        <f t="shared" ca="1" si="423"/>
        <v>10</v>
      </c>
      <c r="U6763" s="38">
        <f ca="1">SUM($R$9:S6763)</f>
        <v>-165450</v>
      </c>
    </row>
    <row r="6764" spans="16:21" x14ac:dyDescent="0.2">
      <c r="P6764">
        <v>6756</v>
      </c>
      <c r="Q6764" s="37">
        <f t="shared" ca="1" si="420"/>
        <v>0</v>
      </c>
      <c r="R6764" s="38">
        <f t="shared" si="421"/>
        <v>10</v>
      </c>
      <c r="S6764" s="38">
        <f t="shared" ca="1" si="422"/>
        <v>0</v>
      </c>
      <c r="T6764" s="38">
        <f t="shared" ca="1" si="423"/>
        <v>10</v>
      </c>
      <c r="U6764" s="38">
        <f ca="1">SUM($R$9:S6764)</f>
        <v>-165440</v>
      </c>
    </row>
    <row r="6765" spans="16:21" x14ac:dyDescent="0.2">
      <c r="P6765">
        <v>6757</v>
      </c>
      <c r="Q6765" s="37">
        <f t="shared" ca="1" si="420"/>
        <v>0</v>
      </c>
      <c r="R6765" s="38">
        <f t="shared" si="421"/>
        <v>10</v>
      </c>
      <c r="S6765" s="38">
        <f t="shared" ca="1" si="422"/>
        <v>0</v>
      </c>
      <c r="T6765" s="38">
        <f t="shared" ca="1" si="423"/>
        <v>10</v>
      </c>
      <c r="U6765" s="38">
        <f ca="1">SUM($R$9:S6765)</f>
        <v>-165430</v>
      </c>
    </row>
    <row r="6766" spans="16:21" x14ac:dyDescent="0.2">
      <c r="P6766">
        <v>6758</v>
      </c>
      <c r="Q6766" s="37">
        <f t="shared" ca="1" si="420"/>
        <v>0</v>
      </c>
      <c r="R6766" s="38">
        <f t="shared" si="421"/>
        <v>10</v>
      </c>
      <c r="S6766" s="38">
        <f t="shared" ca="1" si="422"/>
        <v>0</v>
      </c>
      <c r="T6766" s="38">
        <f t="shared" ca="1" si="423"/>
        <v>10</v>
      </c>
      <c r="U6766" s="38">
        <f ca="1">SUM($R$9:S6766)</f>
        <v>-165420</v>
      </c>
    </row>
    <row r="6767" spans="16:21" x14ac:dyDescent="0.2">
      <c r="P6767">
        <v>6759</v>
      </c>
      <c r="Q6767" s="37">
        <f t="shared" ca="1" si="420"/>
        <v>0</v>
      </c>
      <c r="R6767" s="38">
        <f t="shared" si="421"/>
        <v>10</v>
      </c>
      <c r="S6767" s="38">
        <f t="shared" ca="1" si="422"/>
        <v>0</v>
      </c>
      <c r="T6767" s="38">
        <f t="shared" ca="1" si="423"/>
        <v>10</v>
      </c>
      <c r="U6767" s="38">
        <f ca="1">SUM($R$9:S6767)</f>
        <v>-165410</v>
      </c>
    </row>
    <row r="6768" spans="16:21" x14ac:dyDescent="0.2">
      <c r="P6768">
        <v>6760</v>
      </c>
      <c r="Q6768" s="37">
        <f t="shared" ca="1" si="420"/>
        <v>0</v>
      </c>
      <c r="R6768" s="38">
        <f t="shared" si="421"/>
        <v>10</v>
      </c>
      <c r="S6768" s="38">
        <f t="shared" ca="1" si="422"/>
        <v>0</v>
      </c>
      <c r="T6768" s="38">
        <f t="shared" ca="1" si="423"/>
        <v>10</v>
      </c>
      <c r="U6768" s="38">
        <f ca="1">SUM($R$9:S6768)</f>
        <v>-165400</v>
      </c>
    </row>
    <row r="6769" spans="16:21" x14ac:dyDescent="0.2">
      <c r="P6769">
        <v>6761</v>
      </c>
      <c r="Q6769" s="37">
        <f t="shared" ref="Q6769:Q6832" ca="1" si="424">IF(RAND()&lt;$C$2,1,0)</f>
        <v>0</v>
      </c>
      <c r="R6769" s="38">
        <f t="shared" ref="R6769:R6832" si="425">$G$2</f>
        <v>10</v>
      </c>
      <c r="S6769" s="38">
        <f t="shared" ref="S6769:S6832" ca="1" si="426">IF(Q6769=1,$G$3,$G$4)</f>
        <v>0</v>
      </c>
      <c r="T6769" s="38">
        <f t="shared" ca="1" si="423"/>
        <v>10</v>
      </c>
      <c r="U6769" s="38">
        <f ca="1">SUM($R$9:S6769)</f>
        <v>-165390</v>
      </c>
    </row>
    <row r="6770" spans="16:21" x14ac:dyDescent="0.2">
      <c r="P6770">
        <v>6762</v>
      </c>
      <c r="Q6770" s="37">
        <f t="shared" ca="1" si="424"/>
        <v>0</v>
      </c>
      <c r="R6770" s="38">
        <f t="shared" si="425"/>
        <v>10</v>
      </c>
      <c r="S6770" s="38">
        <f t="shared" ca="1" si="426"/>
        <v>0</v>
      </c>
      <c r="T6770" s="38">
        <f t="shared" ca="1" si="423"/>
        <v>10</v>
      </c>
      <c r="U6770" s="38">
        <f ca="1">SUM($R$9:S6770)</f>
        <v>-165380</v>
      </c>
    </row>
    <row r="6771" spans="16:21" x14ac:dyDescent="0.2">
      <c r="P6771">
        <v>6763</v>
      </c>
      <c r="Q6771" s="37">
        <f t="shared" ca="1" si="424"/>
        <v>0</v>
      </c>
      <c r="R6771" s="38">
        <f t="shared" si="425"/>
        <v>10</v>
      </c>
      <c r="S6771" s="38">
        <f t="shared" ca="1" si="426"/>
        <v>0</v>
      </c>
      <c r="T6771" s="38">
        <f t="shared" ca="1" si="423"/>
        <v>10</v>
      </c>
      <c r="U6771" s="38">
        <f ca="1">SUM($R$9:S6771)</f>
        <v>-165370</v>
      </c>
    </row>
    <row r="6772" spans="16:21" x14ac:dyDescent="0.2">
      <c r="P6772">
        <v>6764</v>
      </c>
      <c r="Q6772" s="37">
        <f t="shared" ca="1" si="424"/>
        <v>0</v>
      </c>
      <c r="R6772" s="38">
        <f t="shared" si="425"/>
        <v>10</v>
      </c>
      <c r="S6772" s="38">
        <f t="shared" ca="1" si="426"/>
        <v>0</v>
      </c>
      <c r="T6772" s="38">
        <f t="shared" ca="1" si="423"/>
        <v>10</v>
      </c>
      <c r="U6772" s="38">
        <f ca="1">SUM($R$9:S6772)</f>
        <v>-165360</v>
      </c>
    </row>
    <row r="6773" spans="16:21" x14ac:dyDescent="0.2">
      <c r="P6773">
        <v>6765</v>
      </c>
      <c r="Q6773" s="37">
        <f t="shared" ca="1" si="424"/>
        <v>0</v>
      </c>
      <c r="R6773" s="38">
        <f t="shared" si="425"/>
        <v>10</v>
      </c>
      <c r="S6773" s="38">
        <f t="shared" ca="1" si="426"/>
        <v>0</v>
      </c>
      <c r="T6773" s="38">
        <f t="shared" ca="1" si="423"/>
        <v>10</v>
      </c>
      <c r="U6773" s="38">
        <f ca="1">SUM($R$9:S6773)</f>
        <v>-165350</v>
      </c>
    </row>
    <row r="6774" spans="16:21" x14ac:dyDescent="0.2">
      <c r="P6774">
        <v>6766</v>
      </c>
      <c r="Q6774" s="37">
        <f t="shared" ca="1" si="424"/>
        <v>0</v>
      </c>
      <c r="R6774" s="38">
        <f t="shared" si="425"/>
        <v>10</v>
      </c>
      <c r="S6774" s="38">
        <f t="shared" ca="1" si="426"/>
        <v>0</v>
      </c>
      <c r="T6774" s="38">
        <f t="shared" ca="1" si="423"/>
        <v>10</v>
      </c>
      <c r="U6774" s="38">
        <f ca="1">SUM($R$9:S6774)</f>
        <v>-165340</v>
      </c>
    </row>
    <row r="6775" spans="16:21" x14ac:dyDescent="0.2">
      <c r="P6775">
        <v>6767</v>
      </c>
      <c r="Q6775" s="37">
        <f t="shared" ca="1" si="424"/>
        <v>0</v>
      </c>
      <c r="R6775" s="38">
        <f t="shared" si="425"/>
        <v>10</v>
      </c>
      <c r="S6775" s="38">
        <f t="shared" ca="1" si="426"/>
        <v>0</v>
      </c>
      <c r="T6775" s="38">
        <f t="shared" ca="1" si="423"/>
        <v>10</v>
      </c>
      <c r="U6775" s="38">
        <f ca="1">SUM($R$9:S6775)</f>
        <v>-165330</v>
      </c>
    </row>
    <row r="6776" spans="16:21" x14ac:dyDescent="0.2">
      <c r="P6776">
        <v>6768</v>
      </c>
      <c r="Q6776" s="37">
        <f t="shared" ca="1" si="424"/>
        <v>0</v>
      </c>
      <c r="R6776" s="38">
        <f t="shared" si="425"/>
        <v>10</v>
      </c>
      <c r="S6776" s="38">
        <f t="shared" ca="1" si="426"/>
        <v>0</v>
      </c>
      <c r="T6776" s="38">
        <f t="shared" ca="1" si="423"/>
        <v>10</v>
      </c>
      <c r="U6776" s="38">
        <f ca="1">SUM($R$9:S6776)</f>
        <v>-165320</v>
      </c>
    </row>
    <row r="6777" spans="16:21" x14ac:dyDescent="0.2">
      <c r="P6777">
        <v>6769</v>
      </c>
      <c r="Q6777" s="37">
        <f t="shared" ca="1" si="424"/>
        <v>0</v>
      </c>
      <c r="R6777" s="38">
        <f t="shared" si="425"/>
        <v>10</v>
      </c>
      <c r="S6777" s="38">
        <f t="shared" ca="1" si="426"/>
        <v>0</v>
      </c>
      <c r="T6777" s="38">
        <f t="shared" ca="1" si="423"/>
        <v>10</v>
      </c>
      <c r="U6777" s="38">
        <f ca="1">SUM($R$9:S6777)</f>
        <v>-165310</v>
      </c>
    </row>
    <row r="6778" spans="16:21" x14ac:dyDescent="0.2">
      <c r="P6778">
        <v>6770</v>
      </c>
      <c r="Q6778" s="37">
        <f t="shared" ca="1" si="424"/>
        <v>0</v>
      </c>
      <c r="R6778" s="38">
        <f t="shared" si="425"/>
        <v>10</v>
      </c>
      <c r="S6778" s="38">
        <f t="shared" ca="1" si="426"/>
        <v>0</v>
      </c>
      <c r="T6778" s="38">
        <f t="shared" ca="1" si="423"/>
        <v>10</v>
      </c>
      <c r="U6778" s="38">
        <f ca="1">SUM($R$9:S6778)</f>
        <v>-165300</v>
      </c>
    </row>
    <row r="6779" spans="16:21" x14ac:dyDescent="0.2">
      <c r="P6779">
        <v>6771</v>
      </c>
      <c r="Q6779" s="37">
        <f t="shared" ca="1" si="424"/>
        <v>0</v>
      </c>
      <c r="R6779" s="38">
        <f t="shared" si="425"/>
        <v>10</v>
      </c>
      <c r="S6779" s="38">
        <f t="shared" ca="1" si="426"/>
        <v>0</v>
      </c>
      <c r="T6779" s="38">
        <f t="shared" ca="1" si="423"/>
        <v>10</v>
      </c>
      <c r="U6779" s="38">
        <f ca="1">SUM($R$9:S6779)</f>
        <v>-165290</v>
      </c>
    </row>
    <row r="6780" spans="16:21" x14ac:dyDescent="0.2">
      <c r="P6780">
        <v>6772</v>
      </c>
      <c r="Q6780" s="37">
        <f t="shared" ca="1" si="424"/>
        <v>0</v>
      </c>
      <c r="R6780" s="38">
        <f t="shared" si="425"/>
        <v>10</v>
      </c>
      <c r="S6780" s="38">
        <f t="shared" ca="1" si="426"/>
        <v>0</v>
      </c>
      <c r="T6780" s="38">
        <f t="shared" ca="1" si="423"/>
        <v>10</v>
      </c>
      <c r="U6780" s="38">
        <f ca="1">SUM($R$9:S6780)</f>
        <v>-165280</v>
      </c>
    </row>
    <row r="6781" spans="16:21" x14ac:dyDescent="0.2">
      <c r="P6781">
        <v>6773</v>
      </c>
      <c r="Q6781" s="37">
        <f t="shared" ca="1" si="424"/>
        <v>0</v>
      </c>
      <c r="R6781" s="38">
        <f t="shared" si="425"/>
        <v>10</v>
      </c>
      <c r="S6781" s="38">
        <f t="shared" ca="1" si="426"/>
        <v>0</v>
      </c>
      <c r="T6781" s="38">
        <f t="shared" ca="1" si="423"/>
        <v>10</v>
      </c>
      <c r="U6781" s="38">
        <f ca="1">SUM($R$9:S6781)</f>
        <v>-165270</v>
      </c>
    </row>
    <row r="6782" spans="16:21" x14ac:dyDescent="0.2">
      <c r="P6782">
        <v>6774</v>
      </c>
      <c r="Q6782" s="37">
        <f t="shared" ca="1" si="424"/>
        <v>0</v>
      </c>
      <c r="R6782" s="38">
        <f t="shared" si="425"/>
        <v>10</v>
      </c>
      <c r="S6782" s="38">
        <f t="shared" ca="1" si="426"/>
        <v>0</v>
      </c>
      <c r="T6782" s="38">
        <f t="shared" ca="1" si="423"/>
        <v>10</v>
      </c>
      <c r="U6782" s="38">
        <f ca="1">SUM($R$9:S6782)</f>
        <v>-165260</v>
      </c>
    </row>
    <row r="6783" spans="16:21" x14ac:dyDescent="0.2">
      <c r="P6783">
        <v>6775</v>
      </c>
      <c r="Q6783" s="37">
        <f t="shared" ca="1" si="424"/>
        <v>0</v>
      </c>
      <c r="R6783" s="38">
        <f t="shared" si="425"/>
        <v>10</v>
      </c>
      <c r="S6783" s="38">
        <f t="shared" ca="1" si="426"/>
        <v>0</v>
      </c>
      <c r="T6783" s="38">
        <f t="shared" ca="1" si="423"/>
        <v>10</v>
      </c>
      <c r="U6783" s="38">
        <f ca="1">SUM($R$9:S6783)</f>
        <v>-165250</v>
      </c>
    </row>
    <row r="6784" spans="16:21" x14ac:dyDescent="0.2">
      <c r="P6784">
        <v>6776</v>
      </c>
      <c r="Q6784" s="37">
        <f t="shared" ca="1" si="424"/>
        <v>0</v>
      </c>
      <c r="R6784" s="38">
        <f t="shared" si="425"/>
        <v>10</v>
      </c>
      <c r="S6784" s="38">
        <f t="shared" ca="1" si="426"/>
        <v>0</v>
      </c>
      <c r="T6784" s="38">
        <f t="shared" ca="1" si="423"/>
        <v>10</v>
      </c>
      <c r="U6784" s="38">
        <f ca="1">SUM($R$9:S6784)</f>
        <v>-165240</v>
      </c>
    </row>
    <row r="6785" spans="16:21" x14ac:dyDescent="0.2">
      <c r="P6785">
        <v>6777</v>
      </c>
      <c r="Q6785" s="37">
        <f t="shared" ca="1" si="424"/>
        <v>0</v>
      </c>
      <c r="R6785" s="38">
        <f t="shared" si="425"/>
        <v>10</v>
      </c>
      <c r="S6785" s="38">
        <f t="shared" ca="1" si="426"/>
        <v>0</v>
      </c>
      <c r="T6785" s="38">
        <f t="shared" ca="1" si="423"/>
        <v>10</v>
      </c>
      <c r="U6785" s="38">
        <f ca="1">SUM($R$9:S6785)</f>
        <v>-165230</v>
      </c>
    </row>
    <row r="6786" spans="16:21" x14ac:dyDescent="0.2">
      <c r="P6786">
        <v>6778</v>
      </c>
      <c r="Q6786" s="37">
        <f t="shared" ca="1" si="424"/>
        <v>0</v>
      </c>
      <c r="R6786" s="38">
        <f t="shared" si="425"/>
        <v>10</v>
      </c>
      <c r="S6786" s="38">
        <f t="shared" ca="1" si="426"/>
        <v>0</v>
      </c>
      <c r="T6786" s="38">
        <f t="shared" ca="1" si="423"/>
        <v>10</v>
      </c>
      <c r="U6786" s="38">
        <f ca="1">SUM($R$9:S6786)</f>
        <v>-165220</v>
      </c>
    </row>
    <row r="6787" spans="16:21" x14ac:dyDescent="0.2">
      <c r="P6787">
        <v>6779</v>
      </c>
      <c r="Q6787" s="37">
        <f t="shared" ca="1" si="424"/>
        <v>0</v>
      </c>
      <c r="R6787" s="38">
        <f t="shared" si="425"/>
        <v>10</v>
      </c>
      <c r="S6787" s="38">
        <f t="shared" ca="1" si="426"/>
        <v>0</v>
      </c>
      <c r="T6787" s="38">
        <f t="shared" ca="1" si="423"/>
        <v>10</v>
      </c>
      <c r="U6787" s="38">
        <f ca="1">SUM($R$9:S6787)</f>
        <v>-165210</v>
      </c>
    </row>
    <row r="6788" spans="16:21" x14ac:dyDescent="0.2">
      <c r="P6788">
        <v>6780</v>
      </c>
      <c r="Q6788" s="37">
        <f t="shared" ca="1" si="424"/>
        <v>0</v>
      </c>
      <c r="R6788" s="38">
        <f t="shared" si="425"/>
        <v>10</v>
      </c>
      <c r="S6788" s="38">
        <f t="shared" ca="1" si="426"/>
        <v>0</v>
      </c>
      <c r="T6788" s="38">
        <f t="shared" ca="1" si="423"/>
        <v>10</v>
      </c>
      <c r="U6788" s="38">
        <f ca="1">SUM($R$9:S6788)</f>
        <v>-165200</v>
      </c>
    </row>
    <row r="6789" spans="16:21" x14ac:dyDescent="0.2">
      <c r="P6789">
        <v>6781</v>
      </c>
      <c r="Q6789" s="37">
        <f t="shared" ca="1" si="424"/>
        <v>0</v>
      </c>
      <c r="R6789" s="38">
        <f t="shared" si="425"/>
        <v>10</v>
      </c>
      <c r="S6789" s="38">
        <f t="shared" ca="1" si="426"/>
        <v>0</v>
      </c>
      <c r="T6789" s="38">
        <f t="shared" ca="1" si="423"/>
        <v>10</v>
      </c>
      <c r="U6789" s="38">
        <f ca="1">SUM($R$9:S6789)</f>
        <v>-165190</v>
      </c>
    </row>
    <row r="6790" spans="16:21" x14ac:dyDescent="0.2">
      <c r="P6790">
        <v>6782</v>
      </c>
      <c r="Q6790" s="37">
        <f t="shared" ca="1" si="424"/>
        <v>0</v>
      </c>
      <c r="R6790" s="38">
        <f t="shared" si="425"/>
        <v>10</v>
      </c>
      <c r="S6790" s="38">
        <f t="shared" ca="1" si="426"/>
        <v>0</v>
      </c>
      <c r="T6790" s="38">
        <f t="shared" ca="1" si="423"/>
        <v>10</v>
      </c>
      <c r="U6790" s="38">
        <f ca="1">SUM($R$9:S6790)</f>
        <v>-165180</v>
      </c>
    </row>
    <row r="6791" spans="16:21" x14ac:dyDescent="0.2">
      <c r="P6791">
        <v>6783</v>
      </c>
      <c r="Q6791" s="37">
        <f t="shared" ca="1" si="424"/>
        <v>0</v>
      </c>
      <c r="R6791" s="38">
        <f t="shared" si="425"/>
        <v>10</v>
      </c>
      <c r="S6791" s="38">
        <f t="shared" ca="1" si="426"/>
        <v>0</v>
      </c>
      <c r="T6791" s="38">
        <f t="shared" ca="1" si="423"/>
        <v>10</v>
      </c>
      <c r="U6791" s="38">
        <f ca="1">SUM($R$9:S6791)</f>
        <v>-165170</v>
      </c>
    </row>
    <row r="6792" spans="16:21" x14ac:dyDescent="0.2">
      <c r="P6792">
        <v>6784</v>
      </c>
      <c r="Q6792" s="37">
        <f t="shared" ca="1" si="424"/>
        <v>0</v>
      </c>
      <c r="R6792" s="38">
        <f t="shared" si="425"/>
        <v>10</v>
      </c>
      <c r="S6792" s="38">
        <f t="shared" ca="1" si="426"/>
        <v>0</v>
      </c>
      <c r="T6792" s="38">
        <f t="shared" ca="1" si="423"/>
        <v>10</v>
      </c>
      <c r="U6792" s="38">
        <f ca="1">SUM($R$9:S6792)</f>
        <v>-165160</v>
      </c>
    </row>
    <row r="6793" spans="16:21" x14ac:dyDescent="0.2">
      <c r="P6793">
        <v>6785</v>
      </c>
      <c r="Q6793" s="37">
        <f t="shared" ca="1" si="424"/>
        <v>0</v>
      </c>
      <c r="R6793" s="38">
        <f t="shared" si="425"/>
        <v>10</v>
      </c>
      <c r="S6793" s="38">
        <f t="shared" ca="1" si="426"/>
        <v>0</v>
      </c>
      <c r="T6793" s="38">
        <f t="shared" ca="1" si="423"/>
        <v>10</v>
      </c>
      <c r="U6793" s="38">
        <f ca="1">SUM($R$9:S6793)</f>
        <v>-165150</v>
      </c>
    </row>
    <row r="6794" spans="16:21" x14ac:dyDescent="0.2">
      <c r="P6794">
        <v>6786</v>
      </c>
      <c r="Q6794" s="37">
        <f t="shared" ca="1" si="424"/>
        <v>0</v>
      </c>
      <c r="R6794" s="38">
        <f t="shared" si="425"/>
        <v>10</v>
      </c>
      <c r="S6794" s="38">
        <f t="shared" ca="1" si="426"/>
        <v>0</v>
      </c>
      <c r="T6794" s="38">
        <f t="shared" ref="T6794:T6857" ca="1" si="427">R6794+S6794</f>
        <v>10</v>
      </c>
      <c r="U6794" s="38">
        <f ca="1">SUM($R$9:S6794)</f>
        <v>-165140</v>
      </c>
    </row>
    <row r="6795" spans="16:21" x14ac:dyDescent="0.2">
      <c r="P6795">
        <v>6787</v>
      </c>
      <c r="Q6795" s="37">
        <f t="shared" ca="1" si="424"/>
        <v>0</v>
      </c>
      <c r="R6795" s="38">
        <f t="shared" si="425"/>
        <v>10</v>
      </c>
      <c r="S6795" s="38">
        <f t="shared" ca="1" si="426"/>
        <v>0</v>
      </c>
      <c r="T6795" s="38">
        <f t="shared" ca="1" si="427"/>
        <v>10</v>
      </c>
      <c r="U6795" s="38">
        <f ca="1">SUM($R$9:S6795)</f>
        <v>-165130</v>
      </c>
    </row>
    <row r="6796" spans="16:21" x14ac:dyDescent="0.2">
      <c r="P6796">
        <v>6788</v>
      </c>
      <c r="Q6796" s="37">
        <f t="shared" ca="1" si="424"/>
        <v>0</v>
      </c>
      <c r="R6796" s="38">
        <f t="shared" si="425"/>
        <v>10</v>
      </c>
      <c r="S6796" s="38">
        <f t="shared" ca="1" si="426"/>
        <v>0</v>
      </c>
      <c r="T6796" s="38">
        <f t="shared" ca="1" si="427"/>
        <v>10</v>
      </c>
      <c r="U6796" s="38">
        <f ca="1">SUM($R$9:S6796)</f>
        <v>-165120</v>
      </c>
    </row>
    <row r="6797" spans="16:21" x14ac:dyDescent="0.2">
      <c r="P6797">
        <v>6789</v>
      </c>
      <c r="Q6797" s="37">
        <f t="shared" ca="1" si="424"/>
        <v>0</v>
      </c>
      <c r="R6797" s="38">
        <f t="shared" si="425"/>
        <v>10</v>
      </c>
      <c r="S6797" s="38">
        <f t="shared" ca="1" si="426"/>
        <v>0</v>
      </c>
      <c r="T6797" s="38">
        <f t="shared" ca="1" si="427"/>
        <v>10</v>
      </c>
      <c r="U6797" s="38">
        <f ca="1">SUM($R$9:S6797)</f>
        <v>-165110</v>
      </c>
    </row>
    <row r="6798" spans="16:21" x14ac:dyDescent="0.2">
      <c r="P6798">
        <v>6790</v>
      </c>
      <c r="Q6798" s="37">
        <f t="shared" ca="1" si="424"/>
        <v>0</v>
      </c>
      <c r="R6798" s="38">
        <f t="shared" si="425"/>
        <v>10</v>
      </c>
      <c r="S6798" s="38">
        <f t="shared" ca="1" si="426"/>
        <v>0</v>
      </c>
      <c r="T6798" s="38">
        <f t="shared" ca="1" si="427"/>
        <v>10</v>
      </c>
      <c r="U6798" s="38">
        <f ca="1">SUM($R$9:S6798)</f>
        <v>-165100</v>
      </c>
    </row>
    <row r="6799" spans="16:21" x14ac:dyDescent="0.2">
      <c r="P6799">
        <v>6791</v>
      </c>
      <c r="Q6799" s="37">
        <f t="shared" ca="1" si="424"/>
        <v>0</v>
      </c>
      <c r="R6799" s="38">
        <f t="shared" si="425"/>
        <v>10</v>
      </c>
      <c r="S6799" s="38">
        <f t="shared" ca="1" si="426"/>
        <v>0</v>
      </c>
      <c r="T6799" s="38">
        <f t="shared" ca="1" si="427"/>
        <v>10</v>
      </c>
      <c r="U6799" s="38">
        <f ca="1">SUM($R$9:S6799)</f>
        <v>-165090</v>
      </c>
    </row>
    <row r="6800" spans="16:21" x14ac:dyDescent="0.2">
      <c r="P6800">
        <v>6792</v>
      </c>
      <c r="Q6800" s="37">
        <f t="shared" ca="1" si="424"/>
        <v>0</v>
      </c>
      <c r="R6800" s="38">
        <f t="shared" si="425"/>
        <v>10</v>
      </c>
      <c r="S6800" s="38">
        <f t="shared" ca="1" si="426"/>
        <v>0</v>
      </c>
      <c r="T6800" s="38">
        <f t="shared" ca="1" si="427"/>
        <v>10</v>
      </c>
      <c r="U6800" s="38">
        <f ca="1">SUM($R$9:S6800)</f>
        <v>-165080</v>
      </c>
    </row>
    <row r="6801" spans="16:21" x14ac:dyDescent="0.2">
      <c r="P6801">
        <v>6793</v>
      </c>
      <c r="Q6801" s="37">
        <f t="shared" ca="1" si="424"/>
        <v>0</v>
      </c>
      <c r="R6801" s="38">
        <f t="shared" si="425"/>
        <v>10</v>
      </c>
      <c r="S6801" s="38">
        <f t="shared" ca="1" si="426"/>
        <v>0</v>
      </c>
      <c r="T6801" s="38">
        <f t="shared" ca="1" si="427"/>
        <v>10</v>
      </c>
      <c r="U6801" s="38">
        <f ca="1">SUM($R$9:S6801)</f>
        <v>-165070</v>
      </c>
    </row>
    <row r="6802" spans="16:21" x14ac:dyDescent="0.2">
      <c r="P6802">
        <v>6794</v>
      </c>
      <c r="Q6802" s="37">
        <f t="shared" ca="1" si="424"/>
        <v>0</v>
      </c>
      <c r="R6802" s="38">
        <f t="shared" si="425"/>
        <v>10</v>
      </c>
      <c r="S6802" s="38">
        <f t="shared" ca="1" si="426"/>
        <v>0</v>
      </c>
      <c r="T6802" s="38">
        <f t="shared" ca="1" si="427"/>
        <v>10</v>
      </c>
      <c r="U6802" s="38">
        <f ca="1">SUM($R$9:S6802)</f>
        <v>-165060</v>
      </c>
    </row>
    <row r="6803" spans="16:21" x14ac:dyDescent="0.2">
      <c r="P6803">
        <v>6795</v>
      </c>
      <c r="Q6803" s="37">
        <f t="shared" ca="1" si="424"/>
        <v>0</v>
      </c>
      <c r="R6803" s="38">
        <f t="shared" si="425"/>
        <v>10</v>
      </c>
      <c r="S6803" s="38">
        <f t="shared" ca="1" si="426"/>
        <v>0</v>
      </c>
      <c r="T6803" s="38">
        <f t="shared" ca="1" si="427"/>
        <v>10</v>
      </c>
      <c r="U6803" s="38">
        <f ca="1">SUM($R$9:S6803)</f>
        <v>-165050</v>
      </c>
    </row>
    <row r="6804" spans="16:21" x14ac:dyDescent="0.2">
      <c r="P6804">
        <v>6796</v>
      </c>
      <c r="Q6804" s="37">
        <f t="shared" ca="1" si="424"/>
        <v>0</v>
      </c>
      <c r="R6804" s="38">
        <f t="shared" si="425"/>
        <v>10</v>
      </c>
      <c r="S6804" s="38">
        <f t="shared" ca="1" si="426"/>
        <v>0</v>
      </c>
      <c r="T6804" s="38">
        <f t="shared" ca="1" si="427"/>
        <v>10</v>
      </c>
      <c r="U6804" s="38">
        <f ca="1">SUM($R$9:S6804)</f>
        <v>-165040</v>
      </c>
    </row>
    <row r="6805" spans="16:21" x14ac:dyDescent="0.2">
      <c r="P6805">
        <v>6797</v>
      </c>
      <c r="Q6805" s="37">
        <f t="shared" ca="1" si="424"/>
        <v>0</v>
      </c>
      <c r="R6805" s="38">
        <f t="shared" si="425"/>
        <v>10</v>
      </c>
      <c r="S6805" s="38">
        <f t="shared" ca="1" si="426"/>
        <v>0</v>
      </c>
      <c r="T6805" s="38">
        <f t="shared" ca="1" si="427"/>
        <v>10</v>
      </c>
      <c r="U6805" s="38">
        <f ca="1">SUM($R$9:S6805)</f>
        <v>-165030</v>
      </c>
    </row>
    <row r="6806" spans="16:21" x14ac:dyDescent="0.2">
      <c r="P6806">
        <v>6798</v>
      </c>
      <c r="Q6806" s="37">
        <f t="shared" ca="1" si="424"/>
        <v>0</v>
      </c>
      <c r="R6806" s="38">
        <f t="shared" si="425"/>
        <v>10</v>
      </c>
      <c r="S6806" s="38">
        <f t="shared" ca="1" si="426"/>
        <v>0</v>
      </c>
      <c r="T6806" s="38">
        <f t="shared" ca="1" si="427"/>
        <v>10</v>
      </c>
      <c r="U6806" s="38">
        <f ca="1">SUM($R$9:S6806)</f>
        <v>-165020</v>
      </c>
    </row>
    <row r="6807" spans="16:21" x14ac:dyDescent="0.2">
      <c r="P6807">
        <v>6799</v>
      </c>
      <c r="Q6807" s="37">
        <f t="shared" ca="1" si="424"/>
        <v>0</v>
      </c>
      <c r="R6807" s="38">
        <f t="shared" si="425"/>
        <v>10</v>
      </c>
      <c r="S6807" s="38">
        <f t="shared" ca="1" si="426"/>
        <v>0</v>
      </c>
      <c r="T6807" s="38">
        <f t="shared" ca="1" si="427"/>
        <v>10</v>
      </c>
      <c r="U6807" s="38">
        <f ca="1">SUM($R$9:S6807)</f>
        <v>-165010</v>
      </c>
    </row>
    <row r="6808" spans="16:21" x14ac:dyDescent="0.2">
      <c r="P6808">
        <v>6800</v>
      </c>
      <c r="Q6808" s="37">
        <f t="shared" ca="1" si="424"/>
        <v>0</v>
      </c>
      <c r="R6808" s="38">
        <f t="shared" si="425"/>
        <v>10</v>
      </c>
      <c r="S6808" s="38">
        <f t="shared" ca="1" si="426"/>
        <v>0</v>
      </c>
      <c r="T6808" s="38">
        <f t="shared" ca="1" si="427"/>
        <v>10</v>
      </c>
      <c r="U6808" s="38">
        <f ca="1">SUM($R$9:S6808)</f>
        <v>-165000</v>
      </c>
    </row>
    <row r="6809" spans="16:21" x14ac:dyDescent="0.2">
      <c r="P6809">
        <v>6801</v>
      </c>
      <c r="Q6809" s="37">
        <f t="shared" ca="1" si="424"/>
        <v>0</v>
      </c>
      <c r="R6809" s="38">
        <f t="shared" si="425"/>
        <v>10</v>
      </c>
      <c r="S6809" s="38">
        <f t="shared" ca="1" si="426"/>
        <v>0</v>
      </c>
      <c r="T6809" s="38">
        <f t="shared" ca="1" si="427"/>
        <v>10</v>
      </c>
      <c r="U6809" s="38">
        <f ca="1">SUM($R$9:S6809)</f>
        <v>-164990</v>
      </c>
    </row>
    <row r="6810" spans="16:21" x14ac:dyDescent="0.2">
      <c r="P6810">
        <v>6802</v>
      </c>
      <c r="Q6810" s="37">
        <f t="shared" ca="1" si="424"/>
        <v>0</v>
      </c>
      <c r="R6810" s="38">
        <f t="shared" si="425"/>
        <v>10</v>
      </c>
      <c r="S6810" s="38">
        <f t="shared" ca="1" si="426"/>
        <v>0</v>
      </c>
      <c r="T6810" s="38">
        <f t="shared" ca="1" si="427"/>
        <v>10</v>
      </c>
      <c r="U6810" s="38">
        <f ca="1">SUM($R$9:S6810)</f>
        <v>-164980</v>
      </c>
    </row>
    <row r="6811" spans="16:21" x14ac:dyDescent="0.2">
      <c r="P6811">
        <v>6803</v>
      </c>
      <c r="Q6811" s="37">
        <f t="shared" ca="1" si="424"/>
        <v>0</v>
      </c>
      <c r="R6811" s="38">
        <f t="shared" si="425"/>
        <v>10</v>
      </c>
      <c r="S6811" s="38">
        <f t="shared" ca="1" si="426"/>
        <v>0</v>
      </c>
      <c r="T6811" s="38">
        <f t="shared" ca="1" si="427"/>
        <v>10</v>
      </c>
      <c r="U6811" s="38">
        <f ca="1">SUM($R$9:S6811)</f>
        <v>-164970</v>
      </c>
    </row>
    <row r="6812" spans="16:21" x14ac:dyDescent="0.2">
      <c r="P6812">
        <v>6804</v>
      </c>
      <c r="Q6812" s="37">
        <f t="shared" ca="1" si="424"/>
        <v>0</v>
      </c>
      <c r="R6812" s="38">
        <f t="shared" si="425"/>
        <v>10</v>
      </c>
      <c r="S6812" s="38">
        <f t="shared" ca="1" si="426"/>
        <v>0</v>
      </c>
      <c r="T6812" s="38">
        <f t="shared" ca="1" si="427"/>
        <v>10</v>
      </c>
      <c r="U6812" s="38">
        <f ca="1">SUM($R$9:S6812)</f>
        <v>-164960</v>
      </c>
    </row>
    <row r="6813" spans="16:21" x14ac:dyDescent="0.2">
      <c r="P6813">
        <v>6805</v>
      </c>
      <c r="Q6813" s="37">
        <f t="shared" ca="1" si="424"/>
        <v>0</v>
      </c>
      <c r="R6813" s="38">
        <f t="shared" si="425"/>
        <v>10</v>
      </c>
      <c r="S6813" s="38">
        <f t="shared" ca="1" si="426"/>
        <v>0</v>
      </c>
      <c r="T6813" s="38">
        <f t="shared" ca="1" si="427"/>
        <v>10</v>
      </c>
      <c r="U6813" s="38">
        <f ca="1">SUM($R$9:S6813)</f>
        <v>-164950</v>
      </c>
    </row>
    <row r="6814" spans="16:21" x14ac:dyDescent="0.2">
      <c r="P6814">
        <v>6806</v>
      </c>
      <c r="Q6814" s="37">
        <f t="shared" ca="1" si="424"/>
        <v>0</v>
      </c>
      <c r="R6814" s="38">
        <f t="shared" si="425"/>
        <v>10</v>
      </c>
      <c r="S6814" s="38">
        <f t="shared" ca="1" si="426"/>
        <v>0</v>
      </c>
      <c r="T6814" s="38">
        <f t="shared" ca="1" si="427"/>
        <v>10</v>
      </c>
      <c r="U6814" s="38">
        <f ca="1">SUM($R$9:S6814)</f>
        <v>-164940</v>
      </c>
    </row>
    <row r="6815" spans="16:21" x14ac:dyDescent="0.2">
      <c r="P6815">
        <v>6807</v>
      </c>
      <c r="Q6815" s="37">
        <f t="shared" ca="1" si="424"/>
        <v>0</v>
      </c>
      <c r="R6815" s="38">
        <f t="shared" si="425"/>
        <v>10</v>
      </c>
      <c r="S6815" s="38">
        <f t="shared" ca="1" si="426"/>
        <v>0</v>
      </c>
      <c r="T6815" s="38">
        <f t="shared" ca="1" si="427"/>
        <v>10</v>
      </c>
      <c r="U6815" s="38">
        <f ca="1">SUM($R$9:S6815)</f>
        <v>-164930</v>
      </c>
    </row>
    <row r="6816" spans="16:21" x14ac:dyDescent="0.2">
      <c r="P6816">
        <v>6808</v>
      </c>
      <c r="Q6816" s="37">
        <f t="shared" ca="1" si="424"/>
        <v>0</v>
      </c>
      <c r="R6816" s="38">
        <f t="shared" si="425"/>
        <v>10</v>
      </c>
      <c r="S6816" s="38">
        <f t="shared" ca="1" si="426"/>
        <v>0</v>
      </c>
      <c r="T6816" s="38">
        <f t="shared" ca="1" si="427"/>
        <v>10</v>
      </c>
      <c r="U6816" s="38">
        <f ca="1">SUM($R$9:S6816)</f>
        <v>-164920</v>
      </c>
    </row>
    <row r="6817" spans="16:21" x14ac:dyDescent="0.2">
      <c r="P6817">
        <v>6809</v>
      </c>
      <c r="Q6817" s="37">
        <f t="shared" ca="1" si="424"/>
        <v>0</v>
      </c>
      <c r="R6817" s="38">
        <f t="shared" si="425"/>
        <v>10</v>
      </c>
      <c r="S6817" s="38">
        <f t="shared" ca="1" si="426"/>
        <v>0</v>
      </c>
      <c r="T6817" s="38">
        <f t="shared" ca="1" si="427"/>
        <v>10</v>
      </c>
      <c r="U6817" s="38">
        <f ca="1">SUM($R$9:S6817)</f>
        <v>-164910</v>
      </c>
    </row>
    <row r="6818" spans="16:21" x14ac:dyDescent="0.2">
      <c r="P6818">
        <v>6810</v>
      </c>
      <c r="Q6818" s="37">
        <f t="shared" ca="1" si="424"/>
        <v>0</v>
      </c>
      <c r="R6818" s="38">
        <f t="shared" si="425"/>
        <v>10</v>
      </c>
      <c r="S6818" s="38">
        <f t="shared" ca="1" si="426"/>
        <v>0</v>
      </c>
      <c r="T6818" s="38">
        <f t="shared" ca="1" si="427"/>
        <v>10</v>
      </c>
      <c r="U6818" s="38">
        <f ca="1">SUM($R$9:S6818)</f>
        <v>-164900</v>
      </c>
    </row>
    <row r="6819" spans="16:21" x14ac:dyDescent="0.2">
      <c r="P6819">
        <v>6811</v>
      </c>
      <c r="Q6819" s="37">
        <f t="shared" ca="1" si="424"/>
        <v>0</v>
      </c>
      <c r="R6819" s="38">
        <f t="shared" si="425"/>
        <v>10</v>
      </c>
      <c r="S6819" s="38">
        <f t="shared" ca="1" si="426"/>
        <v>0</v>
      </c>
      <c r="T6819" s="38">
        <f t="shared" ca="1" si="427"/>
        <v>10</v>
      </c>
      <c r="U6819" s="38">
        <f ca="1">SUM($R$9:S6819)</f>
        <v>-164890</v>
      </c>
    </row>
    <row r="6820" spans="16:21" x14ac:dyDescent="0.2">
      <c r="P6820">
        <v>6812</v>
      </c>
      <c r="Q6820" s="37">
        <f t="shared" ca="1" si="424"/>
        <v>0</v>
      </c>
      <c r="R6820" s="38">
        <f t="shared" si="425"/>
        <v>10</v>
      </c>
      <c r="S6820" s="38">
        <f t="shared" ca="1" si="426"/>
        <v>0</v>
      </c>
      <c r="T6820" s="38">
        <f t="shared" ca="1" si="427"/>
        <v>10</v>
      </c>
      <c r="U6820" s="38">
        <f ca="1">SUM($R$9:S6820)</f>
        <v>-164880</v>
      </c>
    </row>
    <row r="6821" spans="16:21" x14ac:dyDescent="0.2">
      <c r="P6821">
        <v>6813</v>
      </c>
      <c r="Q6821" s="37">
        <f t="shared" ca="1" si="424"/>
        <v>0</v>
      </c>
      <c r="R6821" s="38">
        <f t="shared" si="425"/>
        <v>10</v>
      </c>
      <c r="S6821" s="38">
        <f t="shared" ca="1" si="426"/>
        <v>0</v>
      </c>
      <c r="T6821" s="38">
        <f t="shared" ca="1" si="427"/>
        <v>10</v>
      </c>
      <c r="U6821" s="38">
        <f ca="1">SUM($R$9:S6821)</f>
        <v>-164870</v>
      </c>
    </row>
    <row r="6822" spans="16:21" x14ac:dyDescent="0.2">
      <c r="P6822">
        <v>6814</v>
      </c>
      <c r="Q6822" s="37">
        <f t="shared" ca="1" si="424"/>
        <v>0</v>
      </c>
      <c r="R6822" s="38">
        <f t="shared" si="425"/>
        <v>10</v>
      </c>
      <c r="S6822" s="38">
        <f t="shared" ca="1" si="426"/>
        <v>0</v>
      </c>
      <c r="T6822" s="38">
        <f t="shared" ca="1" si="427"/>
        <v>10</v>
      </c>
      <c r="U6822" s="38">
        <f ca="1">SUM($R$9:S6822)</f>
        <v>-164860</v>
      </c>
    </row>
    <row r="6823" spans="16:21" x14ac:dyDescent="0.2">
      <c r="P6823">
        <v>6815</v>
      </c>
      <c r="Q6823" s="37">
        <f t="shared" ca="1" si="424"/>
        <v>0</v>
      </c>
      <c r="R6823" s="38">
        <f t="shared" si="425"/>
        <v>10</v>
      </c>
      <c r="S6823" s="38">
        <f t="shared" ca="1" si="426"/>
        <v>0</v>
      </c>
      <c r="T6823" s="38">
        <f t="shared" ca="1" si="427"/>
        <v>10</v>
      </c>
      <c r="U6823" s="38">
        <f ca="1">SUM($R$9:S6823)</f>
        <v>-164850</v>
      </c>
    </row>
    <row r="6824" spans="16:21" x14ac:dyDescent="0.2">
      <c r="P6824">
        <v>6816</v>
      </c>
      <c r="Q6824" s="37">
        <f t="shared" ca="1" si="424"/>
        <v>0</v>
      </c>
      <c r="R6824" s="38">
        <f t="shared" si="425"/>
        <v>10</v>
      </c>
      <c r="S6824" s="38">
        <f t="shared" ca="1" si="426"/>
        <v>0</v>
      </c>
      <c r="T6824" s="38">
        <f t="shared" ca="1" si="427"/>
        <v>10</v>
      </c>
      <c r="U6824" s="38">
        <f ca="1">SUM($R$9:S6824)</f>
        <v>-164840</v>
      </c>
    </row>
    <row r="6825" spans="16:21" x14ac:dyDescent="0.2">
      <c r="P6825">
        <v>6817</v>
      </c>
      <c r="Q6825" s="37">
        <f t="shared" ca="1" si="424"/>
        <v>0</v>
      </c>
      <c r="R6825" s="38">
        <f t="shared" si="425"/>
        <v>10</v>
      </c>
      <c r="S6825" s="38">
        <f t="shared" ca="1" si="426"/>
        <v>0</v>
      </c>
      <c r="T6825" s="38">
        <f t="shared" ca="1" si="427"/>
        <v>10</v>
      </c>
      <c r="U6825" s="38">
        <f ca="1">SUM($R$9:S6825)</f>
        <v>-164830</v>
      </c>
    </row>
    <row r="6826" spans="16:21" x14ac:dyDescent="0.2">
      <c r="P6826">
        <v>6818</v>
      </c>
      <c r="Q6826" s="37">
        <f t="shared" ca="1" si="424"/>
        <v>0</v>
      </c>
      <c r="R6826" s="38">
        <f t="shared" si="425"/>
        <v>10</v>
      </c>
      <c r="S6826" s="38">
        <f t="shared" ca="1" si="426"/>
        <v>0</v>
      </c>
      <c r="T6826" s="38">
        <f t="shared" ca="1" si="427"/>
        <v>10</v>
      </c>
      <c r="U6826" s="38">
        <f ca="1">SUM($R$9:S6826)</f>
        <v>-164820</v>
      </c>
    </row>
    <row r="6827" spans="16:21" x14ac:dyDescent="0.2">
      <c r="P6827">
        <v>6819</v>
      </c>
      <c r="Q6827" s="37">
        <f t="shared" ca="1" si="424"/>
        <v>0</v>
      </c>
      <c r="R6827" s="38">
        <f t="shared" si="425"/>
        <v>10</v>
      </c>
      <c r="S6827" s="38">
        <f t="shared" ca="1" si="426"/>
        <v>0</v>
      </c>
      <c r="T6827" s="38">
        <f t="shared" ca="1" si="427"/>
        <v>10</v>
      </c>
      <c r="U6827" s="38">
        <f ca="1">SUM($R$9:S6827)</f>
        <v>-164810</v>
      </c>
    </row>
    <row r="6828" spans="16:21" x14ac:dyDescent="0.2">
      <c r="P6828">
        <v>6820</v>
      </c>
      <c r="Q6828" s="37">
        <f t="shared" ca="1" si="424"/>
        <v>0</v>
      </c>
      <c r="R6828" s="38">
        <f t="shared" si="425"/>
        <v>10</v>
      </c>
      <c r="S6828" s="38">
        <f t="shared" ca="1" si="426"/>
        <v>0</v>
      </c>
      <c r="T6828" s="38">
        <f t="shared" ca="1" si="427"/>
        <v>10</v>
      </c>
      <c r="U6828" s="38">
        <f ca="1">SUM($R$9:S6828)</f>
        <v>-164800</v>
      </c>
    </row>
    <row r="6829" spans="16:21" x14ac:dyDescent="0.2">
      <c r="P6829">
        <v>6821</v>
      </c>
      <c r="Q6829" s="37">
        <f t="shared" ca="1" si="424"/>
        <v>0</v>
      </c>
      <c r="R6829" s="38">
        <f t="shared" si="425"/>
        <v>10</v>
      </c>
      <c r="S6829" s="38">
        <f t="shared" ca="1" si="426"/>
        <v>0</v>
      </c>
      <c r="T6829" s="38">
        <f t="shared" ca="1" si="427"/>
        <v>10</v>
      </c>
      <c r="U6829" s="38">
        <f ca="1">SUM($R$9:S6829)</f>
        <v>-164790</v>
      </c>
    </row>
    <row r="6830" spans="16:21" x14ac:dyDescent="0.2">
      <c r="P6830">
        <v>6822</v>
      </c>
      <c r="Q6830" s="37">
        <f t="shared" ca="1" si="424"/>
        <v>0</v>
      </c>
      <c r="R6830" s="38">
        <f t="shared" si="425"/>
        <v>10</v>
      </c>
      <c r="S6830" s="38">
        <f t="shared" ca="1" si="426"/>
        <v>0</v>
      </c>
      <c r="T6830" s="38">
        <f t="shared" ca="1" si="427"/>
        <v>10</v>
      </c>
      <c r="U6830" s="38">
        <f ca="1">SUM($R$9:S6830)</f>
        <v>-164780</v>
      </c>
    </row>
    <row r="6831" spans="16:21" x14ac:dyDescent="0.2">
      <c r="P6831">
        <v>6823</v>
      </c>
      <c r="Q6831" s="37">
        <f t="shared" ca="1" si="424"/>
        <v>0</v>
      </c>
      <c r="R6831" s="38">
        <f t="shared" si="425"/>
        <v>10</v>
      </c>
      <c r="S6831" s="38">
        <f t="shared" ca="1" si="426"/>
        <v>0</v>
      </c>
      <c r="T6831" s="38">
        <f t="shared" ca="1" si="427"/>
        <v>10</v>
      </c>
      <c r="U6831" s="38">
        <f ca="1">SUM($R$9:S6831)</f>
        <v>-164770</v>
      </c>
    </row>
    <row r="6832" spans="16:21" x14ac:dyDescent="0.2">
      <c r="P6832">
        <v>6824</v>
      </c>
      <c r="Q6832" s="37">
        <f t="shared" ca="1" si="424"/>
        <v>0</v>
      </c>
      <c r="R6832" s="38">
        <f t="shared" si="425"/>
        <v>10</v>
      </c>
      <c r="S6832" s="38">
        <f t="shared" ca="1" si="426"/>
        <v>0</v>
      </c>
      <c r="T6832" s="38">
        <f t="shared" ca="1" si="427"/>
        <v>10</v>
      </c>
      <c r="U6832" s="38">
        <f ca="1">SUM($R$9:S6832)</f>
        <v>-164760</v>
      </c>
    </row>
    <row r="6833" spans="16:21" x14ac:dyDescent="0.2">
      <c r="P6833">
        <v>6825</v>
      </c>
      <c r="Q6833" s="37">
        <f t="shared" ref="Q6833:Q6896" ca="1" si="428">IF(RAND()&lt;$C$2,1,0)</f>
        <v>0</v>
      </c>
      <c r="R6833" s="38">
        <f t="shared" ref="R6833:R6896" si="429">$G$2</f>
        <v>10</v>
      </c>
      <c r="S6833" s="38">
        <f t="shared" ref="S6833:S6896" ca="1" si="430">IF(Q6833=1,$G$3,$G$4)</f>
        <v>0</v>
      </c>
      <c r="T6833" s="38">
        <f t="shared" ca="1" si="427"/>
        <v>10</v>
      </c>
      <c r="U6833" s="38">
        <f ca="1">SUM($R$9:S6833)</f>
        <v>-164750</v>
      </c>
    </row>
    <row r="6834" spans="16:21" x14ac:dyDescent="0.2">
      <c r="P6834">
        <v>6826</v>
      </c>
      <c r="Q6834" s="37">
        <f t="shared" ca="1" si="428"/>
        <v>0</v>
      </c>
      <c r="R6834" s="38">
        <f t="shared" si="429"/>
        <v>10</v>
      </c>
      <c r="S6834" s="38">
        <f t="shared" ca="1" si="430"/>
        <v>0</v>
      </c>
      <c r="T6834" s="38">
        <f t="shared" ca="1" si="427"/>
        <v>10</v>
      </c>
      <c r="U6834" s="38">
        <f ca="1">SUM($R$9:S6834)</f>
        <v>-164740</v>
      </c>
    </row>
    <row r="6835" spans="16:21" x14ac:dyDescent="0.2">
      <c r="P6835">
        <v>6827</v>
      </c>
      <c r="Q6835" s="37">
        <f t="shared" ca="1" si="428"/>
        <v>0</v>
      </c>
      <c r="R6835" s="38">
        <f t="shared" si="429"/>
        <v>10</v>
      </c>
      <c r="S6835" s="38">
        <f t="shared" ca="1" si="430"/>
        <v>0</v>
      </c>
      <c r="T6835" s="38">
        <f t="shared" ca="1" si="427"/>
        <v>10</v>
      </c>
      <c r="U6835" s="38">
        <f ca="1">SUM($R$9:S6835)</f>
        <v>-164730</v>
      </c>
    </row>
    <row r="6836" spans="16:21" x14ac:dyDescent="0.2">
      <c r="P6836">
        <v>6828</v>
      </c>
      <c r="Q6836" s="37">
        <f t="shared" ca="1" si="428"/>
        <v>0</v>
      </c>
      <c r="R6836" s="38">
        <f t="shared" si="429"/>
        <v>10</v>
      </c>
      <c r="S6836" s="38">
        <f t="shared" ca="1" si="430"/>
        <v>0</v>
      </c>
      <c r="T6836" s="38">
        <f t="shared" ca="1" si="427"/>
        <v>10</v>
      </c>
      <c r="U6836" s="38">
        <f ca="1">SUM($R$9:S6836)</f>
        <v>-164720</v>
      </c>
    </row>
    <row r="6837" spans="16:21" x14ac:dyDescent="0.2">
      <c r="P6837">
        <v>6829</v>
      </c>
      <c r="Q6837" s="37">
        <f t="shared" ca="1" si="428"/>
        <v>0</v>
      </c>
      <c r="R6837" s="38">
        <f t="shared" si="429"/>
        <v>10</v>
      </c>
      <c r="S6837" s="38">
        <f t="shared" ca="1" si="430"/>
        <v>0</v>
      </c>
      <c r="T6837" s="38">
        <f t="shared" ca="1" si="427"/>
        <v>10</v>
      </c>
      <c r="U6837" s="38">
        <f ca="1">SUM($R$9:S6837)</f>
        <v>-164710</v>
      </c>
    </row>
    <row r="6838" spans="16:21" x14ac:dyDescent="0.2">
      <c r="P6838">
        <v>6830</v>
      </c>
      <c r="Q6838" s="37">
        <f t="shared" ca="1" si="428"/>
        <v>0</v>
      </c>
      <c r="R6838" s="38">
        <f t="shared" si="429"/>
        <v>10</v>
      </c>
      <c r="S6838" s="38">
        <f t="shared" ca="1" si="430"/>
        <v>0</v>
      </c>
      <c r="T6838" s="38">
        <f t="shared" ca="1" si="427"/>
        <v>10</v>
      </c>
      <c r="U6838" s="38">
        <f ca="1">SUM($R$9:S6838)</f>
        <v>-164700</v>
      </c>
    </row>
    <row r="6839" spans="16:21" x14ac:dyDescent="0.2">
      <c r="P6839">
        <v>6831</v>
      </c>
      <c r="Q6839" s="37">
        <f t="shared" ca="1" si="428"/>
        <v>0</v>
      </c>
      <c r="R6839" s="38">
        <f t="shared" si="429"/>
        <v>10</v>
      </c>
      <c r="S6839" s="38">
        <f t="shared" ca="1" si="430"/>
        <v>0</v>
      </c>
      <c r="T6839" s="38">
        <f t="shared" ca="1" si="427"/>
        <v>10</v>
      </c>
      <c r="U6839" s="38">
        <f ca="1">SUM($R$9:S6839)</f>
        <v>-164690</v>
      </c>
    </row>
    <row r="6840" spans="16:21" x14ac:dyDescent="0.2">
      <c r="P6840">
        <v>6832</v>
      </c>
      <c r="Q6840" s="37">
        <f t="shared" ca="1" si="428"/>
        <v>0</v>
      </c>
      <c r="R6840" s="38">
        <f t="shared" si="429"/>
        <v>10</v>
      </c>
      <c r="S6840" s="38">
        <f t="shared" ca="1" si="430"/>
        <v>0</v>
      </c>
      <c r="T6840" s="38">
        <f t="shared" ca="1" si="427"/>
        <v>10</v>
      </c>
      <c r="U6840" s="38">
        <f ca="1">SUM($R$9:S6840)</f>
        <v>-164680</v>
      </c>
    </row>
    <row r="6841" spans="16:21" x14ac:dyDescent="0.2">
      <c r="P6841">
        <v>6833</v>
      </c>
      <c r="Q6841" s="37">
        <f t="shared" ca="1" si="428"/>
        <v>0</v>
      </c>
      <c r="R6841" s="38">
        <f t="shared" si="429"/>
        <v>10</v>
      </c>
      <c r="S6841" s="38">
        <f t="shared" ca="1" si="430"/>
        <v>0</v>
      </c>
      <c r="T6841" s="38">
        <f t="shared" ca="1" si="427"/>
        <v>10</v>
      </c>
      <c r="U6841" s="38">
        <f ca="1">SUM($R$9:S6841)</f>
        <v>-164670</v>
      </c>
    </row>
    <row r="6842" spans="16:21" x14ac:dyDescent="0.2">
      <c r="P6842">
        <v>6834</v>
      </c>
      <c r="Q6842" s="37">
        <f t="shared" ca="1" si="428"/>
        <v>0</v>
      </c>
      <c r="R6842" s="38">
        <f t="shared" si="429"/>
        <v>10</v>
      </c>
      <c r="S6842" s="38">
        <f t="shared" ca="1" si="430"/>
        <v>0</v>
      </c>
      <c r="T6842" s="38">
        <f t="shared" ca="1" si="427"/>
        <v>10</v>
      </c>
      <c r="U6842" s="38">
        <f ca="1">SUM($R$9:S6842)</f>
        <v>-164660</v>
      </c>
    </row>
    <row r="6843" spans="16:21" x14ac:dyDescent="0.2">
      <c r="P6843">
        <v>6835</v>
      </c>
      <c r="Q6843" s="37">
        <f t="shared" ca="1" si="428"/>
        <v>0</v>
      </c>
      <c r="R6843" s="38">
        <f t="shared" si="429"/>
        <v>10</v>
      </c>
      <c r="S6843" s="38">
        <f t="shared" ca="1" si="430"/>
        <v>0</v>
      </c>
      <c r="T6843" s="38">
        <f t="shared" ca="1" si="427"/>
        <v>10</v>
      </c>
      <c r="U6843" s="38">
        <f ca="1">SUM($R$9:S6843)</f>
        <v>-164650</v>
      </c>
    </row>
    <row r="6844" spans="16:21" x14ac:dyDescent="0.2">
      <c r="P6844">
        <v>6836</v>
      </c>
      <c r="Q6844" s="37">
        <f t="shared" ca="1" si="428"/>
        <v>0</v>
      </c>
      <c r="R6844" s="38">
        <f t="shared" si="429"/>
        <v>10</v>
      </c>
      <c r="S6844" s="38">
        <f t="shared" ca="1" si="430"/>
        <v>0</v>
      </c>
      <c r="T6844" s="38">
        <f t="shared" ca="1" si="427"/>
        <v>10</v>
      </c>
      <c r="U6844" s="38">
        <f ca="1">SUM($R$9:S6844)</f>
        <v>-164640</v>
      </c>
    </row>
    <row r="6845" spans="16:21" x14ac:dyDescent="0.2">
      <c r="P6845">
        <v>6837</v>
      </c>
      <c r="Q6845" s="37">
        <f t="shared" ca="1" si="428"/>
        <v>0</v>
      </c>
      <c r="R6845" s="38">
        <f t="shared" si="429"/>
        <v>10</v>
      </c>
      <c r="S6845" s="38">
        <f t="shared" ca="1" si="430"/>
        <v>0</v>
      </c>
      <c r="T6845" s="38">
        <f t="shared" ca="1" si="427"/>
        <v>10</v>
      </c>
      <c r="U6845" s="38">
        <f ca="1">SUM($R$9:S6845)</f>
        <v>-164630</v>
      </c>
    </row>
    <row r="6846" spans="16:21" x14ac:dyDescent="0.2">
      <c r="P6846">
        <v>6838</v>
      </c>
      <c r="Q6846" s="37">
        <f t="shared" ca="1" si="428"/>
        <v>0</v>
      </c>
      <c r="R6846" s="38">
        <f t="shared" si="429"/>
        <v>10</v>
      </c>
      <c r="S6846" s="38">
        <f t="shared" ca="1" si="430"/>
        <v>0</v>
      </c>
      <c r="T6846" s="38">
        <f t="shared" ca="1" si="427"/>
        <v>10</v>
      </c>
      <c r="U6846" s="38">
        <f ca="1">SUM($R$9:S6846)</f>
        <v>-164620</v>
      </c>
    </row>
    <row r="6847" spans="16:21" x14ac:dyDescent="0.2">
      <c r="P6847">
        <v>6839</v>
      </c>
      <c r="Q6847" s="37">
        <f t="shared" ca="1" si="428"/>
        <v>0</v>
      </c>
      <c r="R6847" s="38">
        <f t="shared" si="429"/>
        <v>10</v>
      </c>
      <c r="S6847" s="38">
        <f t="shared" ca="1" si="430"/>
        <v>0</v>
      </c>
      <c r="T6847" s="38">
        <f t="shared" ca="1" si="427"/>
        <v>10</v>
      </c>
      <c r="U6847" s="38">
        <f ca="1">SUM($R$9:S6847)</f>
        <v>-164610</v>
      </c>
    </row>
    <row r="6848" spans="16:21" x14ac:dyDescent="0.2">
      <c r="P6848">
        <v>6840</v>
      </c>
      <c r="Q6848" s="37">
        <f t="shared" ca="1" si="428"/>
        <v>0</v>
      </c>
      <c r="R6848" s="38">
        <f t="shared" si="429"/>
        <v>10</v>
      </c>
      <c r="S6848" s="38">
        <f t="shared" ca="1" si="430"/>
        <v>0</v>
      </c>
      <c r="T6848" s="38">
        <f t="shared" ca="1" si="427"/>
        <v>10</v>
      </c>
      <c r="U6848" s="38">
        <f ca="1">SUM($R$9:S6848)</f>
        <v>-164600</v>
      </c>
    </row>
    <row r="6849" spans="16:21" x14ac:dyDescent="0.2">
      <c r="P6849">
        <v>6841</v>
      </c>
      <c r="Q6849" s="37">
        <f t="shared" ca="1" si="428"/>
        <v>0</v>
      </c>
      <c r="R6849" s="38">
        <f t="shared" si="429"/>
        <v>10</v>
      </c>
      <c r="S6849" s="38">
        <f t="shared" ca="1" si="430"/>
        <v>0</v>
      </c>
      <c r="T6849" s="38">
        <f t="shared" ca="1" si="427"/>
        <v>10</v>
      </c>
      <c r="U6849" s="38">
        <f ca="1">SUM($R$9:S6849)</f>
        <v>-164590</v>
      </c>
    </row>
    <row r="6850" spans="16:21" x14ac:dyDescent="0.2">
      <c r="P6850">
        <v>6842</v>
      </c>
      <c r="Q6850" s="37">
        <f t="shared" ca="1" si="428"/>
        <v>0</v>
      </c>
      <c r="R6850" s="38">
        <f t="shared" si="429"/>
        <v>10</v>
      </c>
      <c r="S6850" s="38">
        <f t="shared" ca="1" si="430"/>
        <v>0</v>
      </c>
      <c r="T6850" s="38">
        <f t="shared" ca="1" si="427"/>
        <v>10</v>
      </c>
      <c r="U6850" s="38">
        <f ca="1">SUM($R$9:S6850)</f>
        <v>-164580</v>
      </c>
    </row>
    <row r="6851" spans="16:21" x14ac:dyDescent="0.2">
      <c r="P6851">
        <v>6843</v>
      </c>
      <c r="Q6851" s="37">
        <f t="shared" ca="1" si="428"/>
        <v>0</v>
      </c>
      <c r="R6851" s="38">
        <f t="shared" si="429"/>
        <v>10</v>
      </c>
      <c r="S6851" s="38">
        <f t="shared" ca="1" si="430"/>
        <v>0</v>
      </c>
      <c r="T6851" s="38">
        <f t="shared" ca="1" si="427"/>
        <v>10</v>
      </c>
      <c r="U6851" s="38">
        <f ca="1">SUM($R$9:S6851)</f>
        <v>-164570</v>
      </c>
    </row>
    <row r="6852" spans="16:21" x14ac:dyDescent="0.2">
      <c r="P6852">
        <v>6844</v>
      </c>
      <c r="Q6852" s="37">
        <f t="shared" ca="1" si="428"/>
        <v>0</v>
      </c>
      <c r="R6852" s="38">
        <f t="shared" si="429"/>
        <v>10</v>
      </c>
      <c r="S6852" s="38">
        <f t="shared" ca="1" si="430"/>
        <v>0</v>
      </c>
      <c r="T6852" s="38">
        <f t="shared" ca="1" si="427"/>
        <v>10</v>
      </c>
      <c r="U6852" s="38">
        <f ca="1">SUM($R$9:S6852)</f>
        <v>-164560</v>
      </c>
    </row>
    <row r="6853" spans="16:21" x14ac:dyDescent="0.2">
      <c r="P6853">
        <v>6845</v>
      </c>
      <c r="Q6853" s="37">
        <f t="shared" ca="1" si="428"/>
        <v>0</v>
      </c>
      <c r="R6853" s="38">
        <f t="shared" si="429"/>
        <v>10</v>
      </c>
      <c r="S6853" s="38">
        <f t="shared" ca="1" si="430"/>
        <v>0</v>
      </c>
      <c r="T6853" s="38">
        <f t="shared" ca="1" si="427"/>
        <v>10</v>
      </c>
      <c r="U6853" s="38">
        <f ca="1">SUM($R$9:S6853)</f>
        <v>-164550</v>
      </c>
    </row>
    <row r="6854" spans="16:21" x14ac:dyDescent="0.2">
      <c r="P6854">
        <v>6846</v>
      </c>
      <c r="Q6854" s="37">
        <f t="shared" ca="1" si="428"/>
        <v>0</v>
      </c>
      <c r="R6854" s="38">
        <f t="shared" si="429"/>
        <v>10</v>
      </c>
      <c r="S6854" s="38">
        <f t="shared" ca="1" si="430"/>
        <v>0</v>
      </c>
      <c r="T6854" s="38">
        <f t="shared" ca="1" si="427"/>
        <v>10</v>
      </c>
      <c r="U6854" s="38">
        <f ca="1">SUM($R$9:S6854)</f>
        <v>-164540</v>
      </c>
    </row>
    <row r="6855" spans="16:21" x14ac:dyDescent="0.2">
      <c r="P6855">
        <v>6847</v>
      </c>
      <c r="Q6855" s="37">
        <f t="shared" ca="1" si="428"/>
        <v>0</v>
      </c>
      <c r="R6855" s="38">
        <f t="shared" si="429"/>
        <v>10</v>
      </c>
      <c r="S6855" s="38">
        <f t="shared" ca="1" si="430"/>
        <v>0</v>
      </c>
      <c r="T6855" s="38">
        <f t="shared" ca="1" si="427"/>
        <v>10</v>
      </c>
      <c r="U6855" s="38">
        <f ca="1">SUM($R$9:S6855)</f>
        <v>-164530</v>
      </c>
    </row>
    <row r="6856" spans="16:21" x14ac:dyDescent="0.2">
      <c r="P6856">
        <v>6848</v>
      </c>
      <c r="Q6856" s="37">
        <f t="shared" ca="1" si="428"/>
        <v>0</v>
      </c>
      <c r="R6856" s="38">
        <f t="shared" si="429"/>
        <v>10</v>
      </c>
      <c r="S6856" s="38">
        <f t="shared" ca="1" si="430"/>
        <v>0</v>
      </c>
      <c r="T6856" s="38">
        <f t="shared" ca="1" si="427"/>
        <v>10</v>
      </c>
      <c r="U6856" s="38">
        <f ca="1">SUM($R$9:S6856)</f>
        <v>-164520</v>
      </c>
    </row>
    <row r="6857" spans="16:21" x14ac:dyDescent="0.2">
      <c r="P6857">
        <v>6849</v>
      </c>
      <c r="Q6857" s="37">
        <f t="shared" ca="1" si="428"/>
        <v>0</v>
      </c>
      <c r="R6857" s="38">
        <f t="shared" si="429"/>
        <v>10</v>
      </c>
      <c r="S6857" s="38">
        <f t="shared" ca="1" si="430"/>
        <v>0</v>
      </c>
      <c r="T6857" s="38">
        <f t="shared" ca="1" si="427"/>
        <v>10</v>
      </c>
      <c r="U6857" s="38">
        <f ca="1">SUM($R$9:S6857)</f>
        <v>-164510</v>
      </c>
    </row>
    <row r="6858" spans="16:21" x14ac:dyDescent="0.2">
      <c r="P6858">
        <v>6850</v>
      </c>
      <c r="Q6858" s="37">
        <f t="shared" ca="1" si="428"/>
        <v>0</v>
      </c>
      <c r="R6858" s="38">
        <f t="shared" si="429"/>
        <v>10</v>
      </c>
      <c r="S6858" s="38">
        <f t="shared" ca="1" si="430"/>
        <v>0</v>
      </c>
      <c r="T6858" s="38">
        <f t="shared" ref="T6858:T6921" ca="1" si="431">R6858+S6858</f>
        <v>10</v>
      </c>
      <c r="U6858" s="38">
        <f ca="1">SUM($R$9:S6858)</f>
        <v>-164500</v>
      </c>
    </row>
    <row r="6859" spans="16:21" x14ac:dyDescent="0.2">
      <c r="P6859">
        <v>6851</v>
      </c>
      <c r="Q6859" s="37">
        <f t="shared" ca="1" si="428"/>
        <v>0</v>
      </c>
      <c r="R6859" s="38">
        <f t="shared" si="429"/>
        <v>10</v>
      </c>
      <c r="S6859" s="38">
        <f t="shared" ca="1" si="430"/>
        <v>0</v>
      </c>
      <c r="T6859" s="38">
        <f t="shared" ca="1" si="431"/>
        <v>10</v>
      </c>
      <c r="U6859" s="38">
        <f ca="1">SUM($R$9:S6859)</f>
        <v>-164490</v>
      </c>
    </row>
    <row r="6860" spans="16:21" x14ac:dyDescent="0.2">
      <c r="P6860">
        <v>6852</v>
      </c>
      <c r="Q6860" s="37">
        <f t="shared" ca="1" si="428"/>
        <v>0</v>
      </c>
      <c r="R6860" s="38">
        <f t="shared" si="429"/>
        <v>10</v>
      </c>
      <c r="S6860" s="38">
        <f t="shared" ca="1" si="430"/>
        <v>0</v>
      </c>
      <c r="T6860" s="38">
        <f t="shared" ca="1" si="431"/>
        <v>10</v>
      </c>
      <c r="U6860" s="38">
        <f ca="1">SUM($R$9:S6860)</f>
        <v>-164480</v>
      </c>
    </row>
    <row r="6861" spans="16:21" x14ac:dyDescent="0.2">
      <c r="P6861">
        <v>6853</v>
      </c>
      <c r="Q6861" s="37">
        <f t="shared" ca="1" si="428"/>
        <v>0</v>
      </c>
      <c r="R6861" s="38">
        <f t="shared" si="429"/>
        <v>10</v>
      </c>
      <c r="S6861" s="38">
        <f t="shared" ca="1" si="430"/>
        <v>0</v>
      </c>
      <c r="T6861" s="38">
        <f t="shared" ca="1" si="431"/>
        <v>10</v>
      </c>
      <c r="U6861" s="38">
        <f ca="1">SUM($R$9:S6861)</f>
        <v>-164470</v>
      </c>
    </row>
    <row r="6862" spans="16:21" x14ac:dyDescent="0.2">
      <c r="P6862">
        <v>6854</v>
      </c>
      <c r="Q6862" s="37">
        <f t="shared" ca="1" si="428"/>
        <v>0</v>
      </c>
      <c r="R6862" s="38">
        <f t="shared" si="429"/>
        <v>10</v>
      </c>
      <c r="S6862" s="38">
        <f t="shared" ca="1" si="430"/>
        <v>0</v>
      </c>
      <c r="T6862" s="38">
        <f t="shared" ca="1" si="431"/>
        <v>10</v>
      </c>
      <c r="U6862" s="38">
        <f ca="1">SUM($R$9:S6862)</f>
        <v>-164460</v>
      </c>
    </row>
    <row r="6863" spans="16:21" x14ac:dyDescent="0.2">
      <c r="P6863">
        <v>6855</v>
      </c>
      <c r="Q6863" s="37">
        <f t="shared" ca="1" si="428"/>
        <v>0</v>
      </c>
      <c r="R6863" s="38">
        <f t="shared" si="429"/>
        <v>10</v>
      </c>
      <c r="S6863" s="38">
        <f t="shared" ca="1" si="430"/>
        <v>0</v>
      </c>
      <c r="T6863" s="38">
        <f t="shared" ca="1" si="431"/>
        <v>10</v>
      </c>
      <c r="U6863" s="38">
        <f ca="1">SUM($R$9:S6863)</f>
        <v>-164450</v>
      </c>
    </row>
    <row r="6864" spans="16:21" x14ac:dyDescent="0.2">
      <c r="P6864">
        <v>6856</v>
      </c>
      <c r="Q6864" s="37">
        <f t="shared" ca="1" si="428"/>
        <v>0</v>
      </c>
      <c r="R6864" s="38">
        <f t="shared" si="429"/>
        <v>10</v>
      </c>
      <c r="S6864" s="38">
        <f t="shared" ca="1" si="430"/>
        <v>0</v>
      </c>
      <c r="T6864" s="38">
        <f t="shared" ca="1" si="431"/>
        <v>10</v>
      </c>
      <c r="U6864" s="38">
        <f ca="1">SUM($R$9:S6864)</f>
        <v>-164440</v>
      </c>
    </row>
    <row r="6865" spans="16:21" x14ac:dyDescent="0.2">
      <c r="P6865">
        <v>6857</v>
      </c>
      <c r="Q6865" s="37">
        <f t="shared" ca="1" si="428"/>
        <v>0</v>
      </c>
      <c r="R6865" s="38">
        <f t="shared" si="429"/>
        <v>10</v>
      </c>
      <c r="S6865" s="38">
        <f t="shared" ca="1" si="430"/>
        <v>0</v>
      </c>
      <c r="T6865" s="38">
        <f t="shared" ca="1" si="431"/>
        <v>10</v>
      </c>
      <c r="U6865" s="38">
        <f ca="1">SUM($R$9:S6865)</f>
        <v>-164430</v>
      </c>
    </row>
    <row r="6866" spans="16:21" x14ac:dyDescent="0.2">
      <c r="P6866">
        <v>6858</v>
      </c>
      <c r="Q6866" s="37">
        <f t="shared" ca="1" si="428"/>
        <v>1</v>
      </c>
      <c r="R6866" s="38">
        <f t="shared" si="429"/>
        <v>10</v>
      </c>
      <c r="S6866" s="38">
        <f t="shared" ca="1" si="430"/>
        <v>-1000</v>
      </c>
      <c r="T6866" s="38">
        <f t="shared" ca="1" si="431"/>
        <v>-990</v>
      </c>
      <c r="U6866" s="38">
        <f ca="1">SUM($R$9:S6866)</f>
        <v>-165420</v>
      </c>
    </row>
    <row r="6867" spans="16:21" x14ac:dyDescent="0.2">
      <c r="P6867">
        <v>6859</v>
      </c>
      <c r="Q6867" s="37">
        <f t="shared" ca="1" si="428"/>
        <v>0</v>
      </c>
      <c r="R6867" s="38">
        <f t="shared" si="429"/>
        <v>10</v>
      </c>
      <c r="S6867" s="38">
        <f t="shared" ca="1" si="430"/>
        <v>0</v>
      </c>
      <c r="T6867" s="38">
        <f t="shared" ca="1" si="431"/>
        <v>10</v>
      </c>
      <c r="U6867" s="38">
        <f ca="1">SUM($R$9:S6867)</f>
        <v>-165410</v>
      </c>
    </row>
    <row r="6868" spans="16:21" x14ac:dyDescent="0.2">
      <c r="P6868">
        <v>6860</v>
      </c>
      <c r="Q6868" s="37">
        <f t="shared" ca="1" si="428"/>
        <v>0</v>
      </c>
      <c r="R6868" s="38">
        <f t="shared" si="429"/>
        <v>10</v>
      </c>
      <c r="S6868" s="38">
        <f t="shared" ca="1" si="430"/>
        <v>0</v>
      </c>
      <c r="T6868" s="38">
        <f t="shared" ca="1" si="431"/>
        <v>10</v>
      </c>
      <c r="U6868" s="38">
        <f ca="1">SUM($R$9:S6868)</f>
        <v>-165400</v>
      </c>
    </row>
    <row r="6869" spans="16:21" x14ac:dyDescent="0.2">
      <c r="P6869">
        <v>6861</v>
      </c>
      <c r="Q6869" s="37">
        <f t="shared" ca="1" si="428"/>
        <v>0</v>
      </c>
      <c r="R6869" s="38">
        <f t="shared" si="429"/>
        <v>10</v>
      </c>
      <c r="S6869" s="38">
        <f t="shared" ca="1" si="430"/>
        <v>0</v>
      </c>
      <c r="T6869" s="38">
        <f t="shared" ca="1" si="431"/>
        <v>10</v>
      </c>
      <c r="U6869" s="38">
        <f ca="1">SUM($R$9:S6869)</f>
        <v>-165390</v>
      </c>
    </row>
    <row r="6870" spans="16:21" x14ac:dyDescent="0.2">
      <c r="P6870">
        <v>6862</v>
      </c>
      <c r="Q6870" s="37">
        <f t="shared" ca="1" si="428"/>
        <v>0</v>
      </c>
      <c r="R6870" s="38">
        <f t="shared" si="429"/>
        <v>10</v>
      </c>
      <c r="S6870" s="38">
        <f t="shared" ca="1" si="430"/>
        <v>0</v>
      </c>
      <c r="T6870" s="38">
        <f t="shared" ca="1" si="431"/>
        <v>10</v>
      </c>
      <c r="U6870" s="38">
        <f ca="1">SUM($R$9:S6870)</f>
        <v>-165380</v>
      </c>
    </row>
    <row r="6871" spans="16:21" x14ac:dyDescent="0.2">
      <c r="P6871">
        <v>6863</v>
      </c>
      <c r="Q6871" s="37">
        <f t="shared" ca="1" si="428"/>
        <v>0</v>
      </c>
      <c r="R6871" s="38">
        <f t="shared" si="429"/>
        <v>10</v>
      </c>
      <c r="S6871" s="38">
        <f t="shared" ca="1" si="430"/>
        <v>0</v>
      </c>
      <c r="T6871" s="38">
        <f t="shared" ca="1" si="431"/>
        <v>10</v>
      </c>
      <c r="U6871" s="38">
        <f ca="1">SUM($R$9:S6871)</f>
        <v>-165370</v>
      </c>
    </row>
    <row r="6872" spans="16:21" x14ac:dyDescent="0.2">
      <c r="P6872">
        <v>6864</v>
      </c>
      <c r="Q6872" s="37">
        <f t="shared" ca="1" si="428"/>
        <v>0</v>
      </c>
      <c r="R6872" s="38">
        <f t="shared" si="429"/>
        <v>10</v>
      </c>
      <c r="S6872" s="38">
        <f t="shared" ca="1" si="430"/>
        <v>0</v>
      </c>
      <c r="T6872" s="38">
        <f t="shared" ca="1" si="431"/>
        <v>10</v>
      </c>
      <c r="U6872" s="38">
        <f ca="1">SUM($R$9:S6872)</f>
        <v>-165360</v>
      </c>
    </row>
    <row r="6873" spans="16:21" x14ac:dyDescent="0.2">
      <c r="P6873">
        <v>6865</v>
      </c>
      <c r="Q6873" s="37">
        <f t="shared" ca="1" si="428"/>
        <v>0</v>
      </c>
      <c r="R6873" s="38">
        <f t="shared" si="429"/>
        <v>10</v>
      </c>
      <c r="S6873" s="38">
        <f t="shared" ca="1" si="430"/>
        <v>0</v>
      </c>
      <c r="T6873" s="38">
        <f t="shared" ca="1" si="431"/>
        <v>10</v>
      </c>
      <c r="U6873" s="38">
        <f ca="1">SUM($R$9:S6873)</f>
        <v>-165350</v>
      </c>
    </row>
    <row r="6874" spans="16:21" x14ac:dyDescent="0.2">
      <c r="P6874">
        <v>6866</v>
      </c>
      <c r="Q6874" s="37">
        <f t="shared" ca="1" si="428"/>
        <v>0</v>
      </c>
      <c r="R6874" s="38">
        <f t="shared" si="429"/>
        <v>10</v>
      </c>
      <c r="S6874" s="38">
        <f t="shared" ca="1" si="430"/>
        <v>0</v>
      </c>
      <c r="T6874" s="38">
        <f t="shared" ca="1" si="431"/>
        <v>10</v>
      </c>
      <c r="U6874" s="38">
        <f ca="1">SUM($R$9:S6874)</f>
        <v>-165340</v>
      </c>
    </row>
    <row r="6875" spans="16:21" x14ac:dyDescent="0.2">
      <c r="P6875">
        <v>6867</v>
      </c>
      <c r="Q6875" s="37">
        <f t="shared" ca="1" si="428"/>
        <v>0</v>
      </c>
      <c r="R6875" s="38">
        <f t="shared" si="429"/>
        <v>10</v>
      </c>
      <c r="S6875" s="38">
        <f t="shared" ca="1" si="430"/>
        <v>0</v>
      </c>
      <c r="T6875" s="38">
        <f t="shared" ca="1" si="431"/>
        <v>10</v>
      </c>
      <c r="U6875" s="38">
        <f ca="1">SUM($R$9:S6875)</f>
        <v>-165330</v>
      </c>
    </row>
    <row r="6876" spans="16:21" x14ac:dyDescent="0.2">
      <c r="P6876">
        <v>6868</v>
      </c>
      <c r="Q6876" s="37">
        <f t="shared" ca="1" si="428"/>
        <v>0</v>
      </c>
      <c r="R6876" s="38">
        <f t="shared" si="429"/>
        <v>10</v>
      </c>
      <c r="S6876" s="38">
        <f t="shared" ca="1" si="430"/>
        <v>0</v>
      </c>
      <c r="T6876" s="38">
        <f t="shared" ca="1" si="431"/>
        <v>10</v>
      </c>
      <c r="U6876" s="38">
        <f ca="1">SUM($R$9:S6876)</f>
        <v>-165320</v>
      </c>
    </row>
    <row r="6877" spans="16:21" x14ac:dyDescent="0.2">
      <c r="P6877">
        <v>6869</v>
      </c>
      <c r="Q6877" s="37">
        <f t="shared" ca="1" si="428"/>
        <v>0</v>
      </c>
      <c r="R6877" s="38">
        <f t="shared" si="429"/>
        <v>10</v>
      </c>
      <c r="S6877" s="38">
        <f t="shared" ca="1" si="430"/>
        <v>0</v>
      </c>
      <c r="T6877" s="38">
        <f t="shared" ca="1" si="431"/>
        <v>10</v>
      </c>
      <c r="U6877" s="38">
        <f ca="1">SUM($R$9:S6877)</f>
        <v>-165310</v>
      </c>
    </row>
    <row r="6878" spans="16:21" x14ac:dyDescent="0.2">
      <c r="P6878">
        <v>6870</v>
      </c>
      <c r="Q6878" s="37">
        <f t="shared" ca="1" si="428"/>
        <v>0</v>
      </c>
      <c r="R6878" s="38">
        <f t="shared" si="429"/>
        <v>10</v>
      </c>
      <c r="S6878" s="38">
        <f t="shared" ca="1" si="430"/>
        <v>0</v>
      </c>
      <c r="T6878" s="38">
        <f t="shared" ca="1" si="431"/>
        <v>10</v>
      </c>
      <c r="U6878" s="38">
        <f ca="1">SUM($R$9:S6878)</f>
        <v>-165300</v>
      </c>
    </row>
    <row r="6879" spans="16:21" x14ac:dyDescent="0.2">
      <c r="P6879">
        <v>6871</v>
      </c>
      <c r="Q6879" s="37">
        <f t="shared" ca="1" si="428"/>
        <v>0</v>
      </c>
      <c r="R6879" s="38">
        <f t="shared" si="429"/>
        <v>10</v>
      </c>
      <c r="S6879" s="38">
        <f t="shared" ca="1" si="430"/>
        <v>0</v>
      </c>
      <c r="T6879" s="38">
        <f t="shared" ca="1" si="431"/>
        <v>10</v>
      </c>
      <c r="U6879" s="38">
        <f ca="1">SUM($R$9:S6879)</f>
        <v>-165290</v>
      </c>
    </row>
    <row r="6880" spans="16:21" x14ac:dyDescent="0.2">
      <c r="P6880">
        <v>6872</v>
      </c>
      <c r="Q6880" s="37">
        <f t="shared" ca="1" si="428"/>
        <v>0</v>
      </c>
      <c r="R6880" s="38">
        <f t="shared" si="429"/>
        <v>10</v>
      </c>
      <c r="S6880" s="38">
        <f t="shared" ca="1" si="430"/>
        <v>0</v>
      </c>
      <c r="T6880" s="38">
        <f t="shared" ca="1" si="431"/>
        <v>10</v>
      </c>
      <c r="U6880" s="38">
        <f ca="1">SUM($R$9:S6880)</f>
        <v>-165280</v>
      </c>
    </row>
    <row r="6881" spans="16:21" x14ac:dyDescent="0.2">
      <c r="P6881">
        <v>6873</v>
      </c>
      <c r="Q6881" s="37">
        <f t="shared" ca="1" si="428"/>
        <v>0</v>
      </c>
      <c r="R6881" s="38">
        <f t="shared" si="429"/>
        <v>10</v>
      </c>
      <c r="S6881" s="38">
        <f t="shared" ca="1" si="430"/>
        <v>0</v>
      </c>
      <c r="T6881" s="38">
        <f t="shared" ca="1" si="431"/>
        <v>10</v>
      </c>
      <c r="U6881" s="38">
        <f ca="1">SUM($R$9:S6881)</f>
        <v>-165270</v>
      </c>
    </row>
    <row r="6882" spans="16:21" x14ac:dyDescent="0.2">
      <c r="P6882">
        <v>6874</v>
      </c>
      <c r="Q6882" s="37">
        <f t="shared" ca="1" si="428"/>
        <v>0</v>
      </c>
      <c r="R6882" s="38">
        <f t="shared" si="429"/>
        <v>10</v>
      </c>
      <c r="S6882" s="38">
        <f t="shared" ca="1" si="430"/>
        <v>0</v>
      </c>
      <c r="T6882" s="38">
        <f t="shared" ca="1" si="431"/>
        <v>10</v>
      </c>
      <c r="U6882" s="38">
        <f ca="1">SUM($R$9:S6882)</f>
        <v>-165260</v>
      </c>
    </row>
    <row r="6883" spans="16:21" x14ac:dyDescent="0.2">
      <c r="P6883">
        <v>6875</v>
      </c>
      <c r="Q6883" s="37">
        <f t="shared" ca="1" si="428"/>
        <v>0</v>
      </c>
      <c r="R6883" s="38">
        <f t="shared" si="429"/>
        <v>10</v>
      </c>
      <c r="S6883" s="38">
        <f t="shared" ca="1" si="430"/>
        <v>0</v>
      </c>
      <c r="T6883" s="38">
        <f t="shared" ca="1" si="431"/>
        <v>10</v>
      </c>
      <c r="U6883" s="38">
        <f ca="1">SUM($R$9:S6883)</f>
        <v>-165250</v>
      </c>
    </row>
    <row r="6884" spans="16:21" x14ac:dyDescent="0.2">
      <c r="P6884">
        <v>6876</v>
      </c>
      <c r="Q6884" s="37">
        <f t="shared" ca="1" si="428"/>
        <v>0</v>
      </c>
      <c r="R6884" s="38">
        <f t="shared" si="429"/>
        <v>10</v>
      </c>
      <c r="S6884" s="38">
        <f t="shared" ca="1" si="430"/>
        <v>0</v>
      </c>
      <c r="T6884" s="38">
        <f t="shared" ca="1" si="431"/>
        <v>10</v>
      </c>
      <c r="U6884" s="38">
        <f ca="1">SUM($R$9:S6884)</f>
        <v>-165240</v>
      </c>
    </row>
    <row r="6885" spans="16:21" x14ac:dyDescent="0.2">
      <c r="P6885">
        <v>6877</v>
      </c>
      <c r="Q6885" s="37">
        <f t="shared" ca="1" si="428"/>
        <v>0</v>
      </c>
      <c r="R6885" s="38">
        <f t="shared" si="429"/>
        <v>10</v>
      </c>
      <c r="S6885" s="38">
        <f t="shared" ca="1" si="430"/>
        <v>0</v>
      </c>
      <c r="T6885" s="38">
        <f t="shared" ca="1" si="431"/>
        <v>10</v>
      </c>
      <c r="U6885" s="38">
        <f ca="1">SUM($R$9:S6885)</f>
        <v>-165230</v>
      </c>
    </row>
    <row r="6886" spans="16:21" x14ac:dyDescent="0.2">
      <c r="P6886">
        <v>6878</v>
      </c>
      <c r="Q6886" s="37">
        <f t="shared" ca="1" si="428"/>
        <v>0</v>
      </c>
      <c r="R6886" s="38">
        <f t="shared" si="429"/>
        <v>10</v>
      </c>
      <c r="S6886" s="38">
        <f t="shared" ca="1" si="430"/>
        <v>0</v>
      </c>
      <c r="T6886" s="38">
        <f t="shared" ca="1" si="431"/>
        <v>10</v>
      </c>
      <c r="U6886" s="38">
        <f ca="1">SUM($R$9:S6886)</f>
        <v>-165220</v>
      </c>
    </row>
    <row r="6887" spans="16:21" x14ac:dyDescent="0.2">
      <c r="P6887">
        <v>6879</v>
      </c>
      <c r="Q6887" s="37">
        <f t="shared" ca="1" si="428"/>
        <v>0</v>
      </c>
      <c r="R6887" s="38">
        <f t="shared" si="429"/>
        <v>10</v>
      </c>
      <c r="S6887" s="38">
        <f t="shared" ca="1" si="430"/>
        <v>0</v>
      </c>
      <c r="T6887" s="38">
        <f t="shared" ca="1" si="431"/>
        <v>10</v>
      </c>
      <c r="U6887" s="38">
        <f ca="1">SUM($R$9:S6887)</f>
        <v>-165210</v>
      </c>
    </row>
    <row r="6888" spans="16:21" x14ac:dyDescent="0.2">
      <c r="P6888">
        <v>6880</v>
      </c>
      <c r="Q6888" s="37">
        <f t="shared" ca="1" si="428"/>
        <v>0</v>
      </c>
      <c r="R6888" s="38">
        <f t="shared" si="429"/>
        <v>10</v>
      </c>
      <c r="S6888" s="38">
        <f t="shared" ca="1" si="430"/>
        <v>0</v>
      </c>
      <c r="T6888" s="38">
        <f t="shared" ca="1" si="431"/>
        <v>10</v>
      </c>
      <c r="U6888" s="38">
        <f ca="1">SUM($R$9:S6888)</f>
        <v>-165200</v>
      </c>
    </row>
    <row r="6889" spans="16:21" x14ac:dyDescent="0.2">
      <c r="P6889">
        <v>6881</v>
      </c>
      <c r="Q6889" s="37">
        <f t="shared" ca="1" si="428"/>
        <v>0</v>
      </c>
      <c r="R6889" s="38">
        <f t="shared" si="429"/>
        <v>10</v>
      </c>
      <c r="S6889" s="38">
        <f t="shared" ca="1" si="430"/>
        <v>0</v>
      </c>
      <c r="T6889" s="38">
        <f t="shared" ca="1" si="431"/>
        <v>10</v>
      </c>
      <c r="U6889" s="38">
        <f ca="1">SUM($R$9:S6889)</f>
        <v>-165190</v>
      </c>
    </row>
    <row r="6890" spans="16:21" x14ac:dyDescent="0.2">
      <c r="P6890">
        <v>6882</v>
      </c>
      <c r="Q6890" s="37">
        <f t="shared" ca="1" si="428"/>
        <v>0</v>
      </c>
      <c r="R6890" s="38">
        <f t="shared" si="429"/>
        <v>10</v>
      </c>
      <c r="S6890" s="38">
        <f t="shared" ca="1" si="430"/>
        <v>0</v>
      </c>
      <c r="T6890" s="38">
        <f t="shared" ca="1" si="431"/>
        <v>10</v>
      </c>
      <c r="U6890" s="38">
        <f ca="1">SUM($R$9:S6890)</f>
        <v>-165180</v>
      </c>
    </row>
    <row r="6891" spans="16:21" x14ac:dyDescent="0.2">
      <c r="P6891">
        <v>6883</v>
      </c>
      <c r="Q6891" s="37">
        <f t="shared" ca="1" si="428"/>
        <v>0</v>
      </c>
      <c r="R6891" s="38">
        <f t="shared" si="429"/>
        <v>10</v>
      </c>
      <c r="S6891" s="38">
        <f t="shared" ca="1" si="430"/>
        <v>0</v>
      </c>
      <c r="T6891" s="38">
        <f t="shared" ca="1" si="431"/>
        <v>10</v>
      </c>
      <c r="U6891" s="38">
        <f ca="1">SUM($R$9:S6891)</f>
        <v>-165170</v>
      </c>
    </row>
    <row r="6892" spans="16:21" x14ac:dyDescent="0.2">
      <c r="P6892">
        <v>6884</v>
      </c>
      <c r="Q6892" s="37">
        <f t="shared" ca="1" si="428"/>
        <v>1</v>
      </c>
      <c r="R6892" s="38">
        <f t="shared" si="429"/>
        <v>10</v>
      </c>
      <c r="S6892" s="38">
        <f t="shared" ca="1" si="430"/>
        <v>-1000</v>
      </c>
      <c r="T6892" s="38">
        <f t="shared" ca="1" si="431"/>
        <v>-990</v>
      </c>
      <c r="U6892" s="38">
        <f ca="1">SUM($R$9:S6892)</f>
        <v>-166160</v>
      </c>
    </row>
    <row r="6893" spans="16:21" x14ac:dyDescent="0.2">
      <c r="P6893">
        <v>6885</v>
      </c>
      <c r="Q6893" s="37">
        <f t="shared" ca="1" si="428"/>
        <v>0</v>
      </c>
      <c r="R6893" s="38">
        <f t="shared" si="429"/>
        <v>10</v>
      </c>
      <c r="S6893" s="38">
        <f t="shared" ca="1" si="430"/>
        <v>0</v>
      </c>
      <c r="T6893" s="38">
        <f t="shared" ca="1" si="431"/>
        <v>10</v>
      </c>
      <c r="U6893" s="38">
        <f ca="1">SUM($R$9:S6893)</f>
        <v>-166150</v>
      </c>
    </row>
    <row r="6894" spans="16:21" x14ac:dyDescent="0.2">
      <c r="P6894">
        <v>6886</v>
      </c>
      <c r="Q6894" s="37">
        <f t="shared" ca="1" si="428"/>
        <v>0</v>
      </c>
      <c r="R6894" s="38">
        <f t="shared" si="429"/>
        <v>10</v>
      </c>
      <c r="S6894" s="38">
        <f t="shared" ca="1" si="430"/>
        <v>0</v>
      </c>
      <c r="T6894" s="38">
        <f t="shared" ca="1" si="431"/>
        <v>10</v>
      </c>
      <c r="U6894" s="38">
        <f ca="1">SUM($R$9:S6894)</f>
        <v>-166140</v>
      </c>
    </row>
    <row r="6895" spans="16:21" x14ac:dyDescent="0.2">
      <c r="P6895">
        <v>6887</v>
      </c>
      <c r="Q6895" s="37">
        <f t="shared" ca="1" si="428"/>
        <v>0</v>
      </c>
      <c r="R6895" s="38">
        <f t="shared" si="429"/>
        <v>10</v>
      </c>
      <c r="S6895" s="38">
        <f t="shared" ca="1" si="430"/>
        <v>0</v>
      </c>
      <c r="T6895" s="38">
        <f t="shared" ca="1" si="431"/>
        <v>10</v>
      </c>
      <c r="U6895" s="38">
        <f ca="1">SUM($R$9:S6895)</f>
        <v>-166130</v>
      </c>
    </row>
    <row r="6896" spans="16:21" x14ac:dyDescent="0.2">
      <c r="P6896">
        <v>6888</v>
      </c>
      <c r="Q6896" s="37">
        <f t="shared" ca="1" si="428"/>
        <v>0</v>
      </c>
      <c r="R6896" s="38">
        <f t="shared" si="429"/>
        <v>10</v>
      </c>
      <c r="S6896" s="38">
        <f t="shared" ca="1" si="430"/>
        <v>0</v>
      </c>
      <c r="T6896" s="38">
        <f t="shared" ca="1" si="431"/>
        <v>10</v>
      </c>
      <c r="U6896" s="38">
        <f ca="1">SUM($R$9:S6896)</f>
        <v>-166120</v>
      </c>
    </row>
    <row r="6897" spans="16:21" x14ac:dyDescent="0.2">
      <c r="P6897">
        <v>6889</v>
      </c>
      <c r="Q6897" s="37">
        <f t="shared" ref="Q6897:Q6960" ca="1" si="432">IF(RAND()&lt;$C$2,1,0)</f>
        <v>0</v>
      </c>
      <c r="R6897" s="38">
        <f t="shared" ref="R6897:R6960" si="433">$G$2</f>
        <v>10</v>
      </c>
      <c r="S6897" s="38">
        <f t="shared" ref="S6897:S6960" ca="1" si="434">IF(Q6897=1,$G$3,$G$4)</f>
        <v>0</v>
      </c>
      <c r="T6897" s="38">
        <f t="shared" ca="1" si="431"/>
        <v>10</v>
      </c>
      <c r="U6897" s="38">
        <f ca="1">SUM($R$9:S6897)</f>
        <v>-166110</v>
      </c>
    </row>
    <row r="6898" spans="16:21" x14ac:dyDescent="0.2">
      <c r="P6898">
        <v>6890</v>
      </c>
      <c r="Q6898" s="37">
        <f t="shared" ca="1" si="432"/>
        <v>0</v>
      </c>
      <c r="R6898" s="38">
        <f t="shared" si="433"/>
        <v>10</v>
      </c>
      <c r="S6898" s="38">
        <f t="shared" ca="1" si="434"/>
        <v>0</v>
      </c>
      <c r="T6898" s="38">
        <f t="shared" ca="1" si="431"/>
        <v>10</v>
      </c>
      <c r="U6898" s="38">
        <f ca="1">SUM($R$9:S6898)</f>
        <v>-166100</v>
      </c>
    </row>
    <row r="6899" spans="16:21" x14ac:dyDescent="0.2">
      <c r="P6899">
        <v>6891</v>
      </c>
      <c r="Q6899" s="37">
        <f t="shared" ca="1" si="432"/>
        <v>0</v>
      </c>
      <c r="R6899" s="38">
        <f t="shared" si="433"/>
        <v>10</v>
      </c>
      <c r="S6899" s="38">
        <f t="shared" ca="1" si="434"/>
        <v>0</v>
      </c>
      <c r="T6899" s="38">
        <f t="shared" ca="1" si="431"/>
        <v>10</v>
      </c>
      <c r="U6899" s="38">
        <f ca="1">SUM($R$9:S6899)</f>
        <v>-166090</v>
      </c>
    </row>
    <row r="6900" spans="16:21" x14ac:dyDescent="0.2">
      <c r="P6900">
        <v>6892</v>
      </c>
      <c r="Q6900" s="37">
        <f t="shared" ca="1" si="432"/>
        <v>0</v>
      </c>
      <c r="R6900" s="38">
        <f t="shared" si="433"/>
        <v>10</v>
      </c>
      <c r="S6900" s="38">
        <f t="shared" ca="1" si="434"/>
        <v>0</v>
      </c>
      <c r="T6900" s="38">
        <f t="shared" ca="1" si="431"/>
        <v>10</v>
      </c>
      <c r="U6900" s="38">
        <f ca="1">SUM($R$9:S6900)</f>
        <v>-166080</v>
      </c>
    </row>
    <row r="6901" spans="16:21" x14ac:dyDescent="0.2">
      <c r="P6901">
        <v>6893</v>
      </c>
      <c r="Q6901" s="37">
        <f t="shared" ca="1" si="432"/>
        <v>0</v>
      </c>
      <c r="R6901" s="38">
        <f t="shared" si="433"/>
        <v>10</v>
      </c>
      <c r="S6901" s="38">
        <f t="shared" ca="1" si="434"/>
        <v>0</v>
      </c>
      <c r="T6901" s="38">
        <f t="shared" ca="1" si="431"/>
        <v>10</v>
      </c>
      <c r="U6901" s="38">
        <f ca="1">SUM($R$9:S6901)</f>
        <v>-166070</v>
      </c>
    </row>
    <row r="6902" spans="16:21" x14ac:dyDescent="0.2">
      <c r="P6902">
        <v>6894</v>
      </c>
      <c r="Q6902" s="37">
        <f t="shared" ca="1" si="432"/>
        <v>0</v>
      </c>
      <c r="R6902" s="38">
        <f t="shared" si="433"/>
        <v>10</v>
      </c>
      <c r="S6902" s="38">
        <f t="shared" ca="1" si="434"/>
        <v>0</v>
      </c>
      <c r="T6902" s="38">
        <f t="shared" ca="1" si="431"/>
        <v>10</v>
      </c>
      <c r="U6902" s="38">
        <f ca="1">SUM($R$9:S6902)</f>
        <v>-166060</v>
      </c>
    </row>
    <row r="6903" spans="16:21" x14ac:dyDescent="0.2">
      <c r="P6903">
        <v>6895</v>
      </c>
      <c r="Q6903" s="37">
        <f t="shared" ca="1" si="432"/>
        <v>1</v>
      </c>
      <c r="R6903" s="38">
        <f t="shared" si="433"/>
        <v>10</v>
      </c>
      <c r="S6903" s="38">
        <f t="shared" ca="1" si="434"/>
        <v>-1000</v>
      </c>
      <c r="T6903" s="38">
        <f t="shared" ca="1" si="431"/>
        <v>-990</v>
      </c>
      <c r="U6903" s="38">
        <f ca="1">SUM($R$9:S6903)</f>
        <v>-167050</v>
      </c>
    </row>
    <row r="6904" spans="16:21" x14ac:dyDescent="0.2">
      <c r="P6904">
        <v>6896</v>
      </c>
      <c r="Q6904" s="37">
        <f t="shared" ca="1" si="432"/>
        <v>0</v>
      </c>
      <c r="R6904" s="38">
        <f t="shared" si="433"/>
        <v>10</v>
      </c>
      <c r="S6904" s="38">
        <f t="shared" ca="1" si="434"/>
        <v>0</v>
      </c>
      <c r="T6904" s="38">
        <f t="shared" ca="1" si="431"/>
        <v>10</v>
      </c>
      <c r="U6904" s="38">
        <f ca="1">SUM($R$9:S6904)</f>
        <v>-167040</v>
      </c>
    </row>
    <row r="6905" spans="16:21" x14ac:dyDescent="0.2">
      <c r="P6905">
        <v>6897</v>
      </c>
      <c r="Q6905" s="37">
        <f t="shared" ca="1" si="432"/>
        <v>0</v>
      </c>
      <c r="R6905" s="38">
        <f t="shared" si="433"/>
        <v>10</v>
      </c>
      <c r="S6905" s="38">
        <f t="shared" ca="1" si="434"/>
        <v>0</v>
      </c>
      <c r="T6905" s="38">
        <f t="shared" ca="1" si="431"/>
        <v>10</v>
      </c>
      <c r="U6905" s="38">
        <f ca="1">SUM($R$9:S6905)</f>
        <v>-167030</v>
      </c>
    </row>
    <row r="6906" spans="16:21" x14ac:dyDescent="0.2">
      <c r="P6906">
        <v>6898</v>
      </c>
      <c r="Q6906" s="37">
        <f t="shared" ca="1" si="432"/>
        <v>0</v>
      </c>
      <c r="R6906" s="38">
        <f t="shared" si="433"/>
        <v>10</v>
      </c>
      <c r="S6906" s="38">
        <f t="shared" ca="1" si="434"/>
        <v>0</v>
      </c>
      <c r="T6906" s="38">
        <f t="shared" ca="1" si="431"/>
        <v>10</v>
      </c>
      <c r="U6906" s="38">
        <f ca="1">SUM($R$9:S6906)</f>
        <v>-167020</v>
      </c>
    </row>
    <row r="6907" spans="16:21" x14ac:dyDescent="0.2">
      <c r="P6907">
        <v>6899</v>
      </c>
      <c r="Q6907" s="37">
        <f t="shared" ca="1" si="432"/>
        <v>0</v>
      </c>
      <c r="R6907" s="38">
        <f t="shared" si="433"/>
        <v>10</v>
      </c>
      <c r="S6907" s="38">
        <f t="shared" ca="1" si="434"/>
        <v>0</v>
      </c>
      <c r="T6907" s="38">
        <f t="shared" ca="1" si="431"/>
        <v>10</v>
      </c>
      <c r="U6907" s="38">
        <f ca="1">SUM($R$9:S6907)</f>
        <v>-167010</v>
      </c>
    </row>
    <row r="6908" spans="16:21" x14ac:dyDescent="0.2">
      <c r="P6908">
        <v>6900</v>
      </c>
      <c r="Q6908" s="37">
        <f t="shared" ca="1" si="432"/>
        <v>0</v>
      </c>
      <c r="R6908" s="38">
        <f t="shared" si="433"/>
        <v>10</v>
      </c>
      <c r="S6908" s="38">
        <f t="shared" ca="1" si="434"/>
        <v>0</v>
      </c>
      <c r="T6908" s="38">
        <f t="shared" ca="1" si="431"/>
        <v>10</v>
      </c>
      <c r="U6908" s="38">
        <f ca="1">SUM($R$9:S6908)</f>
        <v>-167000</v>
      </c>
    </row>
    <row r="6909" spans="16:21" x14ac:dyDescent="0.2">
      <c r="P6909">
        <v>6901</v>
      </c>
      <c r="Q6909" s="37">
        <f t="shared" ca="1" si="432"/>
        <v>0</v>
      </c>
      <c r="R6909" s="38">
        <f t="shared" si="433"/>
        <v>10</v>
      </c>
      <c r="S6909" s="38">
        <f t="shared" ca="1" si="434"/>
        <v>0</v>
      </c>
      <c r="T6909" s="38">
        <f t="shared" ca="1" si="431"/>
        <v>10</v>
      </c>
      <c r="U6909" s="38">
        <f ca="1">SUM($R$9:S6909)</f>
        <v>-166990</v>
      </c>
    </row>
    <row r="6910" spans="16:21" x14ac:dyDescent="0.2">
      <c r="P6910">
        <v>6902</v>
      </c>
      <c r="Q6910" s="37">
        <f t="shared" ca="1" si="432"/>
        <v>0</v>
      </c>
      <c r="R6910" s="38">
        <f t="shared" si="433"/>
        <v>10</v>
      </c>
      <c r="S6910" s="38">
        <f t="shared" ca="1" si="434"/>
        <v>0</v>
      </c>
      <c r="T6910" s="38">
        <f t="shared" ca="1" si="431"/>
        <v>10</v>
      </c>
      <c r="U6910" s="38">
        <f ca="1">SUM($R$9:S6910)</f>
        <v>-166980</v>
      </c>
    </row>
    <row r="6911" spans="16:21" x14ac:dyDescent="0.2">
      <c r="P6911">
        <v>6903</v>
      </c>
      <c r="Q6911" s="37">
        <f t="shared" ca="1" si="432"/>
        <v>0</v>
      </c>
      <c r="R6911" s="38">
        <f t="shared" si="433"/>
        <v>10</v>
      </c>
      <c r="S6911" s="38">
        <f t="shared" ca="1" si="434"/>
        <v>0</v>
      </c>
      <c r="T6911" s="38">
        <f t="shared" ca="1" si="431"/>
        <v>10</v>
      </c>
      <c r="U6911" s="38">
        <f ca="1">SUM($R$9:S6911)</f>
        <v>-166970</v>
      </c>
    </row>
    <row r="6912" spans="16:21" x14ac:dyDescent="0.2">
      <c r="P6912">
        <v>6904</v>
      </c>
      <c r="Q6912" s="37">
        <f t="shared" ca="1" si="432"/>
        <v>0</v>
      </c>
      <c r="R6912" s="38">
        <f t="shared" si="433"/>
        <v>10</v>
      </c>
      <c r="S6912" s="38">
        <f t="shared" ca="1" si="434"/>
        <v>0</v>
      </c>
      <c r="T6912" s="38">
        <f t="shared" ca="1" si="431"/>
        <v>10</v>
      </c>
      <c r="U6912" s="38">
        <f ca="1">SUM($R$9:S6912)</f>
        <v>-166960</v>
      </c>
    </row>
    <row r="6913" spans="16:21" x14ac:dyDescent="0.2">
      <c r="P6913">
        <v>6905</v>
      </c>
      <c r="Q6913" s="37">
        <f t="shared" ca="1" si="432"/>
        <v>0</v>
      </c>
      <c r="R6913" s="38">
        <f t="shared" si="433"/>
        <v>10</v>
      </c>
      <c r="S6913" s="38">
        <f t="shared" ca="1" si="434"/>
        <v>0</v>
      </c>
      <c r="T6913" s="38">
        <f t="shared" ca="1" si="431"/>
        <v>10</v>
      </c>
      <c r="U6913" s="38">
        <f ca="1">SUM($R$9:S6913)</f>
        <v>-166950</v>
      </c>
    </row>
    <row r="6914" spans="16:21" x14ac:dyDescent="0.2">
      <c r="P6914">
        <v>6906</v>
      </c>
      <c r="Q6914" s="37">
        <f t="shared" ca="1" si="432"/>
        <v>0</v>
      </c>
      <c r="R6914" s="38">
        <f t="shared" si="433"/>
        <v>10</v>
      </c>
      <c r="S6914" s="38">
        <f t="shared" ca="1" si="434"/>
        <v>0</v>
      </c>
      <c r="T6914" s="38">
        <f t="shared" ca="1" si="431"/>
        <v>10</v>
      </c>
      <c r="U6914" s="38">
        <f ca="1">SUM($R$9:S6914)</f>
        <v>-166940</v>
      </c>
    </row>
    <row r="6915" spans="16:21" x14ac:dyDescent="0.2">
      <c r="P6915">
        <v>6907</v>
      </c>
      <c r="Q6915" s="37">
        <f t="shared" ca="1" si="432"/>
        <v>0</v>
      </c>
      <c r="R6915" s="38">
        <f t="shared" si="433"/>
        <v>10</v>
      </c>
      <c r="S6915" s="38">
        <f t="shared" ca="1" si="434"/>
        <v>0</v>
      </c>
      <c r="T6915" s="38">
        <f t="shared" ca="1" si="431"/>
        <v>10</v>
      </c>
      <c r="U6915" s="38">
        <f ca="1">SUM($R$9:S6915)</f>
        <v>-166930</v>
      </c>
    </row>
    <row r="6916" spans="16:21" x14ac:dyDescent="0.2">
      <c r="P6916">
        <v>6908</v>
      </c>
      <c r="Q6916" s="37">
        <f t="shared" ca="1" si="432"/>
        <v>1</v>
      </c>
      <c r="R6916" s="38">
        <f t="shared" si="433"/>
        <v>10</v>
      </c>
      <c r="S6916" s="38">
        <f t="shared" ca="1" si="434"/>
        <v>-1000</v>
      </c>
      <c r="T6916" s="38">
        <f t="shared" ca="1" si="431"/>
        <v>-990</v>
      </c>
      <c r="U6916" s="38">
        <f ca="1">SUM($R$9:S6916)</f>
        <v>-167920</v>
      </c>
    </row>
    <row r="6917" spans="16:21" x14ac:dyDescent="0.2">
      <c r="P6917">
        <v>6909</v>
      </c>
      <c r="Q6917" s="37">
        <f t="shared" ca="1" si="432"/>
        <v>0</v>
      </c>
      <c r="R6917" s="38">
        <f t="shared" si="433"/>
        <v>10</v>
      </c>
      <c r="S6917" s="38">
        <f t="shared" ca="1" si="434"/>
        <v>0</v>
      </c>
      <c r="T6917" s="38">
        <f t="shared" ca="1" si="431"/>
        <v>10</v>
      </c>
      <c r="U6917" s="38">
        <f ca="1">SUM($R$9:S6917)</f>
        <v>-167910</v>
      </c>
    </row>
    <row r="6918" spans="16:21" x14ac:dyDescent="0.2">
      <c r="P6918">
        <v>6910</v>
      </c>
      <c r="Q6918" s="37">
        <f t="shared" ca="1" si="432"/>
        <v>0</v>
      </c>
      <c r="R6918" s="38">
        <f t="shared" si="433"/>
        <v>10</v>
      </c>
      <c r="S6918" s="38">
        <f t="shared" ca="1" si="434"/>
        <v>0</v>
      </c>
      <c r="T6918" s="38">
        <f t="shared" ca="1" si="431"/>
        <v>10</v>
      </c>
      <c r="U6918" s="38">
        <f ca="1">SUM($R$9:S6918)</f>
        <v>-167900</v>
      </c>
    </row>
    <row r="6919" spans="16:21" x14ac:dyDescent="0.2">
      <c r="P6919">
        <v>6911</v>
      </c>
      <c r="Q6919" s="37">
        <f t="shared" ca="1" si="432"/>
        <v>0</v>
      </c>
      <c r="R6919" s="38">
        <f t="shared" si="433"/>
        <v>10</v>
      </c>
      <c r="S6919" s="38">
        <f t="shared" ca="1" si="434"/>
        <v>0</v>
      </c>
      <c r="T6919" s="38">
        <f t="shared" ca="1" si="431"/>
        <v>10</v>
      </c>
      <c r="U6919" s="38">
        <f ca="1">SUM($R$9:S6919)</f>
        <v>-167890</v>
      </c>
    </row>
    <row r="6920" spans="16:21" x14ac:dyDescent="0.2">
      <c r="P6920">
        <v>6912</v>
      </c>
      <c r="Q6920" s="37">
        <f t="shared" ca="1" si="432"/>
        <v>0</v>
      </c>
      <c r="R6920" s="38">
        <f t="shared" si="433"/>
        <v>10</v>
      </c>
      <c r="S6920" s="38">
        <f t="shared" ca="1" si="434"/>
        <v>0</v>
      </c>
      <c r="T6920" s="38">
        <f t="shared" ca="1" si="431"/>
        <v>10</v>
      </c>
      <c r="U6920" s="38">
        <f ca="1">SUM($R$9:S6920)</f>
        <v>-167880</v>
      </c>
    </row>
    <row r="6921" spans="16:21" x14ac:dyDescent="0.2">
      <c r="P6921">
        <v>6913</v>
      </c>
      <c r="Q6921" s="37">
        <f t="shared" ca="1" si="432"/>
        <v>0</v>
      </c>
      <c r="R6921" s="38">
        <f t="shared" si="433"/>
        <v>10</v>
      </c>
      <c r="S6921" s="38">
        <f t="shared" ca="1" si="434"/>
        <v>0</v>
      </c>
      <c r="T6921" s="38">
        <f t="shared" ca="1" si="431"/>
        <v>10</v>
      </c>
      <c r="U6921" s="38">
        <f ca="1">SUM($R$9:S6921)</f>
        <v>-167870</v>
      </c>
    </row>
    <row r="6922" spans="16:21" x14ac:dyDescent="0.2">
      <c r="P6922">
        <v>6914</v>
      </c>
      <c r="Q6922" s="37">
        <f t="shared" ca="1" si="432"/>
        <v>0</v>
      </c>
      <c r="R6922" s="38">
        <f t="shared" si="433"/>
        <v>10</v>
      </c>
      <c r="S6922" s="38">
        <f t="shared" ca="1" si="434"/>
        <v>0</v>
      </c>
      <c r="T6922" s="38">
        <f t="shared" ref="T6922:T6985" ca="1" si="435">R6922+S6922</f>
        <v>10</v>
      </c>
      <c r="U6922" s="38">
        <f ca="1">SUM($R$9:S6922)</f>
        <v>-167860</v>
      </c>
    </row>
    <row r="6923" spans="16:21" x14ac:dyDescent="0.2">
      <c r="P6923">
        <v>6915</v>
      </c>
      <c r="Q6923" s="37">
        <f t="shared" ca="1" si="432"/>
        <v>0</v>
      </c>
      <c r="R6923" s="38">
        <f t="shared" si="433"/>
        <v>10</v>
      </c>
      <c r="S6923" s="38">
        <f t="shared" ca="1" si="434"/>
        <v>0</v>
      </c>
      <c r="T6923" s="38">
        <f t="shared" ca="1" si="435"/>
        <v>10</v>
      </c>
      <c r="U6923" s="38">
        <f ca="1">SUM($R$9:S6923)</f>
        <v>-167850</v>
      </c>
    </row>
    <row r="6924" spans="16:21" x14ac:dyDescent="0.2">
      <c r="P6924">
        <v>6916</v>
      </c>
      <c r="Q6924" s="37">
        <f t="shared" ca="1" si="432"/>
        <v>0</v>
      </c>
      <c r="R6924" s="38">
        <f t="shared" si="433"/>
        <v>10</v>
      </c>
      <c r="S6924" s="38">
        <f t="shared" ca="1" si="434"/>
        <v>0</v>
      </c>
      <c r="T6924" s="38">
        <f t="shared" ca="1" si="435"/>
        <v>10</v>
      </c>
      <c r="U6924" s="38">
        <f ca="1">SUM($R$9:S6924)</f>
        <v>-167840</v>
      </c>
    </row>
    <row r="6925" spans="16:21" x14ac:dyDescent="0.2">
      <c r="P6925">
        <v>6917</v>
      </c>
      <c r="Q6925" s="37">
        <f t="shared" ca="1" si="432"/>
        <v>0</v>
      </c>
      <c r="R6925" s="38">
        <f t="shared" si="433"/>
        <v>10</v>
      </c>
      <c r="S6925" s="38">
        <f t="shared" ca="1" si="434"/>
        <v>0</v>
      </c>
      <c r="T6925" s="38">
        <f t="shared" ca="1" si="435"/>
        <v>10</v>
      </c>
      <c r="U6925" s="38">
        <f ca="1">SUM($R$9:S6925)</f>
        <v>-167830</v>
      </c>
    </row>
    <row r="6926" spans="16:21" x14ac:dyDescent="0.2">
      <c r="P6926">
        <v>6918</v>
      </c>
      <c r="Q6926" s="37">
        <f t="shared" ca="1" si="432"/>
        <v>0</v>
      </c>
      <c r="R6926" s="38">
        <f t="shared" si="433"/>
        <v>10</v>
      </c>
      <c r="S6926" s="38">
        <f t="shared" ca="1" si="434"/>
        <v>0</v>
      </c>
      <c r="T6926" s="38">
        <f t="shared" ca="1" si="435"/>
        <v>10</v>
      </c>
      <c r="U6926" s="38">
        <f ca="1">SUM($R$9:S6926)</f>
        <v>-167820</v>
      </c>
    </row>
    <row r="6927" spans="16:21" x14ac:dyDescent="0.2">
      <c r="P6927">
        <v>6919</v>
      </c>
      <c r="Q6927" s="37">
        <f t="shared" ca="1" si="432"/>
        <v>0</v>
      </c>
      <c r="R6927" s="38">
        <f t="shared" si="433"/>
        <v>10</v>
      </c>
      <c r="S6927" s="38">
        <f t="shared" ca="1" si="434"/>
        <v>0</v>
      </c>
      <c r="T6927" s="38">
        <f t="shared" ca="1" si="435"/>
        <v>10</v>
      </c>
      <c r="U6927" s="38">
        <f ca="1">SUM($R$9:S6927)</f>
        <v>-167810</v>
      </c>
    </row>
    <row r="6928" spans="16:21" x14ac:dyDescent="0.2">
      <c r="P6928">
        <v>6920</v>
      </c>
      <c r="Q6928" s="37">
        <f t="shared" ca="1" si="432"/>
        <v>0</v>
      </c>
      <c r="R6928" s="38">
        <f t="shared" si="433"/>
        <v>10</v>
      </c>
      <c r="S6928" s="38">
        <f t="shared" ca="1" si="434"/>
        <v>0</v>
      </c>
      <c r="T6928" s="38">
        <f t="shared" ca="1" si="435"/>
        <v>10</v>
      </c>
      <c r="U6928" s="38">
        <f ca="1">SUM($R$9:S6928)</f>
        <v>-167800</v>
      </c>
    </row>
    <row r="6929" spans="16:21" x14ac:dyDescent="0.2">
      <c r="P6929">
        <v>6921</v>
      </c>
      <c r="Q6929" s="37">
        <f t="shared" ca="1" si="432"/>
        <v>0</v>
      </c>
      <c r="R6929" s="38">
        <f t="shared" si="433"/>
        <v>10</v>
      </c>
      <c r="S6929" s="38">
        <f t="shared" ca="1" si="434"/>
        <v>0</v>
      </c>
      <c r="T6929" s="38">
        <f t="shared" ca="1" si="435"/>
        <v>10</v>
      </c>
      <c r="U6929" s="38">
        <f ca="1">SUM($R$9:S6929)</f>
        <v>-167790</v>
      </c>
    </row>
    <row r="6930" spans="16:21" x14ac:dyDescent="0.2">
      <c r="P6930">
        <v>6922</v>
      </c>
      <c r="Q6930" s="37">
        <f t="shared" ca="1" si="432"/>
        <v>0</v>
      </c>
      <c r="R6930" s="38">
        <f t="shared" si="433"/>
        <v>10</v>
      </c>
      <c r="S6930" s="38">
        <f t="shared" ca="1" si="434"/>
        <v>0</v>
      </c>
      <c r="T6930" s="38">
        <f t="shared" ca="1" si="435"/>
        <v>10</v>
      </c>
      <c r="U6930" s="38">
        <f ca="1">SUM($R$9:S6930)</f>
        <v>-167780</v>
      </c>
    </row>
    <row r="6931" spans="16:21" x14ac:dyDescent="0.2">
      <c r="P6931">
        <v>6923</v>
      </c>
      <c r="Q6931" s="37">
        <f t="shared" ca="1" si="432"/>
        <v>0</v>
      </c>
      <c r="R6931" s="38">
        <f t="shared" si="433"/>
        <v>10</v>
      </c>
      <c r="S6931" s="38">
        <f t="shared" ca="1" si="434"/>
        <v>0</v>
      </c>
      <c r="T6931" s="38">
        <f t="shared" ca="1" si="435"/>
        <v>10</v>
      </c>
      <c r="U6931" s="38">
        <f ca="1">SUM($R$9:S6931)</f>
        <v>-167770</v>
      </c>
    </row>
    <row r="6932" spans="16:21" x14ac:dyDescent="0.2">
      <c r="P6932">
        <v>6924</v>
      </c>
      <c r="Q6932" s="37">
        <f t="shared" ca="1" si="432"/>
        <v>0</v>
      </c>
      <c r="R6932" s="38">
        <f t="shared" si="433"/>
        <v>10</v>
      </c>
      <c r="S6932" s="38">
        <f t="shared" ca="1" si="434"/>
        <v>0</v>
      </c>
      <c r="T6932" s="38">
        <f t="shared" ca="1" si="435"/>
        <v>10</v>
      </c>
      <c r="U6932" s="38">
        <f ca="1">SUM($R$9:S6932)</f>
        <v>-167760</v>
      </c>
    </row>
    <row r="6933" spans="16:21" x14ac:dyDescent="0.2">
      <c r="P6933">
        <v>6925</v>
      </c>
      <c r="Q6933" s="37">
        <f t="shared" ca="1" si="432"/>
        <v>0</v>
      </c>
      <c r="R6933" s="38">
        <f t="shared" si="433"/>
        <v>10</v>
      </c>
      <c r="S6933" s="38">
        <f t="shared" ca="1" si="434"/>
        <v>0</v>
      </c>
      <c r="T6933" s="38">
        <f t="shared" ca="1" si="435"/>
        <v>10</v>
      </c>
      <c r="U6933" s="38">
        <f ca="1">SUM($R$9:S6933)</f>
        <v>-167750</v>
      </c>
    </row>
    <row r="6934" spans="16:21" x14ac:dyDescent="0.2">
      <c r="P6934">
        <v>6926</v>
      </c>
      <c r="Q6934" s="37">
        <f t="shared" ca="1" si="432"/>
        <v>0</v>
      </c>
      <c r="R6934" s="38">
        <f t="shared" si="433"/>
        <v>10</v>
      </c>
      <c r="S6934" s="38">
        <f t="shared" ca="1" si="434"/>
        <v>0</v>
      </c>
      <c r="T6934" s="38">
        <f t="shared" ca="1" si="435"/>
        <v>10</v>
      </c>
      <c r="U6934" s="38">
        <f ca="1">SUM($R$9:S6934)</f>
        <v>-167740</v>
      </c>
    </row>
    <row r="6935" spans="16:21" x14ac:dyDescent="0.2">
      <c r="P6935">
        <v>6927</v>
      </c>
      <c r="Q6935" s="37">
        <f t="shared" ca="1" si="432"/>
        <v>0</v>
      </c>
      <c r="R6935" s="38">
        <f t="shared" si="433"/>
        <v>10</v>
      </c>
      <c r="S6935" s="38">
        <f t="shared" ca="1" si="434"/>
        <v>0</v>
      </c>
      <c r="T6935" s="38">
        <f t="shared" ca="1" si="435"/>
        <v>10</v>
      </c>
      <c r="U6935" s="38">
        <f ca="1">SUM($R$9:S6935)</f>
        <v>-167730</v>
      </c>
    </row>
    <row r="6936" spans="16:21" x14ac:dyDescent="0.2">
      <c r="P6936">
        <v>6928</v>
      </c>
      <c r="Q6936" s="37">
        <f t="shared" ca="1" si="432"/>
        <v>0</v>
      </c>
      <c r="R6936" s="38">
        <f t="shared" si="433"/>
        <v>10</v>
      </c>
      <c r="S6936" s="38">
        <f t="shared" ca="1" si="434"/>
        <v>0</v>
      </c>
      <c r="T6936" s="38">
        <f t="shared" ca="1" si="435"/>
        <v>10</v>
      </c>
      <c r="U6936" s="38">
        <f ca="1">SUM($R$9:S6936)</f>
        <v>-167720</v>
      </c>
    </row>
    <row r="6937" spans="16:21" x14ac:dyDescent="0.2">
      <c r="P6937">
        <v>6929</v>
      </c>
      <c r="Q6937" s="37">
        <f t="shared" ca="1" si="432"/>
        <v>0</v>
      </c>
      <c r="R6937" s="38">
        <f t="shared" si="433"/>
        <v>10</v>
      </c>
      <c r="S6937" s="38">
        <f t="shared" ca="1" si="434"/>
        <v>0</v>
      </c>
      <c r="T6937" s="38">
        <f t="shared" ca="1" si="435"/>
        <v>10</v>
      </c>
      <c r="U6937" s="38">
        <f ca="1">SUM($R$9:S6937)</f>
        <v>-167710</v>
      </c>
    </row>
    <row r="6938" spans="16:21" x14ac:dyDescent="0.2">
      <c r="P6938">
        <v>6930</v>
      </c>
      <c r="Q6938" s="37">
        <f t="shared" ca="1" si="432"/>
        <v>1</v>
      </c>
      <c r="R6938" s="38">
        <f t="shared" si="433"/>
        <v>10</v>
      </c>
      <c r="S6938" s="38">
        <f t="shared" ca="1" si="434"/>
        <v>-1000</v>
      </c>
      <c r="T6938" s="38">
        <f t="shared" ca="1" si="435"/>
        <v>-990</v>
      </c>
      <c r="U6938" s="38">
        <f ca="1">SUM($R$9:S6938)</f>
        <v>-168700</v>
      </c>
    </row>
    <row r="6939" spans="16:21" x14ac:dyDescent="0.2">
      <c r="P6939">
        <v>6931</v>
      </c>
      <c r="Q6939" s="37">
        <f t="shared" ca="1" si="432"/>
        <v>0</v>
      </c>
      <c r="R6939" s="38">
        <f t="shared" si="433"/>
        <v>10</v>
      </c>
      <c r="S6939" s="38">
        <f t="shared" ca="1" si="434"/>
        <v>0</v>
      </c>
      <c r="T6939" s="38">
        <f t="shared" ca="1" si="435"/>
        <v>10</v>
      </c>
      <c r="U6939" s="38">
        <f ca="1">SUM($R$9:S6939)</f>
        <v>-168690</v>
      </c>
    </row>
    <row r="6940" spans="16:21" x14ac:dyDescent="0.2">
      <c r="P6940">
        <v>6932</v>
      </c>
      <c r="Q6940" s="37">
        <f t="shared" ca="1" si="432"/>
        <v>0</v>
      </c>
      <c r="R6940" s="38">
        <f t="shared" si="433"/>
        <v>10</v>
      </c>
      <c r="S6940" s="38">
        <f t="shared" ca="1" si="434"/>
        <v>0</v>
      </c>
      <c r="T6940" s="38">
        <f t="shared" ca="1" si="435"/>
        <v>10</v>
      </c>
      <c r="U6940" s="38">
        <f ca="1">SUM($R$9:S6940)</f>
        <v>-168680</v>
      </c>
    </row>
    <row r="6941" spans="16:21" x14ac:dyDescent="0.2">
      <c r="P6941">
        <v>6933</v>
      </c>
      <c r="Q6941" s="37">
        <f t="shared" ca="1" si="432"/>
        <v>0</v>
      </c>
      <c r="R6941" s="38">
        <f t="shared" si="433"/>
        <v>10</v>
      </c>
      <c r="S6941" s="38">
        <f t="shared" ca="1" si="434"/>
        <v>0</v>
      </c>
      <c r="T6941" s="38">
        <f t="shared" ca="1" si="435"/>
        <v>10</v>
      </c>
      <c r="U6941" s="38">
        <f ca="1">SUM($R$9:S6941)</f>
        <v>-168670</v>
      </c>
    </row>
    <row r="6942" spans="16:21" x14ac:dyDescent="0.2">
      <c r="P6942">
        <v>6934</v>
      </c>
      <c r="Q6942" s="37">
        <f t="shared" ca="1" si="432"/>
        <v>0</v>
      </c>
      <c r="R6942" s="38">
        <f t="shared" si="433"/>
        <v>10</v>
      </c>
      <c r="S6942" s="38">
        <f t="shared" ca="1" si="434"/>
        <v>0</v>
      </c>
      <c r="T6942" s="38">
        <f t="shared" ca="1" si="435"/>
        <v>10</v>
      </c>
      <c r="U6942" s="38">
        <f ca="1">SUM($R$9:S6942)</f>
        <v>-168660</v>
      </c>
    </row>
    <row r="6943" spans="16:21" x14ac:dyDescent="0.2">
      <c r="P6943">
        <v>6935</v>
      </c>
      <c r="Q6943" s="37">
        <f t="shared" ca="1" si="432"/>
        <v>0</v>
      </c>
      <c r="R6943" s="38">
        <f t="shared" si="433"/>
        <v>10</v>
      </c>
      <c r="S6943" s="38">
        <f t="shared" ca="1" si="434"/>
        <v>0</v>
      </c>
      <c r="T6943" s="38">
        <f t="shared" ca="1" si="435"/>
        <v>10</v>
      </c>
      <c r="U6943" s="38">
        <f ca="1">SUM($R$9:S6943)</f>
        <v>-168650</v>
      </c>
    </row>
    <row r="6944" spans="16:21" x14ac:dyDescent="0.2">
      <c r="P6944">
        <v>6936</v>
      </c>
      <c r="Q6944" s="37">
        <f t="shared" ca="1" si="432"/>
        <v>0</v>
      </c>
      <c r="R6944" s="38">
        <f t="shared" si="433"/>
        <v>10</v>
      </c>
      <c r="S6944" s="38">
        <f t="shared" ca="1" si="434"/>
        <v>0</v>
      </c>
      <c r="T6944" s="38">
        <f t="shared" ca="1" si="435"/>
        <v>10</v>
      </c>
      <c r="U6944" s="38">
        <f ca="1">SUM($R$9:S6944)</f>
        <v>-168640</v>
      </c>
    </row>
    <row r="6945" spans="16:21" x14ac:dyDescent="0.2">
      <c r="P6945">
        <v>6937</v>
      </c>
      <c r="Q6945" s="37">
        <f t="shared" ca="1" si="432"/>
        <v>0</v>
      </c>
      <c r="R6945" s="38">
        <f t="shared" si="433"/>
        <v>10</v>
      </c>
      <c r="S6945" s="38">
        <f t="shared" ca="1" si="434"/>
        <v>0</v>
      </c>
      <c r="T6945" s="38">
        <f t="shared" ca="1" si="435"/>
        <v>10</v>
      </c>
      <c r="U6945" s="38">
        <f ca="1">SUM($R$9:S6945)</f>
        <v>-168630</v>
      </c>
    </row>
    <row r="6946" spans="16:21" x14ac:dyDescent="0.2">
      <c r="P6946">
        <v>6938</v>
      </c>
      <c r="Q6946" s="37">
        <f t="shared" ca="1" si="432"/>
        <v>0</v>
      </c>
      <c r="R6946" s="38">
        <f t="shared" si="433"/>
        <v>10</v>
      </c>
      <c r="S6946" s="38">
        <f t="shared" ca="1" si="434"/>
        <v>0</v>
      </c>
      <c r="T6946" s="38">
        <f t="shared" ca="1" si="435"/>
        <v>10</v>
      </c>
      <c r="U6946" s="38">
        <f ca="1">SUM($R$9:S6946)</f>
        <v>-168620</v>
      </c>
    </row>
    <row r="6947" spans="16:21" x14ac:dyDescent="0.2">
      <c r="P6947">
        <v>6939</v>
      </c>
      <c r="Q6947" s="37">
        <f t="shared" ca="1" si="432"/>
        <v>0</v>
      </c>
      <c r="R6947" s="38">
        <f t="shared" si="433"/>
        <v>10</v>
      </c>
      <c r="S6947" s="38">
        <f t="shared" ca="1" si="434"/>
        <v>0</v>
      </c>
      <c r="T6947" s="38">
        <f t="shared" ca="1" si="435"/>
        <v>10</v>
      </c>
      <c r="U6947" s="38">
        <f ca="1">SUM($R$9:S6947)</f>
        <v>-168610</v>
      </c>
    </row>
    <row r="6948" spans="16:21" x14ac:dyDescent="0.2">
      <c r="P6948">
        <v>6940</v>
      </c>
      <c r="Q6948" s="37">
        <f t="shared" ca="1" si="432"/>
        <v>0</v>
      </c>
      <c r="R6948" s="38">
        <f t="shared" si="433"/>
        <v>10</v>
      </c>
      <c r="S6948" s="38">
        <f t="shared" ca="1" si="434"/>
        <v>0</v>
      </c>
      <c r="T6948" s="38">
        <f t="shared" ca="1" si="435"/>
        <v>10</v>
      </c>
      <c r="U6948" s="38">
        <f ca="1">SUM($R$9:S6948)</f>
        <v>-168600</v>
      </c>
    </row>
    <row r="6949" spans="16:21" x14ac:dyDescent="0.2">
      <c r="P6949">
        <v>6941</v>
      </c>
      <c r="Q6949" s="37">
        <f t="shared" ca="1" si="432"/>
        <v>0</v>
      </c>
      <c r="R6949" s="38">
        <f t="shared" si="433"/>
        <v>10</v>
      </c>
      <c r="S6949" s="38">
        <f t="shared" ca="1" si="434"/>
        <v>0</v>
      </c>
      <c r="T6949" s="38">
        <f t="shared" ca="1" si="435"/>
        <v>10</v>
      </c>
      <c r="U6949" s="38">
        <f ca="1">SUM($R$9:S6949)</f>
        <v>-168590</v>
      </c>
    </row>
    <row r="6950" spans="16:21" x14ac:dyDescent="0.2">
      <c r="P6950">
        <v>6942</v>
      </c>
      <c r="Q6950" s="37">
        <f t="shared" ca="1" si="432"/>
        <v>0</v>
      </c>
      <c r="R6950" s="38">
        <f t="shared" si="433"/>
        <v>10</v>
      </c>
      <c r="S6950" s="38">
        <f t="shared" ca="1" si="434"/>
        <v>0</v>
      </c>
      <c r="T6950" s="38">
        <f t="shared" ca="1" si="435"/>
        <v>10</v>
      </c>
      <c r="U6950" s="38">
        <f ca="1">SUM($R$9:S6950)</f>
        <v>-168580</v>
      </c>
    </row>
    <row r="6951" spans="16:21" x14ac:dyDescent="0.2">
      <c r="P6951">
        <v>6943</v>
      </c>
      <c r="Q6951" s="37">
        <f t="shared" ca="1" si="432"/>
        <v>0</v>
      </c>
      <c r="R6951" s="38">
        <f t="shared" si="433"/>
        <v>10</v>
      </c>
      <c r="S6951" s="38">
        <f t="shared" ca="1" si="434"/>
        <v>0</v>
      </c>
      <c r="T6951" s="38">
        <f t="shared" ca="1" si="435"/>
        <v>10</v>
      </c>
      <c r="U6951" s="38">
        <f ca="1">SUM($R$9:S6951)</f>
        <v>-168570</v>
      </c>
    </row>
    <row r="6952" spans="16:21" x14ac:dyDescent="0.2">
      <c r="P6952">
        <v>6944</v>
      </c>
      <c r="Q6952" s="37">
        <f t="shared" ca="1" si="432"/>
        <v>0</v>
      </c>
      <c r="R6952" s="38">
        <f t="shared" si="433"/>
        <v>10</v>
      </c>
      <c r="S6952" s="38">
        <f t="shared" ca="1" si="434"/>
        <v>0</v>
      </c>
      <c r="T6952" s="38">
        <f t="shared" ca="1" si="435"/>
        <v>10</v>
      </c>
      <c r="U6952" s="38">
        <f ca="1">SUM($R$9:S6952)</f>
        <v>-168560</v>
      </c>
    </row>
    <row r="6953" spans="16:21" x14ac:dyDescent="0.2">
      <c r="P6953">
        <v>6945</v>
      </c>
      <c r="Q6953" s="37">
        <f t="shared" ca="1" si="432"/>
        <v>0</v>
      </c>
      <c r="R6953" s="38">
        <f t="shared" si="433"/>
        <v>10</v>
      </c>
      <c r="S6953" s="38">
        <f t="shared" ca="1" si="434"/>
        <v>0</v>
      </c>
      <c r="T6953" s="38">
        <f t="shared" ca="1" si="435"/>
        <v>10</v>
      </c>
      <c r="U6953" s="38">
        <f ca="1">SUM($R$9:S6953)</f>
        <v>-168550</v>
      </c>
    </row>
    <row r="6954" spans="16:21" x14ac:dyDescent="0.2">
      <c r="P6954">
        <v>6946</v>
      </c>
      <c r="Q6954" s="37">
        <f t="shared" ca="1" si="432"/>
        <v>0</v>
      </c>
      <c r="R6954" s="38">
        <f t="shared" si="433"/>
        <v>10</v>
      </c>
      <c r="S6954" s="38">
        <f t="shared" ca="1" si="434"/>
        <v>0</v>
      </c>
      <c r="T6954" s="38">
        <f t="shared" ca="1" si="435"/>
        <v>10</v>
      </c>
      <c r="U6954" s="38">
        <f ca="1">SUM($R$9:S6954)</f>
        <v>-168540</v>
      </c>
    </row>
    <row r="6955" spans="16:21" x14ac:dyDescent="0.2">
      <c r="P6955">
        <v>6947</v>
      </c>
      <c r="Q6955" s="37">
        <f t="shared" ca="1" si="432"/>
        <v>0</v>
      </c>
      <c r="R6955" s="38">
        <f t="shared" si="433"/>
        <v>10</v>
      </c>
      <c r="S6955" s="38">
        <f t="shared" ca="1" si="434"/>
        <v>0</v>
      </c>
      <c r="T6955" s="38">
        <f t="shared" ca="1" si="435"/>
        <v>10</v>
      </c>
      <c r="U6955" s="38">
        <f ca="1">SUM($R$9:S6955)</f>
        <v>-168530</v>
      </c>
    </row>
    <row r="6956" spans="16:21" x14ac:dyDescent="0.2">
      <c r="P6956">
        <v>6948</v>
      </c>
      <c r="Q6956" s="37">
        <f t="shared" ca="1" si="432"/>
        <v>0</v>
      </c>
      <c r="R6956" s="38">
        <f t="shared" si="433"/>
        <v>10</v>
      </c>
      <c r="S6956" s="38">
        <f t="shared" ca="1" si="434"/>
        <v>0</v>
      </c>
      <c r="T6956" s="38">
        <f t="shared" ca="1" si="435"/>
        <v>10</v>
      </c>
      <c r="U6956" s="38">
        <f ca="1">SUM($R$9:S6956)</f>
        <v>-168520</v>
      </c>
    </row>
    <row r="6957" spans="16:21" x14ac:dyDescent="0.2">
      <c r="P6957">
        <v>6949</v>
      </c>
      <c r="Q6957" s="37">
        <f t="shared" ca="1" si="432"/>
        <v>0</v>
      </c>
      <c r="R6957" s="38">
        <f t="shared" si="433"/>
        <v>10</v>
      </c>
      <c r="S6957" s="38">
        <f t="shared" ca="1" si="434"/>
        <v>0</v>
      </c>
      <c r="T6957" s="38">
        <f t="shared" ca="1" si="435"/>
        <v>10</v>
      </c>
      <c r="U6957" s="38">
        <f ca="1">SUM($R$9:S6957)</f>
        <v>-168510</v>
      </c>
    </row>
    <row r="6958" spans="16:21" x14ac:dyDescent="0.2">
      <c r="P6958">
        <v>6950</v>
      </c>
      <c r="Q6958" s="37">
        <f t="shared" ca="1" si="432"/>
        <v>0</v>
      </c>
      <c r="R6958" s="38">
        <f t="shared" si="433"/>
        <v>10</v>
      </c>
      <c r="S6958" s="38">
        <f t="shared" ca="1" si="434"/>
        <v>0</v>
      </c>
      <c r="T6958" s="38">
        <f t="shared" ca="1" si="435"/>
        <v>10</v>
      </c>
      <c r="U6958" s="38">
        <f ca="1">SUM($R$9:S6958)</f>
        <v>-168500</v>
      </c>
    </row>
    <row r="6959" spans="16:21" x14ac:dyDescent="0.2">
      <c r="P6959">
        <v>6951</v>
      </c>
      <c r="Q6959" s="37">
        <f t="shared" ca="1" si="432"/>
        <v>0</v>
      </c>
      <c r="R6959" s="38">
        <f t="shared" si="433"/>
        <v>10</v>
      </c>
      <c r="S6959" s="38">
        <f t="shared" ca="1" si="434"/>
        <v>0</v>
      </c>
      <c r="T6959" s="38">
        <f t="shared" ca="1" si="435"/>
        <v>10</v>
      </c>
      <c r="U6959" s="38">
        <f ca="1">SUM($R$9:S6959)</f>
        <v>-168490</v>
      </c>
    </row>
    <row r="6960" spans="16:21" x14ac:dyDescent="0.2">
      <c r="P6960">
        <v>6952</v>
      </c>
      <c r="Q6960" s="37">
        <f t="shared" ca="1" si="432"/>
        <v>0</v>
      </c>
      <c r="R6960" s="38">
        <f t="shared" si="433"/>
        <v>10</v>
      </c>
      <c r="S6960" s="38">
        <f t="shared" ca="1" si="434"/>
        <v>0</v>
      </c>
      <c r="T6960" s="38">
        <f t="shared" ca="1" si="435"/>
        <v>10</v>
      </c>
      <c r="U6960" s="38">
        <f ca="1">SUM($R$9:S6960)</f>
        <v>-168480</v>
      </c>
    </row>
    <row r="6961" spans="16:21" x14ac:dyDescent="0.2">
      <c r="P6961">
        <v>6953</v>
      </c>
      <c r="Q6961" s="37">
        <f t="shared" ref="Q6961:Q7024" ca="1" si="436">IF(RAND()&lt;$C$2,1,0)</f>
        <v>0</v>
      </c>
      <c r="R6961" s="38">
        <f t="shared" ref="R6961:R7024" si="437">$G$2</f>
        <v>10</v>
      </c>
      <c r="S6961" s="38">
        <f t="shared" ref="S6961:S7024" ca="1" si="438">IF(Q6961=1,$G$3,$G$4)</f>
        <v>0</v>
      </c>
      <c r="T6961" s="38">
        <f t="shared" ca="1" si="435"/>
        <v>10</v>
      </c>
      <c r="U6961" s="38">
        <f ca="1">SUM($R$9:S6961)</f>
        <v>-168470</v>
      </c>
    </row>
    <row r="6962" spans="16:21" x14ac:dyDescent="0.2">
      <c r="P6962">
        <v>6954</v>
      </c>
      <c r="Q6962" s="37">
        <f t="shared" ca="1" si="436"/>
        <v>0</v>
      </c>
      <c r="R6962" s="38">
        <f t="shared" si="437"/>
        <v>10</v>
      </c>
      <c r="S6962" s="38">
        <f t="shared" ca="1" si="438"/>
        <v>0</v>
      </c>
      <c r="T6962" s="38">
        <f t="shared" ca="1" si="435"/>
        <v>10</v>
      </c>
      <c r="U6962" s="38">
        <f ca="1">SUM($R$9:S6962)</f>
        <v>-168460</v>
      </c>
    </row>
    <row r="6963" spans="16:21" x14ac:dyDescent="0.2">
      <c r="P6963">
        <v>6955</v>
      </c>
      <c r="Q6963" s="37">
        <f t="shared" ca="1" si="436"/>
        <v>0</v>
      </c>
      <c r="R6963" s="38">
        <f t="shared" si="437"/>
        <v>10</v>
      </c>
      <c r="S6963" s="38">
        <f t="shared" ca="1" si="438"/>
        <v>0</v>
      </c>
      <c r="T6963" s="38">
        <f t="shared" ca="1" si="435"/>
        <v>10</v>
      </c>
      <c r="U6963" s="38">
        <f ca="1">SUM($R$9:S6963)</f>
        <v>-168450</v>
      </c>
    </row>
    <row r="6964" spans="16:21" x14ac:dyDescent="0.2">
      <c r="P6964">
        <v>6956</v>
      </c>
      <c r="Q6964" s="37">
        <f t="shared" ca="1" si="436"/>
        <v>0</v>
      </c>
      <c r="R6964" s="38">
        <f t="shared" si="437"/>
        <v>10</v>
      </c>
      <c r="S6964" s="38">
        <f t="shared" ca="1" si="438"/>
        <v>0</v>
      </c>
      <c r="T6964" s="38">
        <f t="shared" ca="1" si="435"/>
        <v>10</v>
      </c>
      <c r="U6964" s="38">
        <f ca="1">SUM($R$9:S6964)</f>
        <v>-168440</v>
      </c>
    </row>
    <row r="6965" spans="16:21" x14ac:dyDescent="0.2">
      <c r="P6965">
        <v>6957</v>
      </c>
      <c r="Q6965" s="37">
        <f t="shared" ca="1" si="436"/>
        <v>0</v>
      </c>
      <c r="R6965" s="38">
        <f t="shared" si="437"/>
        <v>10</v>
      </c>
      <c r="S6965" s="38">
        <f t="shared" ca="1" si="438"/>
        <v>0</v>
      </c>
      <c r="T6965" s="38">
        <f t="shared" ca="1" si="435"/>
        <v>10</v>
      </c>
      <c r="U6965" s="38">
        <f ca="1">SUM($R$9:S6965)</f>
        <v>-168430</v>
      </c>
    </row>
    <row r="6966" spans="16:21" x14ac:dyDescent="0.2">
      <c r="P6966">
        <v>6958</v>
      </c>
      <c r="Q6966" s="37">
        <f t="shared" ca="1" si="436"/>
        <v>0</v>
      </c>
      <c r="R6966" s="38">
        <f t="shared" si="437"/>
        <v>10</v>
      </c>
      <c r="S6966" s="38">
        <f t="shared" ca="1" si="438"/>
        <v>0</v>
      </c>
      <c r="T6966" s="38">
        <f t="shared" ca="1" si="435"/>
        <v>10</v>
      </c>
      <c r="U6966" s="38">
        <f ca="1">SUM($R$9:S6966)</f>
        <v>-168420</v>
      </c>
    </row>
    <row r="6967" spans="16:21" x14ac:dyDescent="0.2">
      <c r="P6967">
        <v>6959</v>
      </c>
      <c r="Q6967" s="37">
        <f t="shared" ca="1" si="436"/>
        <v>0</v>
      </c>
      <c r="R6967" s="38">
        <f t="shared" si="437"/>
        <v>10</v>
      </c>
      <c r="S6967" s="38">
        <f t="shared" ca="1" si="438"/>
        <v>0</v>
      </c>
      <c r="T6967" s="38">
        <f t="shared" ca="1" si="435"/>
        <v>10</v>
      </c>
      <c r="U6967" s="38">
        <f ca="1">SUM($R$9:S6967)</f>
        <v>-168410</v>
      </c>
    </row>
    <row r="6968" spans="16:21" x14ac:dyDescent="0.2">
      <c r="P6968">
        <v>6960</v>
      </c>
      <c r="Q6968" s="37">
        <f t="shared" ca="1" si="436"/>
        <v>0</v>
      </c>
      <c r="R6968" s="38">
        <f t="shared" si="437"/>
        <v>10</v>
      </c>
      <c r="S6968" s="38">
        <f t="shared" ca="1" si="438"/>
        <v>0</v>
      </c>
      <c r="T6968" s="38">
        <f t="shared" ca="1" si="435"/>
        <v>10</v>
      </c>
      <c r="U6968" s="38">
        <f ca="1">SUM($R$9:S6968)</f>
        <v>-168400</v>
      </c>
    </row>
    <row r="6969" spans="16:21" x14ac:dyDescent="0.2">
      <c r="P6969">
        <v>6961</v>
      </c>
      <c r="Q6969" s="37">
        <f t="shared" ca="1" si="436"/>
        <v>0</v>
      </c>
      <c r="R6969" s="38">
        <f t="shared" si="437"/>
        <v>10</v>
      </c>
      <c r="S6969" s="38">
        <f t="shared" ca="1" si="438"/>
        <v>0</v>
      </c>
      <c r="T6969" s="38">
        <f t="shared" ca="1" si="435"/>
        <v>10</v>
      </c>
      <c r="U6969" s="38">
        <f ca="1">SUM($R$9:S6969)</f>
        <v>-168390</v>
      </c>
    </row>
    <row r="6970" spans="16:21" x14ac:dyDescent="0.2">
      <c r="P6970">
        <v>6962</v>
      </c>
      <c r="Q6970" s="37">
        <f t="shared" ca="1" si="436"/>
        <v>0</v>
      </c>
      <c r="R6970" s="38">
        <f t="shared" si="437"/>
        <v>10</v>
      </c>
      <c r="S6970" s="38">
        <f t="shared" ca="1" si="438"/>
        <v>0</v>
      </c>
      <c r="T6970" s="38">
        <f t="shared" ca="1" si="435"/>
        <v>10</v>
      </c>
      <c r="U6970" s="38">
        <f ca="1">SUM($R$9:S6970)</f>
        <v>-168380</v>
      </c>
    </row>
    <row r="6971" spans="16:21" x14ac:dyDescent="0.2">
      <c r="P6971">
        <v>6963</v>
      </c>
      <c r="Q6971" s="37">
        <f t="shared" ca="1" si="436"/>
        <v>0</v>
      </c>
      <c r="R6971" s="38">
        <f t="shared" si="437"/>
        <v>10</v>
      </c>
      <c r="S6971" s="38">
        <f t="shared" ca="1" si="438"/>
        <v>0</v>
      </c>
      <c r="T6971" s="38">
        <f t="shared" ca="1" si="435"/>
        <v>10</v>
      </c>
      <c r="U6971" s="38">
        <f ca="1">SUM($R$9:S6971)</f>
        <v>-168370</v>
      </c>
    </row>
    <row r="6972" spans="16:21" x14ac:dyDescent="0.2">
      <c r="P6972">
        <v>6964</v>
      </c>
      <c r="Q6972" s="37">
        <f t="shared" ca="1" si="436"/>
        <v>0</v>
      </c>
      <c r="R6972" s="38">
        <f t="shared" si="437"/>
        <v>10</v>
      </c>
      <c r="S6972" s="38">
        <f t="shared" ca="1" si="438"/>
        <v>0</v>
      </c>
      <c r="T6972" s="38">
        <f t="shared" ca="1" si="435"/>
        <v>10</v>
      </c>
      <c r="U6972" s="38">
        <f ca="1">SUM($R$9:S6972)</f>
        <v>-168360</v>
      </c>
    </row>
    <row r="6973" spans="16:21" x14ac:dyDescent="0.2">
      <c r="P6973">
        <v>6965</v>
      </c>
      <c r="Q6973" s="37">
        <f t="shared" ca="1" si="436"/>
        <v>0</v>
      </c>
      <c r="R6973" s="38">
        <f t="shared" si="437"/>
        <v>10</v>
      </c>
      <c r="S6973" s="38">
        <f t="shared" ca="1" si="438"/>
        <v>0</v>
      </c>
      <c r="T6973" s="38">
        <f t="shared" ca="1" si="435"/>
        <v>10</v>
      </c>
      <c r="U6973" s="38">
        <f ca="1">SUM($R$9:S6973)</f>
        <v>-168350</v>
      </c>
    </row>
    <row r="6974" spans="16:21" x14ac:dyDescent="0.2">
      <c r="P6974">
        <v>6966</v>
      </c>
      <c r="Q6974" s="37">
        <f t="shared" ca="1" si="436"/>
        <v>0</v>
      </c>
      <c r="R6974" s="38">
        <f t="shared" si="437"/>
        <v>10</v>
      </c>
      <c r="S6974" s="38">
        <f t="shared" ca="1" si="438"/>
        <v>0</v>
      </c>
      <c r="T6974" s="38">
        <f t="shared" ca="1" si="435"/>
        <v>10</v>
      </c>
      <c r="U6974" s="38">
        <f ca="1">SUM($R$9:S6974)</f>
        <v>-168340</v>
      </c>
    </row>
    <row r="6975" spans="16:21" x14ac:dyDescent="0.2">
      <c r="P6975">
        <v>6967</v>
      </c>
      <c r="Q6975" s="37">
        <f t="shared" ca="1" si="436"/>
        <v>0</v>
      </c>
      <c r="R6975" s="38">
        <f t="shared" si="437"/>
        <v>10</v>
      </c>
      <c r="S6975" s="38">
        <f t="shared" ca="1" si="438"/>
        <v>0</v>
      </c>
      <c r="T6975" s="38">
        <f t="shared" ca="1" si="435"/>
        <v>10</v>
      </c>
      <c r="U6975" s="38">
        <f ca="1">SUM($R$9:S6975)</f>
        <v>-168330</v>
      </c>
    </row>
    <row r="6976" spans="16:21" x14ac:dyDescent="0.2">
      <c r="P6976">
        <v>6968</v>
      </c>
      <c r="Q6976" s="37">
        <f t="shared" ca="1" si="436"/>
        <v>0</v>
      </c>
      <c r="R6976" s="38">
        <f t="shared" si="437"/>
        <v>10</v>
      </c>
      <c r="S6976" s="38">
        <f t="shared" ca="1" si="438"/>
        <v>0</v>
      </c>
      <c r="T6976" s="38">
        <f t="shared" ca="1" si="435"/>
        <v>10</v>
      </c>
      <c r="U6976" s="38">
        <f ca="1">SUM($R$9:S6976)</f>
        <v>-168320</v>
      </c>
    </row>
    <row r="6977" spans="16:21" x14ac:dyDescent="0.2">
      <c r="P6977">
        <v>6969</v>
      </c>
      <c r="Q6977" s="37">
        <f t="shared" ca="1" si="436"/>
        <v>0</v>
      </c>
      <c r="R6977" s="38">
        <f t="shared" si="437"/>
        <v>10</v>
      </c>
      <c r="S6977" s="38">
        <f t="shared" ca="1" si="438"/>
        <v>0</v>
      </c>
      <c r="T6977" s="38">
        <f t="shared" ca="1" si="435"/>
        <v>10</v>
      </c>
      <c r="U6977" s="38">
        <f ca="1">SUM($R$9:S6977)</f>
        <v>-168310</v>
      </c>
    </row>
    <row r="6978" spans="16:21" x14ac:dyDescent="0.2">
      <c r="P6978">
        <v>6970</v>
      </c>
      <c r="Q6978" s="37">
        <f t="shared" ca="1" si="436"/>
        <v>0</v>
      </c>
      <c r="R6978" s="38">
        <f t="shared" si="437"/>
        <v>10</v>
      </c>
      <c r="S6978" s="38">
        <f t="shared" ca="1" si="438"/>
        <v>0</v>
      </c>
      <c r="T6978" s="38">
        <f t="shared" ca="1" si="435"/>
        <v>10</v>
      </c>
      <c r="U6978" s="38">
        <f ca="1">SUM($R$9:S6978)</f>
        <v>-168300</v>
      </c>
    </row>
    <row r="6979" spans="16:21" x14ac:dyDescent="0.2">
      <c r="P6979">
        <v>6971</v>
      </c>
      <c r="Q6979" s="37">
        <f t="shared" ca="1" si="436"/>
        <v>0</v>
      </c>
      <c r="R6979" s="38">
        <f t="shared" si="437"/>
        <v>10</v>
      </c>
      <c r="S6979" s="38">
        <f t="shared" ca="1" si="438"/>
        <v>0</v>
      </c>
      <c r="T6979" s="38">
        <f t="shared" ca="1" si="435"/>
        <v>10</v>
      </c>
      <c r="U6979" s="38">
        <f ca="1">SUM($R$9:S6979)</f>
        <v>-168290</v>
      </c>
    </row>
    <row r="6980" spans="16:21" x14ac:dyDescent="0.2">
      <c r="P6980">
        <v>6972</v>
      </c>
      <c r="Q6980" s="37">
        <f t="shared" ca="1" si="436"/>
        <v>0</v>
      </c>
      <c r="R6980" s="38">
        <f t="shared" si="437"/>
        <v>10</v>
      </c>
      <c r="S6980" s="38">
        <f t="shared" ca="1" si="438"/>
        <v>0</v>
      </c>
      <c r="T6980" s="38">
        <f t="shared" ca="1" si="435"/>
        <v>10</v>
      </c>
      <c r="U6980" s="38">
        <f ca="1">SUM($R$9:S6980)</f>
        <v>-168280</v>
      </c>
    </row>
    <row r="6981" spans="16:21" x14ac:dyDescent="0.2">
      <c r="P6981">
        <v>6973</v>
      </c>
      <c r="Q6981" s="37">
        <f t="shared" ca="1" si="436"/>
        <v>0</v>
      </c>
      <c r="R6981" s="38">
        <f t="shared" si="437"/>
        <v>10</v>
      </c>
      <c r="S6981" s="38">
        <f t="shared" ca="1" si="438"/>
        <v>0</v>
      </c>
      <c r="T6981" s="38">
        <f t="shared" ca="1" si="435"/>
        <v>10</v>
      </c>
      <c r="U6981" s="38">
        <f ca="1">SUM($R$9:S6981)</f>
        <v>-168270</v>
      </c>
    </row>
    <row r="6982" spans="16:21" x14ac:dyDescent="0.2">
      <c r="P6982">
        <v>6974</v>
      </c>
      <c r="Q6982" s="37">
        <f t="shared" ca="1" si="436"/>
        <v>0</v>
      </c>
      <c r="R6982" s="38">
        <f t="shared" si="437"/>
        <v>10</v>
      </c>
      <c r="S6982" s="38">
        <f t="shared" ca="1" si="438"/>
        <v>0</v>
      </c>
      <c r="T6982" s="38">
        <f t="shared" ca="1" si="435"/>
        <v>10</v>
      </c>
      <c r="U6982" s="38">
        <f ca="1">SUM($R$9:S6982)</f>
        <v>-168260</v>
      </c>
    </row>
    <row r="6983" spans="16:21" x14ac:dyDescent="0.2">
      <c r="P6983">
        <v>6975</v>
      </c>
      <c r="Q6983" s="37">
        <f t="shared" ca="1" si="436"/>
        <v>0</v>
      </c>
      <c r="R6983" s="38">
        <f t="shared" si="437"/>
        <v>10</v>
      </c>
      <c r="S6983" s="38">
        <f t="shared" ca="1" si="438"/>
        <v>0</v>
      </c>
      <c r="T6983" s="38">
        <f t="shared" ca="1" si="435"/>
        <v>10</v>
      </c>
      <c r="U6983" s="38">
        <f ca="1">SUM($R$9:S6983)</f>
        <v>-168250</v>
      </c>
    </row>
    <row r="6984" spans="16:21" x14ac:dyDescent="0.2">
      <c r="P6984">
        <v>6976</v>
      </c>
      <c r="Q6984" s="37">
        <f t="shared" ca="1" si="436"/>
        <v>0</v>
      </c>
      <c r="R6984" s="38">
        <f t="shared" si="437"/>
        <v>10</v>
      </c>
      <c r="S6984" s="38">
        <f t="shared" ca="1" si="438"/>
        <v>0</v>
      </c>
      <c r="T6984" s="38">
        <f t="shared" ca="1" si="435"/>
        <v>10</v>
      </c>
      <c r="U6984" s="38">
        <f ca="1">SUM($R$9:S6984)</f>
        <v>-168240</v>
      </c>
    </row>
    <row r="6985" spans="16:21" x14ac:dyDescent="0.2">
      <c r="P6985">
        <v>6977</v>
      </c>
      <c r="Q6985" s="37">
        <f t="shared" ca="1" si="436"/>
        <v>0</v>
      </c>
      <c r="R6985" s="38">
        <f t="shared" si="437"/>
        <v>10</v>
      </c>
      <c r="S6985" s="38">
        <f t="shared" ca="1" si="438"/>
        <v>0</v>
      </c>
      <c r="T6985" s="38">
        <f t="shared" ca="1" si="435"/>
        <v>10</v>
      </c>
      <c r="U6985" s="38">
        <f ca="1">SUM($R$9:S6985)</f>
        <v>-168230</v>
      </c>
    </row>
    <row r="6986" spans="16:21" x14ac:dyDescent="0.2">
      <c r="P6986">
        <v>6978</v>
      </c>
      <c r="Q6986" s="37">
        <f t="shared" ca="1" si="436"/>
        <v>0</v>
      </c>
      <c r="R6986" s="38">
        <f t="shared" si="437"/>
        <v>10</v>
      </c>
      <c r="S6986" s="38">
        <f t="shared" ca="1" si="438"/>
        <v>0</v>
      </c>
      <c r="T6986" s="38">
        <f t="shared" ref="T6986:T7049" ca="1" si="439">R6986+S6986</f>
        <v>10</v>
      </c>
      <c r="U6986" s="38">
        <f ca="1">SUM($R$9:S6986)</f>
        <v>-168220</v>
      </c>
    </row>
    <row r="6987" spans="16:21" x14ac:dyDescent="0.2">
      <c r="P6987">
        <v>6979</v>
      </c>
      <c r="Q6987" s="37">
        <f t="shared" ca="1" si="436"/>
        <v>0</v>
      </c>
      <c r="R6987" s="38">
        <f t="shared" si="437"/>
        <v>10</v>
      </c>
      <c r="S6987" s="38">
        <f t="shared" ca="1" si="438"/>
        <v>0</v>
      </c>
      <c r="T6987" s="38">
        <f t="shared" ca="1" si="439"/>
        <v>10</v>
      </c>
      <c r="U6987" s="38">
        <f ca="1">SUM($R$9:S6987)</f>
        <v>-168210</v>
      </c>
    </row>
    <row r="6988" spans="16:21" x14ac:dyDescent="0.2">
      <c r="P6988">
        <v>6980</v>
      </c>
      <c r="Q6988" s="37">
        <f t="shared" ca="1" si="436"/>
        <v>0</v>
      </c>
      <c r="R6988" s="38">
        <f t="shared" si="437"/>
        <v>10</v>
      </c>
      <c r="S6988" s="38">
        <f t="shared" ca="1" si="438"/>
        <v>0</v>
      </c>
      <c r="T6988" s="38">
        <f t="shared" ca="1" si="439"/>
        <v>10</v>
      </c>
      <c r="U6988" s="38">
        <f ca="1">SUM($R$9:S6988)</f>
        <v>-168200</v>
      </c>
    </row>
    <row r="6989" spans="16:21" x14ac:dyDescent="0.2">
      <c r="P6989">
        <v>6981</v>
      </c>
      <c r="Q6989" s="37">
        <f t="shared" ca="1" si="436"/>
        <v>0</v>
      </c>
      <c r="R6989" s="38">
        <f t="shared" si="437"/>
        <v>10</v>
      </c>
      <c r="S6989" s="38">
        <f t="shared" ca="1" si="438"/>
        <v>0</v>
      </c>
      <c r="T6989" s="38">
        <f t="shared" ca="1" si="439"/>
        <v>10</v>
      </c>
      <c r="U6989" s="38">
        <f ca="1">SUM($R$9:S6989)</f>
        <v>-168190</v>
      </c>
    </row>
    <row r="6990" spans="16:21" x14ac:dyDescent="0.2">
      <c r="P6990">
        <v>6982</v>
      </c>
      <c r="Q6990" s="37">
        <f t="shared" ca="1" si="436"/>
        <v>0</v>
      </c>
      <c r="R6990" s="38">
        <f t="shared" si="437"/>
        <v>10</v>
      </c>
      <c r="S6990" s="38">
        <f t="shared" ca="1" si="438"/>
        <v>0</v>
      </c>
      <c r="T6990" s="38">
        <f t="shared" ca="1" si="439"/>
        <v>10</v>
      </c>
      <c r="U6990" s="38">
        <f ca="1">SUM($R$9:S6990)</f>
        <v>-168180</v>
      </c>
    </row>
    <row r="6991" spans="16:21" x14ac:dyDescent="0.2">
      <c r="P6991">
        <v>6983</v>
      </c>
      <c r="Q6991" s="37">
        <f t="shared" ca="1" si="436"/>
        <v>0</v>
      </c>
      <c r="R6991" s="38">
        <f t="shared" si="437"/>
        <v>10</v>
      </c>
      <c r="S6991" s="38">
        <f t="shared" ca="1" si="438"/>
        <v>0</v>
      </c>
      <c r="T6991" s="38">
        <f t="shared" ca="1" si="439"/>
        <v>10</v>
      </c>
      <c r="U6991" s="38">
        <f ca="1">SUM($R$9:S6991)</f>
        <v>-168170</v>
      </c>
    </row>
    <row r="6992" spans="16:21" x14ac:dyDescent="0.2">
      <c r="P6992">
        <v>6984</v>
      </c>
      <c r="Q6992" s="37">
        <f t="shared" ca="1" si="436"/>
        <v>0</v>
      </c>
      <c r="R6992" s="38">
        <f t="shared" si="437"/>
        <v>10</v>
      </c>
      <c r="S6992" s="38">
        <f t="shared" ca="1" si="438"/>
        <v>0</v>
      </c>
      <c r="T6992" s="38">
        <f t="shared" ca="1" si="439"/>
        <v>10</v>
      </c>
      <c r="U6992" s="38">
        <f ca="1">SUM($R$9:S6992)</f>
        <v>-168160</v>
      </c>
    </row>
    <row r="6993" spans="16:21" x14ac:dyDescent="0.2">
      <c r="P6993">
        <v>6985</v>
      </c>
      <c r="Q6993" s="37">
        <f t="shared" ca="1" si="436"/>
        <v>0</v>
      </c>
      <c r="R6993" s="38">
        <f t="shared" si="437"/>
        <v>10</v>
      </c>
      <c r="S6993" s="38">
        <f t="shared" ca="1" si="438"/>
        <v>0</v>
      </c>
      <c r="T6993" s="38">
        <f t="shared" ca="1" si="439"/>
        <v>10</v>
      </c>
      <c r="U6993" s="38">
        <f ca="1">SUM($R$9:S6993)</f>
        <v>-168150</v>
      </c>
    </row>
    <row r="6994" spans="16:21" x14ac:dyDescent="0.2">
      <c r="P6994">
        <v>6986</v>
      </c>
      <c r="Q6994" s="37">
        <f t="shared" ca="1" si="436"/>
        <v>0</v>
      </c>
      <c r="R6994" s="38">
        <f t="shared" si="437"/>
        <v>10</v>
      </c>
      <c r="S6994" s="38">
        <f t="shared" ca="1" si="438"/>
        <v>0</v>
      </c>
      <c r="T6994" s="38">
        <f t="shared" ca="1" si="439"/>
        <v>10</v>
      </c>
      <c r="U6994" s="38">
        <f ca="1">SUM($R$9:S6994)</f>
        <v>-168140</v>
      </c>
    </row>
    <row r="6995" spans="16:21" x14ac:dyDescent="0.2">
      <c r="P6995">
        <v>6987</v>
      </c>
      <c r="Q6995" s="37">
        <f t="shared" ca="1" si="436"/>
        <v>0</v>
      </c>
      <c r="R6995" s="38">
        <f t="shared" si="437"/>
        <v>10</v>
      </c>
      <c r="S6995" s="38">
        <f t="shared" ca="1" si="438"/>
        <v>0</v>
      </c>
      <c r="T6995" s="38">
        <f t="shared" ca="1" si="439"/>
        <v>10</v>
      </c>
      <c r="U6995" s="38">
        <f ca="1">SUM($R$9:S6995)</f>
        <v>-168130</v>
      </c>
    </row>
    <row r="6996" spans="16:21" x14ac:dyDescent="0.2">
      <c r="P6996">
        <v>6988</v>
      </c>
      <c r="Q6996" s="37">
        <f t="shared" ca="1" si="436"/>
        <v>0</v>
      </c>
      <c r="R6996" s="38">
        <f t="shared" si="437"/>
        <v>10</v>
      </c>
      <c r="S6996" s="38">
        <f t="shared" ca="1" si="438"/>
        <v>0</v>
      </c>
      <c r="T6996" s="38">
        <f t="shared" ca="1" si="439"/>
        <v>10</v>
      </c>
      <c r="U6996" s="38">
        <f ca="1">SUM($R$9:S6996)</f>
        <v>-168120</v>
      </c>
    </row>
    <row r="6997" spans="16:21" x14ac:dyDescent="0.2">
      <c r="P6997">
        <v>6989</v>
      </c>
      <c r="Q6997" s="37">
        <f t="shared" ca="1" si="436"/>
        <v>0</v>
      </c>
      <c r="R6997" s="38">
        <f t="shared" si="437"/>
        <v>10</v>
      </c>
      <c r="S6997" s="38">
        <f t="shared" ca="1" si="438"/>
        <v>0</v>
      </c>
      <c r="T6997" s="38">
        <f t="shared" ca="1" si="439"/>
        <v>10</v>
      </c>
      <c r="U6997" s="38">
        <f ca="1">SUM($R$9:S6997)</f>
        <v>-168110</v>
      </c>
    </row>
    <row r="6998" spans="16:21" x14ac:dyDescent="0.2">
      <c r="P6998">
        <v>6990</v>
      </c>
      <c r="Q6998" s="37">
        <f t="shared" ca="1" si="436"/>
        <v>0</v>
      </c>
      <c r="R6998" s="38">
        <f t="shared" si="437"/>
        <v>10</v>
      </c>
      <c r="S6998" s="38">
        <f t="shared" ca="1" si="438"/>
        <v>0</v>
      </c>
      <c r="T6998" s="38">
        <f t="shared" ca="1" si="439"/>
        <v>10</v>
      </c>
      <c r="U6998" s="38">
        <f ca="1">SUM($R$9:S6998)</f>
        <v>-168100</v>
      </c>
    </row>
    <row r="6999" spans="16:21" x14ac:dyDescent="0.2">
      <c r="P6999">
        <v>6991</v>
      </c>
      <c r="Q6999" s="37">
        <f t="shared" ca="1" si="436"/>
        <v>0</v>
      </c>
      <c r="R6999" s="38">
        <f t="shared" si="437"/>
        <v>10</v>
      </c>
      <c r="S6999" s="38">
        <f t="shared" ca="1" si="438"/>
        <v>0</v>
      </c>
      <c r="T6999" s="38">
        <f t="shared" ca="1" si="439"/>
        <v>10</v>
      </c>
      <c r="U6999" s="38">
        <f ca="1">SUM($R$9:S6999)</f>
        <v>-168090</v>
      </c>
    </row>
    <row r="7000" spans="16:21" x14ac:dyDescent="0.2">
      <c r="P7000">
        <v>6992</v>
      </c>
      <c r="Q7000" s="37">
        <f t="shared" ca="1" si="436"/>
        <v>0</v>
      </c>
      <c r="R7000" s="38">
        <f t="shared" si="437"/>
        <v>10</v>
      </c>
      <c r="S7000" s="38">
        <f t="shared" ca="1" si="438"/>
        <v>0</v>
      </c>
      <c r="T7000" s="38">
        <f t="shared" ca="1" si="439"/>
        <v>10</v>
      </c>
      <c r="U7000" s="38">
        <f ca="1">SUM($R$9:S7000)</f>
        <v>-168080</v>
      </c>
    </row>
    <row r="7001" spans="16:21" x14ac:dyDescent="0.2">
      <c r="P7001">
        <v>6993</v>
      </c>
      <c r="Q7001" s="37">
        <f t="shared" ca="1" si="436"/>
        <v>0</v>
      </c>
      <c r="R7001" s="38">
        <f t="shared" si="437"/>
        <v>10</v>
      </c>
      <c r="S7001" s="38">
        <f t="shared" ca="1" si="438"/>
        <v>0</v>
      </c>
      <c r="T7001" s="38">
        <f t="shared" ca="1" si="439"/>
        <v>10</v>
      </c>
      <c r="U7001" s="38">
        <f ca="1">SUM($R$9:S7001)</f>
        <v>-168070</v>
      </c>
    </row>
    <row r="7002" spans="16:21" x14ac:dyDescent="0.2">
      <c r="P7002">
        <v>6994</v>
      </c>
      <c r="Q7002" s="37">
        <f t="shared" ca="1" si="436"/>
        <v>0</v>
      </c>
      <c r="R7002" s="38">
        <f t="shared" si="437"/>
        <v>10</v>
      </c>
      <c r="S7002" s="38">
        <f t="shared" ca="1" si="438"/>
        <v>0</v>
      </c>
      <c r="T7002" s="38">
        <f t="shared" ca="1" si="439"/>
        <v>10</v>
      </c>
      <c r="U7002" s="38">
        <f ca="1">SUM($R$9:S7002)</f>
        <v>-168060</v>
      </c>
    </row>
    <row r="7003" spans="16:21" x14ac:dyDescent="0.2">
      <c r="P7003">
        <v>6995</v>
      </c>
      <c r="Q7003" s="37">
        <f t="shared" ca="1" si="436"/>
        <v>0</v>
      </c>
      <c r="R7003" s="38">
        <f t="shared" si="437"/>
        <v>10</v>
      </c>
      <c r="S7003" s="38">
        <f t="shared" ca="1" si="438"/>
        <v>0</v>
      </c>
      <c r="T7003" s="38">
        <f t="shared" ca="1" si="439"/>
        <v>10</v>
      </c>
      <c r="U7003" s="38">
        <f ca="1">SUM($R$9:S7003)</f>
        <v>-168050</v>
      </c>
    </row>
    <row r="7004" spans="16:21" x14ac:dyDescent="0.2">
      <c r="P7004">
        <v>6996</v>
      </c>
      <c r="Q7004" s="37">
        <f t="shared" ca="1" si="436"/>
        <v>0</v>
      </c>
      <c r="R7004" s="38">
        <f t="shared" si="437"/>
        <v>10</v>
      </c>
      <c r="S7004" s="38">
        <f t="shared" ca="1" si="438"/>
        <v>0</v>
      </c>
      <c r="T7004" s="38">
        <f t="shared" ca="1" si="439"/>
        <v>10</v>
      </c>
      <c r="U7004" s="38">
        <f ca="1">SUM($R$9:S7004)</f>
        <v>-168040</v>
      </c>
    </row>
    <row r="7005" spans="16:21" x14ac:dyDescent="0.2">
      <c r="P7005">
        <v>6997</v>
      </c>
      <c r="Q7005" s="37">
        <f t="shared" ca="1" si="436"/>
        <v>0</v>
      </c>
      <c r="R7005" s="38">
        <f t="shared" si="437"/>
        <v>10</v>
      </c>
      <c r="S7005" s="38">
        <f t="shared" ca="1" si="438"/>
        <v>0</v>
      </c>
      <c r="T7005" s="38">
        <f t="shared" ca="1" si="439"/>
        <v>10</v>
      </c>
      <c r="U7005" s="38">
        <f ca="1">SUM($R$9:S7005)</f>
        <v>-168030</v>
      </c>
    </row>
    <row r="7006" spans="16:21" x14ac:dyDescent="0.2">
      <c r="P7006">
        <v>6998</v>
      </c>
      <c r="Q7006" s="37">
        <f t="shared" ca="1" si="436"/>
        <v>0</v>
      </c>
      <c r="R7006" s="38">
        <f t="shared" si="437"/>
        <v>10</v>
      </c>
      <c r="S7006" s="38">
        <f t="shared" ca="1" si="438"/>
        <v>0</v>
      </c>
      <c r="T7006" s="38">
        <f t="shared" ca="1" si="439"/>
        <v>10</v>
      </c>
      <c r="U7006" s="38">
        <f ca="1">SUM($R$9:S7006)</f>
        <v>-168020</v>
      </c>
    </row>
    <row r="7007" spans="16:21" x14ac:dyDescent="0.2">
      <c r="P7007">
        <v>6999</v>
      </c>
      <c r="Q7007" s="37">
        <f t="shared" ca="1" si="436"/>
        <v>0</v>
      </c>
      <c r="R7007" s="38">
        <f t="shared" si="437"/>
        <v>10</v>
      </c>
      <c r="S7007" s="38">
        <f t="shared" ca="1" si="438"/>
        <v>0</v>
      </c>
      <c r="T7007" s="38">
        <f t="shared" ca="1" si="439"/>
        <v>10</v>
      </c>
      <c r="U7007" s="38">
        <f ca="1">SUM($R$9:S7007)</f>
        <v>-168010</v>
      </c>
    </row>
    <row r="7008" spans="16:21" x14ac:dyDescent="0.2">
      <c r="P7008">
        <v>7000</v>
      </c>
      <c r="Q7008" s="37">
        <f t="shared" ca="1" si="436"/>
        <v>0</v>
      </c>
      <c r="R7008" s="38">
        <f t="shared" si="437"/>
        <v>10</v>
      </c>
      <c r="S7008" s="38">
        <f t="shared" ca="1" si="438"/>
        <v>0</v>
      </c>
      <c r="T7008" s="38">
        <f t="shared" ca="1" si="439"/>
        <v>10</v>
      </c>
      <c r="U7008" s="38">
        <f ca="1">SUM($R$9:S7008)</f>
        <v>-168000</v>
      </c>
    </row>
    <row r="7009" spans="16:21" x14ac:dyDescent="0.2">
      <c r="P7009">
        <v>7001</v>
      </c>
      <c r="Q7009" s="37">
        <f t="shared" ca="1" si="436"/>
        <v>0</v>
      </c>
      <c r="R7009" s="38">
        <f t="shared" si="437"/>
        <v>10</v>
      </c>
      <c r="S7009" s="38">
        <f t="shared" ca="1" si="438"/>
        <v>0</v>
      </c>
      <c r="T7009" s="38">
        <f t="shared" ca="1" si="439"/>
        <v>10</v>
      </c>
      <c r="U7009" s="38">
        <f ca="1">SUM($R$9:S7009)</f>
        <v>-167990</v>
      </c>
    </row>
    <row r="7010" spans="16:21" x14ac:dyDescent="0.2">
      <c r="P7010">
        <v>7002</v>
      </c>
      <c r="Q7010" s="37">
        <f t="shared" ca="1" si="436"/>
        <v>0</v>
      </c>
      <c r="R7010" s="38">
        <f t="shared" si="437"/>
        <v>10</v>
      </c>
      <c r="S7010" s="38">
        <f t="shared" ca="1" si="438"/>
        <v>0</v>
      </c>
      <c r="T7010" s="38">
        <f t="shared" ca="1" si="439"/>
        <v>10</v>
      </c>
      <c r="U7010" s="38">
        <f ca="1">SUM($R$9:S7010)</f>
        <v>-167980</v>
      </c>
    </row>
    <row r="7011" spans="16:21" x14ac:dyDescent="0.2">
      <c r="P7011">
        <v>7003</v>
      </c>
      <c r="Q7011" s="37">
        <f t="shared" ca="1" si="436"/>
        <v>0</v>
      </c>
      <c r="R7011" s="38">
        <f t="shared" si="437"/>
        <v>10</v>
      </c>
      <c r="S7011" s="38">
        <f t="shared" ca="1" si="438"/>
        <v>0</v>
      </c>
      <c r="T7011" s="38">
        <f t="shared" ca="1" si="439"/>
        <v>10</v>
      </c>
      <c r="U7011" s="38">
        <f ca="1">SUM($R$9:S7011)</f>
        <v>-167970</v>
      </c>
    </row>
    <row r="7012" spans="16:21" x14ac:dyDescent="0.2">
      <c r="P7012">
        <v>7004</v>
      </c>
      <c r="Q7012" s="37">
        <f t="shared" ca="1" si="436"/>
        <v>0</v>
      </c>
      <c r="R7012" s="38">
        <f t="shared" si="437"/>
        <v>10</v>
      </c>
      <c r="S7012" s="38">
        <f t="shared" ca="1" si="438"/>
        <v>0</v>
      </c>
      <c r="T7012" s="38">
        <f t="shared" ca="1" si="439"/>
        <v>10</v>
      </c>
      <c r="U7012" s="38">
        <f ca="1">SUM($R$9:S7012)</f>
        <v>-167960</v>
      </c>
    </row>
    <row r="7013" spans="16:21" x14ac:dyDescent="0.2">
      <c r="P7013">
        <v>7005</v>
      </c>
      <c r="Q7013" s="37">
        <f t="shared" ca="1" si="436"/>
        <v>0</v>
      </c>
      <c r="R7013" s="38">
        <f t="shared" si="437"/>
        <v>10</v>
      </c>
      <c r="S7013" s="38">
        <f t="shared" ca="1" si="438"/>
        <v>0</v>
      </c>
      <c r="T7013" s="38">
        <f t="shared" ca="1" si="439"/>
        <v>10</v>
      </c>
      <c r="U7013" s="38">
        <f ca="1">SUM($R$9:S7013)</f>
        <v>-167950</v>
      </c>
    </row>
    <row r="7014" spans="16:21" x14ac:dyDescent="0.2">
      <c r="P7014">
        <v>7006</v>
      </c>
      <c r="Q7014" s="37">
        <f t="shared" ca="1" si="436"/>
        <v>0</v>
      </c>
      <c r="R7014" s="38">
        <f t="shared" si="437"/>
        <v>10</v>
      </c>
      <c r="S7014" s="38">
        <f t="shared" ca="1" si="438"/>
        <v>0</v>
      </c>
      <c r="T7014" s="38">
        <f t="shared" ca="1" si="439"/>
        <v>10</v>
      </c>
      <c r="U7014" s="38">
        <f ca="1">SUM($R$9:S7014)</f>
        <v>-167940</v>
      </c>
    </row>
    <row r="7015" spans="16:21" x14ac:dyDescent="0.2">
      <c r="P7015">
        <v>7007</v>
      </c>
      <c r="Q7015" s="37">
        <f t="shared" ca="1" si="436"/>
        <v>0</v>
      </c>
      <c r="R7015" s="38">
        <f t="shared" si="437"/>
        <v>10</v>
      </c>
      <c r="S7015" s="38">
        <f t="shared" ca="1" si="438"/>
        <v>0</v>
      </c>
      <c r="T7015" s="38">
        <f t="shared" ca="1" si="439"/>
        <v>10</v>
      </c>
      <c r="U7015" s="38">
        <f ca="1">SUM($R$9:S7015)</f>
        <v>-167930</v>
      </c>
    </row>
    <row r="7016" spans="16:21" x14ac:dyDescent="0.2">
      <c r="P7016">
        <v>7008</v>
      </c>
      <c r="Q7016" s="37">
        <f t="shared" ca="1" si="436"/>
        <v>0</v>
      </c>
      <c r="R7016" s="38">
        <f t="shared" si="437"/>
        <v>10</v>
      </c>
      <c r="S7016" s="38">
        <f t="shared" ca="1" si="438"/>
        <v>0</v>
      </c>
      <c r="T7016" s="38">
        <f t="shared" ca="1" si="439"/>
        <v>10</v>
      </c>
      <c r="U7016" s="38">
        <f ca="1">SUM($R$9:S7016)</f>
        <v>-167920</v>
      </c>
    </row>
    <row r="7017" spans="16:21" x14ac:dyDescent="0.2">
      <c r="P7017">
        <v>7009</v>
      </c>
      <c r="Q7017" s="37">
        <f t="shared" ca="1" si="436"/>
        <v>0</v>
      </c>
      <c r="R7017" s="38">
        <f t="shared" si="437"/>
        <v>10</v>
      </c>
      <c r="S7017" s="38">
        <f t="shared" ca="1" si="438"/>
        <v>0</v>
      </c>
      <c r="T7017" s="38">
        <f t="shared" ca="1" si="439"/>
        <v>10</v>
      </c>
      <c r="U7017" s="38">
        <f ca="1">SUM($R$9:S7017)</f>
        <v>-167910</v>
      </c>
    </row>
    <row r="7018" spans="16:21" x14ac:dyDescent="0.2">
      <c r="P7018">
        <v>7010</v>
      </c>
      <c r="Q7018" s="37">
        <f t="shared" ca="1" si="436"/>
        <v>0</v>
      </c>
      <c r="R7018" s="38">
        <f t="shared" si="437"/>
        <v>10</v>
      </c>
      <c r="S7018" s="38">
        <f t="shared" ca="1" si="438"/>
        <v>0</v>
      </c>
      <c r="T7018" s="38">
        <f t="shared" ca="1" si="439"/>
        <v>10</v>
      </c>
      <c r="U7018" s="38">
        <f ca="1">SUM($R$9:S7018)</f>
        <v>-167900</v>
      </c>
    </row>
    <row r="7019" spans="16:21" x14ac:dyDescent="0.2">
      <c r="P7019">
        <v>7011</v>
      </c>
      <c r="Q7019" s="37">
        <f t="shared" ca="1" si="436"/>
        <v>0</v>
      </c>
      <c r="R7019" s="38">
        <f t="shared" si="437"/>
        <v>10</v>
      </c>
      <c r="S7019" s="38">
        <f t="shared" ca="1" si="438"/>
        <v>0</v>
      </c>
      <c r="T7019" s="38">
        <f t="shared" ca="1" si="439"/>
        <v>10</v>
      </c>
      <c r="U7019" s="38">
        <f ca="1">SUM($R$9:S7019)</f>
        <v>-167890</v>
      </c>
    </row>
    <row r="7020" spans="16:21" x14ac:dyDescent="0.2">
      <c r="P7020">
        <v>7012</v>
      </c>
      <c r="Q7020" s="37">
        <f t="shared" ca="1" si="436"/>
        <v>0</v>
      </c>
      <c r="R7020" s="38">
        <f t="shared" si="437"/>
        <v>10</v>
      </c>
      <c r="S7020" s="38">
        <f t="shared" ca="1" si="438"/>
        <v>0</v>
      </c>
      <c r="T7020" s="38">
        <f t="shared" ca="1" si="439"/>
        <v>10</v>
      </c>
      <c r="U7020" s="38">
        <f ca="1">SUM($R$9:S7020)</f>
        <v>-167880</v>
      </c>
    </row>
    <row r="7021" spans="16:21" x14ac:dyDescent="0.2">
      <c r="P7021">
        <v>7013</v>
      </c>
      <c r="Q7021" s="37">
        <f t="shared" ca="1" si="436"/>
        <v>0</v>
      </c>
      <c r="R7021" s="38">
        <f t="shared" si="437"/>
        <v>10</v>
      </c>
      <c r="S7021" s="38">
        <f t="shared" ca="1" si="438"/>
        <v>0</v>
      </c>
      <c r="T7021" s="38">
        <f t="shared" ca="1" si="439"/>
        <v>10</v>
      </c>
      <c r="U7021" s="38">
        <f ca="1">SUM($R$9:S7021)</f>
        <v>-167870</v>
      </c>
    </row>
    <row r="7022" spans="16:21" x14ac:dyDescent="0.2">
      <c r="P7022">
        <v>7014</v>
      </c>
      <c r="Q7022" s="37">
        <f t="shared" ca="1" si="436"/>
        <v>0</v>
      </c>
      <c r="R7022" s="38">
        <f t="shared" si="437"/>
        <v>10</v>
      </c>
      <c r="S7022" s="38">
        <f t="shared" ca="1" si="438"/>
        <v>0</v>
      </c>
      <c r="T7022" s="38">
        <f t="shared" ca="1" si="439"/>
        <v>10</v>
      </c>
      <c r="U7022" s="38">
        <f ca="1">SUM($R$9:S7022)</f>
        <v>-167860</v>
      </c>
    </row>
    <row r="7023" spans="16:21" x14ac:dyDescent="0.2">
      <c r="P7023">
        <v>7015</v>
      </c>
      <c r="Q7023" s="37">
        <f t="shared" ca="1" si="436"/>
        <v>0</v>
      </c>
      <c r="R7023" s="38">
        <f t="shared" si="437"/>
        <v>10</v>
      </c>
      <c r="S7023" s="38">
        <f t="shared" ca="1" si="438"/>
        <v>0</v>
      </c>
      <c r="T7023" s="38">
        <f t="shared" ca="1" si="439"/>
        <v>10</v>
      </c>
      <c r="U7023" s="38">
        <f ca="1">SUM($R$9:S7023)</f>
        <v>-167850</v>
      </c>
    </row>
    <row r="7024" spans="16:21" x14ac:dyDescent="0.2">
      <c r="P7024">
        <v>7016</v>
      </c>
      <c r="Q7024" s="37">
        <f t="shared" ca="1" si="436"/>
        <v>0</v>
      </c>
      <c r="R7024" s="38">
        <f t="shared" si="437"/>
        <v>10</v>
      </c>
      <c r="S7024" s="38">
        <f t="shared" ca="1" si="438"/>
        <v>0</v>
      </c>
      <c r="T7024" s="38">
        <f t="shared" ca="1" si="439"/>
        <v>10</v>
      </c>
      <c r="U7024" s="38">
        <f ca="1">SUM($R$9:S7024)</f>
        <v>-167840</v>
      </c>
    </row>
    <row r="7025" spans="16:21" x14ac:dyDescent="0.2">
      <c r="P7025">
        <v>7017</v>
      </c>
      <c r="Q7025" s="37">
        <f t="shared" ref="Q7025:Q7088" ca="1" si="440">IF(RAND()&lt;$C$2,1,0)</f>
        <v>0</v>
      </c>
      <c r="R7025" s="38">
        <f t="shared" ref="R7025:R7088" si="441">$G$2</f>
        <v>10</v>
      </c>
      <c r="S7025" s="38">
        <f t="shared" ref="S7025:S7088" ca="1" si="442">IF(Q7025=1,$G$3,$G$4)</f>
        <v>0</v>
      </c>
      <c r="T7025" s="38">
        <f t="shared" ca="1" si="439"/>
        <v>10</v>
      </c>
      <c r="U7025" s="38">
        <f ca="1">SUM($R$9:S7025)</f>
        <v>-167830</v>
      </c>
    </row>
    <row r="7026" spans="16:21" x14ac:dyDescent="0.2">
      <c r="P7026">
        <v>7018</v>
      </c>
      <c r="Q7026" s="37">
        <f t="shared" ca="1" si="440"/>
        <v>0</v>
      </c>
      <c r="R7026" s="38">
        <f t="shared" si="441"/>
        <v>10</v>
      </c>
      <c r="S7026" s="38">
        <f t="shared" ca="1" si="442"/>
        <v>0</v>
      </c>
      <c r="T7026" s="38">
        <f t="shared" ca="1" si="439"/>
        <v>10</v>
      </c>
      <c r="U7026" s="38">
        <f ca="1">SUM($R$9:S7026)</f>
        <v>-167820</v>
      </c>
    </row>
    <row r="7027" spans="16:21" x14ac:dyDescent="0.2">
      <c r="P7027">
        <v>7019</v>
      </c>
      <c r="Q7027" s="37">
        <f t="shared" ca="1" si="440"/>
        <v>0</v>
      </c>
      <c r="R7027" s="38">
        <f t="shared" si="441"/>
        <v>10</v>
      </c>
      <c r="S7027" s="38">
        <f t="shared" ca="1" si="442"/>
        <v>0</v>
      </c>
      <c r="T7027" s="38">
        <f t="shared" ca="1" si="439"/>
        <v>10</v>
      </c>
      <c r="U7027" s="38">
        <f ca="1">SUM($R$9:S7027)</f>
        <v>-167810</v>
      </c>
    </row>
    <row r="7028" spans="16:21" x14ac:dyDescent="0.2">
      <c r="P7028">
        <v>7020</v>
      </c>
      <c r="Q7028" s="37">
        <f t="shared" ca="1" si="440"/>
        <v>0</v>
      </c>
      <c r="R7028" s="38">
        <f t="shared" si="441"/>
        <v>10</v>
      </c>
      <c r="S7028" s="38">
        <f t="shared" ca="1" si="442"/>
        <v>0</v>
      </c>
      <c r="T7028" s="38">
        <f t="shared" ca="1" si="439"/>
        <v>10</v>
      </c>
      <c r="U7028" s="38">
        <f ca="1">SUM($R$9:S7028)</f>
        <v>-167800</v>
      </c>
    </row>
    <row r="7029" spans="16:21" x14ac:dyDescent="0.2">
      <c r="P7029">
        <v>7021</v>
      </c>
      <c r="Q7029" s="37">
        <f t="shared" ca="1" si="440"/>
        <v>0</v>
      </c>
      <c r="R7029" s="38">
        <f t="shared" si="441"/>
        <v>10</v>
      </c>
      <c r="S7029" s="38">
        <f t="shared" ca="1" si="442"/>
        <v>0</v>
      </c>
      <c r="T7029" s="38">
        <f t="shared" ca="1" si="439"/>
        <v>10</v>
      </c>
      <c r="U7029" s="38">
        <f ca="1">SUM($R$9:S7029)</f>
        <v>-167790</v>
      </c>
    </row>
    <row r="7030" spans="16:21" x14ac:dyDescent="0.2">
      <c r="P7030">
        <v>7022</v>
      </c>
      <c r="Q7030" s="37">
        <f t="shared" ca="1" si="440"/>
        <v>0</v>
      </c>
      <c r="R7030" s="38">
        <f t="shared" si="441"/>
        <v>10</v>
      </c>
      <c r="S7030" s="38">
        <f t="shared" ca="1" si="442"/>
        <v>0</v>
      </c>
      <c r="T7030" s="38">
        <f t="shared" ca="1" si="439"/>
        <v>10</v>
      </c>
      <c r="U7030" s="38">
        <f ca="1">SUM($R$9:S7030)</f>
        <v>-167780</v>
      </c>
    </row>
    <row r="7031" spans="16:21" x14ac:dyDescent="0.2">
      <c r="P7031">
        <v>7023</v>
      </c>
      <c r="Q7031" s="37">
        <f t="shared" ca="1" si="440"/>
        <v>0</v>
      </c>
      <c r="R7031" s="38">
        <f t="shared" si="441"/>
        <v>10</v>
      </c>
      <c r="S7031" s="38">
        <f t="shared" ca="1" si="442"/>
        <v>0</v>
      </c>
      <c r="T7031" s="38">
        <f t="shared" ca="1" si="439"/>
        <v>10</v>
      </c>
      <c r="U7031" s="38">
        <f ca="1">SUM($R$9:S7031)</f>
        <v>-167770</v>
      </c>
    </row>
    <row r="7032" spans="16:21" x14ac:dyDescent="0.2">
      <c r="P7032">
        <v>7024</v>
      </c>
      <c r="Q7032" s="37">
        <f t="shared" ca="1" si="440"/>
        <v>0</v>
      </c>
      <c r="R7032" s="38">
        <f t="shared" si="441"/>
        <v>10</v>
      </c>
      <c r="S7032" s="38">
        <f t="shared" ca="1" si="442"/>
        <v>0</v>
      </c>
      <c r="T7032" s="38">
        <f t="shared" ca="1" si="439"/>
        <v>10</v>
      </c>
      <c r="U7032" s="38">
        <f ca="1">SUM($R$9:S7032)</f>
        <v>-167760</v>
      </c>
    </row>
    <row r="7033" spans="16:21" x14ac:dyDescent="0.2">
      <c r="P7033">
        <v>7025</v>
      </c>
      <c r="Q7033" s="37">
        <f t="shared" ca="1" si="440"/>
        <v>0</v>
      </c>
      <c r="R7033" s="38">
        <f t="shared" si="441"/>
        <v>10</v>
      </c>
      <c r="S7033" s="38">
        <f t="shared" ca="1" si="442"/>
        <v>0</v>
      </c>
      <c r="T7033" s="38">
        <f t="shared" ca="1" si="439"/>
        <v>10</v>
      </c>
      <c r="U7033" s="38">
        <f ca="1">SUM($R$9:S7033)</f>
        <v>-167750</v>
      </c>
    </row>
    <row r="7034" spans="16:21" x14ac:dyDescent="0.2">
      <c r="P7034">
        <v>7026</v>
      </c>
      <c r="Q7034" s="37">
        <f t="shared" ca="1" si="440"/>
        <v>0</v>
      </c>
      <c r="R7034" s="38">
        <f t="shared" si="441"/>
        <v>10</v>
      </c>
      <c r="S7034" s="38">
        <f t="shared" ca="1" si="442"/>
        <v>0</v>
      </c>
      <c r="T7034" s="38">
        <f t="shared" ca="1" si="439"/>
        <v>10</v>
      </c>
      <c r="U7034" s="38">
        <f ca="1">SUM($R$9:S7034)</f>
        <v>-167740</v>
      </c>
    </row>
    <row r="7035" spans="16:21" x14ac:dyDescent="0.2">
      <c r="P7035">
        <v>7027</v>
      </c>
      <c r="Q7035" s="37">
        <f t="shared" ca="1" si="440"/>
        <v>0</v>
      </c>
      <c r="R7035" s="38">
        <f t="shared" si="441"/>
        <v>10</v>
      </c>
      <c r="S7035" s="38">
        <f t="shared" ca="1" si="442"/>
        <v>0</v>
      </c>
      <c r="T7035" s="38">
        <f t="shared" ca="1" si="439"/>
        <v>10</v>
      </c>
      <c r="U7035" s="38">
        <f ca="1">SUM($R$9:S7035)</f>
        <v>-167730</v>
      </c>
    </row>
    <row r="7036" spans="16:21" x14ac:dyDescent="0.2">
      <c r="P7036">
        <v>7028</v>
      </c>
      <c r="Q7036" s="37">
        <f t="shared" ca="1" si="440"/>
        <v>0</v>
      </c>
      <c r="R7036" s="38">
        <f t="shared" si="441"/>
        <v>10</v>
      </c>
      <c r="S7036" s="38">
        <f t="shared" ca="1" si="442"/>
        <v>0</v>
      </c>
      <c r="T7036" s="38">
        <f t="shared" ca="1" si="439"/>
        <v>10</v>
      </c>
      <c r="U7036" s="38">
        <f ca="1">SUM($R$9:S7036)</f>
        <v>-167720</v>
      </c>
    </row>
    <row r="7037" spans="16:21" x14ac:dyDescent="0.2">
      <c r="P7037">
        <v>7029</v>
      </c>
      <c r="Q7037" s="37">
        <f t="shared" ca="1" si="440"/>
        <v>0</v>
      </c>
      <c r="R7037" s="38">
        <f t="shared" si="441"/>
        <v>10</v>
      </c>
      <c r="S7037" s="38">
        <f t="shared" ca="1" si="442"/>
        <v>0</v>
      </c>
      <c r="T7037" s="38">
        <f t="shared" ca="1" si="439"/>
        <v>10</v>
      </c>
      <c r="U7037" s="38">
        <f ca="1">SUM($R$9:S7037)</f>
        <v>-167710</v>
      </c>
    </row>
    <row r="7038" spans="16:21" x14ac:dyDescent="0.2">
      <c r="P7038">
        <v>7030</v>
      </c>
      <c r="Q7038" s="37">
        <f t="shared" ca="1" si="440"/>
        <v>0</v>
      </c>
      <c r="R7038" s="38">
        <f t="shared" si="441"/>
        <v>10</v>
      </c>
      <c r="S7038" s="38">
        <f t="shared" ca="1" si="442"/>
        <v>0</v>
      </c>
      <c r="T7038" s="38">
        <f t="shared" ca="1" si="439"/>
        <v>10</v>
      </c>
      <c r="U7038" s="38">
        <f ca="1">SUM($R$9:S7038)</f>
        <v>-167700</v>
      </c>
    </row>
    <row r="7039" spans="16:21" x14ac:dyDescent="0.2">
      <c r="P7039">
        <v>7031</v>
      </c>
      <c r="Q7039" s="37">
        <f t="shared" ca="1" si="440"/>
        <v>0</v>
      </c>
      <c r="R7039" s="38">
        <f t="shared" si="441"/>
        <v>10</v>
      </c>
      <c r="S7039" s="38">
        <f t="shared" ca="1" si="442"/>
        <v>0</v>
      </c>
      <c r="T7039" s="38">
        <f t="shared" ca="1" si="439"/>
        <v>10</v>
      </c>
      <c r="U7039" s="38">
        <f ca="1">SUM($R$9:S7039)</f>
        <v>-167690</v>
      </c>
    </row>
    <row r="7040" spans="16:21" x14ac:dyDescent="0.2">
      <c r="P7040">
        <v>7032</v>
      </c>
      <c r="Q7040" s="37">
        <f t="shared" ca="1" si="440"/>
        <v>0</v>
      </c>
      <c r="R7040" s="38">
        <f t="shared" si="441"/>
        <v>10</v>
      </c>
      <c r="S7040" s="38">
        <f t="shared" ca="1" si="442"/>
        <v>0</v>
      </c>
      <c r="T7040" s="38">
        <f t="shared" ca="1" si="439"/>
        <v>10</v>
      </c>
      <c r="U7040" s="38">
        <f ca="1">SUM($R$9:S7040)</f>
        <v>-167680</v>
      </c>
    </row>
    <row r="7041" spans="16:21" x14ac:dyDescent="0.2">
      <c r="P7041">
        <v>7033</v>
      </c>
      <c r="Q7041" s="37">
        <f t="shared" ca="1" si="440"/>
        <v>0</v>
      </c>
      <c r="R7041" s="38">
        <f t="shared" si="441"/>
        <v>10</v>
      </c>
      <c r="S7041" s="38">
        <f t="shared" ca="1" si="442"/>
        <v>0</v>
      </c>
      <c r="T7041" s="38">
        <f t="shared" ca="1" si="439"/>
        <v>10</v>
      </c>
      <c r="U7041" s="38">
        <f ca="1">SUM($R$9:S7041)</f>
        <v>-167670</v>
      </c>
    </row>
    <row r="7042" spans="16:21" x14ac:dyDescent="0.2">
      <c r="P7042">
        <v>7034</v>
      </c>
      <c r="Q7042" s="37">
        <f t="shared" ca="1" si="440"/>
        <v>0</v>
      </c>
      <c r="R7042" s="38">
        <f t="shared" si="441"/>
        <v>10</v>
      </c>
      <c r="S7042" s="38">
        <f t="shared" ca="1" si="442"/>
        <v>0</v>
      </c>
      <c r="T7042" s="38">
        <f t="shared" ca="1" si="439"/>
        <v>10</v>
      </c>
      <c r="U7042" s="38">
        <f ca="1">SUM($R$9:S7042)</f>
        <v>-167660</v>
      </c>
    </row>
    <row r="7043" spans="16:21" x14ac:dyDescent="0.2">
      <c r="P7043">
        <v>7035</v>
      </c>
      <c r="Q7043" s="37">
        <f t="shared" ca="1" si="440"/>
        <v>0</v>
      </c>
      <c r="R7043" s="38">
        <f t="shared" si="441"/>
        <v>10</v>
      </c>
      <c r="S7043" s="38">
        <f t="shared" ca="1" si="442"/>
        <v>0</v>
      </c>
      <c r="T7043" s="38">
        <f t="shared" ca="1" si="439"/>
        <v>10</v>
      </c>
      <c r="U7043" s="38">
        <f ca="1">SUM($R$9:S7043)</f>
        <v>-167650</v>
      </c>
    </row>
    <row r="7044" spans="16:21" x14ac:dyDescent="0.2">
      <c r="P7044">
        <v>7036</v>
      </c>
      <c r="Q7044" s="37">
        <f t="shared" ca="1" si="440"/>
        <v>0</v>
      </c>
      <c r="R7044" s="38">
        <f t="shared" si="441"/>
        <v>10</v>
      </c>
      <c r="S7044" s="38">
        <f t="shared" ca="1" si="442"/>
        <v>0</v>
      </c>
      <c r="T7044" s="38">
        <f t="shared" ca="1" si="439"/>
        <v>10</v>
      </c>
      <c r="U7044" s="38">
        <f ca="1">SUM($R$9:S7044)</f>
        <v>-167640</v>
      </c>
    </row>
    <row r="7045" spans="16:21" x14ac:dyDescent="0.2">
      <c r="P7045">
        <v>7037</v>
      </c>
      <c r="Q7045" s="37">
        <f t="shared" ca="1" si="440"/>
        <v>0</v>
      </c>
      <c r="R7045" s="38">
        <f t="shared" si="441"/>
        <v>10</v>
      </c>
      <c r="S7045" s="38">
        <f t="shared" ca="1" si="442"/>
        <v>0</v>
      </c>
      <c r="T7045" s="38">
        <f t="shared" ca="1" si="439"/>
        <v>10</v>
      </c>
      <c r="U7045" s="38">
        <f ca="1">SUM($R$9:S7045)</f>
        <v>-167630</v>
      </c>
    </row>
    <row r="7046" spans="16:21" x14ac:dyDescent="0.2">
      <c r="P7046">
        <v>7038</v>
      </c>
      <c r="Q7046" s="37">
        <f t="shared" ca="1" si="440"/>
        <v>0</v>
      </c>
      <c r="R7046" s="38">
        <f t="shared" si="441"/>
        <v>10</v>
      </c>
      <c r="S7046" s="38">
        <f t="shared" ca="1" si="442"/>
        <v>0</v>
      </c>
      <c r="T7046" s="38">
        <f t="shared" ca="1" si="439"/>
        <v>10</v>
      </c>
      <c r="U7046" s="38">
        <f ca="1">SUM($R$9:S7046)</f>
        <v>-167620</v>
      </c>
    </row>
    <row r="7047" spans="16:21" x14ac:dyDescent="0.2">
      <c r="P7047">
        <v>7039</v>
      </c>
      <c r="Q7047" s="37">
        <f t="shared" ca="1" si="440"/>
        <v>0</v>
      </c>
      <c r="R7047" s="38">
        <f t="shared" si="441"/>
        <v>10</v>
      </c>
      <c r="S7047" s="38">
        <f t="shared" ca="1" si="442"/>
        <v>0</v>
      </c>
      <c r="T7047" s="38">
        <f t="shared" ca="1" si="439"/>
        <v>10</v>
      </c>
      <c r="U7047" s="38">
        <f ca="1">SUM($R$9:S7047)</f>
        <v>-167610</v>
      </c>
    </row>
    <row r="7048" spans="16:21" x14ac:dyDescent="0.2">
      <c r="P7048">
        <v>7040</v>
      </c>
      <c r="Q7048" s="37">
        <f t="shared" ca="1" si="440"/>
        <v>0</v>
      </c>
      <c r="R7048" s="38">
        <f t="shared" si="441"/>
        <v>10</v>
      </c>
      <c r="S7048" s="38">
        <f t="shared" ca="1" si="442"/>
        <v>0</v>
      </c>
      <c r="T7048" s="38">
        <f t="shared" ca="1" si="439"/>
        <v>10</v>
      </c>
      <c r="U7048" s="38">
        <f ca="1">SUM($R$9:S7048)</f>
        <v>-167600</v>
      </c>
    </row>
    <row r="7049" spans="16:21" x14ac:dyDescent="0.2">
      <c r="P7049">
        <v>7041</v>
      </c>
      <c r="Q7049" s="37">
        <f t="shared" ca="1" si="440"/>
        <v>0</v>
      </c>
      <c r="R7049" s="38">
        <f t="shared" si="441"/>
        <v>10</v>
      </c>
      <c r="S7049" s="38">
        <f t="shared" ca="1" si="442"/>
        <v>0</v>
      </c>
      <c r="T7049" s="38">
        <f t="shared" ca="1" si="439"/>
        <v>10</v>
      </c>
      <c r="U7049" s="38">
        <f ca="1">SUM($R$9:S7049)</f>
        <v>-167590</v>
      </c>
    </row>
    <row r="7050" spans="16:21" x14ac:dyDescent="0.2">
      <c r="P7050">
        <v>7042</v>
      </c>
      <c r="Q7050" s="37">
        <f t="shared" ca="1" si="440"/>
        <v>0</v>
      </c>
      <c r="R7050" s="38">
        <f t="shared" si="441"/>
        <v>10</v>
      </c>
      <c r="S7050" s="38">
        <f t="shared" ca="1" si="442"/>
        <v>0</v>
      </c>
      <c r="T7050" s="38">
        <f t="shared" ref="T7050:T7113" ca="1" si="443">R7050+S7050</f>
        <v>10</v>
      </c>
      <c r="U7050" s="38">
        <f ca="1">SUM($R$9:S7050)</f>
        <v>-167580</v>
      </c>
    </row>
    <row r="7051" spans="16:21" x14ac:dyDescent="0.2">
      <c r="P7051">
        <v>7043</v>
      </c>
      <c r="Q7051" s="37">
        <f t="shared" ca="1" si="440"/>
        <v>0</v>
      </c>
      <c r="R7051" s="38">
        <f t="shared" si="441"/>
        <v>10</v>
      </c>
      <c r="S7051" s="38">
        <f t="shared" ca="1" si="442"/>
        <v>0</v>
      </c>
      <c r="T7051" s="38">
        <f t="shared" ca="1" si="443"/>
        <v>10</v>
      </c>
      <c r="U7051" s="38">
        <f ca="1">SUM($R$9:S7051)</f>
        <v>-167570</v>
      </c>
    </row>
    <row r="7052" spans="16:21" x14ac:dyDescent="0.2">
      <c r="P7052">
        <v>7044</v>
      </c>
      <c r="Q7052" s="37">
        <f t="shared" ca="1" si="440"/>
        <v>0</v>
      </c>
      <c r="R7052" s="38">
        <f t="shared" si="441"/>
        <v>10</v>
      </c>
      <c r="S7052" s="38">
        <f t="shared" ca="1" si="442"/>
        <v>0</v>
      </c>
      <c r="T7052" s="38">
        <f t="shared" ca="1" si="443"/>
        <v>10</v>
      </c>
      <c r="U7052" s="38">
        <f ca="1">SUM($R$9:S7052)</f>
        <v>-167560</v>
      </c>
    </row>
    <row r="7053" spans="16:21" x14ac:dyDescent="0.2">
      <c r="P7053">
        <v>7045</v>
      </c>
      <c r="Q7053" s="37">
        <f t="shared" ca="1" si="440"/>
        <v>0</v>
      </c>
      <c r="R7053" s="38">
        <f t="shared" si="441"/>
        <v>10</v>
      </c>
      <c r="S7053" s="38">
        <f t="shared" ca="1" si="442"/>
        <v>0</v>
      </c>
      <c r="T7053" s="38">
        <f t="shared" ca="1" si="443"/>
        <v>10</v>
      </c>
      <c r="U7053" s="38">
        <f ca="1">SUM($R$9:S7053)</f>
        <v>-167550</v>
      </c>
    </row>
    <row r="7054" spans="16:21" x14ac:dyDescent="0.2">
      <c r="P7054">
        <v>7046</v>
      </c>
      <c r="Q7054" s="37">
        <f t="shared" ca="1" si="440"/>
        <v>0</v>
      </c>
      <c r="R7054" s="38">
        <f t="shared" si="441"/>
        <v>10</v>
      </c>
      <c r="S7054" s="38">
        <f t="shared" ca="1" si="442"/>
        <v>0</v>
      </c>
      <c r="T7054" s="38">
        <f t="shared" ca="1" si="443"/>
        <v>10</v>
      </c>
      <c r="U7054" s="38">
        <f ca="1">SUM($R$9:S7054)</f>
        <v>-167540</v>
      </c>
    </row>
    <row r="7055" spans="16:21" x14ac:dyDescent="0.2">
      <c r="P7055">
        <v>7047</v>
      </c>
      <c r="Q7055" s="37">
        <f t="shared" ca="1" si="440"/>
        <v>0</v>
      </c>
      <c r="R7055" s="38">
        <f t="shared" si="441"/>
        <v>10</v>
      </c>
      <c r="S7055" s="38">
        <f t="shared" ca="1" si="442"/>
        <v>0</v>
      </c>
      <c r="T7055" s="38">
        <f t="shared" ca="1" si="443"/>
        <v>10</v>
      </c>
      <c r="U7055" s="38">
        <f ca="1">SUM($R$9:S7055)</f>
        <v>-167530</v>
      </c>
    </row>
    <row r="7056" spans="16:21" x14ac:dyDescent="0.2">
      <c r="P7056">
        <v>7048</v>
      </c>
      <c r="Q7056" s="37">
        <f t="shared" ca="1" si="440"/>
        <v>0</v>
      </c>
      <c r="R7056" s="38">
        <f t="shared" si="441"/>
        <v>10</v>
      </c>
      <c r="S7056" s="38">
        <f t="shared" ca="1" si="442"/>
        <v>0</v>
      </c>
      <c r="T7056" s="38">
        <f t="shared" ca="1" si="443"/>
        <v>10</v>
      </c>
      <c r="U7056" s="38">
        <f ca="1">SUM($R$9:S7056)</f>
        <v>-167520</v>
      </c>
    </row>
    <row r="7057" spans="16:21" x14ac:dyDescent="0.2">
      <c r="P7057">
        <v>7049</v>
      </c>
      <c r="Q7057" s="37">
        <f t="shared" ca="1" si="440"/>
        <v>0</v>
      </c>
      <c r="R7057" s="38">
        <f t="shared" si="441"/>
        <v>10</v>
      </c>
      <c r="S7057" s="38">
        <f t="shared" ca="1" si="442"/>
        <v>0</v>
      </c>
      <c r="T7057" s="38">
        <f t="shared" ca="1" si="443"/>
        <v>10</v>
      </c>
      <c r="U7057" s="38">
        <f ca="1">SUM($R$9:S7057)</f>
        <v>-167510</v>
      </c>
    </row>
    <row r="7058" spans="16:21" x14ac:dyDescent="0.2">
      <c r="P7058">
        <v>7050</v>
      </c>
      <c r="Q7058" s="37">
        <f t="shared" ca="1" si="440"/>
        <v>0</v>
      </c>
      <c r="R7058" s="38">
        <f t="shared" si="441"/>
        <v>10</v>
      </c>
      <c r="S7058" s="38">
        <f t="shared" ca="1" si="442"/>
        <v>0</v>
      </c>
      <c r="T7058" s="38">
        <f t="shared" ca="1" si="443"/>
        <v>10</v>
      </c>
      <c r="U7058" s="38">
        <f ca="1">SUM($R$9:S7058)</f>
        <v>-167500</v>
      </c>
    </row>
    <row r="7059" spans="16:21" x14ac:dyDescent="0.2">
      <c r="P7059">
        <v>7051</v>
      </c>
      <c r="Q7059" s="37">
        <f t="shared" ca="1" si="440"/>
        <v>0</v>
      </c>
      <c r="R7059" s="38">
        <f t="shared" si="441"/>
        <v>10</v>
      </c>
      <c r="S7059" s="38">
        <f t="shared" ca="1" si="442"/>
        <v>0</v>
      </c>
      <c r="T7059" s="38">
        <f t="shared" ca="1" si="443"/>
        <v>10</v>
      </c>
      <c r="U7059" s="38">
        <f ca="1">SUM($R$9:S7059)</f>
        <v>-167490</v>
      </c>
    </row>
    <row r="7060" spans="16:21" x14ac:dyDescent="0.2">
      <c r="P7060">
        <v>7052</v>
      </c>
      <c r="Q7060" s="37">
        <f t="shared" ca="1" si="440"/>
        <v>0</v>
      </c>
      <c r="R7060" s="38">
        <f t="shared" si="441"/>
        <v>10</v>
      </c>
      <c r="S7060" s="38">
        <f t="shared" ca="1" si="442"/>
        <v>0</v>
      </c>
      <c r="T7060" s="38">
        <f t="shared" ca="1" si="443"/>
        <v>10</v>
      </c>
      <c r="U7060" s="38">
        <f ca="1">SUM($R$9:S7060)</f>
        <v>-167480</v>
      </c>
    </row>
    <row r="7061" spans="16:21" x14ac:dyDescent="0.2">
      <c r="P7061">
        <v>7053</v>
      </c>
      <c r="Q7061" s="37">
        <f t="shared" ca="1" si="440"/>
        <v>0</v>
      </c>
      <c r="R7061" s="38">
        <f t="shared" si="441"/>
        <v>10</v>
      </c>
      <c r="S7061" s="38">
        <f t="shared" ca="1" si="442"/>
        <v>0</v>
      </c>
      <c r="T7061" s="38">
        <f t="shared" ca="1" si="443"/>
        <v>10</v>
      </c>
      <c r="U7061" s="38">
        <f ca="1">SUM($R$9:S7061)</f>
        <v>-167470</v>
      </c>
    </row>
    <row r="7062" spans="16:21" x14ac:dyDescent="0.2">
      <c r="P7062">
        <v>7054</v>
      </c>
      <c r="Q7062" s="37">
        <f t="shared" ca="1" si="440"/>
        <v>0</v>
      </c>
      <c r="R7062" s="38">
        <f t="shared" si="441"/>
        <v>10</v>
      </c>
      <c r="S7062" s="38">
        <f t="shared" ca="1" si="442"/>
        <v>0</v>
      </c>
      <c r="T7062" s="38">
        <f t="shared" ca="1" si="443"/>
        <v>10</v>
      </c>
      <c r="U7062" s="38">
        <f ca="1">SUM($R$9:S7062)</f>
        <v>-167460</v>
      </c>
    </row>
    <row r="7063" spans="16:21" x14ac:dyDescent="0.2">
      <c r="P7063">
        <v>7055</v>
      </c>
      <c r="Q7063" s="37">
        <f t="shared" ca="1" si="440"/>
        <v>0</v>
      </c>
      <c r="R7063" s="38">
        <f t="shared" si="441"/>
        <v>10</v>
      </c>
      <c r="S7063" s="38">
        <f t="shared" ca="1" si="442"/>
        <v>0</v>
      </c>
      <c r="T7063" s="38">
        <f t="shared" ca="1" si="443"/>
        <v>10</v>
      </c>
      <c r="U7063" s="38">
        <f ca="1">SUM($R$9:S7063)</f>
        <v>-167450</v>
      </c>
    </row>
    <row r="7064" spans="16:21" x14ac:dyDescent="0.2">
      <c r="P7064">
        <v>7056</v>
      </c>
      <c r="Q7064" s="37">
        <f t="shared" ca="1" si="440"/>
        <v>0</v>
      </c>
      <c r="R7064" s="38">
        <f t="shared" si="441"/>
        <v>10</v>
      </c>
      <c r="S7064" s="38">
        <f t="shared" ca="1" si="442"/>
        <v>0</v>
      </c>
      <c r="T7064" s="38">
        <f t="shared" ca="1" si="443"/>
        <v>10</v>
      </c>
      <c r="U7064" s="38">
        <f ca="1">SUM($R$9:S7064)</f>
        <v>-167440</v>
      </c>
    </row>
    <row r="7065" spans="16:21" x14ac:dyDescent="0.2">
      <c r="P7065">
        <v>7057</v>
      </c>
      <c r="Q7065" s="37">
        <f t="shared" ca="1" si="440"/>
        <v>0</v>
      </c>
      <c r="R7065" s="38">
        <f t="shared" si="441"/>
        <v>10</v>
      </c>
      <c r="S7065" s="38">
        <f t="shared" ca="1" si="442"/>
        <v>0</v>
      </c>
      <c r="T7065" s="38">
        <f t="shared" ca="1" si="443"/>
        <v>10</v>
      </c>
      <c r="U7065" s="38">
        <f ca="1">SUM($R$9:S7065)</f>
        <v>-167430</v>
      </c>
    </row>
    <row r="7066" spans="16:21" x14ac:dyDescent="0.2">
      <c r="P7066">
        <v>7058</v>
      </c>
      <c r="Q7066" s="37">
        <f t="shared" ca="1" si="440"/>
        <v>0</v>
      </c>
      <c r="R7066" s="38">
        <f t="shared" si="441"/>
        <v>10</v>
      </c>
      <c r="S7066" s="38">
        <f t="shared" ca="1" si="442"/>
        <v>0</v>
      </c>
      <c r="T7066" s="38">
        <f t="shared" ca="1" si="443"/>
        <v>10</v>
      </c>
      <c r="U7066" s="38">
        <f ca="1">SUM($R$9:S7066)</f>
        <v>-167420</v>
      </c>
    </row>
    <row r="7067" spans="16:21" x14ac:dyDescent="0.2">
      <c r="P7067">
        <v>7059</v>
      </c>
      <c r="Q7067" s="37">
        <f t="shared" ca="1" si="440"/>
        <v>0</v>
      </c>
      <c r="R7067" s="38">
        <f t="shared" si="441"/>
        <v>10</v>
      </c>
      <c r="S7067" s="38">
        <f t="shared" ca="1" si="442"/>
        <v>0</v>
      </c>
      <c r="T7067" s="38">
        <f t="shared" ca="1" si="443"/>
        <v>10</v>
      </c>
      <c r="U7067" s="38">
        <f ca="1">SUM($R$9:S7067)</f>
        <v>-167410</v>
      </c>
    </row>
    <row r="7068" spans="16:21" x14ac:dyDescent="0.2">
      <c r="P7068">
        <v>7060</v>
      </c>
      <c r="Q7068" s="37">
        <f t="shared" ca="1" si="440"/>
        <v>0</v>
      </c>
      <c r="R7068" s="38">
        <f t="shared" si="441"/>
        <v>10</v>
      </c>
      <c r="S7068" s="38">
        <f t="shared" ca="1" si="442"/>
        <v>0</v>
      </c>
      <c r="T7068" s="38">
        <f t="shared" ca="1" si="443"/>
        <v>10</v>
      </c>
      <c r="U7068" s="38">
        <f ca="1">SUM($R$9:S7068)</f>
        <v>-167400</v>
      </c>
    </row>
    <row r="7069" spans="16:21" x14ac:dyDescent="0.2">
      <c r="P7069">
        <v>7061</v>
      </c>
      <c r="Q7069" s="37">
        <f t="shared" ca="1" si="440"/>
        <v>0</v>
      </c>
      <c r="R7069" s="38">
        <f t="shared" si="441"/>
        <v>10</v>
      </c>
      <c r="S7069" s="38">
        <f t="shared" ca="1" si="442"/>
        <v>0</v>
      </c>
      <c r="T7069" s="38">
        <f t="shared" ca="1" si="443"/>
        <v>10</v>
      </c>
      <c r="U7069" s="38">
        <f ca="1">SUM($R$9:S7069)</f>
        <v>-167390</v>
      </c>
    </row>
    <row r="7070" spans="16:21" x14ac:dyDescent="0.2">
      <c r="P7070">
        <v>7062</v>
      </c>
      <c r="Q7070" s="37">
        <f t="shared" ca="1" si="440"/>
        <v>0</v>
      </c>
      <c r="R7070" s="38">
        <f t="shared" si="441"/>
        <v>10</v>
      </c>
      <c r="S7070" s="38">
        <f t="shared" ca="1" si="442"/>
        <v>0</v>
      </c>
      <c r="T7070" s="38">
        <f t="shared" ca="1" si="443"/>
        <v>10</v>
      </c>
      <c r="U7070" s="38">
        <f ca="1">SUM($R$9:S7070)</f>
        <v>-167380</v>
      </c>
    </row>
    <row r="7071" spans="16:21" x14ac:dyDescent="0.2">
      <c r="P7071">
        <v>7063</v>
      </c>
      <c r="Q7071" s="37">
        <f t="shared" ca="1" si="440"/>
        <v>0</v>
      </c>
      <c r="R7071" s="38">
        <f t="shared" si="441"/>
        <v>10</v>
      </c>
      <c r="S7071" s="38">
        <f t="shared" ca="1" si="442"/>
        <v>0</v>
      </c>
      <c r="T7071" s="38">
        <f t="shared" ca="1" si="443"/>
        <v>10</v>
      </c>
      <c r="U7071" s="38">
        <f ca="1">SUM($R$9:S7071)</f>
        <v>-167370</v>
      </c>
    </row>
    <row r="7072" spans="16:21" x14ac:dyDescent="0.2">
      <c r="P7072">
        <v>7064</v>
      </c>
      <c r="Q7072" s="37">
        <f t="shared" ca="1" si="440"/>
        <v>0</v>
      </c>
      <c r="R7072" s="38">
        <f t="shared" si="441"/>
        <v>10</v>
      </c>
      <c r="S7072" s="38">
        <f t="shared" ca="1" si="442"/>
        <v>0</v>
      </c>
      <c r="T7072" s="38">
        <f t="shared" ca="1" si="443"/>
        <v>10</v>
      </c>
      <c r="U7072" s="38">
        <f ca="1">SUM($R$9:S7072)</f>
        <v>-167360</v>
      </c>
    </row>
    <row r="7073" spans="16:21" x14ac:dyDescent="0.2">
      <c r="P7073">
        <v>7065</v>
      </c>
      <c r="Q7073" s="37">
        <f t="shared" ca="1" si="440"/>
        <v>0</v>
      </c>
      <c r="R7073" s="38">
        <f t="shared" si="441"/>
        <v>10</v>
      </c>
      <c r="S7073" s="38">
        <f t="shared" ca="1" si="442"/>
        <v>0</v>
      </c>
      <c r="T7073" s="38">
        <f t="shared" ca="1" si="443"/>
        <v>10</v>
      </c>
      <c r="U7073" s="38">
        <f ca="1">SUM($R$9:S7073)</f>
        <v>-167350</v>
      </c>
    </row>
    <row r="7074" spans="16:21" x14ac:dyDescent="0.2">
      <c r="P7074">
        <v>7066</v>
      </c>
      <c r="Q7074" s="37">
        <f t="shared" ca="1" si="440"/>
        <v>0</v>
      </c>
      <c r="R7074" s="38">
        <f t="shared" si="441"/>
        <v>10</v>
      </c>
      <c r="S7074" s="38">
        <f t="shared" ca="1" si="442"/>
        <v>0</v>
      </c>
      <c r="T7074" s="38">
        <f t="shared" ca="1" si="443"/>
        <v>10</v>
      </c>
      <c r="U7074" s="38">
        <f ca="1">SUM($R$9:S7074)</f>
        <v>-167340</v>
      </c>
    </row>
    <row r="7075" spans="16:21" x14ac:dyDescent="0.2">
      <c r="P7075">
        <v>7067</v>
      </c>
      <c r="Q7075" s="37">
        <f t="shared" ca="1" si="440"/>
        <v>0</v>
      </c>
      <c r="R7075" s="38">
        <f t="shared" si="441"/>
        <v>10</v>
      </c>
      <c r="S7075" s="38">
        <f t="shared" ca="1" si="442"/>
        <v>0</v>
      </c>
      <c r="T7075" s="38">
        <f t="shared" ca="1" si="443"/>
        <v>10</v>
      </c>
      <c r="U7075" s="38">
        <f ca="1">SUM($R$9:S7075)</f>
        <v>-167330</v>
      </c>
    </row>
    <row r="7076" spans="16:21" x14ac:dyDescent="0.2">
      <c r="P7076">
        <v>7068</v>
      </c>
      <c r="Q7076" s="37">
        <f t="shared" ca="1" si="440"/>
        <v>0</v>
      </c>
      <c r="R7076" s="38">
        <f t="shared" si="441"/>
        <v>10</v>
      </c>
      <c r="S7076" s="38">
        <f t="shared" ca="1" si="442"/>
        <v>0</v>
      </c>
      <c r="T7076" s="38">
        <f t="shared" ca="1" si="443"/>
        <v>10</v>
      </c>
      <c r="U7076" s="38">
        <f ca="1">SUM($R$9:S7076)</f>
        <v>-167320</v>
      </c>
    </row>
    <row r="7077" spans="16:21" x14ac:dyDescent="0.2">
      <c r="P7077">
        <v>7069</v>
      </c>
      <c r="Q7077" s="37">
        <f t="shared" ca="1" si="440"/>
        <v>0</v>
      </c>
      <c r="R7077" s="38">
        <f t="shared" si="441"/>
        <v>10</v>
      </c>
      <c r="S7077" s="38">
        <f t="shared" ca="1" si="442"/>
        <v>0</v>
      </c>
      <c r="T7077" s="38">
        <f t="shared" ca="1" si="443"/>
        <v>10</v>
      </c>
      <c r="U7077" s="38">
        <f ca="1">SUM($R$9:S7077)</f>
        <v>-167310</v>
      </c>
    </row>
    <row r="7078" spans="16:21" x14ac:dyDescent="0.2">
      <c r="P7078">
        <v>7070</v>
      </c>
      <c r="Q7078" s="37">
        <f t="shared" ca="1" si="440"/>
        <v>0</v>
      </c>
      <c r="R7078" s="38">
        <f t="shared" si="441"/>
        <v>10</v>
      </c>
      <c r="S7078" s="38">
        <f t="shared" ca="1" si="442"/>
        <v>0</v>
      </c>
      <c r="T7078" s="38">
        <f t="shared" ca="1" si="443"/>
        <v>10</v>
      </c>
      <c r="U7078" s="38">
        <f ca="1">SUM($R$9:S7078)</f>
        <v>-167300</v>
      </c>
    </row>
    <row r="7079" spans="16:21" x14ac:dyDescent="0.2">
      <c r="P7079">
        <v>7071</v>
      </c>
      <c r="Q7079" s="37">
        <f t="shared" ca="1" si="440"/>
        <v>0</v>
      </c>
      <c r="R7079" s="38">
        <f t="shared" si="441"/>
        <v>10</v>
      </c>
      <c r="S7079" s="38">
        <f t="shared" ca="1" si="442"/>
        <v>0</v>
      </c>
      <c r="T7079" s="38">
        <f t="shared" ca="1" si="443"/>
        <v>10</v>
      </c>
      <c r="U7079" s="38">
        <f ca="1">SUM($R$9:S7079)</f>
        <v>-167290</v>
      </c>
    </row>
    <row r="7080" spans="16:21" x14ac:dyDescent="0.2">
      <c r="P7080">
        <v>7072</v>
      </c>
      <c r="Q7080" s="37">
        <f t="shared" ca="1" si="440"/>
        <v>0</v>
      </c>
      <c r="R7080" s="38">
        <f t="shared" si="441"/>
        <v>10</v>
      </c>
      <c r="S7080" s="38">
        <f t="shared" ca="1" si="442"/>
        <v>0</v>
      </c>
      <c r="T7080" s="38">
        <f t="shared" ca="1" si="443"/>
        <v>10</v>
      </c>
      <c r="U7080" s="38">
        <f ca="1">SUM($R$9:S7080)</f>
        <v>-167280</v>
      </c>
    </row>
    <row r="7081" spans="16:21" x14ac:dyDescent="0.2">
      <c r="P7081">
        <v>7073</v>
      </c>
      <c r="Q7081" s="37">
        <f t="shared" ca="1" si="440"/>
        <v>0</v>
      </c>
      <c r="R7081" s="38">
        <f t="shared" si="441"/>
        <v>10</v>
      </c>
      <c r="S7081" s="38">
        <f t="shared" ca="1" si="442"/>
        <v>0</v>
      </c>
      <c r="T7081" s="38">
        <f t="shared" ca="1" si="443"/>
        <v>10</v>
      </c>
      <c r="U7081" s="38">
        <f ca="1">SUM($R$9:S7081)</f>
        <v>-167270</v>
      </c>
    </row>
    <row r="7082" spans="16:21" x14ac:dyDescent="0.2">
      <c r="P7082">
        <v>7074</v>
      </c>
      <c r="Q7082" s="37">
        <f t="shared" ca="1" si="440"/>
        <v>0</v>
      </c>
      <c r="R7082" s="38">
        <f t="shared" si="441"/>
        <v>10</v>
      </c>
      <c r="S7082" s="38">
        <f t="shared" ca="1" si="442"/>
        <v>0</v>
      </c>
      <c r="T7082" s="38">
        <f t="shared" ca="1" si="443"/>
        <v>10</v>
      </c>
      <c r="U7082" s="38">
        <f ca="1">SUM($R$9:S7082)</f>
        <v>-167260</v>
      </c>
    </row>
    <row r="7083" spans="16:21" x14ac:dyDescent="0.2">
      <c r="P7083">
        <v>7075</v>
      </c>
      <c r="Q7083" s="37">
        <f t="shared" ca="1" si="440"/>
        <v>0</v>
      </c>
      <c r="R7083" s="38">
        <f t="shared" si="441"/>
        <v>10</v>
      </c>
      <c r="S7083" s="38">
        <f t="shared" ca="1" si="442"/>
        <v>0</v>
      </c>
      <c r="T7083" s="38">
        <f t="shared" ca="1" si="443"/>
        <v>10</v>
      </c>
      <c r="U7083" s="38">
        <f ca="1">SUM($R$9:S7083)</f>
        <v>-167250</v>
      </c>
    </row>
    <row r="7084" spans="16:21" x14ac:dyDescent="0.2">
      <c r="P7084">
        <v>7076</v>
      </c>
      <c r="Q7084" s="37">
        <f t="shared" ca="1" si="440"/>
        <v>0</v>
      </c>
      <c r="R7084" s="38">
        <f t="shared" si="441"/>
        <v>10</v>
      </c>
      <c r="S7084" s="38">
        <f t="shared" ca="1" si="442"/>
        <v>0</v>
      </c>
      <c r="T7084" s="38">
        <f t="shared" ca="1" si="443"/>
        <v>10</v>
      </c>
      <c r="U7084" s="38">
        <f ca="1">SUM($R$9:S7084)</f>
        <v>-167240</v>
      </c>
    </row>
    <row r="7085" spans="16:21" x14ac:dyDescent="0.2">
      <c r="P7085">
        <v>7077</v>
      </c>
      <c r="Q7085" s="37">
        <f t="shared" ca="1" si="440"/>
        <v>0</v>
      </c>
      <c r="R7085" s="38">
        <f t="shared" si="441"/>
        <v>10</v>
      </c>
      <c r="S7085" s="38">
        <f t="shared" ca="1" si="442"/>
        <v>0</v>
      </c>
      <c r="T7085" s="38">
        <f t="shared" ca="1" si="443"/>
        <v>10</v>
      </c>
      <c r="U7085" s="38">
        <f ca="1">SUM($R$9:S7085)</f>
        <v>-167230</v>
      </c>
    </row>
    <row r="7086" spans="16:21" x14ac:dyDescent="0.2">
      <c r="P7086">
        <v>7078</v>
      </c>
      <c r="Q7086" s="37">
        <f t="shared" ca="1" si="440"/>
        <v>0</v>
      </c>
      <c r="R7086" s="38">
        <f t="shared" si="441"/>
        <v>10</v>
      </c>
      <c r="S7086" s="38">
        <f t="shared" ca="1" si="442"/>
        <v>0</v>
      </c>
      <c r="T7086" s="38">
        <f t="shared" ca="1" si="443"/>
        <v>10</v>
      </c>
      <c r="U7086" s="38">
        <f ca="1">SUM($R$9:S7086)</f>
        <v>-167220</v>
      </c>
    </row>
    <row r="7087" spans="16:21" x14ac:dyDescent="0.2">
      <c r="P7087">
        <v>7079</v>
      </c>
      <c r="Q7087" s="37">
        <f t="shared" ca="1" si="440"/>
        <v>0</v>
      </c>
      <c r="R7087" s="38">
        <f t="shared" si="441"/>
        <v>10</v>
      </c>
      <c r="S7087" s="38">
        <f t="shared" ca="1" si="442"/>
        <v>0</v>
      </c>
      <c r="T7087" s="38">
        <f t="shared" ca="1" si="443"/>
        <v>10</v>
      </c>
      <c r="U7087" s="38">
        <f ca="1">SUM($R$9:S7087)</f>
        <v>-167210</v>
      </c>
    </row>
    <row r="7088" spans="16:21" x14ac:dyDescent="0.2">
      <c r="P7088">
        <v>7080</v>
      </c>
      <c r="Q7088" s="37">
        <f t="shared" ca="1" si="440"/>
        <v>0</v>
      </c>
      <c r="R7088" s="38">
        <f t="shared" si="441"/>
        <v>10</v>
      </c>
      <c r="S7088" s="38">
        <f t="shared" ca="1" si="442"/>
        <v>0</v>
      </c>
      <c r="T7088" s="38">
        <f t="shared" ca="1" si="443"/>
        <v>10</v>
      </c>
      <c r="U7088" s="38">
        <f ca="1">SUM($R$9:S7088)</f>
        <v>-167200</v>
      </c>
    </row>
    <row r="7089" spans="16:21" x14ac:dyDescent="0.2">
      <c r="P7089">
        <v>7081</v>
      </c>
      <c r="Q7089" s="37">
        <f t="shared" ref="Q7089:Q7152" ca="1" si="444">IF(RAND()&lt;$C$2,1,0)</f>
        <v>0</v>
      </c>
      <c r="R7089" s="38">
        <f t="shared" ref="R7089:R7152" si="445">$G$2</f>
        <v>10</v>
      </c>
      <c r="S7089" s="38">
        <f t="shared" ref="S7089:S7152" ca="1" si="446">IF(Q7089=1,$G$3,$G$4)</f>
        <v>0</v>
      </c>
      <c r="T7089" s="38">
        <f t="shared" ca="1" si="443"/>
        <v>10</v>
      </c>
      <c r="U7089" s="38">
        <f ca="1">SUM($R$9:S7089)</f>
        <v>-167190</v>
      </c>
    </row>
    <row r="7090" spans="16:21" x14ac:dyDescent="0.2">
      <c r="P7090">
        <v>7082</v>
      </c>
      <c r="Q7090" s="37">
        <f t="shared" ca="1" si="444"/>
        <v>0</v>
      </c>
      <c r="R7090" s="38">
        <f t="shared" si="445"/>
        <v>10</v>
      </c>
      <c r="S7090" s="38">
        <f t="shared" ca="1" si="446"/>
        <v>0</v>
      </c>
      <c r="T7090" s="38">
        <f t="shared" ca="1" si="443"/>
        <v>10</v>
      </c>
      <c r="U7090" s="38">
        <f ca="1">SUM($R$9:S7090)</f>
        <v>-167180</v>
      </c>
    </row>
    <row r="7091" spans="16:21" x14ac:dyDescent="0.2">
      <c r="P7091">
        <v>7083</v>
      </c>
      <c r="Q7091" s="37">
        <f t="shared" ca="1" si="444"/>
        <v>0</v>
      </c>
      <c r="R7091" s="38">
        <f t="shared" si="445"/>
        <v>10</v>
      </c>
      <c r="S7091" s="38">
        <f t="shared" ca="1" si="446"/>
        <v>0</v>
      </c>
      <c r="T7091" s="38">
        <f t="shared" ca="1" si="443"/>
        <v>10</v>
      </c>
      <c r="U7091" s="38">
        <f ca="1">SUM($R$9:S7091)</f>
        <v>-167170</v>
      </c>
    </row>
    <row r="7092" spans="16:21" x14ac:dyDescent="0.2">
      <c r="P7092">
        <v>7084</v>
      </c>
      <c r="Q7092" s="37">
        <f t="shared" ca="1" si="444"/>
        <v>0</v>
      </c>
      <c r="R7092" s="38">
        <f t="shared" si="445"/>
        <v>10</v>
      </c>
      <c r="S7092" s="38">
        <f t="shared" ca="1" si="446"/>
        <v>0</v>
      </c>
      <c r="T7092" s="38">
        <f t="shared" ca="1" si="443"/>
        <v>10</v>
      </c>
      <c r="U7092" s="38">
        <f ca="1">SUM($R$9:S7092)</f>
        <v>-167160</v>
      </c>
    </row>
    <row r="7093" spans="16:21" x14ac:dyDescent="0.2">
      <c r="P7093">
        <v>7085</v>
      </c>
      <c r="Q7093" s="37">
        <f t="shared" ca="1" si="444"/>
        <v>0</v>
      </c>
      <c r="R7093" s="38">
        <f t="shared" si="445"/>
        <v>10</v>
      </c>
      <c r="S7093" s="38">
        <f t="shared" ca="1" si="446"/>
        <v>0</v>
      </c>
      <c r="T7093" s="38">
        <f t="shared" ca="1" si="443"/>
        <v>10</v>
      </c>
      <c r="U7093" s="38">
        <f ca="1">SUM($R$9:S7093)</f>
        <v>-167150</v>
      </c>
    </row>
    <row r="7094" spans="16:21" x14ac:dyDescent="0.2">
      <c r="P7094">
        <v>7086</v>
      </c>
      <c r="Q7094" s="37">
        <f t="shared" ca="1" si="444"/>
        <v>0</v>
      </c>
      <c r="R7094" s="38">
        <f t="shared" si="445"/>
        <v>10</v>
      </c>
      <c r="S7094" s="38">
        <f t="shared" ca="1" si="446"/>
        <v>0</v>
      </c>
      <c r="T7094" s="38">
        <f t="shared" ca="1" si="443"/>
        <v>10</v>
      </c>
      <c r="U7094" s="38">
        <f ca="1">SUM($R$9:S7094)</f>
        <v>-167140</v>
      </c>
    </row>
    <row r="7095" spans="16:21" x14ac:dyDescent="0.2">
      <c r="P7095">
        <v>7087</v>
      </c>
      <c r="Q7095" s="37">
        <f t="shared" ca="1" si="444"/>
        <v>0</v>
      </c>
      <c r="R7095" s="38">
        <f t="shared" si="445"/>
        <v>10</v>
      </c>
      <c r="S7095" s="38">
        <f t="shared" ca="1" si="446"/>
        <v>0</v>
      </c>
      <c r="T7095" s="38">
        <f t="shared" ca="1" si="443"/>
        <v>10</v>
      </c>
      <c r="U7095" s="38">
        <f ca="1">SUM($R$9:S7095)</f>
        <v>-167130</v>
      </c>
    </row>
    <row r="7096" spans="16:21" x14ac:dyDescent="0.2">
      <c r="P7096">
        <v>7088</v>
      </c>
      <c r="Q7096" s="37">
        <f t="shared" ca="1" si="444"/>
        <v>0</v>
      </c>
      <c r="R7096" s="38">
        <f t="shared" si="445"/>
        <v>10</v>
      </c>
      <c r="S7096" s="38">
        <f t="shared" ca="1" si="446"/>
        <v>0</v>
      </c>
      <c r="T7096" s="38">
        <f t="shared" ca="1" si="443"/>
        <v>10</v>
      </c>
      <c r="U7096" s="38">
        <f ca="1">SUM($R$9:S7096)</f>
        <v>-167120</v>
      </c>
    </row>
    <row r="7097" spans="16:21" x14ac:dyDescent="0.2">
      <c r="P7097">
        <v>7089</v>
      </c>
      <c r="Q7097" s="37">
        <f t="shared" ca="1" si="444"/>
        <v>0</v>
      </c>
      <c r="R7097" s="38">
        <f t="shared" si="445"/>
        <v>10</v>
      </c>
      <c r="S7097" s="38">
        <f t="shared" ca="1" si="446"/>
        <v>0</v>
      </c>
      <c r="T7097" s="38">
        <f t="shared" ca="1" si="443"/>
        <v>10</v>
      </c>
      <c r="U7097" s="38">
        <f ca="1">SUM($R$9:S7097)</f>
        <v>-167110</v>
      </c>
    </row>
    <row r="7098" spans="16:21" x14ac:dyDescent="0.2">
      <c r="P7098">
        <v>7090</v>
      </c>
      <c r="Q7098" s="37">
        <f t="shared" ca="1" si="444"/>
        <v>0</v>
      </c>
      <c r="R7098" s="38">
        <f t="shared" si="445"/>
        <v>10</v>
      </c>
      <c r="S7098" s="38">
        <f t="shared" ca="1" si="446"/>
        <v>0</v>
      </c>
      <c r="T7098" s="38">
        <f t="shared" ca="1" si="443"/>
        <v>10</v>
      </c>
      <c r="U7098" s="38">
        <f ca="1">SUM($R$9:S7098)</f>
        <v>-167100</v>
      </c>
    </row>
    <row r="7099" spans="16:21" x14ac:dyDescent="0.2">
      <c r="P7099">
        <v>7091</v>
      </c>
      <c r="Q7099" s="37">
        <f t="shared" ca="1" si="444"/>
        <v>0</v>
      </c>
      <c r="R7099" s="38">
        <f t="shared" si="445"/>
        <v>10</v>
      </c>
      <c r="S7099" s="38">
        <f t="shared" ca="1" si="446"/>
        <v>0</v>
      </c>
      <c r="T7099" s="38">
        <f t="shared" ca="1" si="443"/>
        <v>10</v>
      </c>
      <c r="U7099" s="38">
        <f ca="1">SUM($R$9:S7099)</f>
        <v>-167090</v>
      </c>
    </row>
    <row r="7100" spans="16:21" x14ac:dyDescent="0.2">
      <c r="P7100">
        <v>7092</v>
      </c>
      <c r="Q7100" s="37">
        <f t="shared" ca="1" si="444"/>
        <v>1</v>
      </c>
      <c r="R7100" s="38">
        <f t="shared" si="445"/>
        <v>10</v>
      </c>
      <c r="S7100" s="38">
        <f t="shared" ca="1" si="446"/>
        <v>-1000</v>
      </c>
      <c r="T7100" s="38">
        <f t="shared" ca="1" si="443"/>
        <v>-990</v>
      </c>
      <c r="U7100" s="38">
        <f ca="1">SUM($R$9:S7100)</f>
        <v>-168080</v>
      </c>
    </row>
    <row r="7101" spans="16:21" x14ac:dyDescent="0.2">
      <c r="P7101">
        <v>7093</v>
      </c>
      <c r="Q7101" s="37">
        <f t="shared" ca="1" si="444"/>
        <v>0</v>
      </c>
      <c r="R7101" s="38">
        <f t="shared" si="445"/>
        <v>10</v>
      </c>
      <c r="S7101" s="38">
        <f t="shared" ca="1" si="446"/>
        <v>0</v>
      </c>
      <c r="T7101" s="38">
        <f t="shared" ca="1" si="443"/>
        <v>10</v>
      </c>
      <c r="U7101" s="38">
        <f ca="1">SUM($R$9:S7101)</f>
        <v>-168070</v>
      </c>
    </row>
    <row r="7102" spans="16:21" x14ac:dyDescent="0.2">
      <c r="P7102">
        <v>7094</v>
      </c>
      <c r="Q7102" s="37">
        <f t="shared" ca="1" si="444"/>
        <v>0</v>
      </c>
      <c r="R7102" s="38">
        <f t="shared" si="445"/>
        <v>10</v>
      </c>
      <c r="S7102" s="38">
        <f t="shared" ca="1" si="446"/>
        <v>0</v>
      </c>
      <c r="T7102" s="38">
        <f t="shared" ca="1" si="443"/>
        <v>10</v>
      </c>
      <c r="U7102" s="38">
        <f ca="1">SUM($R$9:S7102)</f>
        <v>-168060</v>
      </c>
    </row>
    <row r="7103" spans="16:21" x14ac:dyDescent="0.2">
      <c r="P7103">
        <v>7095</v>
      </c>
      <c r="Q7103" s="37">
        <f t="shared" ca="1" si="444"/>
        <v>0</v>
      </c>
      <c r="R7103" s="38">
        <f t="shared" si="445"/>
        <v>10</v>
      </c>
      <c r="S7103" s="38">
        <f t="shared" ca="1" si="446"/>
        <v>0</v>
      </c>
      <c r="T7103" s="38">
        <f t="shared" ca="1" si="443"/>
        <v>10</v>
      </c>
      <c r="U7103" s="38">
        <f ca="1">SUM($R$9:S7103)</f>
        <v>-168050</v>
      </c>
    </row>
    <row r="7104" spans="16:21" x14ac:dyDescent="0.2">
      <c r="P7104">
        <v>7096</v>
      </c>
      <c r="Q7104" s="37">
        <f t="shared" ca="1" si="444"/>
        <v>0</v>
      </c>
      <c r="R7104" s="38">
        <f t="shared" si="445"/>
        <v>10</v>
      </c>
      <c r="S7104" s="38">
        <f t="shared" ca="1" si="446"/>
        <v>0</v>
      </c>
      <c r="T7104" s="38">
        <f t="shared" ca="1" si="443"/>
        <v>10</v>
      </c>
      <c r="U7104" s="38">
        <f ca="1">SUM($R$9:S7104)</f>
        <v>-168040</v>
      </c>
    </row>
    <row r="7105" spans="16:21" x14ac:dyDescent="0.2">
      <c r="P7105">
        <v>7097</v>
      </c>
      <c r="Q7105" s="37">
        <f t="shared" ca="1" si="444"/>
        <v>0</v>
      </c>
      <c r="R7105" s="38">
        <f t="shared" si="445"/>
        <v>10</v>
      </c>
      <c r="S7105" s="38">
        <f t="shared" ca="1" si="446"/>
        <v>0</v>
      </c>
      <c r="T7105" s="38">
        <f t="shared" ca="1" si="443"/>
        <v>10</v>
      </c>
      <c r="U7105" s="38">
        <f ca="1">SUM($R$9:S7105)</f>
        <v>-168030</v>
      </c>
    </row>
    <row r="7106" spans="16:21" x14ac:dyDescent="0.2">
      <c r="P7106">
        <v>7098</v>
      </c>
      <c r="Q7106" s="37">
        <f t="shared" ca="1" si="444"/>
        <v>0</v>
      </c>
      <c r="R7106" s="38">
        <f t="shared" si="445"/>
        <v>10</v>
      </c>
      <c r="S7106" s="38">
        <f t="shared" ca="1" si="446"/>
        <v>0</v>
      </c>
      <c r="T7106" s="38">
        <f t="shared" ca="1" si="443"/>
        <v>10</v>
      </c>
      <c r="U7106" s="38">
        <f ca="1">SUM($R$9:S7106)</f>
        <v>-168020</v>
      </c>
    </row>
    <row r="7107" spans="16:21" x14ac:dyDescent="0.2">
      <c r="P7107">
        <v>7099</v>
      </c>
      <c r="Q7107" s="37">
        <f t="shared" ca="1" si="444"/>
        <v>0</v>
      </c>
      <c r="R7107" s="38">
        <f t="shared" si="445"/>
        <v>10</v>
      </c>
      <c r="S7107" s="38">
        <f t="shared" ca="1" si="446"/>
        <v>0</v>
      </c>
      <c r="T7107" s="38">
        <f t="shared" ca="1" si="443"/>
        <v>10</v>
      </c>
      <c r="U7107" s="38">
        <f ca="1">SUM($R$9:S7107)</f>
        <v>-168010</v>
      </c>
    </row>
    <row r="7108" spans="16:21" x14ac:dyDescent="0.2">
      <c r="P7108">
        <v>7100</v>
      </c>
      <c r="Q7108" s="37">
        <f t="shared" ca="1" si="444"/>
        <v>0</v>
      </c>
      <c r="R7108" s="38">
        <f t="shared" si="445"/>
        <v>10</v>
      </c>
      <c r="S7108" s="38">
        <f t="shared" ca="1" si="446"/>
        <v>0</v>
      </c>
      <c r="T7108" s="38">
        <f t="shared" ca="1" si="443"/>
        <v>10</v>
      </c>
      <c r="U7108" s="38">
        <f ca="1">SUM($R$9:S7108)</f>
        <v>-168000</v>
      </c>
    </row>
    <row r="7109" spans="16:21" x14ac:dyDescent="0.2">
      <c r="P7109">
        <v>7101</v>
      </c>
      <c r="Q7109" s="37">
        <f t="shared" ca="1" si="444"/>
        <v>0</v>
      </c>
      <c r="R7109" s="38">
        <f t="shared" si="445"/>
        <v>10</v>
      </c>
      <c r="S7109" s="38">
        <f t="shared" ca="1" si="446"/>
        <v>0</v>
      </c>
      <c r="T7109" s="38">
        <f t="shared" ca="1" si="443"/>
        <v>10</v>
      </c>
      <c r="U7109" s="38">
        <f ca="1">SUM($R$9:S7109)</f>
        <v>-167990</v>
      </c>
    </row>
    <row r="7110" spans="16:21" x14ac:dyDescent="0.2">
      <c r="P7110">
        <v>7102</v>
      </c>
      <c r="Q7110" s="37">
        <f t="shared" ca="1" si="444"/>
        <v>0</v>
      </c>
      <c r="R7110" s="38">
        <f t="shared" si="445"/>
        <v>10</v>
      </c>
      <c r="S7110" s="38">
        <f t="shared" ca="1" si="446"/>
        <v>0</v>
      </c>
      <c r="T7110" s="38">
        <f t="shared" ca="1" si="443"/>
        <v>10</v>
      </c>
      <c r="U7110" s="38">
        <f ca="1">SUM($R$9:S7110)</f>
        <v>-167980</v>
      </c>
    </row>
    <row r="7111" spans="16:21" x14ac:dyDescent="0.2">
      <c r="P7111">
        <v>7103</v>
      </c>
      <c r="Q7111" s="37">
        <f t="shared" ca="1" si="444"/>
        <v>0</v>
      </c>
      <c r="R7111" s="38">
        <f t="shared" si="445"/>
        <v>10</v>
      </c>
      <c r="S7111" s="38">
        <f t="shared" ca="1" si="446"/>
        <v>0</v>
      </c>
      <c r="T7111" s="38">
        <f t="shared" ca="1" si="443"/>
        <v>10</v>
      </c>
      <c r="U7111" s="38">
        <f ca="1">SUM($R$9:S7111)</f>
        <v>-167970</v>
      </c>
    </row>
    <row r="7112" spans="16:21" x14ac:dyDescent="0.2">
      <c r="P7112">
        <v>7104</v>
      </c>
      <c r="Q7112" s="37">
        <f t="shared" ca="1" si="444"/>
        <v>0</v>
      </c>
      <c r="R7112" s="38">
        <f t="shared" si="445"/>
        <v>10</v>
      </c>
      <c r="S7112" s="38">
        <f t="shared" ca="1" si="446"/>
        <v>0</v>
      </c>
      <c r="T7112" s="38">
        <f t="shared" ca="1" si="443"/>
        <v>10</v>
      </c>
      <c r="U7112" s="38">
        <f ca="1">SUM($R$9:S7112)</f>
        <v>-167960</v>
      </c>
    </row>
    <row r="7113" spans="16:21" x14ac:dyDescent="0.2">
      <c r="P7113">
        <v>7105</v>
      </c>
      <c r="Q7113" s="37">
        <f t="shared" ca="1" si="444"/>
        <v>0</v>
      </c>
      <c r="R7113" s="38">
        <f t="shared" si="445"/>
        <v>10</v>
      </c>
      <c r="S7113" s="38">
        <f t="shared" ca="1" si="446"/>
        <v>0</v>
      </c>
      <c r="T7113" s="38">
        <f t="shared" ca="1" si="443"/>
        <v>10</v>
      </c>
      <c r="U7113" s="38">
        <f ca="1">SUM($R$9:S7113)</f>
        <v>-167950</v>
      </c>
    </row>
    <row r="7114" spans="16:21" x14ac:dyDescent="0.2">
      <c r="P7114">
        <v>7106</v>
      </c>
      <c r="Q7114" s="37">
        <f t="shared" ca="1" si="444"/>
        <v>0</v>
      </c>
      <c r="R7114" s="38">
        <f t="shared" si="445"/>
        <v>10</v>
      </c>
      <c r="S7114" s="38">
        <f t="shared" ca="1" si="446"/>
        <v>0</v>
      </c>
      <c r="T7114" s="38">
        <f t="shared" ref="T7114:T7177" ca="1" si="447">R7114+S7114</f>
        <v>10</v>
      </c>
      <c r="U7114" s="38">
        <f ca="1">SUM($R$9:S7114)</f>
        <v>-167940</v>
      </c>
    </row>
    <row r="7115" spans="16:21" x14ac:dyDescent="0.2">
      <c r="P7115">
        <v>7107</v>
      </c>
      <c r="Q7115" s="37">
        <f t="shared" ca="1" si="444"/>
        <v>0</v>
      </c>
      <c r="R7115" s="38">
        <f t="shared" si="445"/>
        <v>10</v>
      </c>
      <c r="S7115" s="38">
        <f t="shared" ca="1" si="446"/>
        <v>0</v>
      </c>
      <c r="T7115" s="38">
        <f t="shared" ca="1" si="447"/>
        <v>10</v>
      </c>
      <c r="U7115" s="38">
        <f ca="1">SUM($R$9:S7115)</f>
        <v>-167930</v>
      </c>
    </row>
    <row r="7116" spans="16:21" x14ac:dyDescent="0.2">
      <c r="P7116">
        <v>7108</v>
      </c>
      <c r="Q7116" s="37">
        <f t="shared" ca="1" si="444"/>
        <v>0</v>
      </c>
      <c r="R7116" s="38">
        <f t="shared" si="445"/>
        <v>10</v>
      </c>
      <c r="S7116" s="38">
        <f t="shared" ca="1" si="446"/>
        <v>0</v>
      </c>
      <c r="T7116" s="38">
        <f t="shared" ca="1" si="447"/>
        <v>10</v>
      </c>
      <c r="U7116" s="38">
        <f ca="1">SUM($R$9:S7116)</f>
        <v>-167920</v>
      </c>
    </row>
    <row r="7117" spans="16:21" x14ac:dyDescent="0.2">
      <c r="P7117">
        <v>7109</v>
      </c>
      <c r="Q7117" s="37">
        <f t="shared" ca="1" si="444"/>
        <v>0</v>
      </c>
      <c r="R7117" s="38">
        <f t="shared" si="445"/>
        <v>10</v>
      </c>
      <c r="S7117" s="38">
        <f t="shared" ca="1" si="446"/>
        <v>0</v>
      </c>
      <c r="T7117" s="38">
        <f t="shared" ca="1" si="447"/>
        <v>10</v>
      </c>
      <c r="U7117" s="38">
        <f ca="1">SUM($R$9:S7117)</f>
        <v>-167910</v>
      </c>
    </row>
    <row r="7118" spans="16:21" x14ac:dyDescent="0.2">
      <c r="P7118">
        <v>7110</v>
      </c>
      <c r="Q7118" s="37">
        <f t="shared" ca="1" si="444"/>
        <v>0</v>
      </c>
      <c r="R7118" s="38">
        <f t="shared" si="445"/>
        <v>10</v>
      </c>
      <c r="S7118" s="38">
        <f t="shared" ca="1" si="446"/>
        <v>0</v>
      </c>
      <c r="T7118" s="38">
        <f t="shared" ca="1" si="447"/>
        <v>10</v>
      </c>
      <c r="U7118" s="38">
        <f ca="1">SUM($R$9:S7118)</f>
        <v>-167900</v>
      </c>
    </row>
    <row r="7119" spans="16:21" x14ac:dyDescent="0.2">
      <c r="P7119">
        <v>7111</v>
      </c>
      <c r="Q7119" s="37">
        <f t="shared" ca="1" si="444"/>
        <v>0</v>
      </c>
      <c r="R7119" s="38">
        <f t="shared" si="445"/>
        <v>10</v>
      </c>
      <c r="S7119" s="38">
        <f t="shared" ca="1" si="446"/>
        <v>0</v>
      </c>
      <c r="T7119" s="38">
        <f t="shared" ca="1" si="447"/>
        <v>10</v>
      </c>
      <c r="U7119" s="38">
        <f ca="1">SUM($R$9:S7119)</f>
        <v>-167890</v>
      </c>
    </row>
    <row r="7120" spans="16:21" x14ac:dyDescent="0.2">
      <c r="P7120">
        <v>7112</v>
      </c>
      <c r="Q7120" s="37">
        <f t="shared" ca="1" si="444"/>
        <v>0</v>
      </c>
      <c r="R7120" s="38">
        <f t="shared" si="445"/>
        <v>10</v>
      </c>
      <c r="S7120" s="38">
        <f t="shared" ca="1" si="446"/>
        <v>0</v>
      </c>
      <c r="T7120" s="38">
        <f t="shared" ca="1" si="447"/>
        <v>10</v>
      </c>
      <c r="U7120" s="38">
        <f ca="1">SUM($R$9:S7120)</f>
        <v>-167880</v>
      </c>
    </row>
    <row r="7121" spans="16:21" x14ac:dyDescent="0.2">
      <c r="P7121">
        <v>7113</v>
      </c>
      <c r="Q7121" s="37">
        <f t="shared" ca="1" si="444"/>
        <v>0</v>
      </c>
      <c r="R7121" s="38">
        <f t="shared" si="445"/>
        <v>10</v>
      </c>
      <c r="S7121" s="38">
        <f t="shared" ca="1" si="446"/>
        <v>0</v>
      </c>
      <c r="T7121" s="38">
        <f t="shared" ca="1" si="447"/>
        <v>10</v>
      </c>
      <c r="U7121" s="38">
        <f ca="1">SUM($R$9:S7121)</f>
        <v>-167870</v>
      </c>
    </row>
    <row r="7122" spans="16:21" x14ac:dyDescent="0.2">
      <c r="P7122">
        <v>7114</v>
      </c>
      <c r="Q7122" s="37">
        <f t="shared" ca="1" si="444"/>
        <v>0</v>
      </c>
      <c r="R7122" s="38">
        <f t="shared" si="445"/>
        <v>10</v>
      </c>
      <c r="S7122" s="38">
        <f t="shared" ca="1" si="446"/>
        <v>0</v>
      </c>
      <c r="T7122" s="38">
        <f t="shared" ca="1" si="447"/>
        <v>10</v>
      </c>
      <c r="U7122" s="38">
        <f ca="1">SUM($R$9:S7122)</f>
        <v>-167860</v>
      </c>
    </row>
    <row r="7123" spans="16:21" x14ac:dyDescent="0.2">
      <c r="P7123">
        <v>7115</v>
      </c>
      <c r="Q7123" s="37">
        <f t="shared" ca="1" si="444"/>
        <v>0</v>
      </c>
      <c r="R7123" s="38">
        <f t="shared" si="445"/>
        <v>10</v>
      </c>
      <c r="S7123" s="38">
        <f t="shared" ca="1" si="446"/>
        <v>0</v>
      </c>
      <c r="T7123" s="38">
        <f t="shared" ca="1" si="447"/>
        <v>10</v>
      </c>
      <c r="U7123" s="38">
        <f ca="1">SUM($R$9:S7123)</f>
        <v>-167850</v>
      </c>
    </row>
    <row r="7124" spans="16:21" x14ac:dyDescent="0.2">
      <c r="P7124">
        <v>7116</v>
      </c>
      <c r="Q7124" s="37">
        <f t="shared" ca="1" si="444"/>
        <v>0</v>
      </c>
      <c r="R7124" s="38">
        <f t="shared" si="445"/>
        <v>10</v>
      </c>
      <c r="S7124" s="38">
        <f t="shared" ca="1" si="446"/>
        <v>0</v>
      </c>
      <c r="T7124" s="38">
        <f t="shared" ca="1" si="447"/>
        <v>10</v>
      </c>
      <c r="U7124" s="38">
        <f ca="1">SUM($R$9:S7124)</f>
        <v>-167840</v>
      </c>
    </row>
    <row r="7125" spans="16:21" x14ac:dyDescent="0.2">
      <c r="P7125">
        <v>7117</v>
      </c>
      <c r="Q7125" s="37">
        <f t="shared" ca="1" si="444"/>
        <v>0</v>
      </c>
      <c r="R7125" s="38">
        <f t="shared" si="445"/>
        <v>10</v>
      </c>
      <c r="S7125" s="38">
        <f t="shared" ca="1" si="446"/>
        <v>0</v>
      </c>
      <c r="T7125" s="38">
        <f t="shared" ca="1" si="447"/>
        <v>10</v>
      </c>
      <c r="U7125" s="38">
        <f ca="1">SUM($R$9:S7125)</f>
        <v>-167830</v>
      </c>
    </row>
    <row r="7126" spans="16:21" x14ac:dyDescent="0.2">
      <c r="P7126">
        <v>7118</v>
      </c>
      <c r="Q7126" s="37">
        <f t="shared" ca="1" si="444"/>
        <v>1</v>
      </c>
      <c r="R7126" s="38">
        <f t="shared" si="445"/>
        <v>10</v>
      </c>
      <c r="S7126" s="38">
        <f t="shared" ca="1" si="446"/>
        <v>-1000</v>
      </c>
      <c r="T7126" s="38">
        <f t="shared" ca="1" si="447"/>
        <v>-990</v>
      </c>
      <c r="U7126" s="38">
        <f ca="1">SUM($R$9:S7126)</f>
        <v>-168820</v>
      </c>
    </row>
    <row r="7127" spans="16:21" x14ac:dyDescent="0.2">
      <c r="P7127">
        <v>7119</v>
      </c>
      <c r="Q7127" s="37">
        <f t="shared" ca="1" si="444"/>
        <v>0</v>
      </c>
      <c r="R7127" s="38">
        <f t="shared" si="445"/>
        <v>10</v>
      </c>
      <c r="S7127" s="38">
        <f t="shared" ca="1" si="446"/>
        <v>0</v>
      </c>
      <c r="T7127" s="38">
        <f t="shared" ca="1" si="447"/>
        <v>10</v>
      </c>
      <c r="U7127" s="38">
        <f ca="1">SUM($R$9:S7127)</f>
        <v>-168810</v>
      </c>
    </row>
    <row r="7128" spans="16:21" x14ac:dyDescent="0.2">
      <c r="P7128">
        <v>7120</v>
      </c>
      <c r="Q7128" s="37">
        <f t="shared" ca="1" si="444"/>
        <v>0</v>
      </c>
      <c r="R7128" s="38">
        <f t="shared" si="445"/>
        <v>10</v>
      </c>
      <c r="S7128" s="38">
        <f t="shared" ca="1" si="446"/>
        <v>0</v>
      </c>
      <c r="T7128" s="38">
        <f t="shared" ca="1" si="447"/>
        <v>10</v>
      </c>
      <c r="U7128" s="38">
        <f ca="1">SUM($R$9:S7128)</f>
        <v>-168800</v>
      </c>
    </row>
    <row r="7129" spans="16:21" x14ac:dyDescent="0.2">
      <c r="P7129">
        <v>7121</v>
      </c>
      <c r="Q7129" s="37">
        <f t="shared" ca="1" si="444"/>
        <v>0</v>
      </c>
      <c r="R7129" s="38">
        <f t="shared" si="445"/>
        <v>10</v>
      </c>
      <c r="S7129" s="38">
        <f t="shared" ca="1" si="446"/>
        <v>0</v>
      </c>
      <c r="T7129" s="38">
        <f t="shared" ca="1" si="447"/>
        <v>10</v>
      </c>
      <c r="U7129" s="38">
        <f ca="1">SUM($R$9:S7129)</f>
        <v>-168790</v>
      </c>
    </row>
    <row r="7130" spans="16:21" x14ac:dyDescent="0.2">
      <c r="P7130">
        <v>7122</v>
      </c>
      <c r="Q7130" s="37">
        <f t="shared" ca="1" si="444"/>
        <v>0</v>
      </c>
      <c r="R7130" s="38">
        <f t="shared" si="445"/>
        <v>10</v>
      </c>
      <c r="S7130" s="38">
        <f t="shared" ca="1" si="446"/>
        <v>0</v>
      </c>
      <c r="T7130" s="38">
        <f t="shared" ca="1" si="447"/>
        <v>10</v>
      </c>
      <c r="U7130" s="38">
        <f ca="1">SUM($R$9:S7130)</f>
        <v>-168780</v>
      </c>
    </row>
    <row r="7131" spans="16:21" x14ac:dyDescent="0.2">
      <c r="P7131">
        <v>7123</v>
      </c>
      <c r="Q7131" s="37">
        <f t="shared" ca="1" si="444"/>
        <v>0</v>
      </c>
      <c r="R7131" s="38">
        <f t="shared" si="445"/>
        <v>10</v>
      </c>
      <c r="S7131" s="38">
        <f t="shared" ca="1" si="446"/>
        <v>0</v>
      </c>
      <c r="T7131" s="38">
        <f t="shared" ca="1" si="447"/>
        <v>10</v>
      </c>
      <c r="U7131" s="38">
        <f ca="1">SUM($R$9:S7131)</f>
        <v>-168770</v>
      </c>
    </row>
    <row r="7132" spans="16:21" x14ac:dyDescent="0.2">
      <c r="P7132">
        <v>7124</v>
      </c>
      <c r="Q7132" s="37">
        <f t="shared" ca="1" si="444"/>
        <v>0</v>
      </c>
      <c r="R7132" s="38">
        <f t="shared" si="445"/>
        <v>10</v>
      </c>
      <c r="S7132" s="38">
        <f t="shared" ca="1" si="446"/>
        <v>0</v>
      </c>
      <c r="T7132" s="38">
        <f t="shared" ca="1" si="447"/>
        <v>10</v>
      </c>
      <c r="U7132" s="38">
        <f ca="1">SUM($R$9:S7132)</f>
        <v>-168760</v>
      </c>
    </row>
    <row r="7133" spans="16:21" x14ac:dyDescent="0.2">
      <c r="P7133">
        <v>7125</v>
      </c>
      <c r="Q7133" s="37">
        <f t="shared" ca="1" si="444"/>
        <v>0</v>
      </c>
      <c r="R7133" s="38">
        <f t="shared" si="445"/>
        <v>10</v>
      </c>
      <c r="S7133" s="38">
        <f t="shared" ca="1" si="446"/>
        <v>0</v>
      </c>
      <c r="T7133" s="38">
        <f t="shared" ca="1" si="447"/>
        <v>10</v>
      </c>
      <c r="U7133" s="38">
        <f ca="1">SUM($R$9:S7133)</f>
        <v>-168750</v>
      </c>
    </row>
    <row r="7134" spans="16:21" x14ac:dyDescent="0.2">
      <c r="P7134">
        <v>7126</v>
      </c>
      <c r="Q7134" s="37">
        <f t="shared" ca="1" si="444"/>
        <v>0</v>
      </c>
      <c r="R7134" s="38">
        <f t="shared" si="445"/>
        <v>10</v>
      </c>
      <c r="S7134" s="38">
        <f t="shared" ca="1" si="446"/>
        <v>0</v>
      </c>
      <c r="T7134" s="38">
        <f t="shared" ca="1" si="447"/>
        <v>10</v>
      </c>
      <c r="U7134" s="38">
        <f ca="1">SUM($R$9:S7134)</f>
        <v>-168740</v>
      </c>
    </row>
    <row r="7135" spans="16:21" x14ac:dyDescent="0.2">
      <c r="P7135">
        <v>7127</v>
      </c>
      <c r="Q7135" s="37">
        <f t="shared" ca="1" si="444"/>
        <v>0</v>
      </c>
      <c r="R7135" s="38">
        <f t="shared" si="445"/>
        <v>10</v>
      </c>
      <c r="S7135" s="38">
        <f t="shared" ca="1" si="446"/>
        <v>0</v>
      </c>
      <c r="T7135" s="38">
        <f t="shared" ca="1" si="447"/>
        <v>10</v>
      </c>
      <c r="U7135" s="38">
        <f ca="1">SUM($R$9:S7135)</f>
        <v>-168730</v>
      </c>
    </row>
    <row r="7136" spans="16:21" x14ac:dyDescent="0.2">
      <c r="P7136">
        <v>7128</v>
      </c>
      <c r="Q7136" s="37">
        <f t="shared" ca="1" si="444"/>
        <v>0</v>
      </c>
      <c r="R7136" s="38">
        <f t="shared" si="445"/>
        <v>10</v>
      </c>
      <c r="S7136" s="38">
        <f t="shared" ca="1" si="446"/>
        <v>0</v>
      </c>
      <c r="T7136" s="38">
        <f t="shared" ca="1" si="447"/>
        <v>10</v>
      </c>
      <c r="U7136" s="38">
        <f ca="1">SUM($R$9:S7136)</f>
        <v>-168720</v>
      </c>
    </row>
    <row r="7137" spans="16:21" x14ac:dyDescent="0.2">
      <c r="P7137">
        <v>7129</v>
      </c>
      <c r="Q7137" s="37">
        <f t="shared" ca="1" si="444"/>
        <v>0</v>
      </c>
      <c r="R7137" s="38">
        <f t="shared" si="445"/>
        <v>10</v>
      </c>
      <c r="S7137" s="38">
        <f t="shared" ca="1" si="446"/>
        <v>0</v>
      </c>
      <c r="T7137" s="38">
        <f t="shared" ca="1" si="447"/>
        <v>10</v>
      </c>
      <c r="U7137" s="38">
        <f ca="1">SUM($R$9:S7137)</f>
        <v>-168710</v>
      </c>
    </row>
    <row r="7138" spans="16:21" x14ac:dyDescent="0.2">
      <c r="P7138">
        <v>7130</v>
      </c>
      <c r="Q7138" s="37">
        <f t="shared" ca="1" si="444"/>
        <v>0</v>
      </c>
      <c r="R7138" s="38">
        <f t="shared" si="445"/>
        <v>10</v>
      </c>
      <c r="S7138" s="38">
        <f t="shared" ca="1" si="446"/>
        <v>0</v>
      </c>
      <c r="T7138" s="38">
        <f t="shared" ca="1" si="447"/>
        <v>10</v>
      </c>
      <c r="U7138" s="38">
        <f ca="1">SUM($R$9:S7138)</f>
        <v>-168700</v>
      </c>
    </row>
    <row r="7139" spans="16:21" x14ac:dyDescent="0.2">
      <c r="P7139">
        <v>7131</v>
      </c>
      <c r="Q7139" s="37">
        <f t="shared" ca="1" si="444"/>
        <v>0</v>
      </c>
      <c r="R7139" s="38">
        <f t="shared" si="445"/>
        <v>10</v>
      </c>
      <c r="S7139" s="38">
        <f t="shared" ca="1" si="446"/>
        <v>0</v>
      </c>
      <c r="T7139" s="38">
        <f t="shared" ca="1" si="447"/>
        <v>10</v>
      </c>
      <c r="U7139" s="38">
        <f ca="1">SUM($R$9:S7139)</f>
        <v>-168690</v>
      </c>
    </row>
    <row r="7140" spans="16:21" x14ac:dyDescent="0.2">
      <c r="P7140">
        <v>7132</v>
      </c>
      <c r="Q7140" s="37">
        <f t="shared" ca="1" si="444"/>
        <v>0</v>
      </c>
      <c r="R7140" s="38">
        <f t="shared" si="445"/>
        <v>10</v>
      </c>
      <c r="S7140" s="38">
        <f t="shared" ca="1" si="446"/>
        <v>0</v>
      </c>
      <c r="T7140" s="38">
        <f t="shared" ca="1" si="447"/>
        <v>10</v>
      </c>
      <c r="U7140" s="38">
        <f ca="1">SUM($R$9:S7140)</f>
        <v>-168680</v>
      </c>
    </row>
    <row r="7141" spans="16:21" x14ac:dyDescent="0.2">
      <c r="P7141">
        <v>7133</v>
      </c>
      <c r="Q7141" s="37">
        <f t="shared" ca="1" si="444"/>
        <v>0</v>
      </c>
      <c r="R7141" s="38">
        <f t="shared" si="445"/>
        <v>10</v>
      </c>
      <c r="S7141" s="38">
        <f t="shared" ca="1" si="446"/>
        <v>0</v>
      </c>
      <c r="T7141" s="38">
        <f t="shared" ca="1" si="447"/>
        <v>10</v>
      </c>
      <c r="U7141" s="38">
        <f ca="1">SUM($R$9:S7141)</f>
        <v>-168670</v>
      </c>
    </row>
    <row r="7142" spans="16:21" x14ac:dyDescent="0.2">
      <c r="P7142">
        <v>7134</v>
      </c>
      <c r="Q7142" s="37">
        <f t="shared" ca="1" si="444"/>
        <v>0</v>
      </c>
      <c r="R7142" s="38">
        <f t="shared" si="445"/>
        <v>10</v>
      </c>
      <c r="S7142" s="38">
        <f t="shared" ca="1" si="446"/>
        <v>0</v>
      </c>
      <c r="T7142" s="38">
        <f t="shared" ca="1" si="447"/>
        <v>10</v>
      </c>
      <c r="U7142" s="38">
        <f ca="1">SUM($R$9:S7142)</f>
        <v>-168660</v>
      </c>
    </row>
    <row r="7143" spans="16:21" x14ac:dyDescent="0.2">
      <c r="P7143">
        <v>7135</v>
      </c>
      <c r="Q7143" s="37">
        <f t="shared" ca="1" si="444"/>
        <v>0</v>
      </c>
      <c r="R7143" s="38">
        <f t="shared" si="445"/>
        <v>10</v>
      </c>
      <c r="S7143" s="38">
        <f t="shared" ca="1" si="446"/>
        <v>0</v>
      </c>
      <c r="T7143" s="38">
        <f t="shared" ca="1" si="447"/>
        <v>10</v>
      </c>
      <c r="U7143" s="38">
        <f ca="1">SUM($R$9:S7143)</f>
        <v>-168650</v>
      </c>
    </row>
    <row r="7144" spans="16:21" x14ac:dyDescent="0.2">
      <c r="P7144">
        <v>7136</v>
      </c>
      <c r="Q7144" s="37">
        <f t="shared" ca="1" si="444"/>
        <v>0</v>
      </c>
      <c r="R7144" s="38">
        <f t="shared" si="445"/>
        <v>10</v>
      </c>
      <c r="S7144" s="38">
        <f t="shared" ca="1" si="446"/>
        <v>0</v>
      </c>
      <c r="T7144" s="38">
        <f t="shared" ca="1" si="447"/>
        <v>10</v>
      </c>
      <c r="U7144" s="38">
        <f ca="1">SUM($R$9:S7144)</f>
        <v>-168640</v>
      </c>
    </row>
    <row r="7145" spans="16:21" x14ac:dyDescent="0.2">
      <c r="P7145">
        <v>7137</v>
      </c>
      <c r="Q7145" s="37">
        <f t="shared" ca="1" si="444"/>
        <v>0</v>
      </c>
      <c r="R7145" s="38">
        <f t="shared" si="445"/>
        <v>10</v>
      </c>
      <c r="S7145" s="38">
        <f t="shared" ca="1" si="446"/>
        <v>0</v>
      </c>
      <c r="T7145" s="38">
        <f t="shared" ca="1" si="447"/>
        <v>10</v>
      </c>
      <c r="U7145" s="38">
        <f ca="1">SUM($R$9:S7145)</f>
        <v>-168630</v>
      </c>
    </row>
    <row r="7146" spans="16:21" x14ac:dyDescent="0.2">
      <c r="P7146">
        <v>7138</v>
      </c>
      <c r="Q7146" s="37">
        <f t="shared" ca="1" si="444"/>
        <v>0</v>
      </c>
      <c r="R7146" s="38">
        <f t="shared" si="445"/>
        <v>10</v>
      </c>
      <c r="S7146" s="38">
        <f t="shared" ca="1" si="446"/>
        <v>0</v>
      </c>
      <c r="T7146" s="38">
        <f t="shared" ca="1" si="447"/>
        <v>10</v>
      </c>
      <c r="U7146" s="38">
        <f ca="1">SUM($R$9:S7146)</f>
        <v>-168620</v>
      </c>
    </row>
    <row r="7147" spans="16:21" x14ac:dyDescent="0.2">
      <c r="P7147">
        <v>7139</v>
      </c>
      <c r="Q7147" s="37">
        <f t="shared" ca="1" si="444"/>
        <v>0</v>
      </c>
      <c r="R7147" s="38">
        <f t="shared" si="445"/>
        <v>10</v>
      </c>
      <c r="S7147" s="38">
        <f t="shared" ca="1" si="446"/>
        <v>0</v>
      </c>
      <c r="T7147" s="38">
        <f t="shared" ca="1" si="447"/>
        <v>10</v>
      </c>
      <c r="U7147" s="38">
        <f ca="1">SUM($R$9:S7147)</f>
        <v>-168610</v>
      </c>
    </row>
    <row r="7148" spans="16:21" x14ac:dyDescent="0.2">
      <c r="P7148">
        <v>7140</v>
      </c>
      <c r="Q7148" s="37">
        <f t="shared" ca="1" si="444"/>
        <v>0</v>
      </c>
      <c r="R7148" s="38">
        <f t="shared" si="445"/>
        <v>10</v>
      </c>
      <c r="S7148" s="38">
        <f t="shared" ca="1" si="446"/>
        <v>0</v>
      </c>
      <c r="T7148" s="38">
        <f t="shared" ca="1" si="447"/>
        <v>10</v>
      </c>
      <c r="U7148" s="38">
        <f ca="1">SUM($R$9:S7148)</f>
        <v>-168600</v>
      </c>
    </row>
    <row r="7149" spans="16:21" x14ac:dyDescent="0.2">
      <c r="P7149">
        <v>7141</v>
      </c>
      <c r="Q7149" s="37">
        <f t="shared" ca="1" si="444"/>
        <v>0</v>
      </c>
      <c r="R7149" s="38">
        <f t="shared" si="445"/>
        <v>10</v>
      </c>
      <c r="S7149" s="38">
        <f t="shared" ca="1" si="446"/>
        <v>0</v>
      </c>
      <c r="T7149" s="38">
        <f t="shared" ca="1" si="447"/>
        <v>10</v>
      </c>
      <c r="U7149" s="38">
        <f ca="1">SUM($R$9:S7149)</f>
        <v>-168590</v>
      </c>
    </row>
    <row r="7150" spans="16:21" x14ac:dyDescent="0.2">
      <c r="P7150">
        <v>7142</v>
      </c>
      <c r="Q7150" s="37">
        <f t="shared" ca="1" si="444"/>
        <v>0</v>
      </c>
      <c r="R7150" s="38">
        <f t="shared" si="445"/>
        <v>10</v>
      </c>
      <c r="S7150" s="38">
        <f t="shared" ca="1" si="446"/>
        <v>0</v>
      </c>
      <c r="T7150" s="38">
        <f t="shared" ca="1" si="447"/>
        <v>10</v>
      </c>
      <c r="U7150" s="38">
        <f ca="1">SUM($R$9:S7150)</f>
        <v>-168580</v>
      </c>
    </row>
    <row r="7151" spans="16:21" x14ac:dyDescent="0.2">
      <c r="P7151">
        <v>7143</v>
      </c>
      <c r="Q7151" s="37">
        <f t="shared" ca="1" si="444"/>
        <v>0</v>
      </c>
      <c r="R7151" s="38">
        <f t="shared" si="445"/>
        <v>10</v>
      </c>
      <c r="S7151" s="38">
        <f t="shared" ca="1" si="446"/>
        <v>0</v>
      </c>
      <c r="T7151" s="38">
        <f t="shared" ca="1" si="447"/>
        <v>10</v>
      </c>
      <c r="U7151" s="38">
        <f ca="1">SUM($R$9:S7151)</f>
        <v>-168570</v>
      </c>
    </row>
    <row r="7152" spans="16:21" x14ac:dyDescent="0.2">
      <c r="P7152">
        <v>7144</v>
      </c>
      <c r="Q7152" s="37">
        <f t="shared" ca="1" si="444"/>
        <v>0</v>
      </c>
      <c r="R7152" s="38">
        <f t="shared" si="445"/>
        <v>10</v>
      </c>
      <c r="S7152" s="38">
        <f t="shared" ca="1" si="446"/>
        <v>0</v>
      </c>
      <c r="T7152" s="38">
        <f t="shared" ca="1" si="447"/>
        <v>10</v>
      </c>
      <c r="U7152" s="38">
        <f ca="1">SUM($R$9:S7152)</f>
        <v>-168560</v>
      </c>
    </row>
    <row r="7153" spans="16:21" x14ac:dyDescent="0.2">
      <c r="P7153">
        <v>7145</v>
      </c>
      <c r="Q7153" s="37">
        <f t="shared" ref="Q7153:Q7216" ca="1" si="448">IF(RAND()&lt;$C$2,1,0)</f>
        <v>0</v>
      </c>
      <c r="R7153" s="38">
        <f t="shared" ref="R7153:R7216" si="449">$G$2</f>
        <v>10</v>
      </c>
      <c r="S7153" s="38">
        <f t="shared" ref="S7153:S7216" ca="1" si="450">IF(Q7153=1,$G$3,$G$4)</f>
        <v>0</v>
      </c>
      <c r="T7153" s="38">
        <f t="shared" ca="1" si="447"/>
        <v>10</v>
      </c>
      <c r="U7153" s="38">
        <f ca="1">SUM($R$9:S7153)</f>
        <v>-168550</v>
      </c>
    </row>
    <row r="7154" spans="16:21" x14ac:dyDescent="0.2">
      <c r="P7154">
        <v>7146</v>
      </c>
      <c r="Q7154" s="37">
        <f t="shared" ca="1" si="448"/>
        <v>0</v>
      </c>
      <c r="R7154" s="38">
        <f t="shared" si="449"/>
        <v>10</v>
      </c>
      <c r="S7154" s="38">
        <f t="shared" ca="1" si="450"/>
        <v>0</v>
      </c>
      <c r="T7154" s="38">
        <f t="shared" ca="1" si="447"/>
        <v>10</v>
      </c>
      <c r="U7154" s="38">
        <f ca="1">SUM($R$9:S7154)</f>
        <v>-168540</v>
      </c>
    </row>
    <row r="7155" spans="16:21" x14ac:dyDescent="0.2">
      <c r="P7155">
        <v>7147</v>
      </c>
      <c r="Q7155" s="37">
        <f t="shared" ca="1" si="448"/>
        <v>1</v>
      </c>
      <c r="R7155" s="38">
        <f t="shared" si="449"/>
        <v>10</v>
      </c>
      <c r="S7155" s="38">
        <f t="shared" ca="1" si="450"/>
        <v>-1000</v>
      </c>
      <c r="T7155" s="38">
        <f t="shared" ca="1" si="447"/>
        <v>-990</v>
      </c>
      <c r="U7155" s="38">
        <f ca="1">SUM($R$9:S7155)</f>
        <v>-169530</v>
      </c>
    </row>
    <row r="7156" spans="16:21" x14ac:dyDescent="0.2">
      <c r="P7156">
        <v>7148</v>
      </c>
      <c r="Q7156" s="37">
        <f t="shared" ca="1" si="448"/>
        <v>0</v>
      </c>
      <c r="R7156" s="38">
        <f t="shared" si="449"/>
        <v>10</v>
      </c>
      <c r="S7156" s="38">
        <f t="shared" ca="1" si="450"/>
        <v>0</v>
      </c>
      <c r="T7156" s="38">
        <f t="shared" ca="1" si="447"/>
        <v>10</v>
      </c>
      <c r="U7156" s="38">
        <f ca="1">SUM($R$9:S7156)</f>
        <v>-169520</v>
      </c>
    </row>
    <row r="7157" spans="16:21" x14ac:dyDescent="0.2">
      <c r="P7157">
        <v>7149</v>
      </c>
      <c r="Q7157" s="37">
        <f t="shared" ca="1" si="448"/>
        <v>1</v>
      </c>
      <c r="R7157" s="38">
        <f t="shared" si="449"/>
        <v>10</v>
      </c>
      <c r="S7157" s="38">
        <f t="shared" ca="1" si="450"/>
        <v>-1000</v>
      </c>
      <c r="T7157" s="38">
        <f t="shared" ca="1" si="447"/>
        <v>-990</v>
      </c>
      <c r="U7157" s="38">
        <f ca="1">SUM($R$9:S7157)</f>
        <v>-170510</v>
      </c>
    </row>
    <row r="7158" spans="16:21" x14ac:dyDescent="0.2">
      <c r="P7158">
        <v>7150</v>
      </c>
      <c r="Q7158" s="37">
        <f t="shared" ca="1" si="448"/>
        <v>0</v>
      </c>
      <c r="R7158" s="38">
        <f t="shared" si="449"/>
        <v>10</v>
      </c>
      <c r="S7158" s="38">
        <f t="shared" ca="1" si="450"/>
        <v>0</v>
      </c>
      <c r="T7158" s="38">
        <f t="shared" ca="1" si="447"/>
        <v>10</v>
      </c>
      <c r="U7158" s="38">
        <f ca="1">SUM($R$9:S7158)</f>
        <v>-170500</v>
      </c>
    </row>
    <row r="7159" spans="16:21" x14ac:dyDescent="0.2">
      <c r="P7159">
        <v>7151</v>
      </c>
      <c r="Q7159" s="37">
        <f t="shared" ca="1" si="448"/>
        <v>0</v>
      </c>
      <c r="R7159" s="38">
        <f t="shared" si="449"/>
        <v>10</v>
      </c>
      <c r="S7159" s="38">
        <f t="shared" ca="1" si="450"/>
        <v>0</v>
      </c>
      <c r="T7159" s="38">
        <f t="shared" ca="1" si="447"/>
        <v>10</v>
      </c>
      <c r="U7159" s="38">
        <f ca="1">SUM($R$9:S7159)</f>
        <v>-170490</v>
      </c>
    </row>
    <row r="7160" spans="16:21" x14ac:dyDescent="0.2">
      <c r="P7160">
        <v>7152</v>
      </c>
      <c r="Q7160" s="37">
        <f t="shared" ca="1" si="448"/>
        <v>0</v>
      </c>
      <c r="R7160" s="38">
        <f t="shared" si="449"/>
        <v>10</v>
      </c>
      <c r="S7160" s="38">
        <f t="shared" ca="1" si="450"/>
        <v>0</v>
      </c>
      <c r="T7160" s="38">
        <f t="shared" ca="1" si="447"/>
        <v>10</v>
      </c>
      <c r="U7160" s="38">
        <f ca="1">SUM($R$9:S7160)</f>
        <v>-170480</v>
      </c>
    </row>
    <row r="7161" spans="16:21" x14ac:dyDescent="0.2">
      <c r="P7161">
        <v>7153</v>
      </c>
      <c r="Q7161" s="37">
        <f t="shared" ca="1" si="448"/>
        <v>0</v>
      </c>
      <c r="R7161" s="38">
        <f t="shared" si="449"/>
        <v>10</v>
      </c>
      <c r="S7161" s="38">
        <f t="shared" ca="1" si="450"/>
        <v>0</v>
      </c>
      <c r="T7161" s="38">
        <f t="shared" ca="1" si="447"/>
        <v>10</v>
      </c>
      <c r="U7161" s="38">
        <f ca="1">SUM($R$9:S7161)</f>
        <v>-170470</v>
      </c>
    </row>
    <row r="7162" spans="16:21" x14ac:dyDescent="0.2">
      <c r="P7162">
        <v>7154</v>
      </c>
      <c r="Q7162" s="37">
        <f t="shared" ca="1" si="448"/>
        <v>0</v>
      </c>
      <c r="R7162" s="38">
        <f t="shared" si="449"/>
        <v>10</v>
      </c>
      <c r="S7162" s="38">
        <f t="shared" ca="1" si="450"/>
        <v>0</v>
      </c>
      <c r="T7162" s="38">
        <f t="shared" ca="1" si="447"/>
        <v>10</v>
      </c>
      <c r="U7162" s="38">
        <f ca="1">SUM($R$9:S7162)</f>
        <v>-170460</v>
      </c>
    </row>
    <row r="7163" spans="16:21" x14ac:dyDescent="0.2">
      <c r="P7163">
        <v>7155</v>
      </c>
      <c r="Q7163" s="37">
        <f t="shared" ca="1" si="448"/>
        <v>1</v>
      </c>
      <c r="R7163" s="38">
        <f t="shared" si="449"/>
        <v>10</v>
      </c>
      <c r="S7163" s="38">
        <f t="shared" ca="1" si="450"/>
        <v>-1000</v>
      </c>
      <c r="T7163" s="38">
        <f t="shared" ca="1" si="447"/>
        <v>-990</v>
      </c>
      <c r="U7163" s="38">
        <f ca="1">SUM($R$9:S7163)</f>
        <v>-171450</v>
      </c>
    </row>
    <row r="7164" spans="16:21" x14ac:dyDescent="0.2">
      <c r="P7164">
        <v>7156</v>
      </c>
      <c r="Q7164" s="37">
        <f t="shared" ca="1" si="448"/>
        <v>0</v>
      </c>
      <c r="R7164" s="38">
        <f t="shared" si="449"/>
        <v>10</v>
      </c>
      <c r="S7164" s="38">
        <f t="shared" ca="1" si="450"/>
        <v>0</v>
      </c>
      <c r="T7164" s="38">
        <f t="shared" ca="1" si="447"/>
        <v>10</v>
      </c>
      <c r="U7164" s="38">
        <f ca="1">SUM($R$9:S7164)</f>
        <v>-171440</v>
      </c>
    </row>
    <row r="7165" spans="16:21" x14ac:dyDescent="0.2">
      <c r="P7165">
        <v>7157</v>
      </c>
      <c r="Q7165" s="37">
        <f t="shared" ca="1" si="448"/>
        <v>0</v>
      </c>
      <c r="R7165" s="38">
        <f t="shared" si="449"/>
        <v>10</v>
      </c>
      <c r="S7165" s="38">
        <f t="shared" ca="1" si="450"/>
        <v>0</v>
      </c>
      <c r="T7165" s="38">
        <f t="shared" ca="1" si="447"/>
        <v>10</v>
      </c>
      <c r="U7165" s="38">
        <f ca="1">SUM($R$9:S7165)</f>
        <v>-171430</v>
      </c>
    </row>
    <row r="7166" spans="16:21" x14ac:dyDescent="0.2">
      <c r="P7166">
        <v>7158</v>
      </c>
      <c r="Q7166" s="37">
        <f t="shared" ca="1" si="448"/>
        <v>0</v>
      </c>
      <c r="R7166" s="38">
        <f t="shared" si="449"/>
        <v>10</v>
      </c>
      <c r="S7166" s="38">
        <f t="shared" ca="1" si="450"/>
        <v>0</v>
      </c>
      <c r="T7166" s="38">
        <f t="shared" ca="1" si="447"/>
        <v>10</v>
      </c>
      <c r="U7166" s="38">
        <f ca="1">SUM($R$9:S7166)</f>
        <v>-171420</v>
      </c>
    </row>
    <row r="7167" spans="16:21" x14ac:dyDescent="0.2">
      <c r="P7167">
        <v>7159</v>
      </c>
      <c r="Q7167" s="37">
        <f t="shared" ca="1" si="448"/>
        <v>0</v>
      </c>
      <c r="R7167" s="38">
        <f t="shared" si="449"/>
        <v>10</v>
      </c>
      <c r="S7167" s="38">
        <f t="shared" ca="1" si="450"/>
        <v>0</v>
      </c>
      <c r="T7167" s="38">
        <f t="shared" ca="1" si="447"/>
        <v>10</v>
      </c>
      <c r="U7167" s="38">
        <f ca="1">SUM($R$9:S7167)</f>
        <v>-171410</v>
      </c>
    </row>
    <row r="7168" spans="16:21" x14ac:dyDescent="0.2">
      <c r="P7168">
        <v>7160</v>
      </c>
      <c r="Q7168" s="37">
        <f t="shared" ca="1" si="448"/>
        <v>0</v>
      </c>
      <c r="R7168" s="38">
        <f t="shared" si="449"/>
        <v>10</v>
      </c>
      <c r="S7168" s="38">
        <f t="shared" ca="1" si="450"/>
        <v>0</v>
      </c>
      <c r="T7168" s="38">
        <f t="shared" ca="1" si="447"/>
        <v>10</v>
      </c>
      <c r="U7168" s="38">
        <f ca="1">SUM($R$9:S7168)</f>
        <v>-171400</v>
      </c>
    </row>
    <row r="7169" spans="16:21" x14ac:dyDescent="0.2">
      <c r="P7169">
        <v>7161</v>
      </c>
      <c r="Q7169" s="37">
        <f t="shared" ca="1" si="448"/>
        <v>0</v>
      </c>
      <c r="R7169" s="38">
        <f t="shared" si="449"/>
        <v>10</v>
      </c>
      <c r="S7169" s="38">
        <f t="shared" ca="1" si="450"/>
        <v>0</v>
      </c>
      <c r="T7169" s="38">
        <f t="shared" ca="1" si="447"/>
        <v>10</v>
      </c>
      <c r="U7169" s="38">
        <f ca="1">SUM($R$9:S7169)</f>
        <v>-171390</v>
      </c>
    </row>
    <row r="7170" spans="16:21" x14ac:dyDescent="0.2">
      <c r="P7170">
        <v>7162</v>
      </c>
      <c r="Q7170" s="37">
        <f t="shared" ca="1" si="448"/>
        <v>0</v>
      </c>
      <c r="R7170" s="38">
        <f t="shared" si="449"/>
        <v>10</v>
      </c>
      <c r="S7170" s="38">
        <f t="shared" ca="1" si="450"/>
        <v>0</v>
      </c>
      <c r="T7170" s="38">
        <f t="shared" ca="1" si="447"/>
        <v>10</v>
      </c>
      <c r="U7170" s="38">
        <f ca="1">SUM($R$9:S7170)</f>
        <v>-171380</v>
      </c>
    </row>
    <row r="7171" spans="16:21" x14ac:dyDescent="0.2">
      <c r="P7171">
        <v>7163</v>
      </c>
      <c r="Q7171" s="37">
        <f t="shared" ca="1" si="448"/>
        <v>0</v>
      </c>
      <c r="R7171" s="38">
        <f t="shared" si="449"/>
        <v>10</v>
      </c>
      <c r="S7171" s="38">
        <f t="shared" ca="1" si="450"/>
        <v>0</v>
      </c>
      <c r="T7171" s="38">
        <f t="shared" ca="1" si="447"/>
        <v>10</v>
      </c>
      <c r="U7171" s="38">
        <f ca="1">SUM($R$9:S7171)</f>
        <v>-171370</v>
      </c>
    </row>
    <row r="7172" spans="16:21" x14ac:dyDescent="0.2">
      <c r="P7172">
        <v>7164</v>
      </c>
      <c r="Q7172" s="37">
        <f t="shared" ca="1" si="448"/>
        <v>0</v>
      </c>
      <c r="R7172" s="38">
        <f t="shared" si="449"/>
        <v>10</v>
      </c>
      <c r="S7172" s="38">
        <f t="shared" ca="1" si="450"/>
        <v>0</v>
      </c>
      <c r="T7172" s="38">
        <f t="shared" ca="1" si="447"/>
        <v>10</v>
      </c>
      <c r="U7172" s="38">
        <f ca="1">SUM($R$9:S7172)</f>
        <v>-171360</v>
      </c>
    </row>
    <row r="7173" spans="16:21" x14ac:dyDescent="0.2">
      <c r="P7173">
        <v>7165</v>
      </c>
      <c r="Q7173" s="37">
        <f t="shared" ca="1" si="448"/>
        <v>0</v>
      </c>
      <c r="R7173" s="38">
        <f t="shared" si="449"/>
        <v>10</v>
      </c>
      <c r="S7173" s="38">
        <f t="shared" ca="1" si="450"/>
        <v>0</v>
      </c>
      <c r="T7173" s="38">
        <f t="shared" ca="1" si="447"/>
        <v>10</v>
      </c>
      <c r="U7173" s="38">
        <f ca="1">SUM($R$9:S7173)</f>
        <v>-171350</v>
      </c>
    </row>
    <row r="7174" spans="16:21" x14ac:dyDescent="0.2">
      <c r="P7174">
        <v>7166</v>
      </c>
      <c r="Q7174" s="37">
        <f t="shared" ca="1" si="448"/>
        <v>0</v>
      </c>
      <c r="R7174" s="38">
        <f t="shared" si="449"/>
        <v>10</v>
      </c>
      <c r="S7174" s="38">
        <f t="shared" ca="1" si="450"/>
        <v>0</v>
      </c>
      <c r="T7174" s="38">
        <f t="shared" ca="1" si="447"/>
        <v>10</v>
      </c>
      <c r="U7174" s="38">
        <f ca="1">SUM($R$9:S7174)</f>
        <v>-171340</v>
      </c>
    </row>
    <row r="7175" spans="16:21" x14ac:dyDescent="0.2">
      <c r="P7175">
        <v>7167</v>
      </c>
      <c r="Q7175" s="37">
        <f t="shared" ca="1" si="448"/>
        <v>0</v>
      </c>
      <c r="R7175" s="38">
        <f t="shared" si="449"/>
        <v>10</v>
      </c>
      <c r="S7175" s="38">
        <f t="shared" ca="1" si="450"/>
        <v>0</v>
      </c>
      <c r="T7175" s="38">
        <f t="shared" ca="1" si="447"/>
        <v>10</v>
      </c>
      <c r="U7175" s="38">
        <f ca="1">SUM($R$9:S7175)</f>
        <v>-171330</v>
      </c>
    </row>
    <row r="7176" spans="16:21" x14ac:dyDescent="0.2">
      <c r="P7176">
        <v>7168</v>
      </c>
      <c r="Q7176" s="37">
        <f t="shared" ca="1" si="448"/>
        <v>0</v>
      </c>
      <c r="R7176" s="38">
        <f t="shared" si="449"/>
        <v>10</v>
      </c>
      <c r="S7176" s="38">
        <f t="shared" ca="1" si="450"/>
        <v>0</v>
      </c>
      <c r="T7176" s="38">
        <f t="shared" ca="1" si="447"/>
        <v>10</v>
      </c>
      <c r="U7176" s="38">
        <f ca="1">SUM($R$9:S7176)</f>
        <v>-171320</v>
      </c>
    </row>
    <row r="7177" spans="16:21" x14ac:dyDescent="0.2">
      <c r="P7177">
        <v>7169</v>
      </c>
      <c r="Q7177" s="37">
        <f t="shared" ca="1" si="448"/>
        <v>0</v>
      </c>
      <c r="R7177" s="38">
        <f t="shared" si="449"/>
        <v>10</v>
      </c>
      <c r="S7177" s="38">
        <f t="shared" ca="1" si="450"/>
        <v>0</v>
      </c>
      <c r="T7177" s="38">
        <f t="shared" ca="1" si="447"/>
        <v>10</v>
      </c>
      <c r="U7177" s="38">
        <f ca="1">SUM($R$9:S7177)</f>
        <v>-171310</v>
      </c>
    </row>
    <row r="7178" spans="16:21" x14ac:dyDescent="0.2">
      <c r="P7178">
        <v>7170</v>
      </c>
      <c r="Q7178" s="37">
        <f t="shared" ca="1" si="448"/>
        <v>0</v>
      </c>
      <c r="R7178" s="38">
        <f t="shared" si="449"/>
        <v>10</v>
      </c>
      <c r="S7178" s="38">
        <f t="shared" ca="1" si="450"/>
        <v>0</v>
      </c>
      <c r="T7178" s="38">
        <f t="shared" ref="T7178:T7241" ca="1" si="451">R7178+S7178</f>
        <v>10</v>
      </c>
      <c r="U7178" s="38">
        <f ca="1">SUM($R$9:S7178)</f>
        <v>-171300</v>
      </c>
    </row>
    <row r="7179" spans="16:21" x14ac:dyDescent="0.2">
      <c r="P7179">
        <v>7171</v>
      </c>
      <c r="Q7179" s="37">
        <f t="shared" ca="1" si="448"/>
        <v>0</v>
      </c>
      <c r="R7179" s="38">
        <f t="shared" si="449"/>
        <v>10</v>
      </c>
      <c r="S7179" s="38">
        <f t="shared" ca="1" si="450"/>
        <v>0</v>
      </c>
      <c r="T7179" s="38">
        <f t="shared" ca="1" si="451"/>
        <v>10</v>
      </c>
      <c r="U7179" s="38">
        <f ca="1">SUM($R$9:S7179)</f>
        <v>-171290</v>
      </c>
    </row>
    <row r="7180" spans="16:21" x14ac:dyDescent="0.2">
      <c r="P7180">
        <v>7172</v>
      </c>
      <c r="Q7180" s="37">
        <f t="shared" ca="1" si="448"/>
        <v>0</v>
      </c>
      <c r="R7180" s="38">
        <f t="shared" si="449"/>
        <v>10</v>
      </c>
      <c r="S7180" s="38">
        <f t="shared" ca="1" si="450"/>
        <v>0</v>
      </c>
      <c r="T7180" s="38">
        <f t="shared" ca="1" si="451"/>
        <v>10</v>
      </c>
      <c r="U7180" s="38">
        <f ca="1">SUM($R$9:S7180)</f>
        <v>-171280</v>
      </c>
    </row>
    <row r="7181" spans="16:21" x14ac:dyDescent="0.2">
      <c r="P7181">
        <v>7173</v>
      </c>
      <c r="Q7181" s="37">
        <f t="shared" ca="1" si="448"/>
        <v>0</v>
      </c>
      <c r="R7181" s="38">
        <f t="shared" si="449"/>
        <v>10</v>
      </c>
      <c r="S7181" s="38">
        <f t="shared" ca="1" si="450"/>
        <v>0</v>
      </c>
      <c r="T7181" s="38">
        <f t="shared" ca="1" si="451"/>
        <v>10</v>
      </c>
      <c r="U7181" s="38">
        <f ca="1">SUM($R$9:S7181)</f>
        <v>-171270</v>
      </c>
    </row>
    <row r="7182" spans="16:21" x14ac:dyDescent="0.2">
      <c r="P7182">
        <v>7174</v>
      </c>
      <c r="Q7182" s="37">
        <f t="shared" ca="1" si="448"/>
        <v>0</v>
      </c>
      <c r="R7182" s="38">
        <f t="shared" si="449"/>
        <v>10</v>
      </c>
      <c r="S7182" s="38">
        <f t="shared" ca="1" si="450"/>
        <v>0</v>
      </c>
      <c r="T7182" s="38">
        <f t="shared" ca="1" si="451"/>
        <v>10</v>
      </c>
      <c r="U7182" s="38">
        <f ca="1">SUM($R$9:S7182)</f>
        <v>-171260</v>
      </c>
    </row>
    <row r="7183" spans="16:21" x14ac:dyDescent="0.2">
      <c r="P7183">
        <v>7175</v>
      </c>
      <c r="Q7183" s="37">
        <f t="shared" ca="1" si="448"/>
        <v>0</v>
      </c>
      <c r="R7183" s="38">
        <f t="shared" si="449"/>
        <v>10</v>
      </c>
      <c r="S7183" s="38">
        <f t="shared" ca="1" si="450"/>
        <v>0</v>
      </c>
      <c r="T7183" s="38">
        <f t="shared" ca="1" si="451"/>
        <v>10</v>
      </c>
      <c r="U7183" s="38">
        <f ca="1">SUM($R$9:S7183)</f>
        <v>-171250</v>
      </c>
    </row>
    <row r="7184" spans="16:21" x14ac:dyDescent="0.2">
      <c r="P7184">
        <v>7176</v>
      </c>
      <c r="Q7184" s="37">
        <f t="shared" ca="1" si="448"/>
        <v>0</v>
      </c>
      <c r="R7184" s="38">
        <f t="shared" si="449"/>
        <v>10</v>
      </c>
      <c r="S7184" s="38">
        <f t="shared" ca="1" si="450"/>
        <v>0</v>
      </c>
      <c r="T7184" s="38">
        <f t="shared" ca="1" si="451"/>
        <v>10</v>
      </c>
      <c r="U7184" s="38">
        <f ca="1">SUM($R$9:S7184)</f>
        <v>-171240</v>
      </c>
    </row>
    <row r="7185" spans="16:21" x14ac:dyDescent="0.2">
      <c r="P7185">
        <v>7177</v>
      </c>
      <c r="Q7185" s="37">
        <f t="shared" ca="1" si="448"/>
        <v>0</v>
      </c>
      <c r="R7185" s="38">
        <f t="shared" si="449"/>
        <v>10</v>
      </c>
      <c r="S7185" s="38">
        <f t="shared" ca="1" si="450"/>
        <v>0</v>
      </c>
      <c r="T7185" s="38">
        <f t="shared" ca="1" si="451"/>
        <v>10</v>
      </c>
      <c r="U7185" s="38">
        <f ca="1">SUM($R$9:S7185)</f>
        <v>-171230</v>
      </c>
    </row>
    <row r="7186" spans="16:21" x14ac:dyDescent="0.2">
      <c r="P7186">
        <v>7178</v>
      </c>
      <c r="Q7186" s="37">
        <f t="shared" ca="1" si="448"/>
        <v>0</v>
      </c>
      <c r="R7186" s="38">
        <f t="shared" si="449"/>
        <v>10</v>
      </c>
      <c r="S7186" s="38">
        <f t="shared" ca="1" si="450"/>
        <v>0</v>
      </c>
      <c r="T7186" s="38">
        <f t="shared" ca="1" si="451"/>
        <v>10</v>
      </c>
      <c r="U7186" s="38">
        <f ca="1">SUM($R$9:S7186)</f>
        <v>-171220</v>
      </c>
    </row>
    <row r="7187" spans="16:21" x14ac:dyDescent="0.2">
      <c r="P7187">
        <v>7179</v>
      </c>
      <c r="Q7187" s="37">
        <f t="shared" ca="1" si="448"/>
        <v>0</v>
      </c>
      <c r="R7187" s="38">
        <f t="shared" si="449"/>
        <v>10</v>
      </c>
      <c r="S7187" s="38">
        <f t="shared" ca="1" si="450"/>
        <v>0</v>
      </c>
      <c r="T7187" s="38">
        <f t="shared" ca="1" si="451"/>
        <v>10</v>
      </c>
      <c r="U7187" s="38">
        <f ca="1">SUM($R$9:S7187)</f>
        <v>-171210</v>
      </c>
    </row>
    <row r="7188" spans="16:21" x14ac:dyDescent="0.2">
      <c r="P7188">
        <v>7180</v>
      </c>
      <c r="Q7188" s="37">
        <f t="shared" ca="1" si="448"/>
        <v>0</v>
      </c>
      <c r="R7188" s="38">
        <f t="shared" si="449"/>
        <v>10</v>
      </c>
      <c r="S7188" s="38">
        <f t="shared" ca="1" si="450"/>
        <v>0</v>
      </c>
      <c r="T7188" s="38">
        <f t="shared" ca="1" si="451"/>
        <v>10</v>
      </c>
      <c r="U7188" s="38">
        <f ca="1">SUM($R$9:S7188)</f>
        <v>-171200</v>
      </c>
    </row>
    <row r="7189" spans="16:21" x14ac:dyDescent="0.2">
      <c r="P7189">
        <v>7181</v>
      </c>
      <c r="Q7189" s="37">
        <f t="shared" ca="1" si="448"/>
        <v>0</v>
      </c>
      <c r="R7189" s="38">
        <f t="shared" si="449"/>
        <v>10</v>
      </c>
      <c r="S7189" s="38">
        <f t="shared" ca="1" si="450"/>
        <v>0</v>
      </c>
      <c r="T7189" s="38">
        <f t="shared" ca="1" si="451"/>
        <v>10</v>
      </c>
      <c r="U7189" s="38">
        <f ca="1">SUM($R$9:S7189)</f>
        <v>-171190</v>
      </c>
    </row>
    <row r="7190" spans="16:21" x14ac:dyDescent="0.2">
      <c r="P7190">
        <v>7182</v>
      </c>
      <c r="Q7190" s="37">
        <f t="shared" ca="1" si="448"/>
        <v>0</v>
      </c>
      <c r="R7190" s="38">
        <f t="shared" si="449"/>
        <v>10</v>
      </c>
      <c r="S7190" s="38">
        <f t="shared" ca="1" si="450"/>
        <v>0</v>
      </c>
      <c r="T7190" s="38">
        <f t="shared" ca="1" si="451"/>
        <v>10</v>
      </c>
      <c r="U7190" s="38">
        <f ca="1">SUM($R$9:S7190)</f>
        <v>-171180</v>
      </c>
    </row>
    <row r="7191" spans="16:21" x14ac:dyDescent="0.2">
      <c r="P7191">
        <v>7183</v>
      </c>
      <c r="Q7191" s="37">
        <f t="shared" ca="1" si="448"/>
        <v>0</v>
      </c>
      <c r="R7191" s="38">
        <f t="shared" si="449"/>
        <v>10</v>
      </c>
      <c r="S7191" s="38">
        <f t="shared" ca="1" si="450"/>
        <v>0</v>
      </c>
      <c r="T7191" s="38">
        <f t="shared" ca="1" si="451"/>
        <v>10</v>
      </c>
      <c r="U7191" s="38">
        <f ca="1">SUM($R$9:S7191)</f>
        <v>-171170</v>
      </c>
    </row>
    <row r="7192" spans="16:21" x14ac:dyDescent="0.2">
      <c r="P7192">
        <v>7184</v>
      </c>
      <c r="Q7192" s="37">
        <f t="shared" ca="1" si="448"/>
        <v>0</v>
      </c>
      <c r="R7192" s="38">
        <f t="shared" si="449"/>
        <v>10</v>
      </c>
      <c r="S7192" s="38">
        <f t="shared" ca="1" si="450"/>
        <v>0</v>
      </c>
      <c r="T7192" s="38">
        <f t="shared" ca="1" si="451"/>
        <v>10</v>
      </c>
      <c r="U7192" s="38">
        <f ca="1">SUM($R$9:S7192)</f>
        <v>-171160</v>
      </c>
    </row>
    <row r="7193" spans="16:21" x14ac:dyDescent="0.2">
      <c r="P7193">
        <v>7185</v>
      </c>
      <c r="Q7193" s="37">
        <f t="shared" ca="1" si="448"/>
        <v>0</v>
      </c>
      <c r="R7193" s="38">
        <f t="shared" si="449"/>
        <v>10</v>
      </c>
      <c r="S7193" s="38">
        <f t="shared" ca="1" si="450"/>
        <v>0</v>
      </c>
      <c r="T7193" s="38">
        <f t="shared" ca="1" si="451"/>
        <v>10</v>
      </c>
      <c r="U7193" s="38">
        <f ca="1">SUM($R$9:S7193)</f>
        <v>-171150</v>
      </c>
    </row>
    <row r="7194" spans="16:21" x14ac:dyDescent="0.2">
      <c r="P7194">
        <v>7186</v>
      </c>
      <c r="Q7194" s="37">
        <f t="shared" ca="1" si="448"/>
        <v>0</v>
      </c>
      <c r="R7194" s="38">
        <f t="shared" si="449"/>
        <v>10</v>
      </c>
      <c r="S7194" s="38">
        <f t="shared" ca="1" si="450"/>
        <v>0</v>
      </c>
      <c r="T7194" s="38">
        <f t="shared" ca="1" si="451"/>
        <v>10</v>
      </c>
      <c r="U7194" s="38">
        <f ca="1">SUM($R$9:S7194)</f>
        <v>-171140</v>
      </c>
    </row>
    <row r="7195" spans="16:21" x14ac:dyDescent="0.2">
      <c r="P7195">
        <v>7187</v>
      </c>
      <c r="Q7195" s="37">
        <f t="shared" ca="1" si="448"/>
        <v>0</v>
      </c>
      <c r="R7195" s="38">
        <f t="shared" si="449"/>
        <v>10</v>
      </c>
      <c r="S7195" s="38">
        <f t="shared" ca="1" si="450"/>
        <v>0</v>
      </c>
      <c r="T7195" s="38">
        <f t="shared" ca="1" si="451"/>
        <v>10</v>
      </c>
      <c r="U7195" s="38">
        <f ca="1">SUM($R$9:S7195)</f>
        <v>-171130</v>
      </c>
    </row>
    <row r="7196" spans="16:21" x14ac:dyDescent="0.2">
      <c r="P7196">
        <v>7188</v>
      </c>
      <c r="Q7196" s="37">
        <f t="shared" ca="1" si="448"/>
        <v>0</v>
      </c>
      <c r="R7196" s="38">
        <f t="shared" si="449"/>
        <v>10</v>
      </c>
      <c r="S7196" s="38">
        <f t="shared" ca="1" si="450"/>
        <v>0</v>
      </c>
      <c r="T7196" s="38">
        <f t="shared" ca="1" si="451"/>
        <v>10</v>
      </c>
      <c r="U7196" s="38">
        <f ca="1">SUM($R$9:S7196)</f>
        <v>-171120</v>
      </c>
    </row>
    <row r="7197" spans="16:21" x14ac:dyDescent="0.2">
      <c r="P7197">
        <v>7189</v>
      </c>
      <c r="Q7197" s="37">
        <f t="shared" ca="1" si="448"/>
        <v>0</v>
      </c>
      <c r="R7197" s="38">
        <f t="shared" si="449"/>
        <v>10</v>
      </c>
      <c r="S7197" s="38">
        <f t="shared" ca="1" si="450"/>
        <v>0</v>
      </c>
      <c r="T7197" s="38">
        <f t="shared" ca="1" si="451"/>
        <v>10</v>
      </c>
      <c r="U7197" s="38">
        <f ca="1">SUM($R$9:S7197)</f>
        <v>-171110</v>
      </c>
    </row>
    <row r="7198" spans="16:21" x14ac:dyDescent="0.2">
      <c r="P7198">
        <v>7190</v>
      </c>
      <c r="Q7198" s="37">
        <f t="shared" ca="1" si="448"/>
        <v>0</v>
      </c>
      <c r="R7198" s="38">
        <f t="shared" si="449"/>
        <v>10</v>
      </c>
      <c r="S7198" s="38">
        <f t="shared" ca="1" si="450"/>
        <v>0</v>
      </c>
      <c r="T7198" s="38">
        <f t="shared" ca="1" si="451"/>
        <v>10</v>
      </c>
      <c r="U7198" s="38">
        <f ca="1">SUM($R$9:S7198)</f>
        <v>-171100</v>
      </c>
    </row>
    <row r="7199" spans="16:21" x14ac:dyDescent="0.2">
      <c r="P7199">
        <v>7191</v>
      </c>
      <c r="Q7199" s="37">
        <f t="shared" ca="1" si="448"/>
        <v>0</v>
      </c>
      <c r="R7199" s="38">
        <f t="shared" si="449"/>
        <v>10</v>
      </c>
      <c r="S7199" s="38">
        <f t="shared" ca="1" si="450"/>
        <v>0</v>
      </c>
      <c r="T7199" s="38">
        <f t="shared" ca="1" si="451"/>
        <v>10</v>
      </c>
      <c r="U7199" s="38">
        <f ca="1">SUM($R$9:S7199)</f>
        <v>-171090</v>
      </c>
    </row>
    <row r="7200" spans="16:21" x14ac:dyDescent="0.2">
      <c r="P7200">
        <v>7192</v>
      </c>
      <c r="Q7200" s="37">
        <f t="shared" ca="1" si="448"/>
        <v>0</v>
      </c>
      <c r="R7200" s="38">
        <f t="shared" si="449"/>
        <v>10</v>
      </c>
      <c r="S7200" s="38">
        <f t="shared" ca="1" si="450"/>
        <v>0</v>
      </c>
      <c r="T7200" s="38">
        <f t="shared" ca="1" si="451"/>
        <v>10</v>
      </c>
      <c r="U7200" s="38">
        <f ca="1">SUM($R$9:S7200)</f>
        <v>-171080</v>
      </c>
    </row>
    <row r="7201" spans="16:21" x14ac:dyDescent="0.2">
      <c r="P7201">
        <v>7193</v>
      </c>
      <c r="Q7201" s="37">
        <f t="shared" ca="1" si="448"/>
        <v>0</v>
      </c>
      <c r="R7201" s="38">
        <f t="shared" si="449"/>
        <v>10</v>
      </c>
      <c r="S7201" s="38">
        <f t="shared" ca="1" si="450"/>
        <v>0</v>
      </c>
      <c r="T7201" s="38">
        <f t="shared" ca="1" si="451"/>
        <v>10</v>
      </c>
      <c r="U7201" s="38">
        <f ca="1">SUM($R$9:S7201)</f>
        <v>-171070</v>
      </c>
    </row>
    <row r="7202" spans="16:21" x14ac:dyDescent="0.2">
      <c r="P7202">
        <v>7194</v>
      </c>
      <c r="Q7202" s="37">
        <f t="shared" ca="1" si="448"/>
        <v>0</v>
      </c>
      <c r="R7202" s="38">
        <f t="shared" si="449"/>
        <v>10</v>
      </c>
      <c r="S7202" s="38">
        <f t="shared" ca="1" si="450"/>
        <v>0</v>
      </c>
      <c r="T7202" s="38">
        <f t="shared" ca="1" si="451"/>
        <v>10</v>
      </c>
      <c r="U7202" s="38">
        <f ca="1">SUM($R$9:S7202)</f>
        <v>-171060</v>
      </c>
    </row>
    <row r="7203" spans="16:21" x14ac:dyDescent="0.2">
      <c r="P7203">
        <v>7195</v>
      </c>
      <c r="Q7203" s="37">
        <f t="shared" ca="1" si="448"/>
        <v>0</v>
      </c>
      <c r="R7203" s="38">
        <f t="shared" si="449"/>
        <v>10</v>
      </c>
      <c r="S7203" s="38">
        <f t="shared" ca="1" si="450"/>
        <v>0</v>
      </c>
      <c r="T7203" s="38">
        <f t="shared" ca="1" si="451"/>
        <v>10</v>
      </c>
      <c r="U7203" s="38">
        <f ca="1">SUM($R$9:S7203)</f>
        <v>-171050</v>
      </c>
    </row>
    <row r="7204" spans="16:21" x14ac:dyDescent="0.2">
      <c r="P7204">
        <v>7196</v>
      </c>
      <c r="Q7204" s="37">
        <f t="shared" ca="1" si="448"/>
        <v>0</v>
      </c>
      <c r="R7204" s="38">
        <f t="shared" si="449"/>
        <v>10</v>
      </c>
      <c r="S7204" s="38">
        <f t="shared" ca="1" si="450"/>
        <v>0</v>
      </c>
      <c r="T7204" s="38">
        <f t="shared" ca="1" si="451"/>
        <v>10</v>
      </c>
      <c r="U7204" s="38">
        <f ca="1">SUM($R$9:S7204)</f>
        <v>-171040</v>
      </c>
    </row>
    <row r="7205" spans="16:21" x14ac:dyDescent="0.2">
      <c r="P7205">
        <v>7197</v>
      </c>
      <c r="Q7205" s="37">
        <f t="shared" ca="1" si="448"/>
        <v>0</v>
      </c>
      <c r="R7205" s="38">
        <f t="shared" si="449"/>
        <v>10</v>
      </c>
      <c r="S7205" s="38">
        <f t="shared" ca="1" si="450"/>
        <v>0</v>
      </c>
      <c r="T7205" s="38">
        <f t="shared" ca="1" si="451"/>
        <v>10</v>
      </c>
      <c r="U7205" s="38">
        <f ca="1">SUM($R$9:S7205)</f>
        <v>-171030</v>
      </c>
    </row>
    <row r="7206" spans="16:21" x14ac:dyDescent="0.2">
      <c r="P7206">
        <v>7198</v>
      </c>
      <c r="Q7206" s="37">
        <f t="shared" ca="1" si="448"/>
        <v>0</v>
      </c>
      <c r="R7206" s="38">
        <f t="shared" si="449"/>
        <v>10</v>
      </c>
      <c r="S7206" s="38">
        <f t="shared" ca="1" si="450"/>
        <v>0</v>
      </c>
      <c r="T7206" s="38">
        <f t="shared" ca="1" si="451"/>
        <v>10</v>
      </c>
      <c r="U7206" s="38">
        <f ca="1">SUM($R$9:S7206)</f>
        <v>-171020</v>
      </c>
    </row>
    <row r="7207" spans="16:21" x14ac:dyDescent="0.2">
      <c r="P7207">
        <v>7199</v>
      </c>
      <c r="Q7207" s="37">
        <f t="shared" ca="1" si="448"/>
        <v>0</v>
      </c>
      <c r="R7207" s="38">
        <f t="shared" si="449"/>
        <v>10</v>
      </c>
      <c r="S7207" s="38">
        <f t="shared" ca="1" si="450"/>
        <v>0</v>
      </c>
      <c r="T7207" s="38">
        <f t="shared" ca="1" si="451"/>
        <v>10</v>
      </c>
      <c r="U7207" s="38">
        <f ca="1">SUM($R$9:S7207)</f>
        <v>-171010</v>
      </c>
    </row>
    <row r="7208" spans="16:21" x14ac:dyDescent="0.2">
      <c r="P7208">
        <v>7200</v>
      </c>
      <c r="Q7208" s="37">
        <f t="shared" ca="1" si="448"/>
        <v>0</v>
      </c>
      <c r="R7208" s="38">
        <f t="shared" si="449"/>
        <v>10</v>
      </c>
      <c r="S7208" s="38">
        <f t="shared" ca="1" si="450"/>
        <v>0</v>
      </c>
      <c r="T7208" s="38">
        <f t="shared" ca="1" si="451"/>
        <v>10</v>
      </c>
      <c r="U7208" s="38">
        <f ca="1">SUM($R$9:S7208)</f>
        <v>-171000</v>
      </c>
    </row>
    <row r="7209" spans="16:21" x14ac:dyDescent="0.2">
      <c r="P7209">
        <v>7201</v>
      </c>
      <c r="Q7209" s="37">
        <f t="shared" ca="1" si="448"/>
        <v>0</v>
      </c>
      <c r="R7209" s="38">
        <f t="shared" si="449"/>
        <v>10</v>
      </c>
      <c r="S7209" s="38">
        <f t="shared" ca="1" si="450"/>
        <v>0</v>
      </c>
      <c r="T7209" s="38">
        <f t="shared" ca="1" si="451"/>
        <v>10</v>
      </c>
      <c r="U7209" s="38">
        <f ca="1">SUM($R$9:S7209)</f>
        <v>-170990</v>
      </c>
    </row>
    <row r="7210" spans="16:21" x14ac:dyDescent="0.2">
      <c r="P7210">
        <v>7202</v>
      </c>
      <c r="Q7210" s="37">
        <f t="shared" ca="1" si="448"/>
        <v>0</v>
      </c>
      <c r="R7210" s="38">
        <f t="shared" si="449"/>
        <v>10</v>
      </c>
      <c r="S7210" s="38">
        <f t="shared" ca="1" si="450"/>
        <v>0</v>
      </c>
      <c r="T7210" s="38">
        <f t="shared" ca="1" si="451"/>
        <v>10</v>
      </c>
      <c r="U7210" s="38">
        <f ca="1">SUM($R$9:S7210)</f>
        <v>-170980</v>
      </c>
    </row>
    <row r="7211" spans="16:21" x14ac:dyDescent="0.2">
      <c r="P7211">
        <v>7203</v>
      </c>
      <c r="Q7211" s="37">
        <f t="shared" ca="1" si="448"/>
        <v>0</v>
      </c>
      <c r="R7211" s="38">
        <f t="shared" si="449"/>
        <v>10</v>
      </c>
      <c r="S7211" s="38">
        <f t="shared" ca="1" si="450"/>
        <v>0</v>
      </c>
      <c r="T7211" s="38">
        <f t="shared" ca="1" si="451"/>
        <v>10</v>
      </c>
      <c r="U7211" s="38">
        <f ca="1">SUM($R$9:S7211)</f>
        <v>-170970</v>
      </c>
    </row>
    <row r="7212" spans="16:21" x14ac:dyDescent="0.2">
      <c r="P7212">
        <v>7204</v>
      </c>
      <c r="Q7212" s="37">
        <f t="shared" ca="1" si="448"/>
        <v>0</v>
      </c>
      <c r="R7212" s="38">
        <f t="shared" si="449"/>
        <v>10</v>
      </c>
      <c r="S7212" s="38">
        <f t="shared" ca="1" si="450"/>
        <v>0</v>
      </c>
      <c r="T7212" s="38">
        <f t="shared" ca="1" si="451"/>
        <v>10</v>
      </c>
      <c r="U7212" s="38">
        <f ca="1">SUM($R$9:S7212)</f>
        <v>-170960</v>
      </c>
    </row>
    <row r="7213" spans="16:21" x14ac:dyDescent="0.2">
      <c r="P7213">
        <v>7205</v>
      </c>
      <c r="Q7213" s="37">
        <f t="shared" ca="1" si="448"/>
        <v>0</v>
      </c>
      <c r="R7213" s="38">
        <f t="shared" si="449"/>
        <v>10</v>
      </c>
      <c r="S7213" s="38">
        <f t="shared" ca="1" si="450"/>
        <v>0</v>
      </c>
      <c r="T7213" s="38">
        <f t="shared" ca="1" si="451"/>
        <v>10</v>
      </c>
      <c r="U7213" s="38">
        <f ca="1">SUM($R$9:S7213)</f>
        <v>-170950</v>
      </c>
    </row>
    <row r="7214" spans="16:21" x14ac:dyDescent="0.2">
      <c r="P7214">
        <v>7206</v>
      </c>
      <c r="Q7214" s="37">
        <f t="shared" ca="1" si="448"/>
        <v>0</v>
      </c>
      <c r="R7214" s="38">
        <f t="shared" si="449"/>
        <v>10</v>
      </c>
      <c r="S7214" s="38">
        <f t="shared" ca="1" si="450"/>
        <v>0</v>
      </c>
      <c r="T7214" s="38">
        <f t="shared" ca="1" si="451"/>
        <v>10</v>
      </c>
      <c r="U7214" s="38">
        <f ca="1">SUM($R$9:S7214)</f>
        <v>-170940</v>
      </c>
    </row>
    <row r="7215" spans="16:21" x14ac:dyDescent="0.2">
      <c r="P7215">
        <v>7207</v>
      </c>
      <c r="Q7215" s="37">
        <f t="shared" ca="1" si="448"/>
        <v>0</v>
      </c>
      <c r="R7215" s="38">
        <f t="shared" si="449"/>
        <v>10</v>
      </c>
      <c r="S7215" s="38">
        <f t="shared" ca="1" si="450"/>
        <v>0</v>
      </c>
      <c r="T7215" s="38">
        <f t="shared" ca="1" si="451"/>
        <v>10</v>
      </c>
      <c r="U7215" s="38">
        <f ca="1">SUM($R$9:S7215)</f>
        <v>-170930</v>
      </c>
    </row>
    <row r="7216" spans="16:21" x14ac:dyDescent="0.2">
      <c r="P7216">
        <v>7208</v>
      </c>
      <c r="Q7216" s="37">
        <f t="shared" ca="1" si="448"/>
        <v>0</v>
      </c>
      <c r="R7216" s="38">
        <f t="shared" si="449"/>
        <v>10</v>
      </c>
      <c r="S7216" s="38">
        <f t="shared" ca="1" si="450"/>
        <v>0</v>
      </c>
      <c r="T7216" s="38">
        <f t="shared" ca="1" si="451"/>
        <v>10</v>
      </c>
      <c r="U7216" s="38">
        <f ca="1">SUM($R$9:S7216)</f>
        <v>-170920</v>
      </c>
    </row>
    <row r="7217" spans="16:21" x14ac:dyDescent="0.2">
      <c r="P7217">
        <v>7209</v>
      </c>
      <c r="Q7217" s="37">
        <f t="shared" ref="Q7217:Q7280" ca="1" si="452">IF(RAND()&lt;$C$2,1,0)</f>
        <v>0</v>
      </c>
      <c r="R7217" s="38">
        <f t="shared" ref="R7217:R7280" si="453">$G$2</f>
        <v>10</v>
      </c>
      <c r="S7217" s="38">
        <f t="shared" ref="S7217:S7280" ca="1" si="454">IF(Q7217=1,$G$3,$G$4)</f>
        <v>0</v>
      </c>
      <c r="T7217" s="38">
        <f t="shared" ca="1" si="451"/>
        <v>10</v>
      </c>
      <c r="U7217" s="38">
        <f ca="1">SUM($R$9:S7217)</f>
        <v>-170910</v>
      </c>
    </row>
    <row r="7218" spans="16:21" x14ac:dyDescent="0.2">
      <c r="P7218">
        <v>7210</v>
      </c>
      <c r="Q7218" s="37">
        <f t="shared" ca="1" si="452"/>
        <v>0</v>
      </c>
      <c r="R7218" s="38">
        <f t="shared" si="453"/>
        <v>10</v>
      </c>
      <c r="S7218" s="38">
        <f t="shared" ca="1" si="454"/>
        <v>0</v>
      </c>
      <c r="T7218" s="38">
        <f t="shared" ca="1" si="451"/>
        <v>10</v>
      </c>
      <c r="U7218" s="38">
        <f ca="1">SUM($R$9:S7218)</f>
        <v>-170900</v>
      </c>
    </row>
    <row r="7219" spans="16:21" x14ac:dyDescent="0.2">
      <c r="P7219">
        <v>7211</v>
      </c>
      <c r="Q7219" s="37">
        <f t="shared" ca="1" si="452"/>
        <v>0</v>
      </c>
      <c r="R7219" s="38">
        <f t="shared" si="453"/>
        <v>10</v>
      </c>
      <c r="S7219" s="38">
        <f t="shared" ca="1" si="454"/>
        <v>0</v>
      </c>
      <c r="T7219" s="38">
        <f t="shared" ca="1" si="451"/>
        <v>10</v>
      </c>
      <c r="U7219" s="38">
        <f ca="1">SUM($R$9:S7219)</f>
        <v>-170890</v>
      </c>
    </row>
    <row r="7220" spans="16:21" x14ac:dyDescent="0.2">
      <c r="P7220">
        <v>7212</v>
      </c>
      <c r="Q7220" s="37">
        <f t="shared" ca="1" si="452"/>
        <v>0</v>
      </c>
      <c r="R7220" s="38">
        <f t="shared" si="453"/>
        <v>10</v>
      </c>
      <c r="S7220" s="38">
        <f t="shared" ca="1" si="454"/>
        <v>0</v>
      </c>
      <c r="T7220" s="38">
        <f t="shared" ca="1" si="451"/>
        <v>10</v>
      </c>
      <c r="U7220" s="38">
        <f ca="1">SUM($R$9:S7220)</f>
        <v>-170880</v>
      </c>
    </row>
    <row r="7221" spans="16:21" x14ac:dyDescent="0.2">
      <c r="P7221">
        <v>7213</v>
      </c>
      <c r="Q7221" s="37">
        <f t="shared" ca="1" si="452"/>
        <v>0</v>
      </c>
      <c r="R7221" s="38">
        <f t="shared" si="453"/>
        <v>10</v>
      </c>
      <c r="S7221" s="38">
        <f t="shared" ca="1" si="454"/>
        <v>0</v>
      </c>
      <c r="T7221" s="38">
        <f t="shared" ca="1" si="451"/>
        <v>10</v>
      </c>
      <c r="U7221" s="38">
        <f ca="1">SUM($R$9:S7221)</f>
        <v>-170870</v>
      </c>
    </row>
    <row r="7222" spans="16:21" x14ac:dyDescent="0.2">
      <c r="P7222">
        <v>7214</v>
      </c>
      <c r="Q7222" s="37">
        <f t="shared" ca="1" si="452"/>
        <v>1</v>
      </c>
      <c r="R7222" s="38">
        <f t="shared" si="453"/>
        <v>10</v>
      </c>
      <c r="S7222" s="38">
        <f t="shared" ca="1" si="454"/>
        <v>-1000</v>
      </c>
      <c r="T7222" s="38">
        <f t="shared" ca="1" si="451"/>
        <v>-990</v>
      </c>
      <c r="U7222" s="38">
        <f ca="1">SUM($R$9:S7222)</f>
        <v>-171860</v>
      </c>
    </row>
    <row r="7223" spans="16:21" x14ac:dyDescent="0.2">
      <c r="P7223">
        <v>7215</v>
      </c>
      <c r="Q7223" s="37">
        <f t="shared" ca="1" si="452"/>
        <v>0</v>
      </c>
      <c r="R7223" s="38">
        <f t="shared" si="453"/>
        <v>10</v>
      </c>
      <c r="S7223" s="38">
        <f t="shared" ca="1" si="454"/>
        <v>0</v>
      </c>
      <c r="T7223" s="38">
        <f t="shared" ca="1" si="451"/>
        <v>10</v>
      </c>
      <c r="U7223" s="38">
        <f ca="1">SUM($R$9:S7223)</f>
        <v>-171850</v>
      </c>
    </row>
    <row r="7224" spans="16:21" x14ac:dyDescent="0.2">
      <c r="P7224">
        <v>7216</v>
      </c>
      <c r="Q7224" s="37">
        <f t="shared" ca="1" si="452"/>
        <v>0</v>
      </c>
      <c r="R7224" s="38">
        <f t="shared" si="453"/>
        <v>10</v>
      </c>
      <c r="S7224" s="38">
        <f t="shared" ca="1" si="454"/>
        <v>0</v>
      </c>
      <c r="T7224" s="38">
        <f t="shared" ca="1" si="451"/>
        <v>10</v>
      </c>
      <c r="U7224" s="38">
        <f ca="1">SUM($R$9:S7224)</f>
        <v>-171840</v>
      </c>
    </row>
    <row r="7225" spans="16:21" x14ac:dyDescent="0.2">
      <c r="P7225">
        <v>7217</v>
      </c>
      <c r="Q7225" s="37">
        <f t="shared" ca="1" si="452"/>
        <v>0</v>
      </c>
      <c r="R7225" s="38">
        <f t="shared" si="453"/>
        <v>10</v>
      </c>
      <c r="S7225" s="38">
        <f t="shared" ca="1" si="454"/>
        <v>0</v>
      </c>
      <c r="T7225" s="38">
        <f t="shared" ca="1" si="451"/>
        <v>10</v>
      </c>
      <c r="U7225" s="38">
        <f ca="1">SUM($R$9:S7225)</f>
        <v>-171830</v>
      </c>
    </row>
    <row r="7226" spans="16:21" x14ac:dyDescent="0.2">
      <c r="P7226">
        <v>7218</v>
      </c>
      <c r="Q7226" s="37">
        <f t="shared" ca="1" si="452"/>
        <v>0</v>
      </c>
      <c r="R7226" s="38">
        <f t="shared" si="453"/>
        <v>10</v>
      </c>
      <c r="S7226" s="38">
        <f t="shared" ca="1" si="454"/>
        <v>0</v>
      </c>
      <c r="T7226" s="38">
        <f t="shared" ca="1" si="451"/>
        <v>10</v>
      </c>
      <c r="U7226" s="38">
        <f ca="1">SUM($R$9:S7226)</f>
        <v>-171820</v>
      </c>
    </row>
    <row r="7227" spans="16:21" x14ac:dyDescent="0.2">
      <c r="P7227">
        <v>7219</v>
      </c>
      <c r="Q7227" s="37">
        <f t="shared" ca="1" si="452"/>
        <v>0</v>
      </c>
      <c r="R7227" s="38">
        <f t="shared" si="453"/>
        <v>10</v>
      </c>
      <c r="S7227" s="38">
        <f t="shared" ca="1" si="454"/>
        <v>0</v>
      </c>
      <c r="T7227" s="38">
        <f t="shared" ca="1" si="451"/>
        <v>10</v>
      </c>
      <c r="U7227" s="38">
        <f ca="1">SUM($R$9:S7227)</f>
        <v>-171810</v>
      </c>
    </row>
    <row r="7228" spans="16:21" x14ac:dyDescent="0.2">
      <c r="P7228">
        <v>7220</v>
      </c>
      <c r="Q7228" s="37">
        <f t="shared" ca="1" si="452"/>
        <v>0</v>
      </c>
      <c r="R7228" s="38">
        <f t="shared" si="453"/>
        <v>10</v>
      </c>
      <c r="S7228" s="38">
        <f t="shared" ca="1" si="454"/>
        <v>0</v>
      </c>
      <c r="T7228" s="38">
        <f t="shared" ca="1" si="451"/>
        <v>10</v>
      </c>
      <c r="U7228" s="38">
        <f ca="1">SUM($R$9:S7228)</f>
        <v>-171800</v>
      </c>
    </row>
    <row r="7229" spans="16:21" x14ac:dyDescent="0.2">
      <c r="P7229">
        <v>7221</v>
      </c>
      <c r="Q7229" s="37">
        <f t="shared" ca="1" si="452"/>
        <v>0</v>
      </c>
      <c r="R7229" s="38">
        <f t="shared" si="453"/>
        <v>10</v>
      </c>
      <c r="S7229" s="38">
        <f t="shared" ca="1" si="454"/>
        <v>0</v>
      </c>
      <c r="T7229" s="38">
        <f t="shared" ca="1" si="451"/>
        <v>10</v>
      </c>
      <c r="U7229" s="38">
        <f ca="1">SUM($R$9:S7229)</f>
        <v>-171790</v>
      </c>
    </row>
    <row r="7230" spans="16:21" x14ac:dyDescent="0.2">
      <c r="P7230">
        <v>7222</v>
      </c>
      <c r="Q7230" s="37">
        <f t="shared" ca="1" si="452"/>
        <v>0</v>
      </c>
      <c r="R7230" s="38">
        <f t="shared" si="453"/>
        <v>10</v>
      </c>
      <c r="S7230" s="38">
        <f t="shared" ca="1" si="454"/>
        <v>0</v>
      </c>
      <c r="T7230" s="38">
        <f t="shared" ca="1" si="451"/>
        <v>10</v>
      </c>
      <c r="U7230" s="38">
        <f ca="1">SUM($R$9:S7230)</f>
        <v>-171780</v>
      </c>
    </row>
    <row r="7231" spans="16:21" x14ac:dyDescent="0.2">
      <c r="P7231">
        <v>7223</v>
      </c>
      <c r="Q7231" s="37">
        <f t="shared" ca="1" si="452"/>
        <v>0</v>
      </c>
      <c r="R7231" s="38">
        <f t="shared" si="453"/>
        <v>10</v>
      </c>
      <c r="S7231" s="38">
        <f t="shared" ca="1" si="454"/>
        <v>0</v>
      </c>
      <c r="T7231" s="38">
        <f t="shared" ca="1" si="451"/>
        <v>10</v>
      </c>
      <c r="U7231" s="38">
        <f ca="1">SUM($R$9:S7231)</f>
        <v>-171770</v>
      </c>
    </row>
    <row r="7232" spans="16:21" x14ac:dyDescent="0.2">
      <c r="P7232">
        <v>7224</v>
      </c>
      <c r="Q7232" s="37">
        <f t="shared" ca="1" si="452"/>
        <v>1</v>
      </c>
      <c r="R7232" s="38">
        <f t="shared" si="453"/>
        <v>10</v>
      </c>
      <c r="S7232" s="38">
        <f t="shared" ca="1" si="454"/>
        <v>-1000</v>
      </c>
      <c r="T7232" s="38">
        <f t="shared" ca="1" si="451"/>
        <v>-990</v>
      </c>
      <c r="U7232" s="38">
        <f ca="1">SUM($R$9:S7232)</f>
        <v>-172760</v>
      </c>
    </row>
    <row r="7233" spans="16:21" x14ac:dyDescent="0.2">
      <c r="P7233">
        <v>7225</v>
      </c>
      <c r="Q7233" s="37">
        <f t="shared" ca="1" si="452"/>
        <v>0</v>
      </c>
      <c r="R7233" s="38">
        <f t="shared" si="453"/>
        <v>10</v>
      </c>
      <c r="S7233" s="38">
        <f t="shared" ca="1" si="454"/>
        <v>0</v>
      </c>
      <c r="T7233" s="38">
        <f t="shared" ca="1" si="451"/>
        <v>10</v>
      </c>
      <c r="U7233" s="38">
        <f ca="1">SUM($R$9:S7233)</f>
        <v>-172750</v>
      </c>
    </row>
    <row r="7234" spans="16:21" x14ac:dyDescent="0.2">
      <c r="P7234">
        <v>7226</v>
      </c>
      <c r="Q7234" s="37">
        <f t="shared" ca="1" si="452"/>
        <v>0</v>
      </c>
      <c r="R7234" s="38">
        <f t="shared" si="453"/>
        <v>10</v>
      </c>
      <c r="S7234" s="38">
        <f t="shared" ca="1" si="454"/>
        <v>0</v>
      </c>
      <c r="T7234" s="38">
        <f t="shared" ca="1" si="451"/>
        <v>10</v>
      </c>
      <c r="U7234" s="38">
        <f ca="1">SUM($R$9:S7234)</f>
        <v>-172740</v>
      </c>
    </row>
    <row r="7235" spans="16:21" x14ac:dyDescent="0.2">
      <c r="P7235">
        <v>7227</v>
      </c>
      <c r="Q7235" s="37">
        <f t="shared" ca="1" si="452"/>
        <v>0</v>
      </c>
      <c r="R7235" s="38">
        <f t="shared" si="453"/>
        <v>10</v>
      </c>
      <c r="S7235" s="38">
        <f t="shared" ca="1" si="454"/>
        <v>0</v>
      </c>
      <c r="T7235" s="38">
        <f t="shared" ca="1" si="451"/>
        <v>10</v>
      </c>
      <c r="U7235" s="38">
        <f ca="1">SUM($R$9:S7235)</f>
        <v>-172730</v>
      </c>
    </row>
    <row r="7236" spans="16:21" x14ac:dyDescent="0.2">
      <c r="P7236">
        <v>7228</v>
      </c>
      <c r="Q7236" s="37">
        <f t="shared" ca="1" si="452"/>
        <v>0</v>
      </c>
      <c r="R7236" s="38">
        <f t="shared" si="453"/>
        <v>10</v>
      </c>
      <c r="S7236" s="38">
        <f t="shared" ca="1" si="454"/>
        <v>0</v>
      </c>
      <c r="T7236" s="38">
        <f t="shared" ca="1" si="451"/>
        <v>10</v>
      </c>
      <c r="U7236" s="38">
        <f ca="1">SUM($R$9:S7236)</f>
        <v>-172720</v>
      </c>
    </row>
    <row r="7237" spans="16:21" x14ac:dyDescent="0.2">
      <c r="P7237">
        <v>7229</v>
      </c>
      <c r="Q7237" s="37">
        <f t="shared" ca="1" si="452"/>
        <v>0</v>
      </c>
      <c r="R7237" s="38">
        <f t="shared" si="453"/>
        <v>10</v>
      </c>
      <c r="S7237" s="38">
        <f t="shared" ca="1" si="454"/>
        <v>0</v>
      </c>
      <c r="T7237" s="38">
        <f t="shared" ca="1" si="451"/>
        <v>10</v>
      </c>
      <c r="U7237" s="38">
        <f ca="1">SUM($R$9:S7237)</f>
        <v>-172710</v>
      </c>
    </row>
    <row r="7238" spans="16:21" x14ac:dyDescent="0.2">
      <c r="P7238">
        <v>7230</v>
      </c>
      <c r="Q7238" s="37">
        <f t="shared" ca="1" si="452"/>
        <v>1</v>
      </c>
      <c r="R7238" s="38">
        <f t="shared" si="453"/>
        <v>10</v>
      </c>
      <c r="S7238" s="38">
        <f t="shared" ca="1" si="454"/>
        <v>-1000</v>
      </c>
      <c r="T7238" s="38">
        <f t="shared" ca="1" si="451"/>
        <v>-990</v>
      </c>
      <c r="U7238" s="38">
        <f ca="1">SUM($R$9:S7238)</f>
        <v>-173700</v>
      </c>
    </row>
    <row r="7239" spans="16:21" x14ac:dyDescent="0.2">
      <c r="P7239">
        <v>7231</v>
      </c>
      <c r="Q7239" s="37">
        <f t="shared" ca="1" si="452"/>
        <v>0</v>
      </c>
      <c r="R7239" s="38">
        <f t="shared" si="453"/>
        <v>10</v>
      </c>
      <c r="S7239" s="38">
        <f t="shared" ca="1" si="454"/>
        <v>0</v>
      </c>
      <c r="T7239" s="38">
        <f t="shared" ca="1" si="451"/>
        <v>10</v>
      </c>
      <c r="U7239" s="38">
        <f ca="1">SUM($R$9:S7239)</f>
        <v>-173690</v>
      </c>
    </row>
    <row r="7240" spans="16:21" x14ac:dyDescent="0.2">
      <c r="P7240">
        <v>7232</v>
      </c>
      <c r="Q7240" s="37">
        <f t="shared" ca="1" si="452"/>
        <v>0</v>
      </c>
      <c r="R7240" s="38">
        <f t="shared" si="453"/>
        <v>10</v>
      </c>
      <c r="S7240" s="38">
        <f t="shared" ca="1" si="454"/>
        <v>0</v>
      </c>
      <c r="T7240" s="38">
        <f t="shared" ca="1" si="451"/>
        <v>10</v>
      </c>
      <c r="U7240" s="38">
        <f ca="1">SUM($R$9:S7240)</f>
        <v>-173680</v>
      </c>
    </row>
    <row r="7241" spans="16:21" x14ac:dyDescent="0.2">
      <c r="P7241">
        <v>7233</v>
      </c>
      <c r="Q7241" s="37">
        <f t="shared" ca="1" si="452"/>
        <v>0</v>
      </c>
      <c r="R7241" s="38">
        <f t="shared" si="453"/>
        <v>10</v>
      </c>
      <c r="S7241" s="38">
        <f t="shared" ca="1" si="454"/>
        <v>0</v>
      </c>
      <c r="T7241" s="38">
        <f t="shared" ca="1" si="451"/>
        <v>10</v>
      </c>
      <c r="U7241" s="38">
        <f ca="1">SUM($R$9:S7241)</f>
        <v>-173670</v>
      </c>
    </row>
    <row r="7242" spans="16:21" x14ac:dyDescent="0.2">
      <c r="P7242">
        <v>7234</v>
      </c>
      <c r="Q7242" s="37">
        <f t="shared" ca="1" si="452"/>
        <v>0</v>
      </c>
      <c r="R7242" s="38">
        <f t="shared" si="453"/>
        <v>10</v>
      </c>
      <c r="S7242" s="38">
        <f t="shared" ca="1" si="454"/>
        <v>0</v>
      </c>
      <c r="T7242" s="38">
        <f t="shared" ref="T7242:T7305" ca="1" si="455">R7242+S7242</f>
        <v>10</v>
      </c>
      <c r="U7242" s="38">
        <f ca="1">SUM($R$9:S7242)</f>
        <v>-173660</v>
      </c>
    </row>
    <row r="7243" spans="16:21" x14ac:dyDescent="0.2">
      <c r="P7243">
        <v>7235</v>
      </c>
      <c r="Q7243" s="37">
        <f t="shared" ca="1" si="452"/>
        <v>0</v>
      </c>
      <c r="R7243" s="38">
        <f t="shared" si="453"/>
        <v>10</v>
      </c>
      <c r="S7243" s="38">
        <f t="shared" ca="1" si="454"/>
        <v>0</v>
      </c>
      <c r="T7243" s="38">
        <f t="shared" ca="1" si="455"/>
        <v>10</v>
      </c>
      <c r="U7243" s="38">
        <f ca="1">SUM($R$9:S7243)</f>
        <v>-173650</v>
      </c>
    </row>
    <row r="7244" spans="16:21" x14ac:dyDescent="0.2">
      <c r="P7244">
        <v>7236</v>
      </c>
      <c r="Q7244" s="37">
        <f t="shared" ca="1" si="452"/>
        <v>0</v>
      </c>
      <c r="R7244" s="38">
        <f t="shared" si="453"/>
        <v>10</v>
      </c>
      <c r="S7244" s="38">
        <f t="shared" ca="1" si="454"/>
        <v>0</v>
      </c>
      <c r="T7244" s="38">
        <f t="shared" ca="1" si="455"/>
        <v>10</v>
      </c>
      <c r="U7244" s="38">
        <f ca="1">SUM($R$9:S7244)</f>
        <v>-173640</v>
      </c>
    </row>
    <row r="7245" spans="16:21" x14ac:dyDescent="0.2">
      <c r="P7245">
        <v>7237</v>
      </c>
      <c r="Q7245" s="37">
        <f t="shared" ca="1" si="452"/>
        <v>1</v>
      </c>
      <c r="R7245" s="38">
        <f t="shared" si="453"/>
        <v>10</v>
      </c>
      <c r="S7245" s="38">
        <f t="shared" ca="1" si="454"/>
        <v>-1000</v>
      </c>
      <c r="T7245" s="38">
        <f t="shared" ca="1" si="455"/>
        <v>-990</v>
      </c>
      <c r="U7245" s="38">
        <f ca="1">SUM($R$9:S7245)</f>
        <v>-174630</v>
      </c>
    </row>
    <row r="7246" spans="16:21" x14ac:dyDescent="0.2">
      <c r="P7246">
        <v>7238</v>
      </c>
      <c r="Q7246" s="37">
        <f t="shared" ca="1" si="452"/>
        <v>0</v>
      </c>
      <c r="R7246" s="38">
        <f t="shared" si="453"/>
        <v>10</v>
      </c>
      <c r="S7246" s="38">
        <f t="shared" ca="1" si="454"/>
        <v>0</v>
      </c>
      <c r="T7246" s="38">
        <f t="shared" ca="1" si="455"/>
        <v>10</v>
      </c>
      <c r="U7246" s="38">
        <f ca="1">SUM($R$9:S7246)</f>
        <v>-174620</v>
      </c>
    </row>
    <row r="7247" spans="16:21" x14ac:dyDescent="0.2">
      <c r="P7247">
        <v>7239</v>
      </c>
      <c r="Q7247" s="37">
        <f t="shared" ca="1" si="452"/>
        <v>0</v>
      </c>
      <c r="R7247" s="38">
        <f t="shared" si="453"/>
        <v>10</v>
      </c>
      <c r="S7247" s="38">
        <f t="shared" ca="1" si="454"/>
        <v>0</v>
      </c>
      <c r="T7247" s="38">
        <f t="shared" ca="1" si="455"/>
        <v>10</v>
      </c>
      <c r="U7247" s="38">
        <f ca="1">SUM($R$9:S7247)</f>
        <v>-174610</v>
      </c>
    </row>
    <row r="7248" spans="16:21" x14ac:dyDescent="0.2">
      <c r="P7248">
        <v>7240</v>
      </c>
      <c r="Q7248" s="37">
        <f t="shared" ca="1" si="452"/>
        <v>0</v>
      </c>
      <c r="R7248" s="38">
        <f t="shared" si="453"/>
        <v>10</v>
      </c>
      <c r="S7248" s="38">
        <f t="shared" ca="1" si="454"/>
        <v>0</v>
      </c>
      <c r="T7248" s="38">
        <f t="shared" ca="1" si="455"/>
        <v>10</v>
      </c>
      <c r="U7248" s="38">
        <f ca="1">SUM($R$9:S7248)</f>
        <v>-174600</v>
      </c>
    </row>
    <row r="7249" spans="16:21" x14ac:dyDescent="0.2">
      <c r="P7249">
        <v>7241</v>
      </c>
      <c r="Q7249" s="37">
        <f t="shared" ca="1" si="452"/>
        <v>0</v>
      </c>
      <c r="R7249" s="38">
        <f t="shared" si="453"/>
        <v>10</v>
      </c>
      <c r="S7249" s="38">
        <f t="shared" ca="1" si="454"/>
        <v>0</v>
      </c>
      <c r="T7249" s="38">
        <f t="shared" ca="1" si="455"/>
        <v>10</v>
      </c>
      <c r="U7249" s="38">
        <f ca="1">SUM($R$9:S7249)</f>
        <v>-174590</v>
      </c>
    </row>
    <row r="7250" spans="16:21" x14ac:dyDescent="0.2">
      <c r="P7250">
        <v>7242</v>
      </c>
      <c r="Q7250" s="37">
        <f t="shared" ca="1" si="452"/>
        <v>0</v>
      </c>
      <c r="R7250" s="38">
        <f t="shared" si="453"/>
        <v>10</v>
      </c>
      <c r="S7250" s="38">
        <f t="shared" ca="1" si="454"/>
        <v>0</v>
      </c>
      <c r="T7250" s="38">
        <f t="shared" ca="1" si="455"/>
        <v>10</v>
      </c>
      <c r="U7250" s="38">
        <f ca="1">SUM($R$9:S7250)</f>
        <v>-174580</v>
      </c>
    </row>
    <row r="7251" spans="16:21" x14ac:dyDescent="0.2">
      <c r="P7251">
        <v>7243</v>
      </c>
      <c r="Q7251" s="37">
        <f t="shared" ca="1" si="452"/>
        <v>0</v>
      </c>
      <c r="R7251" s="38">
        <f t="shared" si="453"/>
        <v>10</v>
      </c>
      <c r="S7251" s="38">
        <f t="shared" ca="1" si="454"/>
        <v>0</v>
      </c>
      <c r="T7251" s="38">
        <f t="shared" ca="1" si="455"/>
        <v>10</v>
      </c>
      <c r="U7251" s="38">
        <f ca="1">SUM($R$9:S7251)</f>
        <v>-174570</v>
      </c>
    </row>
    <row r="7252" spans="16:21" x14ac:dyDescent="0.2">
      <c r="P7252">
        <v>7244</v>
      </c>
      <c r="Q7252" s="37">
        <f t="shared" ca="1" si="452"/>
        <v>0</v>
      </c>
      <c r="R7252" s="38">
        <f t="shared" si="453"/>
        <v>10</v>
      </c>
      <c r="S7252" s="38">
        <f t="shared" ca="1" si="454"/>
        <v>0</v>
      </c>
      <c r="T7252" s="38">
        <f t="shared" ca="1" si="455"/>
        <v>10</v>
      </c>
      <c r="U7252" s="38">
        <f ca="1">SUM($R$9:S7252)</f>
        <v>-174560</v>
      </c>
    </row>
    <row r="7253" spans="16:21" x14ac:dyDescent="0.2">
      <c r="P7253">
        <v>7245</v>
      </c>
      <c r="Q7253" s="37">
        <f t="shared" ca="1" si="452"/>
        <v>0</v>
      </c>
      <c r="R7253" s="38">
        <f t="shared" si="453"/>
        <v>10</v>
      </c>
      <c r="S7253" s="38">
        <f t="shared" ca="1" si="454"/>
        <v>0</v>
      </c>
      <c r="T7253" s="38">
        <f t="shared" ca="1" si="455"/>
        <v>10</v>
      </c>
      <c r="U7253" s="38">
        <f ca="1">SUM($R$9:S7253)</f>
        <v>-174550</v>
      </c>
    </row>
    <row r="7254" spans="16:21" x14ac:dyDescent="0.2">
      <c r="P7254">
        <v>7246</v>
      </c>
      <c r="Q7254" s="37">
        <f t="shared" ca="1" si="452"/>
        <v>0</v>
      </c>
      <c r="R7254" s="38">
        <f t="shared" si="453"/>
        <v>10</v>
      </c>
      <c r="S7254" s="38">
        <f t="shared" ca="1" si="454"/>
        <v>0</v>
      </c>
      <c r="T7254" s="38">
        <f t="shared" ca="1" si="455"/>
        <v>10</v>
      </c>
      <c r="U7254" s="38">
        <f ca="1">SUM($R$9:S7254)</f>
        <v>-174540</v>
      </c>
    </row>
    <row r="7255" spans="16:21" x14ac:dyDescent="0.2">
      <c r="P7255">
        <v>7247</v>
      </c>
      <c r="Q7255" s="37">
        <f t="shared" ca="1" si="452"/>
        <v>0</v>
      </c>
      <c r="R7255" s="38">
        <f t="shared" si="453"/>
        <v>10</v>
      </c>
      <c r="S7255" s="38">
        <f t="shared" ca="1" si="454"/>
        <v>0</v>
      </c>
      <c r="T7255" s="38">
        <f t="shared" ca="1" si="455"/>
        <v>10</v>
      </c>
      <c r="U7255" s="38">
        <f ca="1">SUM($R$9:S7255)</f>
        <v>-174530</v>
      </c>
    </row>
    <row r="7256" spans="16:21" x14ac:dyDescent="0.2">
      <c r="P7256">
        <v>7248</v>
      </c>
      <c r="Q7256" s="37">
        <f t="shared" ca="1" si="452"/>
        <v>0</v>
      </c>
      <c r="R7256" s="38">
        <f t="shared" si="453"/>
        <v>10</v>
      </c>
      <c r="S7256" s="38">
        <f t="shared" ca="1" si="454"/>
        <v>0</v>
      </c>
      <c r="T7256" s="38">
        <f t="shared" ca="1" si="455"/>
        <v>10</v>
      </c>
      <c r="U7256" s="38">
        <f ca="1">SUM($R$9:S7256)</f>
        <v>-174520</v>
      </c>
    </row>
    <row r="7257" spans="16:21" x14ac:dyDescent="0.2">
      <c r="P7257">
        <v>7249</v>
      </c>
      <c r="Q7257" s="37">
        <f t="shared" ca="1" si="452"/>
        <v>0</v>
      </c>
      <c r="R7257" s="38">
        <f t="shared" si="453"/>
        <v>10</v>
      </c>
      <c r="S7257" s="38">
        <f t="shared" ca="1" si="454"/>
        <v>0</v>
      </c>
      <c r="T7257" s="38">
        <f t="shared" ca="1" si="455"/>
        <v>10</v>
      </c>
      <c r="U7257" s="38">
        <f ca="1">SUM($R$9:S7257)</f>
        <v>-174510</v>
      </c>
    </row>
    <row r="7258" spans="16:21" x14ac:dyDescent="0.2">
      <c r="P7258">
        <v>7250</v>
      </c>
      <c r="Q7258" s="37">
        <f t="shared" ca="1" si="452"/>
        <v>0</v>
      </c>
      <c r="R7258" s="38">
        <f t="shared" si="453"/>
        <v>10</v>
      </c>
      <c r="S7258" s="38">
        <f t="shared" ca="1" si="454"/>
        <v>0</v>
      </c>
      <c r="T7258" s="38">
        <f t="shared" ca="1" si="455"/>
        <v>10</v>
      </c>
      <c r="U7258" s="38">
        <f ca="1">SUM($R$9:S7258)</f>
        <v>-174500</v>
      </c>
    </row>
    <row r="7259" spans="16:21" x14ac:dyDescent="0.2">
      <c r="P7259">
        <v>7251</v>
      </c>
      <c r="Q7259" s="37">
        <f t="shared" ca="1" si="452"/>
        <v>0</v>
      </c>
      <c r="R7259" s="38">
        <f t="shared" si="453"/>
        <v>10</v>
      </c>
      <c r="S7259" s="38">
        <f t="shared" ca="1" si="454"/>
        <v>0</v>
      </c>
      <c r="T7259" s="38">
        <f t="shared" ca="1" si="455"/>
        <v>10</v>
      </c>
      <c r="U7259" s="38">
        <f ca="1">SUM($R$9:S7259)</f>
        <v>-174490</v>
      </c>
    </row>
    <row r="7260" spans="16:21" x14ac:dyDescent="0.2">
      <c r="P7260">
        <v>7252</v>
      </c>
      <c r="Q7260" s="37">
        <f t="shared" ca="1" si="452"/>
        <v>0</v>
      </c>
      <c r="R7260" s="38">
        <f t="shared" si="453"/>
        <v>10</v>
      </c>
      <c r="S7260" s="38">
        <f t="shared" ca="1" si="454"/>
        <v>0</v>
      </c>
      <c r="T7260" s="38">
        <f t="shared" ca="1" si="455"/>
        <v>10</v>
      </c>
      <c r="U7260" s="38">
        <f ca="1">SUM($R$9:S7260)</f>
        <v>-174480</v>
      </c>
    </row>
    <row r="7261" spans="16:21" x14ac:dyDescent="0.2">
      <c r="P7261">
        <v>7253</v>
      </c>
      <c r="Q7261" s="37">
        <f t="shared" ca="1" si="452"/>
        <v>0</v>
      </c>
      <c r="R7261" s="38">
        <f t="shared" si="453"/>
        <v>10</v>
      </c>
      <c r="S7261" s="38">
        <f t="shared" ca="1" si="454"/>
        <v>0</v>
      </c>
      <c r="T7261" s="38">
        <f t="shared" ca="1" si="455"/>
        <v>10</v>
      </c>
      <c r="U7261" s="38">
        <f ca="1">SUM($R$9:S7261)</f>
        <v>-174470</v>
      </c>
    </row>
    <row r="7262" spans="16:21" x14ac:dyDescent="0.2">
      <c r="P7262">
        <v>7254</v>
      </c>
      <c r="Q7262" s="37">
        <f t="shared" ca="1" si="452"/>
        <v>0</v>
      </c>
      <c r="R7262" s="38">
        <f t="shared" si="453"/>
        <v>10</v>
      </c>
      <c r="S7262" s="38">
        <f t="shared" ca="1" si="454"/>
        <v>0</v>
      </c>
      <c r="T7262" s="38">
        <f t="shared" ca="1" si="455"/>
        <v>10</v>
      </c>
      <c r="U7262" s="38">
        <f ca="1">SUM($R$9:S7262)</f>
        <v>-174460</v>
      </c>
    </row>
    <row r="7263" spans="16:21" x14ac:dyDescent="0.2">
      <c r="P7263">
        <v>7255</v>
      </c>
      <c r="Q7263" s="37">
        <f t="shared" ca="1" si="452"/>
        <v>0</v>
      </c>
      <c r="R7263" s="38">
        <f t="shared" si="453"/>
        <v>10</v>
      </c>
      <c r="S7263" s="38">
        <f t="shared" ca="1" si="454"/>
        <v>0</v>
      </c>
      <c r="T7263" s="38">
        <f t="shared" ca="1" si="455"/>
        <v>10</v>
      </c>
      <c r="U7263" s="38">
        <f ca="1">SUM($R$9:S7263)</f>
        <v>-174450</v>
      </c>
    </row>
    <row r="7264" spans="16:21" x14ac:dyDescent="0.2">
      <c r="P7264">
        <v>7256</v>
      </c>
      <c r="Q7264" s="37">
        <f t="shared" ca="1" si="452"/>
        <v>0</v>
      </c>
      <c r="R7264" s="38">
        <f t="shared" si="453"/>
        <v>10</v>
      </c>
      <c r="S7264" s="38">
        <f t="shared" ca="1" si="454"/>
        <v>0</v>
      </c>
      <c r="T7264" s="38">
        <f t="shared" ca="1" si="455"/>
        <v>10</v>
      </c>
      <c r="U7264" s="38">
        <f ca="1">SUM($R$9:S7264)</f>
        <v>-174440</v>
      </c>
    </row>
    <row r="7265" spans="16:21" x14ac:dyDescent="0.2">
      <c r="P7265">
        <v>7257</v>
      </c>
      <c r="Q7265" s="37">
        <f t="shared" ca="1" si="452"/>
        <v>0</v>
      </c>
      <c r="R7265" s="38">
        <f t="shared" si="453"/>
        <v>10</v>
      </c>
      <c r="S7265" s="38">
        <f t="shared" ca="1" si="454"/>
        <v>0</v>
      </c>
      <c r="T7265" s="38">
        <f t="shared" ca="1" si="455"/>
        <v>10</v>
      </c>
      <c r="U7265" s="38">
        <f ca="1">SUM($R$9:S7265)</f>
        <v>-174430</v>
      </c>
    </row>
    <row r="7266" spans="16:21" x14ac:dyDescent="0.2">
      <c r="P7266">
        <v>7258</v>
      </c>
      <c r="Q7266" s="37">
        <f t="shared" ca="1" si="452"/>
        <v>0</v>
      </c>
      <c r="R7266" s="38">
        <f t="shared" si="453"/>
        <v>10</v>
      </c>
      <c r="S7266" s="38">
        <f t="shared" ca="1" si="454"/>
        <v>0</v>
      </c>
      <c r="T7266" s="38">
        <f t="shared" ca="1" si="455"/>
        <v>10</v>
      </c>
      <c r="U7266" s="38">
        <f ca="1">SUM($R$9:S7266)</f>
        <v>-174420</v>
      </c>
    </row>
    <row r="7267" spans="16:21" x14ac:dyDescent="0.2">
      <c r="P7267">
        <v>7259</v>
      </c>
      <c r="Q7267" s="37">
        <f t="shared" ca="1" si="452"/>
        <v>0</v>
      </c>
      <c r="R7267" s="38">
        <f t="shared" si="453"/>
        <v>10</v>
      </c>
      <c r="S7267" s="38">
        <f t="shared" ca="1" si="454"/>
        <v>0</v>
      </c>
      <c r="T7267" s="38">
        <f t="shared" ca="1" si="455"/>
        <v>10</v>
      </c>
      <c r="U7267" s="38">
        <f ca="1">SUM($R$9:S7267)</f>
        <v>-174410</v>
      </c>
    </row>
    <row r="7268" spans="16:21" x14ac:dyDescent="0.2">
      <c r="P7268">
        <v>7260</v>
      </c>
      <c r="Q7268" s="37">
        <f t="shared" ca="1" si="452"/>
        <v>0</v>
      </c>
      <c r="R7268" s="38">
        <f t="shared" si="453"/>
        <v>10</v>
      </c>
      <c r="S7268" s="38">
        <f t="shared" ca="1" si="454"/>
        <v>0</v>
      </c>
      <c r="T7268" s="38">
        <f t="shared" ca="1" si="455"/>
        <v>10</v>
      </c>
      <c r="U7268" s="38">
        <f ca="1">SUM($R$9:S7268)</f>
        <v>-174400</v>
      </c>
    </row>
    <row r="7269" spans="16:21" x14ac:dyDescent="0.2">
      <c r="P7269">
        <v>7261</v>
      </c>
      <c r="Q7269" s="37">
        <f t="shared" ca="1" si="452"/>
        <v>0</v>
      </c>
      <c r="R7269" s="38">
        <f t="shared" si="453"/>
        <v>10</v>
      </c>
      <c r="S7269" s="38">
        <f t="shared" ca="1" si="454"/>
        <v>0</v>
      </c>
      <c r="T7269" s="38">
        <f t="shared" ca="1" si="455"/>
        <v>10</v>
      </c>
      <c r="U7269" s="38">
        <f ca="1">SUM($R$9:S7269)</f>
        <v>-174390</v>
      </c>
    </row>
    <row r="7270" spans="16:21" x14ac:dyDescent="0.2">
      <c r="P7270">
        <v>7262</v>
      </c>
      <c r="Q7270" s="37">
        <f t="shared" ca="1" si="452"/>
        <v>0</v>
      </c>
      <c r="R7270" s="38">
        <f t="shared" si="453"/>
        <v>10</v>
      </c>
      <c r="S7270" s="38">
        <f t="shared" ca="1" si="454"/>
        <v>0</v>
      </c>
      <c r="T7270" s="38">
        <f t="shared" ca="1" si="455"/>
        <v>10</v>
      </c>
      <c r="U7270" s="38">
        <f ca="1">SUM($R$9:S7270)</f>
        <v>-174380</v>
      </c>
    </row>
    <row r="7271" spans="16:21" x14ac:dyDescent="0.2">
      <c r="P7271">
        <v>7263</v>
      </c>
      <c r="Q7271" s="37">
        <f t="shared" ca="1" si="452"/>
        <v>0</v>
      </c>
      <c r="R7271" s="38">
        <f t="shared" si="453"/>
        <v>10</v>
      </c>
      <c r="S7271" s="38">
        <f t="shared" ca="1" si="454"/>
        <v>0</v>
      </c>
      <c r="T7271" s="38">
        <f t="shared" ca="1" si="455"/>
        <v>10</v>
      </c>
      <c r="U7271" s="38">
        <f ca="1">SUM($R$9:S7271)</f>
        <v>-174370</v>
      </c>
    </row>
    <row r="7272" spans="16:21" x14ac:dyDescent="0.2">
      <c r="P7272">
        <v>7264</v>
      </c>
      <c r="Q7272" s="37">
        <f t="shared" ca="1" si="452"/>
        <v>0</v>
      </c>
      <c r="R7272" s="38">
        <f t="shared" si="453"/>
        <v>10</v>
      </c>
      <c r="S7272" s="38">
        <f t="shared" ca="1" si="454"/>
        <v>0</v>
      </c>
      <c r="T7272" s="38">
        <f t="shared" ca="1" si="455"/>
        <v>10</v>
      </c>
      <c r="U7272" s="38">
        <f ca="1">SUM($R$9:S7272)</f>
        <v>-174360</v>
      </c>
    </row>
    <row r="7273" spans="16:21" x14ac:dyDescent="0.2">
      <c r="P7273">
        <v>7265</v>
      </c>
      <c r="Q7273" s="37">
        <f t="shared" ca="1" si="452"/>
        <v>0</v>
      </c>
      <c r="R7273" s="38">
        <f t="shared" si="453"/>
        <v>10</v>
      </c>
      <c r="S7273" s="38">
        <f t="shared" ca="1" si="454"/>
        <v>0</v>
      </c>
      <c r="T7273" s="38">
        <f t="shared" ca="1" si="455"/>
        <v>10</v>
      </c>
      <c r="U7273" s="38">
        <f ca="1">SUM($R$9:S7273)</f>
        <v>-174350</v>
      </c>
    </row>
    <row r="7274" spans="16:21" x14ac:dyDescent="0.2">
      <c r="P7274">
        <v>7266</v>
      </c>
      <c r="Q7274" s="37">
        <f t="shared" ca="1" si="452"/>
        <v>0</v>
      </c>
      <c r="R7274" s="38">
        <f t="shared" si="453"/>
        <v>10</v>
      </c>
      <c r="S7274" s="38">
        <f t="shared" ca="1" si="454"/>
        <v>0</v>
      </c>
      <c r="T7274" s="38">
        <f t="shared" ca="1" si="455"/>
        <v>10</v>
      </c>
      <c r="U7274" s="38">
        <f ca="1">SUM($R$9:S7274)</f>
        <v>-174340</v>
      </c>
    </row>
    <row r="7275" spans="16:21" x14ac:dyDescent="0.2">
      <c r="P7275">
        <v>7267</v>
      </c>
      <c r="Q7275" s="37">
        <f t="shared" ca="1" si="452"/>
        <v>0</v>
      </c>
      <c r="R7275" s="38">
        <f t="shared" si="453"/>
        <v>10</v>
      </c>
      <c r="S7275" s="38">
        <f t="shared" ca="1" si="454"/>
        <v>0</v>
      </c>
      <c r="T7275" s="38">
        <f t="shared" ca="1" si="455"/>
        <v>10</v>
      </c>
      <c r="U7275" s="38">
        <f ca="1">SUM($R$9:S7275)</f>
        <v>-174330</v>
      </c>
    </row>
    <row r="7276" spans="16:21" x14ac:dyDescent="0.2">
      <c r="P7276">
        <v>7268</v>
      </c>
      <c r="Q7276" s="37">
        <f t="shared" ca="1" si="452"/>
        <v>0</v>
      </c>
      <c r="R7276" s="38">
        <f t="shared" si="453"/>
        <v>10</v>
      </c>
      <c r="S7276" s="38">
        <f t="shared" ca="1" si="454"/>
        <v>0</v>
      </c>
      <c r="T7276" s="38">
        <f t="shared" ca="1" si="455"/>
        <v>10</v>
      </c>
      <c r="U7276" s="38">
        <f ca="1">SUM($R$9:S7276)</f>
        <v>-174320</v>
      </c>
    </row>
    <row r="7277" spans="16:21" x14ac:dyDescent="0.2">
      <c r="P7277">
        <v>7269</v>
      </c>
      <c r="Q7277" s="37">
        <f t="shared" ca="1" si="452"/>
        <v>0</v>
      </c>
      <c r="R7277" s="38">
        <f t="shared" si="453"/>
        <v>10</v>
      </c>
      <c r="S7277" s="38">
        <f t="shared" ca="1" si="454"/>
        <v>0</v>
      </c>
      <c r="T7277" s="38">
        <f t="shared" ca="1" si="455"/>
        <v>10</v>
      </c>
      <c r="U7277" s="38">
        <f ca="1">SUM($R$9:S7277)</f>
        <v>-174310</v>
      </c>
    </row>
    <row r="7278" spans="16:21" x14ac:dyDescent="0.2">
      <c r="P7278">
        <v>7270</v>
      </c>
      <c r="Q7278" s="37">
        <f t="shared" ca="1" si="452"/>
        <v>0</v>
      </c>
      <c r="R7278" s="38">
        <f t="shared" si="453"/>
        <v>10</v>
      </c>
      <c r="S7278" s="38">
        <f t="shared" ca="1" si="454"/>
        <v>0</v>
      </c>
      <c r="T7278" s="38">
        <f t="shared" ca="1" si="455"/>
        <v>10</v>
      </c>
      <c r="U7278" s="38">
        <f ca="1">SUM($R$9:S7278)</f>
        <v>-174300</v>
      </c>
    </row>
    <row r="7279" spans="16:21" x14ac:dyDescent="0.2">
      <c r="P7279">
        <v>7271</v>
      </c>
      <c r="Q7279" s="37">
        <f t="shared" ca="1" si="452"/>
        <v>1</v>
      </c>
      <c r="R7279" s="38">
        <f t="shared" si="453"/>
        <v>10</v>
      </c>
      <c r="S7279" s="38">
        <f t="shared" ca="1" si="454"/>
        <v>-1000</v>
      </c>
      <c r="T7279" s="38">
        <f t="shared" ca="1" si="455"/>
        <v>-990</v>
      </c>
      <c r="U7279" s="38">
        <f ca="1">SUM($R$9:S7279)</f>
        <v>-175290</v>
      </c>
    </row>
    <row r="7280" spans="16:21" x14ac:dyDescent="0.2">
      <c r="P7280">
        <v>7272</v>
      </c>
      <c r="Q7280" s="37">
        <f t="shared" ca="1" si="452"/>
        <v>0</v>
      </c>
      <c r="R7280" s="38">
        <f t="shared" si="453"/>
        <v>10</v>
      </c>
      <c r="S7280" s="38">
        <f t="shared" ca="1" si="454"/>
        <v>0</v>
      </c>
      <c r="T7280" s="38">
        <f t="shared" ca="1" si="455"/>
        <v>10</v>
      </c>
      <c r="U7280" s="38">
        <f ca="1">SUM($R$9:S7280)</f>
        <v>-175280</v>
      </c>
    </row>
    <row r="7281" spans="16:21" x14ac:dyDescent="0.2">
      <c r="P7281">
        <v>7273</v>
      </c>
      <c r="Q7281" s="37">
        <f t="shared" ref="Q7281:Q7344" ca="1" si="456">IF(RAND()&lt;$C$2,1,0)</f>
        <v>0</v>
      </c>
      <c r="R7281" s="38">
        <f t="shared" ref="R7281:R7344" si="457">$G$2</f>
        <v>10</v>
      </c>
      <c r="S7281" s="38">
        <f t="shared" ref="S7281:S7344" ca="1" si="458">IF(Q7281=1,$G$3,$G$4)</f>
        <v>0</v>
      </c>
      <c r="T7281" s="38">
        <f t="shared" ca="1" si="455"/>
        <v>10</v>
      </c>
      <c r="U7281" s="38">
        <f ca="1">SUM($R$9:S7281)</f>
        <v>-175270</v>
      </c>
    </row>
    <row r="7282" spans="16:21" x14ac:dyDescent="0.2">
      <c r="P7282">
        <v>7274</v>
      </c>
      <c r="Q7282" s="37">
        <f t="shared" ca="1" si="456"/>
        <v>0</v>
      </c>
      <c r="R7282" s="38">
        <f t="shared" si="457"/>
        <v>10</v>
      </c>
      <c r="S7282" s="38">
        <f t="shared" ca="1" si="458"/>
        <v>0</v>
      </c>
      <c r="T7282" s="38">
        <f t="shared" ca="1" si="455"/>
        <v>10</v>
      </c>
      <c r="U7282" s="38">
        <f ca="1">SUM($R$9:S7282)</f>
        <v>-175260</v>
      </c>
    </row>
    <row r="7283" spans="16:21" x14ac:dyDescent="0.2">
      <c r="P7283">
        <v>7275</v>
      </c>
      <c r="Q7283" s="37">
        <f t="shared" ca="1" si="456"/>
        <v>0</v>
      </c>
      <c r="R7283" s="38">
        <f t="shared" si="457"/>
        <v>10</v>
      </c>
      <c r="S7283" s="38">
        <f t="shared" ca="1" si="458"/>
        <v>0</v>
      </c>
      <c r="T7283" s="38">
        <f t="shared" ca="1" si="455"/>
        <v>10</v>
      </c>
      <c r="U7283" s="38">
        <f ca="1">SUM($R$9:S7283)</f>
        <v>-175250</v>
      </c>
    </row>
    <row r="7284" spans="16:21" x14ac:dyDescent="0.2">
      <c r="P7284">
        <v>7276</v>
      </c>
      <c r="Q7284" s="37">
        <f t="shared" ca="1" si="456"/>
        <v>0</v>
      </c>
      <c r="R7284" s="38">
        <f t="shared" si="457"/>
        <v>10</v>
      </c>
      <c r="S7284" s="38">
        <f t="shared" ca="1" si="458"/>
        <v>0</v>
      </c>
      <c r="T7284" s="38">
        <f t="shared" ca="1" si="455"/>
        <v>10</v>
      </c>
      <c r="U7284" s="38">
        <f ca="1">SUM($R$9:S7284)</f>
        <v>-175240</v>
      </c>
    </row>
    <row r="7285" spans="16:21" x14ac:dyDescent="0.2">
      <c r="P7285">
        <v>7277</v>
      </c>
      <c r="Q7285" s="37">
        <f t="shared" ca="1" si="456"/>
        <v>0</v>
      </c>
      <c r="R7285" s="38">
        <f t="shared" si="457"/>
        <v>10</v>
      </c>
      <c r="S7285" s="38">
        <f t="shared" ca="1" si="458"/>
        <v>0</v>
      </c>
      <c r="T7285" s="38">
        <f t="shared" ca="1" si="455"/>
        <v>10</v>
      </c>
      <c r="U7285" s="38">
        <f ca="1">SUM($R$9:S7285)</f>
        <v>-175230</v>
      </c>
    </row>
    <row r="7286" spans="16:21" x14ac:dyDescent="0.2">
      <c r="P7286">
        <v>7278</v>
      </c>
      <c r="Q7286" s="37">
        <f t="shared" ca="1" si="456"/>
        <v>0</v>
      </c>
      <c r="R7286" s="38">
        <f t="shared" si="457"/>
        <v>10</v>
      </c>
      <c r="S7286" s="38">
        <f t="shared" ca="1" si="458"/>
        <v>0</v>
      </c>
      <c r="T7286" s="38">
        <f t="shared" ca="1" si="455"/>
        <v>10</v>
      </c>
      <c r="U7286" s="38">
        <f ca="1">SUM($R$9:S7286)</f>
        <v>-175220</v>
      </c>
    </row>
    <row r="7287" spans="16:21" x14ac:dyDescent="0.2">
      <c r="P7287">
        <v>7279</v>
      </c>
      <c r="Q7287" s="37">
        <f t="shared" ca="1" si="456"/>
        <v>0</v>
      </c>
      <c r="R7287" s="38">
        <f t="shared" si="457"/>
        <v>10</v>
      </c>
      <c r="S7287" s="38">
        <f t="shared" ca="1" si="458"/>
        <v>0</v>
      </c>
      <c r="T7287" s="38">
        <f t="shared" ca="1" si="455"/>
        <v>10</v>
      </c>
      <c r="U7287" s="38">
        <f ca="1">SUM($R$9:S7287)</f>
        <v>-175210</v>
      </c>
    </row>
    <row r="7288" spans="16:21" x14ac:dyDescent="0.2">
      <c r="P7288">
        <v>7280</v>
      </c>
      <c r="Q7288" s="37">
        <f t="shared" ca="1" si="456"/>
        <v>0</v>
      </c>
      <c r="R7288" s="38">
        <f t="shared" si="457"/>
        <v>10</v>
      </c>
      <c r="S7288" s="38">
        <f t="shared" ca="1" si="458"/>
        <v>0</v>
      </c>
      <c r="T7288" s="38">
        <f t="shared" ca="1" si="455"/>
        <v>10</v>
      </c>
      <c r="U7288" s="38">
        <f ca="1">SUM($R$9:S7288)</f>
        <v>-175200</v>
      </c>
    </row>
    <row r="7289" spans="16:21" x14ac:dyDescent="0.2">
      <c r="P7289">
        <v>7281</v>
      </c>
      <c r="Q7289" s="37">
        <f t="shared" ca="1" si="456"/>
        <v>0</v>
      </c>
      <c r="R7289" s="38">
        <f t="shared" si="457"/>
        <v>10</v>
      </c>
      <c r="S7289" s="38">
        <f t="shared" ca="1" si="458"/>
        <v>0</v>
      </c>
      <c r="T7289" s="38">
        <f t="shared" ca="1" si="455"/>
        <v>10</v>
      </c>
      <c r="U7289" s="38">
        <f ca="1">SUM($R$9:S7289)</f>
        <v>-175190</v>
      </c>
    </row>
    <row r="7290" spans="16:21" x14ac:dyDescent="0.2">
      <c r="P7290">
        <v>7282</v>
      </c>
      <c r="Q7290" s="37">
        <f t="shared" ca="1" si="456"/>
        <v>0</v>
      </c>
      <c r="R7290" s="38">
        <f t="shared" si="457"/>
        <v>10</v>
      </c>
      <c r="S7290" s="38">
        <f t="shared" ca="1" si="458"/>
        <v>0</v>
      </c>
      <c r="T7290" s="38">
        <f t="shared" ca="1" si="455"/>
        <v>10</v>
      </c>
      <c r="U7290" s="38">
        <f ca="1">SUM($R$9:S7290)</f>
        <v>-175180</v>
      </c>
    </row>
    <row r="7291" spans="16:21" x14ac:dyDescent="0.2">
      <c r="P7291">
        <v>7283</v>
      </c>
      <c r="Q7291" s="37">
        <f t="shared" ca="1" si="456"/>
        <v>0</v>
      </c>
      <c r="R7291" s="38">
        <f t="shared" si="457"/>
        <v>10</v>
      </c>
      <c r="S7291" s="38">
        <f t="shared" ca="1" si="458"/>
        <v>0</v>
      </c>
      <c r="T7291" s="38">
        <f t="shared" ca="1" si="455"/>
        <v>10</v>
      </c>
      <c r="U7291" s="38">
        <f ca="1">SUM($R$9:S7291)</f>
        <v>-175170</v>
      </c>
    </row>
    <row r="7292" spans="16:21" x14ac:dyDescent="0.2">
      <c r="P7292">
        <v>7284</v>
      </c>
      <c r="Q7292" s="37">
        <f t="shared" ca="1" si="456"/>
        <v>0</v>
      </c>
      <c r="R7292" s="38">
        <f t="shared" si="457"/>
        <v>10</v>
      </c>
      <c r="S7292" s="38">
        <f t="shared" ca="1" si="458"/>
        <v>0</v>
      </c>
      <c r="T7292" s="38">
        <f t="shared" ca="1" si="455"/>
        <v>10</v>
      </c>
      <c r="U7292" s="38">
        <f ca="1">SUM($R$9:S7292)</f>
        <v>-175160</v>
      </c>
    </row>
    <row r="7293" spans="16:21" x14ac:dyDescent="0.2">
      <c r="P7293">
        <v>7285</v>
      </c>
      <c r="Q7293" s="37">
        <f t="shared" ca="1" si="456"/>
        <v>0</v>
      </c>
      <c r="R7293" s="38">
        <f t="shared" si="457"/>
        <v>10</v>
      </c>
      <c r="S7293" s="38">
        <f t="shared" ca="1" si="458"/>
        <v>0</v>
      </c>
      <c r="T7293" s="38">
        <f t="shared" ca="1" si="455"/>
        <v>10</v>
      </c>
      <c r="U7293" s="38">
        <f ca="1">SUM($R$9:S7293)</f>
        <v>-175150</v>
      </c>
    </row>
    <row r="7294" spans="16:21" x14ac:dyDescent="0.2">
      <c r="P7294">
        <v>7286</v>
      </c>
      <c r="Q7294" s="37">
        <f t="shared" ca="1" si="456"/>
        <v>0</v>
      </c>
      <c r="R7294" s="38">
        <f t="shared" si="457"/>
        <v>10</v>
      </c>
      <c r="S7294" s="38">
        <f t="shared" ca="1" si="458"/>
        <v>0</v>
      </c>
      <c r="T7294" s="38">
        <f t="shared" ca="1" si="455"/>
        <v>10</v>
      </c>
      <c r="U7294" s="38">
        <f ca="1">SUM($R$9:S7294)</f>
        <v>-175140</v>
      </c>
    </row>
    <row r="7295" spans="16:21" x14ac:dyDescent="0.2">
      <c r="P7295">
        <v>7287</v>
      </c>
      <c r="Q7295" s="37">
        <f t="shared" ca="1" si="456"/>
        <v>0</v>
      </c>
      <c r="R7295" s="38">
        <f t="shared" si="457"/>
        <v>10</v>
      </c>
      <c r="S7295" s="38">
        <f t="shared" ca="1" si="458"/>
        <v>0</v>
      </c>
      <c r="T7295" s="38">
        <f t="shared" ca="1" si="455"/>
        <v>10</v>
      </c>
      <c r="U7295" s="38">
        <f ca="1">SUM($R$9:S7295)</f>
        <v>-175130</v>
      </c>
    </row>
    <row r="7296" spans="16:21" x14ac:dyDescent="0.2">
      <c r="P7296">
        <v>7288</v>
      </c>
      <c r="Q7296" s="37">
        <f t="shared" ca="1" si="456"/>
        <v>0</v>
      </c>
      <c r="R7296" s="38">
        <f t="shared" si="457"/>
        <v>10</v>
      </c>
      <c r="S7296" s="38">
        <f t="shared" ca="1" si="458"/>
        <v>0</v>
      </c>
      <c r="T7296" s="38">
        <f t="shared" ca="1" si="455"/>
        <v>10</v>
      </c>
      <c r="U7296" s="38">
        <f ca="1">SUM($R$9:S7296)</f>
        <v>-175120</v>
      </c>
    </row>
    <row r="7297" spans="16:21" x14ac:dyDescent="0.2">
      <c r="P7297">
        <v>7289</v>
      </c>
      <c r="Q7297" s="37">
        <f t="shared" ca="1" si="456"/>
        <v>0</v>
      </c>
      <c r="R7297" s="38">
        <f t="shared" si="457"/>
        <v>10</v>
      </c>
      <c r="S7297" s="38">
        <f t="shared" ca="1" si="458"/>
        <v>0</v>
      </c>
      <c r="T7297" s="38">
        <f t="shared" ca="1" si="455"/>
        <v>10</v>
      </c>
      <c r="U7297" s="38">
        <f ca="1">SUM($R$9:S7297)</f>
        <v>-175110</v>
      </c>
    </row>
    <row r="7298" spans="16:21" x14ac:dyDescent="0.2">
      <c r="P7298">
        <v>7290</v>
      </c>
      <c r="Q7298" s="37">
        <f t="shared" ca="1" si="456"/>
        <v>0</v>
      </c>
      <c r="R7298" s="38">
        <f t="shared" si="457"/>
        <v>10</v>
      </c>
      <c r="S7298" s="38">
        <f t="shared" ca="1" si="458"/>
        <v>0</v>
      </c>
      <c r="T7298" s="38">
        <f t="shared" ca="1" si="455"/>
        <v>10</v>
      </c>
      <c r="U7298" s="38">
        <f ca="1">SUM($R$9:S7298)</f>
        <v>-175100</v>
      </c>
    </row>
    <row r="7299" spans="16:21" x14ac:dyDescent="0.2">
      <c r="P7299">
        <v>7291</v>
      </c>
      <c r="Q7299" s="37">
        <f t="shared" ca="1" si="456"/>
        <v>0</v>
      </c>
      <c r="R7299" s="38">
        <f t="shared" si="457"/>
        <v>10</v>
      </c>
      <c r="S7299" s="38">
        <f t="shared" ca="1" si="458"/>
        <v>0</v>
      </c>
      <c r="T7299" s="38">
        <f t="shared" ca="1" si="455"/>
        <v>10</v>
      </c>
      <c r="U7299" s="38">
        <f ca="1">SUM($R$9:S7299)</f>
        <v>-175090</v>
      </c>
    </row>
    <row r="7300" spans="16:21" x14ac:dyDescent="0.2">
      <c r="P7300">
        <v>7292</v>
      </c>
      <c r="Q7300" s="37">
        <f t="shared" ca="1" si="456"/>
        <v>0</v>
      </c>
      <c r="R7300" s="38">
        <f t="shared" si="457"/>
        <v>10</v>
      </c>
      <c r="S7300" s="38">
        <f t="shared" ca="1" si="458"/>
        <v>0</v>
      </c>
      <c r="T7300" s="38">
        <f t="shared" ca="1" si="455"/>
        <v>10</v>
      </c>
      <c r="U7300" s="38">
        <f ca="1">SUM($R$9:S7300)</f>
        <v>-175080</v>
      </c>
    </row>
    <row r="7301" spans="16:21" x14ac:dyDescent="0.2">
      <c r="P7301">
        <v>7293</v>
      </c>
      <c r="Q7301" s="37">
        <f t="shared" ca="1" si="456"/>
        <v>0</v>
      </c>
      <c r="R7301" s="38">
        <f t="shared" si="457"/>
        <v>10</v>
      </c>
      <c r="S7301" s="38">
        <f t="shared" ca="1" si="458"/>
        <v>0</v>
      </c>
      <c r="T7301" s="38">
        <f t="shared" ca="1" si="455"/>
        <v>10</v>
      </c>
      <c r="U7301" s="38">
        <f ca="1">SUM($R$9:S7301)</f>
        <v>-175070</v>
      </c>
    </row>
    <row r="7302" spans="16:21" x14ac:dyDescent="0.2">
      <c r="P7302">
        <v>7294</v>
      </c>
      <c r="Q7302" s="37">
        <f t="shared" ca="1" si="456"/>
        <v>0</v>
      </c>
      <c r="R7302" s="38">
        <f t="shared" si="457"/>
        <v>10</v>
      </c>
      <c r="S7302" s="38">
        <f t="shared" ca="1" si="458"/>
        <v>0</v>
      </c>
      <c r="T7302" s="38">
        <f t="shared" ca="1" si="455"/>
        <v>10</v>
      </c>
      <c r="U7302" s="38">
        <f ca="1">SUM($R$9:S7302)</f>
        <v>-175060</v>
      </c>
    </row>
    <row r="7303" spans="16:21" x14ac:dyDescent="0.2">
      <c r="P7303">
        <v>7295</v>
      </c>
      <c r="Q7303" s="37">
        <f t="shared" ca="1" si="456"/>
        <v>0</v>
      </c>
      <c r="R7303" s="38">
        <f t="shared" si="457"/>
        <v>10</v>
      </c>
      <c r="S7303" s="38">
        <f t="shared" ca="1" si="458"/>
        <v>0</v>
      </c>
      <c r="T7303" s="38">
        <f t="shared" ca="1" si="455"/>
        <v>10</v>
      </c>
      <c r="U7303" s="38">
        <f ca="1">SUM($R$9:S7303)</f>
        <v>-175050</v>
      </c>
    </row>
    <row r="7304" spans="16:21" x14ac:dyDescent="0.2">
      <c r="P7304">
        <v>7296</v>
      </c>
      <c r="Q7304" s="37">
        <f t="shared" ca="1" si="456"/>
        <v>0</v>
      </c>
      <c r="R7304" s="38">
        <f t="shared" si="457"/>
        <v>10</v>
      </c>
      <c r="S7304" s="38">
        <f t="shared" ca="1" si="458"/>
        <v>0</v>
      </c>
      <c r="T7304" s="38">
        <f t="shared" ca="1" si="455"/>
        <v>10</v>
      </c>
      <c r="U7304" s="38">
        <f ca="1">SUM($R$9:S7304)</f>
        <v>-175040</v>
      </c>
    </row>
    <row r="7305" spans="16:21" x14ac:dyDescent="0.2">
      <c r="P7305">
        <v>7297</v>
      </c>
      <c r="Q7305" s="37">
        <f t="shared" ca="1" si="456"/>
        <v>1</v>
      </c>
      <c r="R7305" s="38">
        <f t="shared" si="457"/>
        <v>10</v>
      </c>
      <c r="S7305" s="38">
        <f t="shared" ca="1" si="458"/>
        <v>-1000</v>
      </c>
      <c r="T7305" s="38">
        <f t="shared" ca="1" si="455"/>
        <v>-990</v>
      </c>
      <c r="U7305" s="38">
        <f ca="1">SUM($R$9:S7305)</f>
        <v>-176030</v>
      </c>
    </row>
    <row r="7306" spans="16:21" x14ac:dyDescent="0.2">
      <c r="P7306">
        <v>7298</v>
      </c>
      <c r="Q7306" s="37">
        <f t="shared" ca="1" si="456"/>
        <v>0</v>
      </c>
      <c r="R7306" s="38">
        <f t="shared" si="457"/>
        <v>10</v>
      </c>
      <c r="S7306" s="38">
        <f t="shared" ca="1" si="458"/>
        <v>0</v>
      </c>
      <c r="T7306" s="38">
        <f t="shared" ref="T7306:T7369" ca="1" si="459">R7306+S7306</f>
        <v>10</v>
      </c>
      <c r="U7306" s="38">
        <f ca="1">SUM($R$9:S7306)</f>
        <v>-176020</v>
      </c>
    </row>
    <row r="7307" spans="16:21" x14ac:dyDescent="0.2">
      <c r="P7307">
        <v>7299</v>
      </c>
      <c r="Q7307" s="37">
        <f t="shared" ca="1" si="456"/>
        <v>0</v>
      </c>
      <c r="R7307" s="38">
        <f t="shared" si="457"/>
        <v>10</v>
      </c>
      <c r="S7307" s="38">
        <f t="shared" ca="1" si="458"/>
        <v>0</v>
      </c>
      <c r="T7307" s="38">
        <f t="shared" ca="1" si="459"/>
        <v>10</v>
      </c>
      <c r="U7307" s="38">
        <f ca="1">SUM($R$9:S7307)</f>
        <v>-176010</v>
      </c>
    </row>
    <row r="7308" spans="16:21" x14ac:dyDescent="0.2">
      <c r="P7308">
        <v>7300</v>
      </c>
      <c r="Q7308" s="37">
        <f t="shared" ca="1" si="456"/>
        <v>0</v>
      </c>
      <c r="R7308" s="38">
        <f t="shared" si="457"/>
        <v>10</v>
      </c>
      <c r="S7308" s="38">
        <f t="shared" ca="1" si="458"/>
        <v>0</v>
      </c>
      <c r="T7308" s="38">
        <f t="shared" ca="1" si="459"/>
        <v>10</v>
      </c>
      <c r="U7308" s="38">
        <f ca="1">SUM($R$9:S7308)</f>
        <v>-176000</v>
      </c>
    </row>
    <row r="7309" spans="16:21" x14ac:dyDescent="0.2">
      <c r="P7309">
        <v>7301</v>
      </c>
      <c r="Q7309" s="37">
        <f t="shared" ca="1" si="456"/>
        <v>0</v>
      </c>
      <c r="R7309" s="38">
        <f t="shared" si="457"/>
        <v>10</v>
      </c>
      <c r="S7309" s="38">
        <f t="shared" ca="1" si="458"/>
        <v>0</v>
      </c>
      <c r="T7309" s="38">
        <f t="shared" ca="1" si="459"/>
        <v>10</v>
      </c>
      <c r="U7309" s="38">
        <f ca="1">SUM($R$9:S7309)</f>
        <v>-175990</v>
      </c>
    </row>
    <row r="7310" spans="16:21" x14ac:dyDescent="0.2">
      <c r="P7310">
        <v>7302</v>
      </c>
      <c r="Q7310" s="37">
        <f t="shared" ca="1" si="456"/>
        <v>1</v>
      </c>
      <c r="R7310" s="38">
        <f t="shared" si="457"/>
        <v>10</v>
      </c>
      <c r="S7310" s="38">
        <f t="shared" ca="1" si="458"/>
        <v>-1000</v>
      </c>
      <c r="T7310" s="38">
        <f t="shared" ca="1" si="459"/>
        <v>-990</v>
      </c>
      <c r="U7310" s="38">
        <f ca="1">SUM($R$9:S7310)</f>
        <v>-176980</v>
      </c>
    </row>
    <row r="7311" spans="16:21" x14ac:dyDescent="0.2">
      <c r="P7311">
        <v>7303</v>
      </c>
      <c r="Q7311" s="37">
        <f t="shared" ca="1" si="456"/>
        <v>0</v>
      </c>
      <c r="R7311" s="38">
        <f t="shared" si="457"/>
        <v>10</v>
      </c>
      <c r="S7311" s="38">
        <f t="shared" ca="1" si="458"/>
        <v>0</v>
      </c>
      <c r="T7311" s="38">
        <f t="shared" ca="1" si="459"/>
        <v>10</v>
      </c>
      <c r="U7311" s="38">
        <f ca="1">SUM($R$9:S7311)</f>
        <v>-176970</v>
      </c>
    </row>
    <row r="7312" spans="16:21" x14ac:dyDescent="0.2">
      <c r="P7312">
        <v>7304</v>
      </c>
      <c r="Q7312" s="37">
        <f t="shared" ca="1" si="456"/>
        <v>0</v>
      </c>
      <c r="R7312" s="38">
        <f t="shared" si="457"/>
        <v>10</v>
      </c>
      <c r="S7312" s="38">
        <f t="shared" ca="1" si="458"/>
        <v>0</v>
      </c>
      <c r="T7312" s="38">
        <f t="shared" ca="1" si="459"/>
        <v>10</v>
      </c>
      <c r="U7312" s="38">
        <f ca="1">SUM($R$9:S7312)</f>
        <v>-176960</v>
      </c>
    </row>
    <row r="7313" spans="16:21" x14ac:dyDescent="0.2">
      <c r="P7313">
        <v>7305</v>
      </c>
      <c r="Q7313" s="37">
        <f t="shared" ca="1" si="456"/>
        <v>0</v>
      </c>
      <c r="R7313" s="38">
        <f t="shared" si="457"/>
        <v>10</v>
      </c>
      <c r="S7313" s="38">
        <f t="shared" ca="1" si="458"/>
        <v>0</v>
      </c>
      <c r="T7313" s="38">
        <f t="shared" ca="1" si="459"/>
        <v>10</v>
      </c>
      <c r="U7313" s="38">
        <f ca="1">SUM($R$9:S7313)</f>
        <v>-176950</v>
      </c>
    </row>
    <row r="7314" spans="16:21" x14ac:dyDescent="0.2">
      <c r="P7314">
        <v>7306</v>
      </c>
      <c r="Q7314" s="37">
        <f t="shared" ca="1" si="456"/>
        <v>0</v>
      </c>
      <c r="R7314" s="38">
        <f t="shared" si="457"/>
        <v>10</v>
      </c>
      <c r="S7314" s="38">
        <f t="shared" ca="1" si="458"/>
        <v>0</v>
      </c>
      <c r="T7314" s="38">
        <f t="shared" ca="1" si="459"/>
        <v>10</v>
      </c>
      <c r="U7314" s="38">
        <f ca="1">SUM($R$9:S7314)</f>
        <v>-176940</v>
      </c>
    </row>
    <row r="7315" spans="16:21" x14ac:dyDescent="0.2">
      <c r="P7315">
        <v>7307</v>
      </c>
      <c r="Q7315" s="37">
        <f t="shared" ca="1" si="456"/>
        <v>0</v>
      </c>
      <c r="R7315" s="38">
        <f t="shared" si="457"/>
        <v>10</v>
      </c>
      <c r="S7315" s="38">
        <f t="shared" ca="1" si="458"/>
        <v>0</v>
      </c>
      <c r="T7315" s="38">
        <f t="shared" ca="1" si="459"/>
        <v>10</v>
      </c>
      <c r="U7315" s="38">
        <f ca="1">SUM($R$9:S7315)</f>
        <v>-176930</v>
      </c>
    </row>
    <row r="7316" spans="16:21" x14ac:dyDescent="0.2">
      <c r="P7316">
        <v>7308</v>
      </c>
      <c r="Q7316" s="37">
        <f t="shared" ca="1" si="456"/>
        <v>0</v>
      </c>
      <c r="R7316" s="38">
        <f t="shared" si="457"/>
        <v>10</v>
      </c>
      <c r="S7316" s="38">
        <f t="shared" ca="1" si="458"/>
        <v>0</v>
      </c>
      <c r="T7316" s="38">
        <f t="shared" ca="1" si="459"/>
        <v>10</v>
      </c>
      <c r="U7316" s="38">
        <f ca="1">SUM($R$9:S7316)</f>
        <v>-176920</v>
      </c>
    </row>
    <row r="7317" spans="16:21" x14ac:dyDescent="0.2">
      <c r="P7317">
        <v>7309</v>
      </c>
      <c r="Q7317" s="37">
        <f t="shared" ca="1" si="456"/>
        <v>0</v>
      </c>
      <c r="R7317" s="38">
        <f t="shared" si="457"/>
        <v>10</v>
      </c>
      <c r="S7317" s="38">
        <f t="shared" ca="1" si="458"/>
        <v>0</v>
      </c>
      <c r="T7317" s="38">
        <f t="shared" ca="1" si="459"/>
        <v>10</v>
      </c>
      <c r="U7317" s="38">
        <f ca="1">SUM($R$9:S7317)</f>
        <v>-176910</v>
      </c>
    </row>
    <row r="7318" spans="16:21" x14ac:dyDescent="0.2">
      <c r="P7318">
        <v>7310</v>
      </c>
      <c r="Q7318" s="37">
        <f t="shared" ca="1" si="456"/>
        <v>0</v>
      </c>
      <c r="R7318" s="38">
        <f t="shared" si="457"/>
        <v>10</v>
      </c>
      <c r="S7318" s="38">
        <f t="shared" ca="1" si="458"/>
        <v>0</v>
      </c>
      <c r="T7318" s="38">
        <f t="shared" ca="1" si="459"/>
        <v>10</v>
      </c>
      <c r="U7318" s="38">
        <f ca="1">SUM($R$9:S7318)</f>
        <v>-176900</v>
      </c>
    </row>
    <row r="7319" spans="16:21" x14ac:dyDescent="0.2">
      <c r="P7319">
        <v>7311</v>
      </c>
      <c r="Q7319" s="37">
        <f t="shared" ca="1" si="456"/>
        <v>0</v>
      </c>
      <c r="R7319" s="38">
        <f t="shared" si="457"/>
        <v>10</v>
      </c>
      <c r="S7319" s="38">
        <f t="shared" ca="1" si="458"/>
        <v>0</v>
      </c>
      <c r="T7319" s="38">
        <f t="shared" ca="1" si="459"/>
        <v>10</v>
      </c>
      <c r="U7319" s="38">
        <f ca="1">SUM($R$9:S7319)</f>
        <v>-176890</v>
      </c>
    </row>
    <row r="7320" spans="16:21" x14ac:dyDescent="0.2">
      <c r="P7320">
        <v>7312</v>
      </c>
      <c r="Q7320" s="37">
        <f t="shared" ca="1" si="456"/>
        <v>0</v>
      </c>
      <c r="R7320" s="38">
        <f t="shared" si="457"/>
        <v>10</v>
      </c>
      <c r="S7320" s="38">
        <f t="shared" ca="1" si="458"/>
        <v>0</v>
      </c>
      <c r="T7320" s="38">
        <f t="shared" ca="1" si="459"/>
        <v>10</v>
      </c>
      <c r="U7320" s="38">
        <f ca="1">SUM($R$9:S7320)</f>
        <v>-176880</v>
      </c>
    </row>
    <row r="7321" spans="16:21" x14ac:dyDescent="0.2">
      <c r="P7321">
        <v>7313</v>
      </c>
      <c r="Q7321" s="37">
        <f t="shared" ca="1" si="456"/>
        <v>0</v>
      </c>
      <c r="R7321" s="38">
        <f t="shared" si="457"/>
        <v>10</v>
      </c>
      <c r="S7321" s="38">
        <f t="shared" ca="1" si="458"/>
        <v>0</v>
      </c>
      <c r="T7321" s="38">
        <f t="shared" ca="1" si="459"/>
        <v>10</v>
      </c>
      <c r="U7321" s="38">
        <f ca="1">SUM($R$9:S7321)</f>
        <v>-176870</v>
      </c>
    </row>
    <row r="7322" spans="16:21" x14ac:dyDescent="0.2">
      <c r="P7322">
        <v>7314</v>
      </c>
      <c r="Q7322" s="37">
        <f t="shared" ca="1" si="456"/>
        <v>0</v>
      </c>
      <c r="R7322" s="38">
        <f t="shared" si="457"/>
        <v>10</v>
      </c>
      <c r="S7322" s="38">
        <f t="shared" ca="1" si="458"/>
        <v>0</v>
      </c>
      <c r="T7322" s="38">
        <f t="shared" ca="1" si="459"/>
        <v>10</v>
      </c>
      <c r="U7322" s="38">
        <f ca="1">SUM($R$9:S7322)</f>
        <v>-176860</v>
      </c>
    </row>
    <row r="7323" spans="16:21" x14ac:dyDescent="0.2">
      <c r="P7323">
        <v>7315</v>
      </c>
      <c r="Q7323" s="37">
        <f t="shared" ca="1" si="456"/>
        <v>0</v>
      </c>
      <c r="R7323" s="38">
        <f t="shared" si="457"/>
        <v>10</v>
      </c>
      <c r="S7323" s="38">
        <f t="shared" ca="1" si="458"/>
        <v>0</v>
      </c>
      <c r="T7323" s="38">
        <f t="shared" ca="1" si="459"/>
        <v>10</v>
      </c>
      <c r="U7323" s="38">
        <f ca="1">SUM($R$9:S7323)</f>
        <v>-176850</v>
      </c>
    </row>
    <row r="7324" spans="16:21" x14ac:dyDescent="0.2">
      <c r="P7324">
        <v>7316</v>
      </c>
      <c r="Q7324" s="37">
        <f t="shared" ca="1" si="456"/>
        <v>1</v>
      </c>
      <c r="R7324" s="38">
        <f t="shared" si="457"/>
        <v>10</v>
      </c>
      <c r="S7324" s="38">
        <f t="shared" ca="1" si="458"/>
        <v>-1000</v>
      </c>
      <c r="T7324" s="38">
        <f t="shared" ca="1" si="459"/>
        <v>-990</v>
      </c>
      <c r="U7324" s="38">
        <f ca="1">SUM($R$9:S7324)</f>
        <v>-177840</v>
      </c>
    </row>
    <row r="7325" spans="16:21" x14ac:dyDescent="0.2">
      <c r="P7325">
        <v>7317</v>
      </c>
      <c r="Q7325" s="37">
        <f t="shared" ca="1" si="456"/>
        <v>0</v>
      </c>
      <c r="R7325" s="38">
        <f t="shared" si="457"/>
        <v>10</v>
      </c>
      <c r="S7325" s="38">
        <f t="shared" ca="1" si="458"/>
        <v>0</v>
      </c>
      <c r="T7325" s="38">
        <f t="shared" ca="1" si="459"/>
        <v>10</v>
      </c>
      <c r="U7325" s="38">
        <f ca="1">SUM($R$9:S7325)</f>
        <v>-177830</v>
      </c>
    </row>
    <row r="7326" spans="16:21" x14ac:dyDescent="0.2">
      <c r="P7326">
        <v>7318</v>
      </c>
      <c r="Q7326" s="37">
        <f t="shared" ca="1" si="456"/>
        <v>0</v>
      </c>
      <c r="R7326" s="38">
        <f t="shared" si="457"/>
        <v>10</v>
      </c>
      <c r="S7326" s="38">
        <f t="shared" ca="1" si="458"/>
        <v>0</v>
      </c>
      <c r="T7326" s="38">
        <f t="shared" ca="1" si="459"/>
        <v>10</v>
      </c>
      <c r="U7326" s="38">
        <f ca="1">SUM($R$9:S7326)</f>
        <v>-177820</v>
      </c>
    </row>
    <row r="7327" spans="16:21" x14ac:dyDescent="0.2">
      <c r="P7327">
        <v>7319</v>
      </c>
      <c r="Q7327" s="37">
        <f t="shared" ca="1" si="456"/>
        <v>0</v>
      </c>
      <c r="R7327" s="38">
        <f t="shared" si="457"/>
        <v>10</v>
      </c>
      <c r="S7327" s="38">
        <f t="shared" ca="1" si="458"/>
        <v>0</v>
      </c>
      <c r="T7327" s="38">
        <f t="shared" ca="1" si="459"/>
        <v>10</v>
      </c>
      <c r="U7327" s="38">
        <f ca="1">SUM($R$9:S7327)</f>
        <v>-177810</v>
      </c>
    </row>
    <row r="7328" spans="16:21" x14ac:dyDescent="0.2">
      <c r="P7328">
        <v>7320</v>
      </c>
      <c r="Q7328" s="37">
        <f t="shared" ca="1" si="456"/>
        <v>0</v>
      </c>
      <c r="R7328" s="38">
        <f t="shared" si="457"/>
        <v>10</v>
      </c>
      <c r="S7328" s="38">
        <f t="shared" ca="1" si="458"/>
        <v>0</v>
      </c>
      <c r="T7328" s="38">
        <f t="shared" ca="1" si="459"/>
        <v>10</v>
      </c>
      <c r="U7328" s="38">
        <f ca="1">SUM($R$9:S7328)</f>
        <v>-177800</v>
      </c>
    </row>
    <row r="7329" spans="16:21" x14ac:dyDescent="0.2">
      <c r="P7329">
        <v>7321</v>
      </c>
      <c r="Q7329" s="37">
        <f t="shared" ca="1" si="456"/>
        <v>0</v>
      </c>
      <c r="R7329" s="38">
        <f t="shared" si="457"/>
        <v>10</v>
      </c>
      <c r="S7329" s="38">
        <f t="shared" ca="1" si="458"/>
        <v>0</v>
      </c>
      <c r="T7329" s="38">
        <f t="shared" ca="1" si="459"/>
        <v>10</v>
      </c>
      <c r="U7329" s="38">
        <f ca="1">SUM($R$9:S7329)</f>
        <v>-177790</v>
      </c>
    </row>
    <row r="7330" spans="16:21" x14ac:dyDescent="0.2">
      <c r="P7330">
        <v>7322</v>
      </c>
      <c r="Q7330" s="37">
        <f t="shared" ca="1" si="456"/>
        <v>0</v>
      </c>
      <c r="R7330" s="38">
        <f t="shared" si="457"/>
        <v>10</v>
      </c>
      <c r="S7330" s="38">
        <f t="shared" ca="1" si="458"/>
        <v>0</v>
      </c>
      <c r="T7330" s="38">
        <f t="shared" ca="1" si="459"/>
        <v>10</v>
      </c>
      <c r="U7330" s="38">
        <f ca="1">SUM($R$9:S7330)</f>
        <v>-177780</v>
      </c>
    </row>
    <row r="7331" spans="16:21" x14ac:dyDescent="0.2">
      <c r="P7331">
        <v>7323</v>
      </c>
      <c r="Q7331" s="37">
        <f t="shared" ca="1" si="456"/>
        <v>0</v>
      </c>
      <c r="R7331" s="38">
        <f t="shared" si="457"/>
        <v>10</v>
      </c>
      <c r="S7331" s="38">
        <f t="shared" ca="1" si="458"/>
        <v>0</v>
      </c>
      <c r="T7331" s="38">
        <f t="shared" ca="1" si="459"/>
        <v>10</v>
      </c>
      <c r="U7331" s="38">
        <f ca="1">SUM($R$9:S7331)</f>
        <v>-177770</v>
      </c>
    </row>
    <row r="7332" spans="16:21" x14ac:dyDescent="0.2">
      <c r="P7332">
        <v>7324</v>
      </c>
      <c r="Q7332" s="37">
        <f t="shared" ca="1" si="456"/>
        <v>0</v>
      </c>
      <c r="R7332" s="38">
        <f t="shared" si="457"/>
        <v>10</v>
      </c>
      <c r="S7332" s="38">
        <f t="shared" ca="1" si="458"/>
        <v>0</v>
      </c>
      <c r="T7332" s="38">
        <f t="shared" ca="1" si="459"/>
        <v>10</v>
      </c>
      <c r="U7332" s="38">
        <f ca="1">SUM($R$9:S7332)</f>
        <v>-177760</v>
      </c>
    </row>
    <row r="7333" spans="16:21" x14ac:dyDescent="0.2">
      <c r="P7333">
        <v>7325</v>
      </c>
      <c r="Q7333" s="37">
        <f t="shared" ca="1" si="456"/>
        <v>0</v>
      </c>
      <c r="R7333" s="38">
        <f t="shared" si="457"/>
        <v>10</v>
      </c>
      <c r="S7333" s="38">
        <f t="shared" ca="1" si="458"/>
        <v>0</v>
      </c>
      <c r="T7333" s="38">
        <f t="shared" ca="1" si="459"/>
        <v>10</v>
      </c>
      <c r="U7333" s="38">
        <f ca="1">SUM($R$9:S7333)</f>
        <v>-177750</v>
      </c>
    </row>
    <row r="7334" spans="16:21" x14ac:dyDescent="0.2">
      <c r="P7334">
        <v>7326</v>
      </c>
      <c r="Q7334" s="37">
        <f t="shared" ca="1" si="456"/>
        <v>0</v>
      </c>
      <c r="R7334" s="38">
        <f t="shared" si="457"/>
        <v>10</v>
      </c>
      <c r="S7334" s="38">
        <f t="shared" ca="1" si="458"/>
        <v>0</v>
      </c>
      <c r="T7334" s="38">
        <f t="shared" ca="1" si="459"/>
        <v>10</v>
      </c>
      <c r="U7334" s="38">
        <f ca="1">SUM($R$9:S7334)</f>
        <v>-177740</v>
      </c>
    </row>
    <row r="7335" spans="16:21" x14ac:dyDescent="0.2">
      <c r="P7335">
        <v>7327</v>
      </c>
      <c r="Q7335" s="37">
        <f t="shared" ca="1" si="456"/>
        <v>0</v>
      </c>
      <c r="R7335" s="38">
        <f t="shared" si="457"/>
        <v>10</v>
      </c>
      <c r="S7335" s="38">
        <f t="shared" ca="1" si="458"/>
        <v>0</v>
      </c>
      <c r="T7335" s="38">
        <f t="shared" ca="1" si="459"/>
        <v>10</v>
      </c>
      <c r="U7335" s="38">
        <f ca="1">SUM($R$9:S7335)</f>
        <v>-177730</v>
      </c>
    </row>
    <row r="7336" spans="16:21" x14ac:dyDescent="0.2">
      <c r="P7336">
        <v>7328</v>
      </c>
      <c r="Q7336" s="37">
        <f t="shared" ca="1" si="456"/>
        <v>0</v>
      </c>
      <c r="R7336" s="38">
        <f t="shared" si="457"/>
        <v>10</v>
      </c>
      <c r="S7336" s="38">
        <f t="shared" ca="1" si="458"/>
        <v>0</v>
      </c>
      <c r="T7336" s="38">
        <f t="shared" ca="1" si="459"/>
        <v>10</v>
      </c>
      <c r="U7336" s="38">
        <f ca="1">SUM($R$9:S7336)</f>
        <v>-177720</v>
      </c>
    </row>
    <row r="7337" spans="16:21" x14ac:dyDescent="0.2">
      <c r="P7337">
        <v>7329</v>
      </c>
      <c r="Q7337" s="37">
        <f t="shared" ca="1" si="456"/>
        <v>0</v>
      </c>
      <c r="R7337" s="38">
        <f t="shared" si="457"/>
        <v>10</v>
      </c>
      <c r="S7337" s="38">
        <f t="shared" ca="1" si="458"/>
        <v>0</v>
      </c>
      <c r="T7337" s="38">
        <f t="shared" ca="1" si="459"/>
        <v>10</v>
      </c>
      <c r="U7337" s="38">
        <f ca="1">SUM($R$9:S7337)</f>
        <v>-177710</v>
      </c>
    </row>
    <row r="7338" spans="16:21" x14ac:dyDescent="0.2">
      <c r="P7338">
        <v>7330</v>
      </c>
      <c r="Q7338" s="37">
        <f t="shared" ca="1" si="456"/>
        <v>0</v>
      </c>
      <c r="R7338" s="38">
        <f t="shared" si="457"/>
        <v>10</v>
      </c>
      <c r="S7338" s="38">
        <f t="shared" ca="1" si="458"/>
        <v>0</v>
      </c>
      <c r="T7338" s="38">
        <f t="shared" ca="1" si="459"/>
        <v>10</v>
      </c>
      <c r="U7338" s="38">
        <f ca="1">SUM($R$9:S7338)</f>
        <v>-177700</v>
      </c>
    </row>
    <row r="7339" spans="16:21" x14ac:dyDescent="0.2">
      <c r="P7339">
        <v>7331</v>
      </c>
      <c r="Q7339" s="37">
        <f t="shared" ca="1" si="456"/>
        <v>0</v>
      </c>
      <c r="R7339" s="38">
        <f t="shared" si="457"/>
        <v>10</v>
      </c>
      <c r="S7339" s="38">
        <f t="shared" ca="1" si="458"/>
        <v>0</v>
      </c>
      <c r="T7339" s="38">
        <f t="shared" ca="1" si="459"/>
        <v>10</v>
      </c>
      <c r="U7339" s="38">
        <f ca="1">SUM($R$9:S7339)</f>
        <v>-177690</v>
      </c>
    </row>
    <row r="7340" spans="16:21" x14ac:dyDescent="0.2">
      <c r="P7340">
        <v>7332</v>
      </c>
      <c r="Q7340" s="37">
        <f t="shared" ca="1" si="456"/>
        <v>1</v>
      </c>
      <c r="R7340" s="38">
        <f t="shared" si="457"/>
        <v>10</v>
      </c>
      <c r="S7340" s="38">
        <f t="shared" ca="1" si="458"/>
        <v>-1000</v>
      </c>
      <c r="T7340" s="38">
        <f t="shared" ca="1" si="459"/>
        <v>-990</v>
      </c>
      <c r="U7340" s="38">
        <f ca="1">SUM($R$9:S7340)</f>
        <v>-178680</v>
      </c>
    </row>
    <row r="7341" spans="16:21" x14ac:dyDescent="0.2">
      <c r="P7341">
        <v>7333</v>
      </c>
      <c r="Q7341" s="37">
        <f t="shared" ca="1" si="456"/>
        <v>0</v>
      </c>
      <c r="R7341" s="38">
        <f t="shared" si="457"/>
        <v>10</v>
      </c>
      <c r="S7341" s="38">
        <f t="shared" ca="1" si="458"/>
        <v>0</v>
      </c>
      <c r="T7341" s="38">
        <f t="shared" ca="1" si="459"/>
        <v>10</v>
      </c>
      <c r="U7341" s="38">
        <f ca="1">SUM($R$9:S7341)</f>
        <v>-178670</v>
      </c>
    </row>
    <row r="7342" spans="16:21" x14ac:dyDescent="0.2">
      <c r="P7342">
        <v>7334</v>
      </c>
      <c r="Q7342" s="37">
        <f t="shared" ca="1" si="456"/>
        <v>0</v>
      </c>
      <c r="R7342" s="38">
        <f t="shared" si="457"/>
        <v>10</v>
      </c>
      <c r="S7342" s="38">
        <f t="shared" ca="1" si="458"/>
        <v>0</v>
      </c>
      <c r="T7342" s="38">
        <f t="shared" ca="1" si="459"/>
        <v>10</v>
      </c>
      <c r="U7342" s="38">
        <f ca="1">SUM($R$9:S7342)</f>
        <v>-178660</v>
      </c>
    </row>
    <row r="7343" spans="16:21" x14ac:dyDescent="0.2">
      <c r="P7343">
        <v>7335</v>
      </c>
      <c r="Q7343" s="37">
        <f t="shared" ca="1" si="456"/>
        <v>0</v>
      </c>
      <c r="R7343" s="38">
        <f t="shared" si="457"/>
        <v>10</v>
      </c>
      <c r="S7343" s="38">
        <f t="shared" ca="1" si="458"/>
        <v>0</v>
      </c>
      <c r="T7343" s="38">
        <f t="shared" ca="1" si="459"/>
        <v>10</v>
      </c>
      <c r="U7343" s="38">
        <f ca="1">SUM($R$9:S7343)</f>
        <v>-178650</v>
      </c>
    </row>
    <row r="7344" spans="16:21" x14ac:dyDescent="0.2">
      <c r="P7344">
        <v>7336</v>
      </c>
      <c r="Q7344" s="37">
        <f t="shared" ca="1" si="456"/>
        <v>0</v>
      </c>
      <c r="R7344" s="38">
        <f t="shared" si="457"/>
        <v>10</v>
      </c>
      <c r="S7344" s="38">
        <f t="shared" ca="1" si="458"/>
        <v>0</v>
      </c>
      <c r="T7344" s="38">
        <f t="shared" ca="1" si="459"/>
        <v>10</v>
      </c>
      <c r="U7344" s="38">
        <f ca="1">SUM($R$9:S7344)</f>
        <v>-178640</v>
      </c>
    </row>
    <row r="7345" spans="16:21" x14ac:dyDescent="0.2">
      <c r="P7345">
        <v>7337</v>
      </c>
      <c r="Q7345" s="37">
        <f t="shared" ref="Q7345:Q7408" ca="1" si="460">IF(RAND()&lt;$C$2,1,0)</f>
        <v>0</v>
      </c>
      <c r="R7345" s="38">
        <f t="shared" ref="R7345:R7408" si="461">$G$2</f>
        <v>10</v>
      </c>
      <c r="S7345" s="38">
        <f t="shared" ref="S7345:S7408" ca="1" si="462">IF(Q7345=1,$G$3,$G$4)</f>
        <v>0</v>
      </c>
      <c r="T7345" s="38">
        <f t="shared" ca="1" si="459"/>
        <v>10</v>
      </c>
      <c r="U7345" s="38">
        <f ca="1">SUM($R$9:S7345)</f>
        <v>-178630</v>
      </c>
    </row>
    <row r="7346" spans="16:21" x14ac:dyDescent="0.2">
      <c r="P7346">
        <v>7338</v>
      </c>
      <c r="Q7346" s="37">
        <f t="shared" ca="1" si="460"/>
        <v>0</v>
      </c>
      <c r="R7346" s="38">
        <f t="shared" si="461"/>
        <v>10</v>
      </c>
      <c r="S7346" s="38">
        <f t="shared" ca="1" si="462"/>
        <v>0</v>
      </c>
      <c r="T7346" s="38">
        <f t="shared" ca="1" si="459"/>
        <v>10</v>
      </c>
      <c r="U7346" s="38">
        <f ca="1">SUM($R$9:S7346)</f>
        <v>-178620</v>
      </c>
    </row>
    <row r="7347" spans="16:21" x14ac:dyDescent="0.2">
      <c r="P7347">
        <v>7339</v>
      </c>
      <c r="Q7347" s="37">
        <f t="shared" ca="1" si="460"/>
        <v>0</v>
      </c>
      <c r="R7347" s="38">
        <f t="shared" si="461"/>
        <v>10</v>
      </c>
      <c r="S7347" s="38">
        <f t="shared" ca="1" si="462"/>
        <v>0</v>
      </c>
      <c r="T7347" s="38">
        <f t="shared" ca="1" si="459"/>
        <v>10</v>
      </c>
      <c r="U7347" s="38">
        <f ca="1">SUM($R$9:S7347)</f>
        <v>-178610</v>
      </c>
    </row>
    <row r="7348" spans="16:21" x14ac:dyDescent="0.2">
      <c r="P7348">
        <v>7340</v>
      </c>
      <c r="Q7348" s="37">
        <f t="shared" ca="1" si="460"/>
        <v>0</v>
      </c>
      <c r="R7348" s="38">
        <f t="shared" si="461"/>
        <v>10</v>
      </c>
      <c r="S7348" s="38">
        <f t="shared" ca="1" si="462"/>
        <v>0</v>
      </c>
      <c r="T7348" s="38">
        <f t="shared" ca="1" si="459"/>
        <v>10</v>
      </c>
      <c r="U7348" s="38">
        <f ca="1">SUM($R$9:S7348)</f>
        <v>-178600</v>
      </c>
    </row>
    <row r="7349" spans="16:21" x14ac:dyDescent="0.2">
      <c r="P7349">
        <v>7341</v>
      </c>
      <c r="Q7349" s="37">
        <f t="shared" ca="1" si="460"/>
        <v>0</v>
      </c>
      <c r="R7349" s="38">
        <f t="shared" si="461"/>
        <v>10</v>
      </c>
      <c r="S7349" s="38">
        <f t="shared" ca="1" si="462"/>
        <v>0</v>
      </c>
      <c r="T7349" s="38">
        <f t="shared" ca="1" si="459"/>
        <v>10</v>
      </c>
      <c r="U7349" s="38">
        <f ca="1">SUM($R$9:S7349)</f>
        <v>-178590</v>
      </c>
    </row>
    <row r="7350" spans="16:21" x14ac:dyDescent="0.2">
      <c r="P7350">
        <v>7342</v>
      </c>
      <c r="Q7350" s="37">
        <f t="shared" ca="1" si="460"/>
        <v>0</v>
      </c>
      <c r="R7350" s="38">
        <f t="shared" si="461"/>
        <v>10</v>
      </c>
      <c r="S7350" s="38">
        <f t="shared" ca="1" si="462"/>
        <v>0</v>
      </c>
      <c r="T7350" s="38">
        <f t="shared" ca="1" si="459"/>
        <v>10</v>
      </c>
      <c r="U7350" s="38">
        <f ca="1">SUM($R$9:S7350)</f>
        <v>-178580</v>
      </c>
    </row>
    <row r="7351" spans="16:21" x14ac:dyDescent="0.2">
      <c r="P7351">
        <v>7343</v>
      </c>
      <c r="Q7351" s="37">
        <f t="shared" ca="1" si="460"/>
        <v>0</v>
      </c>
      <c r="R7351" s="38">
        <f t="shared" si="461"/>
        <v>10</v>
      </c>
      <c r="S7351" s="38">
        <f t="shared" ca="1" si="462"/>
        <v>0</v>
      </c>
      <c r="T7351" s="38">
        <f t="shared" ca="1" si="459"/>
        <v>10</v>
      </c>
      <c r="U7351" s="38">
        <f ca="1">SUM($R$9:S7351)</f>
        <v>-178570</v>
      </c>
    </row>
    <row r="7352" spans="16:21" x14ac:dyDescent="0.2">
      <c r="P7352">
        <v>7344</v>
      </c>
      <c r="Q7352" s="37">
        <f t="shared" ca="1" si="460"/>
        <v>0</v>
      </c>
      <c r="R7352" s="38">
        <f t="shared" si="461"/>
        <v>10</v>
      </c>
      <c r="S7352" s="38">
        <f t="shared" ca="1" si="462"/>
        <v>0</v>
      </c>
      <c r="T7352" s="38">
        <f t="shared" ca="1" si="459"/>
        <v>10</v>
      </c>
      <c r="U7352" s="38">
        <f ca="1">SUM($R$9:S7352)</f>
        <v>-178560</v>
      </c>
    </row>
    <row r="7353" spans="16:21" x14ac:dyDescent="0.2">
      <c r="P7353">
        <v>7345</v>
      </c>
      <c r="Q7353" s="37">
        <f t="shared" ca="1" si="460"/>
        <v>0</v>
      </c>
      <c r="R7353" s="38">
        <f t="shared" si="461"/>
        <v>10</v>
      </c>
      <c r="S7353" s="38">
        <f t="shared" ca="1" si="462"/>
        <v>0</v>
      </c>
      <c r="T7353" s="38">
        <f t="shared" ca="1" si="459"/>
        <v>10</v>
      </c>
      <c r="U7353" s="38">
        <f ca="1">SUM($R$9:S7353)</f>
        <v>-178550</v>
      </c>
    </row>
    <row r="7354" spans="16:21" x14ac:dyDescent="0.2">
      <c r="P7354">
        <v>7346</v>
      </c>
      <c r="Q7354" s="37">
        <f t="shared" ca="1" si="460"/>
        <v>0</v>
      </c>
      <c r="R7354" s="38">
        <f t="shared" si="461"/>
        <v>10</v>
      </c>
      <c r="S7354" s="38">
        <f t="shared" ca="1" si="462"/>
        <v>0</v>
      </c>
      <c r="T7354" s="38">
        <f t="shared" ca="1" si="459"/>
        <v>10</v>
      </c>
      <c r="U7354" s="38">
        <f ca="1">SUM($R$9:S7354)</f>
        <v>-178540</v>
      </c>
    </row>
    <row r="7355" spans="16:21" x14ac:dyDescent="0.2">
      <c r="P7355">
        <v>7347</v>
      </c>
      <c r="Q7355" s="37">
        <f t="shared" ca="1" si="460"/>
        <v>0</v>
      </c>
      <c r="R7355" s="38">
        <f t="shared" si="461"/>
        <v>10</v>
      </c>
      <c r="S7355" s="38">
        <f t="shared" ca="1" si="462"/>
        <v>0</v>
      </c>
      <c r="T7355" s="38">
        <f t="shared" ca="1" si="459"/>
        <v>10</v>
      </c>
      <c r="U7355" s="38">
        <f ca="1">SUM($R$9:S7355)</f>
        <v>-178530</v>
      </c>
    </row>
    <row r="7356" spans="16:21" x14ac:dyDescent="0.2">
      <c r="P7356">
        <v>7348</v>
      </c>
      <c r="Q7356" s="37">
        <f t="shared" ca="1" si="460"/>
        <v>0</v>
      </c>
      <c r="R7356" s="38">
        <f t="shared" si="461"/>
        <v>10</v>
      </c>
      <c r="S7356" s="38">
        <f t="shared" ca="1" si="462"/>
        <v>0</v>
      </c>
      <c r="T7356" s="38">
        <f t="shared" ca="1" si="459"/>
        <v>10</v>
      </c>
      <c r="U7356" s="38">
        <f ca="1">SUM($R$9:S7356)</f>
        <v>-178520</v>
      </c>
    </row>
    <row r="7357" spans="16:21" x14ac:dyDescent="0.2">
      <c r="P7357">
        <v>7349</v>
      </c>
      <c r="Q7357" s="37">
        <f t="shared" ca="1" si="460"/>
        <v>1</v>
      </c>
      <c r="R7357" s="38">
        <f t="shared" si="461"/>
        <v>10</v>
      </c>
      <c r="S7357" s="38">
        <f t="shared" ca="1" si="462"/>
        <v>-1000</v>
      </c>
      <c r="T7357" s="38">
        <f t="shared" ca="1" si="459"/>
        <v>-990</v>
      </c>
      <c r="U7357" s="38">
        <f ca="1">SUM($R$9:S7357)</f>
        <v>-179510</v>
      </c>
    </row>
    <row r="7358" spans="16:21" x14ac:dyDescent="0.2">
      <c r="P7358">
        <v>7350</v>
      </c>
      <c r="Q7358" s="37">
        <f t="shared" ca="1" si="460"/>
        <v>0</v>
      </c>
      <c r="R7358" s="38">
        <f t="shared" si="461"/>
        <v>10</v>
      </c>
      <c r="S7358" s="38">
        <f t="shared" ca="1" si="462"/>
        <v>0</v>
      </c>
      <c r="T7358" s="38">
        <f t="shared" ca="1" si="459"/>
        <v>10</v>
      </c>
      <c r="U7358" s="38">
        <f ca="1">SUM($R$9:S7358)</f>
        <v>-179500</v>
      </c>
    </row>
    <row r="7359" spans="16:21" x14ac:dyDescent="0.2">
      <c r="P7359">
        <v>7351</v>
      </c>
      <c r="Q7359" s="37">
        <f t="shared" ca="1" si="460"/>
        <v>0</v>
      </c>
      <c r="R7359" s="38">
        <f t="shared" si="461"/>
        <v>10</v>
      </c>
      <c r="S7359" s="38">
        <f t="shared" ca="1" si="462"/>
        <v>0</v>
      </c>
      <c r="T7359" s="38">
        <f t="shared" ca="1" si="459"/>
        <v>10</v>
      </c>
      <c r="U7359" s="38">
        <f ca="1">SUM($R$9:S7359)</f>
        <v>-179490</v>
      </c>
    </row>
    <row r="7360" spans="16:21" x14ac:dyDescent="0.2">
      <c r="P7360">
        <v>7352</v>
      </c>
      <c r="Q7360" s="37">
        <f t="shared" ca="1" si="460"/>
        <v>0</v>
      </c>
      <c r="R7360" s="38">
        <f t="shared" si="461"/>
        <v>10</v>
      </c>
      <c r="S7360" s="38">
        <f t="shared" ca="1" si="462"/>
        <v>0</v>
      </c>
      <c r="T7360" s="38">
        <f t="shared" ca="1" si="459"/>
        <v>10</v>
      </c>
      <c r="U7360" s="38">
        <f ca="1">SUM($R$9:S7360)</f>
        <v>-179480</v>
      </c>
    </row>
    <row r="7361" spans="16:21" x14ac:dyDescent="0.2">
      <c r="P7361">
        <v>7353</v>
      </c>
      <c r="Q7361" s="37">
        <f t="shared" ca="1" si="460"/>
        <v>0</v>
      </c>
      <c r="R7361" s="38">
        <f t="shared" si="461"/>
        <v>10</v>
      </c>
      <c r="S7361" s="38">
        <f t="shared" ca="1" si="462"/>
        <v>0</v>
      </c>
      <c r="T7361" s="38">
        <f t="shared" ca="1" si="459"/>
        <v>10</v>
      </c>
      <c r="U7361" s="38">
        <f ca="1">SUM($R$9:S7361)</f>
        <v>-179470</v>
      </c>
    </row>
    <row r="7362" spans="16:21" x14ac:dyDescent="0.2">
      <c r="P7362">
        <v>7354</v>
      </c>
      <c r="Q7362" s="37">
        <f t="shared" ca="1" si="460"/>
        <v>0</v>
      </c>
      <c r="R7362" s="38">
        <f t="shared" si="461"/>
        <v>10</v>
      </c>
      <c r="S7362" s="38">
        <f t="shared" ca="1" si="462"/>
        <v>0</v>
      </c>
      <c r="T7362" s="38">
        <f t="shared" ca="1" si="459"/>
        <v>10</v>
      </c>
      <c r="U7362" s="38">
        <f ca="1">SUM($R$9:S7362)</f>
        <v>-179460</v>
      </c>
    </row>
    <row r="7363" spans="16:21" x14ac:dyDescent="0.2">
      <c r="P7363">
        <v>7355</v>
      </c>
      <c r="Q7363" s="37">
        <f t="shared" ca="1" si="460"/>
        <v>0</v>
      </c>
      <c r="R7363" s="38">
        <f t="shared" si="461"/>
        <v>10</v>
      </c>
      <c r="S7363" s="38">
        <f t="shared" ca="1" si="462"/>
        <v>0</v>
      </c>
      <c r="T7363" s="38">
        <f t="shared" ca="1" si="459"/>
        <v>10</v>
      </c>
      <c r="U7363" s="38">
        <f ca="1">SUM($R$9:S7363)</f>
        <v>-179450</v>
      </c>
    </row>
    <row r="7364" spans="16:21" x14ac:dyDescent="0.2">
      <c r="P7364">
        <v>7356</v>
      </c>
      <c r="Q7364" s="37">
        <f t="shared" ca="1" si="460"/>
        <v>1</v>
      </c>
      <c r="R7364" s="38">
        <f t="shared" si="461"/>
        <v>10</v>
      </c>
      <c r="S7364" s="38">
        <f t="shared" ca="1" si="462"/>
        <v>-1000</v>
      </c>
      <c r="T7364" s="38">
        <f t="shared" ca="1" si="459"/>
        <v>-990</v>
      </c>
      <c r="U7364" s="38">
        <f ca="1">SUM($R$9:S7364)</f>
        <v>-180440</v>
      </c>
    </row>
    <row r="7365" spans="16:21" x14ac:dyDescent="0.2">
      <c r="P7365">
        <v>7357</v>
      </c>
      <c r="Q7365" s="37">
        <f t="shared" ca="1" si="460"/>
        <v>0</v>
      </c>
      <c r="R7365" s="38">
        <f t="shared" si="461"/>
        <v>10</v>
      </c>
      <c r="S7365" s="38">
        <f t="shared" ca="1" si="462"/>
        <v>0</v>
      </c>
      <c r="T7365" s="38">
        <f t="shared" ca="1" si="459"/>
        <v>10</v>
      </c>
      <c r="U7365" s="38">
        <f ca="1">SUM($R$9:S7365)</f>
        <v>-180430</v>
      </c>
    </row>
    <row r="7366" spans="16:21" x14ac:dyDescent="0.2">
      <c r="P7366">
        <v>7358</v>
      </c>
      <c r="Q7366" s="37">
        <f t="shared" ca="1" si="460"/>
        <v>0</v>
      </c>
      <c r="R7366" s="38">
        <f t="shared" si="461"/>
        <v>10</v>
      </c>
      <c r="S7366" s="38">
        <f t="shared" ca="1" si="462"/>
        <v>0</v>
      </c>
      <c r="T7366" s="38">
        <f t="shared" ca="1" si="459"/>
        <v>10</v>
      </c>
      <c r="U7366" s="38">
        <f ca="1">SUM($R$9:S7366)</f>
        <v>-180420</v>
      </c>
    </row>
    <row r="7367" spans="16:21" x14ac:dyDescent="0.2">
      <c r="P7367">
        <v>7359</v>
      </c>
      <c r="Q7367" s="37">
        <f t="shared" ca="1" si="460"/>
        <v>0</v>
      </c>
      <c r="R7367" s="38">
        <f t="shared" si="461"/>
        <v>10</v>
      </c>
      <c r="S7367" s="38">
        <f t="shared" ca="1" si="462"/>
        <v>0</v>
      </c>
      <c r="T7367" s="38">
        <f t="shared" ca="1" si="459"/>
        <v>10</v>
      </c>
      <c r="U7367" s="38">
        <f ca="1">SUM($R$9:S7367)</f>
        <v>-180410</v>
      </c>
    </row>
    <row r="7368" spans="16:21" x14ac:dyDescent="0.2">
      <c r="P7368">
        <v>7360</v>
      </c>
      <c r="Q7368" s="37">
        <f t="shared" ca="1" si="460"/>
        <v>0</v>
      </c>
      <c r="R7368" s="38">
        <f t="shared" si="461"/>
        <v>10</v>
      </c>
      <c r="S7368" s="38">
        <f t="shared" ca="1" si="462"/>
        <v>0</v>
      </c>
      <c r="T7368" s="38">
        <f t="shared" ca="1" si="459"/>
        <v>10</v>
      </c>
      <c r="U7368" s="38">
        <f ca="1">SUM($R$9:S7368)</f>
        <v>-180400</v>
      </c>
    </row>
    <row r="7369" spans="16:21" x14ac:dyDescent="0.2">
      <c r="P7369">
        <v>7361</v>
      </c>
      <c r="Q7369" s="37">
        <f t="shared" ca="1" si="460"/>
        <v>0</v>
      </c>
      <c r="R7369" s="38">
        <f t="shared" si="461"/>
        <v>10</v>
      </c>
      <c r="S7369" s="38">
        <f t="shared" ca="1" si="462"/>
        <v>0</v>
      </c>
      <c r="T7369" s="38">
        <f t="shared" ca="1" si="459"/>
        <v>10</v>
      </c>
      <c r="U7369" s="38">
        <f ca="1">SUM($R$9:S7369)</f>
        <v>-180390</v>
      </c>
    </row>
    <row r="7370" spans="16:21" x14ac:dyDescent="0.2">
      <c r="P7370">
        <v>7362</v>
      </c>
      <c r="Q7370" s="37">
        <f t="shared" ca="1" si="460"/>
        <v>0</v>
      </c>
      <c r="R7370" s="38">
        <f t="shared" si="461"/>
        <v>10</v>
      </c>
      <c r="S7370" s="38">
        <f t="shared" ca="1" si="462"/>
        <v>0</v>
      </c>
      <c r="T7370" s="38">
        <f t="shared" ref="T7370:T7433" ca="1" si="463">R7370+S7370</f>
        <v>10</v>
      </c>
      <c r="U7370" s="38">
        <f ca="1">SUM($R$9:S7370)</f>
        <v>-180380</v>
      </c>
    </row>
    <row r="7371" spans="16:21" x14ac:dyDescent="0.2">
      <c r="P7371">
        <v>7363</v>
      </c>
      <c r="Q7371" s="37">
        <f t="shared" ca="1" si="460"/>
        <v>0</v>
      </c>
      <c r="R7371" s="38">
        <f t="shared" si="461"/>
        <v>10</v>
      </c>
      <c r="S7371" s="38">
        <f t="shared" ca="1" si="462"/>
        <v>0</v>
      </c>
      <c r="T7371" s="38">
        <f t="shared" ca="1" si="463"/>
        <v>10</v>
      </c>
      <c r="U7371" s="38">
        <f ca="1">SUM($R$9:S7371)</f>
        <v>-180370</v>
      </c>
    </row>
    <row r="7372" spans="16:21" x14ac:dyDescent="0.2">
      <c r="P7372">
        <v>7364</v>
      </c>
      <c r="Q7372" s="37">
        <f t="shared" ca="1" si="460"/>
        <v>0</v>
      </c>
      <c r="R7372" s="38">
        <f t="shared" si="461"/>
        <v>10</v>
      </c>
      <c r="S7372" s="38">
        <f t="shared" ca="1" si="462"/>
        <v>0</v>
      </c>
      <c r="T7372" s="38">
        <f t="shared" ca="1" si="463"/>
        <v>10</v>
      </c>
      <c r="U7372" s="38">
        <f ca="1">SUM($R$9:S7372)</f>
        <v>-180360</v>
      </c>
    </row>
    <row r="7373" spans="16:21" x14ac:dyDescent="0.2">
      <c r="P7373">
        <v>7365</v>
      </c>
      <c r="Q7373" s="37">
        <f t="shared" ca="1" si="460"/>
        <v>0</v>
      </c>
      <c r="R7373" s="38">
        <f t="shared" si="461"/>
        <v>10</v>
      </c>
      <c r="S7373" s="38">
        <f t="shared" ca="1" si="462"/>
        <v>0</v>
      </c>
      <c r="T7373" s="38">
        <f t="shared" ca="1" si="463"/>
        <v>10</v>
      </c>
      <c r="U7373" s="38">
        <f ca="1">SUM($R$9:S7373)</f>
        <v>-180350</v>
      </c>
    </row>
    <row r="7374" spans="16:21" x14ac:dyDescent="0.2">
      <c r="P7374">
        <v>7366</v>
      </c>
      <c r="Q7374" s="37">
        <f t="shared" ca="1" si="460"/>
        <v>0</v>
      </c>
      <c r="R7374" s="38">
        <f t="shared" si="461"/>
        <v>10</v>
      </c>
      <c r="S7374" s="38">
        <f t="shared" ca="1" si="462"/>
        <v>0</v>
      </c>
      <c r="T7374" s="38">
        <f t="shared" ca="1" si="463"/>
        <v>10</v>
      </c>
      <c r="U7374" s="38">
        <f ca="1">SUM($R$9:S7374)</f>
        <v>-180340</v>
      </c>
    </row>
    <row r="7375" spans="16:21" x14ac:dyDescent="0.2">
      <c r="P7375">
        <v>7367</v>
      </c>
      <c r="Q7375" s="37">
        <f t="shared" ca="1" si="460"/>
        <v>0</v>
      </c>
      <c r="R7375" s="38">
        <f t="shared" si="461"/>
        <v>10</v>
      </c>
      <c r="S7375" s="38">
        <f t="shared" ca="1" si="462"/>
        <v>0</v>
      </c>
      <c r="T7375" s="38">
        <f t="shared" ca="1" si="463"/>
        <v>10</v>
      </c>
      <c r="U7375" s="38">
        <f ca="1">SUM($R$9:S7375)</f>
        <v>-180330</v>
      </c>
    </row>
    <row r="7376" spans="16:21" x14ac:dyDescent="0.2">
      <c r="P7376">
        <v>7368</v>
      </c>
      <c r="Q7376" s="37">
        <f t="shared" ca="1" si="460"/>
        <v>0</v>
      </c>
      <c r="R7376" s="38">
        <f t="shared" si="461"/>
        <v>10</v>
      </c>
      <c r="S7376" s="38">
        <f t="shared" ca="1" si="462"/>
        <v>0</v>
      </c>
      <c r="T7376" s="38">
        <f t="shared" ca="1" si="463"/>
        <v>10</v>
      </c>
      <c r="U7376" s="38">
        <f ca="1">SUM($R$9:S7376)</f>
        <v>-180320</v>
      </c>
    </row>
    <row r="7377" spans="16:21" x14ac:dyDescent="0.2">
      <c r="P7377">
        <v>7369</v>
      </c>
      <c r="Q7377" s="37">
        <f t="shared" ca="1" si="460"/>
        <v>0</v>
      </c>
      <c r="R7377" s="38">
        <f t="shared" si="461"/>
        <v>10</v>
      </c>
      <c r="S7377" s="38">
        <f t="shared" ca="1" si="462"/>
        <v>0</v>
      </c>
      <c r="T7377" s="38">
        <f t="shared" ca="1" si="463"/>
        <v>10</v>
      </c>
      <c r="U7377" s="38">
        <f ca="1">SUM($R$9:S7377)</f>
        <v>-180310</v>
      </c>
    </row>
    <row r="7378" spans="16:21" x14ac:dyDescent="0.2">
      <c r="P7378">
        <v>7370</v>
      </c>
      <c r="Q7378" s="37">
        <f t="shared" ca="1" si="460"/>
        <v>0</v>
      </c>
      <c r="R7378" s="38">
        <f t="shared" si="461"/>
        <v>10</v>
      </c>
      <c r="S7378" s="38">
        <f t="shared" ca="1" si="462"/>
        <v>0</v>
      </c>
      <c r="T7378" s="38">
        <f t="shared" ca="1" si="463"/>
        <v>10</v>
      </c>
      <c r="U7378" s="38">
        <f ca="1">SUM($R$9:S7378)</f>
        <v>-180300</v>
      </c>
    </row>
    <row r="7379" spans="16:21" x14ac:dyDescent="0.2">
      <c r="P7379">
        <v>7371</v>
      </c>
      <c r="Q7379" s="37">
        <f t="shared" ca="1" si="460"/>
        <v>0</v>
      </c>
      <c r="R7379" s="38">
        <f t="shared" si="461"/>
        <v>10</v>
      </c>
      <c r="S7379" s="38">
        <f t="shared" ca="1" si="462"/>
        <v>0</v>
      </c>
      <c r="T7379" s="38">
        <f t="shared" ca="1" si="463"/>
        <v>10</v>
      </c>
      <c r="U7379" s="38">
        <f ca="1">SUM($R$9:S7379)</f>
        <v>-180290</v>
      </c>
    </row>
    <row r="7380" spans="16:21" x14ac:dyDescent="0.2">
      <c r="P7380">
        <v>7372</v>
      </c>
      <c r="Q7380" s="37">
        <f t="shared" ca="1" si="460"/>
        <v>0</v>
      </c>
      <c r="R7380" s="38">
        <f t="shared" si="461"/>
        <v>10</v>
      </c>
      <c r="S7380" s="38">
        <f t="shared" ca="1" si="462"/>
        <v>0</v>
      </c>
      <c r="T7380" s="38">
        <f t="shared" ca="1" si="463"/>
        <v>10</v>
      </c>
      <c r="U7380" s="38">
        <f ca="1">SUM($R$9:S7380)</f>
        <v>-180280</v>
      </c>
    </row>
    <row r="7381" spans="16:21" x14ac:dyDescent="0.2">
      <c r="P7381">
        <v>7373</v>
      </c>
      <c r="Q7381" s="37">
        <f t="shared" ca="1" si="460"/>
        <v>0</v>
      </c>
      <c r="R7381" s="38">
        <f t="shared" si="461"/>
        <v>10</v>
      </c>
      <c r="S7381" s="38">
        <f t="shared" ca="1" si="462"/>
        <v>0</v>
      </c>
      <c r="T7381" s="38">
        <f t="shared" ca="1" si="463"/>
        <v>10</v>
      </c>
      <c r="U7381" s="38">
        <f ca="1">SUM($R$9:S7381)</f>
        <v>-180270</v>
      </c>
    </row>
    <row r="7382" spans="16:21" x14ac:dyDescent="0.2">
      <c r="P7382">
        <v>7374</v>
      </c>
      <c r="Q7382" s="37">
        <f t="shared" ca="1" si="460"/>
        <v>0</v>
      </c>
      <c r="R7382" s="38">
        <f t="shared" si="461"/>
        <v>10</v>
      </c>
      <c r="S7382" s="38">
        <f t="shared" ca="1" si="462"/>
        <v>0</v>
      </c>
      <c r="T7382" s="38">
        <f t="shared" ca="1" si="463"/>
        <v>10</v>
      </c>
      <c r="U7382" s="38">
        <f ca="1">SUM($R$9:S7382)</f>
        <v>-180260</v>
      </c>
    </row>
    <row r="7383" spans="16:21" x14ac:dyDescent="0.2">
      <c r="P7383">
        <v>7375</v>
      </c>
      <c r="Q7383" s="37">
        <f t="shared" ca="1" si="460"/>
        <v>0</v>
      </c>
      <c r="R7383" s="38">
        <f t="shared" si="461"/>
        <v>10</v>
      </c>
      <c r="S7383" s="38">
        <f t="shared" ca="1" si="462"/>
        <v>0</v>
      </c>
      <c r="T7383" s="38">
        <f t="shared" ca="1" si="463"/>
        <v>10</v>
      </c>
      <c r="U7383" s="38">
        <f ca="1">SUM($R$9:S7383)</f>
        <v>-180250</v>
      </c>
    </row>
    <row r="7384" spans="16:21" x14ac:dyDescent="0.2">
      <c r="P7384">
        <v>7376</v>
      </c>
      <c r="Q7384" s="37">
        <f t="shared" ca="1" si="460"/>
        <v>0</v>
      </c>
      <c r="R7384" s="38">
        <f t="shared" si="461"/>
        <v>10</v>
      </c>
      <c r="S7384" s="38">
        <f t="shared" ca="1" si="462"/>
        <v>0</v>
      </c>
      <c r="T7384" s="38">
        <f t="shared" ca="1" si="463"/>
        <v>10</v>
      </c>
      <c r="U7384" s="38">
        <f ca="1">SUM($R$9:S7384)</f>
        <v>-180240</v>
      </c>
    </row>
    <row r="7385" spans="16:21" x14ac:dyDescent="0.2">
      <c r="P7385">
        <v>7377</v>
      </c>
      <c r="Q7385" s="37">
        <f t="shared" ca="1" si="460"/>
        <v>0</v>
      </c>
      <c r="R7385" s="38">
        <f t="shared" si="461"/>
        <v>10</v>
      </c>
      <c r="S7385" s="38">
        <f t="shared" ca="1" si="462"/>
        <v>0</v>
      </c>
      <c r="T7385" s="38">
        <f t="shared" ca="1" si="463"/>
        <v>10</v>
      </c>
      <c r="U7385" s="38">
        <f ca="1">SUM($R$9:S7385)</f>
        <v>-180230</v>
      </c>
    </row>
    <row r="7386" spans="16:21" x14ac:dyDescent="0.2">
      <c r="P7386">
        <v>7378</v>
      </c>
      <c r="Q7386" s="37">
        <f t="shared" ca="1" si="460"/>
        <v>0</v>
      </c>
      <c r="R7386" s="38">
        <f t="shared" si="461"/>
        <v>10</v>
      </c>
      <c r="S7386" s="38">
        <f t="shared" ca="1" si="462"/>
        <v>0</v>
      </c>
      <c r="T7386" s="38">
        <f t="shared" ca="1" si="463"/>
        <v>10</v>
      </c>
      <c r="U7386" s="38">
        <f ca="1">SUM($R$9:S7386)</f>
        <v>-180220</v>
      </c>
    </row>
    <row r="7387" spans="16:21" x14ac:dyDescent="0.2">
      <c r="P7387">
        <v>7379</v>
      </c>
      <c r="Q7387" s="37">
        <f t="shared" ca="1" si="460"/>
        <v>0</v>
      </c>
      <c r="R7387" s="38">
        <f t="shared" si="461"/>
        <v>10</v>
      </c>
      <c r="S7387" s="38">
        <f t="shared" ca="1" si="462"/>
        <v>0</v>
      </c>
      <c r="T7387" s="38">
        <f t="shared" ca="1" si="463"/>
        <v>10</v>
      </c>
      <c r="U7387" s="38">
        <f ca="1">SUM($R$9:S7387)</f>
        <v>-180210</v>
      </c>
    </row>
    <row r="7388" spans="16:21" x14ac:dyDescent="0.2">
      <c r="P7388">
        <v>7380</v>
      </c>
      <c r="Q7388" s="37">
        <f t="shared" ca="1" si="460"/>
        <v>0</v>
      </c>
      <c r="R7388" s="38">
        <f t="shared" si="461"/>
        <v>10</v>
      </c>
      <c r="S7388" s="38">
        <f t="shared" ca="1" si="462"/>
        <v>0</v>
      </c>
      <c r="T7388" s="38">
        <f t="shared" ca="1" si="463"/>
        <v>10</v>
      </c>
      <c r="U7388" s="38">
        <f ca="1">SUM($R$9:S7388)</f>
        <v>-180200</v>
      </c>
    </row>
    <row r="7389" spans="16:21" x14ac:dyDescent="0.2">
      <c r="P7389">
        <v>7381</v>
      </c>
      <c r="Q7389" s="37">
        <f t="shared" ca="1" si="460"/>
        <v>1</v>
      </c>
      <c r="R7389" s="38">
        <f t="shared" si="461"/>
        <v>10</v>
      </c>
      <c r="S7389" s="38">
        <f t="shared" ca="1" si="462"/>
        <v>-1000</v>
      </c>
      <c r="T7389" s="38">
        <f t="shared" ca="1" si="463"/>
        <v>-990</v>
      </c>
      <c r="U7389" s="38">
        <f ca="1">SUM($R$9:S7389)</f>
        <v>-181190</v>
      </c>
    </row>
    <row r="7390" spans="16:21" x14ac:dyDescent="0.2">
      <c r="P7390">
        <v>7382</v>
      </c>
      <c r="Q7390" s="37">
        <f t="shared" ca="1" si="460"/>
        <v>0</v>
      </c>
      <c r="R7390" s="38">
        <f t="shared" si="461"/>
        <v>10</v>
      </c>
      <c r="S7390" s="38">
        <f t="shared" ca="1" si="462"/>
        <v>0</v>
      </c>
      <c r="T7390" s="38">
        <f t="shared" ca="1" si="463"/>
        <v>10</v>
      </c>
      <c r="U7390" s="38">
        <f ca="1">SUM($R$9:S7390)</f>
        <v>-181180</v>
      </c>
    </row>
    <row r="7391" spans="16:21" x14ac:dyDescent="0.2">
      <c r="P7391">
        <v>7383</v>
      </c>
      <c r="Q7391" s="37">
        <f t="shared" ca="1" si="460"/>
        <v>0</v>
      </c>
      <c r="R7391" s="38">
        <f t="shared" si="461"/>
        <v>10</v>
      </c>
      <c r="S7391" s="38">
        <f t="shared" ca="1" si="462"/>
        <v>0</v>
      </c>
      <c r="T7391" s="38">
        <f t="shared" ca="1" si="463"/>
        <v>10</v>
      </c>
      <c r="U7391" s="38">
        <f ca="1">SUM($R$9:S7391)</f>
        <v>-181170</v>
      </c>
    </row>
    <row r="7392" spans="16:21" x14ac:dyDescent="0.2">
      <c r="P7392">
        <v>7384</v>
      </c>
      <c r="Q7392" s="37">
        <f t="shared" ca="1" si="460"/>
        <v>0</v>
      </c>
      <c r="R7392" s="38">
        <f t="shared" si="461"/>
        <v>10</v>
      </c>
      <c r="S7392" s="38">
        <f t="shared" ca="1" si="462"/>
        <v>0</v>
      </c>
      <c r="T7392" s="38">
        <f t="shared" ca="1" si="463"/>
        <v>10</v>
      </c>
      <c r="U7392" s="38">
        <f ca="1">SUM($R$9:S7392)</f>
        <v>-181160</v>
      </c>
    </row>
    <row r="7393" spans="16:21" x14ac:dyDescent="0.2">
      <c r="P7393">
        <v>7385</v>
      </c>
      <c r="Q7393" s="37">
        <f t="shared" ca="1" si="460"/>
        <v>0</v>
      </c>
      <c r="R7393" s="38">
        <f t="shared" si="461"/>
        <v>10</v>
      </c>
      <c r="S7393" s="38">
        <f t="shared" ca="1" si="462"/>
        <v>0</v>
      </c>
      <c r="T7393" s="38">
        <f t="shared" ca="1" si="463"/>
        <v>10</v>
      </c>
      <c r="U7393" s="38">
        <f ca="1">SUM($R$9:S7393)</f>
        <v>-181150</v>
      </c>
    </row>
    <row r="7394" spans="16:21" x14ac:dyDescent="0.2">
      <c r="P7394">
        <v>7386</v>
      </c>
      <c r="Q7394" s="37">
        <f t="shared" ca="1" si="460"/>
        <v>0</v>
      </c>
      <c r="R7394" s="38">
        <f t="shared" si="461"/>
        <v>10</v>
      </c>
      <c r="S7394" s="38">
        <f t="shared" ca="1" si="462"/>
        <v>0</v>
      </c>
      <c r="T7394" s="38">
        <f t="shared" ca="1" si="463"/>
        <v>10</v>
      </c>
      <c r="U7394" s="38">
        <f ca="1">SUM($R$9:S7394)</f>
        <v>-181140</v>
      </c>
    </row>
    <row r="7395" spans="16:21" x14ac:dyDescent="0.2">
      <c r="P7395">
        <v>7387</v>
      </c>
      <c r="Q7395" s="37">
        <f t="shared" ca="1" si="460"/>
        <v>0</v>
      </c>
      <c r="R7395" s="38">
        <f t="shared" si="461"/>
        <v>10</v>
      </c>
      <c r="S7395" s="38">
        <f t="shared" ca="1" si="462"/>
        <v>0</v>
      </c>
      <c r="T7395" s="38">
        <f t="shared" ca="1" si="463"/>
        <v>10</v>
      </c>
      <c r="U7395" s="38">
        <f ca="1">SUM($R$9:S7395)</f>
        <v>-181130</v>
      </c>
    </row>
    <row r="7396" spans="16:21" x14ac:dyDescent="0.2">
      <c r="P7396">
        <v>7388</v>
      </c>
      <c r="Q7396" s="37">
        <f t="shared" ca="1" si="460"/>
        <v>0</v>
      </c>
      <c r="R7396" s="38">
        <f t="shared" si="461"/>
        <v>10</v>
      </c>
      <c r="S7396" s="38">
        <f t="shared" ca="1" si="462"/>
        <v>0</v>
      </c>
      <c r="T7396" s="38">
        <f t="shared" ca="1" si="463"/>
        <v>10</v>
      </c>
      <c r="U7396" s="38">
        <f ca="1">SUM($R$9:S7396)</f>
        <v>-181120</v>
      </c>
    </row>
    <row r="7397" spans="16:21" x14ac:dyDescent="0.2">
      <c r="P7397">
        <v>7389</v>
      </c>
      <c r="Q7397" s="37">
        <f t="shared" ca="1" si="460"/>
        <v>0</v>
      </c>
      <c r="R7397" s="38">
        <f t="shared" si="461"/>
        <v>10</v>
      </c>
      <c r="S7397" s="38">
        <f t="shared" ca="1" si="462"/>
        <v>0</v>
      </c>
      <c r="T7397" s="38">
        <f t="shared" ca="1" si="463"/>
        <v>10</v>
      </c>
      <c r="U7397" s="38">
        <f ca="1">SUM($R$9:S7397)</f>
        <v>-181110</v>
      </c>
    </row>
    <row r="7398" spans="16:21" x14ac:dyDescent="0.2">
      <c r="P7398">
        <v>7390</v>
      </c>
      <c r="Q7398" s="37">
        <f t="shared" ca="1" si="460"/>
        <v>0</v>
      </c>
      <c r="R7398" s="38">
        <f t="shared" si="461"/>
        <v>10</v>
      </c>
      <c r="S7398" s="38">
        <f t="shared" ca="1" si="462"/>
        <v>0</v>
      </c>
      <c r="T7398" s="38">
        <f t="shared" ca="1" si="463"/>
        <v>10</v>
      </c>
      <c r="U7398" s="38">
        <f ca="1">SUM($R$9:S7398)</f>
        <v>-181100</v>
      </c>
    </row>
    <row r="7399" spans="16:21" x14ac:dyDescent="0.2">
      <c r="P7399">
        <v>7391</v>
      </c>
      <c r="Q7399" s="37">
        <f t="shared" ca="1" si="460"/>
        <v>0</v>
      </c>
      <c r="R7399" s="38">
        <f t="shared" si="461"/>
        <v>10</v>
      </c>
      <c r="S7399" s="38">
        <f t="shared" ca="1" si="462"/>
        <v>0</v>
      </c>
      <c r="T7399" s="38">
        <f t="shared" ca="1" si="463"/>
        <v>10</v>
      </c>
      <c r="U7399" s="38">
        <f ca="1">SUM($R$9:S7399)</f>
        <v>-181090</v>
      </c>
    </row>
    <row r="7400" spans="16:21" x14ac:dyDescent="0.2">
      <c r="P7400">
        <v>7392</v>
      </c>
      <c r="Q7400" s="37">
        <f t="shared" ca="1" si="460"/>
        <v>0</v>
      </c>
      <c r="R7400" s="38">
        <f t="shared" si="461"/>
        <v>10</v>
      </c>
      <c r="S7400" s="38">
        <f t="shared" ca="1" si="462"/>
        <v>0</v>
      </c>
      <c r="T7400" s="38">
        <f t="shared" ca="1" si="463"/>
        <v>10</v>
      </c>
      <c r="U7400" s="38">
        <f ca="1">SUM($R$9:S7400)</f>
        <v>-181080</v>
      </c>
    </row>
    <row r="7401" spans="16:21" x14ac:dyDescent="0.2">
      <c r="P7401">
        <v>7393</v>
      </c>
      <c r="Q7401" s="37">
        <f t="shared" ca="1" si="460"/>
        <v>0</v>
      </c>
      <c r="R7401" s="38">
        <f t="shared" si="461"/>
        <v>10</v>
      </c>
      <c r="S7401" s="38">
        <f t="shared" ca="1" si="462"/>
        <v>0</v>
      </c>
      <c r="T7401" s="38">
        <f t="shared" ca="1" si="463"/>
        <v>10</v>
      </c>
      <c r="U7401" s="38">
        <f ca="1">SUM($R$9:S7401)</f>
        <v>-181070</v>
      </c>
    </row>
    <row r="7402" spans="16:21" x14ac:dyDescent="0.2">
      <c r="P7402">
        <v>7394</v>
      </c>
      <c r="Q7402" s="37">
        <f t="shared" ca="1" si="460"/>
        <v>0</v>
      </c>
      <c r="R7402" s="38">
        <f t="shared" si="461"/>
        <v>10</v>
      </c>
      <c r="S7402" s="38">
        <f t="shared" ca="1" si="462"/>
        <v>0</v>
      </c>
      <c r="T7402" s="38">
        <f t="shared" ca="1" si="463"/>
        <v>10</v>
      </c>
      <c r="U7402" s="38">
        <f ca="1">SUM($R$9:S7402)</f>
        <v>-181060</v>
      </c>
    </row>
    <row r="7403" spans="16:21" x14ac:dyDescent="0.2">
      <c r="P7403">
        <v>7395</v>
      </c>
      <c r="Q7403" s="37">
        <f t="shared" ca="1" si="460"/>
        <v>0</v>
      </c>
      <c r="R7403" s="38">
        <f t="shared" si="461"/>
        <v>10</v>
      </c>
      <c r="S7403" s="38">
        <f t="shared" ca="1" si="462"/>
        <v>0</v>
      </c>
      <c r="T7403" s="38">
        <f t="shared" ca="1" si="463"/>
        <v>10</v>
      </c>
      <c r="U7403" s="38">
        <f ca="1">SUM($R$9:S7403)</f>
        <v>-181050</v>
      </c>
    </row>
    <row r="7404" spans="16:21" x14ac:dyDescent="0.2">
      <c r="P7404">
        <v>7396</v>
      </c>
      <c r="Q7404" s="37">
        <f t="shared" ca="1" si="460"/>
        <v>0</v>
      </c>
      <c r="R7404" s="38">
        <f t="shared" si="461"/>
        <v>10</v>
      </c>
      <c r="S7404" s="38">
        <f t="shared" ca="1" si="462"/>
        <v>0</v>
      </c>
      <c r="T7404" s="38">
        <f t="shared" ca="1" si="463"/>
        <v>10</v>
      </c>
      <c r="U7404" s="38">
        <f ca="1">SUM($R$9:S7404)</f>
        <v>-181040</v>
      </c>
    </row>
    <row r="7405" spans="16:21" x14ac:dyDescent="0.2">
      <c r="P7405">
        <v>7397</v>
      </c>
      <c r="Q7405" s="37">
        <f t="shared" ca="1" si="460"/>
        <v>0</v>
      </c>
      <c r="R7405" s="38">
        <f t="shared" si="461"/>
        <v>10</v>
      </c>
      <c r="S7405" s="38">
        <f t="shared" ca="1" si="462"/>
        <v>0</v>
      </c>
      <c r="T7405" s="38">
        <f t="shared" ca="1" si="463"/>
        <v>10</v>
      </c>
      <c r="U7405" s="38">
        <f ca="1">SUM($R$9:S7405)</f>
        <v>-181030</v>
      </c>
    </row>
    <row r="7406" spans="16:21" x14ac:dyDescent="0.2">
      <c r="P7406">
        <v>7398</v>
      </c>
      <c r="Q7406" s="37">
        <f t="shared" ca="1" si="460"/>
        <v>0</v>
      </c>
      <c r="R7406" s="38">
        <f t="shared" si="461"/>
        <v>10</v>
      </c>
      <c r="S7406" s="38">
        <f t="shared" ca="1" si="462"/>
        <v>0</v>
      </c>
      <c r="T7406" s="38">
        <f t="shared" ca="1" si="463"/>
        <v>10</v>
      </c>
      <c r="U7406" s="38">
        <f ca="1">SUM($R$9:S7406)</f>
        <v>-181020</v>
      </c>
    </row>
    <row r="7407" spans="16:21" x14ac:dyDescent="0.2">
      <c r="P7407">
        <v>7399</v>
      </c>
      <c r="Q7407" s="37">
        <f t="shared" ca="1" si="460"/>
        <v>0</v>
      </c>
      <c r="R7407" s="38">
        <f t="shared" si="461"/>
        <v>10</v>
      </c>
      <c r="S7407" s="38">
        <f t="shared" ca="1" si="462"/>
        <v>0</v>
      </c>
      <c r="T7407" s="38">
        <f t="shared" ca="1" si="463"/>
        <v>10</v>
      </c>
      <c r="U7407" s="38">
        <f ca="1">SUM($R$9:S7407)</f>
        <v>-181010</v>
      </c>
    </row>
    <row r="7408" spans="16:21" x14ac:dyDescent="0.2">
      <c r="P7408">
        <v>7400</v>
      </c>
      <c r="Q7408" s="37">
        <f t="shared" ca="1" si="460"/>
        <v>0</v>
      </c>
      <c r="R7408" s="38">
        <f t="shared" si="461"/>
        <v>10</v>
      </c>
      <c r="S7408" s="38">
        <f t="shared" ca="1" si="462"/>
        <v>0</v>
      </c>
      <c r="T7408" s="38">
        <f t="shared" ca="1" si="463"/>
        <v>10</v>
      </c>
      <c r="U7408" s="38">
        <f ca="1">SUM($R$9:S7408)</f>
        <v>-181000</v>
      </c>
    </row>
    <row r="7409" spans="16:21" x14ac:dyDescent="0.2">
      <c r="P7409">
        <v>7401</v>
      </c>
      <c r="Q7409" s="37">
        <f t="shared" ref="Q7409:Q7472" ca="1" si="464">IF(RAND()&lt;$C$2,1,0)</f>
        <v>0</v>
      </c>
      <c r="R7409" s="38">
        <f t="shared" ref="R7409:R7472" si="465">$G$2</f>
        <v>10</v>
      </c>
      <c r="S7409" s="38">
        <f t="shared" ref="S7409:S7472" ca="1" si="466">IF(Q7409=1,$G$3,$G$4)</f>
        <v>0</v>
      </c>
      <c r="T7409" s="38">
        <f t="shared" ca="1" si="463"/>
        <v>10</v>
      </c>
      <c r="U7409" s="38">
        <f ca="1">SUM($R$9:S7409)</f>
        <v>-180990</v>
      </c>
    </row>
    <row r="7410" spans="16:21" x14ac:dyDescent="0.2">
      <c r="P7410">
        <v>7402</v>
      </c>
      <c r="Q7410" s="37">
        <f t="shared" ca="1" si="464"/>
        <v>0</v>
      </c>
      <c r="R7410" s="38">
        <f t="shared" si="465"/>
        <v>10</v>
      </c>
      <c r="S7410" s="38">
        <f t="shared" ca="1" si="466"/>
        <v>0</v>
      </c>
      <c r="T7410" s="38">
        <f t="shared" ca="1" si="463"/>
        <v>10</v>
      </c>
      <c r="U7410" s="38">
        <f ca="1">SUM($R$9:S7410)</f>
        <v>-180980</v>
      </c>
    </row>
    <row r="7411" spans="16:21" x14ac:dyDescent="0.2">
      <c r="P7411">
        <v>7403</v>
      </c>
      <c r="Q7411" s="37">
        <f t="shared" ca="1" si="464"/>
        <v>1</v>
      </c>
      <c r="R7411" s="38">
        <f t="shared" si="465"/>
        <v>10</v>
      </c>
      <c r="S7411" s="38">
        <f t="shared" ca="1" si="466"/>
        <v>-1000</v>
      </c>
      <c r="T7411" s="38">
        <f t="shared" ca="1" si="463"/>
        <v>-990</v>
      </c>
      <c r="U7411" s="38">
        <f ca="1">SUM($R$9:S7411)</f>
        <v>-181970</v>
      </c>
    </row>
    <row r="7412" spans="16:21" x14ac:dyDescent="0.2">
      <c r="P7412">
        <v>7404</v>
      </c>
      <c r="Q7412" s="37">
        <f t="shared" ca="1" si="464"/>
        <v>0</v>
      </c>
      <c r="R7412" s="38">
        <f t="shared" si="465"/>
        <v>10</v>
      </c>
      <c r="S7412" s="38">
        <f t="shared" ca="1" si="466"/>
        <v>0</v>
      </c>
      <c r="T7412" s="38">
        <f t="shared" ca="1" si="463"/>
        <v>10</v>
      </c>
      <c r="U7412" s="38">
        <f ca="1">SUM($R$9:S7412)</f>
        <v>-181960</v>
      </c>
    </row>
    <row r="7413" spans="16:21" x14ac:dyDescent="0.2">
      <c r="P7413">
        <v>7405</v>
      </c>
      <c r="Q7413" s="37">
        <f t="shared" ca="1" si="464"/>
        <v>0</v>
      </c>
      <c r="R7413" s="38">
        <f t="shared" si="465"/>
        <v>10</v>
      </c>
      <c r="S7413" s="38">
        <f t="shared" ca="1" si="466"/>
        <v>0</v>
      </c>
      <c r="T7413" s="38">
        <f t="shared" ca="1" si="463"/>
        <v>10</v>
      </c>
      <c r="U7413" s="38">
        <f ca="1">SUM($R$9:S7413)</f>
        <v>-181950</v>
      </c>
    </row>
    <row r="7414" spans="16:21" x14ac:dyDescent="0.2">
      <c r="P7414">
        <v>7406</v>
      </c>
      <c r="Q7414" s="37">
        <f t="shared" ca="1" si="464"/>
        <v>0</v>
      </c>
      <c r="R7414" s="38">
        <f t="shared" si="465"/>
        <v>10</v>
      </c>
      <c r="S7414" s="38">
        <f t="shared" ca="1" si="466"/>
        <v>0</v>
      </c>
      <c r="T7414" s="38">
        <f t="shared" ca="1" si="463"/>
        <v>10</v>
      </c>
      <c r="U7414" s="38">
        <f ca="1">SUM($R$9:S7414)</f>
        <v>-181940</v>
      </c>
    </row>
    <row r="7415" spans="16:21" x14ac:dyDescent="0.2">
      <c r="P7415">
        <v>7407</v>
      </c>
      <c r="Q7415" s="37">
        <f t="shared" ca="1" si="464"/>
        <v>0</v>
      </c>
      <c r="R7415" s="38">
        <f t="shared" si="465"/>
        <v>10</v>
      </c>
      <c r="S7415" s="38">
        <f t="shared" ca="1" si="466"/>
        <v>0</v>
      </c>
      <c r="T7415" s="38">
        <f t="shared" ca="1" si="463"/>
        <v>10</v>
      </c>
      <c r="U7415" s="38">
        <f ca="1">SUM($R$9:S7415)</f>
        <v>-181930</v>
      </c>
    </row>
    <row r="7416" spans="16:21" x14ac:dyDescent="0.2">
      <c r="P7416">
        <v>7408</v>
      </c>
      <c r="Q7416" s="37">
        <f t="shared" ca="1" si="464"/>
        <v>0</v>
      </c>
      <c r="R7416" s="38">
        <f t="shared" si="465"/>
        <v>10</v>
      </c>
      <c r="S7416" s="38">
        <f t="shared" ca="1" si="466"/>
        <v>0</v>
      </c>
      <c r="T7416" s="38">
        <f t="shared" ca="1" si="463"/>
        <v>10</v>
      </c>
      <c r="U7416" s="38">
        <f ca="1">SUM($R$9:S7416)</f>
        <v>-181920</v>
      </c>
    </row>
    <row r="7417" spans="16:21" x14ac:dyDescent="0.2">
      <c r="P7417">
        <v>7409</v>
      </c>
      <c r="Q7417" s="37">
        <f t="shared" ca="1" si="464"/>
        <v>0</v>
      </c>
      <c r="R7417" s="38">
        <f t="shared" si="465"/>
        <v>10</v>
      </c>
      <c r="S7417" s="38">
        <f t="shared" ca="1" si="466"/>
        <v>0</v>
      </c>
      <c r="T7417" s="38">
        <f t="shared" ca="1" si="463"/>
        <v>10</v>
      </c>
      <c r="U7417" s="38">
        <f ca="1">SUM($R$9:S7417)</f>
        <v>-181910</v>
      </c>
    </row>
    <row r="7418" spans="16:21" x14ac:dyDescent="0.2">
      <c r="P7418">
        <v>7410</v>
      </c>
      <c r="Q7418" s="37">
        <f t="shared" ca="1" si="464"/>
        <v>0</v>
      </c>
      <c r="R7418" s="38">
        <f t="shared" si="465"/>
        <v>10</v>
      </c>
      <c r="S7418" s="38">
        <f t="shared" ca="1" si="466"/>
        <v>0</v>
      </c>
      <c r="T7418" s="38">
        <f t="shared" ca="1" si="463"/>
        <v>10</v>
      </c>
      <c r="U7418" s="38">
        <f ca="1">SUM($R$9:S7418)</f>
        <v>-181900</v>
      </c>
    </row>
    <row r="7419" spans="16:21" x14ac:dyDescent="0.2">
      <c r="P7419">
        <v>7411</v>
      </c>
      <c r="Q7419" s="37">
        <f t="shared" ca="1" si="464"/>
        <v>0</v>
      </c>
      <c r="R7419" s="38">
        <f t="shared" si="465"/>
        <v>10</v>
      </c>
      <c r="S7419" s="38">
        <f t="shared" ca="1" si="466"/>
        <v>0</v>
      </c>
      <c r="T7419" s="38">
        <f t="shared" ca="1" si="463"/>
        <v>10</v>
      </c>
      <c r="U7419" s="38">
        <f ca="1">SUM($R$9:S7419)</f>
        <v>-181890</v>
      </c>
    </row>
    <row r="7420" spans="16:21" x14ac:dyDescent="0.2">
      <c r="P7420">
        <v>7412</v>
      </c>
      <c r="Q7420" s="37">
        <f t="shared" ca="1" si="464"/>
        <v>0</v>
      </c>
      <c r="R7420" s="38">
        <f t="shared" si="465"/>
        <v>10</v>
      </c>
      <c r="S7420" s="38">
        <f t="shared" ca="1" si="466"/>
        <v>0</v>
      </c>
      <c r="T7420" s="38">
        <f t="shared" ca="1" si="463"/>
        <v>10</v>
      </c>
      <c r="U7420" s="38">
        <f ca="1">SUM($R$9:S7420)</f>
        <v>-181880</v>
      </c>
    </row>
    <row r="7421" spans="16:21" x14ac:dyDescent="0.2">
      <c r="P7421">
        <v>7413</v>
      </c>
      <c r="Q7421" s="37">
        <f t="shared" ca="1" si="464"/>
        <v>0</v>
      </c>
      <c r="R7421" s="38">
        <f t="shared" si="465"/>
        <v>10</v>
      </c>
      <c r="S7421" s="38">
        <f t="shared" ca="1" si="466"/>
        <v>0</v>
      </c>
      <c r="T7421" s="38">
        <f t="shared" ca="1" si="463"/>
        <v>10</v>
      </c>
      <c r="U7421" s="38">
        <f ca="1">SUM($R$9:S7421)</f>
        <v>-181870</v>
      </c>
    </row>
    <row r="7422" spans="16:21" x14ac:dyDescent="0.2">
      <c r="P7422">
        <v>7414</v>
      </c>
      <c r="Q7422" s="37">
        <f t="shared" ca="1" si="464"/>
        <v>0</v>
      </c>
      <c r="R7422" s="38">
        <f t="shared" si="465"/>
        <v>10</v>
      </c>
      <c r="S7422" s="38">
        <f t="shared" ca="1" si="466"/>
        <v>0</v>
      </c>
      <c r="T7422" s="38">
        <f t="shared" ca="1" si="463"/>
        <v>10</v>
      </c>
      <c r="U7422" s="38">
        <f ca="1">SUM($R$9:S7422)</f>
        <v>-181860</v>
      </c>
    </row>
    <row r="7423" spans="16:21" x14ac:dyDescent="0.2">
      <c r="P7423">
        <v>7415</v>
      </c>
      <c r="Q7423" s="37">
        <f t="shared" ca="1" si="464"/>
        <v>0</v>
      </c>
      <c r="R7423" s="38">
        <f t="shared" si="465"/>
        <v>10</v>
      </c>
      <c r="S7423" s="38">
        <f t="shared" ca="1" si="466"/>
        <v>0</v>
      </c>
      <c r="T7423" s="38">
        <f t="shared" ca="1" si="463"/>
        <v>10</v>
      </c>
      <c r="U7423" s="38">
        <f ca="1">SUM($R$9:S7423)</f>
        <v>-181850</v>
      </c>
    </row>
    <row r="7424" spans="16:21" x14ac:dyDescent="0.2">
      <c r="P7424">
        <v>7416</v>
      </c>
      <c r="Q7424" s="37">
        <f t="shared" ca="1" si="464"/>
        <v>0</v>
      </c>
      <c r="R7424" s="38">
        <f t="shared" si="465"/>
        <v>10</v>
      </c>
      <c r="S7424" s="38">
        <f t="shared" ca="1" si="466"/>
        <v>0</v>
      </c>
      <c r="T7424" s="38">
        <f t="shared" ca="1" si="463"/>
        <v>10</v>
      </c>
      <c r="U7424" s="38">
        <f ca="1">SUM($R$9:S7424)</f>
        <v>-181840</v>
      </c>
    </row>
    <row r="7425" spans="16:21" x14ac:dyDescent="0.2">
      <c r="P7425">
        <v>7417</v>
      </c>
      <c r="Q7425" s="37">
        <f t="shared" ca="1" si="464"/>
        <v>0</v>
      </c>
      <c r="R7425" s="38">
        <f t="shared" si="465"/>
        <v>10</v>
      </c>
      <c r="S7425" s="38">
        <f t="shared" ca="1" si="466"/>
        <v>0</v>
      </c>
      <c r="T7425" s="38">
        <f t="shared" ca="1" si="463"/>
        <v>10</v>
      </c>
      <c r="U7425" s="38">
        <f ca="1">SUM($R$9:S7425)</f>
        <v>-181830</v>
      </c>
    </row>
    <row r="7426" spans="16:21" x14ac:dyDescent="0.2">
      <c r="P7426">
        <v>7418</v>
      </c>
      <c r="Q7426" s="37">
        <f t="shared" ca="1" si="464"/>
        <v>0</v>
      </c>
      <c r="R7426" s="38">
        <f t="shared" si="465"/>
        <v>10</v>
      </c>
      <c r="S7426" s="38">
        <f t="shared" ca="1" si="466"/>
        <v>0</v>
      </c>
      <c r="T7426" s="38">
        <f t="shared" ca="1" si="463"/>
        <v>10</v>
      </c>
      <c r="U7426" s="38">
        <f ca="1">SUM($R$9:S7426)</f>
        <v>-181820</v>
      </c>
    </row>
    <row r="7427" spans="16:21" x14ac:dyDescent="0.2">
      <c r="P7427">
        <v>7419</v>
      </c>
      <c r="Q7427" s="37">
        <f t="shared" ca="1" si="464"/>
        <v>0</v>
      </c>
      <c r="R7427" s="38">
        <f t="shared" si="465"/>
        <v>10</v>
      </c>
      <c r="S7427" s="38">
        <f t="shared" ca="1" si="466"/>
        <v>0</v>
      </c>
      <c r="T7427" s="38">
        <f t="shared" ca="1" si="463"/>
        <v>10</v>
      </c>
      <c r="U7427" s="38">
        <f ca="1">SUM($R$9:S7427)</f>
        <v>-181810</v>
      </c>
    </row>
    <row r="7428" spans="16:21" x14ac:dyDescent="0.2">
      <c r="P7428">
        <v>7420</v>
      </c>
      <c r="Q7428" s="37">
        <f t="shared" ca="1" si="464"/>
        <v>0</v>
      </c>
      <c r="R7428" s="38">
        <f t="shared" si="465"/>
        <v>10</v>
      </c>
      <c r="S7428" s="38">
        <f t="shared" ca="1" si="466"/>
        <v>0</v>
      </c>
      <c r="T7428" s="38">
        <f t="shared" ca="1" si="463"/>
        <v>10</v>
      </c>
      <c r="U7428" s="38">
        <f ca="1">SUM($R$9:S7428)</f>
        <v>-181800</v>
      </c>
    </row>
    <row r="7429" spans="16:21" x14ac:dyDescent="0.2">
      <c r="P7429">
        <v>7421</v>
      </c>
      <c r="Q7429" s="37">
        <f t="shared" ca="1" si="464"/>
        <v>0</v>
      </c>
      <c r="R7429" s="38">
        <f t="shared" si="465"/>
        <v>10</v>
      </c>
      <c r="S7429" s="38">
        <f t="shared" ca="1" si="466"/>
        <v>0</v>
      </c>
      <c r="T7429" s="38">
        <f t="shared" ca="1" si="463"/>
        <v>10</v>
      </c>
      <c r="U7429" s="38">
        <f ca="1">SUM($R$9:S7429)</f>
        <v>-181790</v>
      </c>
    </row>
    <row r="7430" spans="16:21" x14ac:dyDescent="0.2">
      <c r="P7430">
        <v>7422</v>
      </c>
      <c r="Q7430" s="37">
        <f t="shared" ca="1" si="464"/>
        <v>1</v>
      </c>
      <c r="R7430" s="38">
        <f t="shared" si="465"/>
        <v>10</v>
      </c>
      <c r="S7430" s="38">
        <f t="shared" ca="1" si="466"/>
        <v>-1000</v>
      </c>
      <c r="T7430" s="38">
        <f t="shared" ca="1" si="463"/>
        <v>-990</v>
      </c>
      <c r="U7430" s="38">
        <f ca="1">SUM($R$9:S7430)</f>
        <v>-182780</v>
      </c>
    </row>
    <row r="7431" spans="16:21" x14ac:dyDescent="0.2">
      <c r="P7431">
        <v>7423</v>
      </c>
      <c r="Q7431" s="37">
        <f t="shared" ca="1" si="464"/>
        <v>0</v>
      </c>
      <c r="R7431" s="38">
        <f t="shared" si="465"/>
        <v>10</v>
      </c>
      <c r="S7431" s="38">
        <f t="shared" ca="1" si="466"/>
        <v>0</v>
      </c>
      <c r="T7431" s="38">
        <f t="shared" ca="1" si="463"/>
        <v>10</v>
      </c>
      <c r="U7431" s="38">
        <f ca="1">SUM($R$9:S7431)</f>
        <v>-182770</v>
      </c>
    </row>
    <row r="7432" spans="16:21" x14ac:dyDescent="0.2">
      <c r="P7432">
        <v>7424</v>
      </c>
      <c r="Q7432" s="37">
        <f t="shared" ca="1" si="464"/>
        <v>0</v>
      </c>
      <c r="R7432" s="38">
        <f t="shared" si="465"/>
        <v>10</v>
      </c>
      <c r="S7432" s="38">
        <f t="shared" ca="1" si="466"/>
        <v>0</v>
      </c>
      <c r="T7432" s="38">
        <f t="shared" ca="1" si="463"/>
        <v>10</v>
      </c>
      <c r="U7432" s="38">
        <f ca="1">SUM($R$9:S7432)</f>
        <v>-182760</v>
      </c>
    </row>
    <row r="7433" spans="16:21" x14ac:dyDescent="0.2">
      <c r="P7433">
        <v>7425</v>
      </c>
      <c r="Q7433" s="37">
        <f t="shared" ca="1" si="464"/>
        <v>0</v>
      </c>
      <c r="R7433" s="38">
        <f t="shared" si="465"/>
        <v>10</v>
      </c>
      <c r="S7433" s="38">
        <f t="shared" ca="1" si="466"/>
        <v>0</v>
      </c>
      <c r="T7433" s="38">
        <f t="shared" ca="1" si="463"/>
        <v>10</v>
      </c>
      <c r="U7433" s="38">
        <f ca="1">SUM($R$9:S7433)</f>
        <v>-182750</v>
      </c>
    </row>
    <row r="7434" spans="16:21" x14ac:dyDescent="0.2">
      <c r="P7434">
        <v>7426</v>
      </c>
      <c r="Q7434" s="37">
        <f t="shared" ca="1" si="464"/>
        <v>0</v>
      </c>
      <c r="R7434" s="38">
        <f t="shared" si="465"/>
        <v>10</v>
      </c>
      <c r="S7434" s="38">
        <f t="shared" ca="1" si="466"/>
        <v>0</v>
      </c>
      <c r="T7434" s="38">
        <f t="shared" ref="T7434:T7497" ca="1" si="467">R7434+S7434</f>
        <v>10</v>
      </c>
      <c r="U7434" s="38">
        <f ca="1">SUM($R$9:S7434)</f>
        <v>-182740</v>
      </c>
    </row>
    <row r="7435" spans="16:21" x14ac:dyDescent="0.2">
      <c r="P7435">
        <v>7427</v>
      </c>
      <c r="Q7435" s="37">
        <f t="shared" ca="1" si="464"/>
        <v>0</v>
      </c>
      <c r="R7435" s="38">
        <f t="shared" si="465"/>
        <v>10</v>
      </c>
      <c r="S7435" s="38">
        <f t="shared" ca="1" si="466"/>
        <v>0</v>
      </c>
      <c r="T7435" s="38">
        <f t="shared" ca="1" si="467"/>
        <v>10</v>
      </c>
      <c r="U7435" s="38">
        <f ca="1">SUM($R$9:S7435)</f>
        <v>-182730</v>
      </c>
    </row>
    <row r="7436" spans="16:21" x14ac:dyDescent="0.2">
      <c r="P7436">
        <v>7428</v>
      </c>
      <c r="Q7436" s="37">
        <f t="shared" ca="1" si="464"/>
        <v>0</v>
      </c>
      <c r="R7436" s="38">
        <f t="shared" si="465"/>
        <v>10</v>
      </c>
      <c r="S7436" s="38">
        <f t="shared" ca="1" si="466"/>
        <v>0</v>
      </c>
      <c r="T7436" s="38">
        <f t="shared" ca="1" si="467"/>
        <v>10</v>
      </c>
      <c r="U7436" s="38">
        <f ca="1">SUM($R$9:S7436)</f>
        <v>-182720</v>
      </c>
    </row>
    <row r="7437" spans="16:21" x14ac:dyDescent="0.2">
      <c r="P7437">
        <v>7429</v>
      </c>
      <c r="Q7437" s="37">
        <f t="shared" ca="1" si="464"/>
        <v>0</v>
      </c>
      <c r="R7437" s="38">
        <f t="shared" si="465"/>
        <v>10</v>
      </c>
      <c r="S7437" s="38">
        <f t="shared" ca="1" si="466"/>
        <v>0</v>
      </c>
      <c r="T7437" s="38">
        <f t="shared" ca="1" si="467"/>
        <v>10</v>
      </c>
      <c r="U7437" s="38">
        <f ca="1">SUM($R$9:S7437)</f>
        <v>-182710</v>
      </c>
    </row>
    <row r="7438" spans="16:21" x14ac:dyDescent="0.2">
      <c r="P7438">
        <v>7430</v>
      </c>
      <c r="Q7438" s="37">
        <f t="shared" ca="1" si="464"/>
        <v>1</v>
      </c>
      <c r="R7438" s="38">
        <f t="shared" si="465"/>
        <v>10</v>
      </c>
      <c r="S7438" s="38">
        <f t="shared" ca="1" si="466"/>
        <v>-1000</v>
      </c>
      <c r="T7438" s="38">
        <f t="shared" ca="1" si="467"/>
        <v>-990</v>
      </c>
      <c r="U7438" s="38">
        <f ca="1">SUM($R$9:S7438)</f>
        <v>-183700</v>
      </c>
    </row>
    <row r="7439" spans="16:21" x14ac:dyDescent="0.2">
      <c r="P7439">
        <v>7431</v>
      </c>
      <c r="Q7439" s="37">
        <f t="shared" ca="1" si="464"/>
        <v>0</v>
      </c>
      <c r="R7439" s="38">
        <f t="shared" si="465"/>
        <v>10</v>
      </c>
      <c r="S7439" s="38">
        <f t="shared" ca="1" si="466"/>
        <v>0</v>
      </c>
      <c r="T7439" s="38">
        <f t="shared" ca="1" si="467"/>
        <v>10</v>
      </c>
      <c r="U7439" s="38">
        <f ca="1">SUM($R$9:S7439)</f>
        <v>-183690</v>
      </c>
    </row>
    <row r="7440" spans="16:21" x14ac:dyDescent="0.2">
      <c r="P7440">
        <v>7432</v>
      </c>
      <c r="Q7440" s="37">
        <f t="shared" ca="1" si="464"/>
        <v>0</v>
      </c>
      <c r="R7440" s="38">
        <f t="shared" si="465"/>
        <v>10</v>
      </c>
      <c r="S7440" s="38">
        <f t="shared" ca="1" si="466"/>
        <v>0</v>
      </c>
      <c r="T7440" s="38">
        <f t="shared" ca="1" si="467"/>
        <v>10</v>
      </c>
      <c r="U7440" s="38">
        <f ca="1">SUM($R$9:S7440)</f>
        <v>-183680</v>
      </c>
    </row>
    <row r="7441" spans="16:21" x14ac:dyDescent="0.2">
      <c r="P7441">
        <v>7433</v>
      </c>
      <c r="Q7441" s="37">
        <f t="shared" ca="1" si="464"/>
        <v>0</v>
      </c>
      <c r="R7441" s="38">
        <f t="shared" si="465"/>
        <v>10</v>
      </c>
      <c r="S7441" s="38">
        <f t="shared" ca="1" si="466"/>
        <v>0</v>
      </c>
      <c r="T7441" s="38">
        <f t="shared" ca="1" si="467"/>
        <v>10</v>
      </c>
      <c r="U7441" s="38">
        <f ca="1">SUM($R$9:S7441)</f>
        <v>-183670</v>
      </c>
    </row>
    <row r="7442" spans="16:21" x14ac:dyDescent="0.2">
      <c r="P7442">
        <v>7434</v>
      </c>
      <c r="Q7442" s="37">
        <f t="shared" ca="1" si="464"/>
        <v>0</v>
      </c>
      <c r="R7442" s="38">
        <f t="shared" si="465"/>
        <v>10</v>
      </c>
      <c r="S7442" s="38">
        <f t="shared" ca="1" si="466"/>
        <v>0</v>
      </c>
      <c r="T7442" s="38">
        <f t="shared" ca="1" si="467"/>
        <v>10</v>
      </c>
      <c r="U7442" s="38">
        <f ca="1">SUM($R$9:S7442)</f>
        <v>-183660</v>
      </c>
    </row>
    <row r="7443" spans="16:21" x14ac:dyDescent="0.2">
      <c r="P7443">
        <v>7435</v>
      </c>
      <c r="Q7443" s="37">
        <f t="shared" ca="1" si="464"/>
        <v>0</v>
      </c>
      <c r="R7443" s="38">
        <f t="shared" si="465"/>
        <v>10</v>
      </c>
      <c r="S7443" s="38">
        <f t="shared" ca="1" si="466"/>
        <v>0</v>
      </c>
      <c r="T7443" s="38">
        <f t="shared" ca="1" si="467"/>
        <v>10</v>
      </c>
      <c r="U7443" s="38">
        <f ca="1">SUM($R$9:S7443)</f>
        <v>-183650</v>
      </c>
    </row>
    <row r="7444" spans="16:21" x14ac:dyDescent="0.2">
      <c r="P7444">
        <v>7436</v>
      </c>
      <c r="Q7444" s="37">
        <f t="shared" ca="1" si="464"/>
        <v>0</v>
      </c>
      <c r="R7444" s="38">
        <f t="shared" si="465"/>
        <v>10</v>
      </c>
      <c r="S7444" s="38">
        <f t="shared" ca="1" si="466"/>
        <v>0</v>
      </c>
      <c r="T7444" s="38">
        <f t="shared" ca="1" si="467"/>
        <v>10</v>
      </c>
      <c r="U7444" s="38">
        <f ca="1">SUM($R$9:S7444)</f>
        <v>-183640</v>
      </c>
    </row>
    <row r="7445" spans="16:21" x14ac:dyDescent="0.2">
      <c r="P7445">
        <v>7437</v>
      </c>
      <c r="Q7445" s="37">
        <f t="shared" ca="1" si="464"/>
        <v>0</v>
      </c>
      <c r="R7445" s="38">
        <f t="shared" si="465"/>
        <v>10</v>
      </c>
      <c r="S7445" s="38">
        <f t="shared" ca="1" si="466"/>
        <v>0</v>
      </c>
      <c r="T7445" s="38">
        <f t="shared" ca="1" si="467"/>
        <v>10</v>
      </c>
      <c r="U7445" s="38">
        <f ca="1">SUM($R$9:S7445)</f>
        <v>-183630</v>
      </c>
    </row>
    <row r="7446" spans="16:21" x14ac:dyDescent="0.2">
      <c r="P7446">
        <v>7438</v>
      </c>
      <c r="Q7446" s="37">
        <f t="shared" ca="1" si="464"/>
        <v>0</v>
      </c>
      <c r="R7446" s="38">
        <f t="shared" si="465"/>
        <v>10</v>
      </c>
      <c r="S7446" s="38">
        <f t="shared" ca="1" si="466"/>
        <v>0</v>
      </c>
      <c r="T7446" s="38">
        <f t="shared" ca="1" si="467"/>
        <v>10</v>
      </c>
      <c r="U7446" s="38">
        <f ca="1">SUM($R$9:S7446)</f>
        <v>-183620</v>
      </c>
    </row>
    <row r="7447" spans="16:21" x14ac:dyDescent="0.2">
      <c r="P7447">
        <v>7439</v>
      </c>
      <c r="Q7447" s="37">
        <f t="shared" ca="1" si="464"/>
        <v>0</v>
      </c>
      <c r="R7447" s="38">
        <f t="shared" si="465"/>
        <v>10</v>
      </c>
      <c r="S7447" s="38">
        <f t="shared" ca="1" si="466"/>
        <v>0</v>
      </c>
      <c r="T7447" s="38">
        <f t="shared" ca="1" si="467"/>
        <v>10</v>
      </c>
      <c r="U7447" s="38">
        <f ca="1">SUM($R$9:S7447)</f>
        <v>-183610</v>
      </c>
    </row>
    <row r="7448" spans="16:21" x14ac:dyDescent="0.2">
      <c r="P7448">
        <v>7440</v>
      </c>
      <c r="Q7448" s="37">
        <f t="shared" ca="1" si="464"/>
        <v>0</v>
      </c>
      <c r="R7448" s="38">
        <f t="shared" si="465"/>
        <v>10</v>
      </c>
      <c r="S7448" s="38">
        <f t="shared" ca="1" si="466"/>
        <v>0</v>
      </c>
      <c r="T7448" s="38">
        <f t="shared" ca="1" si="467"/>
        <v>10</v>
      </c>
      <c r="U7448" s="38">
        <f ca="1">SUM($R$9:S7448)</f>
        <v>-183600</v>
      </c>
    </row>
    <row r="7449" spans="16:21" x14ac:dyDescent="0.2">
      <c r="P7449">
        <v>7441</v>
      </c>
      <c r="Q7449" s="37">
        <f t="shared" ca="1" si="464"/>
        <v>0</v>
      </c>
      <c r="R7449" s="38">
        <f t="shared" si="465"/>
        <v>10</v>
      </c>
      <c r="S7449" s="38">
        <f t="shared" ca="1" si="466"/>
        <v>0</v>
      </c>
      <c r="T7449" s="38">
        <f t="shared" ca="1" si="467"/>
        <v>10</v>
      </c>
      <c r="U7449" s="38">
        <f ca="1">SUM($R$9:S7449)</f>
        <v>-183590</v>
      </c>
    </row>
    <row r="7450" spans="16:21" x14ac:dyDescent="0.2">
      <c r="P7450">
        <v>7442</v>
      </c>
      <c r="Q7450" s="37">
        <f t="shared" ca="1" si="464"/>
        <v>0</v>
      </c>
      <c r="R7450" s="38">
        <f t="shared" si="465"/>
        <v>10</v>
      </c>
      <c r="S7450" s="38">
        <f t="shared" ca="1" si="466"/>
        <v>0</v>
      </c>
      <c r="T7450" s="38">
        <f t="shared" ca="1" si="467"/>
        <v>10</v>
      </c>
      <c r="U7450" s="38">
        <f ca="1">SUM($R$9:S7450)</f>
        <v>-183580</v>
      </c>
    </row>
    <row r="7451" spans="16:21" x14ac:dyDescent="0.2">
      <c r="P7451">
        <v>7443</v>
      </c>
      <c r="Q7451" s="37">
        <f t="shared" ca="1" si="464"/>
        <v>0</v>
      </c>
      <c r="R7451" s="38">
        <f t="shared" si="465"/>
        <v>10</v>
      </c>
      <c r="S7451" s="38">
        <f t="shared" ca="1" si="466"/>
        <v>0</v>
      </c>
      <c r="T7451" s="38">
        <f t="shared" ca="1" si="467"/>
        <v>10</v>
      </c>
      <c r="U7451" s="38">
        <f ca="1">SUM($R$9:S7451)</f>
        <v>-183570</v>
      </c>
    </row>
    <row r="7452" spans="16:21" x14ac:dyDescent="0.2">
      <c r="P7452">
        <v>7444</v>
      </c>
      <c r="Q7452" s="37">
        <f t="shared" ca="1" si="464"/>
        <v>0</v>
      </c>
      <c r="R7452" s="38">
        <f t="shared" si="465"/>
        <v>10</v>
      </c>
      <c r="S7452" s="38">
        <f t="shared" ca="1" si="466"/>
        <v>0</v>
      </c>
      <c r="T7452" s="38">
        <f t="shared" ca="1" si="467"/>
        <v>10</v>
      </c>
      <c r="U7452" s="38">
        <f ca="1">SUM($R$9:S7452)</f>
        <v>-183560</v>
      </c>
    </row>
    <row r="7453" spans="16:21" x14ac:dyDescent="0.2">
      <c r="P7453">
        <v>7445</v>
      </c>
      <c r="Q7453" s="37">
        <f t="shared" ca="1" si="464"/>
        <v>0</v>
      </c>
      <c r="R7453" s="38">
        <f t="shared" si="465"/>
        <v>10</v>
      </c>
      <c r="S7453" s="38">
        <f t="shared" ca="1" si="466"/>
        <v>0</v>
      </c>
      <c r="T7453" s="38">
        <f t="shared" ca="1" si="467"/>
        <v>10</v>
      </c>
      <c r="U7453" s="38">
        <f ca="1">SUM($R$9:S7453)</f>
        <v>-183550</v>
      </c>
    </row>
    <row r="7454" spans="16:21" x14ac:dyDescent="0.2">
      <c r="P7454">
        <v>7446</v>
      </c>
      <c r="Q7454" s="37">
        <f t="shared" ca="1" si="464"/>
        <v>0</v>
      </c>
      <c r="R7454" s="38">
        <f t="shared" si="465"/>
        <v>10</v>
      </c>
      <c r="S7454" s="38">
        <f t="shared" ca="1" si="466"/>
        <v>0</v>
      </c>
      <c r="T7454" s="38">
        <f t="shared" ca="1" si="467"/>
        <v>10</v>
      </c>
      <c r="U7454" s="38">
        <f ca="1">SUM($R$9:S7454)</f>
        <v>-183540</v>
      </c>
    </row>
    <row r="7455" spans="16:21" x14ac:dyDescent="0.2">
      <c r="P7455">
        <v>7447</v>
      </c>
      <c r="Q7455" s="37">
        <f t="shared" ca="1" si="464"/>
        <v>0</v>
      </c>
      <c r="R7455" s="38">
        <f t="shared" si="465"/>
        <v>10</v>
      </c>
      <c r="S7455" s="38">
        <f t="shared" ca="1" si="466"/>
        <v>0</v>
      </c>
      <c r="T7455" s="38">
        <f t="shared" ca="1" si="467"/>
        <v>10</v>
      </c>
      <c r="U7455" s="38">
        <f ca="1">SUM($R$9:S7455)</f>
        <v>-183530</v>
      </c>
    </row>
    <row r="7456" spans="16:21" x14ac:dyDescent="0.2">
      <c r="P7456">
        <v>7448</v>
      </c>
      <c r="Q7456" s="37">
        <f t="shared" ca="1" si="464"/>
        <v>0</v>
      </c>
      <c r="R7456" s="38">
        <f t="shared" si="465"/>
        <v>10</v>
      </c>
      <c r="S7456" s="38">
        <f t="shared" ca="1" si="466"/>
        <v>0</v>
      </c>
      <c r="T7456" s="38">
        <f t="shared" ca="1" si="467"/>
        <v>10</v>
      </c>
      <c r="U7456" s="38">
        <f ca="1">SUM($R$9:S7456)</f>
        <v>-183520</v>
      </c>
    </row>
    <row r="7457" spans="16:21" x14ac:dyDescent="0.2">
      <c r="P7457">
        <v>7449</v>
      </c>
      <c r="Q7457" s="37">
        <f t="shared" ca="1" si="464"/>
        <v>1</v>
      </c>
      <c r="R7457" s="38">
        <f t="shared" si="465"/>
        <v>10</v>
      </c>
      <c r="S7457" s="38">
        <f t="shared" ca="1" si="466"/>
        <v>-1000</v>
      </c>
      <c r="T7457" s="38">
        <f t="shared" ca="1" si="467"/>
        <v>-990</v>
      </c>
      <c r="U7457" s="38">
        <f ca="1">SUM($R$9:S7457)</f>
        <v>-184510</v>
      </c>
    </row>
    <row r="7458" spans="16:21" x14ac:dyDescent="0.2">
      <c r="P7458">
        <v>7450</v>
      </c>
      <c r="Q7458" s="37">
        <f t="shared" ca="1" si="464"/>
        <v>0</v>
      </c>
      <c r="R7458" s="38">
        <f t="shared" si="465"/>
        <v>10</v>
      </c>
      <c r="S7458" s="38">
        <f t="shared" ca="1" si="466"/>
        <v>0</v>
      </c>
      <c r="T7458" s="38">
        <f t="shared" ca="1" si="467"/>
        <v>10</v>
      </c>
      <c r="U7458" s="38">
        <f ca="1">SUM($R$9:S7458)</f>
        <v>-184500</v>
      </c>
    </row>
    <row r="7459" spans="16:21" x14ac:dyDescent="0.2">
      <c r="P7459">
        <v>7451</v>
      </c>
      <c r="Q7459" s="37">
        <f t="shared" ca="1" si="464"/>
        <v>0</v>
      </c>
      <c r="R7459" s="38">
        <f t="shared" si="465"/>
        <v>10</v>
      </c>
      <c r="S7459" s="38">
        <f t="shared" ca="1" si="466"/>
        <v>0</v>
      </c>
      <c r="T7459" s="38">
        <f t="shared" ca="1" si="467"/>
        <v>10</v>
      </c>
      <c r="U7459" s="38">
        <f ca="1">SUM($R$9:S7459)</f>
        <v>-184490</v>
      </c>
    </row>
    <row r="7460" spans="16:21" x14ac:dyDescent="0.2">
      <c r="P7460">
        <v>7452</v>
      </c>
      <c r="Q7460" s="37">
        <f t="shared" ca="1" si="464"/>
        <v>0</v>
      </c>
      <c r="R7460" s="38">
        <f t="shared" si="465"/>
        <v>10</v>
      </c>
      <c r="S7460" s="38">
        <f t="shared" ca="1" si="466"/>
        <v>0</v>
      </c>
      <c r="T7460" s="38">
        <f t="shared" ca="1" si="467"/>
        <v>10</v>
      </c>
      <c r="U7460" s="38">
        <f ca="1">SUM($R$9:S7460)</f>
        <v>-184480</v>
      </c>
    </row>
    <row r="7461" spans="16:21" x14ac:dyDescent="0.2">
      <c r="P7461">
        <v>7453</v>
      </c>
      <c r="Q7461" s="37">
        <f t="shared" ca="1" si="464"/>
        <v>0</v>
      </c>
      <c r="R7461" s="38">
        <f t="shared" si="465"/>
        <v>10</v>
      </c>
      <c r="S7461" s="38">
        <f t="shared" ca="1" si="466"/>
        <v>0</v>
      </c>
      <c r="T7461" s="38">
        <f t="shared" ca="1" si="467"/>
        <v>10</v>
      </c>
      <c r="U7461" s="38">
        <f ca="1">SUM($R$9:S7461)</f>
        <v>-184470</v>
      </c>
    </row>
    <row r="7462" spans="16:21" x14ac:dyDescent="0.2">
      <c r="P7462">
        <v>7454</v>
      </c>
      <c r="Q7462" s="37">
        <f t="shared" ca="1" si="464"/>
        <v>0</v>
      </c>
      <c r="R7462" s="38">
        <f t="shared" si="465"/>
        <v>10</v>
      </c>
      <c r="S7462" s="38">
        <f t="shared" ca="1" si="466"/>
        <v>0</v>
      </c>
      <c r="T7462" s="38">
        <f t="shared" ca="1" si="467"/>
        <v>10</v>
      </c>
      <c r="U7462" s="38">
        <f ca="1">SUM($R$9:S7462)</f>
        <v>-184460</v>
      </c>
    </row>
    <row r="7463" spans="16:21" x14ac:dyDescent="0.2">
      <c r="P7463">
        <v>7455</v>
      </c>
      <c r="Q7463" s="37">
        <f t="shared" ca="1" si="464"/>
        <v>0</v>
      </c>
      <c r="R7463" s="38">
        <f t="shared" si="465"/>
        <v>10</v>
      </c>
      <c r="S7463" s="38">
        <f t="shared" ca="1" si="466"/>
        <v>0</v>
      </c>
      <c r="T7463" s="38">
        <f t="shared" ca="1" si="467"/>
        <v>10</v>
      </c>
      <c r="U7463" s="38">
        <f ca="1">SUM($R$9:S7463)</f>
        <v>-184450</v>
      </c>
    </row>
    <row r="7464" spans="16:21" x14ac:dyDescent="0.2">
      <c r="P7464">
        <v>7456</v>
      </c>
      <c r="Q7464" s="37">
        <f t="shared" ca="1" si="464"/>
        <v>0</v>
      </c>
      <c r="R7464" s="38">
        <f t="shared" si="465"/>
        <v>10</v>
      </c>
      <c r="S7464" s="38">
        <f t="shared" ca="1" si="466"/>
        <v>0</v>
      </c>
      <c r="T7464" s="38">
        <f t="shared" ca="1" si="467"/>
        <v>10</v>
      </c>
      <c r="U7464" s="38">
        <f ca="1">SUM($R$9:S7464)</f>
        <v>-184440</v>
      </c>
    </row>
    <row r="7465" spans="16:21" x14ac:dyDescent="0.2">
      <c r="P7465">
        <v>7457</v>
      </c>
      <c r="Q7465" s="37">
        <f t="shared" ca="1" si="464"/>
        <v>0</v>
      </c>
      <c r="R7465" s="38">
        <f t="shared" si="465"/>
        <v>10</v>
      </c>
      <c r="S7465" s="38">
        <f t="shared" ca="1" si="466"/>
        <v>0</v>
      </c>
      <c r="T7465" s="38">
        <f t="shared" ca="1" si="467"/>
        <v>10</v>
      </c>
      <c r="U7465" s="38">
        <f ca="1">SUM($R$9:S7465)</f>
        <v>-184430</v>
      </c>
    </row>
    <row r="7466" spans="16:21" x14ac:dyDescent="0.2">
      <c r="P7466">
        <v>7458</v>
      </c>
      <c r="Q7466" s="37">
        <f t="shared" ca="1" si="464"/>
        <v>0</v>
      </c>
      <c r="R7466" s="38">
        <f t="shared" si="465"/>
        <v>10</v>
      </c>
      <c r="S7466" s="38">
        <f t="shared" ca="1" si="466"/>
        <v>0</v>
      </c>
      <c r="T7466" s="38">
        <f t="shared" ca="1" si="467"/>
        <v>10</v>
      </c>
      <c r="U7466" s="38">
        <f ca="1">SUM($R$9:S7466)</f>
        <v>-184420</v>
      </c>
    </row>
    <row r="7467" spans="16:21" x14ac:dyDescent="0.2">
      <c r="P7467">
        <v>7459</v>
      </c>
      <c r="Q7467" s="37">
        <f t="shared" ca="1" si="464"/>
        <v>0</v>
      </c>
      <c r="R7467" s="38">
        <f t="shared" si="465"/>
        <v>10</v>
      </c>
      <c r="S7467" s="38">
        <f t="shared" ca="1" si="466"/>
        <v>0</v>
      </c>
      <c r="T7467" s="38">
        <f t="shared" ca="1" si="467"/>
        <v>10</v>
      </c>
      <c r="U7467" s="38">
        <f ca="1">SUM($R$9:S7467)</f>
        <v>-184410</v>
      </c>
    </row>
    <row r="7468" spans="16:21" x14ac:dyDescent="0.2">
      <c r="P7468">
        <v>7460</v>
      </c>
      <c r="Q7468" s="37">
        <f t="shared" ca="1" si="464"/>
        <v>0</v>
      </c>
      <c r="R7468" s="38">
        <f t="shared" si="465"/>
        <v>10</v>
      </c>
      <c r="S7468" s="38">
        <f t="shared" ca="1" si="466"/>
        <v>0</v>
      </c>
      <c r="T7468" s="38">
        <f t="shared" ca="1" si="467"/>
        <v>10</v>
      </c>
      <c r="U7468" s="38">
        <f ca="1">SUM($R$9:S7468)</f>
        <v>-184400</v>
      </c>
    </row>
    <row r="7469" spans="16:21" x14ac:dyDescent="0.2">
      <c r="P7469">
        <v>7461</v>
      </c>
      <c r="Q7469" s="37">
        <f t="shared" ca="1" si="464"/>
        <v>0</v>
      </c>
      <c r="R7469" s="38">
        <f t="shared" si="465"/>
        <v>10</v>
      </c>
      <c r="S7469" s="38">
        <f t="shared" ca="1" si="466"/>
        <v>0</v>
      </c>
      <c r="T7469" s="38">
        <f t="shared" ca="1" si="467"/>
        <v>10</v>
      </c>
      <c r="U7469" s="38">
        <f ca="1">SUM($R$9:S7469)</f>
        <v>-184390</v>
      </c>
    </row>
    <row r="7470" spans="16:21" x14ac:dyDescent="0.2">
      <c r="P7470">
        <v>7462</v>
      </c>
      <c r="Q7470" s="37">
        <f t="shared" ca="1" si="464"/>
        <v>0</v>
      </c>
      <c r="R7470" s="38">
        <f t="shared" si="465"/>
        <v>10</v>
      </c>
      <c r="S7470" s="38">
        <f t="shared" ca="1" si="466"/>
        <v>0</v>
      </c>
      <c r="T7470" s="38">
        <f t="shared" ca="1" si="467"/>
        <v>10</v>
      </c>
      <c r="U7470" s="38">
        <f ca="1">SUM($R$9:S7470)</f>
        <v>-184380</v>
      </c>
    </row>
    <row r="7471" spans="16:21" x14ac:dyDescent="0.2">
      <c r="P7471">
        <v>7463</v>
      </c>
      <c r="Q7471" s="37">
        <f t="shared" ca="1" si="464"/>
        <v>0</v>
      </c>
      <c r="R7471" s="38">
        <f t="shared" si="465"/>
        <v>10</v>
      </c>
      <c r="S7471" s="38">
        <f t="shared" ca="1" si="466"/>
        <v>0</v>
      </c>
      <c r="T7471" s="38">
        <f t="shared" ca="1" si="467"/>
        <v>10</v>
      </c>
      <c r="U7471" s="38">
        <f ca="1">SUM($R$9:S7471)</f>
        <v>-184370</v>
      </c>
    </row>
    <row r="7472" spans="16:21" x14ac:dyDescent="0.2">
      <c r="P7472">
        <v>7464</v>
      </c>
      <c r="Q7472" s="37">
        <f t="shared" ca="1" si="464"/>
        <v>0</v>
      </c>
      <c r="R7472" s="38">
        <f t="shared" si="465"/>
        <v>10</v>
      </c>
      <c r="S7472" s="38">
        <f t="shared" ca="1" si="466"/>
        <v>0</v>
      </c>
      <c r="T7472" s="38">
        <f t="shared" ca="1" si="467"/>
        <v>10</v>
      </c>
      <c r="U7472" s="38">
        <f ca="1">SUM($R$9:S7472)</f>
        <v>-184360</v>
      </c>
    </row>
    <row r="7473" spans="16:21" x14ac:dyDescent="0.2">
      <c r="P7473">
        <v>7465</v>
      </c>
      <c r="Q7473" s="37">
        <f t="shared" ref="Q7473:Q7536" ca="1" si="468">IF(RAND()&lt;$C$2,1,0)</f>
        <v>0</v>
      </c>
      <c r="R7473" s="38">
        <f t="shared" ref="R7473:R7536" si="469">$G$2</f>
        <v>10</v>
      </c>
      <c r="S7473" s="38">
        <f t="shared" ref="S7473:S7536" ca="1" si="470">IF(Q7473=1,$G$3,$G$4)</f>
        <v>0</v>
      </c>
      <c r="T7473" s="38">
        <f t="shared" ca="1" si="467"/>
        <v>10</v>
      </c>
      <c r="U7473" s="38">
        <f ca="1">SUM($R$9:S7473)</f>
        <v>-184350</v>
      </c>
    </row>
    <row r="7474" spans="16:21" x14ac:dyDescent="0.2">
      <c r="P7474">
        <v>7466</v>
      </c>
      <c r="Q7474" s="37">
        <f t="shared" ca="1" si="468"/>
        <v>0</v>
      </c>
      <c r="R7474" s="38">
        <f t="shared" si="469"/>
        <v>10</v>
      </c>
      <c r="S7474" s="38">
        <f t="shared" ca="1" si="470"/>
        <v>0</v>
      </c>
      <c r="T7474" s="38">
        <f t="shared" ca="1" si="467"/>
        <v>10</v>
      </c>
      <c r="U7474" s="38">
        <f ca="1">SUM($R$9:S7474)</f>
        <v>-184340</v>
      </c>
    </row>
    <row r="7475" spans="16:21" x14ac:dyDescent="0.2">
      <c r="P7475">
        <v>7467</v>
      </c>
      <c r="Q7475" s="37">
        <f t="shared" ca="1" si="468"/>
        <v>0</v>
      </c>
      <c r="R7475" s="38">
        <f t="shared" si="469"/>
        <v>10</v>
      </c>
      <c r="S7475" s="38">
        <f t="shared" ca="1" si="470"/>
        <v>0</v>
      </c>
      <c r="T7475" s="38">
        <f t="shared" ca="1" si="467"/>
        <v>10</v>
      </c>
      <c r="U7475" s="38">
        <f ca="1">SUM($R$9:S7475)</f>
        <v>-184330</v>
      </c>
    </row>
    <row r="7476" spans="16:21" x14ac:dyDescent="0.2">
      <c r="P7476">
        <v>7468</v>
      </c>
      <c r="Q7476" s="37">
        <f t="shared" ca="1" si="468"/>
        <v>0</v>
      </c>
      <c r="R7476" s="38">
        <f t="shared" si="469"/>
        <v>10</v>
      </c>
      <c r="S7476" s="38">
        <f t="shared" ca="1" si="470"/>
        <v>0</v>
      </c>
      <c r="T7476" s="38">
        <f t="shared" ca="1" si="467"/>
        <v>10</v>
      </c>
      <c r="U7476" s="38">
        <f ca="1">SUM($R$9:S7476)</f>
        <v>-184320</v>
      </c>
    </row>
    <row r="7477" spans="16:21" x14ac:dyDescent="0.2">
      <c r="P7477">
        <v>7469</v>
      </c>
      <c r="Q7477" s="37">
        <f t="shared" ca="1" si="468"/>
        <v>0</v>
      </c>
      <c r="R7477" s="38">
        <f t="shared" si="469"/>
        <v>10</v>
      </c>
      <c r="S7477" s="38">
        <f t="shared" ca="1" si="470"/>
        <v>0</v>
      </c>
      <c r="T7477" s="38">
        <f t="shared" ca="1" si="467"/>
        <v>10</v>
      </c>
      <c r="U7477" s="38">
        <f ca="1">SUM($R$9:S7477)</f>
        <v>-184310</v>
      </c>
    </row>
    <row r="7478" spans="16:21" x14ac:dyDescent="0.2">
      <c r="P7478">
        <v>7470</v>
      </c>
      <c r="Q7478" s="37">
        <f t="shared" ca="1" si="468"/>
        <v>0</v>
      </c>
      <c r="R7478" s="38">
        <f t="shared" si="469"/>
        <v>10</v>
      </c>
      <c r="S7478" s="38">
        <f t="shared" ca="1" si="470"/>
        <v>0</v>
      </c>
      <c r="T7478" s="38">
        <f t="shared" ca="1" si="467"/>
        <v>10</v>
      </c>
      <c r="U7478" s="38">
        <f ca="1">SUM($R$9:S7478)</f>
        <v>-184300</v>
      </c>
    </row>
    <row r="7479" spans="16:21" x14ac:dyDescent="0.2">
      <c r="P7479">
        <v>7471</v>
      </c>
      <c r="Q7479" s="37">
        <f t="shared" ca="1" si="468"/>
        <v>0</v>
      </c>
      <c r="R7479" s="38">
        <f t="shared" si="469"/>
        <v>10</v>
      </c>
      <c r="S7479" s="38">
        <f t="shared" ca="1" si="470"/>
        <v>0</v>
      </c>
      <c r="T7479" s="38">
        <f t="shared" ca="1" si="467"/>
        <v>10</v>
      </c>
      <c r="U7479" s="38">
        <f ca="1">SUM($R$9:S7479)</f>
        <v>-184290</v>
      </c>
    </row>
    <row r="7480" spans="16:21" x14ac:dyDescent="0.2">
      <c r="P7480">
        <v>7472</v>
      </c>
      <c r="Q7480" s="37">
        <f t="shared" ca="1" si="468"/>
        <v>0</v>
      </c>
      <c r="R7480" s="38">
        <f t="shared" si="469"/>
        <v>10</v>
      </c>
      <c r="S7480" s="38">
        <f t="shared" ca="1" si="470"/>
        <v>0</v>
      </c>
      <c r="T7480" s="38">
        <f t="shared" ca="1" si="467"/>
        <v>10</v>
      </c>
      <c r="U7480" s="38">
        <f ca="1">SUM($R$9:S7480)</f>
        <v>-184280</v>
      </c>
    </row>
    <row r="7481" spans="16:21" x14ac:dyDescent="0.2">
      <c r="P7481">
        <v>7473</v>
      </c>
      <c r="Q7481" s="37">
        <f t="shared" ca="1" si="468"/>
        <v>0</v>
      </c>
      <c r="R7481" s="38">
        <f t="shared" si="469"/>
        <v>10</v>
      </c>
      <c r="S7481" s="38">
        <f t="shared" ca="1" si="470"/>
        <v>0</v>
      </c>
      <c r="T7481" s="38">
        <f t="shared" ca="1" si="467"/>
        <v>10</v>
      </c>
      <c r="U7481" s="38">
        <f ca="1">SUM($R$9:S7481)</f>
        <v>-184270</v>
      </c>
    </row>
    <row r="7482" spans="16:21" x14ac:dyDescent="0.2">
      <c r="P7482">
        <v>7474</v>
      </c>
      <c r="Q7482" s="37">
        <f t="shared" ca="1" si="468"/>
        <v>0</v>
      </c>
      <c r="R7482" s="38">
        <f t="shared" si="469"/>
        <v>10</v>
      </c>
      <c r="S7482" s="38">
        <f t="shared" ca="1" si="470"/>
        <v>0</v>
      </c>
      <c r="T7482" s="38">
        <f t="shared" ca="1" si="467"/>
        <v>10</v>
      </c>
      <c r="U7482" s="38">
        <f ca="1">SUM($R$9:S7482)</f>
        <v>-184260</v>
      </c>
    </row>
    <row r="7483" spans="16:21" x14ac:dyDescent="0.2">
      <c r="P7483">
        <v>7475</v>
      </c>
      <c r="Q7483" s="37">
        <f t="shared" ca="1" si="468"/>
        <v>0</v>
      </c>
      <c r="R7483" s="38">
        <f t="shared" si="469"/>
        <v>10</v>
      </c>
      <c r="S7483" s="38">
        <f t="shared" ca="1" si="470"/>
        <v>0</v>
      </c>
      <c r="T7483" s="38">
        <f t="shared" ca="1" si="467"/>
        <v>10</v>
      </c>
      <c r="U7483" s="38">
        <f ca="1">SUM($R$9:S7483)</f>
        <v>-184250</v>
      </c>
    </row>
    <row r="7484" spans="16:21" x14ac:dyDescent="0.2">
      <c r="P7484">
        <v>7476</v>
      </c>
      <c r="Q7484" s="37">
        <f t="shared" ca="1" si="468"/>
        <v>0</v>
      </c>
      <c r="R7484" s="38">
        <f t="shared" si="469"/>
        <v>10</v>
      </c>
      <c r="S7484" s="38">
        <f t="shared" ca="1" si="470"/>
        <v>0</v>
      </c>
      <c r="T7484" s="38">
        <f t="shared" ca="1" si="467"/>
        <v>10</v>
      </c>
      <c r="U7484" s="38">
        <f ca="1">SUM($R$9:S7484)</f>
        <v>-184240</v>
      </c>
    </row>
    <row r="7485" spans="16:21" x14ac:dyDescent="0.2">
      <c r="P7485">
        <v>7477</v>
      </c>
      <c r="Q7485" s="37">
        <f t="shared" ca="1" si="468"/>
        <v>0</v>
      </c>
      <c r="R7485" s="38">
        <f t="shared" si="469"/>
        <v>10</v>
      </c>
      <c r="S7485" s="38">
        <f t="shared" ca="1" si="470"/>
        <v>0</v>
      </c>
      <c r="T7485" s="38">
        <f t="shared" ca="1" si="467"/>
        <v>10</v>
      </c>
      <c r="U7485" s="38">
        <f ca="1">SUM($R$9:S7485)</f>
        <v>-184230</v>
      </c>
    </row>
    <row r="7486" spans="16:21" x14ac:dyDescent="0.2">
      <c r="P7486">
        <v>7478</v>
      </c>
      <c r="Q7486" s="37">
        <f t="shared" ca="1" si="468"/>
        <v>0</v>
      </c>
      <c r="R7486" s="38">
        <f t="shared" si="469"/>
        <v>10</v>
      </c>
      <c r="S7486" s="38">
        <f t="shared" ca="1" si="470"/>
        <v>0</v>
      </c>
      <c r="T7486" s="38">
        <f t="shared" ca="1" si="467"/>
        <v>10</v>
      </c>
      <c r="U7486" s="38">
        <f ca="1">SUM($R$9:S7486)</f>
        <v>-184220</v>
      </c>
    </row>
    <row r="7487" spans="16:21" x14ac:dyDescent="0.2">
      <c r="P7487">
        <v>7479</v>
      </c>
      <c r="Q7487" s="37">
        <f t="shared" ca="1" si="468"/>
        <v>0</v>
      </c>
      <c r="R7487" s="38">
        <f t="shared" si="469"/>
        <v>10</v>
      </c>
      <c r="S7487" s="38">
        <f t="shared" ca="1" si="470"/>
        <v>0</v>
      </c>
      <c r="T7487" s="38">
        <f t="shared" ca="1" si="467"/>
        <v>10</v>
      </c>
      <c r="U7487" s="38">
        <f ca="1">SUM($R$9:S7487)</f>
        <v>-184210</v>
      </c>
    </row>
    <row r="7488" spans="16:21" x14ac:dyDescent="0.2">
      <c r="P7488">
        <v>7480</v>
      </c>
      <c r="Q7488" s="37">
        <f t="shared" ca="1" si="468"/>
        <v>0</v>
      </c>
      <c r="R7488" s="38">
        <f t="shared" si="469"/>
        <v>10</v>
      </c>
      <c r="S7488" s="38">
        <f t="shared" ca="1" si="470"/>
        <v>0</v>
      </c>
      <c r="T7488" s="38">
        <f t="shared" ca="1" si="467"/>
        <v>10</v>
      </c>
      <c r="U7488" s="38">
        <f ca="1">SUM($R$9:S7488)</f>
        <v>-184200</v>
      </c>
    </row>
    <row r="7489" spans="16:21" x14ac:dyDescent="0.2">
      <c r="P7489">
        <v>7481</v>
      </c>
      <c r="Q7489" s="37">
        <f t="shared" ca="1" si="468"/>
        <v>0</v>
      </c>
      <c r="R7489" s="38">
        <f t="shared" si="469"/>
        <v>10</v>
      </c>
      <c r="S7489" s="38">
        <f t="shared" ca="1" si="470"/>
        <v>0</v>
      </c>
      <c r="T7489" s="38">
        <f t="shared" ca="1" si="467"/>
        <v>10</v>
      </c>
      <c r="U7489" s="38">
        <f ca="1">SUM($R$9:S7489)</f>
        <v>-184190</v>
      </c>
    </row>
    <row r="7490" spans="16:21" x14ac:dyDescent="0.2">
      <c r="P7490">
        <v>7482</v>
      </c>
      <c r="Q7490" s="37">
        <f t="shared" ca="1" si="468"/>
        <v>0</v>
      </c>
      <c r="R7490" s="38">
        <f t="shared" si="469"/>
        <v>10</v>
      </c>
      <c r="S7490" s="38">
        <f t="shared" ca="1" si="470"/>
        <v>0</v>
      </c>
      <c r="T7490" s="38">
        <f t="shared" ca="1" si="467"/>
        <v>10</v>
      </c>
      <c r="U7490" s="38">
        <f ca="1">SUM($R$9:S7490)</f>
        <v>-184180</v>
      </c>
    </row>
    <row r="7491" spans="16:21" x14ac:dyDescent="0.2">
      <c r="P7491">
        <v>7483</v>
      </c>
      <c r="Q7491" s="37">
        <f t="shared" ca="1" si="468"/>
        <v>0</v>
      </c>
      <c r="R7491" s="38">
        <f t="shared" si="469"/>
        <v>10</v>
      </c>
      <c r="S7491" s="38">
        <f t="shared" ca="1" si="470"/>
        <v>0</v>
      </c>
      <c r="T7491" s="38">
        <f t="shared" ca="1" si="467"/>
        <v>10</v>
      </c>
      <c r="U7491" s="38">
        <f ca="1">SUM($R$9:S7491)</f>
        <v>-184170</v>
      </c>
    </row>
    <row r="7492" spans="16:21" x14ac:dyDescent="0.2">
      <c r="P7492">
        <v>7484</v>
      </c>
      <c r="Q7492" s="37">
        <f t="shared" ca="1" si="468"/>
        <v>0</v>
      </c>
      <c r="R7492" s="38">
        <f t="shared" si="469"/>
        <v>10</v>
      </c>
      <c r="S7492" s="38">
        <f t="shared" ca="1" si="470"/>
        <v>0</v>
      </c>
      <c r="T7492" s="38">
        <f t="shared" ca="1" si="467"/>
        <v>10</v>
      </c>
      <c r="U7492" s="38">
        <f ca="1">SUM($R$9:S7492)</f>
        <v>-184160</v>
      </c>
    </row>
    <row r="7493" spans="16:21" x14ac:dyDescent="0.2">
      <c r="P7493">
        <v>7485</v>
      </c>
      <c r="Q7493" s="37">
        <f t="shared" ca="1" si="468"/>
        <v>0</v>
      </c>
      <c r="R7493" s="38">
        <f t="shared" si="469"/>
        <v>10</v>
      </c>
      <c r="S7493" s="38">
        <f t="shared" ca="1" si="470"/>
        <v>0</v>
      </c>
      <c r="T7493" s="38">
        <f t="shared" ca="1" si="467"/>
        <v>10</v>
      </c>
      <c r="U7493" s="38">
        <f ca="1">SUM($R$9:S7493)</f>
        <v>-184150</v>
      </c>
    </row>
    <row r="7494" spans="16:21" x14ac:dyDescent="0.2">
      <c r="P7494">
        <v>7486</v>
      </c>
      <c r="Q7494" s="37">
        <f t="shared" ca="1" si="468"/>
        <v>0</v>
      </c>
      <c r="R7494" s="38">
        <f t="shared" si="469"/>
        <v>10</v>
      </c>
      <c r="S7494" s="38">
        <f t="shared" ca="1" si="470"/>
        <v>0</v>
      </c>
      <c r="T7494" s="38">
        <f t="shared" ca="1" si="467"/>
        <v>10</v>
      </c>
      <c r="U7494" s="38">
        <f ca="1">SUM($R$9:S7494)</f>
        <v>-184140</v>
      </c>
    </row>
    <row r="7495" spans="16:21" x14ac:dyDescent="0.2">
      <c r="P7495">
        <v>7487</v>
      </c>
      <c r="Q7495" s="37">
        <f t="shared" ca="1" si="468"/>
        <v>0</v>
      </c>
      <c r="R7495" s="38">
        <f t="shared" si="469"/>
        <v>10</v>
      </c>
      <c r="S7495" s="38">
        <f t="shared" ca="1" si="470"/>
        <v>0</v>
      </c>
      <c r="T7495" s="38">
        <f t="shared" ca="1" si="467"/>
        <v>10</v>
      </c>
      <c r="U7495" s="38">
        <f ca="1">SUM($R$9:S7495)</f>
        <v>-184130</v>
      </c>
    </row>
    <row r="7496" spans="16:21" x14ac:dyDescent="0.2">
      <c r="P7496">
        <v>7488</v>
      </c>
      <c r="Q7496" s="37">
        <f t="shared" ca="1" si="468"/>
        <v>0</v>
      </c>
      <c r="R7496" s="38">
        <f t="shared" si="469"/>
        <v>10</v>
      </c>
      <c r="S7496" s="38">
        <f t="shared" ca="1" si="470"/>
        <v>0</v>
      </c>
      <c r="T7496" s="38">
        <f t="shared" ca="1" si="467"/>
        <v>10</v>
      </c>
      <c r="U7496" s="38">
        <f ca="1">SUM($R$9:S7496)</f>
        <v>-184120</v>
      </c>
    </row>
    <row r="7497" spans="16:21" x14ac:dyDescent="0.2">
      <c r="P7497">
        <v>7489</v>
      </c>
      <c r="Q7497" s="37">
        <f t="shared" ca="1" si="468"/>
        <v>0</v>
      </c>
      <c r="R7497" s="38">
        <f t="shared" si="469"/>
        <v>10</v>
      </c>
      <c r="S7497" s="38">
        <f t="shared" ca="1" si="470"/>
        <v>0</v>
      </c>
      <c r="T7497" s="38">
        <f t="shared" ca="1" si="467"/>
        <v>10</v>
      </c>
      <c r="U7497" s="38">
        <f ca="1">SUM($R$9:S7497)</f>
        <v>-184110</v>
      </c>
    </row>
    <row r="7498" spans="16:21" x14ac:dyDescent="0.2">
      <c r="P7498">
        <v>7490</v>
      </c>
      <c r="Q7498" s="37">
        <f t="shared" ca="1" si="468"/>
        <v>1</v>
      </c>
      <c r="R7498" s="38">
        <f t="shared" si="469"/>
        <v>10</v>
      </c>
      <c r="S7498" s="38">
        <f t="shared" ca="1" si="470"/>
        <v>-1000</v>
      </c>
      <c r="T7498" s="38">
        <f t="shared" ref="T7498:T7561" ca="1" si="471">R7498+S7498</f>
        <v>-990</v>
      </c>
      <c r="U7498" s="38">
        <f ca="1">SUM($R$9:S7498)</f>
        <v>-185100</v>
      </c>
    </row>
    <row r="7499" spans="16:21" x14ac:dyDescent="0.2">
      <c r="P7499">
        <v>7491</v>
      </c>
      <c r="Q7499" s="37">
        <f t="shared" ca="1" si="468"/>
        <v>0</v>
      </c>
      <c r="R7499" s="38">
        <f t="shared" si="469"/>
        <v>10</v>
      </c>
      <c r="S7499" s="38">
        <f t="shared" ca="1" si="470"/>
        <v>0</v>
      </c>
      <c r="T7499" s="38">
        <f t="shared" ca="1" si="471"/>
        <v>10</v>
      </c>
      <c r="U7499" s="38">
        <f ca="1">SUM($R$9:S7499)</f>
        <v>-185090</v>
      </c>
    </row>
    <row r="7500" spans="16:21" x14ac:dyDescent="0.2">
      <c r="P7500">
        <v>7492</v>
      </c>
      <c r="Q7500" s="37">
        <f t="shared" ca="1" si="468"/>
        <v>0</v>
      </c>
      <c r="R7500" s="38">
        <f t="shared" si="469"/>
        <v>10</v>
      </c>
      <c r="S7500" s="38">
        <f t="shared" ca="1" si="470"/>
        <v>0</v>
      </c>
      <c r="T7500" s="38">
        <f t="shared" ca="1" si="471"/>
        <v>10</v>
      </c>
      <c r="U7500" s="38">
        <f ca="1">SUM($R$9:S7500)</f>
        <v>-185080</v>
      </c>
    </row>
    <row r="7501" spans="16:21" x14ac:dyDescent="0.2">
      <c r="P7501">
        <v>7493</v>
      </c>
      <c r="Q7501" s="37">
        <f t="shared" ca="1" si="468"/>
        <v>0</v>
      </c>
      <c r="R7501" s="38">
        <f t="shared" si="469"/>
        <v>10</v>
      </c>
      <c r="S7501" s="38">
        <f t="shared" ca="1" si="470"/>
        <v>0</v>
      </c>
      <c r="T7501" s="38">
        <f t="shared" ca="1" si="471"/>
        <v>10</v>
      </c>
      <c r="U7501" s="38">
        <f ca="1">SUM($R$9:S7501)</f>
        <v>-185070</v>
      </c>
    </row>
    <row r="7502" spans="16:21" x14ac:dyDescent="0.2">
      <c r="P7502">
        <v>7494</v>
      </c>
      <c r="Q7502" s="37">
        <f t="shared" ca="1" si="468"/>
        <v>0</v>
      </c>
      <c r="R7502" s="38">
        <f t="shared" si="469"/>
        <v>10</v>
      </c>
      <c r="S7502" s="38">
        <f t="shared" ca="1" si="470"/>
        <v>0</v>
      </c>
      <c r="T7502" s="38">
        <f t="shared" ca="1" si="471"/>
        <v>10</v>
      </c>
      <c r="U7502" s="38">
        <f ca="1">SUM($R$9:S7502)</f>
        <v>-185060</v>
      </c>
    </row>
    <row r="7503" spans="16:21" x14ac:dyDescent="0.2">
      <c r="P7503">
        <v>7495</v>
      </c>
      <c r="Q7503" s="37">
        <f t="shared" ca="1" si="468"/>
        <v>0</v>
      </c>
      <c r="R7503" s="38">
        <f t="shared" si="469"/>
        <v>10</v>
      </c>
      <c r="S7503" s="38">
        <f t="shared" ca="1" si="470"/>
        <v>0</v>
      </c>
      <c r="T7503" s="38">
        <f t="shared" ca="1" si="471"/>
        <v>10</v>
      </c>
      <c r="U7503" s="38">
        <f ca="1">SUM($R$9:S7503)</f>
        <v>-185050</v>
      </c>
    </row>
    <row r="7504" spans="16:21" x14ac:dyDescent="0.2">
      <c r="P7504">
        <v>7496</v>
      </c>
      <c r="Q7504" s="37">
        <f t="shared" ca="1" si="468"/>
        <v>0</v>
      </c>
      <c r="R7504" s="38">
        <f t="shared" si="469"/>
        <v>10</v>
      </c>
      <c r="S7504" s="38">
        <f t="shared" ca="1" si="470"/>
        <v>0</v>
      </c>
      <c r="T7504" s="38">
        <f t="shared" ca="1" si="471"/>
        <v>10</v>
      </c>
      <c r="U7504" s="38">
        <f ca="1">SUM($R$9:S7504)</f>
        <v>-185040</v>
      </c>
    </row>
    <row r="7505" spans="16:21" x14ac:dyDescent="0.2">
      <c r="P7505">
        <v>7497</v>
      </c>
      <c r="Q7505" s="37">
        <f t="shared" ca="1" si="468"/>
        <v>0</v>
      </c>
      <c r="R7505" s="38">
        <f t="shared" si="469"/>
        <v>10</v>
      </c>
      <c r="S7505" s="38">
        <f t="shared" ca="1" si="470"/>
        <v>0</v>
      </c>
      <c r="T7505" s="38">
        <f t="shared" ca="1" si="471"/>
        <v>10</v>
      </c>
      <c r="U7505" s="38">
        <f ca="1">SUM($R$9:S7505)</f>
        <v>-185030</v>
      </c>
    </row>
    <row r="7506" spans="16:21" x14ac:dyDescent="0.2">
      <c r="P7506">
        <v>7498</v>
      </c>
      <c r="Q7506" s="37">
        <f t="shared" ca="1" si="468"/>
        <v>0</v>
      </c>
      <c r="R7506" s="38">
        <f t="shared" si="469"/>
        <v>10</v>
      </c>
      <c r="S7506" s="38">
        <f t="shared" ca="1" si="470"/>
        <v>0</v>
      </c>
      <c r="T7506" s="38">
        <f t="shared" ca="1" si="471"/>
        <v>10</v>
      </c>
      <c r="U7506" s="38">
        <f ca="1">SUM($R$9:S7506)</f>
        <v>-185020</v>
      </c>
    </row>
    <row r="7507" spans="16:21" x14ac:dyDescent="0.2">
      <c r="P7507">
        <v>7499</v>
      </c>
      <c r="Q7507" s="37">
        <f t="shared" ca="1" si="468"/>
        <v>0</v>
      </c>
      <c r="R7507" s="38">
        <f t="shared" si="469"/>
        <v>10</v>
      </c>
      <c r="S7507" s="38">
        <f t="shared" ca="1" si="470"/>
        <v>0</v>
      </c>
      <c r="T7507" s="38">
        <f t="shared" ca="1" si="471"/>
        <v>10</v>
      </c>
      <c r="U7507" s="38">
        <f ca="1">SUM($R$9:S7507)</f>
        <v>-185010</v>
      </c>
    </row>
    <row r="7508" spans="16:21" x14ac:dyDescent="0.2">
      <c r="P7508">
        <v>7500</v>
      </c>
      <c r="Q7508" s="37">
        <f t="shared" ca="1" si="468"/>
        <v>0</v>
      </c>
      <c r="R7508" s="38">
        <f t="shared" si="469"/>
        <v>10</v>
      </c>
      <c r="S7508" s="38">
        <f t="shared" ca="1" si="470"/>
        <v>0</v>
      </c>
      <c r="T7508" s="38">
        <f t="shared" ca="1" si="471"/>
        <v>10</v>
      </c>
      <c r="U7508" s="38">
        <f ca="1">SUM($R$9:S7508)</f>
        <v>-185000</v>
      </c>
    </row>
    <row r="7509" spans="16:21" x14ac:dyDescent="0.2">
      <c r="P7509">
        <v>7501</v>
      </c>
      <c r="Q7509" s="37">
        <f t="shared" ca="1" si="468"/>
        <v>0</v>
      </c>
      <c r="R7509" s="38">
        <f t="shared" si="469"/>
        <v>10</v>
      </c>
      <c r="S7509" s="38">
        <f t="shared" ca="1" si="470"/>
        <v>0</v>
      </c>
      <c r="T7509" s="38">
        <f t="shared" ca="1" si="471"/>
        <v>10</v>
      </c>
      <c r="U7509" s="38">
        <f ca="1">SUM($R$9:S7509)</f>
        <v>-184990</v>
      </c>
    </row>
    <row r="7510" spans="16:21" x14ac:dyDescent="0.2">
      <c r="P7510">
        <v>7502</v>
      </c>
      <c r="Q7510" s="37">
        <f t="shared" ca="1" si="468"/>
        <v>0</v>
      </c>
      <c r="R7510" s="38">
        <f t="shared" si="469"/>
        <v>10</v>
      </c>
      <c r="S7510" s="38">
        <f t="shared" ca="1" si="470"/>
        <v>0</v>
      </c>
      <c r="T7510" s="38">
        <f t="shared" ca="1" si="471"/>
        <v>10</v>
      </c>
      <c r="U7510" s="38">
        <f ca="1">SUM($R$9:S7510)</f>
        <v>-184980</v>
      </c>
    </row>
    <row r="7511" spans="16:21" x14ac:dyDescent="0.2">
      <c r="P7511">
        <v>7503</v>
      </c>
      <c r="Q7511" s="37">
        <f t="shared" ca="1" si="468"/>
        <v>0</v>
      </c>
      <c r="R7511" s="38">
        <f t="shared" si="469"/>
        <v>10</v>
      </c>
      <c r="S7511" s="38">
        <f t="shared" ca="1" si="470"/>
        <v>0</v>
      </c>
      <c r="T7511" s="38">
        <f t="shared" ca="1" si="471"/>
        <v>10</v>
      </c>
      <c r="U7511" s="38">
        <f ca="1">SUM($R$9:S7511)</f>
        <v>-184970</v>
      </c>
    </row>
    <row r="7512" spans="16:21" x14ac:dyDescent="0.2">
      <c r="P7512">
        <v>7504</v>
      </c>
      <c r="Q7512" s="37">
        <f t="shared" ca="1" si="468"/>
        <v>0</v>
      </c>
      <c r="R7512" s="38">
        <f t="shared" si="469"/>
        <v>10</v>
      </c>
      <c r="S7512" s="38">
        <f t="shared" ca="1" si="470"/>
        <v>0</v>
      </c>
      <c r="T7512" s="38">
        <f t="shared" ca="1" si="471"/>
        <v>10</v>
      </c>
      <c r="U7512" s="38">
        <f ca="1">SUM($R$9:S7512)</f>
        <v>-184960</v>
      </c>
    </row>
    <row r="7513" spans="16:21" x14ac:dyDescent="0.2">
      <c r="P7513">
        <v>7505</v>
      </c>
      <c r="Q7513" s="37">
        <f t="shared" ca="1" si="468"/>
        <v>0</v>
      </c>
      <c r="R7513" s="38">
        <f t="shared" si="469"/>
        <v>10</v>
      </c>
      <c r="S7513" s="38">
        <f t="shared" ca="1" si="470"/>
        <v>0</v>
      </c>
      <c r="T7513" s="38">
        <f t="shared" ca="1" si="471"/>
        <v>10</v>
      </c>
      <c r="U7513" s="38">
        <f ca="1">SUM($R$9:S7513)</f>
        <v>-184950</v>
      </c>
    </row>
    <row r="7514" spans="16:21" x14ac:dyDescent="0.2">
      <c r="P7514">
        <v>7506</v>
      </c>
      <c r="Q7514" s="37">
        <f t="shared" ca="1" si="468"/>
        <v>0</v>
      </c>
      <c r="R7514" s="38">
        <f t="shared" si="469"/>
        <v>10</v>
      </c>
      <c r="S7514" s="38">
        <f t="shared" ca="1" si="470"/>
        <v>0</v>
      </c>
      <c r="T7514" s="38">
        <f t="shared" ca="1" si="471"/>
        <v>10</v>
      </c>
      <c r="U7514" s="38">
        <f ca="1">SUM($R$9:S7514)</f>
        <v>-184940</v>
      </c>
    </row>
    <row r="7515" spans="16:21" x14ac:dyDescent="0.2">
      <c r="P7515">
        <v>7507</v>
      </c>
      <c r="Q7515" s="37">
        <f t="shared" ca="1" si="468"/>
        <v>0</v>
      </c>
      <c r="R7515" s="38">
        <f t="shared" si="469"/>
        <v>10</v>
      </c>
      <c r="S7515" s="38">
        <f t="shared" ca="1" si="470"/>
        <v>0</v>
      </c>
      <c r="T7515" s="38">
        <f t="shared" ca="1" si="471"/>
        <v>10</v>
      </c>
      <c r="U7515" s="38">
        <f ca="1">SUM($R$9:S7515)</f>
        <v>-184930</v>
      </c>
    </row>
    <row r="7516" spans="16:21" x14ac:dyDescent="0.2">
      <c r="P7516">
        <v>7508</v>
      </c>
      <c r="Q7516" s="37">
        <f t="shared" ca="1" si="468"/>
        <v>0</v>
      </c>
      <c r="R7516" s="38">
        <f t="shared" si="469"/>
        <v>10</v>
      </c>
      <c r="S7516" s="38">
        <f t="shared" ca="1" si="470"/>
        <v>0</v>
      </c>
      <c r="T7516" s="38">
        <f t="shared" ca="1" si="471"/>
        <v>10</v>
      </c>
      <c r="U7516" s="38">
        <f ca="1">SUM($R$9:S7516)</f>
        <v>-184920</v>
      </c>
    </row>
    <row r="7517" spans="16:21" x14ac:dyDescent="0.2">
      <c r="P7517">
        <v>7509</v>
      </c>
      <c r="Q7517" s="37">
        <f t="shared" ca="1" si="468"/>
        <v>0</v>
      </c>
      <c r="R7517" s="38">
        <f t="shared" si="469"/>
        <v>10</v>
      </c>
      <c r="S7517" s="38">
        <f t="shared" ca="1" si="470"/>
        <v>0</v>
      </c>
      <c r="T7517" s="38">
        <f t="shared" ca="1" si="471"/>
        <v>10</v>
      </c>
      <c r="U7517" s="38">
        <f ca="1">SUM($R$9:S7517)</f>
        <v>-184910</v>
      </c>
    </row>
    <row r="7518" spans="16:21" x14ac:dyDescent="0.2">
      <c r="P7518">
        <v>7510</v>
      </c>
      <c r="Q7518" s="37">
        <f t="shared" ca="1" si="468"/>
        <v>0</v>
      </c>
      <c r="R7518" s="38">
        <f t="shared" si="469"/>
        <v>10</v>
      </c>
      <c r="S7518" s="38">
        <f t="shared" ca="1" si="470"/>
        <v>0</v>
      </c>
      <c r="T7518" s="38">
        <f t="shared" ca="1" si="471"/>
        <v>10</v>
      </c>
      <c r="U7518" s="38">
        <f ca="1">SUM($R$9:S7518)</f>
        <v>-184900</v>
      </c>
    </row>
    <row r="7519" spans="16:21" x14ac:dyDescent="0.2">
      <c r="P7519">
        <v>7511</v>
      </c>
      <c r="Q7519" s="37">
        <f t="shared" ca="1" si="468"/>
        <v>0</v>
      </c>
      <c r="R7519" s="38">
        <f t="shared" si="469"/>
        <v>10</v>
      </c>
      <c r="S7519" s="38">
        <f t="shared" ca="1" si="470"/>
        <v>0</v>
      </c>
      <c r="T7519" s="38">
        <f t="shared" ca="1" si="471"/>
        <v>10</v>
      </c>
      <c r="U7519" s="38">
        <f ca="1">SUM($R$9:S7519)</f>
        <v>-184890</v>
      </c>
    </row>
    <row r="7520" spans="16:21" x14ac:dyDescent="0.2">
      <c r="P7520">
        <v>7512</v>
      </c>
      <c r="Q7520" s="37">
        <f t="shared" ca="1" si="468"/>
        <v>0</v>
      </c>
      <c r="R7520" s="38">
        <f t="shared" si="469"/>
        <v>10</v>
      </c>
      <c r="S7520" s="38">
        <f t="shared" ca="1" si="470"/>
        <v>0</v>
      </c>
      <c r="T7520" s="38">
        <f t="shared" ca="1" si="471"/>
        <v>10</v>
      </c>
      <c r="U7520" s="38">
        <f ca="1">SUM($R$9:S7520)</f>
        <v>-184880</v>
      </c>
    </row>
    <row r="7521" spans="16:21" x14ac:dyDescent="0.2">
      <c r="P7521">
        <v>7513</v>
      </c>
      <c r="Q7521" s="37">
        <f t="shared" ca="1" si="468"/>
        <v>0</v>
      </c>
      <c r="R7521" s="38">
        <f t="shared" si="469"/>
        <v>10</v>
      </c>
      <c r="S7521" s="38">
        <f t="shared" ca="1" si="470"/>
        <v>0</v>
      </c>
      <c r="T7521" s="38">
        <f t="shared" ca="1" si="471"/>
        <v>10</v>
      </c>
      <c r="U7521" s="38">
        <f ca="1">SUM($R$9:S7521)</f>
        <v>-184870</v>
      </c>
    </row>
    <row r="7522" spans="16:21" x14ac:dyDescent="0.2">
      <c r="P7522">
        <v>7514</v>
      </c>
      <c r="Q7522" s="37">
        <f t="shared" ca="1" si="468"/>
        <v>0</v>
      </c>
      <c r="R7522" s="38">
        <f t="shared" si="469"/>
        <v>10</v>
      </c>
      <c r="S7522" s="38">
        <f t="shared" ca="1" si="470"/>
        <v>0</v>
      </c>
      <c r="T7522" s="38">
        <f t="shared" ca="1" si="471"/>
        <v>10</v>
      </c>
      <c r="U7522" s="38">
        <f ca="1">SUM($R$9:S7522)</f>
        <v>-184860</v>
      </c>
    </row>
    <row r="7523" spans="16:21" x14ac:dyDescent="0.2">
      <c r="P7523">
        <v>7515</v>
      </c>
      <c r="Q7523" s="37">
        <f t="shared" ca="1" si="468"/>
        <v>0</v>
      </c>
      <c r="R7523" s="38">
        <f t="shared" si="469"/>
        <v>10</v>
      </c>
      <c r="S7523" s="38">
        <f t="shared" ca="1" si="470"/>
        <v>0</v>
      </c>
      <c r="T7523" s="38">
        <f t="shared" ca="1" si="471"/>
        <v>10</v>
      </c>
      <c r="U7523" s="38">
        <f ca="1">SUM($R$9:S7523)</f>
        <v>-184850</v>
      </c>
    </row>
    <row r="7524" spans="16:21" x14ac:dyDescent="0.2">
      <c r="P7524">
        <v>7516</v>
      </c>
      <c r="Q7524" s="37">
        <f t="shared" ca="1" si="468"/>
        <v>0</v>
      </c>
      <c r="R7524" s="38">
        <f t="shared" si="469"/>
        <v>10</v>
      </c>
      <c r="S7524" s="38">
        <f t="shared" ca="1" si="470"/>
        <v>0</v>
      </c>
      <c r="T7524" s="38">
        <f t="shared" ca="1" si="471"/>
        <v>10</v>
      </c>
      <c r="U7524" s="38">
        <f ca="1">SUM($R$9:S7524)</f>
        <v>-184840</v>
      </c>
    </row>
    <row r="7525" spans="16:21" x14ac:dyDescent="0.2">
      <c r="P7525">
        <v>7517</v>
      </c>
      <c r="Q7525" s="37">
        <f t="shared" ca="1" si="468"/>
        <v>0</v>
      </c>
      <c r="R7525" s="38">
        <f t="shared" si="469"/>
        <v>10</v>
      </c>
      <c r="S7525" s="38">
        <f t="shared" ca="1" si="470"/>
        <v>0</v>
      </c>
      <c r="T7525" s="38">
        <f t="shared" ca="1" si="471"/>
        <v>10</v>
      </c>
      <c r="U7525" s="38">
        <f ca="1">SUM($R$9:S7525)</f>
        <v>-184830</v>
      </c>
    </row>
    <row r="7526" spans="16:21" x14ac:dyDescent="0.2">
      <c r="P7526">
        <v>7518</v>
      </c>
      <c r="Q7526" s="37">
        <f t="shared" ca="1" si="468"/>
        <v>0</v>
      </c>
      <c r="R7526" s="38">
        <f t="shared" si="469"/>
        <v>10</v>
      </c>
      <c r="S7526" s="38">
        <f t="shared" ca="1" si="470"/>
        <v>0</v>
      </c>
      <c r="T7526" s="38">
        <f t="shared" ca="1" si="471"/>
        <v>10</v>
      </c>
      <c r="U7526" s="38">
        <f ca="1">SUM($R$9:S7526)</f>
        <v>-184820</v>
      </c>
    </row>
    <row r="7527" spans="16:21" x14ac:dyDescent="0.2">
      <c r="P7527">
        <v>7519</v>
      </c>
      <c r="Q7527" s="37">
        <f t="shared" ca="1" si="468"/>
        <v>0</v>
      </c>
      <c r="R7527" s="38">
        <f t="shared" si="469"/>
        <v>10</v>
      </c>
      <c r="S7527" s="38">
        <f t="shared" ca="1" si="470"/>
        <v>0</v>
      </c>
      <c r="T7527" s="38">
        <f t="shared" ca="1" si="471"/>
        <v>10</v>
      </c>
      <c r="U7527" s="38">
        <f ca="1">SUM($R$9:S7527)</f>
        <v>-184810</v>
      </c>
    </row>
    <row r="7528" spans="16:21" x14ac:dyDescent="0.2">
      <c r="P7528">
        <v>7520</v>
      </c>
      <c r="Q7528" s="37">
        <f t="shared" ca="1" si="468"/>
        <v>0</v>
      </c>
      <c r="R7528" s="38">
        <f t="shared" si="469"/>
        <v>10</v>
      </c>
      <c r="S7528" s="38">
        <f t="shared" ca="1" si="470"/>
        <v>0</v>
      </c>
      <c r="T7528" s="38">
        <f t="shared" ca="1" si="471"/>
        <v>10</v>
      </c>
      <c r="U7528" s="38">
        <f ca="1">SUM($R$9:S7528)</f>
        <v>-184800</v>
      </c>
    </row>
    <row r="7529" spans="16:21" x14ac:dyDescent="0.2">
      <c r="P7529">
        <v>7521</v>
      </c>
      <c r="Q7529" s="37">
        <f t="shared" ca="1" si="468"/>
        <v>0</v>
      </c>
      <c r="R7529" s="38">
        <f t="shared" si="469"/>
        <v>10</v>
      </c>
      <c r="S7529" s="38">
        <f t="shared" ca="1" si="470"/>
        <v>0</v>
      </c>
      <c r="T7529" s="38">
        <f t="shared" ca="1" si="471"/>
        <v>10</v>
      </c>
      <c r="U7529" s="38">
        <f ca="1">SUM($R$9:S7529)</f>
        <v>-184790</v>
      </c>
    </row>
    <row r="7530" spans="16:21" x14ac:dyDescent="0.2">
      <c r="P7530">
        <v>7522</v>
      </c>
      <c r="Q7530" s="37">
        <f t="shared" ca="1" si="468"/>
        <v>0</v>
      </c>
      <c r="R7530" s="38">
        <f t="shared" si="469"/>
        <v>10</v>
      </c>
      <c r="S7530" s="38">
        <f t="shared" ca="1" si="470"/>
        <v>0</v>
      </c>
      <c r="T7530" s="38">
        <f t="shared" ca="1" si="471"/>
        <v>10</v>
      </c>
      <c r="U7530" s="38">
        <f ca="1">SUM($R$9:S7530)</f>
        <v>-184780</v>
      </c>
    </row>
    <row r="7531" spans="16:21" x14ac:dyDescent="0.2">
      <c r="P7531">
        <v>7523</v>
      </c>
      <c r="Q7531" s="37">
        <f t="shared" ca="1" si="468"/>
        <v>1</v>
      </c>
      <c r="R7531" s="38">
        <f t="shared" si="469"/>
        <v>10</v>
      </c>
      <c r="S7531" s="38">
        <f t="shared" ca="1" si="470"/>
        <v>-1000</v>
      </c>
      <c r="T7531" s="38">
        <f t="shared" ca="1" si="471"/>
        <v>-990</v>
      </c>
      <c r="U7531" s="38">
        <f ca="1">SUM($R$9:S7531)</f>
        <v>-185770</v>
      </c>
    </row>
    <row r="7532" spans="16:21" x14ac:dyDescent="0.2">
      <c r="P7532">
        <v>7524</v>
      </c>
      <c r="Q7532" s="37">
        <f t="shared" ca="1" si="468"/>
        <v>1</v>
      </c>
      <c r="R7532" s="38">
        <f t="shared" si="469"/>
        <v>10</v>
      </c>
      <c r="S7532" s="38">
        <f t="shared" ca="1" si="470"/>
        <v>-1000</v>
      </c>
      <c r="T7532" s="38">
        <f t="shared" ca="1" si="471"/>
        <v>-990</v>
      </c>
      <c r="U7532" s="38">
        <f ca="1">SUM($R$9:S7532)</f>
        <v>-186760</v>
      </c>
    </row>
    <row r="7533" spans="16:21" x14ac:dyDescent="0.2">
      <c r="P7533">
        <v>7525</v>
      </c>
      <c r="Q7533" s="37">
        <f t="shared" ca="1" si="468"/>
        <v>0</v>
      </c>
      <c r="R7533" s="38">
        <f t="shared" si="469"/>
        <v>10</v>
      </c>
      <c r="S7533" s="38">
        <f t="shared" ca="1" si="470"/>
        <v>0</v>
      </c>
      <c r="T7533" s="38">
        <f t="shared" ca="1" si="471"/>
        <v>10</v>
      </c>
      <c r="U7533" s="38">
        <f ca="1">SUM($R$9:S7533)</f>
        <v>-186750</v>
      </c>
    </row>
    <row r="7534" spans="16:21" x14ac:dyDescent="0.2">
      <c r="P7534">
        <v>7526</v>
      </c>
      <c r="Q7534" s="37">
        <f t="shared" ca="1" si="468"/>
        <v>0</v>
      </c>
      <c r="R7534" s="38">
        <f t="shared" si="469"/>
        <v>10</v>
      </c>
      <c r="S7534" s="38">
        <f t="shared" ca="1" si="470"/>
        <v>0</v>
      </c>
      <c r="T7534" s="38">
        <f t="shared" ca="1" si="471"/>
        <v>10</v>
      </c>
      <c r="U7534" s="38">
        <f ca="1">SUM($R$9:S7534)</f>
        <v>-186740</v>
      </c>
    </row>
    <row r="7535" spans="16:21" x14ac:dyDescent="0.2">
      <c r="P7535">
        <v>7527</v>
      </c>
      <c r="Q7535" s="37">
        <f t="shared" ca="1" si="468"/>
        <v>0</v>
      </c>
      <c r="R7535" s="38">
        <f t="shared" si="469"/>
        <v>10</v>
      </c>
      <c r="S7535" s="38">
        <f t="shared" ca="1" si="470"/>
        <v>0</v>
      </c>
      <c r="T7535" s="38">
        <f t="shared" ca="1" si="471"/>
        <v>10</v>
      </c>
      <c r="U7535" s="38">
        <f ca="1">SUM($R$9:S7535)</f>
        <v>-186730</v>
      </c>
    </row>
    <row r="7536" spans="16:21" x14ac:dyDescent="0.2">
      <c r="P7536">
        <v>7528</v>
      </c>
      <c r="Q7536" s="37">
        <f t="shared" ca="1" si="468"/>
        <v>0</v>
      </c>
      <c r="R7536" s="38">
        <f t="shared" si="469"/>
        <v>10</v>
      </c>
      <c r="S7536" s="38">
        <f t="shared" ca="1" si="470"/>
        <v>0</v>
      </c>
      <c r="T7536" s="38">
        <f t="shared" ca="1" si="471"/>
        <v>10</v>
      </c>
      <c r="U7536" s="38">
        <f ca="1">SUM($R$9:S7536)</f>
        <v>-186720</v>
      </c>
    </row>
    <row r="7537" spans="16:21" x14ac:dyDescent="0.2">
      <c r="P7537">
        <v>7529</v>
      </c>
      <c r="Q7537" s="37">
        <f t="shared" ref="Q7537:Q7600" ca="1" si="472">IF(RAND()&lt;$C$2,1,0)</f>
        <v>0</v>
      </c>
      <c r="R7537" s="38">
        <f t="shared" ref="R7537:R7600" si="473">$G$2</f>
        <v>10</v>
      </c>
      <c r="S7537" s="38">
        <f t="shared" ref="S7537:S7600" ca="1" si="474">IF(Q7537=1,$G$3,$G$4)</f>
        <v>0</v>
      </c>
      <c r="T7537" s="38">
        <f t="shared" ca="1" si="471"/>
        <v>10</v>
      </c>
      <c r="U7537" s="38">
        <f ca="1">SUM($R$9:S7537)</f>
        <v>-186710</v>
      </c>
    </row>
    <row r="7538" spans="16:21" x14ac:dyDescent="0.2">
      <c r="P7538">
        <v>7530</v>
      </c>
      <c r="Q7538" s="37">
        <f t="shared" ca="1" si="472"/>
        <v>0</v>
      </c>
      <c r="R7538" s="38">
        <f t="shared" si="473"/>
        <v>10</v>
      </c>
      <c r="S7538" s="38">
        <f t="shared" ca="1" si="474"/>
        <v>0</v>
      </c>
      <c r="T7538" s="38">
        <f t="shared" ca="1" si="471"/>
        <v>10</v>
      </c>
      <c r="U7538" s="38">
        <f ca="1">SUM($R$9:S7538)</f>
        <v>-186700</v>
      </c>
    </row>
    <row r="7539" spans="16:21" x14ac:dyDescent="0.2">
      <c r="P7539">
        <v>7531</v>
      </c>
      <c r="Q7539" s="37">
        <f t="shared" ca="1" si="472"/>
        <v>0</v>
      </c>
      <c r="R7539" s="38">
        <f t="shared" si="473"/>
        <v>10</v>
      </c>
      <c r="S7539" s="38">
        <f t="shared" ca="1" si="474"/>
        <v>0</v>
      </c>
      <c r="T7539" s="38">
        <f t="shared" ca="1" si="471"/>
        <v>10</v>
      </c>
      <c r="U7539" s="38">
        <f ca="1">SUM($R$9:S7539)</f>
        <v>-186690</v>
      </c>
    </row>
    <row r="7540" spans="16:21" x14ac:dyDescent="0.2">
      <c r="P7540">
        <v>7532</v>
      </c>
      <c r="Q7540" s="37">
        <f t="shared" ca="1" si="472"/>
        <v>0</v>
      </c>
      <c r="R7540" s="38">
        <f t="shared" si="473"/>
        <v>10</v>
      </c>
      <c r="S7540" s="38">
        <f t="shared" ca="1" si="474"/>
        <v>0</v>
      </c>
      <c r="T7540" s="38">
        <f t="shared" ca="1" si="471"/>
        <v>10</v>
      </c>
      <c r="U7540" s="38">
        <f ca="1">SUM($R$9:S7540)</f>
        <v>-186680</v>
      </c>
    </row>
    <row r="7541" spans="16:21" x14ac:dyDescent="0.2">
      <c r="P7541">
        <v>7533</v>
      </c>
      <c r="Q7541" s="37">
        <f t="shared" ca="1" si="472"/>
        <v>0</v>
      </c>
      <c r="R7541" s="38">
        <f t="shared" si="473"/>
        <v>10</v>
      </c>
      <c r="S7541" s="38">
        <f t="shared" ca="1" si="474"/>
        <v>0</v>
      </c>
      <c r="T7541" s="38">
        <f t="shared" ca="1" si="471"/>
        <v>10</v>
      </c>
      <c r="U7541" s="38">
        <f ca="1">SUM($R$9:S7541)</f>
        <v>-186670</v>
      </c>
    </row>
    <row r="7542" spans="16:21" x14ac:dyDescent="0.2">
      <c r="P7542">
        <v>7534</v>
      </c>
      <c r="Q7542" s="37">
        <f t="shared" ca="1" si="472"/>
        <v>0</v>
      </c>
      <c r="R7542" s="38">
        <f t="shared" si="473"/>
        <v>10</v>
      </c>
      <c r="S7542" s="38">
        <f t="shared" ca="1" si="474"/>
        <v>0</v>
      </c>
      <c r="T7542" s="38">
        <f t="shared" ca="1" si="471"/>
        <v>10</v>
      </c>
      <c r="U7542" s="38">
        <f ca="1">SUM($R$9:S7542)</f>
        <v>-186660</v>
      </c>
    </row>
    <row r="7543" spans="16:21" x14ac:dyDescent="0.2">
      <c r="P7543">
        <v>7535</v>
      </c>
      <c r="Q7543" s="37">
        <f t="shared" ca="1" si="472"/>
        <v>0</v>
      </c>
      <c r="R7543" s="38">
        <f t="shared" si="473"/>
        <v>10</v>
      </c>
      <c r="S7543" s="38">
        <f t="shared" ca="1" si="474"/>
        <v>0</v>
      </c>
      <c r="T7543" s="38">
        <f t="shared" ca="1" si="471"/>
        <v>10</v>
      </c>
      <c r="U7543" s="38">
        <f ca="1">SUM($R$9:S7543)</f>
        <v>-186650</v>
      </c>
    </row>
    <row r="7544" spans="16:21" x14ac:dyDescent="0.2">
      <c r="P7544">
        <v>7536</v>
      </c>
      <c r="Q7544" s="37">
        <f t="shared" ca="1" si="472"/>
        <v>0</v>
      </c>
      <c r="R7544" s="38">
        <f t="shared" si="473"/>
        <v>10</v>
      </c>
      <c r="S7544" s="38">
        <f t="shared" ca="1" si="474"/>
        <v>0</v>
      </c>
      <c r="T7544" s="38">
        <f t="shared" ca="1" si="471"/>
        <v>10</v>
      </c>
      <c r="U7544" s="38">
        <f ca="1">SUM($R$9:S7544)</f>
        <v>-186640</v>
      </c>
    </row>
    <row r="7545" spans="16:21" x14ac:dyDescent="0.2">
      <c r="P7545">
        <v>7537</v>
      </c>
      <c r="Q7545" s="37">
        <f t="shared" ca="1" si="472"/>
        <v>0</v>
      </c>
      <c r="R7545" s="38">
        <f t="shared" si="473"/>
        <v>10</v>
      </c>
      <c r="S7545" s="38">
        <f t="shared" ca="1" si="474"/>
        <v>0</v>
      </c>
      <c r="T7545" s="38">
        <f t="shared" ca="1" si="471"/>
        <v>10</v>
      </c>
      <c r="U7545" s="38">
        <f ca="1">SUM($R$9:S7545)</f>
        <v>-186630</v>
      </c>
    </row>
    <row r="7546" spans="16:21" x14ac:dyDescent="0.2">
      <c r="P7546">
        <v>7538</v>
      </c>
      <c r="Q7546" s="37">
        <f t="shared" ca="1" si="472"/>
        <v>0</v>
      </c>
      <c r="R7546" s="38">
        <f t="shared" si="473"/>
        <v>10</v>
      </c>
      <c r="S7546" s="38">
        <f t="shared" ca="1" si="474"/>
        <v>0</v>
      </c>
      <c r="T7546" s="38">
        <f t="shared" ca="1" si="471"/>
        <v>10</v>
      </c>
      <c r="U7546" s="38">
        <f ca="1">SUM($R$9:S7546)</f>
        <v>-186620</v>
      </c>
    </row>
    <row r="7547" spans="16:21" x14ac:dyDescent="0.2">
      <c r="P7547">
        <v>7539</v>
      </c>
      <c r="Q7547" s="37">
        <f t="shared" ca="1" si="472"/>
        <v>0</v>
      </c>
      <c r="R7547" s="38">
        <f t="shared" si="473"/>
        <v>10</v>
      </c>
      <c r="S7547" s="38">
        <f t="shared" ca="1" si="474"/>
        <v>0</v>
      </c>
      <c r="T7547" s="38">
        <f t="shared" ca="1" si="471"/>
        <v>10</v>
      </c>
      <c r="U7547" s="38">
        <f ca="1">SUM($R$9:S7547)</f>
        <v>-186610</v>
      </c>
    </row>
    <row r="7548" spans="16:21" x14ac:dyDescent="0.2">
      <c r="P7548">
        <v>7540</v>
      </c>
      <c r="Q7548" s="37">
        <f t="shared" ca="1" si="472"/>
        <v>0</v>
      </c>
      <c r="R7548" s="38">
        <f t="shared" si="473"/>
        <v>10</v>
      </c>
      <c r="S7548" s="38">
        <f t="shared" ca="1" si="474"/>
        <v>0</v>
      </c>
      <c r="T7548" s="38">
        <f t="shared" ca="1" si="471"/>
        <v>10</v>
      </c>
      <c r="U7548" s="38">
        <f ca="1">SUM($R$9:S7548)</f>
        <v>-186600</v>
      </c>
    </row>
    <row r="7549" spans="16:21" x14ac:dyDescent="0.2">
      <c r="P7549">
        <v>7541</v>
      </c>
      <c r="Q7549" s="37">
        <f t="shared" ca="1" si="472"/>
        <v>0</v>
      </c>
      <c r="R7549" s="38">
        <f t="shared" si="473"/>
        <v>10</v>
      </c>
      <c r="S7549" s="38">
        <f t="shared" ca="1" si="474"/>
        <v>0</v>
      </c>
      <c r="T7549" s="38">
        <f t="shared" ca="1" si="471"/>
        <v>10</v>
      </c>
      <c r="U7549" s="38">
        <f ca="1">SUM($R$9:S7549)</f>
        <v>-186590</v>
      </c>
    </row>
    <row r="7550" spans="16:21" x14ac:dyDescent="0.2">
      <c r="P7550">
        <v>7542</v>
      </c>
      <c r="Q7550" s="37">
        <f t="shared" ca="1" si="472"/>
        <v>0</v>
      </c>
      <c r="R7550" s="38">
        <f t="shared" si="473"/>
        <v>10</v>
      </c>
      <c r="S7550" s="38">
        <f t="shared" ca="1" si="474"/>
        <v>0</v>
      </c>
      <c r="T7550" s="38">
        <f t="shared" ca="1" si="471"/>
        <v>10</v>
      </c>
      <c r="U7550" s="38">
        <f ca="1">SUM($R$9:S7550)</f>
        <v>-186580</v>
      </c>
    </row>
    <row r="7551" spans="16:21" x14ac:dyDescent="0.2">
      <c r="P7551">
        <v>7543</v>
      </c>
      <c r="Q7551" s="37">
        <f t="shared" ca="1" si="472"/>
        <v>0</v>
      </c>
      <c r="R7551" s="38">
        <f t="shared" si="473"/>
        <v>10</v>
      </c>
      <c r="S7551" s="38">
        <f t="shared" ca="1" si="474"/>
        <v>0</v>
      </c>
      <c r="T7551" s="38">
        <f t="shared" ca="1" si="471"/>
        <v>10</v>
      </c>
      <c r="U7551" s="38">
        <f ca="1">SUM($R$9:S7551)</f>
        <v>-186570</v>
      </c>
    </row>
    <row r="7552" spans="16:21" x14ac:dyDescent="0.2">
      <c r="P7552">
        <v>7544</v>
      </c>
      <c r="Q7552" s="37">
        <f t="shared" ca="1" si="472"/>
        <v>0</v>
      </c>
      <c r="R7552" s="38">
        <f t="shared" si="473"/>
        <v>10</v>
      </c>
      <c r="S7552" s="38">
        <f t="shared" ca="1" si="474"/>
        <v>0</v>
      </c>
      <c r="T7552" s="38">
        <f t="shared" ca="1" si="471"/>
        <v>10</v>
      </c>
      <c r="U7552" s="38">
        <f ca="1">SUM($R$9:S7552)</f>
        <v>-186560</v>
      </c>
    </row>
    <row r="7553" spans="16:21" x14ac:dyDescent="0.2">
      <c r="P7553">
        <v>7545</v>
      </c>
      <c r="Q7553" s="37">
        <f t="shared" ca="1" si="472"/>
        <v>0</v>
      </c>
      <c r="R7553" s="38">
        <f t="shared" si="473"/>
        <v>10</v>
      </c>
      <c r="S7553" s="38">
        <f t="shared" ca="1" si="474"/>
        <v>0</v>
      </c>
      <c r="T7553" s="38">
        <f t="shared" ca="1" si="471"/>
        <v>10</v>
      </c>
      <c r="U7553" s="38">
        <f ca="1">SUM($R$9:S7553)</f>
        <v>-186550</v>
      </c>
    </row>
    <row r="7554" spans="16:21" x14ac:dyDescent="0.2">
      <c r="P7554">
        <v>7546</v>
      </c>
      <c r="Q7554" s="37">
        <f t="shared" ca="1" si="472"/>
        <v>0</v>
      </c>
      <c r="R7554" s="38">
        <f t="shared" si="473"/>
        <v>10</v>
      </c>
      <c r="S7554" s="38">
        <f t="shared" ca="1" si="474"/>
        <v>0</v>
      </c>
      <c r="T7554" s="38">
        <f t="shared" ca="1" si="471"/>
        <v>10</v>
      </c>
      <c r="U7554" s="38">
        <f ca="1">SUM($R$9:S7554)</f>
        <v>-186540</v>
      </c>
    </row>
    <row r="7555" spans="16:21" x14ac:dyDescent="0.2">
      <c r="P7555">
        <v>7547</v>
      </c>
      <c r="Q7555" s="37">
        <f t="shared" ca="1" si="472"/>
        <v>0</v>
      </c>
      <c r="R7555" s="38">
        <f t="shared" si="473"/>
        <v>10</v>
      </c>
      <c r="S7555" s="38">
        <f t="shared" ca="1" si="474"/>
        <v>0</v>
      </c>
      <c r="T7555" s="38">
        <f t="shared" ca="1" si="471"/>
        <v>10</v>
      </c>
      <c r="U7555" s="38">
        <f ca="1">SUM($R$9:S7555)</f>
        <v>-186530</v>
      </c>
    </row>
    <row r="7556" spans="16:21" x14ac:dyDescent="0.2">
      <c r="P7556">
        <v>7548</v>
      </c>
      <c r="Q7556" s="37">
        <f t="shared" ca="1" si="472"/>
        <v>0</v>
      </c>
      <c r="R7556" s="38">
        <f t="shared" si="473"/>
        <v>10</v>
      </c>
      <c r="S7556" s="38">
        <f t="shared" ca="1" si="474"/>
        <v>0</v>
      </c>
      <c r="T7556" s="38">
        <f t="shared" ca="1" si="471"/>
        <v>10</v>
      </c>
      <c r="U7556" s="38">
        <f ca="1">SUM($R$9:S7556)</f>
        <v>-186520</v>
      </c>
    </row>
    <row r="7557" spans="16:21" x14ac:dyDescent="0.2">
      <c r="P7557">
        <v>7549</v>
      </c>
      <c r="Q7557" s="37">
        <f t="shared" ca="1" si="472"/>
        <v>0</v>
      </c>
      <c r="R7557" s="38">
        <f t="shared" si="473"/>
        <v>10</v>
      </c>
      <c r="S7557" s="38">
        <f t="shared" ca="1" si="474"/>
        <v>0</v>
      </c>
      <c r="T7557" s="38">
        <f t="shared" ca="1" si="471"/>
        <v>10</v>
      </c>
      <c r="U7557" s="38">
        <f ca="1">SUM($R$9:S7557)</f>
        <v>-186510</v>
      </c>
    </row>
    <row r="7558" spans="16:21" x14ac:dyDescent="0.2">
      <c r="P7558">
        <v>7550</v>
      </c>
      <c r="Q7558" s="37">
        <f t="shared" ca="1" si="472"/>
        <v>0</v>
      </c>
      <c r="R7558" s="38">
        <f t="shared" si="473"/>
        <v>10</v>
      </c>
      <c r="S7558" s="38">
        <f t="shared" ca="1" si="474"/>
        <v>0</v>
      </c>
      <c r="T7558" s="38">
        <f t="shared" ca="1" si="471"/>
        <v>10</v>
      </c>
      <c r="U7558" s="38">
        <f ca="1">SUM($R$9:S7558)</f>
        <v>-186500</v>
      </c>
    </row>
    <row r="7559" spans="16:21" x14ac:dyDescent="0.2">
      <c r="P7559">
        <v>7551</v>
      </c>
      <c r="Q7559" s="37">
        <f t="shared" ca="1" si="472"/>
        <v>0</v>
      </c>
      <c r="R7559" s="38">
        <f t="shared" si="473"/>
        <v>10</v>
      </c>
      <c r="S7559" s="38">
        <f t="shared" ca="1" si="474"/>
        <v>0</v>
      </c>
      <c r="T7559" s="38">
        <f t="shared" ca="1" si="471"/>
        <v>10</v>
      </c>
      <c r="U7559" s="38">
        <f ca="1">SUM($R$9:S7559)</f>
        <v>-186490</v>
      </c>
    </row>
    <row r="7560" spans="16:21" x14ac:dyDescent="0.2">
      <c r="P7560">
        <v>7552</v>
      </c>
      <c r="Q7560" s="37">
        <f t="shared" ca="1" si="472"/>
        <v>0</v>
      </c>
      <c r="R7560" s="38">
        <f t="shared" si="473"/>
        <v>10</v>
      </c>
      <c r="S7560" s="38">
        <f t="shared" ca="1" si="474"/>
        <v>0</v>
      </c>
      <c r="T7560" s="38">
        <f t="shared" ca="1" si="471"/>
        <v>10</v>
      </c>
      <c r="U7560" s="38">
        <f ca="1">SUM($R$9:S7560)</f>
        <v>-186480</v>
      </c>
    </row>
    <row r="7561" spans="16:21" x14ac:dyDescent="0.2">
      <c r="P7561">
        <v>7553</v>
      </c>
      <c r="Q7561" s="37">
        <f t="shared" ca="1" si="472"/>
        <v>0</v>
      </c>
      <c r="R7561" s="38">
        <f t="shared" si="473"/>
        <v>10</v>
      </c>
      <c r="S7561" s="38">
        <f t="shared" ca="1" si="474"/>
        <v>0</v>
      </c>
      <c r="T7561" s="38">
        <f t="shared" ca="1" si="471"/>
        <v>10</v>
      </c>
      <c r="U7561" s="38">
        <f ca="1">SUM($R$9:S7561)</f>
        <v>-186470</v>
      </c>
    </row>
    <row r="7562" spans="16:21" x14ac:dyDescent="0.2">
      <c r="P7562">
        <v>7554</v>
      </c>
      <c r="Q7562" s="37">
        <f t="shared" ca="1" si="472"/>
        <v>0</v>
      </c>
      <c r="R7562" s="38">
        <f t="shared" si="473"/>
        <v>10</v>
      </c>
      <c r="S7562" s="38">
        <f t="shared" ca="1" si="474"/>
        <v>0</v>
      </c>
      <c r="T7562" s="38">
        <f t="shared" ref="T7562:T7625" ca="1" si="475">R7562+S7562</f>
        <v>10</v>
      </c>
      <c r="U7562" s="38">
        <f ca="1">SUM($R$9:S7562)</f>
        <v>-186460</v>
      </c>
    </row>
    <row r="7563" spans="16:21" x14ac:dyDescent="0.2">
      <c r="P7563">
        <v>7555</v>
      </c>
      <c r="Q7563" s="37">
        <f t="shared" ca="1" si="472"/>
        <v>1</v>
      </c>
      <c r="R7563" s="38">
        <f t="shared" si="473"/>
        <v>10</v>
      </c>
      <c r="S7563" s="38">
        <f t="shared" ca="1" si="474"/>
        <v>-1000</v>
      </c>
      <c r="T7563" s="38">
        <f t="shared" ca="1" si="475"/>
        <v>-990</v>
      </c>
      <c r="U7563" s="38">
        <f ca="1">SUM($R$9:S7563)</f>
        <v>-187450</v>
      </c>
    </row>
    <row r="7564" spans="16:21" x14ac:dyDescent="0.2">
      <c r="P7564">
        <v>7556</v>
      </c>
      <c r="Q7564" s="37">
        <f t="shared" ca="1" si="472"/>
        <v>0</v>
      </c>
      <c r="R7564" s="38">
        <f t="shared" si="473"/>
        <v>10</v>
      </c>
      <c r="S7564" s="38">
        <f t="shared" ca="1" si="474"/>
        <v>0</v>
      </c>
      <c r="T7564" s="38">
        <f t="shared" ca="1" si="475"/>
        <v>10</v>
      </c>
      <c r="U7564" s="38">
        <f ca="1">SUM($R$9:S7564)</f>
        <v>-187440</v>
      </c>
    </row>
    <row r="7565" spans="16:21" x14ac:dyDescent="0.2">
      <c r="P7565">
        <v>7557</v>
      </c>
      <c r="Q7565" s="37">
        <f t="shared" ca="1" si="472"/>
        <v>0</v>
      </c>
      <c r="R7565" s="38">
        <f t="shared" si="473"/>
        <v>10</v>
      </c>
      <c r="S7565" s="38">
        <f t="shared" ca="1" si="474"/>
        <v>0</v>
      </c>
      <c r="T7565" s="38">
        <f t="shared" ca="1" si="475"/>
        <v>10</v>
      </c>
      <c r="U7565" s="38">
        <f ca="1">SUM($R$9:S7565)</f>
        <v>-187430</v>
      </c>
    </row>
    <row r="7566" spans="16:21" x14ac:dyDescent="0.2">
      <c r="P7566">
        <v>7558</v>
      </c>
      <c r="Q7566" s="37">
        <f t="shared" ca="1" si="472"/>
        <v>0</v>
      </c>
      <c r="R7566" s="38">
        <f t="shared" si="473"/>
        <v>10</v>
      </c>
      <c r="S7566" s="38">
        <f t="shared" ca="1" si="474"/>
        <v>0</v>
      </c>
      <c r="T7566" s="38">
        <f t="shared" ca="1" si="475"/>
        <v>10</v>
      </c>
      <c r="U7566" s="38">
        <f ca="1">SUM($R$9:S7566)</f>
        <v>-187420</v>
      </c>
    </row>
    <row r="7567" spans="16:21" x14ac:dyDescent="0.2">
      <c r="P7567">
        <v>7559</v>
      </c>
      <c r="Q7567" s="37">
        <f t="shared" ca="1" si="472"/>
        <v>0</v>
      </c>
      <c r="R7567" s="38">
        <f t="shared" si="473"/>
        <v>10</v>
      </c>
      <c r="S7567" s="38">
        <f t="shared" ca="1" si="474"/>
        <v>0</v>
      </c>
      <c r="T7567" s="38">
        <f t="shared" ca="1" si="475"/>
        <v>10</v>
      </c>
      <c r="U7567" s="38">
        <f ca="1">SUM($R$9:S7567)</f>
        <v>-187410</v>
      </c>
    </row>
    <row r="7568" spans="16:21" x14ac:dyDescent="0.2">
      <c r="P7568">
        <v>7560</v>
      </c>
      <c r="Q7568" s="37">
        <f t="shared" ca="1" si="472"/>
        <v>0</v>
      </c>
      <c r="R7568" s="38">
        <f t="shared" si="473"/>
        <v>10</v>
      </c>
      <c r="S7568" s="38">
        <f t="shared" ca="1" si="474"/>
        <v>0</v>
      </c>
      <c r="T7568" s="38">
        <f t="shared" ca="1" si="475"/>
        <v>10</v>
      </c>
      <c r="U7568" s="38">
        <f ca="1">SUM($R$9:S7568)</f>
        <v>-187400</v>
      </c>
    </row>
    <row r="7569" spans="16:21" x14ac:dyDescent="0.2">
      <c r="P7569">
        <v>7561</v>
      </c>
      <c r="Q7569" s="37">
        <f t="shared" ca="1" si="472"/>
        <v>0</v>
      </c>
      <c r="R7569" s="38">
        <f t="shared" si="473"/>
        <v>10</v>
      </c>
      <c r="S7569" s="38">
        <f t="shared" ca="1" si="474"/>
        <v>0</v>
      </c>
      <c r="T7569" s="38">
        <f t="shared" ca="1" si="475"/>
        <v>10</v>
      </c>
      <c r="U7569" s="38">
        <f ca="1">SUM($R$9:S7569)</f>
        <v>-187390</v>
      </c>
    </row>
    <row r="7570" spans="16:21" x14ac:dyDescent="0.2">
      <c r="P7570">
        <v>7562</v>
      </c>
      <c r="Q7570" s="37">
        <f t="shared" ca="1" si="472"/>
        <v>0</v>
      </c>
      <c r="R7570" s="38">
        <f t="shared" si="473"/>
        <v>10</v>
      </c>
      <c r="S7570" s="38">
        <f t="shared" ca="1" si="474"/>
        <v>0</v>
      </c>
      <c r="T7570" s="38">
        <f t="shared" ca="1" si="475"/>
        <v>10</v>
      </c>
      <c r="U7570" s="38">
        <f ca="1">SUM($R$9:S7570)</f>
        <v>-187380</v>
      </c>
    </row>
    <row r="7571" spans="16:21" x14ac:dyDescent="0.2">
      <c r="P7571">
        <v>7563</v>
      </c>
      <c r="Q7571" s="37">
        <f t="shared" ca="1" si="472"/>
        <v>0</v>
      </c>
      <c r="R7571" s="38">
        <f t="shared" si="473"/>
        <v>10</v>
      </c>
      <c r="S7571" s="38">
        <f t="shared" ca="1" si="474"/>
        <v>0</v>
      </c>
      <c r="T7571" s="38">
        <f t="shared" ca="1" si="475"/>
        <v>10</v>
      </c>
      <c r="U7571" s="38">
        <f ca="1">SUM($R$9:S7571)</f>
        <v>-187370</v>
      </c>
    </row>
    <row r="7572" spans="16:21" x14ac:dyDescent="0.2">
      <c r="P7572">
        <v>7564</v>
      </c>
      <c r="Q7572" s="37">
        <f t="shared" ca="1" si="472"/>
        <v>1</v>
      </c>
      <c r="R7572" s="38">
        <f t="shared" si="473"/>
        <v>10</v>
      </c>
      <c r="S7572" s="38">
        <f t="shared" ca="1" si="474"/>
        <v>-1000</v>
      </c>
      <c r="T7572" s="38">
        <f t="shared" ca="1" si="475"/>
        <v>-990</v>
      </c>
      <c r="U7572" s="38">
        <f ca="1">SUM($R$9:S7572)</f>
        <v>-188360</v>
      </c>
    </row>
    <row r="7573" spans="16:21" x14ac:dyDescent="0.2">
      <c r="P7573">
        <v>7565</v>
      </c>
      <c r="Q7573" s="37">
        <f t="shared" ca="1" si="472"/>
        <v>0</v>
      </c>
      <c r="R7573" s="38">
        <f t="shared" si="473"/>
        <v>10</v>
      </c>
      <c r="S7573" s="38">
        <f t="shared" ca="1" si="474"/>
        <v>0</v>
      </c>
      <c r="T7573" s="38">
        <f t="shared" ca="1" si="475"/>
        <v>10</v>
      </c>
      <c r="U7573" s="38">
        <f ca="1">SUM($R$9:S7573)</f>
        <v>-188350</v>
      </c>
    </row>
    <row r="7574" spans="16:21" x14ac:dyDescent="0.2">
      <c r="P7574">
        <v>7566</v>
      </c>
      <c r="Q7574" s="37">
        <f t="shared" ca="1" si="472"/>
        <v>0</v>
      </c>
      <c r="R7574" s="38">
        <f t="shared" si="473"/>
        <v>10</v>
      </c>
      <c r="S7574" s="38">
        <f t="shared" ca="1" si="474"/>
        <v>0</v>
      </c>
      <c r="T7574" s="38">
        <f t="shared" ca="1" si="475"/>
        <v>10</v>
      </c>
      <c r="U7574" s="38">
        <f ca="1">SUM($R$9:S7574)</f>
        <v>-188340</v>
      </c>
    </row>
    <row r="7575" spans="16:21" x14ac:dyDescent="0.2">
      <c r="P7575">
        <v>7567</v>
      </c>
      <c r="Q7575" s="37">
        <f t="shared" ca="1" si="472"/>
        <v>0</v>
      </c>
      <c r="R7575" s="38">
        <f t="shared" si="473"/>
        <v>10</v>
      </c>
      <c r="S7575" s="38">
        <f t="shared" ca="1" si="474"/>
        <v>0</v>
      </c>
      <c r="T7575" s="38">
        <f t="shared" ca="1" si="475"/>
        <v>10</v>
      </c>
      <c r="U7575" s="38">
        <f ca="1">SUM($R$9:S7575)</f>
        <v>-188330</v>
      </c>
    </row>
    <row r="7576" spans="16:21" x14ac:dyDescent="0.2">
      <c r="P7576">
        <v>7568</v>
      </c>
      <c r="Q7576" s="37">
        <f t="shared" ca="1" si="472"/>
        <v>0</v>
      </c>
      <c r="R7576" s="38">
        <f t="shared" si="473"/>
        <v>10</v>
      </c>
      <c r="S7576" s="38">
        <f t="shared" ca="1" si="474"/>
        <v>0</v>
      </c>
      <c r="T7576" s="38">
        <f t="shared" ca="1" si="475"/>
        <v>10</v>
      </c>
      <c r="U7576" s="38">
        <f ca="1">SUM($R$9:S7576)</f>
        <v>-188320</v>
      </c>
    </row>
    <row r="7577" spans="16:21" x14ac:dyDescent="0.2">
      <c r="P7577">
        <v>7569</v>
      </c>
      <c r="Q7577" s="37">
        <f t="shared" ca="1" si="472"/>
        <v>0</v>
      </c>
      <c r="R7577" s="38">
        <f t="shared" si="473"/>
        <v>10</v>
      </c>
      <c r="S7577" s="38">
        <f t="shared" ca="1" si="474"/>
        <v>0</v>
      </c>
      <c r="T7577" s="38">
        <f t="shared" ca="1" si="475"/>
        <v>10</v>
      </c>
      <c r="U7577" s="38">
        <f ca="1">SUM($R$9:S7577)</f>
        <v>-188310</v>
      </c>
    </row>
    <row r="7578" spans="16:21" x14ac:dyDescent="0.2">
      <c r="P7578">
        <v>7570</v>
      </c>
      <c r="Q7578" s="37">
        <f t="shared" ca="1" si="472"/>
        <v>0</v>
      </c>
      <c r="R7578" s="38">
        <f t="shared" si="473"/>
        <v>10</v>
      </c>
      <c r="S7578" s="38">
        <f t="shared" ca="1" si="474"/>
        <v>0</v>
      </c>
      <c r="T7578" s="38">
        <f t="shared" ca="1" si="475"/>
        <v>10</v>
      </c>
      <c r="U7578" s="38">
        <f ca="1">SUM($R$9:S7578)</f>
        <v>-188300</v>
      </c>
    </row>
    <row r="7579" spans="16:21" x14ac:dyDescent="0.2">
      <c r="P7579">
        <v>7571</v>
      </c>
      <c r="Q7579" s="37">
        <f t="shared" ca="1" si="472"/>
        <v>1</v>
      </c>
      <c r="R7579" s="38">
        <f t="shared" si="473"/>
        <v>10</v>
      </c>
      <c r="S7579" s="38">
        <f t="shared" ca="1" si="474"/>
        <v>-1000</v>
      </c>
      <c r="T7579" s="38">
        <f t="shared" ca="1" si="475"/>
        <v>-990</v>
      </c>
      <c r="U7579" s="38">
        <f ca="1">SUM($R$9:S7579)</f>
        <v>-189290</v>
      </c>
    </row>
    <row r="7580" spans="16:21" x14ac:dyDescent="0.2">
      <c r="P7580">
        <v>7572</v>
      </c>
      <c r="Q7580" s="37">
        <f t="shared" ca="1" si="472"/>
        <v>0</v>
      </c>
      <c r="R7580" s="38">
        <f t="shared" si="473"/>
        <v>10</v>
      </c>
      <c r="S7580" s="38">
        <f t="shared" ca="1" si="474"/>
        <v>0</v>
      </c>
      <c r="T7580" s="38">
        <f t="shared" ca="1" si="475"/>
        <v>10</v>
      </c>
      <c r="U7580" s="38">
        <f ca="1">SUM($R$9:S7580)</f>
        <v>-189280</v>
      </c>
    </row>
    <row r="7581" spans="16:21" x14ac:dyDescent="0.2">
      <c r="P7581">
        <v>7573</v>
      </c>
      <c r="Q7581" s="37">
        <f t="shared" ca="1" si="472"/>
        <v>0</v>
      </c>
      <c r="R7581" s="38">
        <f t="shared" si="473"/>
        <v>10</v>
      </c>
      <c r="S7581" s="38">
        <f t="shared" ca="1" si="474"/>
        <v>0</v>
      </c>
      <c r="T7581" s="38">
        <f t="shared" ca="1" si="475"/>
        <v>10</v>
      </c>
      <c r="U7581" s="38">
        <f ca="1">SUM($R$9:S7581)</f>
        <v>-189270</v>
      </c>
    </row>
    <row r="7582" spans="16:21" x14ac:dyDescent="0.2">
      <c r="P7582">
        <v>7574</v>
      </c>
      <c r="Q7582" s="37">
        <f t="shared" ca="1" si="472"/>
        <v>0</v>
      </c>
      <c r="R7582" s="38">
        <f t="shared" si="473"/>
        <v>10</v>
      </c>
      <c r="S7582" s="38">
        <f t="shared" ca="1" si="474"/>
        <v>0</v>
      </c>
      <c r="T7582" s="38">
        <f t="shared" ca="1" si="475"/>
        <v>10</v>
      </c>
      <c r="U7582" s="38">
        <f ca="1">SUM($R$9:S7582)</f>
        <v>-189260</v>
      </c>
    </row>
    <row r="7583" spans="16:21" x14ac:dyDescent="0.2">
      <c r="P7583">
        <v>7575</v>
      </c>
      <c r="Q7583" s="37">
        <f t="shared" ca="1" si="472"/>
        <v>0</v>
      </c>
      <c r="R7583" s="38">
        <f t="shared" si="473"/>
        <v>10</v>
      </c>
      <c r="S7583" s="38">
        <f t="shared" ca="1" si="474"/>
        <v>0</v>
      </c>
      <c r="T7583" s="38">
        <f t="shared" ca="1" si="475"/>
        <v>10</v>
      </c>
      <c r="U7583" s="38">
        <f ca="1">SUM($R$9:S7583)</f>
        <v>-189250</v>
      </c>
    </row>
    <row r="7584" spans="16:21" x14ac:dyDescent="0.2">
      <c r="P7584">
        <v>7576</v>
      </c>
      <c r="Q7584" s="37">
        <f t="shared" ca="1" si="472"/>
        <v>0</v>
      </c>
      <c r="R7584" s="38">
        <f t="shared" si="473"/>
        <v>10</v>
      </c>
      <c r="S7584" s="38">
        <f t="shared" ca="1" si="474"/>
        <v>0</v>
      </c>
      <c r="T7584" s="38">
        <f t="shared" ca="1" si="475"/>
        <v>10</v>
      </c>
      <c r="U7584" s="38">
        <f ca="1">SUM($R$9:S7584)</f>
        <v>-189240</v>
      </c>
    </row>
    <row r="7585" spans="16:21" x14ac:dyDescent="0.2">
      <c r="P7585">
        <v>7577</v>
      </c>
      <c r="Q7585" s="37">
        <f t="shared" ca="1" si="472"/>
        <v>0</v>
      </c>
      <c r="R7585" s="38">
        <f t="shared" si="473"/>
        <v>10</v>
      </c>
      <c r="S7585" s="38">
        <f t="shared" ca="1" si="474"/>
        <v>0</v>
      </c>
      <c r="T7585" s="38">
        <f t="shared" ca="1" si="475"/>
        <v>10</v>
      </c>
      <c r="U7585" s="38">
        <f ca="1">SUM($R$9:S7585)</f>
        <v>-189230</v>
      </c>
    </row>
    <row r="7586" spans="16:21" x14ac:dyDescent="0.2">
      <c r="P7586">
        <v>7578</v>
      </c>
      <c r="Q7586" s="37">
        <f t="shared" ca="1" si="472"/>
        <v>0</v>
      </c>
      <c r="R7586" s="38">
        <f t="shared" si="473"/>
        <v>10</v>
      </c>
      <c r="S7586" s="38">
        <f t="shared" ca="1" si="474"/>
        <v>0</v>
      </c>
      <c r="T7586" s="38">
        <f t="shared" ca="1" si="475"/>
        <v>10</v>
      </c>
      <c r="U7586" s="38">
        <f ca="1">SUM($R$9:S7586)</f>
        <v>-189220</v>
      </c>
    </row>
    <row r="7587" spans="16:21" x14ac:dyDescent="0.2">
      <c r="P7587">
        <v>7579</v>
      </c>
      <c r="Q7587" s="37">
        <f t="shared" ca="1" si="472"/>
        <v>0</v>
      </c>
      <c r="R7587" s="38">
        <f t="shared" si="473"/>
        <v>10</v>
      </c>
      <c r="S7587" s="38">
        <f t="shared" ca="1" si="474"/>
        <v>0</v>
      </c>
      <c r="T7587" s="38">
        <f t="shared" ca="1" si="475"/>
        <v>10</v>
      </c>
      <c r="U7587" s="38">
        <f ca="1">SUM($R$9:S7587)</f>
        <v>-189210</v>
      </c>
    </row>
    <row r="7588" spans="16:21" x14ac:dyDescent="0.2">
      <c r="P7588">
        <v>7580</v>
      </c>
      <c r="Q7588" s="37">
        <f t="shared" ca="1" si="472"/>
        <v>0</v>
      </c>
      <c r="R7588" s="38">
        <f t="shared" si="473"/>
        <v>10</v>
      </c>
      <c r="S7588" s="38">
        <f t="shared" ca="1" si="474"/>
        <v>0</v>
      </c>
      <c r="T7588" s="38">
        <f t="shared" ca="1" si="475"/>
        <v>10</v>
      </c>
      <c r="U7588" s="38">
        <f ca="1">SUM($R$9:S7588)</f>
        <v>-189200</v>
      </c>
    </row>
    <row r="7589" spans="16:21" x14ac:dyDescent="0.2">
      <c r="P7589">
        <v>7581</v>
      </c>
      <c r="Q7589" s="37">
        <f t="shared" ca="1" si="472"/>
        <v>0</v>
      </c>
      <c r="R7589" s="38">
        <f t="shared" si="473"/>
        <v>10</v>
      </c>
      <c r="S7589" s="38">
        <f t="shared" ca="1" si="474"/>
        <v>0</v>
      </c>
      <c r="T7589" s="38">
        <f t="shared" ca="1" si="475"/>
        <v>10</v>
      </c>
      <c r="U7589" s="38">
        <f ca="1">SUM($R$9:S7589)</f>
        <v>-189190</v>
      </c>
    </row>
    <row r="7590" spans="16:21" x14ac:dyDescent="0.2">
      <c r="P7590">
        <v>7582</v>
      </c>
      <c r="Q7590" s="37">
        <f t="shared" ca="1" si="472"/>
        <v>0</v>
      </c>
      <c r="R7590" s="38">
        <f t="shared" si="473"/>
        <v>10</v>
      </c>
      <c r="S7590" s="38">
        <f t="shared" ca="1" si="474"/>
        <v>0</v>
      </c>
      <c r="T7590" s="38">
        <f t="shared" ca="1" si="475"/>
        <v>10</v>
      </c>
      <c r="U7590" s="38">
        <f ca="1">SUM($R$9:S7590)</f>
        <v>-189180</v>
      </c>
    </row>
    <row r="7591" spans="16:21" x14ac:dyDescent="0.2">
      <c r="P7591">
        <v>7583</v>
      </c>
      <c r="Q7591" s="37">
        <f t="shared" ca="1" si="472"/>
        <v>0</v>
      </c>
      <c r="R7591" s="38">
        <f t="shared" si="473"/>
        <v>10</v>
      </c>
      <c r="S7591" s="38">
        <f t="shared" ca="1" si="474"/>
        <v>0</v>
      </c>
      <c r="T7591" s="38">
        <f t="shared" ca="1" si="475"/>
        <v>10</v>
      </c>
      <c r="U7591" s="38">
        <f ca="1">SUM($R$9:S7591)</f>
        <v>-189170</v>
      </c>
    </row>
    <row r="7592" spans="16:21" x14ac:dyDescent="0.2">
      <c r="P7592">
        <v>7584</v>
      </c>
      <c r="Q7592" s="37">
        <f t="shared" ca="1" si="472"/>
        <v>0</v>
      </c>
      <c r="R7592" s="38">
        <f t="shared" si="473"/>
        <v>10</v>
      </c>
      <c r="S7592" s="38">
        <f t="shared" ca="1" si="474"/>
        <v>0</v>
      </c>
      <c r="T7592" s="38">
        <f t="shared" ca="1" si="475"/>
        <v>10</v>
      </c>
      <c r="U7592" s="38">
        <f ca="1">SUM($R$9:S7592)</f>
        <v>-189160</v>
      </c>
    </row>
    <row r="7593" spans="16:21" x14ac:dyDescent="0.2">
      <c r="P7593">
        <v>7585</v>
      </c>
      <c r="Q7593" s="37">
        <f t="shared" ca="1" si="472"/>
        <v>0</v>
      </c>
      <c r="R7593" s="38">
        <f t="shared" si="473"/>
        <v>10</v>
      </c>
      <c r="S7593" s="38">
        <f t="shared" ca="1" si="474"/>
        <v>0</v>
      </c>
      <c r="T7593" s="38">
        <f t="shared" ca="1" si="475"/>
        <v>10</v>
      </c>
      <c r="U7593" s="38">
        <f ca="1">SUM($R$9:S7593)</f>
        <v>-189150</v>
      </c>
    </row>
    <row r="7594" spans="16:21" x14ac:dyDescent="0.2">
      <c r="P7594">
        <v>7586</v>
      </c>
      <c r="Q7594" s="37">
        <f t="shared" ca="1" si="472"/>
        <v>0</v>
      </c>
      <c r="R7594" s="38">
        <f t="shared" si="473"/>
        <v>10</v>
      </c>
      <c r="S7594" s="38">
        <f t="shared" ca="1" si="474"/>
        <v>0</v>
      </c>
      <c r="T7594" s="38">
        <f t="shared" ca="1" si="475"/>
        <v>10</v>
      </c>
      <c r="U7594" s="38">
        <f ca="1">SUM($R$9:S7594)</f>
        <v>-189140</v>
      </c>
    </row>
    <row r="7595" spans="16:21" x14ac:dyDescent="0.2">
      <c r="P7595">
        <v>7587</v>
      </c>
      <c r="Q7595" s="37">
        <f t="shared" ca="1" si="472"/>
        <v>0</v>
      </c>
      <c r="R7595" s="38">
        <f t="shared" si="473"/>
        <v>10</v>
      </c>
      <c r="S7595" s="38">
        <f t="shared" ca="1" si="474"/>
        <v>0</v>
      </c>
      <c r="T7595" s="38">
        <f t="shared" ca="1" si="475"/>
        <v>10</v>
      </c>
      <c r="U7595" s="38">
        <f ca="1">SUM($R$9:S7595)</f>
        <v>-189130</v>
      </c>
    </row>
    <row r="7596" spans="16:21" x14ac:dyDescent="0.2">
      <c r="P7596">
        <v>7588</v>
      </c>
      <c r="Q7596" s="37">
        <f t="shared" ca="1" si="472"/>
        <v>0</v>
      </c>
      <c r="R7596" s="38">
        <f t="shared" si="473"/>
        <v>10</v>
      </c>
      <c r="S7596" s="38">
        <f t="shared" ca="1" si="474"/>
        <v>0</v>
      </c>
      <c r="T7596" s="38">
        <f t="shared" ca="1" si="475"/>
        <v>10</v>
      </c>
      <c r="U7596" s="38">
        <f ca="1">SUM($R$9:S7596)</f>
        <v>-189120</v>
      </c>
    </row>
    <row r="7597" spans="16:21" x14ac:dyDescent="0.2">
      <c r="P7597">
        <v>7589</v>
      </c>
      <c r="Q7597" s="37">
        <f t="shared" ca="1" si="472"/>
        <v>0</v>
      </c>
      <c r="R7597" s="38">
        <f t="shared" si="473"/>
        <v>10</v>
      </c>
      <c r="S7597" s="38">
        <f t="shared" ca="1" si="474"/>
        <v>0</v>
      </c>
      <c r="T7597" s="38">
        <f t="shared" ca="1" si="475"/>
        <v>10</v>
      </c>
      <c r="U7597" s="38">
        <f ca="1">SUM($R$9:S7597)</f>
        <v>-189110</v>
      </c>
    </row>
    <row r="7598" spans="16:21" x14ac:dyDescent="0.2">
      <c r="P7598">
        <v>7590</v>
      </c>
      <c r="Q7598" s="37">
        <f t="shared" ca="1" si="472"/>
        <v>0</v>
      </c>
      <c r="R7598" s="38">
        <f t="shared" si="473"/>
        <v>10</v>
      </c>
      <c r="S7598" s="38">
        <f t="shared" ca="1" si="474"/>
        <v>0</v>
      </c>
      <c r="T7598" s="38">
        <f t="shared" ca="1" si="475"/>
        <v>10</v>
      </c>
      <c r="U7598" s="38">
        <f ca="1">SUM($R$9:S7598)</f>
        <v>-189100</v>
      </c>
    </row>
    <row r="7599" spans="16:21" x14ac:dyDescent="0.2">
      <c r="P7599">
        <v>7591</v>
      </c>
      <c r="Q7599" s="37">
        <f t="shared" ca="1" si="472"/>
        <v>0</v>
      </c>
      <c r="R7599" s="38">
        <f t="shared" si="473"/>
        <v>10</v>
      </c>
      <c r="S7599" s="38">
        <f t="shared" ca="1" si="474"/>
        <v>0</v>
      </c>
      <c r="T7599" s="38">
        <f t="shared" ca="1" si="475"/>
        <v>10</v>
      </c>
      <c r="U7599" s="38">
        <f ca="1">SUM($R$9:S7599)</f>
        <v>-189090</v>
      </c>
    </row>
    <row r="7600" spans="16:21" x14ac:dyDescent="0.2">
      <c r="P7600">
        <v>7592</v>
      </c>
      <c r="Q7600" s="37">
        <f t="shared" ca="1" si="472"/>
        <v>0</v>
      </c>
      <c r="R7600" s="38">
        <f t="shared" si="473"/>
        <v>10</v>
      </c>
      <c r="S7600" s="38">
        <f t="shared" ca="1" si="474"/>
        <v>0</v>
      </c>
      <c r="T7600" s="38">
        <f t="shared" ca="1" si="475"/>
        <v>10</v>
      </c>
      <c r="U7600" s="38">
        <f ca="1">SUM($R$9:S7600)</f>
        <v>-189080</v>
      </c>
    </row>
    <row r="7601" spans="16:21" x14ac:dyDescent="0.2">
      <c r="P7601">
        <v>7593</v>
      </c>
      <c r="Q7601" s="37">
        <f t="shared" ref="Q7601:Q7664" ca="1" si="476">IF(RAND()&lt;$C$2,1,0)</f>
        <v>0</v>
      </c>
      <c r="R7601" s="38">
        <f t="shared" ref="R7601:R7664" si="477">$G$2</f>
        <v>10</v>
      </c>
      <c r="S7601" s="38">
        <f t="shared" ref="S7601:S7664" ca="1" si="478">IF(Q7601=1,$G$3,$G$4)</f>
        <v>0</v>
      </c>
      <c r="T7601" s="38">
        <f t="shared" ca="1" si="475"/>
        <v>10</v>
      </c>
      <c r="U7601" s="38">
        <f ca="1">SUM($R$9:S7601)</f>
        <v>-189070</v>
      </c>
    </row>
    <row r="7602" spans="16:21" x14ac:dyDescent="0.2">
      <c r="P7602">
        <v>7594</v>
      </c>
      <c r="Q7602" s="37">
        <f t="shared" ca="1" si="476"/>
        <v>0</v>
      </c>
      <c r="R7602" s="38">
        <f t="shared" si="477"/>
        <v>10</v>
      </c>
      <c r="S7602" s="38">
        <f t="shared" ca="1" si="478"/>
        <v>0</v>
      </c>
      <c r="T7602" s="38">
        <f t="shared" ca="1" si="475"/>
        <v>10</v>
      </c>
      <c r="U7602" s="38">
        <f ca="1">SUM($R$9:S7602)</f>
        <v>-189060</v>
      </c>
    </row>
    <row r="7603" spans="16:21" x14ac:dyDescent="0.2">
      <c r="P7603">
        <v>7595</v>
      </c>
      <c r="Q7603" s="37">
        <f t="shared" ca="1" si="476"/>
        <v>0</v>
      </c>
      <c r="R7603" s="38">
        <f t="shared" si="477"/>
        <v>10</v>
      </c>
      <c r="S7603" s="38">
        <f t="shared" ca="1" si="478"/>
        <v>0</v>
      </c>
      <c r="T7603" s="38">
        <f t="shared" ca="1" si="475"/>
        <v>10</v>
      </c>
      <c r="U7603" s="38">
        <f ca="1">SUM($R$9:S7603)</f>
        <v>-189050</v>
      </c>
    </row>
    <row r="7604" spans="16:21" x14ac:dyDescent="0.2">
      <c r="P7604">
        <v>7596</v>
      </c>
      <c r="Q7604" s="37">
        <f t="shared" ca="1" si="476"/>
        <v>0</v>
      </c>
      <c r="R7604" s="38">
        <f t="shared" si="477"/>
        <v>10</v>
      </c>
      <c r="S7604" s="38">
        <f t="shared" ca="1" si="478"/>
        <v>0</v>
      </c>
      <c r="T7604" s="38">
        <f t="shared" ca="1" si="475"/>
        <v>10</v>
      </c>
      <c r="U7604" s="38">
        <f ca="1">SUM($R$9:S7604)</f>
        <v>-189040</v>
      </c>
    </row>
    <row r="7605" spans="16:21" x14ac:dyDescent="0.2">
      <c r="P7605">
        <v>7597</v>
      </c>
      <c r="Q7605" s="37">
        <f t="shared" ca="1" si="476"/>
        <v>0</v>
      </c>
      <c r="R7605" s="38">
        <f t="shared" si="477"/>
        <v>10</v>
      </c>
      <c r="S7605" s="38">
        <f t="shared" ca="1" si="478"/>
        <v>0</v>
      </c>
      <c r="T7605" s="38">
        <f t="shared" ca="1" si="475"/>
        <v>10</v>
      </c>
      <c r="U7605" s="38">
        <f ca="1">SUM($R$9:S7605)</f>
        <v>-189030</v>
      </c>
    </row>
    <row r="7606" spans="16:21" x14ac:dyDescent="0.2">
      <c r="P7606">
        <v>7598</v>
      </c>
      <c r="Q7606" s="37">
        <f t="shared" ca="1" si="476"/>
        <v>0</v>
      </c>
      <c r="R7606" s="38">
        <f t="shared" si="477"/>
        <v>10</v>
      </c>
      <c r="S7606" s="38">
        <f t="shared" ca="1" si="478"/>
        <v>0</v>
      </c>
      <c r="T7606" s="38">
        <f t="shared" ca="1" si="475"/>
        <v>10</v>
      </c>
      <c r="U7606" s="38">
        <f ca="1">SUM($R$9:S7606)</f>
        <v>-189020</v>
      </c>
    </row>
    <row r="7607" spans="16:21" x14ac:dyDescent="0.2">
      <c r="P7607">
        <v>7599</v>
      </c>
      <c r="Q7607" s="37">
        <f t="shared" ca="1" si="476"/>
        <v>0</v>
      </c>
      <c r="R7607" s="38">
        <f t="shared" si="477"/>
        <v>10</v>
      </c>
      <c r="S7607" s="38">
        <f t="shared" ca="1" si="478"/>
        <v>0</v>
      </c>
      <c r="T7607" s="38">
        <f t="shared" ca="1" si="475"/>
        <v>10</v>
      </c>
      <c r="U7607" s="38">
        <f ca="1">SUM($R$9:S7607)</f>
        <v>-189010</v>
      </c>
    </row>
    <row r="7608" spans="16:21" x14ac:dyDescent="0.2">
      <c r="P7608">
        <v>7600</v>
      </c>
      <c r="Q7608" s="37">
        <f t="shared" ca="1" si="476"/>
        <v>0</v>
      </c>
      <c r="R7608" s="38">
        <f t="shared" si="477"/>
        <v>10</v>
      </c>
      <c r="S7608" s="38">
        <f t="shared" ca="1" si="478"/>
        <v>0</v>
      </c>
      <c r="T7608" s="38">
        <f t="shared" ca="1" si="475"/>
        <v>10</v>
      </c>
      <c r="U7608" s="38">
        <f ca="1">SUM($R$9:S7608)</f>
        <v>-189000</v>
      </c>
    </row>
    <row r="7609" spans="16:21" x14ac:dyDescent="0.2">
      <c r="P7609">
        <v>7601</v>
      </c>
      <c r="Q7609" s="37">
        <f t="shared" ca="1" si="476"/>
        <v>0</v>
      </c>
      <c r="R7609" s="38">
        <f t="shared" si="477"/>
        <v>10</v>
      </c>
      <c r="S7609" s="38">
        <f t="shared" ca="1" si="478"/>
        <v>0</v>
      </c>
      <c r="T7609" s="38">
        <f t="shared" ca="1" si="475"/>
        <v>10</v>
      </c>
      <c r="U7609" s="38">
        <f ca="1">SUM($R$9:S7609)</f>
        <v>-188990</v>
      </c>
    </row>
    <row r="7610" spans="16:21" x14ac:dyDescent="0.2">
      <c r="P7610">
        <v>7602</v>
      </c>
      <c r="Q7610" s="37">
        <f t="shared" ca="1" si="476"/>
        <v>0</v>
      </c>
      <c r="R7610" s="38">
        <f t="shared" si="477"/>
        <v>10</v>
      </c>
      <c r="S7610" s="38">
        <f t="shared" ca="1" si="478"/>
        <v>0</v>
      </c>
      <c r="T7610" s="38">
        <f t="shared" ca="1" si="475"/>
        <v>10</v>
      </c>
      <c r="U7610" s="38">
        <f ca="1">SUM($R$9:S7610)</f>
        <v>-188980</v>
      </c>
    </row>
    <row r="7611" spans="16:21" x14ac:dyDescent="0.2">
      <c r="P7611">
        <v>7603</v>
      </c>
      <c r="Q7611" s="37">
        <f t="shared" ca="1" si="476"/>
        <v>0</v>
      </c>
      <c r="R7611" s="38">
        <f t="shared" si="477"/>
        <v>10</v>
      </c>
      <c r="S7611" s="38">
        <f t="shared" ca="1" si="478"/>
        <v>0</v>
      </c>
      <c r="T7611" s="38">
        <f t="shared" ca="1" si="475"/>
        <v>10</v>
      </c>
      <c r="U7611" s="38">
        <f ca="1">SUM($R$9:S7611)</f>
        <v>-188970</v>
      </c>
    </row>
    <row r="7612" spans="16:21" x14ac:dyDescent="0.2">
      <c r="P7612">
        <v>7604</v>
      </c>
      <c r="Q7612" s="37">
        <f t="shared" ca="1" si="476"/>
        <v>0</v>
      </c>
      <c r="R7612" s="38">
        <f t="shared" si="477"/>
        <v>10</v>
      </c>
      <c r="S7612" s="38">
        <f t="shared" ca="1" si="478"/>
        <v>0</v>
      </c>
      <c r="T7612" s="38">
        <f t="shared" ca="1" si="475"/>
        <v>10</v>
      </c>
      <c r="U7612" s="38">
        <f ca="1">SUM($R$9:S7612)</f>
        <v>-188960</v>
      </c>
    </row>
    <row r="7613" spans="16:21" x14ac:dyDescent="0.2">
      <c r="P7613">
        <v>7605</v>
      </c>
      <c r="Q7613" s="37">
        <f t="shared" ca="1" si="476"/>
        <v>0</v>
      </c>
      <c r="R7613" s="38">
        <f t="shared" si="477"/>
        <v>10</v>
      </c>
      <c r="S7613" s="38">
        <f t="shared" ca="1" si="478"/>
        <v>0</v>
      </c>
      <c r="T7613" s="38">
        <f t="shared" ca="1" si="475"/>
        <v>10</v>
      </c>
      <c r="U7613" s="38">
        <f ca="1">SUM($R$9:S7613)</f>
        <v>-188950</v>
      </c>
    </row>
    <row r="7614" spans="16:21" x14ac:dyDescent="0.2">
      <c r="P7614">
        <v>7606</v>
      </c>
      <c r="Q7614" s="37">
        <f t="shared" ca="1" si="476"/>
        <v>0</v>
      </c>
      <c r="R7614" s="38">
        <f t="shared" si="477"/>
        <v>10</v>
      </c>
      <c r="S7614" s="38">
        <f t="shared" ca="1" si="478"/>
        <v>0</v>
      </c>
      <c r="T7614" s="38">
        <f t="shared" ca="1" si="475"/>
        <v>10</v>
      </c>
      <c r="U7614" s="38">
        <f ca="1">SUM($R$9:S7614)</f>
        <v>-188940</v>
      </c>
    </row>
    <row r="7615" spans="16:21" x14ac:dyDescent="0.2">
      <c r="P7615">
        <v>7607</v>
      </c>
      <c r="Q7615" s="37">
        <f t="shared" ca="1" si="476"/>
        <v>0</v>
      </c>
      <c r="R7615" s="38">
        <f t="shared" si="477"/>
        <v>10</v>
      </c>
      <c r="S7615" s="38">
        <f t="shared" ca="1" si="478"/>
        <v>0</v>
      </c>
      <c r="T7615" s="38">
        <f t="shared" ca="1" si="475"/>
        <v>10</v>
      </c>
      <c r="U7615" s="38">
        <f ca="1">SUM($R$9:S7615)</f>
        <v>-188930</v>
      </c>
    </row>
    <row r="7616" spans="16:21" x14ac:dyDescent="0.2">
      <c r="P7616">
        <v>7608</v>
      </c>
      <c r="Q7616" s="37">
        <f t="shared" ca="1" si="476"/>
        <v>0</v>
      </c>
      <c r="R7616" s="38">
        <f t="shared" si="477"/>
        <v>10</v>
      </c>
      <c r="S7616" s="38">
        <f t="shared" ca="1" si="478"/>
        <v>0</v>
      </c>
      <c r="T7616" s="38">
        <f t="shared" ca="1" si="475"/>
        <v>10</v>
      </c>
      <c r="U7616" s="38">
        <f ca="1">SUM($R$9:S7616)</f>
        <v>-188920</v>
      </c>
    </row>
    <row r="7617" spans="16:21" x14ac:dyDescent="0.2">
      <c r="P7617">
        <v>7609</v>
      </c>
      <c r="Q7617" s="37">
        <f t="shared" ca="1" si="476"/>
        <v>0</v>
      </c>
      <c r="R7617" s="38">
        <f t="shared" si="477"/>
        <v>10</v>
      </c>
      <c r="S7617" s="38">
        <f t="shared" ca="1" si="478"/>
        <v>0</v>
      </c>
      <c r="T7617" s="38">
        <f t="shared" ca="1" si="475"/>
        <v>10</v>
      </c>
      <c r="U7617" s="38">
        <f ca="1">SUM($R$9:S7617)</f>
        <v>-188910</v>
      </c>
    </row>
    <row r="7618" spans="16:21" x14ac:dyDescent="0.2">
      <c r="P7618">
        <v>7610</v>
      </c>
      <c r="Q7618" s="37">
        <f t="shared" ca="1" si="476"/>
        <v>0</v>
      </c>
      <c r="R7618" s="38">
        <f t="shared" si="477"/>
        <v>10</v>
      </c>
      <c r="S7618" s="38">
        <f t="shared" ca="1" si="478"/>
        <v>0</v>
      </c>
      <c r="T7618" s="38">
        <f t="shared" ca="1" si="475"/>
        <v>10</v>
      </c>
      <c r="U7618" s="38">
        <f ca="1">SUM($R$9:S7618)</f>
        <v>-188900</v>
      </c>
    </row>
    <row r="7619" spans="16:21" x14ac:dyDescent="0.2">
      <c r="P7619">
        <v>7611</v>
      </c>
      <c r="Q7619" s="37">
        <f t="shared" ca="1" si="476"/>
        <v>0</v>
      </c>
      <c r="R7619" s="38">
        <f t="shared" si="477"/>
        <v>10</v>
      </c>
      <c r="S7619" s="38">
        <f t="shared" ca="1" si="478"/>
        <v>0</v>
      </c>
      <c r="T7619" s="38">
        <f t="shared" ca="1" si="475"/>
        <v>10</v>
      </c>
      <c r="U7619" s="38">
        <f ca="1">SUM($R$9:S7619)</f>
        <v>-188890</v>
      </c>
    </row>
    <row r="7620" spans="16:21" x14ac:dyDescent="0.2">
      <c r="P7620">
        <v>7612</v>
      </c>
      <c r="Q7620" s="37">
        <f t="shared" ca="1" si="476"/>
        <v>0</v>
      </c>
      <c r="R7620" s="38">
        <f t="shared" si="477"/>
        <v>10</v>
      </c>
      <c r="S7620" s="38">
        <f t="shared" ca="1" si="478"/>
        <v>0</v>
      </c>
      <c r="T7620" s="38">
        <f t="shared" ca="1" si="475"/>
        <v>10</v>
      </c>
      <c r="U7620" s="38">
        <f ca="1">SUM($R$9:S7620)</f>
        <v>-188880</v>
      </c>
    </row>
    <row r="7621" spans="16:21" x14ac:dyDescent="0.2">
      <c r="P7621">
        <v>7613</v>
      </c>
      <c r="Q7621" s="37">
        <f t="shared" ca="1" si="476"/>
        <v>0</v>
      </c>
      <c r="R7621" s="38">
        <f t="shared" si="477"/>
        <v>10</v>
      </c>
      <c r="S7621" s="38">
        <f t="shared" ca="1" si="478"/>
        <v>0</v>
      </c>
      <c r="T7621" s="38">
        <f t="shared" ca="1" si="475"/>
        <v>10</v>
      </c>
      <c r="U7621" s="38">
        <f ca="1">SUM($R$9:S7621)</f>
        <v>-188870</v>
      </c>
    </row>
    <row r="7622" spans="16:21" x14ac:dyDescent="0.2">
      <c r="P7622">
        <v>7614</v>
      </c>
      <c r="Q7622" s="37">
        <f t="shared" ca="1" si="476"/>
        <v>0</v>
      </c>
      <c r="R7622" s="38">
        <f t="shared" si="477"/>
        <v>10</v>
      </c>
      <c r="S7622" s="38">
        <f t="shared" ca="1" si="478"/>
        <v>0</v>
      </c>
      <c r="T7622" s="38">
        <f t="shared" ca="1" si="475"/>
        <v>10</v>
      </c>
      <c r="U7622" s="38">
        <f ca="1">SUM($R$9:S7622)</f>
        <v>-188860</v>
      </c>
    </row>
    <row r="7623" spans="16:21" x14ac:dyDescent="0.2">
      <c r="P7623">
        <v>7615</v>
      </c>
      <c r="Q7623" s="37">
        <f t="shared" ca="1" si="476"/>
        <v>0</v>
      </c>
      <c r="R7623" s="38">
        <f t="shared" si="477"/>
        <v>10</v>
      </c>
      <c r="S7623" s="38">
        <f t="shared" ca="1" si="478"/>
        <v>0</v>
      </c>
      <c r="T7623" s="38">
        <f t="shared" ca="1" si="475"/>
        <v>10</v>
      </c>
      <c r="U7623" s="38">
        <f ca="1">SUM($R$9:S7623)</f>
        <v>-188850</v>
      </c>
    </row>
    <row r="7624" spans="16:21" x14ac:dyDescent="0.2">
      <c r="P7624">
        <v>7616</v>
      </c>
      <c r="Q7624" s="37">
        <f t="shared" ca="1" si="476"/>
        <v>0</v>
      </c>
      <c r="R7624" s="38">
        <f t="shared" si="477"/>
        <v>10</v>
      </c>
      <c r="S7624" s="38">
        <f t="shared" ca="1" si="478"/>
        <v>0</v>
      </c>
      <c r="T7624" s="38">
        <f t="shared" ca="1" si="475"/>
        <v>10</v>
      </c>
      <c r="U7624" s="38">
        <f ca="1">SUM($R$9:S7624)</f>
        <v>-188840</v>
      </c>
    </row>
    <row r="7625" spans="16:21" x14ac:dyDescent="0.2">
      <c r="P7625">
        <v>7617</v>
      </c>
      <c r="Q7625" s="37">
        <f t="shared" ca="1" si="476"/>
        <v>0</v>
      </c>
      <c r="R7625" s="38">
        <f t="shared" si="477"/>
        <v>10</v>
      </c>
      <c r="S7625" s="38">
        <f t="shared" ca="1" si="478"/>
        <v>0</v>
      </c>
      <c r="T7625" s="38">
        <f t="shared" ca="1" si="475"/>
        <v>10</v>
      </c>
      <c r="U7625" s="38">
        <f ca="1">SUM($R$9:S7625)</f>
        <v>-188830</v>
      </c>
    </row>
    <row r="7626" spans="16:21" x14ac:dyDescent="0.2">
      <c r="P7626">
        <v>7618</v>
      </c>
      <c r="Q7626" s="37">
        <f t="shared" ca="1" si="476"/>
        <v>0</v>
      </c>
      <c r="R7626" s="38">
        <f t="shared" si="477"/>
        <v>10</v>
      </c>
      <c r="S7626" s="38">
        <f t="shared" ca="1" si="478"/>
        <v>0</v>
      </c>
      <c r="T7626" s="38">
        <f t="shared" ref="T7626:T7689" ca="1" si="479">R7626+S7626</f>
        <v>10</v>
      </c>
      <c r="U7626" s="38">
        <f ca="1">SUM($R$9:S7626)</f>
        <v>-188820</v>
      </c>
    </row>
    <row r="7627" spans="16:21" x14ac:dyDescent="0.2">
      <c r="P7627">
        <v>7619</v>
      </c>
      <c r="Q7627" s="37">
        <f t="shared" ca="1" si="476"/>
        <v>0</v>
      </c>
      <c r="R7627" s="38">
        <f t="shared" si="477"/>
        <v>10</v>
      </c>
      <c r="S7627" s="38">
        <f t="shared" ca="1" si="478"/>
        <v>0</v>
      </c>
      <c r="T7627" s="38">
        <f t="shared" ca="1" si="479"/>
        <v>10</v>
      </c>
      <c r="U7627" s="38">
        <f ca="1">SUM($R$9:S7627)</f>
        <v>-188810</v>
      </c>
    </row>
    <row r="7628" spans="16:21" x14ac:dyDescent="0.2">
      <c r="P7628">
        <v>7620</v>
      </c>
      <c r="Q7628" s="37">
        <f t="shared" ca="1" si="476"/>
        <v>0</v>
      </c>
      <c r="R7628" s="38">
        <f t="shared" si="477"/>
        <v>10</v>
      </c>
      <c r="S7628" s="38">
        <f t="shared" ca="1" si="478"/>
        <v>0</v>
      </c>
      <c r="T7628" s="38">
        <f t="shared" ca="1" si="479"/>
        <v>10</v>
      </c>
      <c r="U7628" s="38">
        <f ca="1">SUM($R$9:S7628)</f>
        <v>-188800</v>
      </c>
    </row>
    <row r="7629" spans="16:21" x14ac:dyDescent="0.2">
      <c r="P7629">
        <v>7621</v>
      </c>
      <c r="Q7629" s="37">
        <f t="shared" ca="1" si="476"/>
        <v>0</v>
      </c>
      <c r="R7629" s="38">
        <f t="shared" si="477"/>
        <v>10</v>
      </c>
      <c r="S7629" s="38">
        <f t="shared" ca="1" si="478"/>
        <v>0</v>
      </c>
      <c r="T7629" s="38">
        <f t="shared" ca="1" si="479"/>
        <v>10</v>
      </c>
      <c r="U7629" s="38">
        <f ca="1">SUM($R$9:S7629)</f>
        <v>-188790</v>
      </c>
    </row>
    <row r="7630" spans="16:21" x14ac:dyDescent="0.2">
      <c r="P7630">
        <v>7622</v>
      </c>
      <c r="Q7630" s="37">
        <f t="shared" ca="1" si="476"/>
        <v>0</v>
      </c>
      <c r="R7630" s="38">
        <f t="shared" si="477"/>
        <v>10</v>
      </c>
      <c r="S7630" s="38">
        <f t="shared" ca="1" si="478"/>
        <v>0</v>
      </c>
      <c r="T7630" s="38">
        <f t="shared" ca="1" si="479"/>
        <v>10</v>
      </c>
      <c r="U7630" s="38">
        <f ca="1">SUM($R$9:S7630)</f>
        <v>-188780</v>
      </c>
    </row>
    <row r="7631" spans="16:21" x14ac:dyDescent="0.2">
      <c r="P7631">
        <v>7623</v>
      </c>
      <c r="Q7631" s="37">
        <f t="shared" ca="1" si="476"/>
        <v>0</v>
      </c>
      <c r="R7631" s="38">
        <f t="shared" si="477"/>
        <v>10</v>
      </c>
      <c r="S7631" s="38">
        <f t="shared" ca="1" si="478"/>
        <v>0</v>
      </c>
      <c r="T7631" s="38">
        <f t="shared" ca="1" si="479"/>
        <v>10</v>
      </c>
      <c r="U7631" s="38">
        <f ca="1">SUM($R$9:S7631)</f>
        <v>-188770</v>
      </c>
    </row>
    <row r="7632" spans="16:21" x14ac:dyDescent="0.2">
      <c r="P7632">
        <v>7624</v>
      </c>
      <c r="Q7632" s="37">
        <f t="shared" ca="1" si="476"/>
        <v>0</v>
      </c>
      <c r="R7632" s="38">
        <f t="shared" si="477"/>
        <v>10</v>
      </c>
      <c r="S7632" s="38">
        <f t="shared" ca="1" si="478"/>
        <v>0</v>
      </c>
      <c r="T7632" s="38">
        <f t="shared" ca="1" si="479"/>
        <v>10</v>
      </c>
      <c r="U7632" s="38">
        <f ca="1">SUM($R$9:S7632)</f>
        <v>-188760</v>
      </c>
    </row>
    <row r="7633" spans="16:21" x14ac:dyDescent="0.2">
      <c r="P7633">
        <v>7625</v>
      </c>
      <c r="Q7633" s="37">
        <f t="shared" ca="1" si="476"/>
        <v>0</v>
      </c>
      <c r="R7633" s="38">
        <f t="shared" si="477"/>
        <v>10</v>
      </c>
      <c r="S7633" s="38">
        <f t="shared" ca="1" si="478"/>
        <v>0</v>
      </c>
      <c r="T7633" s="38">
        <f t="shared" ca="1" si="479"/>
        <v>10</v>
      </c>
      <c r="U7633" s="38">
        <f ca="1">SUM($R$9:S7633)</f>
        <v>-188750</v>
      </c>
    </row>
    <row r="7634" spans="16:21" x14ac:dyDescent="0.2">
      <c r="P7634">
        <v>7626</v>
      </c>
      <c r="Q7634" s="37">
        <f t="shared" ca="1" si="476"/>
        <v>0</v>
      </c>
      <c r="R7634" s="38">
        <f t="shared" si="477"/>
        <v>10</v>
      </c>
      <c r="S7634" s="38">
        <f t="shared" ca="1" si="478"/>
        <v>0</v>
      </c>
      <c r="T7634" s="38">
        <f t="shared" ca="1" si="479"/>
        <v>10</v>
      </c>
      <c r="U7634" s="38">
        <f ca="1">SUM($R$9:S7634)</f>
        <v>-188740</v>
      </c>
    </row>
    <row r="7635" spans="16:21" x14ac:dyDescent="0.2">
      <c r="P7635">
        <v>7627</v>
      </c>
      <c r="Q7635" s="37">
        <f t="shared" ca="1" si="476"/>
        <v>0</v>
      </c>
      <c r="R7635" s="38">
        <f t="shared" si="477"/>
        <v>10</v>
      </c>
      <c r="S7635" s="38">
        <f t="shared" ca="1" si="478"/>
        <v>0</v>
      </c>
      <c r="T7635" s="38">
        <f t="shared" ca="1" si="479"/>
        <v>10</v>
      </c>
      <c r="U7635" s="38">
        <f ca="1">SUM($R$9:S7635)</f>
        <v>-188730</v>
      </c>
    </row>
    <row r="7636" spans="16:21" x14ac:dyDescent="0.2">
      <c r="P7636">
        <v>7628</v>
      </c>
      <c r="Q7636" s="37">
        <f t="shared" ca="1" si="476"/>
        <v>0</v>
      </c>
      <c r="R7636" s="38">
        <f t="shared" si="477"/>
        <v>10</v>
      </c>
      <c r="S7636" s="38">
        <f t="shared" ca="1" si="478"/>
        <v>0</v>
      </c>
      <c r="T7636" s="38">
        <f t="shared" ca="1" si="479"/>
        <v>10</v>
      </c>
      <c r="U7636" s="38">
        <f ca="1">SUM($R$9:S7636)</f>
        <v>-188720</v>
      </c>
    </row>
    <row r="7637" spans="16:21" x14ac:dyDescent="0.2">
      <c r="P7637">
        <v>7629</v>
      </c>
      <c r="Q7637" s="37">
        <f t="shared" ca="1" si="476"/>
        <v>0</v>
      </c>
      <c r="R7637" s="38">
        <f t="shared" si="477"/>
        <v>10</v>
      </c>
      <c r="S7637" s="38">
        <f t="shared" ca="1" si="478"/>
        <v>0</v>
      </c>
      <c r="T7637" s="38">
        <f t="shared" ca="1" si="479"/>
        <v>10</v>
      </c>
      <c r="U7637" s="38">
        <f ca="1">SUM($R$9:S7637)</f>
        <v>-188710</v>
      </c>
    </row>
    <row r="7638" spans="16:21" x14ac:dyDescent="0.2">
      <c r="P7638">
        <v>7630</v>
      </c>
      <c r="Q7638" s="37">
        <f t="shared" ca="1" si="476"/>
        <v>0</v>
      </c>
      <c r="R7638" s="38">
        <f t="shared" si="477"/>
        <v>10</v>
      </c>
      <c r="S7638" s="38">
        <f t="shared" ca="1" si="478"/>
        <v>0</v>
      </c>
      <c r="T7638" s="38">
        <f t="shared" ca="1" si="479"/>
        <v>10</v>
      </c>
      <c r="U7638" s="38">
        <f ca="1">SUM($R$9:S7638)</f>
        <v>-188700</v>
      </c>
    </row>
    <row r="7639" spans="16:21" x14ac:dyDescent="0.2">
      <c r="P7639">
        <v>7631</v>
      </c>
      <c r="Q7639" s="37">
        <f t="shared" ca="1" si="476"/>
        <v>0</v>
      </c>
      <c r="R7639" s="38">
        <f t="shared" si="477"/>
        <v>10</v>
      </c>
      <c r="S7639" s="38">
        <f t="shared" ca="1" si="478"/>
        <v>0</v>
      </c>
      <c r="T7639" s="38">
        <f t="shared" ca="1" si="479"/>
        <v>10</v>
      </c>
      <c r="U7639" s="38">
        <f ca="1">SUM($R$9:S7639)</f>
        <v>-188690</v>
      </c>
    </row>
    <row r="7640" spans="16:21" x14ac:dyDescent="0.2">
      <c r="P7640">
        <v>7632</v>
      </c>
      <c r="Q7640" s="37">
        <f t="shared" ca="1" si="476"/>
        <v>0</v>
      </c>
      <c r="R7640" s="38">
        <f t="shared" si="477"/>
        <v>10</v>
      </c>
      <c r="S7640" s="38">
        <f t="shared" ca="1" si="478"/>
        <v>0</v>
      </c>
      <c r="T7640" s="38">
        <f t="shared" ca="1" si="479"/>
        <v>10</v>
      </c>
      <c r="U7640" s="38">
        <f ca="1">SUM($R$9:S7640)</f>
        <v>-188680</v>
      </c>
    </row>
    <row r="7641" spans="16:21" x14ac:dyDescent="0.2">
      <c r="P7641">
        <v>7633</v>
      </c>
      <c r="Q7641" s="37">
        <f t="shared" ca="1" si="476"/>
        <v>0</v>
      </c>
      <c r="R7641" s="38">
        <f t="shared" si="477"/>
        <v>10</v>
      </c>
      <c r="S7641" s="38">
        <f t="shared" ca="1" si="478"/>
        <v>0</v>
      </c>
      <c r="T7641" s="38">
        <f t="shared" ca="1" si="479"/>
        <v>10</v>
      </c>
      <c r="U7641" s="38">
        <f ca="1">SUM($R$9:S7641)</f>
        <v>-188670</v>
      </c>
    </row>
    <row r="7642" spans="16:21" x14ac:dyDescent="0.2">
      <c r="P7642">
        <v>7634</v>
      </c>
      <c r="Q7642" s="37">
        <f t="shared" ca="1" si="476"/>
        <v>0</v>
      </c>
      <c r="R7642" s="38">
        <f t="shared" si="477"/>
        <v>10</v>
      </c>
      <c r="S7642" s="38">
        <f t="shared" ca="1" si="478"/>
        <v>0</v>
      </c>
      <c r="T7642" s="38">
        <f t="shared" ca="1" si="479"/>
        <v>10</v>
      </c>
      <c r="U7642" s="38">
        <f ca="1">SUM($R$9:S7642)</f>
        <v>-188660</v>
      </c>
    </row>
    <row r="7643" spans="16:21" x14ac:dyDescent="0.2">
      <c r="P7643">
        <v>7635</v>
      </c>
      <c r="Q7643" s="37">
        <f t="shared" ca="1" si="476"/>
        <v>0</v>
      </c>
      <c r="R7643" s="38">
        <f t="shared" si="477"/>
        <v>10</v>
      </c>
      <c r="S7643" s="38">
        <f t="shared" ca="1" si="478"/>
        <v>0</v>
      </c>
      <c r="T7643" s="38">
        <f t="shared" ca="1" si="479"/>
        <v>10</v>
      </c>
      <c r="U7643" s="38">
        <f ca="1">SUM($R$9:S7643)</f>
        <v>-188650</v>
      </c>
    </row>
    <row r="7644" spans="16:21" x14ac:dyDescent="0.2">
      <c r="P7644">
        <v>7636</v>
      </c>
      <c r="Q7644" s="37">
        <f t="shared" ca="1" si="476"/>
        <v>1</v>
      </c>
      <c r="R7644" s="38">
        <f t="shared" si="477"/>
        <v>10</v>
      </c>
      <c r="S7644" s="38">
        <f t="shared" ca="1" si="478"/>
        <v>-1000</v>
      </c>
      <c r="T7644" s="38">
        <f t="shared" ca="1" si="479"/>
        <v>-990</v>
      </c>
      <c r="U7644" s="38">
        <f ca="1">SUM($R$9:S7644)</f>
        <v>-189640</v>
      </c>
    </row>
    <row r="7645" spans="16:21" x14ac:dyDescent="0.2">
      <c r="P7645">
        <v>7637</v>
      </c>
      <c r="Q7645" s="37">
        <f t="shared" ca="1" si="476"/>
        <v>0</v>
      </c>
      <c r="R7645" s="38">
        <f t="shared" si="477"/>
        <v>10</v>
      </c>
      <c r="S7645" s="38">
        <f t="shared" ca="1" si="478"/>
        <v>0</v>
      </c>
      <c r="T7645" s="38">
        <f t="shared" ca="1" si="479"/>
        <v>10</v>
      </c>
      <c r="U7645" s="38">
        <f ca="1">SUM($R$9:S7645)</f>
        <v>-189630</v>
      </c>
    </row>
    <row r="7646" spans="16:21" x14ac:dyDescent="0.2">
      <c r="P7646">
        <v>7638</v>
      </c>
      <c r="Q7646" s="37">
        <f t="shared" ca="1" si="476"/>
        <v>0</v>
      </c>
      <c r="R7646" s="38">
        <f t="shared" si="477"/>
        <v>10</v>
      </c>
      <c r="S7646" s="38">
        <f t="shared" ca="1" si="478"/>
        <v>0</v>
      </c>
      <c r="T7646" s="38">
        <f t="shared" ca="1" si="479"/>
        <v>10</v>
      </c>
      <c r="U7646" s="38">
        <f ca="1">SUM($R$9:S7646)</f>
        <v>-189620</v>
      </c>
    </row>
    <row r="7647" spans="16:21" x14ac:dyDescent="0.2">
      <c r="P7647">
        <v>7639</v>
      </c>
      <c r="Q7647" s="37">
        <f t="shared" ca="1" si="476"/>
        <v>0</v>
      </c>
      <c r="R7647" s="38">
        <f t="shared" si="477"/>
        <v>10</v>
      </c>
      <c r="S7647" s="38">
        <f t="shared" ca="1" si="478"/>
        <v>0</v>
      </c>
      <c r="T7647" s="38">
        <f t="shared" ca="1" si="479"/>
        <v>10</v>
      </c>
      <c r="U7647" s="38">
        <f ca="1">SUM($R$9:S7647)</f>
        <v>-189610</v>
      </c>
    </row>
    <row r="7648" spans="16:21" x14ac:dyDescent="0.2">
      <c r="P7648">
        <v>7640</v>
      </c>
      <c r="Q7648" s="37">
        <f t="shared" ca="1" si="476"/>
        <v>0</v>
      </c>
      <c r="R7648" s="38">
        <f t="shared" si="477"/>
        <v>10</v>
      </c>
      <c r="S7648" s="38">
        <f t="shared" ca="1" si="478"/>
        <v>0</v>
      </c>
      <c r="T7648" s="38">
        <f t="shared" ca="1" si="479"/>
        <v>10</v>
      </c>
      <c r="U7648" s="38">
        <f ca="1">SUM($R$9:S7648)</f>
        <v>-189600</v>
      </c>
    </row>
    <row r="7649" spans="16:21" x14ac:dyDescent="0.2">
      <c r="P7649">
        <v>7641</v>
      </c>
      <c r="Q7649" s="37">
        <f t="shared" ca="1" si="476"/>
        <v>0</v>
      </c>
      <c r="R7649" s="38">
        <f t="shared" si="477"/>
        <v>10</v>
      </c>
      <c r="S7649" s="38">
        <f t="shared" ca="1" si="478"/>
        <v>0</v>
      </c>
      <c r="T7649" s="38">
        <f t="shared" ca="1" si="479"/>
        <v>10</v>
      </c>
      <c r="U7649" s="38">
        <f ca="1">SUM($R$9:S7649)</f>
        <v>-189590</v>
      </c>
    </row>
    <row r="7650" spans="16:21" x14ac:dyDescent="0.2">
      <c r="P7650">
        <v>7642</v>
      </c>
      <c r="Q7650" s="37">
        <f t="shared" ca="1" si="476"/>
        <v>0</v>
      </c>
      <c r="R7650" s="38">
        <f t="shared" si="477"/>
        <v>10</v>
      </c>
      <c r="S7650" s="38">
        <f t="shared" ca="1" si="478"/>
        <v>0</v>
      </c>
      <c r="T7650" s="38">
        <f t="shared" ca="1" si="479"/>
        <v>10</v>
      </c>
      <c r="U7650" s="38">
        <f ca="1">SUM($R$9:S7650)</f>
        <v>-189580</v>
      </c>
    </row>
    <row r="7651" spans="16:21" x14ac:dyDescent="0.2">
      <c r="P7651">
        <v>7643</v>
      </c>
      <c r="Q7651" s="37">
        <f t="shared" ca="1" si="476"/>
        <v>0</v>
      </c>
      <c r="R7651" s="38">
        <f t="shared" si="477"/>
        <v>10</v>
      </c>
      <c r="S7651" s="38">
        <f t="shared" ca="1" si="478"/>
        <v>0</v>
      </c>
      <c r="T7651" s="38">
        <f t="shared" ca="1" si="479"/>
        <v>10</v>
      </c>
      <c r="U7651" s="38">
        <f ca="1">SUM($R$9:S7651)</f>
        <v>-189570</v>
      </c>
    </row>
    <row r="7652" spans="16:21" x14ac:dyDescent="0.2">
      <c r="P7652">
        <v>7644</v>
      </c>
      <c r="Q7652" s="37">
        <f t="shared" ca="1" si="476"/>
        <v>0</v>
      </c>
      <c r="R7652" s="38">
        <f t="shared" si="477"/>
        <v>10</v>
      </c>
      <c r="S7652" s="38">
        <f t="shared" ca="1" si="478"/>
        <v>0</v>
      </c>
      <c r="T7652" s="38">
        <f t="shared" ca="1" si="479"/>
        <v>10</v>
      </c>
      <c r="U7652" s="38">
        <f ca="1">SUM($R$9:S7652)</f>
        <v>-189560</v>
      </c>
    </row>
    <row r="7653" spans="16:21" x14ac:dyDescent="0.2">
      <c r="P7653">
        <v>7645</v>
      </c>
      <c r="Q7653" s="37">
        <f t="shared" ca="1" si="476"/>
        <v>0</v>
      </c>
      <c r="R7653" s="38">
        <f t="shared" si="477"/>
        <v>10</v>
      </c>
      <c r="S7653" s="38">
        <f t="shared" ca="1" si="478"/>
        <v>0</v>
      </c>
      <c r="T7653" s="38">
        <f t="shared" ca="1" si="479"/>
        <v>10</v>
      </c>
      <c r="U7653" s="38">
        <f ca="1">SUM($R$9:S7653)</f>
        <v>-189550</v>
      </c>
    </row>
    <row r="7654" spans="16:21" x14ac:dyDescent="0.2">
      <c r="P7654">
        <v>7646</v>
      </c>
      <c r="Q7654" s="37">
        <f t="shared" ca="1" si="476"/>
        <v>0</v>
      </c>
      <c r="R7654" s="38">
        <f t="shared" si="477"/>
        <v>10</v>
      </c>
      <c r="S7654" s="38">
        <f t="shared" ca="1" si="478"/>
        <v>0</v>
      </c>
      <c r="T7654" s="38">
        <f t="shared" ca="1" si="479"/>
        <v>10</v>
      </c>
      <c r="U7654" s="38">
        <f ca="1">SUM($R$9:S7654)</f>
        <v>-189540</v>
      </c>
    </row>
    <row r="7655" spans="16:21" x14ac:dyDescent="0.2">
      <c r="P7655">
        <v>7647</v>
      </c>
      <c r="Q7655" s="37">
        <f t="shared" ca="1" si="476"/>
        <v>0</v>
      </c>
      <c r="R7655" s="38">
        <f t="shared" si="477"/>
        <v>10</v>
      </c>
      <c r="S7655" s="38">
        <f t="shared" ca="1" si="478"/>
        <v>0</v>
      </c>
      <c r="T7655" s="38">
        <f t="shared" ca="1" si="479"/>
        <v>10</v>
      </c>
      <c r="U7655" s="38">
        <f ca="1">SUM($R$9:S7655)</f>
        <v>-189530</v>
      </c>
    </row>
    <row r="7656" spans="16:21" x14ac:dyDescent="0.2">
      <c r="P7656">
        <v>7648</v>
      </c>
      <c r="Q7656" s="37">
        <f t="shared" ca="1" si="476"/>
        <v>0</v>
      </c>
      <c r="R7656" s="38">
        <f t="shared" si="477"/>
        <v>10</v>
      </c>
      <c r="S7656" s="38">
        <f t="shared" ca="1" si="478"/>
        <v>0</v>
      </c>
      <c r="T7656" s="38">
        <f t="shared" ca="1" si="479"/>
        <v>10</v>
      </c>
      <c r="U7656" s="38">
        <f ca="1">SUM($R$9:S7656)</f>
        <v>-189520</v>
      </c>
    </row>
    <row r="7657" spans="16:21" x14ac:dyDescent="0.2">
      <c r="P7657">
        <v>7649</v>
      </c>
      <c r="Q7657" s="37">
        <f t="shared" ca="1" si="476"/>
        <v>0</v>
      </c>
      <c r="R7657" s="38">
        <f t="shared" si="477"/>
        <v>10</v>
      </c>
      <c r="S7657" s="38">
        <f t="shared" ca="1" si="478"/>
        <v>0</v>
      </c>
      <c r="T7657" s="38">
        <f t="shared" ca="1" si="479"/>
        <v>10</v>
      </c>
      <c r="U7657" s="38">
        <f ca="1">SUM($R$9:S7657)</f>
        <v>-189510</v>
      </c>
    </row>
    <row r="7658" spans="16:21" x14ac:dyDescent="0.2">
      <c r="P7658">
        <v>7650</v>
      </c>
      <c r="Q7658" s="37">
        <f t="shared" ca="1" si="476"/>
        <v>0</v>
      </c>
      <c r="R7658" s="38">
        <f t="shared" si="477"/>
        <v>10</v>
      </c>
      <c r="S7658" s="38">
        <f t="shared" ca="1" si="478"/>
        <v>0</v>
      </c>
      <c r="T7658" s="38">
        <f t="shared" ca="1" si="479"/>
        <v>10</v>
      </c>
      <c r="U7658" s="38">
        <f ca="1">SUM($R$9:S7658)</f>
        <v>-189500</v>
      </c>
    </row>
    <row r="7659" spans="16:21" x14ac:dyDescent="0.2">
      <c r="P7659">
        <v>7651</v>
      </c>
      <c r="Q7659" s="37">
        <f t="shared" ca="1" si="476"/>
        <v>0</v>
      </c>
      <c r="R7659" s="38">
        <f t="shared" si="477"/>
        <v>10</v>
      </c>
      <c r="S7659" s="38">
        <f t="shared" ca="1" si="478"/>
        <v>0</v>
      </c>
      <c r="T7659" s="38">
        <f t="shared" ca="1" si="479"/>
        <v>10</v>
      </c>
      <c r="U7659" s="38">
        <f ca="1">SUM($R$9:S7659)</f>
        <v>-189490</v>
      </c>
    </row>
    <row r="7660" spans="16:21" x14ac:dyDescent="0.2">
      <c r="P7660">
        <v>7652</v>
      </c>
      <c r="Q7660" s="37">
        <f t="shared" ca="1" si="476"/>
        <v>0</v>
      </c>
      <c r="R7660" s="38">
        <f t="shared" si="477"/>
        <v>10</v>
      </c>
      <c r="S7660" s="38">
        <f t="shared" ca="1" si="478"/>
        <v>0</v>
      </c>
      <c r="T7660" s="38">
        <f t="shared" ca="1" si="479"/>
        <v>10</v>
      </c>
      <c r="U7660" s="38">
        <f ca="1">SUM($R$9:S7660)</f>
        <v>-189480</v>
      </c>
    </row>
    <row r="7661" spans="16:21" x14ac:dyDescent="0.2">
      <c r="P7661">
        <v>7653</v>
      </c>
      <c r="Q7661" s="37">
        <f t="shared" ca="1" si="476"/>
        <v>0</v>
      </c>
      <c r="R7661" s="38">
        <f t="shared" si="477"/>
        <v>10</v>
      </c>
      <c r="S7661" s="38">
        <f t="shared" ca="1" si="478"/>
        <v>0</v>
      </c>
      <c r="T7661" s="38">
        <f t="shared" ca="1" si="479"/>
        <v>10</v>
      </c>
      <c r="U7661" s="38">
        <f ca="1">SUM($R$9:S7661)</f>
        <v>-189470</v>
      </c>
    </row>
    <row r="7662" spans="16:21" x14ac:dyDescent="0.2">
      <c r="P7662">
        <v>7654</v>
      </c>
      <c r="Q7662" s="37">
        <f t="shared" ca="1" si="476"/>
        <v>0</v>
      </c>
      <c r="R7662" s="38">
        <f t="shared" si="477"/>
        <v>10</v>
      </c>
      <c r="S7662" s="38">
        <f t="shared" ca="1" si="478"/>
        <v>0</v>
      </c>
      <c r="T7662" s="38">
        <f t="shared" ca="1" si="479"/>
        <v>10</v>
      </c>
      <c r="U7662" s="38">
        <f ca="1">SUM($R$9:S7662)</f>
        <v>-189460</v>
      </c>
    </row>
    <row r="7663" spans="16:21" x14ac:dyDescent="0.2">
      <c r="P7663">
        <v>7655</v>
      </c>
      <c r="Q7663" s="37">
        <f t="shared" ca="1" si="476"/>
        <v>0</v>
      </c>
      <c r="R7663" s="38">
        <f t="shared" si="477"/>
        <v>10</v>
      </c>
      <c r="S7663" s="38">
        <f t="shared" ca="1" si="478"/>
        <v>0</v>
      </c>
      <c r="T7663" s="38">
        <f t="shared" ca="1" si="479"/>
        <v>10</v>
      </c>
      <c r="U7663" s="38">
        <f ca="1">SUM($R$9:S7663)</f>
        <v>-189450</v>
      </c>
    </row>
    <row r="7664" spans="16:21" x14ac:dyDescent="0.2">
      <c r="P7664">
        <v>7656</v>
      </c>
      <c r="Q7664" s="37">
        <f t="shared" ca="1" si="476"/>
        <v>0</v>
      </c>
      <c r="R7664" s="38">
        <f t="shared" si="477"/>
        <v>10</v>
      </c>
      <c r="S7664" s="38">
        <f t="shared" ca="1" si="478"/>
        <v>0</v>
      </c>
      <c r="T7664" s="38">
        <f t="shared" ca="1" si="479"/>
        <v>10</v>
      </c>
      <c r="U7664" s="38">
        <f ca="1">SUM($R$9:S7664)</f>
        <v>-189440</v>
      </c>
    </row>
    <row r="7665" spans="16:21" x14ac:dyDescent="0.2">
      <c r="P7665">
        <v>7657</v>
      </c>
      <c r="Q7665" s="37">
        <f t="shared" ref="Q7665:Q7728" ca="1" si="480">IF(RAND()&lt;$C$2,1,0)</f>
        <v>0</v>
      </c>
      <c r="R7665" s="38">
        <f t="shared" ref="R7665:R7728" si="481">$G$2</f>
        <v>10</v>
      </c>
      <c r="S7665" s="38">
        <f t="shared" ref="S7665:S7728" ca="1" si="482">IF(Q7665=1,$G$3,$G$4)</f>
        <v>0</v>
      </c>
      <c r="T7665" s="38">
        <f t="shared" ca="1" si="479"/>
        <v>10</v>
      </c>
      <c r="U7665" s="38">
        <f ca="1">SUM($R$9:S7665)</f>
        <v>-189430</v>
      </c>
    </row>
    <row r="7666" spans="16:21" x14ac:dyDescent="0.2">
      <c r="P7666">
        <v>7658</v>
      </c>
      <c r="Q7666" s="37">
        <f t="shared" ca="1" si="480"/>
        <v>0</v>
      </c>
      <c r="R7666" s="38">
        <f t="shared" si="481"/>
        <v>10</v>
      </c>
      <c r="S7666" s="38">
        <f t="shared" ca="1" si="482"/>
        <v>0</v>
      </c>
      <c r="T7666" s="38">
        <f t="shared" ca="1" si="479"/>
        <v>10</v>
      </c>
      <c r="U7666" s="38">
        <f ca="1">SUM($R$9:S7666)</f>
        <v>-189420</v>
      </c>
    </row>
    <row r="7667" spans="16:21" x14ac:dyDescent="0.2">
      <c r="P7667">
        <v>7659</v>
      </c>
      <c r="Q7667" s="37">
        <f t="shared" ca="1" si="480"/>
        <v>0</v>
      </c>
      <c r="R7667" s="38">
        <f t="shared" si="481"/>
        <v>10</v>
      </c>
      <c r="S7667" s="38">
        <f t="shared" ca="1" si="482"/>
        <v>0</v>
      </c>
      <c r="T7667" s="38">
        <f t="shared" ca="1" si="479"/>
        <v>10</v>
      </c>
      <c r="U7667" s="38">
        <f ca="1">SUM($R$9:S7667)</f>
        <v>-189410</v>
      </c>
    </row>
    <row r="7668" spans="16:21" x14ac:dyDescent="0.2">
      <c r="P7668">
        <v>7660</v>
      </c>
      <c r="Q7668" s="37">
        <f t="shared" ca="1" si="480"/>
        <v>0</v>
      </c>
      <c r="R7668" s="38">
        <f t="shared" si="481"/>
        <v>10</v>
      </c>
      <c r="S7668" s="38">
        <f t="shared" ca="1" si="482"/>
        <v>0</v>
      </c>
      <c r="T7668" s="38">
        <f t="shared" ca="1" si="479"/>
        <v>10</v>
      </c>
      <c r="U7668" s="38">
        <f ca="1">SUM($R$9:S7668)</f>
        <v>-189400</v>
      </c>
    </row>
    <row r="7669" spans="16:21" x14ac:dyDescent="0.2">
      <c r="P7669">
        <v>7661</v>
      </c>
      <c r="Q7669" s="37">
        <f t="shared" ca="1" si="480"/>
        <v>0</v>
      </c>
      <c r="R7669" s="38">
        <f t="shared" si="481"/>
        <v>10</v>
      </c>
      <c r="S7669" s="38">
        <f t="shared" ca="1" si="482"/>
        <v>0</v>
      </c>
      <c r="T7669" s="38">
        <f t="shared" ca="1" si="479"/>
        <v>10</v>
      </c>
      <c r="U7669" s="38">
        <f ca="1">SUM($R$9:S7669)</f>
        <v>-189390</v>
      </c>
    </row>
    <row r="7670" spans="16:21" x14ac:dyDescent="0.2">
      <c r="P7670">
        <v>7662</v>
      </c>
      <c r="Q7670" s="37">
        <f t="shared" ca="1" si="480"/>
        <v>0</v>
      </c>
      <c r="R7670" s="38">
        <f t="shared" si="481"/>
        <v>10</v>
      </c>
      <c r="S7670" s="38">
        <f t="shared" ca="1" si="482"/>
        <v>0</v>
      </c>
      <c r="T7670" s="38">
        <f t="shared" ca="1" si="479"/>
        <v>10</v>
      </c>
      <c r="U7670" s="38">
        <f ca="1">SUM($R$9:S7670)</f>
        <v>-189380</v>
      </c>
    </row>
    <row r="7671" spans="16:21" x14ac:dyDescent="0.2">
      <c r="P7671">
        <v>7663</v>
      </c>
      <c r="Q7671" s="37">
        <f t="shared" ca="1" si="480"/>
        <v>0</v>
      </c>
      <c r="R7671" s="38">
        <f t="shared" si="481"/>
        <v>10</v>
      </c>
      <c r="S7671" s="38">
        <f t="shared" ca="1" si="482"/>
        <v>0</v>
      </c>
      <c r="T7671" s="38">
        <f t="shared" ca="1" si="479"/>
        <v>10</v>
      </c>
      <c r="U7671" s="38">
        <f ca="1">SUM($R$9:S7671)</f>
        <v>-189370</v>
      </c>
    </row>
    <row r="7672" spans="16:21" x14ac:dyDescent="0.2">
      <c r="P7672">
        <v>7664</v>
      </c>
      <c r="Q7672" s="37">
        <f t="shared" ca="1" si="480"/>
        <v>0</v>
      </c>
      <c r="R7672" s="38">
        <f t="shared" si="481"/>
        <v>10</v>
      </c>
      <c r="S7672" s="38">
        <f t="shared" ca="1" si="482"/>
        <v>0</v>
      </c>
      <c r="T7672" s="38">
        <f t="shared" ca="1" si="479"/>
        <v>10</v>
      </c>
      <c r="U7672" s="38">
        <f ca="1">SUM($R$9:S7672)</f>
        <v>-189360</v>
      </c>
    </row>
    <row r="7673" spans="16:21" x14ac:dyDescent="0.2">
      <c r="P7673">
        <v>7665</v>
      </c>
      <c r="Q7673" s="37">
        <f t="shared" ca="1" si="480"/>
        <v>0</v>
      </c>
      <c r="R7673" s="38">
        <f t="shared" si="481"/>
        <v>10</v>
      </c>
      <c r="S7673" s="38">
        <f t="shared" ca="1" si="482"/>
        <v>0</v>
      </c>
      <c r="T7673" s="38">
        <f t="shared" ca="1" si="479"/>
        <v>10</v>
      </c>
      <c r="U7673" s="38">
        <f ca="1">SUM($R$9:S7673)</f>
        <v>-189350</v>
      </c>
    </row>
    <row r="7674" spans="16:21" x14ac:dyDescent="0.2">
      <c r="P7674">
        <v>7666</v>
      </c>
      <c r="Q7674" s="37">
        <f t="shared" ca="1" si="480"/>
        <v>0</v>
      </c>
      <c r="R7674" s="38">
        <f t="shared" si="481"/>
        <v>10</v>
      </c>
      <c r="S7674" s="38">
        <f t="shared" ca="1" si="482"/>
        <v>0</v>
      </c>
      <c r="T7674" s="38">
        <f t="shared" ca="1" si="479"/>
        <v>10</v>
      </c>
      <c r="U7674" s="38">
        <f ca="1">SUM($R$9:S7674)</f>
        <v>-189340</v>
      </c>
    </row>
    <row r="7675" spans="16:21" x14ac:dyDescent="0.2">
      <c r="P7675">
        <v>7667</v>
      </c>
      <c r="Q7675" s="37">
        <f t="shared" ca="1" si="480"/>
        <v>0</v>
      </c>
      <c r="R7675" s="38">
        <f t="shared" si="481"/>
        <v>10</v>
      </c>
      <c r="S7675" s="38">
        <f t="shared" ca="1" si="482"/>
        <v>0</v>
      </c>
      <c r="T7675" s="38">
        <f t="shared" ca="1" si="479"/>
        <v>10</v>
      </c>
      <c r="U7675" s="38">
        <f ca="1">SUM($R$9:S7675)</f>
        <v>-189330</v>
      </c>
    </row>
    <row r="7676" spans="16:21" x14ac:dyDescent="0.2">
      <c r="P7676">
        <v>7668</v>
      </c>
      <c r="Q7676" s="37">
        <f t="shared" ca="1" si="480"/>
        <v>0</v>
      </c>
      <c r="R7676" s="38">
        <f t="shared" si="481"/>
        <v>10</v>
      </c>
      <c r="S7676" s="38">
        <f t="shared" ca="1" si="482"/>
        <v>0</v>
      </c>
      <c r="T7676" s="38">
        <f t="shared" ca="1" si="479"/>
        <v>10</v>
      </c>
      <c r="U7676" s="38">
        <f ca="1">SUM($R$9:S7676)</f>
        <v>-189320</v>
      </c>
    </row>
    <row r="7677" spans="16:21" x14ac:dyDescent="0.2">
      <c r="P7677">
        <v>7669</v>
      </c>
      <c r="Q7677" s="37">
        <f t="shared" ca="1" si="480"/>
        <v>0</v>
      </c>
      <c r="R7677" s="38">
        <f t="shared" si="481"/>
        <v>10</v>
      </c>
      <c r="S7677" s="38">
        <f t="shared" ca="1" si="482"/>
        <v>0</v>
      </c>
      <c r="T7677" s="38">
        <f t="shared" ca="1" si="479"/>
        <v>10</v>
      </c>
      <c r="U7677" s="38">
        <f ca="1">SUM($R$9:S7677)</f>
        <v>-189310</v>
      </c>
    </row>
    <row r="7678" spans="16:21" x14ac:dyDescent="0.2">
      <c r="P7678">
        <v>7670</v>
      </c>
      <c r="Q7678" s="37">
        <f t="shared" ca="1" si="480"/>
        <v>0</v>
      </c>
      <c r="R7678" s="38">
        <f t="shared" si="481"/>
        <v>10</v>
      </c>
      <c r="S7678" s="38">
        <f t="shared" ca="1" si="482"/>
        <v>0</v>
      </c>
      <c r="T7678" s="38">
        <f t="shared" ca="1" si="479"/>
        <v>10</v>
      </c>
      <c r="U7678" s="38">
        <f ca="1">SUM($R$9:S7678)</f>
        <v>-189300</v>
      </c>
    </row>
    <row r="7679" spans="16:21" x14ac:dyDescent="0.2">
      <c r="P7679">
        <v>7671</v>
      </c>
      <c r="Q7679" s="37">
        <f t="shared" ca="1" si="480"/>
        <v>0</v>
      </c>
      <c r="R7679" s="38">
        <f t="shared" si="481"/>
        <v>10</v>
      </c>
      <c r="S7679" s="38">
        <f t="shared" ca="1" si="482"/>
        <v>0</v>
      </c>
      <c r="T7679" s="38">
        <f t="shared" ca="1" si="479"/>
        <v>10</v>
      </c>
      <c r="U7679" s="38">
        <f ca="1">SUM($R$9:S7679)</f>
        <v>-189290</v>
      </c>
    </row>
    <row r="7680" spans="16:21" x14ac:dyDescent="0.2">
      <c r="P7680">
        <v>7672</v>
      </c>
      <c r="Q7680" s="37">
        <f t="shared" ca="1" si="480"/>
        <v>0</v>
      </c>
      <c r="R7680" s="38">
        <f t="shared" si="481"/>
        <v>10</v>
      </c>
      <c r="S7680" s="38">
        <f t="shared" ca="1" si="482"/>
        <v>0</v>
      </c>
      <c r="T7680" s="38">
        <f t="shared" ca="1" si="479"/>
        <v>10</v>
      </c>
      <c r="U7680" s="38">
        <f ca="1">SUM($R$9:S7680)</f>
        <v>-189280</v>
      </c>
    </row>
    <row r="7681" spans="16:21" x14ac:dyDescent="0.2">
      <c r="P7681">
        <v>7673</v>
      </c>
      <c r="Q7681" s="37">
        <f t="shared" ca="1" si="480"/>
        <v>0</v>
      </c>
      <c r="R7681" s="38">
        <f t="shared" si="481"/>
        <v>10</v>
      </c>
      <c r="S7681" s="38">
        <f t="shared" ca="1" si="482"/>
        <v>0</v>
      </c>
      <c r="T7681" s="38">
        <f t="shared" ca="1" si="479"/>
        <v>10</v>
      </c>
      <c r="U7681" s="38">
        <f ca="1">SUM($R$9:S7681)</f>
        <v>-189270</v>
      </c>
    </row>
    <row r="7682" spans="16:21" x14ac:dyDescent="0.2">
      <c r="P7682">
        <v>7674</v>
      </c>
      <c r="Q7682" s="37">
        <f t="shared" ca="1" si="480"/>
        <v>0</v>
      </c>
      <c r="R7682" s="38">
        <f t="shared" si="481"/>
        <v>10</v>
      </c>
      <c r="S7682" s="38">
        <f t="shared" ca="1" si="482"/>
        <v>0</v>
      </c>
      <c r="T7682" s="38">
        <f t="shared" ca="1" si="479"/>
        <v>10</v>
      </c>
      <c r="U7682" s="38">
        <f ca="1">SUM($R$9:S7682)</f>
        <v>-189260</v>
      </c>
    </row>
    <row r="7683" spans="16:21" x14ac:dyDescent="0.2">
      <c r="P7683">
        <v>7675</v>
      </c>
      <c r="Q7683" s="37">
        <f t="shared" ca="1" si="480"/>
        <v>0</v>
      </c>
      <c r="R7683" s="38">
        <f t="shared" si="481"/>
        <v>10</v>
      </c>
      <c r="S7683" s="38">
        <f t="shared" ca="1" si="482"/>
        <v>0</v>
      </c>
      <c r="T7683" s="38">
        <f t="shared" ca="1" si="479"/>
        <v>10</v>
      </c>
      <c r="U7683" s="38">
        <f ca="1">SUM($R$9:S7683)</f>
        <v>-189250</v>
      </c>
    </row>
    <row r="7684" spans="16:21" x14ac:dyDescent="0.2">
      <c r="P7684">
        <v>7676</v>
      </c>
      <c r="Q7684" s="37">
        <f t="shared" ca="1" si="480"/>
        <v>0</v>
      </c>
      <c r="R7684" s="38">
        <f t="shared" si="481"/>
        <v>10</v>
      </c>
      <c r="S7684" s="38">
        <f t="shared" ca="1" si="482"/>
        <v>0</v>
      </c>
      <c r="T7684" s="38">
        <f t="shared" ca="1" si="479"/>
        <v>10</v>
      </c>
      <c r="U7684" s="38">
        <f ca="1">SUM($R$9:S7684)</f>
        <v>-189240</v>
      </c>
    </row>
    <row r="7685" spans="16:21" x14ac:dyDescent="0.2">
      <c r="P7685">
        <v>7677</v>
      </c>
      <c r="Q7685" s="37">
        <f t="shared" ca="1" si="480"/>
        <v>0</v>
      </c>
      <c r="R7685" s="38">
        <f t="shared" si="481"/>
        <v>10</v>
      </c>
      <c r="S7685" s="38">
        <f t="shared" ca="1" si="482"/>
        <v>0</v>
      </c>
      <c r="T7685" s="38">
        <f t="shared" ca="1" si="479"/>
        <v>10</v>
      </c>
      <c r="U7685" s="38">
        <f ca="1">SUM($R$9:S7685)</f>
        <v>-189230</v>
      </c>
    </row>
    <row r="7686" spans="16:21" x14ac:dyDescent="0.2">
      <c r="P7686">
        <v>7678</v>
      </c>
      <c r="Q7686" s="37">
        <f t="shared" ca="1" si="480"/>
        <v>0</v>
      </c>
      <c r="R7686" s="38">
        <f t="shared" si="481"/>
        <v>10</v>
      </c>
      <c r="S7686" s="38">
        <f t="shared" ca="1" si="482"/>
        <v>0</v>
      </c>
      <c r="T7686" s="38">
        <f t="shared" ca="1" si="479"/>
        <v>10</v>
      </c>
      <c r="U7686" s="38">
        <f ca="1">SUM($R$9:S7686)</f>
        <v>-189220</v>
      </c>
    </row>
    <row r="7687" spans="16:21" x14ac:dyDescent="0.2">
      <c r="P7687">
        <v>7679</v>
      </c>
      <c r="Q7687" s="37">
        <f t="shared" ca="1" si="480"/>
        <v>0</v>
      </c>
      <c r="R7687" s="38">
        <f t="shared" si="481"/>
        <v>10</v>
      </c>
      <c r="S7687" s="38">
        <f t="shared" ca="1" si="482"/>
        <v>0</v>
      </c>
      <c r="T7687" s="38">
        <f t="shared" ca="1" si="479"/>
        <v>10</v>
      </c>
      <c r="U7687" s="38">
        <f ca="1">SUM($R$9:S7687)</f>
        <v>-189210</v>
      </c>
    </row>
    <row r="7688" spans="16:21" x14ac:dyDescent="0.2">
      <c r="P7688">
        <v>7680</v>
      </c>
      <c r="Q7688" s="37">
        <f t="shared" ca="1" si="480"/>
        <v>0</v>
      </c>
      <c r="R7688" s="38">
        <f t="shared" si="481"/>
        <v>10</v>
      </c>
      <c r="S7688" s="38">
        <f t="shared" ca="1" si="482"/>
        <v>0</v>
      </c>
      <c r="T7688" s="38">
        <f t="shared" ca="1" si="479"/>
        <v>10</v>
      </c>
      <c r="U7688" s="38">
        <f ca="1">SUM($R$9:S7688)</f>
        <v>-189200</v>
      </c>
    </row>
    <row r="7689" spans="16:21" x14ac:dyDescent="0.2">
      <c r="P7689">
        <v>7681</v>
      </c>
      <c r="Q7689" s="37">
        <f t="shared" ca="1" si="480"/>
        <v>0</v>
      </c>
      <c r="R7689" s="38">
        <f t="shared" si="481"/>
        <v>10</v>
      </c>
      <c r="S7689" s="38">
        <f t="shared" ca="1" si="482"/>
        <v>0</v>
      </c>
      <c r="T7689" s="38">
        <f t="shared" ca="1" si="479"/>
        <v>10</v>
      </c>
      <c r="U7689" s="38">
        <f ca="1">SUM($R$9:S7689)</f>
        <v>-189190</v>
      </c>
    </row>
    <row r="7690" spans="16:21" x14ac:dyDescent="0.2">
      <c r="P7690">
        <v>7682</v>
      </c>
      <c r="Q7690" s="37">
        <f t="shared" ca="1" si="480"/>
        <v>0</v>
      </c>
      <c r="R7690" s="38">
        <f t="shared" si="481"/>
        <v>10</v>
      </c>
      <c r="S7690" s="38">
        <f t="shared" ca="1" si="482"/>
        <v>0</v>
      </c>
      <c r="T7690" s="38">
        <f t="shared" ref="T7690:T7753" ca="1" si="483">R7690+S7690</f>
        <v>10</v>
      </c>
      <c r="U7690" s="38">
        <f ca="1">SUM($R$9:S7690)</f>
        <v>-189180</v>
      </c>
    </row>
    <row r="7691" spans="16:21" x14ac:dyDescent="0.2">
      <c r="P7691">
        <v>7683</v>
      </c>
      <c r="Q7691" s="37">
        <f t="shared" ca="1" si="480"/>
        <v>0</v>
      </c>
      <c r="R7691" s="38">
        <f t="shared" si="481"/>
        <v>10</v>
      </c>
      <c r="S7691" s="38">
        <f t="shared" ca="1" si="482"/>
        <v>0</v>
      </c>
      <c r="T7691" s="38">
        <f t="shared" ca="1" si="483"/>
        <v>10</v>
      </c>
      <c r="U7691" s="38">
        <f ca="1">SUM($R$9:S7691)</f>
        <v>-189170</v>
      </c>
    </row>
    <row r="7692" spans="16:21" x14ac:dyDescent="0.2">
      <c r="P7692">
        <v>7684</v>
      </c>
      <c r="Q7692" s="37">
        <f t="shared" ca="1" si="480"/>
        <v>0</v>
      </c>
      <c r="R7692" s="38">
        <f t="shared" si="481"/>
        <v>10</v>
      </c>
      <c r="S7692" s="38">
        <f t="shared" ca="1" si="482"/>
        <v>0</v>
      </c>
      <c r="T7692" s="38">
        <f t="shared" ca="1" si="483"/>
        <v>10</v>
      </c>
      <c r="U7692" s="38">
        <f ca="1">SUM($R$9:S7692)</f>
        <v>-189160</v>
      </c>
    </row>
    <row r="7693" spans="16:21" x14ac:dyDescent="0.2">
      <c r="P7693">
        <v>7685</v>
      </c>
      <c r="Q7693" s="37">
        <f t="shared" ca="1" si="480"/>
        <v>0</v>
      </c>
      <c r="R7693" s="38">
        <f t="shared" si="481"/>
        <v>10</v>
      </c>
      <c r="S7693" s="38">
        <f t="shared" ca="1" si="482"/>
        <v>0</v>
      </c>
      <c r="T7693" s="38">
        <f t="shared" ca="1" si="483"/>
        <v>10</v>
      </c>
      <c r="U7693" s="38">
        <f ca="1">SUM($R$9:S7693)</f>
        <v>-189150</v>
      </c>
    </row>
    <row r="7694" spans="16:21" x14ac:dyDescent="0.2">
      <c r="P7694">
        <v>7686</v>
      </c>
      <c r="Q7694" s="37">
        <f t="shared" ca="1" si="480"/>
        <v>0</v>
      </c>
      <c r="R7694" s="38">
        <f t="shared" si="481"/>
        <v>10</v>
      </c>
      <c r="S7694" s="38">
        <f t="shared" ca="1" si="482"/>
        <v>0</v>
      </c>
      <c r="T7694" s="38">
        <f t="shared" ca="1" si="483"/>
        <v>10</v>
      </c>
      <c r="U7694" s="38">
        <f ca="1">SUM($R$9:S7694)</f>
        <v>-189140</v>
      </c>
    </row>
    <row r="7695" spans="16:21" x14ac:dyDescent="0.2">
      <c r="P7695">
        <v>7687</v>
      </c>
      <c r="Q7695" s="37">
        <f t="shared" ca="1" si="480"/>
        <v>0</v>
      </c>
      <c r="R7695" s="38">
        <f t="shared" si="481"/>
        <v>10</v>
      </c>
      <c r="S7695" s="38">
        <f t="shared" ca="1" si="482"/>
        <v>0</v>
      </c>
      <c r="T7695" s="38">
        <f t="shared" ca="1" si="483"/>
        <v>10</v>
      </c>
      <c r="U7695" s="38">
        <f ca="1">SUM($R$9:S7695)</f>
        <v>-189130</v>
      </c>
    </row>
    <row r="7696" spans="16:21" x14ac:dyDescent="0.2">
      <c r="P7696">
        <v>7688</v>
      </c>
      <c r="Q7696" s="37">
        <f t="shared" ca="1" si="480"/>
        <v>0</v>
      </c>
      <c r="R7696" s="38">
        <f t="shared" si="481"/>
        <v>10</v>
      </c>
      <c r="S7696" s="38">
        <f t="shared" ca="1" si="482"/>
        <v>0</v>
      </c>
      <c r="T7696" s="38">
        <f t="shared" ca="1" si="483"/>
        <v>10</v>
      </c>
      <c r="U7696" s="38">
        <f ca="1">SUM($R$9:S7696)</f>
        <v>-189120</v>
      </c>
    </row>
    <row r="7697" spans="16:21" x14ac:dyDescent="0.2">
      <c r="P7697">
        <v>7689</v>
      </c>
      <c r="Q7697" s="37">
        <f t="shared" ca="1" si="480"/>
        <v>1</v>
      </c>
      <c r="R7697" s="38">
        <f t="shared" si="481"/>
        <v>10</v>
      </c>
      <c r="S7697" s="38">
        <f t="shared" ca="1" si="482"/>
        <v>-1000</v>
      </c>
      <c r="T7697" s="38">
        <f t="shared" ca="1" si="483"/>
        <v>-990</v>
      </c>
      <c r="U7697" s="38">
        <f ca="1">SUM($R$9:S7697)</f>
        <v>-190110</v>
      </c>
    </row>
    <row r="7698" spans="16:21" x14ac:dyDescent="0.2">
      <c r="P7698">
        <v>7690</v>
      </c>
      <c r="Q7698" s="37">
        <f t="shared" ca="1" si="480"/>
        <v>1</v>
      </c>
      <c r="R7698" s="38">
        <f t="shared" si="481"/>
        <v>10</v>
      </c>
      <c r="S7698" s="38">
        <f t="shared" ca="1" si="482"/>
        <v>-1000</v>
      </c>
      <c r="T7698" s="38">
        <f t="shared" ca="1" si="483"/>
        <v>-990</v>
      </c>
      <c r="U7698" s="38">
        <f ca="1">SUM($R$9:S7698)</f>
        <v>-191100</v>
      </c>
    </row>
    <row r="7699" spans="16:21" x14ac:dyDescent="0.2">
      <c r="P7699">
        <v>7691</v>
      </c>
      <c r="Q7699" s="37">
        <f t="shared" ca="1" si="480"/>
        <v>0</v>
      </c>
      <c r="R7699" s="38">
        <f t="shared" si="481"/>
        <v>10</v>
      </c>
      <c r="S7699" s="38">
        <f t="shared" ca="1" si="482"/>
        <v>0</v>
      </c>
      <c r="T7699" s="38">
        <f t="shared" ca="1" si="483"/>
        <v>10</v>
      </c>
      <c r="U7699" s="38">
        <f ca="1">SUM($R$9:S7699)</f>
        <v>-191090</v>
      </c>
    </row>
    <row r="7700" spans="16:21" x14ac:dyDescent="0.2">
      <c r="P7700">
        <v>7692</v>
      </c>
      <c r="Q7700" s="37">
        <f t="shared" ca="1" si="480"/>
        <v>0</v>
      </c>
      <c r="R7700" s="38">
        <f t="shared" si="481"/>
        <v>10</v>
      </c>
      <c r="S7700" s="38">
        <f t="shared" ca="1" si="482"/>
        <v>0</v>
      </c>
      <c r="T7700" s="38">
        <f t="shared" ca="1" si="483"/>
        <v>10</v>
      </c>
      <c r="U7700" s="38">
        <f ca="1">SUM($R$9:S7700)</f>
        <v>-191080</v>
      </c>
    </row>
    <row r="7701" spans="16:21" x14ac:dyDescent="0.2">
      <c r="P7701">
        <v>7693</v>
      </c>
      <c r="Q7701" s="37">
        <f t="shared" ca="1" si="480"/>
        <v>0</v>
      </c>
      <c r="R7701" s="38">
        <f t="shared" si="481"/>
        <v>10</v>
      </c>
      <c r="S7701" s="38">
        <f t="shared" ca="1" si="482"/>
        <v>0</v>
      </c>
      <c r="T7701" s="38">
        <f t="shared" ca="1" si="483"/>
        <v>10</v>
      </c>
      <c r="U7701" s="38">
        <f ca="1">SUM($R$9:S7701)</f>
        <v>-191070</v>
      </c>
    </row>
    <row r="7702" spans="16:21" x14ac:dyDescent="0.2">
      <c r="P7702">
        <v>7694</v>
      </c>
      <c r="Q7702" s="37">
        <f t="shared" ca="1" si="480"/>
        <v>0</v>
      </c>
      <c r="R7702" s="38">
        <f t="shared" si="481"/>
        <v>10</v>
      </c>
      <c r="S7702" s="38">
        <f t="shared" ca="1" si="482"/>
        <v>0</v>
      </c>
      <c r="T7702" s="38">
        <f t="shared" ca="1" si="483"/>
        <v>10</v>
      </c>
      <c r="U7702" s="38">
        <f ca="1">SUM($R$9:S7702)</f>
        <v>-191060</v>
      </c>
    </row>
    <row r="7703" spans="16:21" x14ac:dyDescent="0.2">
      <c r="P7703">
        <v>7695</v>
      </c>
      <c r="Q7703" s="37">
        <f t="shared" ca="1" si="480"/>
        <v>0</v>
      </c>
      <c r="R7703" s="38">
        <f t="shared" si="481"/>
        <v>10</v>
      </c>
      <c r="S7703" s="38">
        <f t="shared" ca="1" si="482"/>
        <v>0</v>
      </c>
      <c r="T7703" s="38">
        <f t="shared" ca="1" si="483"/>
        <v>10</v>
      </c>
      <c r="U7703" s="38">
        <f ca="1">SUM($R$9:S7703)</f>
        <v>-191050</v>
      </c>
    </row>
    <row r="7704" spans="16:21" x14ac:dyDescent="0.2">
      <c r="P7704">
        <v>7696</v>
      </c>
      <c r="Q7704" s="37">
        <f t="shared" ca="1" si="480"/>
        <v>0</v>
      </c>
      <c r="R7704" s="38">
        <f t="shared" si="481"/>
        <v>10</v>
      </c>
      <c r="S7704" s="38">
        <f t="shared" ca="1" si="482"/>
        <v>0</v>
      </c>
      <c r="T7704" s="38">
        <f t="shared" ca="1" si="483"/>
        <v>10</v>
      </c>
      <c r="U7704" s="38">
        <f ca="1">SUM($R$9:S7704)</f>
        <v>-191040</v>
      </c>
    </row>
    <row r="7705" spans="16:21" x14ac:dyDescent="0.2">
      <c r="P7705">
        <v>7697</v>
      </c>
      <c r="Q7705" s="37">
        <f t="shared" ca="1" si="480"/>
        <v>0</v>
      </c>
      <c r="R7705" s="38">
        <f t="shared" si="481"/>
        <v>10</v>
      </c>
      <c r="S7705" s="38">
        <f t="shared" ca="1" si="482"/>
        <v>0</v>
      </c>
      <c r="T7705" s="38">
        <f t="shared" ca="1" si="483"/>
        <v>10</v>
      </c>
      <c r="U7705" s="38">
        <f ca="1">SUM($R$9:S7705)</f>
        <v>-191030</v>
      </c>
    </row>
    <row r="7706" spans="16:21" x14ac:dyDescent="0.2">
      <c r="P7706">
        <v>7698</v>
      </c>
      <c r="Q7706" s="37">
        <f t="shared" ca="1" si="480"/>
        <v>0</v>
      </c>
      <c r="R7706" s="38">
        <f t="shared" si="481"/>
        <v>10</v>
      </c>
      <c r="S7706" s="38">
        <f t="shared" ca="1" si="482"/>
        <v>0</v>
      </c>
      <c r="T7706" s="38">
        <f t="shared" ca="1" si="483"/>
        <v>10</v>
      </c>
      <c r="U7706" s="38">
        <f ca="1">SUM($R$9:S7706)</f>
        <v>-191020</v>
      </c>
    </row>
    <row r="7707" spans="16:21" x14ac:dyDescent="0.2">
      <c r="P7707">
        <v>7699</v>
      </c>
      <c r="Q7707" s="37">
        <f t="shared" ca="1" si="480"/>
        <v>0</v>
      </c>
      <c r="R7707" s="38">
        <f t="shared" si="481"/>
        <v>10</v>
      </c>
      <c r="S7707" s="38">
        <f t="shared" ca="1" si="482"/>
        <v>0</v>
      </c>
      <c r="T7707" s="38">
        <f t="shared" ca="1" si="483"/>
        <v>10</v>
      </c>
      <c r="U7707" s="38">
        <f ca="1">SUM($R$9:S7707)</f>
        <v>-191010</v>
      </c>
    </row>
    <row r="7708" spans="16:21" x14ac:dyDescent="0.2">
      <c r="P7708">
        <v>7700</v>
      </c>
      <c r="Q7708" s="37">
        <f t="shared" ca="1" si="480"/>
        <v>0</v>
      </c>
      <c r="R7708" s="38">
        <f t="shared" si="481"/>
        <v>10</v>
      </c>
      <c r="S7708" s="38">
        <f t="shared" ca="1" si="482"/>
        <v>0</v>
      </c>
      <c r="T7708" s="38">
        <f t="shared" ca="1" si="483"/>
        <v>10</v>
      </c>
      <c r="U7708" s="38">
        <f ca="1">SUM($R$9:S7708)</f>
        <v>-191000</v>
      </c>
    </row>
    <row r="7709" spans="16:21" x14ac:dyDescent="0.2">
      <c r="P7709">
        <v>7701</v>
      </c>
      <c r="Q7709" s="37">
        <f t="shared" ca="1" si="480"/>
        <v>0</v>
      </c>
      <c r="R7709" s="38">
        <f t="shared" si="481"/>
        <v>10</v>
      </c>
      <c r="S7709" s="38">
        <f t="shared" ca="1" si="482"/>
        <v>0</v>
      </c>
      <c r="T7709" s="38">
        <f t="shared" ca="1" si="483"/>
        <v>10</v>
      </c>
      <c r="U7709" s="38">
        <f ca="1">SUM($R$9:S7709)</f>
        <v>-190990</v>
      </c>
    </row>
    <row r="7710" spans="16:21" x14ac:dyDescent="0.2">
      <c r="P7710">
        <v>7702</v>
      </c>
      <c r="Q7710" s="37">
        <f t="shared" ca="1" si="480"/>
        <v>0</v>
      </c>
      <c r="R7710" s="38">
        <f t="shared" si="481"/>
        <v>10</v>
      </c>
      <c r="S7710" s="38">
        <f t="shared" ca="1" si="482"/>
        <v>0</v>
      </c>
      <c r="T7710" s="38">
        <f t="shared" ca="1" si="483"/>
        <v>10</v>
      </c>
      <c r="U7710" s="38">
        <f ca="1">SUM($R$9:S7710)</f>
        <v>-190980</v>
      </c>
    </row>
    <row r="7711" spans="16:21" x14ac:dyDescent="0.2">
      <c r="P7711">
        <v>7703</v>
      </c>
      <c r="Q7711" s="37">
        <f t="shared" ca="1" si="480"/>
        <v>0</v>
      </c>
      <c r="R7711" s="38">
        <f t="shared" si="481"/>
        <v>10</v>
      </c>
      <c r="S7711" s="38">
        <f t="shared" ca="1" si="482"/>
        <v>0</v>
      </c>
      <c r="T7711" s="38">
        <f t="shared" ca="1" si="483"/>
        <v>10</v>
      </c>
      <c r="U7711" s="38">
        <f ca="1">SUM($R$9:S7711)</f>
        <v>-190970</v>
      </c>
    </row>
    <row r="7712" spans="16:21" x14ac:dyDescent="0.2">
      <c r="P7712">
        <v>7704</v>
      </c>
      <c r="Q7712" s="37">
        <f t="shared" ca="1" si="480"/>
        <v>0</v>
      </c>
      <c r="R7712" s="38">
        <f t="shared" si="481"/>
        <v>10</v>
      </c>
      <c r="S7712" s="38">
        <f t="shared" ca="1" si="482"/>
        <v>0</v>
      </c>
      <c r="T7712" s="38">
        <f t="shared" ca="1" si="483"/>
        <v>10</v>
      </c>
      <c r="U7712" s="38">
        <f ca="1">SUM($R$9:S7712)</f>
        <v>-190960</v>
      </c>
    </row>
    <row r="7713" spans="16:21" x14ac:dyDescent="0.2">
      <c r="P7713">
        <v>7705</v>
      </c>
      <c r="Q7713" s="37">
        <f t="shared" ca="1" si="480"/>
        <v>0</v>
      </c>
      <c r="R7713" s="38">
        <f t="shared" si="481"/>
        <v>10</v>
      </c>
      <c r="S7713" s="38">
        <f t="shared" ca="1" si="482"/>
        <v>0</v>
      </c>
      <c r="T7713" s="38">
        <f t="shared" ca="1" si="483"/>
        <v>10</v>
      </c>
      <c r="U7713" s="38">
        <f ca="1">SUM($R$9:S7713)</f>
        <v>-190950</v>
      </c>
    </row>
    <row r="7714" spans="16:21" x14ac:dyDescent="0.2">
      <c r="P7714">
        <v>7706</v>
      </c>
      <c r="Q7714" s="37">
        <f t="shared" ca="1" si="480"/>
        <v>0</v>
      </c>
      <c r="R7714" s="38">
        <f t="shared" si="481"/>
        <v>10</v>
      </c>
      <c r="S7714" s="38">
        <f t="shared" ca="1" si="482"/>
        <v>0</v>
      </c>
      <c r="T7714" s="38">
        <f t="shared" ca="1" si="483"/>
        <v>10</v>
      </c>
      <c r="U7714" s="38">
        <f ca="1">SUM($R$9:S7714)</f>
        <v>-190940</v>
      </c>
    </row>
    <row r="7715" spans="16:21" x14ac:dyDescent="0.2">
      <c r="P7715">
        <v>7707</v>
      </c>
      <c r="Q7715" s="37">
        <f t="shared" ca="1" si="480"/>
        <v>0</v>
      </c>
      <c r="R7715" s="38">
        <f t="shared" si="481"/>
        <v>10</v>
      </c>
      <c r="S7715" s="38">
        <f t="shared" ca="1" si="482"/>
        <v>0</v>
      </c>
      <c r="T7715" s="38">
        <f t="shared" ca="1" si="483"/>
        <v>10</v>
      </c>
      <c r="U7715" s="38">
        <f ca="1">SUM($R$9:S7715)</f>
        <v>-190930</v>
      </c>
    </row>
    <row r="7716" spans="16:21" x14ac:dyDescent="0.2">
      <c r="P7716">
        <v>7708</v>
      </c>
      <c r="Q7716" s="37">
        <f t="shared" ca="1" si="480"/>
        <v>0</v>
      </c>
      <c r="R7716" s="38">
        <f t="shared" si="481"/>
        <v>10</v>
      </c>
      <c r="S7716" s="38">
        <f t="shared" ca="1" si="482"/>
        <v>0</v>
      </c>
      <c r="T7716" s="38">
        <f t="shared" ca="1" si="483"/>
        <v>10</v>
      </c>
      <c r="U7716" s="38">
        <f ca="1">SUM($R$9:S7716)</f>
        <v>-190920</v>
      </c>
    </row>
    <row r="7717" spans="16:21" x14ac:dyDescent="0.2">
      <c r="P7717">
        <v>7709</v>
      </c>
      <c r="Q7717" s="37">
        <f t="shared" ca="1" si="480"/>
        <v>0</v>
      </c>
      <c r="R7717" s="38">
        <f t="shared" si="481"/>
        <v>10</v>
      </c>
      <c r="S7717" s="38">
        <f t="shared" ca="1" si="482"/>
        <v>0</v>
      </c>
      <c r="T7717" s="38">
        <f t="shared" ca="1" si="483"/>
        <v>10</v>
      </c>
      <c r="U7717" s="38">
        <f ca="1">SUM($R$9:S7717)</f>
        <v>-190910</v>
      </c>
    </row>
    <row r="7718" spans="16:21" x14ac:dyDescent="0.2">
      <c r="P7718">
        <v>7710</v>
      </c>
      <c r="Q7718" s="37">
        <f t="shared" ca="1" si="480"/>
        <v>0</v>
      </c>
      <c r="R7718" s="38">
        <f t="shared" si="481"/>
        <v>10</v>
      </c>
      <c r="S7718" s="38">
        <f t="shared" ca="1" si="482"/>
        <v>0</v>
      </c>
      <c r="T7718" s="38">
        <f t="shared" ca="1" si="483"/>
        <v>10</v>
      </c>
      <c r="U7718" s="38">
        <f ca="1">SUM($R$9:S7718)</f>
        <v>-190900</v>
      </c>
    </row>
    <row r="7719" spans="16:21" x14ac:dyDescent="0.2">
      <c r="P7719">
        <v>7711</v>
      </c>
      <c r="Q7719" s="37">
        <f t="shared" ca="1" si="480"/>
        <v>0</v>
      </c>
      <c r="R7719" s="38">
        <f t="shared" si="481"/>
        <v>10</v>
      </c>
      <c r="S7719" s="38">
        <f t="shared" ca="1" si="482"/>
        <v>0</v>
      </c>
      <c r="T7719" s="38">
        <f t="shared" ca="1" si="483"/>
        <v>10</v>
      </c>
      <c r="U7719" s="38">
        <f ca="1">SUM($R$9:S7719)</f>
        <v>-190890</v>
      </c>
    </row>
    <row r="7720" spans="16:21" x14ac:dyDescent="0.2">
      <c r="P7720">
        <v>7712</v>
      </c>
      <c r="Q7720" s="37">
        <f t="shared" ca="1" si="480"/>
        <v>0</v>
      </c>
      <c r="R7720" s="38">
        <f t="shared" si="481"/>
        <v>10</v>
      </c>
      <c r="S7720" s="38">
        <f t="shared" ca="1" si="482"/>
        <v>0</v>
      </c>
      <c r="T7720" s="38">
        <f t="shared" ca="1" si="483"/>
        <v>10</v>
      </c>
      <c r="U7720" s="38">
        <f ca="1">SUM($R$9:S7720)</f>
        <v>-190880</v>
      </c>
    </row>
    <row r="7721" spans="16:21" x14ac:dyDescent="0.2">
      <c r="P7721">
        <v>7713</v>
      </c>
      <c r="Q7721" s="37">
        <f t="shared" ca="1" si="480"/>
        <v>0</v>
      </c>
      <c r="R7721" s="38">
        <f t="shared" si="481"/>
        <v>10</v>
      </c>
      <c r="S7721" s="38">
        <f t="shared" ca="1" si="482"/>
        <v>0</v>
      </c>
      <c r="T7721" s="38">
        <f t="shared" ca="1" si="483"/>
        <v>10</v>
      </c>
      <c r="U7721" s="38">
        <f ca="1">SUM($R$9:S7721)</f>
        <v>-190870</v>
      </c>
    </row>
    <row r="7722" spans="16:21" x14ac:dyDescent="0.2">
      <c r="P7722">
        <v>7714</v>
      </c>
      <c r="Q7722" s="37">
        <f t="shared" ca="1" si="480"/>
        <v>0</v>
      </c>
      <c r="R7722" s="38">
        <f t="shared" si="481"/>
        <v>10</v>
      </c>
      <c r="S7722" s="38">
        <f t="shared" ca="1" si="482"/>
        <v>0</v>
      </c>
      <c r="T7722" s="38">
        <f t="shared" ca="1" si="483"/>
        <v>10</v>
      </c>
      <c r="U7722" s="38">
        <f ca="1">SUM($R$9:S7722)</f>
        <v>-190860</v>
      </c>
    </row>
    <row r="7723" spans="16:21" x14ac:dyDescent="0.2">
      <c r="P7723">
        <v>7715</v>
      </c>
      <c r="Q7723" s="37">
        <f t="shared" ca="1" si="480"/>
        <v>1</v>
      </c>
      <c r="R7723" s="38">
        <f t="shared" si="481"/>
        <v>10</v>
      </c>
      <c r="S7723" s="38">
        <f t="shared" ca="1" si="482"/>
        <v>-1000</v>
      </c>
      <c r="T7723" s="38">
        <f t="shared" ca="1" si="483"/>
        <v>-990</v>
      </c>
      <c r="U7723" s="38">
        <f ca="1">SUM($R$9:S7723)</f>
        <v>-191850</v>
      </c>
    </row>
    <row r="7724" spans="16:21" x14ac:dyDescent="0.2">
      <c r="P7724">
        <v>7716</v>
      </c>
      <c r="Q7724" s="37">
        <f t="shared" ca="1" si="480"/>
        <v>0</v>
      </c>
      <c r="R7724" s="38">
        <f t="shared" si="481"/>
        <v>10</v>
      </c>
      <c r="S7724" s="38">
        <f t="shared" ca="1" si="482"/>
        <v>0</v>
      </c>
      <c r="T7724" s="38">
        <f t="shared" ca="1" si="483"/>
        <v>10</v>
      </c>
      <c r="U7724" s="38">
        <f ca="1">SUM($R$9:S7724)</f>
        <v>-191840</v>
      </c>
    </row>
    <row r="7725" spans="16:21" x14ac:dyDescent="0.2">
      <c r="P7725">
        <v>7717</v>
      </c>
      <c r="Q7725" s="37">
        <f t="shared" ca="1" si="480"/>
        <v>0</v>
      </c>
      <c r="R7725" s="38">
        <f t="shared" si="481"/>
        <v>10</v>
      </c>
      <c r="S7725" s="38">
        <f t="shared" ca="1" si="482"/>
        <v>0</v>
      </c>
      <c r="T7725" s="38">
        <f t="shared" ca="1" si="483"/>
        <v>10</v>
      </c>
      <c r="U7725" s="38">
        <f ca="1">SUM($R$9:S7725)</f>
        <v>-191830</v>
      </c>
    </row>
    <row r="7726" spans="16:21" x14ac:dyDescent="0.2">
      <c r="P7726">
        <v>7718</v>
      </c>
      <c r="Q7726" s="37">
        <f t="shared" ca="1" si="480"/>
        <v>0</v>
      </c>
      <c r="R7726" s="38">
        <f t="shared" si="481"/>
        <v>10</v>
      </c>
      <c r="S7726" s="38">
        <f t="shared" ca="1" si="482"/>
        <v>0</v>
      </c>
      <c r="T7726" s="38">
        <f t="shared" ca="1" si="483"/>
        <v>10</v>
      </c>
      <c r="U7726" s="38">
        <f ca="1">SUM($R$9:S7726)</f>
        <v>-191820</v>
      </c>
    </row>
    <row r="7727" spans="16:21" x14ac:dyDescent="0.2">
      <c r="P7727">
        <v>7719</v>
      </c>
      <c r="Q7727" s="37">
        <f t="shared" ca="1" si="480"/>
        <v>0</v>
      </c>
      <c r="R7727" s="38">
        <f t="shared" si="481"/>
        <v>10</v>
      </c>
      <c r="S7727" s="38">
        <f t="shared" ca="1" si="482"/>
        <v>0</v>
      </c>
      <c r="T7727" s="38">
        <f t="shared" ca="1" si="483"/>
        <v>10</v>
      </c>
      <c r="U7727" s="38">
        <f ca="1">SUM($R$9:S7727)</f>
        <v>-191810</v>
      </c>
    </row>
    <row r="7728" spans="16:21" x14ac:dyDescent="0.2">
      <c r="P7728">
        <v>7720</v>
      </c>
      <c r="Q7728" s="37">
        <f t="shared" ca="1" si="480"/>
        <v>0</v>
      </c>
      <c r="R7728" s="38">
        <f t="shared" si="481"/>
        <v>10</v>
      </c>
      <c r="S7728" s="38">
        <f t="shared" ca="1" si="482"/>
        <v>0</v>
      </c>
      <c r="T7728" s="38">
        <f t="shared" ca="1" si="483"/>
        <v>10</v>
      </c>
      <c r="U7728" s="38">
        <f ca="1">SUM($R$9:S7728)</f>
        <v>-191800</v>
      </c>
    </row>
    <row r="7729" spans="16:21" x14ac:dyDescent="0.2">
      <c r="P7729">
        <v>7721</v>
      </c>
      <c r="Q7729" s="37">
        <f t="shared" ref="Q7729:Q7792" ca="1" si="484">IF(RAND()&lt;$C$2,1,0)</f>
        <v>0</v>
      </c>
      <c r="R7729" s="38">
        <f t="shared" ref="R7729:R7792" si="485">$G$2</f>
        <v>10</v>
      </c>
      <c r="S7729" s="38">
        <f t="shared" ref="S7729:S7792" ca="1" si="486">IF(Q7729=1,$G$3,$G$4)</f>
        <v>0</v>
      </c>
      <c r="T7729" s="38">
        <f t="shared" ca="1" si="483"/>
        <v>10</v>
      </c>
      <c r="U7729" s="38">
        <f ca="1">SUM($R$9:S7729)</f>
        <v>-191790</v>
      </c>
    </row>
    <row r="7730" spans="16:21" x14ac:dyDescent="0.2">
      <c r="P7730">
        <v>7722</v>
      </c>
      <c r="Q7730" s="37">
        <f t="shared" ca="1" si="484"/>
        <v>0</v>
      </c>
      <c r="R7730" s="38">
        <f t="shared" si="485"/>
        <v>10</v>
      </c>
      <c r="S7730" s="38">
        <f t="shared" ca="1" si="486"/>
        <v>0</v>
      </c>
      <c r="T7730" s="38">
        <f t="shared" ca="1" si="483"/>
        <v>10</v>
      </c>
      <c r="U7730" s="38">
        <f ca="1">SUM($R$9:S7730)</f>
        <v>-191780</v>
      </c>
    </row>
    <row r="7731" spans="16:21" x14ac:dyDescent="0.2">
      <c r="P7731">
        <v>7723</v>
      </c>
      <c r="Q7731" s="37">
        <f t="shared" ca="1" si="484"/>
        <v>0</v>
      </c>
      <c r="R7731" s="38">
        <f t="shared" si="485"/>
        <v>10</v>
      </c>
      <c r="S7731" s="38">
        <f t="shared" ca="1" si="486"/>
        <v>0</v>
      </c>
      <c r="T7731" s="38">
        <f t="shared" ca="1" si="483"/>
        <v>10</v>
      </c>
      <c r="U7731" s="38">
        <f ca="1">SUM($R$9:S7731)</f>
        <v>-191770</v>
      </c>
    </row>
    <row r="7732" spans="16:21" x14ac:dyDescent="0.2">
      <c r="P7732">
        <v>7724</v>
      </c>
      <c r="Q7732" s="37">
        <f t="shared" ca="1" si="484"/>
        <v>0</v>
      </c>
      <c r="R7732" s="38">
        <f t="shared" si="485"/>
        <v>10</v>
      </c>
      <c r="S7732" s="38">
        <f t="shared" ca="1" si="486"/>
        <v>0</v>
      </c>
      <c r="T7732" s="38">
        <f t="shared" ca="1" si="483"/>
        <v>10</v>
      </c>
      <c r="U7732" s="38">
        <f ca="1">SUM($R$9:S7732)</f>
        <v>-191760</v>
      </c>
    </row>
    <row r="7733" spans="16:21" x14ac:dyDescent="0.2">
      <c r="P7733">
        <v>7725</v>
      </c>
      <c r="Q7733" s="37">
        <f t="shared" ca="1" si="484"/>
        <v>0</v>
      </c>
      <c r="R7733" s="38">
        <f t="shared" si="485"/>
        <v>10</v>
      </c>
      <c r="S7733" s="38">
        <f t="shared" ca="1" si="486"/>
        <v>0</v>
      </c>
      <c r="T7733" s="38">
        <f t="shared" ca="1" si="483"/>
        <v>10</v>
      </c>
      <c r="U7733" s="38">
        <f ca="1">SUM($R$9:S7733)</f>
        <v>-191750</v>
      </c>
    </row>
    <row r="7734" spans="16:21" x14ac:dyDescent="0.2">
      <c r="P7734">
        <v>7726</v>
      </c>
      <c r="Q7734" s="37">
        <f t="shared" ca="1" si="484"/>
        <v>0</v>
      </c>
      <c r="R7734" s="38">
        <f t="shared" si="485"/>
        <v>10</v>
      </c>
      <c r="S7734" s="38">
        <f t="shared" ca="1" si="486"/>
        <v>0</v>
      </c>
      <c r="T7734" s="38">
        <f t="shared" ca="1" si="483"/>
        <v>10</v>
      </c>
      <c r="U7734" s="38">
        <f ca="1">SUM($R$9:S7734)</f>
        <v>-191740</v>
      </c>
    </row>
    <row r="7735" spans="16:21" x14ac:dyDescent="0.2">
      <c r="P7735">
        <v>7727</v>
      </c>
      <c r="Q7735" s="37">
        <f t="shared" ca="1" si="484"/>
        <v>0</v>
      </c>
      <c r="R7735" s="38">
        <f t="shared" si="485"/>
        <v>10</v>
      </c>
      <c r="S7735" s="38">
        <f t="shared" ca="1" si="486"/>
        <v>0</v>
      </c>
      <c r="T7735" s="38">
        <f t="shared" ca="1" si="483"/>
        <v>10</v>
      </c>
      <c r="U7735" s="38">
        <f ca="1">SUM($R$9:S7735)</f>
        <v>-191730</v>
      </c>
    </row>
    <row r="7736" spans="16:21" x14ac:dyDescent="0.2">
      <c r="P7736">
        <v>7728</v>
      </c>
      <c r="Q7736" s="37">
        <f t="shared" ca="1" si="484"/>
        <v>0</v>
      </c>
      <c r="R7736" s="38">
        <f t="shared" si="485"/>
        <v>10</v>
      </c>
      <c r="S7736" s="38">
        <f t="shared" ca="1" si="486"/>
        <v>0</v>
      </c>
      <c r="T7736" s="38">
        <f t="shared" ca="1" si="483"/>
        <v>10</v>
      </c>
      <c r="U7736" s="38">
        <f ca="1">SUM($R$9:S7736)</f>
        <v>-191720</v>
      </c>
    </row>
    <row r="7737" spans="16:21" x14ac:dyDescent="0.2">
      <c r="P7737">
        <v>7729</v>
      </c>
      <c r="Q7737" s="37">
        <f t="shared" ca="1" si="484"/>
        <v>0</v>
      </c>
      <c r="R7737" s="38">
        <f t="shared" si="485"/>
        <v>10</v>
      </c>
      <c r="S7737" s="38">
        <f t="shared" ca="1" si="486"/>
        <v>0</v>
      </c>
      <c r="T7737" s="38">
        <f t="shared" ca="1" si="483"/>
        <v>10</v>
      </c>
      <c r="U7737" s="38">
        <f ca="1">SUM($R$9:S7737)</f>
        <v>-191710</v>
      </c>
    </row>
    <row r="7738" spans="16:21" x14ac:dyDescent="0.2">
      <c r="P7738">
        <v>7730</v>
      </c>
      <c r="Q7738" s="37">
        <f t="shared" ca="1" si="484"/>
        <v>0</v>
      </c>
      <c r="R7738" s="38">
        <f t="shared" si="485"/>
        <v>10</v>
      </c>
      <c r="S7738" s="38">
        <f t="shared" ca="1" si="486"/>
        <v>0</v>
      </c>
      <c r="T7738" s="38">
        <f t="shared" ca="1" si="483"/>
        <v>10</v>
      </c>
      <c r="U7738" s="38">
        <f ca="1">SUM($R$9:S7738)</f>
        <v>-191700</v>
      </c>
    </row>
    <row r="7739" spans="16:21" x14ac:dyDescent="0.2">
      <c r="P7739">
        <v>7731</v>
      </c>
      <c r="Q7739" s="37">
        <f t="shared" ca="1" si="484"/>
        <v>0</v>
      </c>
      <c r="R7739" s="38">
        <f t="shared" si="485"/>
        <v>10</v>
      </c>
      <c r="S7739" s="38">
        <f t="shared" ca="1" si="486"/>
        <v>0</v>
      </c>
      <c r="T7739" s="38">
        <f t="shared" ca="1" si="483"/>
        <v>10</v>
      </c>
      <c r="U7739" s="38">
        <f ca="1">SUM($R$9:S7739)</f>
        <v>-191690</v>
      </c>
    </row>
    <row r="7740" spans="16:21" x14ac:dyDescent="0.2">
      <c r="P7740">
        <v>7732</v>
      </c>
      <c r="Q7740" s="37">
        <f t="shared" ca="1" si="484"/>
        <v>0</v>
      </c>
      <c r="R7740" s="38">
        <f t="shared" si="485"/>
        <v>10</v>
      </c>
      <c r="S7740" s="38">
        <f t="shared" ca="1" si="486"/>
        <v>0</v>
      </c>
      <c r="T7740" s="38">
        <f t="shared" ca="1" si="483"/>
        <v>10</v>
      </c>
      <c r="U7740" s="38">
        <f ca="1">SUM($R$9:S7740)</f>
        <v>-191680</v>
      </c>
    </row>
    <row r="7741" spans="16:21" x14ac:dyDescent="0.2">
      <c r="P7741">
        <v>7733</v>
      </c>
      <c r="Q7741" s="37">
        <f t="shared" ca="1" si="484"/>
        <v>0</v>
      </c>
      <c r="R7741" s="38">
        <f t="shared" si="485"/>
        <v>10</v>
      </c>
      <c r="S7741" s="38">
        <f t="shared" ca="1" si="486"/>
        <v>0</v>
      </c>
      <c r="T7741" s="38">
        <f t="shared" ca="1" si="483"/>
        <v>10</v>
      </c>
      <c r="U7741" s="38">
        <f ca="1">SUM($R$9:S7741)</f>
        <v>-191670</v>
      </c>
    </row>
    <row r="7742" spans="16:21" x14ac:dyDescent="0.2">
      <c r="P7742">
        <v>7734</v>
      </c>
      <c r="Q7742" s="37">
        <f t="shared" ca="1" si="484"/>
        <v>0</v>
      </c>
      <c r="R7742" s="38">
        <f t="shared" si="485"/>
        <v>10</v>
      </c>
      <c r="S7742" s="38">
        <f t="shared" ca="1" si="486"/>
        <v>0</v>
      </c>
      <c r="T7742" s="38">
        <f t="shared" ca="1" si="483"/>
        <v>10</v>
      </c>
      <c r="U7742" s="38">
        <f ca="1">SUM($R$9:S7742)</f>
        <v>-191660</v>
      </c>
    </row>
    <row r="7743" spans="16:21" x14ac:dyDescent="0.2">
      <c r="P7743">
        <v>7735</v>
      </c>
      <c r="Q7743" s="37">
        <f t="shared" ca="1" si="484"/>
        <v>0</v>
      </c>
      <c r="R7743" s="38">
        <f t="shared" si="485"/>
        <v>10</v>
      </c>
      <c r="S7743" s="38">
        <f t="shared" ca="1" si="486"/>
        <v>0</v>
      </c>
      <c r="T7743" s="38">
        <f t="shared" ca="1" si="483"/>
        <v>10</v>
      </c>
      <c r="U7743" s="38">
        <f ca="1">SUM($R$9:S7743)</f>
        <v>-191650</v>
      </c>
    </row>
    <row r="7744" spans="16:21" x14ac:dyDescent="0.2">
      <c r="P7744">
        <v>7736</v>
      </c>
      <c r="Q7744" s="37">
        <f t="shared" ca="1" si="484"/>
        <v>0</v>
      </c>
      <c r="R7744" s="38">
        <f t="shared" si="485"/>
        <v>10</v>
      </c>
      <c r="S7744" s="38">
        <f t="shared" ca="1" si="486"/>
        <v>0</v>
      </c>
      <c r="T7744" s="38">
        <f t="shared" ca="1" si="483"/>
        <v>10</v>
      </c>
      <c r="U7744" s="38">
        <f ca="1">SUM($R$9:S7744)</f>
        <v>-191640</v>
      </c>
    </row>
    <row r="7745" spans="16:21" x14ac:dyDescent="0.2">
      <c r="P7745">
        <v>7737</v>
      </c>
      <c r="Q7745" s="37">
        <f t="shared" ca="1" si="484"/>
        <v>0</v>
      </c>
      <c r="R7745" s="38">
        <f t="shared" si="485"/>
        <v>10</v>
      </c>
      <c r="S7745" s="38">
        <f t="shared" ca="1" si="486"/>
        <v>0</v>
      </c>
      <c r="T7745" s="38">
        <f t="shared" ca="1" si="483"/>
        <v>10</v>
      </c>
      <c r="U7745" s="38">
        <f ca="1">SUM($R$9:S7745)</f>
        <v>-191630</v>
      </c>
    </row>
    <row r="7746" spans="16:21" x14ac:dyDescent="0.2">
      <c r="P7746">
        <v>7738</v>
      </c>
      <c r="Q7746" s="37">
        <f t="shared" ca="1" si="484"/>
        <v>0</v>
      </c>
      <c r="R7746" s="38">
        <f t="shared" si="485"/>
        <v>10</v>
      </c>
      <c r="S7746" s="38">
        <f t="shared" ca="1" si="486"/>
        <v>0</v>
      </c>
      <c r="T7746" s="38">
        <f t="shared" ca="1" si="483"/>
        <v>10</v>
      </c>
      <c r="U7746" s="38">
        <f ca="1">SUM($R$9:S7746)</f>
        <v>-191620</v>
      </c>
    </row>
    <row r="7747" spans="16:21" x14ac:dyDescent="0.2">
      <c r="P7747">
        <v>7739</v>
      </c>
      <c r="Q7747" s="37">
        <f t="shared" ca="1" si="484"/>
        <v>0</v>
      </c>
      <c r="R7747" s="38">
        <f t="shared" si="485"/>
        <v>10</v>
      </c>
      <c r="S7747" s="38">
        <f t="shared" ca="1" si="486"/>
        <v>0</v>
      </c>
      <c r="T7747" s="38">
        <f t="shared" ca="1" si="483"/>
        <v>10</v>
      </c>
      <c r="U7747" s="38">
        <f ca="1">SUM($R$9:S7747)</f>
        <v>-191610</v>
      </c>
    </row>
    <row r="7748" spans="16:21" x14ac:dyDescent="0.2">
      <c r="P7748">
        <v>7740</v>
      </c>
      <c r="Q7748" s="37">
        <f t="shared" ca="1" si="484"/>
        <v>0</v>
      </c>
      <c r="R7748" s="38">
        <f t="shared" si="485"/>
        <v>10</v>
      </c>
      <c r="S7748" s="38">
        <f t="shared" ca="1" si="486"/>
        <v>0</v>
      </c>
      <c r="T7748" s="38">
        <f t="shared" ca="1" si="483"/>
        <v>10</v>
      </c>
      <c r="U7748" s="38">
        <f ca="1">SUM($R$9:S7748)</f>
        <v>-191600</v>
      </c>
    </row>
    <row r="7749" spans="16:21" x14ac:dyDescent="0.2">
      <c r="P7749">
        <v>7741</v>
      </c>
      <c r="Q7749" s="37">
        <f t="shared" ca="1" si="484"/>
        <v>0</v>
      </c>
      <c r="R7749" s="38">
        <f t="shared" si="485"/>
        <v>10</v>
      </c>
      <c r="S7749" s="38">
        <f t="shared" ca="1" si="486"/>
        <v>0</v>
      </c>
      <c r="T7749" s="38">
        <f t="shared" ca="1" si="483"/>
        <v>10</v>
      </c>
      <c r="U7749" s="38">
        <f ca="1">SUM($R$9:S7749)</f>
        <v>-191590</v>
      </c>
    </row>
    <row r="7750" spans="16:21" x14ac:dyDescent="0.2">
      <c r="P7750">
        <v>7742</v>
      </c>
      <c r="Q7750" s="37">
        <f t="shared" ca="1" si="484"/>
        <v>0</v>
      </c>
      <c r="R7750" s="38">
        <f t="shared" si="485"/>
        <v>10</v>
      </c>
      <c r="S7750" s="38">
        <f t="shared" ca="1" si="486"/>
        <v>0</v>
      </c>
      <c r="T7750" s="38">
        <f t="shared" ca="1" si="483"/>
        <v>10</v>
      </c>
      <c r="U7750" s="38">
        <f ca="1">SUM($R$9:S7750)</f>
        <v>-191580</v>
      </c>
    </row>
    <row r="7751" spans="16:21" x14ac:dyDescent="0.2">
      <c r="P7751">
        <v>7743</v>
      </c>
      <c r="Q7751" s="37">
        <f t="shared" ca="1" si="484"/>
        <v>0</v>
      </c>
      <c r="R7751" s="38">
        <f t="shared" si="485"/>
        <v>10</v>
      </c>
      <c r="S7751" s="38">
        <f t="shared" ca="1" si="486"/>
        <v>0</v>
      </c>
      <c r="T7751" s="38">
        <f t="shared" ca="1" si="483"/>
        <v>10</v>
      </c>
      <c r="U7751" s="38">
        <f ca="1">SUM($R$9:S7751)</f>
        <v>-191570</v>
      </c>
    </row>
    <row r="7752" spans="16:21" x14ac:dyDescent="0.2">
      <c r="P7752">
        <v>7744</v>
      </c>
      <c r="Q7752" s="37">
        <f t="shared" ca="1" si="484"/>
        <v>0</v>
      </c>
      <c r="R7752" s="38">
        <f t="shared" si="485"/>
        <v>10</v>
      </c>
      <c r="S7752" s="38">
        <f t="shared" ca="1" si="486"/>
        <v>0</v>
      </c>
      <c r="T7752" s="38">
        <f t="shared" ca="1" si="483"/>
        <v>10</v>
      </c>
      <c r="U7752" s="38">
        <f ca="1">SUM($R$9:S7752)</f>
        <v>-191560</v>
      </c>
    </row>
    <row r="7753" spans="16:21" x14ac:dyDescent="0.2">
      <c r="P7753">
        <v>7745</v>
      </c>
      <c r="Q7753" s="37">
        <f t="shared" ca="1" si="484"/>
        <v>0</v>
      </c>
      <c r="R7753" s="38">
        <f t="shared" si="485"/>
        <v>10</v>
      </c>
      <c r="S7753" s="38">
        <f t="shared" ca="1" si="486"/>
        <v>0</v>
      </c>
      <c r="T7753" s="38">
        <f t="shared" ca="1" si="483"/>
        <v>10</v>
      </c>
      <c r="U7753" s="38">
        <f ca="1">SUM($R$9:S7753)</f>
        <v>-191550</v>
      </c>
    </row>
    <row r="7754" spans="16:21" x14ac:dyDescent="0.2">
      <c r="P7754">
        <v>7746</v>
      </c>
      <c r="Q7754" s="37">
        <f t="shared" ca="1" si="484"/>
        <v>1</v>
      </c>
      <c r="R7754" s="38">
        <f t="shared" si="485"/>
        <v>10</v>
      </c>
      <c r="S7754" s="38">
        <f t="shared" ca="1" si="486"/>
        <v>-1000</v>
      </c>
      <c r="T7754" s="38">
        <f t="shared" ref="T7754:T7817" ca="1" si="487">R7754+S7754</f>
        <v>-990</v>
      </c>
      <c r="U7754" s="38">
        <f ca="1">SUM($R$9:S7754)</f>
        <v>-192540</v>
      </c>
    </row>
    <row r="7755" spans="16:21" x14ac:dyDescent="0.2">
      <c r="P7755">
        <v>7747</v>
      </c>
      <c r="Q7755" s="37">
        <f t="shared" ca="1" si="484"/>
        <v>0</v>
      </c>
      <c r="R7755" s="38">
        <f t="shared" si="485"/>
        <v>10</v>
      </c>
      <c r="S7755" s="38">
        <f t="shared" ca="1" si="486"/>
        <v>0</v>
      </c>
      <c r="T7755" s="38">
        <f t="shared" ca="1" si="487"/>
        <v>10</v>
      </c>
      <c r="U7755" s="38">
        <f ca="1">SUM($R$9:S7755)</f>
        <v>-192530</v>
      </c>
    </row>
    <row r="7756" spans="16:21" x14ac:dyDescent="0.2">
      <c r="P7756">
        <v>7748</v>
      </c>
      <c r="Q7756" s="37">
        <f t="shared" ca="1" si="484"/>
        <v>0</v>
      </c>
      <c r="R7756" s="38">
        <f t="shared" si="485"/>
        <v>10</v>
      </c>
      <c r="S7756" s="38">
        <f t="shared" ca="1" si="486"/>
        <v>0</v>
      </c>
      <c r="T7756" s="38">
        <f t="shared" ca="1" si="487"/>
        <v>10</v>
      </c>
      <c r="U7756" s="38">
        <f ca="1">SUM($R$9:S7756)</f>
        <v>-192520</v>
      </c>
    </row>
    <row r="7757" spans="16:21" x14ac:dyDescent="0.2">
      <c r="P7757">
        <v>7749</v>
      </c>
      <c r="Q7757" s="37">
        <f t="shared" ca="1" si="484"/>
        <v>0</v>
      </c>
      <c r="R7757" s="38">
        <f t="shared" si="485"/>
        <v>10</v>
      </c>
      <c r="S7757" s="38">
        <f t="shared" ca="1" si="486"/>
        <v>0</v>
      </c>
      <c r="T7757" s="38">
        <f t="shared" ca="1" si="487"/>
        <v>10</v>
      </c>
      <c r="U7757" s="38">
        <f ca="1">SUM($R$9:S7757)</f>
        <v>-192510</v>
      </c>
    </row>
    <row r="7758" spans="16:21" x14ac:dyDescent="0.2">
      <c r="P7758">
        <v>7750</v>
      </c>
      <c r="Q7758" s="37">
        <f t="shared" ca="1" si="484"/>
        <v>0</v>
      </c>
      <c r="R7758" s="38">
        <f t="shared" si="485"/>
        <v>10</v>
      </c>
      <c r="S7758" s="38">
        <f t="shared" ca="1" si="486"/>
        <v>0</v>
      </c>
      <c r="T7758" s="38">
        <f t="shared" ca="1" si="487"/>
        <v>10</v>
      </c>
      <c r="U7758" s="38">
        <f ca="1">SUM($R$9:S7758)</f>
        <v>-192500</v>
      </c>
    </row>
    <row r="7759" spans="16:21" x14ac:dyDescent="0.2">
      <c r="P7759">
        <v>7751</v>
      </c>
      <c r="Q7759" s="37">
        <f t="shared" ca="1" si="484"/>
        <v>0</v>
      </c>
      <c r="R7759" s="38">
        <f t="shared" si="485"/>
        <v>10</v>
      </c>
      <c r="S7759" s="38">
        <f t="shared" ca="1" si="486"/>
        <v>0</v>
      </c>
      <c r="T7759" s="38">
        <f t="shared" ca="1" si="487"/>
        <v>10</v>
      </c>
      <c r="U7759" s="38">
        <f ca="1">SUM($R$9:S7759)</f>
        <v>-192490</v>
      </c>
    </row>
    <row r="7760" spans="16:21" x14ac:dyDescent="0.2">
      <c r="P7760">
        <v>7752</v>
      </c>
      <c r="Q7760" s="37">
        <f t="shared" ca="1" si="484"/>
        <v>0</v>
      </c>
      <c r="R7760" s="38">
        <f t="shared" si="485"/>
        <v>10</v>
      </c>
      <c r="S7760" s="38">
        <f t="shared" ca="1" si="486"/>
        <v>0</v>
      </c>
      <c r="T7760" s="38">
        <f t="shared" ca="1" si="487"/>
        <v>10</v>
      </c>
      <c r="U7760" s="38">
        <f ca="1">SUM($R$9:S7760)</f>
        <v>-192480</v>
      </c>
    </row>
    <row r="7761" spans="16:21" x14ac:dyDescent="0.2">
      <c r="P7761">
        <v>7753</v>
      </c>
      <c r="Q7761" s="37">
        <f t="shared" ca="1" si="484"/>
        <v>0</v>
      </c>
      <c r="R7761" s="38">
        <f t="shared" si="485"/>
        <v>10</v>
      </c>
      <c r="S7761" s="38">
        <f t="shared" ca="1" si="486"/>
        <v>0</v>
      </c>
      <c r="T7761" s="38">
        <f t="shared" ca="1" si="487"/>
        <v>10</v>
      </c>
      <c r="U7761" s="38">
        <f ca="1">SUM($R$9:S7761)</f>
        <v>-192470</v>
      </c>
    </row>
    <row r="7762" spans="16:21" x14ac:dyDescent="0.2">
      <c r="P7762">
        <v>7754</v>
      </c>
      <c r="Q7762" s="37">
        <f t="shared" ca="1" si="484"/>
        <v>0</v>
      </c>
      <c r="R7762" s="38">
        <f t="shared" si="485"/>
        <v>10</v>
      </c>
      <c r="S7762" s="38">
        <f t="shared" ca="1" si="486"/>
        <v>0</v>
      </c>
      <c r="T7762" s="38">
        <f t="shared" ca="1" si="487"/>
        <v>10</v>
      </c>
      <c r="U7762" s="38">
        <f ca="1">SUM($R$9:S7762)</f>
        <v>-192460</v>
      </c>
    </row>
    <row r="7763" spans="16:21" x14ac:dyDescent="0.2">
      <c r="P7763">
        <v>7755</v>
      </c>
      <c r="Q7763" s="37">
        <f t="shared" ca="1" si="484"/>
        <v>0</v>
      </c>
      <c r="R7763" s="38">
        <f t="shared" si="485"/>
        <v>10</v>
      </c>
      <c r="S7763" s="38">
        <f t="shared" ca="1" si="486"/>
        <v>0</v>
      </c>
      <c r="T7763" s="38">
        <f t="shared" ca="1" si="487"/>
        <v>10</v>
      </c>
      <c r="U7763" s="38">
        <f ca="1">SUM($R$9:S7763)</f>
        <v>-192450</v>
      </c>
    </row>
    <row r="7764" spans="16:21" x14ac:dyDescent="0.2">
      <c r="P7764">
        <v>7756</v>
      </c>
      <c r="Q7764" s="37">
        <f t="shared" ca="1" si="484"/>
        <v>0</v>
      </c>
      <c r="R7764" s="38">
        <f t="shared" si="485"/>
        <v>10</v>
      </c>
      <c r="S7764" s="38">
        <f t="shared" ca="1" si="486"/>
        <v>0</v>
      </c>
      <c r="T7764" s="38">
        <f t="shared" ca="1" si="487"/>
        <v>10</v>
      </c>
      <c r="U7764" s="38">
        <f ca="1">SUM($R$9:S7764)</f>
        <v>-192440</v>
      </c>
    </row>
    <row r="7765" spans="16:21" x14ac:dyDescent="0.2">
      <c r="P7765">
        <v>7757</v>
      </c>
      <c r="Q7765" s="37">
        <f t="shared" ca="1" si="484"/>
        <v>0</v>
      </c>
      <c r="R7765" s="38">
        <f t="shared" si="485"/>
        <v>10</v>
      </c>
      <c r="S7765" s="38">
        <f t="shared" ca="1" si="486"/>
        <v>0</v>
      </c>
      <c r="T7765" s="38">
        <f t="shared" ca="1" si="487"/>
        <v>10</v>
      </c>
      <c r="U7765" s="38">
        <f ca="1">SUM($R$9:S7765)</f>
        <v>-192430</v>
      </c>
    </row>
    <row r="7766" spans="16:21" x14ac:dyDescent="0.2">
      <c r="P7766">
        <v>7758</v>
      </c>
      <c r="Q7766" s="37">
        <f t="shared" ca="1" si="484"/>
        <v>0</v>
      </c>
      <c r="R7766" s="38">
        <f t="shared" si="485"/>
        <v>10</v>
      </c>
      <c r="S7766" s="38">
        <f t="shared" ca="1" si="486"/>
        <v>0</v>
      </c>
      <c r="T7766" s="38">
        <f t="shared" ca="1" si="487"/>
        <v>10</v>
      </c>
      <c r="U7766" s="38">
        <f ca="1">SUM($R$9:S7766)</f>
        <v>-192420</v>
      </c>
    </row>
    <row r="7767" spans="16:21" x14ac:dyDescent="0.2">
      <c r="P7767">
        <v>7759</v>
      </c>
      <c r="Q7767" s="37">
        <f t="shared" ca="1" si="484"/>
        <v>0</v>
      </c>
      <c r="R7767" s="38">
        <f t="shared" si="485"/>
        <v>10</v>
      </c>
      <c r="S7767" s="38">
        <f t="shared" ca="1" si="486"/>
        <v>0</v>
      </c>
      <c r="T7767" s="38">
        <f t="shared" ca="1" si="487"/>
        <v>10</v>
      </c>
      <c r="U7767" s="38">
        <f ca="1">SUM($R$9:S7767)</f>
        <v>-192410</v>
      </c>
    </row>
    <row r="7768" spans="16:21" x14ac:dyDescent="0.2">
      <c r="P7768">
        <v>7760</v>
      </c>
      <c r="Q7768" s="37">
        <f t="shared" ca="1" si="484"/>
        <v>0</v>
      </c>
      <c r="R7768" s="38">
        <f t="shared" si="485"/>
        <v>10</v>
      </c>
      <c r="S7768" s="38">
        <f t="shared" ca="1" si="486"/>
        <v>0</v>
      </c>
      <c r="T7768" s="38">
        <f t="shared" ca="1" si="487"/>
        <v>10</v>
      </c>
      <c r="U7768" s="38">
        <f ca="1">SUM($R$9:S7768)</f>
        <v>-192400</v>
      </c>
    </row>
    <row r="7769" spans="16:21" x14ac:dyDescent="0.2">
      <c r="P7769">
        <v>7761</v>
      </c>
      <c r="Q7769" s="37">
        <f t="shared" ca="1" si="484"/>
        <v>0</v>
      </c>
      <c r="R7769" s="38">
        <f t="shared" si="485"/>
        <v>10</v>
      </c>
      <c r="S7769" s="38">
        <f t="shared" ca="1" si="486"/>
        <v>0</v>
      </c>
      <c r="T7769" s="38">
        <f t="shared" ca="1" si="487"/>
        <v>10</v>
      </c>
      <c r="U7769" s="38">
        <f ca="1">SUM($R$9:S7769)</f>
        <v>-192390</v>
      </c>
    </row>
    <row r="7770" spans="16:21" x14ac:dyDescent="0.2">
      <c r="P7770">
        <v>7762</v>
      </c>
      <c r="Q7770" s="37">
        <f t="shared" ca="1" si="484"/>
        <v>0</v>
      </c>
      <c r="R7770" s="38">
        <f t="shared" si="485"/>
        <v>10</v>
      </c>
      <c r="S7770" s="38">
        <f t="shared" ca="1" si="486"/>
        <v>0</v>
      </c>
      <c r="T7770" s="38">
        <f t="shared" ca="1" si="487"/>
        <v>10</v>
      </c>
      <c r="U7770" s="38">
        <f ca="1">SUM($R$9:S7770)</f>
        <v>-192380</v>
      </c>
    </row>
    <row r="7771" spans="16:21" x14ac:dyDescent="0.2">
      <c r="P7771">
        <v>7763</v>
      </c>
      <c r="Q7771" s="37">
        <f t="shared" ca="1" si="484"/>
        <v>0</v>
      </c>
      <c r="R7771" s="38">
        <f t="shared" si="485"/>
        <v>10</v>
      </c>
      <c r="S7771" s="38">
        <f t="shared" ca="1" si="486"/>
        <v>0</v>
      </c>
      <c r="T7771" s="38">
        <f t="shared" ca="1" si="487"/>
        <v>10</v>
      </c>
      <c r="U7771" s="38">
        <f ca="1">SUM($R$9:S7771)</f>
        <v>-192370</v>
      </c>
    </row>
    <row r="7772" spans="16:21" x14ac:dyDescent="0.2">
      <c r="P7772">
        <v>7764</v>
      </c>
      <c r="Q7772" s="37">
        <f t="shared" ca="1" si="484"/>
        <v>0</v>
      </c>
      <c r="R7772" s="38">
        <f t="shared" si="485"/>
        <v>10</v>
      </c>
      <c r="S7772" s="38">
        <f t="shared" ca="1" si="486"/>
        <v>0</v>
      </c>
      <c r="T7772" s="38">
        <f t="shared" ca="1" si="487"/>
        <v>10</v>
      </c>
      <c r="U7772" s="38">
        <f ca="1">SUM($R$9:S7772)</f>
        <v>-192360</v>
      </c>
    </row>
    <row r="7773" spans="16:21" x14ac:dyDescent="0.2">
      <c r="P7773">
        <v>7765</v>
      </c>
      <c r="Q7773" s="37">
        <f t="shared" ca="1" si="484"/>
        <v>0</v>
      </c>
      <c r="R7773" s="38">
        <f t="shared" si="485"/>
        <v>10</v>
      </c>
      <c r="S7773" s="38">
        <f t="shared" ca="1" si="486"/>
        <v>0</v>
      </c>
      <c r="T7773" s="38">
        <f t="shared" ca="1" si="487"/>
        <v>10</v>
      </c>
      <c r="U7773" s="38">
        <f ca="1">SUM($R$9:S7773)</f>
        <v>-192350</v>
      </c>
    </row>
    <row r="7774" spans="16:21" x14ac:dyDescent="0.2">
      <c r="P7774">
        <v>7766</v>
      </c>
      <c r="Q7774" s="37">
        <f t="shared" ca="1" si="484"/>
        <v>0</v>
      </c>
      <c r="R7774" s="38">
        <f t="shared" si="485"/>
        <v>10</v>
      </c>
      <c r="S7774" s="38">
        <f t="shared" ca="1" si="486"/>
        <v>0</v>
      </c>
      <c r="T7774" s="38">
        <f t="shared" ca="1" si="487"/>
        <v>10</v>
      </c>
      <c r="U7774" s="38">
        <f ca="1">SUM($R$9:S7774)</f>
        <v>-192340</v>
      </c>
    </row>
    <row r="7775" spans="16:21" x14ac:dyDescent="0.2">
      <c r="P7775">
        <v>7767</v>
      </c>
      <c r="Q7775" s="37">
        <f t="shared" ca="1" si="484"/>
        <v>0</v>
      </c>
      <c r="R7775" s="38">
        <f t="shared" si="485"/>
        <v>10</v>
      </c>
      <c r="S7775" s="38">
        <f t="shared" ca="1" si="486"/>
        <v>0</v>
      </c>
      <c r="T7775" s="38">
        <f t="shared" ca="1" si="487"/>
        <v>10</v>
      </c>
      <c r="U7775" s="38">
        <f ca="1">SUM($R$9:S7775)</f>
        <v>-192330</v>
      </c>
    </row>
    <row r="7776" spans="16:21" x14ac:dyDescent="0.2">
      <c r="P7776">
        <v>7768</v>
      </c>
      <c r="Q7776" s="37">
        <f t="shared" ca="1" si="484"/>
        <v>0</v>
      </c>
      <c r="R7776" s="38">
        <f t="shared" si="485"/>
        <v>10</v>
      </c>
      <c r="S7776" s="38">
        <f t="shared" ca="1" si="486"/>
        <v>0</v>
      </c>
      <c r="T7776" s="38">
        <f t="shared" ca="1" si="487"/>
        <v>10</v>
      </c>
      <c r="U7776" s="38">
        <f ca="1">SUM($R$9:S7776)</f>
        <v>-192320</v>
      </c>
    </row>
    <row r="7777" spans="16:21" x14ac:dyDescent="0.2">
      <c r="P7777">
        <v>7769</v>
      </c>
      <c r="Q7777" s="37">
        <f t="shared" ca="1" si="484"/>
        <v>0</v>
      </c>
      <c r="R7777" s="38">
        <f t="shared" si="485"/>
        <v>10</v>
      </c>
      <c r="S7777" s="38">
        <f t="shared" ca="1" si="486"/>
        <v>0</v>
      </c>
      <c r="T7777" s="38">
        <f t="shared" ca="1" si="487"/>
        <v>10</v>
      </c>
      <c r="U7777" s="38">
        <f ca="1">SUM($R$9:S7777)</f>
        <v>-192310</v>
      </c>
    </row>
    <row r="7778" spans="16:21" x14ac:dyDescent="0.2">
      <c r="P7778">
        <v>7770</v>
      </c>
      <c r="Q7778" s="37">
        <f t="shared" ca="1" si="484"/>
        <v>0</v>
      </c>
      <c r="R7778" s="38">
        <f t="shared" si="485"/>
        <v>10</v>
      </c>
      <c r="S7778" s="38">
        <f t="shared" ca="1" si="486"/>
        <v>0</v>
      </c>
      <c r="T7778" s="38">
        <f t="shared" ca="1" si="487"/>
        <v>10</v>
      </c>
      <c r="U7778" s="38">
        <f ca="1">SUM($R$9:S7778)</f>
        <v>-192300</v>
      </c>
    </row>
    <row r="7779" spans="16:21" x14ac:dyDescent="0.2">
      <c r="P7779">
        <v>7771</v>
      </c>
      <c r="Q7779" s="37">
        <f t="shared" ca="1" si="484"/>
        <v>0</v>
      </c>
      <c r="R7779" s="38">
        <f t="shared" si="485"/>
        <v>10</v>
      </c>
      <c r="S7779" s="38">
        <f t="shared" ca="1" si="486"/>
        <v>0</v>
      </c>
      <c r="T7779" s="38">
        <f t="shared" ca="1" si="487"/>
        <v>10</v>
      </c>
      <c r="U7779" s="38">
        <f ca="1">SUM($R$9:S7779)</f>
        <v>-192290</v>
      </c>
    </row>
    <row r="7780" spans="16:21" x14ac:dyDescent="0.2">
      <c r="P7780">
        <v>7772</v>
      </c>
      <c r="Q7780" s="37">
        <f t="shared" ca="1" si="484"/>
        <v>0</v>
      </c>
      <c r="R7780" s="38">
        <f t="shared" si="485"/>
        <v>10</v>
      </c>
      <c r="S7780" s="38">
        <f t="shared" ca="1" si="486"/>
        <v>0</v>
      </c>
      <c r="T7780" s="38">
        <f t="shared" ca="1" si="487"/>
        <v>10</v>
      </c>
      <c r="U7780" s="38">
        <f ca="1">SUM($R$9:S7780)</f>
        <v>-192280</v>
      </c>
    </row>
    <row r="7781" spans="16:21" x14ac:dyDescent="0.2">
      <c r="P7781">
        <v>7773</v>
      </c>
      <c r="Q7781" s="37">
        <f t="shared" ca="1" si="484"/>
        <v>0</v>
      </c>
      <c r="R7781" s="38">
        <f t="shared" si="485"/>
        <v>10</v>
      </c>
      <c r="S7781" s="38">
        <f t="shared" ca="1" si="486"/>
        <v>0</v>
      </c>
      <c r="T7781" s="38">
        <f t="shared" ca="1" si="487"/>
        <v>10</v>
      </c>
      <c r="U7781" s="38">
        <f ca="1">SUM($R$9:S7781)</f>
        <v>-192270</v>
      </c>
    </row>
    <row r="7782" spans="16:21" x14ac:dyDescent="0.2">
      <c r="P7782">
        <v>7774</v>
      </c>
      <c r="Q7782" s="37">
        <f t="shared" ca="1" si="484"/>
        <v>0</v>
      </c>
      <c r="R7782" s="38">
        <f t="shared" si="485"/>
        <v>10</v>
      </c>
      <c r="S7782" s="38">
        <f t="shared" ca="1" si="486"/>
        <v>0</v>
      </c>
      <c r="T7782" s="38">
        <f t="shared" ca="1" si="487"/>
        <v>10</v>
      </c>
      <c r="U7782" s="38">
        <f ca="1">SUM($R$9:S7782)</f>
        <v>-192260</v>
      </c>
    </row>
    <row r="7783" spans="16:21" x14ac:dyDescent="0.2">
      <c r="P7783">
        <v>7775</v>
      </c>
      <c r="Q7783" s="37">
        <f t="shared" ca="1" si="484"/>
        <v>0</v>
      </c>
      <c r="R7783" s="38">
        <f t="shared" si="485"/>
        <v>10</v>
      </c>
      <c r="S7783" s="38">
        <f t="shared" ca="1" si="486"/>
        <v>0</v>
      </c>
      <c r="T7783" s="38">
        <f t="shared" ca="1" si="487"/>
        <v>10</v>
      </c>
      <c r="U7783" s="38">
        <f ca="1">SUM($R$9:S7783)</f>
        <v>-192250</v>
      </c>
    </row>
    <row r="7784" spans="16:21" x14ac:dyDescent="0.2">
      <c r="P7784">
        <v>7776</v>
      </c>
      <c r="Q7784" s="37">
        <f t="shared" ca="1" si="484"/>
        <v>0</v>
      </c>
      <c r="R7784" s="38">
        <f t="shared" si="485"/>
        <v>10</v>
      </c>
      <c r="S7784" s="38">
        <f t="shared" ca="1" si="486"/>
        <v>0</v>
      </c>
      <c r="T7784" s="38">
        <f t="shared" ca="1" si="487"/>
        <v>10</v>
      </c>
      <c r="U7784" s="38">
        <f ca="1">SUM($R$9:S7784)</f>
        <v>-192240</v>
      </c>
    </row>
    <row r="7785" spans="16:21" x14ac:dyDescent="0.2">
      <c r="P7785">
        <v>7777</v>
      </c>
      <c r="Q7785" s="37">
        <f t="shared" ca="1" si="484"/>
        <v>0</v>
      </c>
      <c r="R7785" s="38">
        <f t="shared" si="485"/>
        <v>10</v>
      </c>
      <c r="S7785" s="38">
        <f t="shared" ca="1" si="486"/>
        <v>0</v>
      </c>
      <c r="T7785" s="38">
        <f t="shared" ca="1" si="487"/>
        <v>10</v>
      </c>
      <c r="U7785" s="38">
        <f ca="1">SUM($R$9:S7785)</f>
        <v>-192230</v>
      </c>
    </row>
    <row r="7786" spans="16:21" x14ac:dyDescent="0.2">
      <c r="P7786">
        <v>7778</v>
      </c>
      <c r="Q7786" s="37">
        <f t="shared" ca="1" si="484"/>
        <v>0</v>
      </c>
      <c r="R7786" s="38">
        <f t="shared" si="485"/>
        <v>10</v>
      </c>
      <c r="S7786" s="38">
        <f t="shared" ca="1" si="486"/>
        <v>0</v>
      </c>
      <c r="T7786" s="38">
        <f t="shared" ca="1" si="487"/>
        <v>10</v>
      </c>
      <c r="U7786" s="38">
        <f ca="1">SUM($R$9:S7786)</f>
        <v>-192220</v>
      </c>
    </row>
    <row r="7787" spans="16:21" x14ac:dyDescent="0.2">
      <c r="P7787">
        <v>7779</v>
      </c>
      <c r="Q7787" s="37">
        <f t="shared" ca="1" si="484"/>
        <v>0</v>
      </c>
      <c r="R7787" s="38">
        <f t="shared" si="485"/>
        <v>10</v>
      </c>
      <c r="S7787" s="38">
        <f t="shared" ca="1" si="486"/>
        <v>0</v>
      </c>
      <c r="T7787" s="38">
        <f t="shared" ca="1" si="487"/>
        <v>10</v>
      </c>
      <c r="U7787" s="38">
        <f ca="1">SUM($R$9:S7787)</f>
        <v>-192210</v>
      </c>
    </row>
    <row r="7788" spans="16:21" x14ac:dyDescent="0.2">
      <c r="P7788">
        <v>7780</v>
      </c>
      <c r="Q7788" s="37">
        <f t="shared" ca="1" si="484"/>
        <v>0</v>
      </c>
      <c r="R7788" s="38">
        <f t="shared" si="485"/>
        <v>10</v>
      </c>
      <c r="S7788" s="38">
        <f t="shared" ca="1" si="486"/>
        <v>0</v>
      </c>
      <c r="T7788" s="38">
        <f t="shared" ca="1" si="487"/>
        <v>10</v>
      </c>
      <c r="U7788" s="38">
        <f ca="1">SUM($R$9:S7788)</f>
        <v>-192200</v>
      </c>
    </row>
    <row r="7789" spans="16:21" x14ac:dyDescent="0.2">
      <c r="P7789">
        <v>7781</v>
      </c>
      <c r="Q7789" s="37">
        <f t="shared" ca="1" si="484"/>
        <v>0</v>
      </c>
      <c r="R7789" s="38">
        <f t="shared" si="485"/>
        <v>10</v>
      </c>
      <c r="S7789" s="38">
        <f t="shared" ca="1" si="486"/>
        <v>0</v>
      </c>
      <c r="T7789" s="38">
        <f t="shared" ca="1" si="487"/>
        <v>10</v>
      </c>
      <c r="U7789" s="38">
        <f ca="1">SUM($R$9:S7789)</f>
        <v>-192190</v>
      </c>
    </row>
    <row r="7790" spans="16:21" x14ac:dyDescent="0.2">
      <c r="P7790">
        <v>7782</v>
      </c>
      <c r="Q7790" s="37">
        <f t="shared" ca="1" si="484"/>
        <v>0</v>
      </c>
      <c r="R7790" s="38">
        <f t="shared" si="485"/>
        <v>10</v>
      </c>
      <c r="S7790" s="38">
        <f t="shared" ca="1" si="486"/>
        <v>0</v>
      </c>
      <c r="T7790" s="38">
        <f t="shared" ca="1" si="487"/>
        <v>10</v>
      </c>
      <c r="U7790" s="38">
        <f ca="1">SUM($R$9:S7790)</f>
        <v>-192180</v>
      </c>
    </row>
    <row r="7791" spans="16:21" x14ac:dyDescent="0.2">
      <c r="P7791">
        <v>7783</v>
      </c>
      <c r="Q7791" s="37">
        <f t="shared" ca="1" si="484"/>
        <v>0</v>
      </c>
      <c r="R7791" s="38">
        <f t="shared" si="485"/>
        <v>10</v>
      </c>
      <c r="S7791" s="38">
        <f t="shared" ca="1" si="486"/>
        <v>0</v>
      </c>
      <c r="T7791" s="38">
        <f t="shared" ca="1" si="487"/>
        <v>10</v>
      </c>
      <c r="U7791" s="38">
        <f ca="1">SUM($R$9:S7791)</f>
        <v>-192170</v>
      </c>
    </row>
    <row r="7792" spans="16:21" x14ac:dyDescent="0.2">
      <c r="P7792">
        <v>7784</v>
      </c>
      <c r="Q7792" s="37">
        <f t="shared" ca="1" si="484"/>
        <v>0</v>
      </c>
      <c r="R7792" s="38">
        <f t="shared" si="485"/>
        <v>10</v>
      </c>
      <c r="S7792" s="38">
        <f t="shared" ca="1" si="486"/>
        <v>0</v>
      </c>
      <c r="T7792" s="38">
        <f t="shared" ca="1" si="487"/>
        <v>10</v>
      </c>
      <c r="U7792" s="38">
        <f ca="1">SUM($R$9:S7792)</f>
        <v>-192160</v>
      </c>
    </row>
    <row r="7793" spans="16:21" x14ac:dyDescent="0.2">
      <c r="P7793">
        <v>7785</v>
      </c>
      <c r="Q7793" s="37">
        <f t="shared" ref="Q7793:Q7856" ca="1" si="488">IF(RAND()&lt;$C$2,1,0)</f>
        <v>0</v>
      </c>
      <c r="R7793" s="38">
        <f t="shared" ref="R7793:R7856" si="489">$G$2</f>
        <v>10</v>
      </c>
      <c r="S7793" s="38">
        <f t="shared" ref="S7793:S7856" ca="1" si="490">IF(Q7793=1,$G$3,$G$4)</f>
        <v>0</v>
      </c>
      <c r="T7793" s="38">
        <f t="shared" ca="1" si="487"/>
        <v>10</v>
      </c>
      <c r="U7793" s="38">
        <f ca="1">SUM($R$9:S7793)</f>
        <v>-192150</v>
      </c>
    </row>
    <row r="7794" spans="16:21" x14ac:dyDescent="0.2">
      <c r="P7794">
        <v>7786</v>
      </c>
      <c r="Q7794" s="37">
        <f t="shared" ca="1" si="488"/>
        <v>0</v>
      </c>
      <c r="R7794" s="38">
        <f t="shared" si="489"/>
        <v>10</v>
      </c>
      <c r="S7794" s="38">
        <f t="shared" ca="1" si="490"/>
        <v>0</v>
      </c>
      <c r="T7794" s="38">
        <f t="shared" ca="1" si="487"/>
        <v>10</v>
      </c>
      <c r="U7794" s="38">
        <f ca="1">SUM($R$9:S7794)</f>
        <v>-192140</v>
      </c>
    </row>
    <row r="7795" spans="16:21" x14ac:dyDescent="0.2">
      <c r="P7795">
        <v>7787</v>
      </c>
      <c r="Q7795" s="37">
        <f t="shared" ca="1" si="488"/>
        <v>0</v>
      </c>
      <c r="R7795" s="38">
        <f t="shared" si="489"/>
        <v>10</v>
      </c>
      <c r="S7795" s="38">
        <f t="shared" ca="1" si="490"/>
        <v>0</v>
      </c>
      <c r="T7795" s="38">
        <f t="shared" ca="1" si="487"/>
        <v>10</v>
      </c>
      <c r="U7795" s="38">
        <f ca="1">SUM($R$9:S7795)</f>
        <v>-192130</v>
      </c>
    </row>
    <row r="7796" spans="16:21" x14ac:dyDescent="0.2">
      <c r="P7796">
        <v>7788</v>
      </c>
      <c r="Q7796" s="37">
        <f t="shared" ca="1" si="488"/>
        <v>0</v>
      </c>
      <c r="R7796" s="38">
        <f t="shared" si="489"/>
        <v>10</v>
      </c>
      <c r="S7796" s="38">
        <f t="shared" ca="1" si="490"/>
        <v>0</v>
      </c>
      <c r="T7796" s="38">
        <f t="shared" ca="1" si="487"/>
        <v>10</v>
      </c>
      <c r="U7796" s="38">
        <f ca="1">SUM($R$9:S7796)</f>
        <v>-192120</v>
      </c>
    </row>
    <row r="7797" spans="16:21" x14ac:dyDescent="0.2">
      <c r="P7797">
        <v>7789</v>
      </c>
      <c r="Q7797" s="37">
        <f t="shared" ca="1" si="488"/>
        <v>0</v>
      </c>
      <c r="R7797" s="38">
        <f t="shared" si="489"/>
        <v>10</v>
      </c>
      <c r="S7797" s="38">
        <f t="shared" ca="1" si="490"/>
        <v>0</v>
      </c>
      <c r="T7797" s="38">
        <f t="shared" ca="1" si="487"/>
        <v>10</v>
      </c>
      <c r="U7797" s="38">
        <f ca="1">SUM($R$9:S7797)</f>
        <v>-192110</v>
      </c>
    </row>
    <row r="7798" spans="16:21" x14ac:dyDescent="0.2">
      <c r="P7798">
        <v>7790</v>
      </c>
      <c r="Q7798" s="37">
        <f t="shared" ca="1" si="488"/>
        <v>0</v>
      </c>
      <c r="R7798" s="38">
        <f t="shared" si="489"/>
        <v>10</v>
      </c>
      <c r="S7798" s="38">
        <f t="shared" ca="1" si="490"/>
        <v>0</v>
      </c>
      <c r="T7798" s="38">
        <f t="shared" ca="1" si="487"/>
        <v>10</v>
      </c>
      <c r="U7798" s="38">
        <f ca="1">SUM($R$9:S7798)</f>
        <v>-192100</v>
      </c>
    </row>
    <row r="7799" spans="16:21" x14ac:dyDescent="0.2">
      <c r="P7799">
        <v>7791</v>
      </c>
      <c r="Q7799" s="37">
        <f t="shared" ca="1" si="488"/>
        <v>0</v>
      </c>
      <c r="R7799" s="38">
        <f t="shared" si="489"/>
        <v>10</v>
      </c>
      <c r="S7799" s="38">
        <f t="shared" ca="1" si="490"/>
        <v>0</v>
      </c>
      <c r="T7799" s="38">
        <f t="shared" ca="1" si="487"/>
        <v>10</v>
      </c>
      <c r="U7799" s="38">
        <f ca="1">SUM($R$9:S7799)</f>
        <v>-192090</v>
      </c>
    </row>
    <row r="7800" spans="16:21" x14ac:dyDescent="0.2">
      <c r="P7800">
        <v>7792</v>
      </c>
      <c r="Q7800" s="37">
        <f t="shared" ca="1" si="488"/>
        <v>0</v>
      </c>
      <c r="R7800" s="38">
        <f t="shared" si="489"/>
        <v>10</v>
      </c>
      <c r="S7800" s="38">
        <f t="shared" ca="1" si="490"/>
        <v>0</v>
      </c>
      <c r="T7800" s="38">
        <f t="shared" ca="1" si="487"/>
        <v>10</v>
      </c>
      <c r="U7800" s="38">
        <f ca="1">SUM($R$9:S7800)</f>
        <v>-192080</v>
      </c>
    </row>
    <row r="7801" spans="16:21" x14ac:dyDescent="0.2">
      <c r="P7801">
        <v>7793</v>
      </c>
      <c r="Q7801" s="37">
        <f t="shared" ca="1" si="488"/>
        <v>0</v>
      </c>
      <c r="R7801" s="38">
        <f t="shared" si="489"/>
        <v>10</v>
      </c>
      <c r="S7801" s="38">
        <f t="shared" ca="1" si="490"/>
        <v>0</v>
      </c>
      <c r="T7801" s="38">
        <f t="shared" ca="1" si="487"/>
        <v>10</v>
      </c>
      <c r="U7801" s="38">
        <f ca="1">SUM($R$9:S7801)</f>
        <v>-192070</v>
      </c>
    </row>
    <row r="7802" spans="16:21" x14ac:dyDescent="0.2">
      <c r="P7802">
        <v>7794</v>
      </c>
      <c r="Q7802" s="37">
        <f t="shared" ca="1" si="488"/>
        <v>0</v>
      </c>
      <c r="R7802" s="38">
        <f t="shared" si="489"/>
        <v>10</v>
      </c>
      <c r="S7802" s="38">
        <f t="shared" ca="1" si="490"/>
        <v>0</v>
      </c>
      <c r="T7802" s="38">
        <f t="shared" ca="1" si="487"/>
        <v>10</v>
      </c>
      <c r="U7802" s="38">
        <f ca="1">SUM($R$9:S7802)</f>
        <v>-192060</v>
      </c>
    </row>
    <row r="7803" spans="16:21" x14ac:dyDescent="0.2">
      <c r="P7803">
        <v>7795</v>
      </c>
      <c r="Q7803" s="37">
        <f t="shared" ca="1" si="488"/>
        <v>0</v>
      </c>
      <c r="R7803" s="38">
        <f t="shared" si="489"/>
        <v>10</v>
      </c>
      <c r="S7803" s="38">
        <f t="shared" ca="1" si="490"/>
        <v>0</v>
      </c>
      <c r="T7803" s="38">
        <f t="shared" ca="1" si="487"/>
        <v>10</v>
      </c>
      <c r="U7803" s="38">
        <f ca="1">SUM($R$9:S7803)</f>
        <v>-192050</v>
      </c>
    </row>
    <row r="7804" spans="16:21" x14ac:dyDescent="0.2">
      <c r="P7804">
        <v>7796</v>
      </c>
      <c r="Q7804" s="37">
        <f t="shared" ca="1" si="488"/>
        <v>0</v>
      </c>
      <c r="R7804" s="38">
        <f t="shared" si="489"/>
        <v>10</v>
      </c>
      <c r="S7804" s="38">
        <f t="shared" ca="1" si="490"/>
        <v>0</v>
      </c>
      <c r="T7804" s="38">
        <f t="shared" ca="1" si="487"/>
        <v>10</v>
      </c>
      <c r="U7804" s="38">
        <f ca="1">SUM($R$9:S7804)</f>
        <v>-192040</v>
      </c>
    </row>
    <row r="7805" spans="16:21" x14ac:dyDescent="0.2">
      <c r="P7805">
        <v>7797</v>
      </c>
      <c r="Q7805" s="37">
        <f t="shared" ca="1" si="488"/>
        <v>0</v>
      </c>
      <c r="R7805" s="38">
        <f t="shared" si="489"/>
        <v>10</v>
      </c>
      <c r="S7805" s="38">
        <f t="shared" ca="1" si="490"/>
        <v>0</v>
      </c>
      <c r="T7805" s="38">
        <f t="shared" ca="1" si="487"/>
        <v>10</v>
      </c>
      <c r="U7805" s="38">
        <f ca="1">SUM($R$9:S7805)</f>
        <v>-192030</v>
      </c>
    </row>
    <row r="7806" spans="16:21" x14ac:dyDescent="0.2">
      <c r="P7806">
        <v>7798</v>
      </c>
      <c r="Q7806" s="37">
        <f t="shared" ca="1" si="488"/>
        <v>0</v>
      </c>
      <c r="R7806" s="38">
        <f t="shared" si="489"/>
        <v>10</v>
      </c>
      <c r="S7806" s="38">
        <f t="shared" ca="1" si="490"/>
        <v>0</v>
      </c>
      <c r="T7806" s="38">
        <f t="shared" ca="1" si="487"/>
        <v>10</v>
      </c>
      <c r="U7806" s="38">
        <f ca="1">SUM($R$9:S7806)</f>
        <v>-192020</v>
      </c>
    </row>
    <row r="7807" spans="16:21" x14ac:dyDescent="0.2">
      <c r="P7807">
        <v>7799</v>
      </c>
      <c r="Q7807" s="37">
        <f t="shared" ca="1" si="488"/>
        <v>0</v>
      </c>
      <c r="R7807" s="38">
        <f t="shared" si="489"/>
        <v>10</v>
      </c>
      <c r="S7807" s="38">
        <f t="shared" ca="1" si="490"/>
        <v>0</v>
      </c>
      <c r="T7807" s="38">
        <f t="shared" ca="1" si="487"/>
        <v>10</v>
      </c>
      <c r="U7807" s="38">
        <f ca="1">SUM($R$9:S7807)</f>
        <v>-192010</v>
      </c>
    </row>
    <row r="7808" spans="16:21" x14ac:dyDescent="0.2">
      <c r="P7808">
        <v>7800</v>
      </c>
      <c r="Q7808" s="37">
        <f t="shared" ca="1" si="488"/>
        <v>0</v>
      </c>
      <c r="R7808" s="38">
        <f t="shared" si="489"/>
        <v>10</v>
      </c>
      <c r="S7808" s="38">
        <f t="shared" ca="1" si="490"/>
        <v>0</v>
      </c>
      <c r="T7808" s="38">
        <f t="shared" ca="1" si="487"/>
        <v>10</v>
      </c>
      <c r="U7808" s="38">
        <f ca="1">SUM($R$9:S7808)</f>
        <v>-192000</v>
      </c>
    </row>
    <row r="7809" spans="16:21" x14ac:dyDescent="0.2">
      <c r="P7809">
        <v>7801</v>
      </c>
      <c r="Q7809" s="37">
        <f t="shared" ca="1" si="488"/>
        <v>0</v>
      </c>
      <c r="R7809" s="38">
        <f t="shared" si="489"/>
        <v>10</v>
      </c>
      <c r="S7809" s="38">
        <f t="shared" ca="1" si="490"/>
        <v>0</v>
      </c>
      <c r="T7809" s="38">
        <f t="shared" ca="1" si="487"/>
        <v>10</v>
      </c>
      <c r="U7809" s="38">
        <f ca="1">SUM($R$9:S7809)</f>
        <v>-191990</v>
      </c>
    </row>
    <row r="7810" spans="16:21" x14ac:dyDescent="0.2">
      <c r="P7810">
        <v>7802</v>
      </c>
      <c r="Q7810" s="37">
        <f t="shared" ca="1" si="488"/>
        <v>0</v>
      </c>
      <c r="R7810" s="38">
        <f t="shared" si="489"/>
        <v>10</v>
      </c>
      <c r="S7810" s="38">
        <f t="shared" ca="1" si="490"/>
        <v>0</v>
      </c>
      <c r="T7810" s="38">
        <f t="shared" ca="1" si="487"/>
        <v>10</v>
      </c>
      <c r="U7810" s="38">
        <f ca="1">SUM($R$9:S7810)</f>
        <v>-191980</v>
      </c>
    </row>
    <row r="7811" spans="16:21" x14ac:dyDescent="0.2">
      <c r="P7811">
        <v>7803</v>
      </c>
      <c r="Q7811" s="37">
        <f t="shared" ca="1" si="488"/>
        <v>0</v>
      </c>
      <c r="R7811" s="38">
        <f t="shared" si="489"/>
        <v>10</v>
      </c>
      <c r="S7811" s="38">
        <f t="shared" ca="1" si="490"/>
        <v>0</v>
      </c>
      <c r="T7811" s="38">
        <f t="shared" ca="1" si="487"/>
        <v>10</v>
      </c>
      <c r="U7811" s="38">
        <f ca="1">SUM($R$9:S7811)</f>
        <v>-191970</v>
      </c>
    </row>
    <row r="7812" spans="16:21" x14ac:dyDescent="0.2">
      <c r="P7812">
        <v>7804</v>
      </c>
      <c r="Q7812" s="37">
        <f t="shared" ca="1" si="488"/>
        <v>0</v>
      </c>
      <c r="R7812" s="38">
        <f t="shared" si="489"/>
        <v>10</v>
      </c>
      <c r="S7812" s="38">
        <f t="shared" ca="1" si="490"/>
        <v>0</v>
      </c>
      <c r="T7812" s="38">
        <f t="shared" ca="1" si="487"/>
        <v>10</v>
      </c>
      <c r="U7812" s="38">
        <f ca="1">SUM($R$9:S7812)</f>
        <v>-191960</v>
      </c>
    </row>
    <row r="7813" spans="16:21" x14ac:dyDescent="0.2">
      <c r="P7813">
        <v>7805</v>
      </c>
      <c r="Q7813" s="37">
        <f t="shared" ca="1" si="488"/>
        <v>0</v>
      </c>
      <c r="R7813" s="38">
        <f t="shared" si="489"/>
        <v>10</v>
      </c>
      <c r="S7813" s="38">
        <f t="shared" ca="1" si="490"/>
        <v>0</v>
      </c>
      <c r="T7813" s="38">
        <f t="shared" ca="1" si="487"/>
        <v>10</v>
      </c>
      <c r="U7813" s="38">
        <f ca="1">SUM($R$9:S7813)</f>
        <v>-191950</v>
      </c>
    </row>
    <row r="7814" spans="16:21" x14ac:dyDescent="0.2">
      <c r="P7814">
        <v>7806</v>
      </c>
      <c r="Q7814" s="37">
        <f t="shared" ca="1" si="488"/>
        <v>0</v>
      </c>
      <c r="R7814" s="38">
        <f t="shared" si="489"/>
        <v>10</v>
      </c>
      <c r="S7814" s="38">
        <f t="shared" ca="1" si="490"/>
        <v>0</v>
      </c>
      <c r="T7814" s="38">
        <f t="shared" ca="1" si="487"/>
        <v>10</v>
      </c>
      <c r="U7814" s="38">
        <f ca="1">SUM($R$9:S7814)</f>
        <v>-191940</v>
      </c>
    </row>
    <row r="7815" spans="16:21" x14ac:dyDescent="0.2">
      <c r="P7815">
        <v>7807</v>
      </c>
      <c r="Q7815" s="37">
        <f t="shared" ca="1" si="488"/>
        <v>0</v>
      </c>
      <c r="R7815" s="38">
        <f t="shared" si="489"/>
        <v>10</v>
      </c>
      <c r="S7815" s="38">
        <f t="shared" ca="1" si="490"/>
        <v>0</v>
      </c>
      <c r="T7815" s="38">
        <f t="shared" ca="1" si="487"/>
        <v>10</v>
      </c>
      <c r="U7815" s="38">
        <f ca="1">SUM($R$9:S7815)</f>
        <v>-191930</v>
      </c>
    </row>
    <row r="7816" spans="16:21" x14ac:dyDescent="0.2">
      <c r="P7816">
        <v>7808</v>
      </c>
      <c r="Q7816" s="37">
        <f t="shared" ca="1" si="488"/>
        <v>1</v>
      </c>
      <c r="R7816" s="38">
        <f t="shared" si="489"/>
        <v>10</v>
      </c>
      <c r="S7816" s="38">
        <f t="shared" ca="1" si="490"/>
        <v>-1000</v>
      </c>
      <c r="T7816" s="38">
        <f t="shared" ca="1" si="487"/>
        <v>-990</v>
      </c>
      <c r="U7816" s="38">
        <f ca="1">SUM($R$9:S7816)</f>
        <v>-192920</v>
      </c>
    </row>
    <row r="7817" spans="16:21" x14ac:dyDescent="0.2">
      <c r="P7817">
        <v>7809</v>
      </c>
      <c r="Q7817" s="37">
        <f t="shared" ca="1" si="488"/>
        <v>0</v>
      </c>
      <c r="R7817" s="38">
        <f t="shared" si="489"/>
        <v>10</v>
      </c>
      <c r="S7817" s="38">
        <f t="shared" ca="1" si="490"/>
        <v>0</v>
      </c>
      <c r="T7817" s="38">
        <f t="shared" ca="1" si="487"/>
        <v>10</v>
      </c>
      <c r="U7817" s="38">
        <f ca="1">SUM($R$9:S7817)</f>
        <v>-192910</v>
      </c>
    </row>
    <row r="7818" spans="16:21" x14ac:dyDescent="0.2">
      <c r="P7818">
        <v>7810</v>
      </c>
      <c r="Q7818" s="37">
        <f t="shared" ca="1" si="488"/>
        <v>0</v>
      </c>
      <c r="R7818" s="38">
        <f t="shared" si="489"/>
        <v>10</v>
      </c>
      <c r="S7818" s="38">
        <f t="shared" ca="1" si="490"/>
        <v>0</v>
      </c>
      <c r="T7818" s="38">
        <f t="shared" ref="T7818:T7881" ca="1" si="491">R7818+S7818</f>
        <v>10</v>
      </c>
      <c r="U7818" s="38">
        <f ca="1">SUM($R$9:S7818)</f>
        <v>-192900</v>
      </c>
    </row>
    <row r="7819" spans="16:21" x14ac:dyDescent="0.2">
      <c r="P7819">
        <v>7811</v>
      </c>
      <c r="Q7819" s="37">
        <f t="shared" ca="1" si="488"/>
        <v>0</v>
      </c>
      <c r="R7819" s="38">
        <f t="shared" si="489"/>
        <v>10</v>
      </c>
      <c r="S7819" s="38">
        <f t="shared" ca="1" si="490"/>
        <v>0</v>
      </c>
      <c r="T7819" s="38">
        <f t="shared" ca="1" si="491"/>
        <v>10</v>
      </c>
      <c r="U7819" s="38">
        <f ca="1">SUM($R$9:S7819)</f>
        <v>-192890</v>
      </c>
    </row>
    <row r="7820" spans="16:21" x14ac:dyDescent="0.2">
      <c r="P7820">
        <v>7812</v>
      </c>
      <c r="Q7820" s="37">
        <f t="shared" ca="1" si="488"/>
        <v>0</v>
      </c>
      <c r="R7820" s="38">
        <f t="shared" si="489"/>
        <v>10</v>
      </c>
      <c r="S7820" s="38">
        <f t="shared" ca="1" si="490"/>
        <v>0</v>
      </c>
      <c r="T7820" s="38">
        <f t="shared" ca="1" si="491"/>
        <v>10</v>
      </c>
      <c r="U7820" s="38">
        <f ca="1">SUM($R$9:S7820)</f>
        <v>-192880</v>
      </c>
    </row>
    <row r="7821" spans="16:21" x14ac:dyDescent="0.2">
      <c r="P7821">
        <v>7813</v>
      </c>
      <c r="Q7821" s="37">
        <f t="shared" ca="1" si="488"/>
        <v>1</v>
      </c>
      <c r="R7821" s="38">
        <f t="shared" si="489"/>
        <v>10</v>
      </c>
      <c r="S7821" s="38">
        <f t="shared" ca="1" si="490"/>
        <v>-1000</v>
      </c>
      <c r="T7821" s="38">
        <f t="shared" ca="1" si="491"/>
        <v>-990</v>
      </c>
      <c r="U7821" s="38">
        <f ca="1">SUM($R$9:S7821)</f>
        <v>-193870</v>
      </c>
    </row>
    <row r="7822" spans="16:21" x14ac:dyDescent="0.2">
      <c r="P7822">
        <v>7814</v>
      </c>
      <c r="Q7822" s="37">
        <f t="shared" ca="1" si="488"/>
        <v>0</v>
      </c>
      <c r="R7822" s="38">
        <f t="shared" si="489"/>
        <v>10</v>
      </c>
      <c r="S7822" s="38">
        <f t="shared" ca="1" si="490"/>
        <v>0</v>
      </c>
      <c r="T7822" s="38">
        <f t="shared" ca="1" si="491"/>
        <v>10</v>
      </c>
      <c r="U7822" s="38">
        <f ca="1">SUM($R$9:S7822)</f>
        <v>-193860</v>
      </c>
    </row>
    <row r="7823" spans="16:21" x14ac:dyDescent="0.2">
      <c r="P7823">
        <v>7815</v>
      </c>
      <c r="Q7823" s="37">
        <f t="shared" ca="1" si="488"/>
        <v>0</v>
      </c>
      <c r="R7823" s="38">
        <f t="shared" si="489"/>
        <v>10</v>
      </c>
      <c r="S7823" s="38">
        <f t="shared" ca="1" si="490"/>
        <v>0</v>
      </c>
      <c r="T7823" s="38">
        <f t="shared" ca="1" si="491"/>
        <v>10</v>
      </c>
      <c r="U7823" s="38">
        <f ca="1">SUM($R$9:S7823)</f>
        <v>-193850</v>
      </c>
    </row>
    <row r="7824" spans="16:21" x14ac:dyDescent="0.2">
      <c r="P7824">
        <v>7816</v>
      </c>
      <c r="Q7824" s="37">
        <f t="shared" ca="1" si="488"/>
        <v>0</v>
      </c>
      <c r="R7824" s="38">
        <f t="shared" si="489"/>
        <v>10</v>
      </c>
      <c r="S7824" s="38">
        <f t="shared" ca="1" si="490"/>
        <v>0</v>
      </c>
      <c r="T7824" s="38">
        <f t="shared" ca="1" si="491"/>
        <v>10</v>
      </c>
      <c r="U7824" s="38">
        <f ca="1">SUM($R$9:S7824)</f>
        <v>-193840</v>
      </c>
    </row>
    <row r="7825" spans="16:21" x14ac:dyDescent="0.2">
      <c r="P7825">
        <v>7817</v>
      </c>
      <c r="Q7825" s="37">
        <f t="shared" ca="1" si="488"/>
        <v>0</v>
      </c>
      <c r="R7825" s="38">
        <f t="shared" si="489"/>
        <v>10</v>
      </c>
      <c r="S7825" s="38">
        <f t="shared" ca="1" si="490"/>
        <v>0</v>
      </c>
      <c r="T7825" s="38">
        <f t="shared" ca="1" si="491"/>
        <v>10</v>
      </c>
      <c r="U7825" s="38">
        <f ca="1">SUM($R$9:S7825)</f>
        <v>-193830</v>
      </c>
    </row>
    <row r="7826" spans="16:21" x14ac:dyDescent="0.2">
      <c r="P7826">
        <v>7818</v>
      </c>
      <c r="Q7826" s="37">
        <f t="shared" ca="1" si="488"/>
        <v>0</v>
      </c>
      <c r="R7826" s="38">
        <f t="shared" si="489"/>
        <v>10</v>
      </c>
      <c r="S7826" s="38">
        <f t="shared" ca="1" si="490"/>
        <v>0</v>
      </c>
      <c r="T7826" s="38">
        <f t="shared" ca="1" si="491"/>
        <v>10</v>
      </c>
      <c r="U7826" s="38">
        <f ca="1">SUM($R$9:S7826)</f>
        <v>-193820</v>
      </c>
    </row>
    <row r="7827" spans="16:21" x14ac:dyDescent="0.2">
      <c r="P7827">
        <v>7819</v>
      </c>
      <c r="Q7827" s="37">
        <f t="shared" ca="1" si="488"/>
        <v>0</v>
      </c>
      <c r="R7827" s="38">
        <f t="shared" si="489"/>
        <v>10</v>
      </c>
      <c r="S7827" s="38">
        <f t="shared" ca="1" si="490"/>
        <v>0</v>
      </c>
      <c r="T7827" s="38">
        <f t="shared" ca="1" si="491"/>
        <v>10</v>
      </c>
      <c r="U7827" s="38">
        <f ca="1">SUM($R$9:S7827)</f>
        <v>-193810</v>
      </c>
    </row>
    <row r="7828" spans="16:21" x14ac:dyDescent="0.2">
      <c r="P7828">
        <v>7820</v>
      </c>
      <c r="Q7828" s="37">
        <f t="shared" ca="1" si="488"/>
        <v>1</v>
      </c>
      <c r="R7828" s="38">
        <f t="shared" si="489"/>
        <v>10</v>
      </c>
      <c r="S7828" s="38">
        <f t="shared" ca="1" si="490"/>
        <v>-1000</v>
      </c>
      <c r="T7828" s="38">
        <f t="shared" ca="1" si="491"/>
        <v>-990</v>
      </c>
      <c r="U7828" s="38">
        <f ca="1">SUM($R$9:S7828)</f>
        <v>-194800</v>
      </c>
    </row>
    <row r="7829" spans="16:21" x14ac:dyDescent="0.2">
      <c r="P7829">
        <v>7821</v>
      </c>
      <c r="Q7829" s="37">
        <f t="shared" ca="1" si="488"/>
        <v>0</v>
      </c>
      <c r="R7829" s="38">
        <f t="shared" si="489"/>
        <v>10</v>
      </c>
      <c r="S7829" s="38">
        <f t="shared" ca="1" si="490"/>
        <v>0</v>
      </c>
      <c r="T7829" s="38">
        <f t="shared" ca="1" si="491"/>
        <v>10</v>
      </c>
      <c r="U7829" s="38">
        <f ca="1">SUM($R$9:S7829)</f>
        <v>-194790</v>
      </c>
    </row>
    <row r="7830" spans="16:21" x14ac:dyDescent="0.2">
      <c r="P7830">
        <v>7822</v>
      </c>
      <c r="Q7830" s="37">
        <f t="shared" ca="1" si="488"/>
        <v>0</v>
      </c>
      <c r="R7830" s="38">
        <f t="shared" si="489"/>
        <v>10</v>
      </c>
      <c r="S7830" s="38">
        <f t="shared" ca="1" si="490"/>
        <v>0</v>
      </c>
      <c r="T7830" s="38">
        <f t="shared" ca="1" si="491"/>
        <v>10</v>
      </c>
      <c r="U7830" s="38">
        <f ca="1">SUM($R$9:S7830)</f>
        <v>-194780</v>
      </c>
    </row>
    <row r="7831" spans="16:21" x14ac:dyDescent="0.2">
      <c r="P7831">
        <v>7823</v>
      </c>
      <c r="Q7831" s="37">
        <f t="shared" ca="1" si="488"/>
        <v>0</v>
      </c>
      <c r="R7831" s="38">
        <f t="shared" si="489"/>
        <v>10</v>
      </c>
      <c r="S7831" s="38">
        <f t="shared" ca="1" si="490"/>
        <v>0</v>
      </c>
      <c r="T7831" s="38">
        <f t="shared" ca="1" si="491"/>
        <v>10</v>
      </c>
      <c r="U7831" s="38">
        <f ca="1">SUM($R$9:S7831)</f>
        <v>-194770</v>
      </c>
    </row>
    <row r="7832" spans="16:21" x14ac:dyDescent="0.2">
      <c r="P7832">
        <v>7824</v>
      </c>
      <c r="Q7832" s="37">
        <f t="shared" ca="1" si="488"/>
        <v>0</v>
      </c>
      <c r="R7832" s="38">
        <f t="shared" si="489"/>
        <v>10</v>
      </c>
      <c r="S7832" s="38">
        <f t="shared" ca="1" si="490"/>
        <v>0</v>
      </c>
      <c r="T7832" s="38">
        <f t="shared" ca="1" si="491"/>
        <v>10</v>
      </c>
      <c r="U7832" s="38">
        <f ca="1">SUM($R$9:S7832)</f>
        <v>-194760</v>
      </c>
    </row>
    <row r="7833" spans="16:21" x14ac:dyDescent="0.2">
      <c r="P7833">
        <v>7825</v>
      </c>
      <c r="Q7833" s="37">
        <f t="shared" ca="1" si="488"/>
        <v>1</v>
      </c>
      <c r="R7833" s="38">
        <f t="shared" si="489"/>
        <v>10</v>
      </c>
      <c r="S7833" s="38">
        <f t="shared" ca="1" si="490"/>
        <v>-1000</v>
      </c>
      <c r="T7833" s="38">
        <f t="shared" ca="1" si="491"/>
        <v>-990</v>
      </c>
      <c r="U7833" s="38">
        <f ca="1">SUM($R$9:S7833)</f>
        <v>-195750</v>
      </c>
    </row>
    <row r="7834" spans="16:21" x14ac:dyDescent="0.2">
      <c r="P7834">
        <v>7826</v>
      </c>
      <c r="Q7834" s="37">
        <f t="shared" ca="1" si="488"/>
        <v>0</v>
      </c>
      <c r="R7834" s="38">
        <f t="shared" si="489"/>
        <v>10</v>
      </c>
      <c r="S7834" s="38">
        <f t="shared" ca="1" si="490"/>
        <v>0</v>
      </c>
      <c r="T7834" s="38">
        <f t="shared" ca="1" si="491"/>
        <v>10</v>
      </c>
      <c r="U7834" s="38">
        <f ca="1">SUM($R$9:S7834)</f>
        <v>-195740</v>
      </c>
    </row>
    <row r="7835" spans="16:21" x14ac:dyDescent="0.2">
      <c r="P7835">
        <v>7827</v>
      </c>
      <c r="Q7835" s="37">
        <f t="shared" ca="1" si="488"/>
        <v>0</v>
      </c>
      <c r="R7835" s="38">
        <f t="shared" si="489"/>
        <v>10</v>
      </c>
      <c r="S7835" s="38">
        <f t="shared" ca="1" si="490"/>
        <v>0</v>
      </c>
      <c r="T7835" s="38">
        <f t="shared" ca="1" si="491"/>
        <v>10</v>
      </c>
      <c r="U7835" s="38">
        <f ca="1">SUM($R$9:S7835)</f>
        <v>-195730</v>
      </c>
    </row>
    <row r="7836" spans="16:21" x14ac:dyDescent="0.2">
      <c r="P7836">
        <v>7828</v>
      </c>
      <c r="Q7836" s="37">
        <f t="shared" ca="1" si="488"/>
        <v>0</v>
      </c>
      <c r="R7836" s="38">
        <f t="shared" si="489"/>
        <v>10</v>
      </c>
      <c r="S7836" s="38">
        <f t="shared" ca="1" si="490"/>
        <v>0</v>
      </c>
      <c r="T7836" s="38">
        <f t="shared" ca="1" si="491"/>
        <v>10</v>
      </c>
      <c r="U7836" s="38">
        <f ca="1">SUM($R$9:S7836)</f>
        <v>-195720</v>
      </c>
    </row>
    <row r="7837" spans="16:21" x14ac:dyDescent="0.2">
      <c r="P7837">
        <v>7829</v>
      </c>
      <c r="Q7837" s="37">
        <f t="shared" ca="1" si="488"/>
        <v>0</v>
      </c>
      <c r="R7837" s="38">
        <f t="shared" si="489"/>
        <v>10</v>
      </c>
      <c r="S7837" s="38">
        <f t="shared" ca="1" si="490"/>
        <v>0</v>
      </c>
      <c r="T7837" s="38">
        <f t="shared" ca="1" si="491"/>
        <v>10</v>
      </c>
      <c r="U7837" s="38">
        <f ca="1">SUM($R$9:S7837)</f>
        <v>-195710</v>
      </c>
    </row>
    <row r="7838" spans="16:21" x14ac:dyDescent="0.2">
      <c r="P7838">
        <v>7830</v>
      </c>
      <c r="Q7838" s="37">
        <f t="shared" ca="1" si="488"/>
        <v>0</v>
      </c>
      <c r="R7838" s="38">
        <f t="shared" si="489"/>
        <v>10</v>
      </c>
      <c r="S7838" s="38">
        <f t="shared" ca="1" si="490"/>
        <v>0</v>
      </c>
      <c r="T7838" s="38">
        <f t="shared" ca="1" si="491"/>
        <v>10</v>
      </c>
      <c r="U7838" s="38">
        <f ca="1">SUM($R$9:S7838)</f>
        <v>-195700</v>
      </c>
    </row>
    <row r="7839" spans="16:21" x14ac:dyDescent="0.2">
      <c r="P7839">
        <v>7831</v>
      </c>
      <c r="Q7839" s="37">
        <f t="shared" ca="1" si="488"/>
        <v>0</v>
      </c>
      <c r="R7839" s="38">
        <f t="shared" si="489"/>
        <v>10</v>
      </c>
      <c r="S7839" s="38">
        <f t="shared" ca="1" si="490"/>
        <v>0</v>
      </c>
      <c r="T7839" s="38">
        <f t="shared" ca="1" si="491"/>
        <v>10</v>
      </c>
      <c r="U7839" s="38">
        <f ca="1">SUM($R$9:S7839)</f>
        <v>-195690</v>
      </c>
    </row>
    <row r="7840" spans="16:21" x14ac:dyDescent="0.2">
      <c r="P7840">
        <v>7832</v>
      </c>
      <c r="Q7840" s="37">
        <f t="shared" ca="1" si="488"/>
        <v>0</v>
      </c>
      <c r="R7840" s="38">
        <f t="shared" si="489"/>
        <v>10</v>
      </c>
      <c r="S7840" s="38">
        <f t="shared" ca="1" si="490"/>
        <v>0</v>
      </c>
      <c r="T7840" s="38">
        <f t="shared" ca="1" si="491"/>
        <v>10</v>
      </c>
      <c r="U7840" s="38">
        <f ca="1">SUM($R$9:S7840)</f>
        <v>-195680</v>
      </c>
    </row>
    <row r="7841" spans="16:21" x14ac:dyDescent="0.2">
      <c r="P7841">
        <v>7833</v>
      </c>
      <c r="Q7841" s="37">
        <f t="shared" ca="1" si="488"/>
        <v>0</v>
      </c>
      <c r="R7841" s="38">
        <f t="shared" si="489"/>
        <v>10</v>
      </c>
      <c r="S7841" s="38">
        <f t="shared" ca="1" si="490"/>
        <v>0</v>
      </c>
      <c r="T7841" s="38">
        <f t="shared" ca="1" si="491"/>
        <v>10</v>
      </c>
      <c r="U7841" s="38">
        <f ca="1">SUM($R$9:S7841)</f>
        <v>-195670</v>
      </c>
    </row>
    <row r="7842" spans="16:21" x14ac:dyDescent="0.2">
      <c r="P7842">
        <v>7834</v>
      </c>
      <c r="Q7842" s="37">
        <f t="shared" ca="1" si="488"/>
        <v>0</v>
      </c>
      <c r="R7842" s="38">
        <f t="shared" si="489"/>
        <v>10</v>
      </c>
      <c r="S7842" s="38">
        <f t="shared" ca="1" si="490"/>
        <v>0</v>
      </c>
      <c r="T7842" s="38">
        <f t="shared" ca="1" si="491"/>
        <v>10</v>
      </c>
      <c r="U7842" s="38">
        <f ca="1">SUM($R$9:S7842)</f>
        <v>-195660</v>
      </c>
    </row>
    <row r="7843" spans="16:21" x14ac:dyDescent="0.2">
      <c r="P7843">
        <v>7835</v>
      </c>
      <c r="Q7843" s="37">
        <f t="shared" ca="1" si="488"/>
        <v>0</v>
      </c>
      <c r="R7843" s="38">
        <f t="shared" si="489"/>
        <v>10</v>
      </c>
      <c r="S7843" s="38">
        <f t="shared" ca="1" si="490"/>
        <v>0</v>
      </c>
      <c r="T7843" s="38">
        <f t="shared" ca="1" si="491"/>
        <v>10</v>
      </c>
      <c r="U7843" s="38">
        <f ca="1">SUM($R$9:S7843)</f>
        <v>-195650</v>
      </c>
    </row>
    <row r="7844" spans="16:21" x14ac:dyDescent="0.2">
      <c r="P7844">
        <v>7836</v>
      </c>
      <c r="Q7844" s="37">
        <f t="shared" ca="1" si="488"/>
        <v>0</v>
      </c>
      <c r="R7844" s="38">
        <f t="shared" si="489"/>
        <v>10</v>
      </c>
      <c r="S7844" s="38">
        <f t="shared" ca="1" si="490"/>
        <v>0</v>
      </c>
      <c r="T7844" s="38">
        <f t="shared" ca="1" si="491"/>
        <v>10</v>
      </c>
      <c r="U7844" s="38">
        <f ca="1">SUM($R$9:S7844)</f>
        <v>-195640</v>
      </c>
    </row>
    <row r="7845" spans="16:21" x14ac:dyDescent="0.2">
      <c r="P7845">
        <v>7837</v>
      </c>
      <c r="Q7845" s="37">
        <f t="shared" ca="1" si="488"/>
        <v>0</v>
      </c>
      <c r="R7845" s="38">
        <f t="shared" si="489"/>
        <v>10</v>
      </c>
      <c r="S7845" s="38">
        <f t="shared" ca="1" si="490"/>
        <v>0</v>
      </c>
      <c r="T7845" s="38">
        <f t="shared" ca="1" si="491"/>
        <v>10</v>
      </c>
      <c r="U7845" s="38">
        <f ca="1">SUM($R$9:S7845)</f>
        <v>-195630</v>
      </c>
    </row>
    <row r="7846" spans="16:21" x14ac:dyDescent="0.2">
      <c r="P7846">
        <v>7838</v>
      </c>
      <c r="Q7846" s="37">
        <f t="shared" ca="1" si="488"/>
        <v>0</v>
      </c>
      <c r="R7846" s="38">
        <f t="shared" si="489"/>
        <v>10</v>
      </c>
      <c r="S7846" s="38">
        <f t="shared" ca="1" si="490"/>
        <v>0</v>
      </c>
      <c r="T7846" s="38">
        <f t="shared" ca="1" si="491"/>
        <v>10</v>
      </c>
      <c r="U7846" s="38">
        <f ca="1">SUM($R$9:S7846)</f>
        <v>-195620</v>
      </c>
    </row>
    <row r="7847" spans="16:21" x14ac:dyDescent="0.2">
      <c r="P7847">
        <v>7839</v>
      </c>
      <c r="Q7847" s="37">
        <f t="shared" ca="1" si="488"/>
        <v>0</v>
      </c>
      <c r="R7847" s="38">
        <f t="shared" si="489"/>
        <v>10</v>
      </c>
      <c r="S7847" s="38">
        <f t="shared" ca="1" si="490"/>
        <v>0</v>
      </c>
      <c r="T7847" s="38">
        <f t="shared" ca="1" si="491"/>
        <v>10</v>
      </c>
      <c r="U7847" s="38">
        <f ca="1">SUM($R$9:S7847)</f>
        <v>-195610</v>
      </c>
    </row>
    <row r="7848" spans="16:21" x14ac:dyDescent="0.2">
      <c r="P7848">
        <v>7840</v>
      </c>
      <c r="Q7848" s="37">
        <f t="shared" ca="1" si="488"/>
        <v>0</v>
      </c>
      <c r="R7848" s="38">
        <f t="shared" si="489"/>
        <v>10</v>
      </c>
      <c r="S7848" s="38">
        <f t="shared" ca="1" si="490"/>
        <v>0</v>
      </c>
      <c r="T7848" s="38">
        <f t="shared" ca="1" si="491"/>
        <v>10</v>
      </c>
      <c r="U7848" s="38">
        <f ca="1">SUM($R$9:S7848)</f>
        <v>-195600</v>
      </c>
    </row>
    <row r="7849" spans="16:21" x14ac:dyDescent="0.2">
      <c r="P7849">
        <v>7841</v>
      </c>
      <c r="Q7849" s="37">
        <f t="shared" ca="1" si="488"/>
        <v>0</v>
      </c>
      <c r="R7849" s="38">
        <f t="shared" si="489"/>
        <v>10</v>
      </c>
      <c r="S7849" s="38">
        <f t="shared" ca="1" si="490"/>
        <v>0</v>
      </c>
      <c r="T7849" s="38">
        <f t="shared" ca="1" si="491"/>
        <v>10</v>
      </c>
      <c r="U7849" s="38">
        <f ca="1">SUM($R$9:S7849)</f>
        <v>-195590</v>
      </c>
    </row>
    <row r="7850" spans="16:21" x14ac:dyDescent="0.2">
      <c r="P7850">
        <v>7842</v>
      </c>
      <c r="Q7850" s="37">
        <f t="shared" ca="1" si="488"/>
        <v>0</v>
      </c>
      <c r="R7850" s="38">
        <f t="shared" si="489"/>
        <v>10</v>
      </c>
      <c r="S7850" s="38">
        <f t="shared" ca="1" si="490"/>
        <v>0</v>
      </c>
      <c r="T7850" s="38">
        <f t="shared" ca="1" si="491"/>
        <v>10</v>
      </c>
      <c r="U7850" s="38">
        <f ca="1">SUM($R$9:S7850)</f>
        <v>-195580</v>
      </c>
    </row>
    <row r="7851" spans="16:21" x14ac:dyDescent="0.2">
      <c r="P7851">
        <v>7843</v>
      </c>
      <c r="Q7851" s="37">
        <f t="shared" ca="1" si="488"/>
        <v>0</v>
      </c>
      <c r="R7851" s="38">
        <f t="shared" si="489"/>
        <v>10</v>
      </c>
      <c r="S7851" s="38">
        <f t="shared" ca="1" si="490"/>
        <v>0</v>
      </c>
      <c r="T7851" s="38">
        <f t="shared" ca="1" si="491"/>
        <v>10</v>
      </c>
      <c r="U7851" s="38">
        <f ca="1">SUM($R$9:S7851)</f>
        <v>-195570</v>
      </c>
    </row>
    <row r="7852" spans="16:21" x14ac:dyDescent="0.2">
      <c r="P7852">
        <v>7844</v>
      </c>
      <c r="Q7852" s="37">
        <f t="shared" ca="1" si="488"/>
        <v>1</v>
      </c>
      <c r="R7852" s="38">
        <f t="shared" si="489"/>
        <v>10</v>
      </c>
      <c r="S7852" s="38">
        <f t="shared" ca="1" si="490"/>
        <v>-1000</v>
      </c>
      <c r="T7852" s="38">
        <f t="shared" ca="1" si="491"/>
        <v>-990</v>
      </c>
      <c r="U7852" s="38">
        <f ca="1">SUM($R$9:S7852)</f>
        <v>-196560</v>
      </c>
    </row>
    <row r="7853" spans="16:21" x14ac:dyDescent="0.2">
      <c r="P7853">
        <v>7845</v>
      </c>
      <c r="Q7853" s="37">
        <f t="shared" ca="1" si="488"/>
        <v>0</v>
      </c>
      <c r="R7853" s="38">
        <f t="shared" si="489"/>
        <v>10</v>
      </c>
      <c r="S7853" s="38">
        <f t="shared" ca="1" si="490"/>
        <v>0</v>
      </c>
      <c r="T7853" s="38">
        <f t="shared" ca="1" si="491"/>
        <v>10</v>
      </c>
      <c r="U7853" s="38">
        <f ca="1">SUM($R$9:S7853)</f>
        <v>-196550</v>
      </c>
    </row>
    <row r="7854" spans="16:21" x14ac:dyDescent="0.2">
      <c r="P7854">
        <v>7846</v>
      </c>
      <c r="Q7854" s="37">
        <f t="shared" ca="1" si="488"/>
        <v>0</v>
      </c>
      <c r="R7854" s="38">
        <f t="shared" si="489"/>
        <v>10</v>
      </c>
      <c r="S7854" s="38">
        <f t="shared" ca="1" si="490"/>
        <v>0</v>
      </c>
      <c r="T7854" s="38">
        <f t="shared" ca="1" si="491"/>
        <v>10</v>
      </c>
      <c r="U7854" s="38">
        <f ca="1">SUM($R$9:S7854)</f>
        <v>-196540</v>
      </c>
    </row>
    <row r="7855" spans="16:21" x14ac:dyDescent="0.2">
      <c r="P7855">
        <v>7847</v>
      </c>
      <c r="Q7855" s="37">
        <f t="shared" ca="1" si="488"/>
        <v>0</v>
      </c>
      <c r="R7855" s="38">
        <f t="shared" si="489"/>
        <v>10</v>
      </c>
      <c r="S7855" s="38">
        <f t="shared" ca="1" si="490"/>
        <v>0</v>
      </c>
      <c r="T7855" s="38">
        <f t="shared" ca="1" si="491"/>
        <v>10</v>
      </c>
      <c r="U7855" s="38">
        <f ca="1">SUM($R$9:S7855)</f>
        <v>-196530</v>
      </c>
    </row>
    <row r="7856" spans="16:21" x14ac:dyDescent="0.2">
      <c r="P7856">
        <v>7848</v>
      </c>
      <c r="Q7856" s="37">
        <f t="shared" ca="1" si="488"/>
        <v>0</v>
      </c>
      <c r="R7856" s="38">
        <f t="shared" si="489"/>
        <v>10</v>
      </c>
      <c r="S7856" s="38">
        <f t="shared" ca="1" si="490"/>
        <v>0</v>
      </c>
      <c r="T7856" s="38">
        <f t="shared" ca="1" si="491"/>
        <v>10</v>
      </c>
      <c r="U7856" s="38">
        <f ca="1">SUM($R$9:S7856)</f>
        <v>-196520</v>
      </c>
    </row>
    <row r="7857" spans="16:21" x14ac:dyDescent="0.2">
      <c r="P7857">
        <v>7849</v>
      </c>
      <c r="Q7857" s="37">
        <f t="shared" ref="Q7857:Q7920" ca="1" si="492">IF(RAND()&lt;$C$2,1,0)</f>
        <v>0</v>
      </c>
      <c r="R7857" s="38">
        <f t="shared" ref="R7857:R7920" si="493">$G$2</f>
        <v>10</v>
      </c>
      <c r="S7857" s="38">
        <f t="shared" ref="S7857:S7920" ca="1" si="494">IF(Q7857=1,$G$3,$G$4)</f>
        <v>0</v>
      </c>
      <c r="T7857" s="38">
        <f t="shared" ca="1" si="491"/>
        <v>10</v>
      </c>
      <c r="U7857" s="38">
        <f ca="1">SUM($R$9:S7857)</f>
        <v>-196510</v>
      </c>
    </row>
    <row r="7858" spans="16:21" x14ac:dyDescent="0.2">
      <c r="P7858">
        <v>7850</v>
      </c>
      <c r="Q7858" s="37">
        <f t="shared" ca="1" si="492"/>
        <v>1</v>
      </c>
      <c r="R7858" s="38">
        <f t="shared" si="493"/>
        <v>10</v>
      </c>
      <c r="S7858" s="38">
        <f t="shared" ca="1" si="494"/>
        <v>-1000</v>
      </c>
      <c r="T7858" s="38">
        <f t="shared" ca="1" si="491"/>
        <v>-990</v>
      </c>
      <c r="U7858" s="38">
        <f ca="1">SUM($R$9:S7858)</f>
        <v>-197500</v>
      </c>
    </row>
    <row r="7859" spans="16:21" x14ac:dyDescent="0.2">
      <c r="P7859">
        <v>7851</v>
      </c>
      <c r="Q7859" s="37">
        <f t="shared" ca="1" si="492"/>
        <v>0</v>
      </c>
      <c r="R7859" s="38">
        <f t="shared" si="493"/>
        <v>10</v>
      </c>
      <c r="S7859" s="38">
        <f t="shared" ca="1" si="494"/>
        <v>0</v>
      </c>
      <c r="T7859" s="38">
        <f t="shared" ca="1" si="491"/>
        <v>10</v>
      </c>
      <c r="U7859" s="38">
        <f ca="1">SUM($R$9:S7859)</f>
        <v>-197490</v>
      </c>
    </row>
    <row r="7860" spans="16:21" x14ac:dyDescent="0.2">
      <c r="P7860">
        <v>7852</v>
      </c>
      <c r="Q7860" s="37">
        <f t="shared" ca="1" si="492"/>
        <v>0</v>
      </c>
      <c r="R7860" s="38">
        <f t="shared" si="493"/>
        <v>10</v>
      </c>
      <c r="S7860" s="38">
        <f t="shared" ca="1" si="494"/>
        <v>0</v>
      </c>
      <c r="T7860" s="38">
        <f t="shared" ca="1" si="491"/>
        <v>10</v>
      </c>
      <c r="U7860" s="38">
        <f ca="1">SUM($R$9:S7860)</f>
        <v>-197480</v>
      </c>
    </row>
    <row r="7861" spans="16:21" x14ac:dyDescent="0.2">
      <c r="P7861">
        <v>7853</v>
      </c>
      <c r="Q7861" s="37">
        <f t="shared" ca="1" si="492"/>
        <v>0</v>
      </c>
      <c r="R7861" s="38">
        <f t="shared" si="493"/>
        <v>10</v>
      </c>
      <c r="S7861" s="38">
        <f t="shared" ca="1" si="494"/>
        <v>0</v>
      </c>
      <c r="T7861" s="38">
        <f t="shared" ca="1" si="491"/>
        <v>10</v>
      </c>
      <c r="U7861" s="38">
        <f ca="1">SUM($R$9:S7861)</f>
        <v>-197470</v>
      </c>
    </row>
    <row r="7862" spans="16:21" x14ac:dyDescent="0.2">
      <c r="P7862">
        <v>7854</v>
      </c>
      <c r="Q7862" s="37">
        <f t="shared" ca="1" si="492"/>
        <v>0</v>
      </c>
      <c r="R7862" s="38">
        <f t="shared" si="493"/>
        <v>10</v>
      </c>
      <c r="S7862" s="38">
        <f t="shared" ca="1" si="494"/>
        <v>0</v>
      </c>
      <c r="T7862" s="38">
        <f t="shared" ca="1" si="491"/>
        <v>10</v>
      </c>
      <c r="U7862" s="38">
        <f ca="1">SUM($R$9:S7862)</f>
        <v>-197460</v>
      </c>
    </row>
    <row r="7863" spans="16:21" x14ac:dyDescent="0.2">
      <c r="P7863">
        <v>7855</v>
      </c>
      <c r="Q7863" s="37">
        <f t="shared" ca="1" si="492"/>
        <v>0</v>
      </c>
      <c r="R7863" s="38">
        <f t="shared" si="493"/>
        <v>10</v>
      </c>
      <c r="S7863" s="38">
        <f t="shared" ca="1" si="494"/>
        <v>0</v>
      </c>
      <c r="T7863" s="38">
        <f t="shared" ca="1" si="491"/>
        <v>10</v>
      </c>
      <c r="U7863" s="38">
        <f ca="1">SUM($R$9:S7863)</f>
        <v>-197450</v>
      </c>
    </row>
    <row r="7864" spans="16:21" x14ac:dyDescent="0.2">
      <c r="P7864">
        <v>7856</v>
      </c>
      <c r="Q7864" s="37">
        <f t="shared" ca="1" si="492"/>
        <v>0</v>
      </c>
      <c r="R7864" s="38">
        <f t="shared" si="493"/>
        <v>10</v>
      </c>
      <c r="S7864" s="38">
        <f t="shared" ca="1" si="494"/>
        <v>0</v>
      </c>
      <c r="T7864" s="38">
        <f t="shared" ca="1" si="491"/>
        <v>10</v>
      </c>
      <c r="U7864" s="38">
        <f ca="1">SUM($R$9:S7864)</f>
        <v>-197440</v>
      </c>
    </row>
    <row r="7865" spans="16:21" x14ac:dyDescent="0.2">
      <c r="P7865">
        <v>7857</v>
      </c>
      <c r="Q7865" s="37">
        <f t="shared" ca="1" si="492"/>
        <v>0</v>
      </c>
      <c r="R7865" s="38">
        <f t="shared" si="493"/>
        <v>10</v>
      </c>
      <c r="S7865" s="38">
        <f t="shared" ca="1" si="494"/>
        <v>0</v>
      </c>
      <c r="T7865" s="38">
        <f t="shared" ca="1" si="491"/>
        <v>10</v>
      </c>
      <c r="U7865" s="38">
        <f ca="1">SUM($R$9:S7865)</f>
        <v>-197430</v>
      </c>
    </row>
    <row r="7866" spans="16:21" x14ac:dyDescent="0.2">
      <c r="P7866">
        <v>7858</v>
      </c>
      <c r="Q7866" s="37">
        <f t="shared" ca="1" si="492"/>
        <v>0</v>
      </c>
      <c r="R7866" s="38">
        <f t="shared" si="493"/>
        <v>10</v>
      </c>
      <c r="S7866" s="38">
        <f t="shared" ca="1" si="494"/>
        <v>0</v>
      </c>
      <c r="T7866" s="38">
        <f t="shared" ca="1" si="491"/>
        <v>10</v>
      </c>
      <c r="U7866" s="38">
        <f ca="1">SUM($R$9:S7866)</f>
        <v>-197420</v>
      </c>
    </row>
    <row r="7867" spans="16:21" x14ac:dyDescent="0.2">
      <c r="P7867">
        <v>7859</v>
      </c>
      <c r="Q7867" s="37">
        <f t="shared" ca="1" si="492"/>
        <v>0</v>
      </c>
      <c r="R7867" s="38">
        <f t="shared" si="493"/>
        <v>10</v>
      </c>
      <c r="S7867" s="38">
        <f t="shared" ca="1" si="494"/>
        <v>0</v>
      </c>
      <c r="T7867" s="38">
        <f t="shared" ca="1" si="491"/>
        <v>10</v>
      </c>
      <c r="U7867" s="38">
        <f ca="1">SUM($R$9:S7867)</f>
        <v>-197410</v>
      </c>
    </row>
    <row r="7868" spans="16:21" x14ac:dyDescent="0.2">
      <c r="P7868">
        <v>7860</v>
      </c>
      <c r="Q7868" s="37">
        <f t="shared" ca="1" si="492"/>
        <v>0</v>
      </c>
      <c r="R7868" s="38">
        <f t="shared" si="493"/>
        <v>10</v>
      </c>
      <c r="S7868" s="38">
        <f t="shared" ca="1" si="494"/>
        <v>0</v>
      </c>
      <c r="T7868" s="38">
        <f t="shared" ca="1" si="491"/>
        <v>10</v>
      </c>
      <c r="U7868" s="38">
        <f ca="1">SUM($R$9:S7868)</f>
        <v>-197400</v>
      </c>
    </row>
    <row r="7869" spans="16:21" x14ac:dyDescent="0.2">
      <c r="P7869">
        <v>7861</v>
      </c>
      <c r="Q7869" s="37">
        <f t="shared" ca="1" si="492"/>
        <v>0</v>
      </c>
      <c r="R7869" s="38">
        <f t="shared" si="493"/>
        <v>10</v>
      </c>
      <c r="S7869" s="38">
        <f t="shared" ca="1" si="494"/>
        <v>0</v>
      </c>
      <c r="T7869" s="38">
        <f t="shared" ca="1" si="491"/>
        <v>10</v>
      </c>
      <c r="U7869" s="38">
        <f ca="1">SUM($R$9:S7869)</f>
        <v>-197390</v>
      </c>
    </row>
    <row r="7870" spans="16:21" x14ac:dyDescent="0.2">
      <c r="P7870">
        <v>7862</v>
      </c>
      <c r="Q7870" s="37">
        <f t="shared" ca="1" si="492"/>
        <v>1</v>
      </c>
      <c r="R7870" s="38">
        <f t="shared" si="493"/>
        <v>10</v>
      </c>
      <c r="S7870" s="38">
        <f t="shared" ca="1" si="494"/>
        <v>-1000</v>
      </c>
      <c r="T7870" s="38">
        <f t="shared" ca="1" si="491"/>
        <v>-990</v>
      </c>
      <c r="U7870" s="38">
        <f ca="1">SUM($R$9:S7870)</f>
        <v>-198380</v>
      </c>
    </row>
    <row r="7871" spans="16:21" x14ac:dyDescent="0.2">
      <c r="P7871">
        <v>7863</v>
      </c>
      <c r="Q7871" s="37">
        <f t="shared" ca="1" si="492"/>
        <v>0</v>
      </c>
      <c r="R7871" s="38">
        <f t="shared" si="493"/>
        <v>10</v>
      </c>
      <c r="S7871" s="38">
        <f t="shared" ca="1" si="494"/>
        <v>0</v>
      </c>
      <c r="T7871" s="38">
        <f t="shared" ca="1" si="491"/>
        <v>10</v>
      </c>
      <c r="U7871" s="38">
        <f ca="1">SUM($R$9:S7871)</f>
        <v>-198370</v>
      </c>
    </row>
    <row r="7872" spans="16:21" x14ac:dyDescent="0.2">
      <c r="P7872">
        <v>7864</v>
      </c>
      <c r="Q7872" s="37">
        <f t="shared" ca="1" si="492"/>
        <v>0</v>
      </c>
      <c r="R7872" s="38">
        <f t="shared" si="493"/>
        <v>10</v>
      </c>
      <c r="S7872" s="38">
        <f t="shared" ca="1" si="494"/>
        <v>0</v>
      </c>
      <c r="T7872" s="38">
        <f t="shared" ca="1" si="491"/>
        <v>10</v>
      </c>
      <c r="U7872" s="38">
        <f ca="1">SUM($R$9:S7872)</f>
        <v>-198360</v>
      </c>
    </row>
    <row r="7873" spans="16:21" x14ac:dyDescent="0.2">
      <c r="P7873">
        <v>7865</v>
      </c>
      <c r="Q7873" s="37">
        <f t="shared" ca="1" si="492"/>
        <v>0</v>
      </c>
      <c r="R7873" s="38">
        <f t="shared" si="493"/>
        <v>10</v>
      </c>
      <c r="S7873" s="38">
        <f t="shared" ca="1" si="494"/>
        <v>0</v>
      </c>
      <c r="T7873" s="38">
        <f t="shared" ca="1" si="491"/>
        <v>10</v>
      </c>
      <c r="U7873" s="38">
        <f ca="1">SUM($R$9:S7873)</f>
        <v>-198350</v>
      </c>
    </row>
    <row r="7874" spans="16:21" x14ac:dyDescent="0.2">
      <c r="P7874">
        <v>7866</v>
      </c>
      <c r="Q7874" s="37">
        <f t="shared" ca="1" si="492"/>
        <v>0</v>
      </c>
      <c r="R7874" s="38">
        <f t="shared" si="493"/>
        <v>10</v>
      </c>
      <c r="S7874" s="38">
        <f t="shared" ca="1" si="494"/>
        <v>0</v>
      </c>
      <c r="T7874" s="38">
        <f t="shared" ca="1" si="491"/>
        <v>10</v>
      </c>
      <c r="U7874" s="38">
        <f ca="1">SUM($R$9:S7874)</f>
        <v>-198340</v>
      </c>
    </row>
    <row r="7875" spans="16:21" x14ac:dyDescent="0.2">
      <c r="P7875">
        <v>7867</v>
      </c>
      <c r="Q7875" s="37">
        <f t="shared" ca="1" si="492"/>
        <v>0</v>
      </c>
      <c r="R7875" s="38">
        <f t="shared" si="493"/>
        <v>10</v>
      </c>
      <c r="S7875" s="38">
        <f t="shared" ca="1" si="494"/>
        <v>0</v>
      </c>
      <c r="T7875" s="38">
        <f t="shared" ca="1" si="491"/>
        <v>10</v>
      </c>
      <c r="U7875" s="38">
        <f ca="1">SUM($R$9:S7875)</f>
        <v>-198330</v>
      </c>
    </row>
    <row r="7876" spans="16:21" x14ac:dyDescent="0.2">
      <c r="P7876">
        <v>7868</v>
      </c>
      <c r="Q7876" s="37">
        <f t="shared" ca="1" si="492"/>
        <v>0</v>
      </c>
      <c r="R7876" s="38">
        <f t="shared" si="493"/>
        <v>10</v>
      </c>
      <c r="S7876" s="38">
        <f t="shared" ca="1" si="494"/>
        <v>0</v>
      </c>
      <c r="T7876" s="38">
        <f t="shared" ca="1" si="491"/>
        <v>10</v>
      </c>
      <c r="U7876" s="38">
        <f ca="1">SUM($R$9:S7876)</f>
        <v>-198320</v>
      </c>
    </row>
    <row r="7877" spans="16:21" x14ac:dyDescent="0.2">
      <c r="P7877">
        <v>7869</v>
      </c>
      <c r="Q7877" s="37">
        <f t="shared" ca="1" si="492"/>
        <v>0</v>
      </c>
      <c r="R7877" s="38">
        <f t="shared" si="493"/>
        <v>10</v>
      </c>
      <c r="S7877" s="38">
        <f t="shared" ca="1" si="494"/>
        <v>0</v>
      </c>
      <c r="T7877" s="38">
        <f t="shared" ca="1" si="491"/>
        <v>10</v>
      </c>
      <c r="U7877" s="38">
        <f ca="1">SUM($R$9:S7877)</f>
        <v>-198310</v>
      </c>
    </row>
    <row r="7878" spans="16:21" x14ac:dyDescent="0.2">
      <c r="P7878">
        <v>7870</v>
      </c>
      <c r="Q7878" s="37">
        <f t="shared" ca="1" si="492"/>
        <v>0</v>
      </c>
      <c r="R7878" s="38">
        <f t="shared" si="493"/>
        <v>10</v>
      </c>
      <c r="S7878" s="38">
        <f t="shared" ca="1" si="494"/>
        <v>0</v>
      </c>
      <c r="T7878" s="38">
        <f t="shared" ca="1" si="491"/>
        <v>10</v>
      </c>
      <c r="U7878" s="38">
        <f ca="1">SUM($R$9:S7878)</f>
        <v>-198300</v>
      </c>
    </row>
    <row r="7879" spans="16:21" x14ac:dyDescent="0.2">
      <c r="P7879">
        <v>7871</v>
      </c>
      <c r="Q7879" s="37">
        <f t="shared" ca="1" si="492"/>
        <v>0</v>
      </c>
      <c r="R7879" s="38">
        <f t="shared" si="493"/>
        <v>10</v>
      </c>
      <c r="S7879" s="38">
        <f t="shared" ca="1" si="494"/>
        <v>0</v>
      </c>
      <c r="T7879" s="38">
        <f t="shared" ca="1" si="491"/>
        <v>10</v>
      </c>
      <c r="U7879" s="38">
        <f ca="1">SUM($R$9:S7879)</f>
        <v>-198290</v>
      </c>
    </row>
    <row r="7880" spans="16:21" x14ac:dyDescent="0.2">
      <c r="P7880">
        <v>7872</v>
      </c>
      <c r="Q7880" s="37">
        <f t="shared" ca="1" si="492"/>
        <v>0</v>
      </c>
      <c r="R7880" s="38">
        <f t="shared" si="493"/>
        <v>10</v>
      </c>
      <c r="S7880" s="38">
        <f t="shared" ca="1" si="494"/>
        <v>0</v>
      </c>
      <c r="T7880" s="38">
        <f t="shared" ca="1" si="491"/>
        <v>10</v>
      </c>
      <c r="U7880" s="38">
        <f ca="1">SUM($R$9:S7880)</f>
        <v>-198280</v>
      </c>
    </row>
    <row r="7881" spans="16:21" x14ac:dyDescent="0.2">
      <c r="P7881">
        <v>7873</v>
      </c>
      <c r="Q7881" s="37">
        <f t="shared" ca="1" si="492"/>
        <v>0</v>
      </c>
      <c r="R7881" s="38">
        <f t="shared" si="493"/>
        <v>10</v>
      </c>
      <c r="S7881" s="38">
        <f t="shared" ca="1" si="494"/>
        <v>0</v>
      </c>
      <c r="T7881" s="38">
        <f t="shared" ca="1" si="491"/>
        <v>10</v>
      </c>
      <c r="U7881" s="38">
        <f ca="1">SUM($R$9:S7881)</f>
        <v>-198270</v>
      </c>
    </row>
    <row r="7882" spans="16:21" x14ac:dyDescent="0.2">
      <c r="P7882">
        <v>7874</v>
      </c>
      <c r="Q7882" s="37">
        <f t="shared" ca="1" si="492"/>
        <v>0</v>
      </c>
      <c r="R7882" s="38">
        <f t="shared" si="493"/>
        <v>10</v>
      </c>
      <c r="S7882" s="38">
        <f t="shared" ca="1" si="494"/>
        <v>0</v>
      </c>
      <c r="T7882" s="38">
        <f t="shared" ref="T7882:T7945" ca="1" si="495">R7882+S7882</f>
        <v>10</v>
      </c>
      <c r="U7882" s="38">
        <f ca="1">SUM($R$9:S7882)</f>
        <v>-198260</v>
      </c>
    </row>
    <row r="7883" spans="16:21" x14ac:dyDescent="0.2">
      <c r="P7883">
        <v>7875</v>
      </c>
      <c r="Q7883" s="37">
        <f t="shared" ca="1" si="492"/>
        <v>0</v>
      </c>
      <c r="R7883" s="38">
        <f t="shared" si="493"/>
        <v>10</v>
      </c>
      <c r="S7883" s="38">
        <f t="shared" ca="1" si="494"/>
        <v>0</v>
      </c>
      <c r="T7883" s="38">
        <f t="shared" ca="1" si="495"/>
        <v>10</v>
      </c>
      <c r="U7883" s="38">
        <f ca="1">SUM($R$9:S7883)</f>
        <v>-198250</v>
      </c>
    </row>
    <row r="7884" spans="16:21" x14ac:dyDescent="0.2">
      <c r="P7884">
        <v>7876</v>
      </c>
      <c r="Q7884" s="37">
        <f t="shared" ca="1" si="492"/>
        <v>0</v>
      </c>
      <c r="R7884" s="38">
        <f t="shared" si="493"/>
        <v>10</v>
      </c>
      <c r="S7884" s="38">
        <f t="shared" ca="1" si="494"/>
        <v>0</v>
      </c>
      <c r="T7884" s="38">
        <f t="shared" ca="1" si="495"/>
        <v>10</v>
      </c>
      <c r="U7884" s="38">
        <f ca="1">SUM($R$9:S7884)</f>
        <v>-198240</v>
      </c>
    </row>
    <row r="7885" spans="16:21" x14ac:dyDescent="0.2">
      <c r="P7885">
        <v>7877</v>
      </c>
      <c r="Q7885" s="37">
        <f t="shared" ca="1" si="492"/>
        <v>0</v>
      </c>
      <c r="R7885" s="38">
        <f t="shared" si="493"/>
        <v>10</v>
      </c>
      <c r="S7885" s="38">
        <f t="shared" ca="1" si="494"/>
        <v>0</v>
      </c>
      <c r="T7885" s="38">
        <f t="shared" ca="1" si="495"/>
        <v>10</v>
      </c>
      <c r="U7885" s="38">
        <f ca="1">SUM($R$9:S7885)</f>
        <v>-198230</v>
      </c>
    </row>
    <row r="7886" spans="16:21" x14ac:dyDescent="0.2">
      <c r="P7886">
        <v>7878</v>
      </c>
      <c r="Q7886" s="37">
        <f t="shared" ca="1" si="492"/>
        <v>1</v>
      </c>
      <c r="R7886" s="38">
        <f t="shared" si="493"/>
        <v>10</v>
      </c>
      <c r="S7886" s="38">
        <f t="shared" ca="1" si="494"/>
        <v>-1000</v>
      </c>
      <c r="T7886" s="38">
        <f t="shared" ca="1" si="495"/>
        <v>-990</v>
      </c>
      <c r="U7886" s="38">
        <f ca="1">SUM($R$9:S7886)</f>
        <v>-199220</v>
      </c>
    </row>
    <row r="7887" spans="16:21" x14ac:dyDescent="0.2">
      <c r="P7887">
        <v>7879</v>
      </c>
      <c r="Q7887" s="37">
        <f t="shared" ca="1" si="492"/>
        <v>0</v>
      </c>
      <c r="R7887" s="38">
        <f t="shared" si="493"/>
        <v>10</v>
      </c>
      <c r="S7887" s="38">
        <f t="shared" ca="1" si="494"/>
        <v>0</v>
      </c>
      <c r="T7887" s="38">
        <f t="shared" ca="1" si="495"/>
        <v>10</v>
      </c>
      <c r="U7887" s="38">
        <f ca="1">SUM($R$9:S7887)</f>
        <v>-199210</v>
      </c>
    </row>
    <row r="7888" spans="16:21" x14ac:dyDescent="0.2">
      <c r="P7888">
        <v>7880</v>
      </c>
      <c r="Q7888" s="37">
        <f t="shared" ca="1" si="492"/>
        <v>0</v>
      </c>
      <c r="R7888" s="38">
        <f t="shared" si="493"/>
        <v>10</v>
      </c>
      <c r="S7888" s="38">
        <f t="shared" ca="1" si="494"/>
        <v>0</v>
      </c>
      <c r="T7888" s="38">
        <f t="shared" ca="1" si="495"/>
        <v>10</v>
      </c>
      <c r="U7888" s="38">
        <f ca="1">SUM($R$9:S7888)</f>
        <v>-199200</v>
      </c>
    </row>
    <row r="7889" spans="16:21" x14ac:dyDescent="0.2">
      <c r="P7889">
        <v>7881</v>
      </c>
      <c r="Q7889" s="37">
        <f t="shared" ca="1" si="492"/>
        <v>0</v>
      </c>
      <c r="R7889" s="38">
        <f t="shared" si="493"/>
        <v>10</v>
      </c>
      <c r="S7889" s="38">
        <f t="shared" ca="1" si="494"/>
        <v>0</v>
      </c>
      <c r="T7889" s="38">
        <f t="shared" ca="1" si="495"/>
        <v>10</v>
      </c>
      <c r="U7889" s="38">
        <f ca="1">SUM($R$9:S7889)</f>
        <v>-199190</v>
      </c>
    </row>
    <row r="7890" spans="16:21" x14ac:dyDescent="0.2">
      <c r="P7890">
        <v>7882</v>
      </c>
      <c r="Q7890" s="37">
        <f t="shared" ca="1" si="492"/>
        <v>0</v>
      </c>
      <c r="R7890" s="38">
        <f t="shared" si="493"/>
        <v>10</v>
      </c>
      <c r="S7890" s="38">
        <f t="shared" ca="1" si="494"/>
        <v>0</v>
      </c>
      <c r="T7890" s="38">
        <f t="shared" ca="1" si="495"/>
        <v>10</v>
      </c>
      <c r="U7890" s="38">
        <f ca="1">SUM($R$9:S7890)</f>
        <v>-199180</v>
      </c>
    </row>
    <row r="7891" spans="16:21" x14ac:dyDescent="0.2">
      <c r="P7891">
        <v>7883</v>
      </c>
      <c r="Q7891" s="37">
        <f t="shared" ca="1" si="492"/>
        <v>0</v>
      </c>
      <c r="R7891" s="38">
        <f t="shared" si="493"/>
        <v>10</v>
      </c>
      <c r="S7891" s="38">
        <f t="shared" ca="1" si="494"/>
        <v>0</v>
      </c>
      <c r="T7891" s="38">
        <f t="shared" ca="1" si="495"/>
        <v>10</v>
      </c>
      <c r="U7891" s="38">
        <f ca="1">SUM($R$9:S7891)</f>
        <v>-199170</v>
      </c>
    </row>
    <row r="7892" spans="16:21" x14ac:dyDescent="0.2">
      <c r="P7892">
        <v>7884</v>
      </c>
      <c r="Q7892" s="37">
        <f t="shared" ca="1" si="492"/>
        <v>0</v>
      </c>
      <c r="R7892" s="38">
        <f t="shared" si="493"/>
        <v>10</v>
      </c>
      <c r="S7892" s="38">
        <f t="shared" ca="1" si="494"/>
        <v>0</v>
      </c>
      <c r="T7892" s="38">
        <f t="shared" ca="1" si="495"/>
        <v>10</v>
      </c>
      <c r="U7892" s="38">
        <f ca="1">SUM($R$9:S7892)</f>
        <v>-199160</v>
      </c>
    </row>
    <row r="7893" spans="16:21" x14ac:dyDescent="0.2">
      <c r="P7893">
        <v>7885</v>
      </c>
      <c r="Q7893" s="37">
        <f t="shared" ca="1" si="492"/>
        <v>0</v>
      </c>
      <c r="R7893" s="38">
        <f t="shared" si="493"/>
        <v>10</v>
      </c>
      <c r="S7893" s="38">
        <f t="shared" ca="1" si="494"/>
        <v>0</v>
      </c>
      <c r="T7893" s="38">
        <f t="shared" ca="1" si="495"/>
        <v>10</v>
      </c>
      <c r="U7893" s="38">
        <f ca="1">SUM($R$9:S7893)</f>
        <v>-199150</v>
      </c>
    </row>
    <row r="7894" spans="16:21" x14ac:dyDescent="0.2">
      <c r="P7894">
        <v>7886</v>
      </c>
      <c r="Q7894" s="37">
        <f t="shared" ca="1" si="492"/>
        <v>0</v>
      </c>
      <c r="R7894" s="38">
        <f t="shared" si="493"/>
        <v>10</v>
      </c>
      <c r="S7894" s="38">
        <f t="shared" ca="1" si="494"/>
        <v>0</v>
      </c>
      <c r="T7894" s="38">
        <f t="shared" ca="1" si="495"/>
        <v>10</v>
      </c>
      <c r="U7894" s="38">
        <f ca="1">SUM($R$9:S7894)</f>
        <v>-199140</v>
      </c>
    </row>
    <row r="7895" spans="16:21" x14ac:dyDescent="0.2">
      <c r="P7895">
        <v>7887</v>
      </c>
      <c r="Q7895" s="37">
        <f t="shared" ca="1" si="492"/>
        <v>0</v>
      </c>
      <c r="R7895" s="38">
        <f t="shared" si="493"/>
        <v>10</v>
      </c>
      <c r="S7895" s="38">
        <f t="shared" ca="1" si="494"/>
        <v>0</v>
      </c>
      <c r="T7895" s="38">
        <f t="shared" ca="1" si="495"/>
        <v>10</v>
      </c>
      <c r="U7895" s="38">
        <f ca="1">SUM($R$9:S7895)</f>
        <v>-199130</v>
      </c>
    </row>
    <row r="7896" spans="16:21" x14ac:dyDescent="0.2">
      <c r="P7896">
        <v>7888</v>
      </c>
      <c r="Q7896" s="37">
        <f t="shared" ca="1" si="492"/>
        <v>0</v>
      </c>
      <c r="R7896" s="38">
        <f t="shared" si="493"/>
        <v>10</v>
      </c>
      <c r="S7896" s="38">
        <f t="shared" ca="1" si="494"/>
        <v>0</v>
      </c>
      <c r="T7896" s="38">
        <f t="shared" ca="1" si="495"/>
        <v>10</v>
      </c>
      <c r="U7896" s="38">
        <f ca="1">SUM($R$9:S7896)</f>
        <v>-199120</v>
      </c>
    </row>
    <row r="7897" spans="16:21" x14ac:dyDescent="0.2">
      <c r="P7897">
        <v>7889</v>
      </c>
      <c r="Q7897" s="37">
        <f t="shared" ca="1" si="492"/>
        <v>0</v>
      </c>
      <c r="R7897" s="38">
        <f t="shared" si="493"/>
        <v>10</v>
      </c>
      <c r="S7897" s="38">
        <f t="shared" ca="1" si="494"/>
        <v>0</v>
      </c>
      <c r="T7897" s="38">
        <f t="shared" ca="1" si="495"/>
        <v>10</v>
      </c>
      <c r="U7897" s="38">
        <f ca="1">SUM($R$9:S7897)</f>
        <v>-199110</v>
      </c>
    </row>
    <row r="7898" spans="16:21" x14ac:dyDescent="0.2">
      <c r="P7898">
        <v>7890</v>
      </c>
      <c r="Q7898" s="37">
        <f t="shared" ca="1" si="492"/>
        <v>0</v>
      </c>
      <c r="R7898" s="38">
        <f t="shared" si="493"/>
        <v>10</v>
      </c>
      <c r="S7898" s="38">
        <f t="shared" ca="1" si="494"/>
        <v>0</v>
      </c>
      <c r="T7898" s="38">
        <f t="shared" ca="1" si="495"/>
        <v>10</v>
      </c>
      <c r="U7898" s="38">
        <f ca="1">SUM($R$9:S7898)</f>
        <v>-199100</v>
      </c>
    </row>
    <row r="7899" spans="16:21" x14ac:dyDescent="0.2">
      <c r="P7899">
        <v>7891</v>
      </c>
      <c r="Q7899" s="37">
        <f t="shared" ca="1" si="492"/>
        <v>0</v>
      </c>
      <c r="R7899" s="38">
        <f t="shared" si="493"/>
        <v>10</v>
      </c>
      <c r="S7899" s="38">
        <f t="shared" ca="1" si="494"/>
        <v>0</v>
      </c>
      <c r="T7899" s="38">
        <f t="shared" ca="1" si="495"/>
        <v>10</v>
      </c>
      <c r="U7899" s="38">
        <f ca="1">SUM($R$9:S7899)</f>
        <v>-199090</v>
      </c>
    </row>
    <row r="7900" spans="16:21" x14ac:dyDescent="0.2">
      <c r="P7900">
        <v>7892</v>
      </c>
      <c r="Q7900" s="37">
        <f t="shared" ca="1" si="492"/>
        <v>0</v>
      </c>
      <c r="R7900" s="38">
        <f t="shared" si="493"/>
        <v>10</v>
      </c>
      <c r="S7900" s="38">
        <f t="shared" ca="1" si="494"/>
        <v>0</v>
      </c>
      <c r="T7900" s="38">
        <f t="shared" ca="1" si="495"/>
        <v>10</v>
      </c>
      <c r="U7900" s="38">
        <f ca="1">SUM($R$9:S7900)</f>
        <v>-199080</v>
      </c>
    </row>
    <row r="7901" spans="16:21" x14ac:dyDescent="0.2">
      <c r="P7901">
        <v>7893</v>
      </c>
      <c r="Q7901" s="37">
        <f t="shared" ca="1" si="492"/>
        <v>0</v>
      </c>
      <c r="R7901" s="38">
        <f t="shared" si="493"/>
        <v>10</v>
      </c>
      <c r="S7901" s="38">
        <f t="shared" ca="1" si="494"/>
        <v>0</v>
      </c>
      <c r="T7901" s="38">
        <f t="shared" ca="1" si="495"/>
        <v>10</v>
      </c>
      <c r="U7901" s="38">
        <f ca="1">SUM($R$9:S7901)</f>
        <v>-199070</v>
      </c>
    </row>
    <row r="7902" spans="16:21" x14ac:dyDescent="0.2">
      <c r="P7902">
        <v>7894</v>
      </c>
      <c r="Q7902" s="37">
        <f t="shared" ca="1" si="492"/>
        <v>0</v>
      </c>
      <c r="R7902" s="38">
        <f t="shared" si="493"/>
        <v>10</v>
      </c>
      <c r="S7902" s="38">
        <f t="shared" ca="1" si="494"/>
        <v>0</v>
      </c>
      <c r="T7902" s="38">
        <f t="shared" ca="1" si="495"/>
        <v>10</v>
      </c>
      <c r="U7902" s="38">
        <f ca="1">SUM($R$9:S7902)</f>
        <v>-199060</v>
      </c>
    </row>
    <row r="7903" spans="16:21" x14ac:dyDescent="0.2">
      <c r="P7903">
        <v>7895</v>
      </c>
      <c r="Q7903" s="37">
        <f t="shared" ca="1" si="492"/>
        <v>0</v>
      </c>
      <c r="R7903" s="38">
        <f t="shared" si="493"/>
        <v>10</v>
      </c>
      <c r="S7903" s="38">
        <f t="shared" ca="1" si="494"/>
        <v>0</v>
      </c>
      <c r="T7903" s="38">
        <f t="shared" ca="1" si="495"/>
        <v>10</v>
      </c>
      <c r="U7903" s="38">
        <f ca="1">SUM($R$9:S7903)</f>
        <v>-199050</v>
      </c>
    </row>
    <row r="7904" spans="16:21" x14ac:dyDescent="0.2">
      <c r="P7904">
        <v>7896</v>
      </c>
      <c r="Q7904" s="37">
        <f t="shared" ca="1" si="492"/>
        <v>0</v>
      </c>
      <c r="R7904" s="38">
        <f t="shared" si="493"/>
        <v>10</v>
      </c>
      <c r="S7904" s="38">
        <f t="shared" ca="1" si="494"/>
        <v>0</v>
      </c>
      <c r="T7904" s="38">
        <f t="shared" ca="1" si="495"/>
        <v>10</v>
      </c>
      <c r="U7904" s="38">
        <f ca="1">SUM($R$9:S7904)</f>
        <v>-199040</v>
      </c>
    </row>
    <row r="7905" spans="16:21" x14ac:dyDescent="0.2">
      <c r="P7905">
        <v>7897</v>
      </c>
      <c r="Q7905" s="37">
        <f t="shared" ca="1" si="492"/>
        <v>0</v>
      </c>
      <c r="R7905" s="38">
        <f t="shared" si="493"/>
        <v>10</v>
      </c>
      <c r="S7905" s="38">
        <f t="shared" ca="1" si="494"/>
        <v>0</v>
      </c>
      <c r="T7905" s="38">
        <f t="shared" ca="1" si="495"/>
        <v>10</v>
      </c>
      <c r="U7905" s="38">
        <f ca="1">SUM($R$9:S7905)</f>
        <v>-199030</v>
      </c>
    </row>
    <row r="7906" spans="16:21" x14ac:dyDescent="0.2">
      <c r="P7906">
        <v>7898</v>
      </c>
      <c r="Q7906" s="37">
        <f t="shared" ca="1" si="492"/>
        <v>0</v>
      </c>
      <c r="R7906" s="38">
        <f t="shared" si="493"/>
        <v>10</v>
      </c>
      <c r="S7906" s="38">
        <f t="shared" ca="1" si="494"/>
        <v>0</v>
      </c>
      <c r="T7906" s="38">
        <f t="shared" ca="1" si="495"/>
        <v>10</v>
      </c>
      <c r="U7906" s="38">
        <f ca="1">SUM($R$9:S7906)</f>
        <v>-199020</v>
      </c>
    </row>
    <row r="7907" spans="16:21" x14ac:dyDescent="0.2">
      <c r="P7907">
        <v>7899</v>
      </c>
      <c r="Q7907" s="37">
        <f t="shared" ca="1" si="492"/>
        <v>0</v>
      </c>
      <c r="R7907" s="38">
        <f t="shared" si="493"/>
        <v>10</v>
      </c>
      <c r="S7907" s="38">
        <f t="shared" ca="1" si="494"/>
        <v>0</v>
      </c>
      <c r="T7907" s="38">
        <f t="shared" ca="1" si="495"/>
        <v>10</v>
      </c>
      <c r="U7907" s="38">
        <f ca="1">SUM($R$9:S7907)</f>
        <v>-199010</v>
      </c>
    </row>
    <row r="7908" spans="16:21" x14ac:dyDescent="0.2">
      <c r="P7908">
        <v>7900</v>
      </c>
      <c r="Q7908" s="37">
        <f t="shared" ca="1" si="492"/>
        <v>0</v>
      </c>
      <c r="R7908" s="38">
        <f t="shared" si="493"/>
        <v>10</v>
      </c>
      <c r="S7908" s="38">
        <f t="shared" ca="1" si="494"/>
        <v>0</v>
      </c>
      <c r="T7908" s="38">
        <f t="shared" ca="1" si="495"/>
        <v>10</v>
      </c>
      <c r="U7908" s="38">
        <f ca="1">SUM($R$9:S7908)</f>
        <v>-199000</v>
      </c>
    </row>
    <row r="7909" spans="16:21" x14ac:dyDescent="0.2">
      <c r="P7909">
        <v>7901</v>
      </c>
      <c r="Q7909" s="37">
        <f t="shared" ca="1" si="492"/>
        <v>0</v>
      </c>
      <c r="R7909" s="38">
        <f t="shared" si="493"/>
        <v>10</v>
      </c>
      <c r="S7909" s="38">
        <f t="shared" ca="1" si="494"/>
        <v>0</v>
      </c>
      <c r="T7909" s="38">
        <f t="shared" ca="1" si="495"/>
        <v>10</v>
      </c>
      <c r="U7909" s="38">
        <f ca="1">SUM($R$9:S7909)</f>
        <v>-198990</v>
      </c>
    </row>
    <row r="7910" spans="16:21" x14ac:dyDescent="0.2">
      <c r="P7910">
        <v>7902</v>
      </c>
      <c r="Q7910" s="37">
        <f t="shared" ca="1" si="492"/>
        <v>0</v>
      </c>
      <c r="R7910" s="38">
        <f t="shared" si="493"/>
        <v>10</v>
      </c>
      <c r="S7910" s="38">
        <f t="shared" ca="1" si="494"/>
        <v>0</v>
      </c>
      <c r="T7910" s="38">
        <f t="shared" ca="1" si="495"/>
        <v>10</v>
      </c>
      <c r="U7910" s="38">
        <f ca="1">SUM($R$9:S7910)</f>
        <v>-198980</v>
      </c>
    </row>
    <row r="7911" spans="16:21" x14ac:dyDescent="0.2">
      <c r="P7911">
        <v>7903</v>
      </c>
      <c r="Q7911" s="37">
        <f t="shared" ca="1" si="492"/>
        <v>0</v>
      </c>
      <c r="R7911" s="38">
        <f t="shared" si="493"/>
        <v>10</v>
      </c>
      <c r="S7911" s="38">
        <f t="shared" ca="1" si="494"/>
        <v>0</v>
      </c>
      <c r="T7911" s="38">
        <f t="shared" ca="1" si="495"/>
        <v>10</v>
      </c>
      <c r="U7911" s="38">
        <f ca="1">SUM($R$9:S7911)</f>
        <v>-198970</v>
      </c>
    </row>
    <row r="7912" spans="16:21" x14ac:dyDescent="0.2">
      <c r="P7912">
        <v>7904</v>
      </c>
      <c r="Q7912" s="37">
        <f t="shared" ca="1" si="492"/>
        <v>0</v>
      </c>
      <c r="R7912" s="38">
        <f t="shared" si="493"/>
        <v>10</v>
      </c>
      <c r="S7912" s="38">
        <f t="shared" ca="1" si="494"/>
        <v>0</v>
      </c>
      <c r="T7912" s="38">
        <f t="shared" ca="1" si="495"/>
        <v>10</v>
      </c>
      <c r="U7912" s="38">
        <f ca="1">SUM($R$9:S7912)</f>
        <v>-198960</v>
      </c>
    </row>
    <row r="7913" spans="16:21" x14ac:dyDescent="0.2">
      <c r="P7913">
        <v>7905</v>
      </c>
      <c r="Q7913" s="37">
        <f t="shared" ca="1" si="492"/>
        <v>0</v>
      </c>
      <c r="R7913" s="38">
        <f t="shared" si="493"/>
        <v>10</v>
      </c>
      <c r="S7913" s="38">
        <f t="shared" ca="1" si="494"/>
        <v>0</v>
      </c>
      <c r="T7913" s="38">
        <f t="shared" ca="1" si="495"/>
        <v>10</v>
      </c>
      <c r="U7913" s="38">
        <f ca="1">SUM($R$9:S7913)</f>
        <v>-198950</v>
      </c>
    </row>
    <row r="7914" spans="16:21" x14ac:dyDescent="0.2">
      <c r="P7914">
        <v>7906</v>
      </c>
      <c r="Q7914" s="37">
        <f t="shared" ca="1" si="492"/>
        <v>0</v>
      </c>
      <c r="R7914" s="38">
        <f t="shared" si="493"/>
        <v>10</v>
      </c>
      <c r="S7914" s="38">
        <f t="shared" ca="1" si="494"/>
        <v>0</v>
      </c>
      <c r="T7914" s="38">
        <f t="shared" ca="1" si="495"/>
        <v>10</v>
      </c>
      <c r="U7914" s="38">
        <f ca="1">SUM($R$9:S7914)</f>
        <v>-198940</v>
      </c>
    </row>
    <row r="7915" spans="16:21" x14ac:dyDescent="0.2">
      <c r="P7915">
        <v>7907</v>
      </c>
      <c r="Q7915" s="37">
        <f t="shared" ca="1" si="492"/>
        <v>0</v>
      </c>
      <c r="R7915" s="38">
        <f t="shared" si="493"/>
        <v>10</v>
      </c>
      <c r="S7915" s="38">
        <f t="shared" ca="1" si="494"/>
        <v>0</v>
      </c>
      <c r="T7915" s="38">
        <f t="shared" ca="1" si="495"/>
        <v>10</v>
      </c>
      <c r="U7915" s="38">
        <f ca="1">SUM($R$9:S7915)</f>
        <v>-198930</v>
      </c>
    </row>
    <row r="7916" spans="16:21" x14ac:dyDescent="0.2">
      <c r="P7916">
        <v>7908</v>
      </c>
      <c r="Q7916" s="37">
        <f t="shared" ca="1" si="492"/>
        <v>0</v>
      </c>
      <c r="R7916" s="38">
        <f t="shared" si="493"/>
        <v>10</v>
      </c>
      <c r="S7916" s="38">
        <f t="shared" ca="1" si="494"/>
        <v>0</v>
      </c>
      <c r="T7916" s="38">
        <f t="shared" ca="1" si="495"/>
        <v>10</v>
      </c>
      <c r="U7916" s="38">
        <f ca="1">SUM($R$9:S7916)</f>
        <v>-198920</v>
      </c>
    </row>
    <row r="7917" spans="16:21" x14ac:dyDescent="0.2">
      <c r="P7917">
        <v>7909</v>
      </c>
      <c r="Q7917" s="37">
        <f t="shared" ca="1" si="492"/>
        <v>0</v>
      </c>
      <c r="R7917" s="38">
        <f t="shared" si="493"/>
        <v>10</v>
      </c>
      <c r="S7917" s="38">
        <f t="shared" ca="1" si="494"/>
        <v>0</v>
      </c>
      <c r="T7917" s="38">
        <f t="shared" ca="1" si="495"/>
        <v>10</v>
      </c>
      <c r="U7917" s="38">
        <f ca="1">SUM($R$9:S7917)</f>
        <v>-198910</v>
      </c>
    </row>
    <row r="7918" spans="16:21" x14ac:dyDescent="0.2">
      <c r="P7918">
        <v>7910</v>
      </c>
      <c r="Q7918" s="37">
        <f t="shared" ca="1" si="492"/>
        <v>0</v>
      </c>
      <c r="R7918" s="38">
        <f t="shared" si="493"/>
        <v>10</v>
      </c>
      <c r="S7918" s="38">
        <f t="shared" ca="1" si="494"/>
        <v>0</v>
      </c>
      <c r="T7918" s="38">
        <f t="shared" ca="1" si="495"/>
        <v>10</v>
      </c>
      <c r="U7918" s="38">
        <f ca="1">SUM($R$9:S7918)</f>
        <v>-198900</v>
      </c>
    </row>
    <row r="7919" spans="16:21" x14ac:dyDescent="0.2">
      <c r="P7919">
        <v>7911</v>
      </c>
      <c r="Q7919" s="37">
        <f t="shared" ca="1" si="492"/>
        <v>1</v>
      </c>
      <c r="R7919" s="38">
        <f t="shared" si="493"/>
        <v>10</v>
      </c>
      <c r="S7919" s="38">
        <f t="shared" ca="1" si="494"/>
        <v>-1000</v>
      </c>
      <c r="T7919" s="38">
        <f t="shared" ca="1" si="495"/>
        <v>-990</v>
      </c>
      <c r="U7919" s="38">
        <f ca="1">SUM($R$9:S7919)</f>
        <v>-199890</v>
      </c>
    </row>
    <row r="7920" spans="16:21" x14ac:dyDescent="0.2">
      <c r="P7920">
        <v>7912</v>
      </c>
      <c r="Q7920" s="37">
        <f t="shared" ca="1" si="492"/>
        <v>0</v>
      </c>
      <c r="R7920" s="38">
        <f t="shared" si="493"/>
        <v>10</v>
      </c>
      <c r="S7920" s="38">
        <f t="shared" ca="1" si="494"/>
        <v>0</v>
      </c>
      <c r="T7920" s="38">
        <f t="shared" ca="1" si="495"/>
        <v>10</v>
      </c>
      <c r="U7920" s="38">
        <f ca="1">SUM($R$9:S7920)</f>
        <v>-199880</v>
      </c>
    </row>
    <row r="7921" spans="16:21" x14ac:dyDescent="0.2">
      <c r="P7921">
        <v>7913</v>
      </c>
      <c r="Q7921" s="37">
        <f t="shared" ref="Q7921:Q7984" ca="1" si="496">IF(RAND()&lt;$C$2,1,0)</f>
        <v>0</v>
      </c>
      <c r="R7921" s="38">
        <f t="shared" ref="R7921:R7984" si="497">$G$2</f>
        <v>10</v>
      </c>
      <c r="S7921" s="38">
        <f t="shared" ref="S7921:S7984" ca="1" si="498">IF(Q7921=1,$G$3,$G$4)</f>
        <v>0</v>
      </c>
      <c r="T7921" s="38">
        <f t="shared" ca="1" si="495"/>
        <v>10</v>
      </c>
      <c r="U7921" s="38">
        <f ca="1">SUM($R$9:S7921)</f>
        <v>-199870</v>
      </c>
    </row>
    <row r="7922" spans="16:21" x14ac:dyDescent="0.2">
      <c r="P7922">
        <v>7914</v>
      </c>
      <c r="Q7922" s="37">
        <f t="shared" ca="1" si="496"/>
        <v>0</v>
      </c>
      <c r="R7922" s="38">
        <f t="shared" si="497"/>
        <v>10</v>
      </c>
      <c r="S7922" s="38">
        <f t="shared" ca="1" si="498"/>
        <v>0</v>
      </c>
      <c r="T7922" s="38">
        <f t="shared" ca="1" si="495"/>
        <v>10</v>
      </c>
      <c r="U7922" s="38">
        <f ca="1">SUM($R$9:S7922)</f>
        <v>-199860</v>
      </c>
    </row>
    <row r="7923" spans="16:21" x14ac:dyDescent="0.2">
      <c r="P7923">
        <v>7915</v>
      </c>
      <c r="Q7923" s="37">
        <f t="shared" ca="1" si="496"/>
        <v>0</v>
      </c>
      <c r="R7923" s="38">
        <f t="shared" si="497"/>
        <v>10</v>
      </c>
      <c r="S7923" s="38">
        <f t="shared" ca="1" si="498"/>
        <v>0</v>
      </c>
      <c r="T7923" s="38">
        <f t="shared" ca="1" si="495"/>
        <v>10</v>
      </c>
      <c r="U7923" s="38">
        <f ca="1">SUM($R$9:S7923)</f>
        <v>-199850</v>
      </c>
    </row>
    <row r="7924" spans="16:21" x14ac:dyDescent="0.2">
      <c r="P7924">
        <v>7916</v>
      </c>
      <c r="Q7924" s="37">
        <f t="shared" ca="1" si="496"/>
        <v>0</v>
      </c>
      <c r="R7924" s="38">
        <f t="shared" si="497"/>
        <v>10</v>
      </c>
      <c r="S7924" s="38">
        <f t="shared" ca="1" si="498"/>
        <v>0</v>
      </c>
      <c r="T7924" s="38">
        <f t="shared" ca="1" si="495"/>
        <v>10</v>
      </c>
      <c r="U7924" s="38">
        <f ca="1">SUM($R$9:S7924)</f>
        <v>-199840</v>
      </c>
    </row>
    <row r="7925" spans="16:21" x14ac:dyDescent="0.2">
      <c r="P7925">
        <v>7917</v>
      </c>
      <c r="Q7925" s="37">
        <f t="shared" ca="1" si="496"/>
        <v>0</v>
      </c>
      <c r="R7925" s="38">
        <f t="shared" si="497"/>
        <v>10</v>
      </c>
      <c r="S7925" s="38">
        <f t="shared" ca="1" si="498"/>
        <v>0</v>
      </c>
      <c r="T7925" s="38">
        <f t="shared" ca="1" si="495"/>
        <v>10</v>
      </c>
      <c r="U7925" s="38">
        <f ca="1">SUM($R$9:S7925)</f>
        <v>-199830</v>
      </c>
    </row>
    <row r="7926" spans="16:21" x14ac:dyDescent="0.2">
      <c r="P7926">
        <v>7918</v>
      </c>
      <c r="Q7926" s="37">
        <f t="shared" ca="1" si="496"/>
        <v>0</v>
      </c>
      <c r="R7926" s="38">
        <f t="shared" si="497"/>
        <v>10</v>
      </c>
      <c r="S7926" s="38">
        <f t="shared" ca="1" si="498"/>
        <v>0</v>
      </c>
      <c r="T7926" s="38">
        <f t="shared" ca="1" si="495"/>
        <v>10</v>
      </c>
      <c r="U7926" s="38">
        <f ca="1">SUM($R$9:S7926)</f>
        <v>-199820</v>
      </c>
    </row>
    <row r="7927" spans="16:21" x14ac:dyDescent="0.2">
      <c r="P7927">
        <v>7919</v>
      </c>
      <c r="Q7927" s="37">
        <f t="shared" ca="1" si="496"/>
        <v>0</v>
      </c>
      <c r="R7927" s="38">
        <f t="shared" si="497"/>
        <v>10</v>
      </c>
      <c r="S7927" s="38">
        <f t="shared" ca="1" si="498"/>
        <v>0</v>
      </c>
      <c r="T7927" s="38">
        <f t="shared" ca="1" si="495"/>
        <v>10</v>
      </c>
      <c r="U7927" s="38">
        <f ca="1">SUM($R$9:S7927)</f>
        <v>-199810</v>
      </c>
    </row>
    <row r="7928" spans="16:21" x14ac:dyDescent="0.2">
      <c r="P7928">
        <v>7920</v>
      </c>
      <c r="Q7928" s="37">
        <f t="shared" ca="1" si="496"/>
        <v>0</v>
      </c>
      <c r="R7928" s="38">
        <f t="shared" si="497"/>
        <v>10</v>
      </c>
      <c r="S7928" s="38">
        <f t="shared" ca="1" si="498"/>
        <v>0</v>
      </c>
      <c r="T7928" s="38">
        <f t="shared" ca="1" si="495"/>
        <v>10</v>
      </c>
      <c r="U7928" s="38">
        <f ca="1">SUM($R$9:S7928)</f>
        <v>-199800</v>
      </c>
    </row>
    <row r="7929" spans="16:21" x14ac:dyDescent="0.2">
      <c r="P7929">
        <v>7921</v>
      </c>
      <c r="Q7929" s="37">
        <f t="shared" ca="1" si="496"/>
        <v>0</v>
      </c>
      <c r="R7929" s="38">
        <f t="shared" si="497"/>
        <v>10</v>
      </c>
      <c r="S7929" s="38">
        <f t="shared" ca="1" si="498"/>
        <v>0</v>
      </c>
      <c r="T7929" s="38">
        <f t="shared" ca="1" si="495"/>
        <v>10</v>
      </c>
      <c r="U7929" s="38">
        <f ca="1">SUM($R$9:S7929)</f>
        <v>-199790</v>
      </c>
    </row>
    <row r="7930" spans="16:21" x14ac:dyDescent="0.2">
      <c r="P7930">
        <v>7922</v>
      </c>
      <c r="Q7930" s="37">
        <f t="shared" ca="1" si="496"/>
        <v>0</v>
      </c>
      <c r="R7930" s="38">
        <f t="shared" si="497"/>
        <v>10</v>
      </c>
      <c r="S7930" s="38">
        <f t="shared" ca="1" si="498"/>
        <v>0</v>
      </c>
      <c r="T7930" s="38">
        <f t="shared" ca="1" si="495"/>
        <v>10</v>
      </c>
      <c r="U7930" s="38">
        <f ca="1">SUM($R$9:S7930)</f>
        <v>-199780</v>
      </c>
    </row>
    <row r="7931" spans="16:21" x14ac:dyDescent="0.2">
      <c r="P7931">
        <v>7923</v>
      </c>
      <c r="Q7931" s="37">
        <f t="shared" ca="1" si="496"/>
        <v>0</v>
      </c>
      <c r="R7931" s="38">
        <f t="shared" si="497"/>
        <v>10</v>
      </c>
      <c r="S7931" s="38">
        <f t="shared" ca="1" si="498"/>
        <v>0</v>
      </c>
      <c r="T7931" s="38">
        <f t="shared" ca="1" si="495"/>
        <v>10</v>
      </c>
      <c r="U7931" s="38">
        <f ca="1">SUM($R$9:S7931)</f>
        <v>-199770</v>
      </c>
    </row>
    <row r="7932" spans="16:21" x14ac:dyDescent="0.2">
      <c r="P7932">
        <v>7924</v>
      </c>
      <c r="Q7932" s="37">
        <f t="shared" ca="1" si="496"/>
        <v>0</v>
      </c>
      <c r="R7932" s="38">
        <f t="shared" si="497"/>
        <v>10</v>
      </c>
      <c r="S7932" s="38">
        <f t="shared" ca="1" si="498"/>
        <v>0</v>
      </c>
      <c r="T7932" s="38">
        <f t="shared" ca="1" si="495"/>
        <v>10</v>
      </c>
      <c r="U7932" s="38">
        <f ca="1">SUM($R$9:S7932)</f>
        <v>-199760</v>
      </c>
    </row>
    <row r="7933" spans="16:21" x14ac:dyDescent="0.2">
      <c r="P7933">
        <v>7925</v>
      </c>
      <c r="Q7933" s="37">
        <f t="shared" ca="1" si="496"/>
        <v>0</v>
      </c>
      <c r="R7933" s="38">
        <f t="shared" si="497"/>
        <v>10</v>
      </c>
      <c r="S7933" s="38">
        <f t="shared" ca="1" si="498"/>
        <v>0</v>
      </c>
      <c r="T7933" s="38">
        <f t="shared" ca="1" si="495"/>
        <v>10</v>
      </c>
      <c r="U7933" s="38">
        <f ca="1">SUM($R$9:S7933)</f>
        <v>-199750</v>
      </c>
    </row>
    <row r="7934" spans="16:21" x14ac:dyDescent="0.2">
      <c r="P7934">
        <v>7926</v>
      </c>
      <c r="Q7934" s="37">
        <f t="shared" ca="1" si="496"/>
        <v>0</v>
      </c>
      <c r="R7934" s="38">
        <f t="shared" si="497"/>
        <v>10</v>
      </c>
      <c r="S7934" s="38">
        <f t="shared" ca="1" si="498"/>
        <v>0</v>
      </c>
      <c r="T7934" s="38">
        <f t="shared" ca="1" si="495"/>
        <v>10</v>
      </c>
      <c r="U7934" s="38">
        <f ca="1">SUM($R$9:S7934)</f>
        <v>-199740</v>
      </c>
    </row>
    <row r="7935" spans="16:21" x14ac:dyDescent="0.2">
      <c r="P7935">
        <v>7927</v>
      </c>
      <c r="Q7935" s="37">
        <f t="shared" ca="1" si="496"/>
        <v>0</v>
      </c>
      <c r="R7935" s="38">
        <f t="shared" si="497"/>
        <v>10</v>
      </c>
      <c r="S7935" s="38">
        <f t="shared" ca="1" si="498"/>
        <v>0</v>
      </c>
      <c r="T7935" s="38">
        <f t="shared" ca="1" si="495"/>
        <v>10</v>
      </c>
      <c r="U7935" s="38">
        <f ca="1">SUM($R$9:S7935)</f>
        <v>-199730</v>
      </c>
    </row>
    <row r="7936" spans="16:21" x14ac:dyDescent="0.2">
      <c r="P7936">
        <v>7928</v>
      </c>
      <c r="Q7936" s="37">
        <f t="shared" ca="1" si="496"/>
        <v>0</v>
      </c>
      <c r="R7936" s="38">
        <f t="shared" si="497"/>
        <v>10</v>
      </c>
      <c r="S7936" s="38">
        <f t="shared" ca="1" si="498"/>
        <v>0</v>
      </c>
      <c r="T7936" s="38">
        <f t="shared" ca="1" si="495"/>
        <v>10</v>
      </c>
      <c r="U7936" s="38">
        <f ca="1">SUM($R$9:S7936)</f>
        <v>-199720</v>
      </c>
    </row>
    <row r="7937" spans="16:21" x14ac:dyDescent="0.2">
      <c r="P7937">
        <v>7929</v>
      </c>
      <c r="Q7937" s="37">
        <f t="shared" ca="1" si="496"/>
        <v>0</v>
      </c>
      <c r="R7937" s="38">
        <f t="shared" si="497"/>
        <v>10</v>
      </c>
      <c r="S7937" s="38">
        <f t="shared" ca="1" si="498"/>
        <v>0</v>
      </c>
      <c r="T7937" s="38">
        <f t="shared" ca="1" si="495"/>
        <v>10</v>
      </c>
      <c r="U7937" s="38">
        <f ca="1">SUM($R$9:S7937)</f>
        <v>-199710</v>
      </c>
    </row>
    <row r="7938" spans="16:21" x14ac:dyDescent="0.2">
      <c r="P7938">
        <v>7930</v>
      </c>
      <c r="Q7938" s="37">
        <f t="shared" ca="1" si="496"/>
        <v>0</v>
      </c>
      <c r="R7938" s="38">
        <f t="shared" si="497"/>
        <v>10</v>
      </c>
      <c r="S7938" s="38">
        <f t="shared" ca="1" si="498"/>
        <v>0</v>
      </c>
      <c r="T7938" s="38">
        <f t="shared" ca="1" si="495"/>
        <v>10</v>
      </c>
      <c r="U7938" s="38">
        <f ca="1">SUM($R$9:S7938)</f>
        <v>-199700</v>
      </c>
    </row>
    <row r="7939" spans="16:21" x14ac:dyDescent="0.2">
      <c r="P7939">
        <v>7931</v>
      </c>
      <c r="Q7939" s="37">
        <f t="shared" ca="1" si="496"/>
        <v>0</v>
      </c>
      <c r="R7939" s="38">
        <f t="shared" si="497"/>
        <v>10</v>
      </c>
      <c r="S7939" s="38">
        <f t="shared" ca="1" si="498"/>
        <v>0</v>
      </c>
      <c r="T7939" s="38">
        <f t="shared" ca="1" si="495"/>
        <v>10</v>
      </c>
      <c r="U7939" s="38">
        <f ca="1">SUM($R$9:S7939)</f>
        <v>-199690</v>
      </c>
    </row>
    <row r="7940" spans="16:21" x14ac:dyDescent="0.2">
      <c r="P7940">
        <v>7932</v>
      </c>
      <c r="Q7940" s="37">
        <f t="shared" ca="1" si="496"/>
        <v>0</v>
      </c>
      <c r="R7940" s="38">
        <f t="shared" si="497"/>
        <v>10</v>
      </c>
      <c r="S7940" s="38">
        <f t="shared" ca="1" si="498"/>
        <v>0</v>
      </c>
      <c r="T7940" s="38">
        <f t="shared" ca="1" si="495"/>
        <v>10</v>
      </c>
      <c r="U7940" s="38">
        <f ca="1">SUM($R$9:S7940)</f>
        <v>-199680</v>
      </c>
    </row>
    <row r="7941" spans="16:21" x14ac:dyDescent="0.2">
      <c r="P7941">
        <v>7933</v>
      </c>
      <c r="Q7941" s="37">
        <f t="shared" ca="1" si="496"/>
        <v>0</v>
      </c>
      <c r="R7941" s="38">
        <f t="shared" si="497"/>
        <v>10</v>
      </c>
      <c r="S7941" s="38">
        <f t="shared" ca="1" si="498"/>
        <v>0</v>
      </c>
      <c r="T7941" s="38">
        <f t="shared" ca="1" si="495"/>
        <v>10</v>
      </c>
      <c r="U7941" s="38">
        <f ca="1">SUM($R$9:S7941)</f>
        <v>-199670</v>
      </c>
    </row>
    <row r="7942" spans="16:21" x14ac:dyDescent="0.2">
      <c r="P7942">
        <v>7934</v>
      </c>
      <c r="Q7942" s="37">
        <f t="shared" ca="1" si="496"/>
        <v>1</v>
      </c>
      <c r="R7942" s="38">
        <f t="shared" si="497"/>
        <v>10</v>
      </c>
      <c r="S7942" s="38">
        <f t="shared" ca="1" si="498"/>
        <v>-1000</v>
      </c>
      <c r="T7942" s="38">
        <f t="shared" ca="1" si="495"/>
        <v>-990</v>
      </c>
      <c r="U7942" s="38">
        <f ca="1">SUM($R$9:S7942)</f>
        <v>-200660</v>
      </c>
    </row>
    <row r="7943" spans="16:21" x14ac:dyDescent="0.2">
      <c r="P7943">
        <v>7935</v>
      </c>
      <c r="Q7943" s="37">
        <f t="shared" ca="1" si="496"/>
        <v>0</v>
      </c>
      <c r="R7943" s="38">
        <f t="shared" si="497"/>
        <v>10</v>
      </c>
      <c r="S7943" s="38">
        <f t="shared" ca="1" si="498"/>
        <v>0</v>
      </c>
      <c r="T7943" s="38">
        <f t="shared" ca="1" si="495"/>
        <v>10</v>
      </c>
      <c r="U7943" s="38">
        <f ca="1">SUM($R$9:S7943)</f>
        <v>-200650</v>
      </c>
    </row>
    <row r="7944" spans="16:21" x14ac:dyDescent="0.2">
      <c r="P7944">
        <v>7936</v>
      </c>
      <c r="Q7944" s="37">
        <f t="shared" ca="1" si="496"/>
        <v>0</v>
      </c>
      <c r="R7944" s="38">
        <f t="shared" si="497"/>
        <v>10</v>
      </c>
      <c r="S7944" s="38">
        <f t="shared" ca="1" si="498"/>
        <v>0</v>
      </c>
      <c r="T7944" s="38">
        <f t="shared" ca="1" si="495"/>
        <v>10</v>
      </c>
      <c r="U7944" s="38">
        <f ca="1">SUM($R$9:S7944)</f>
        <v>-200640</v>
      </c>
    </row>
    <row r="7945" spans="16:21" x14ac:dyDescent="0.2">
      <c r="P7945">
        <v>7937</v>
      </c>
      <c r="Q7945" s="37">
        <f t="shared" ca="1" si="496"/>
        <v>0</v>
      </c>
      <c r="R7945" s="38">
        <f t="shared" si="497"/>
        <v>10</v>
      </c>
      <c r="S7945" s="38">
        <f t="shared" ca="1" si="498"/>
        <v>0</v>
      </c>
      <c r="T7945" s="38">
        <f t="shared" ca="1" si="495"/>
        <v>10</v>
      </c>
      <c r="U7945" s="38">
        <f ca="1">SUM($R$9:S7945)</f>
        <v>-200630</v>
      </c>
    </row>
    <row r="7946" spans="16:21" x14ac:dyDescent="0.2">
      <c r="P7946">
        <v>7938</v>
      </c>
      <c r="Q7946" s="37">
        <f t="shared" ca="1" si="496"/>
        <v>0</v>
      </c>
      <c r="R7946" s="38">
        <f t="shared" si="497"/>
        <v>10</v>
      </c>
      <c r="S7946" s="38">
        <f t="shared" ca="1" si="498"/>
        <v>0</v>
      </c>
      <c r="T7946" s="38">
        <f t="shared" ref="T7946:T8009" ca="1" si="499">R7946+S7946</f>
        <v>10</v>
      </c>
      <c r="U7946" s="38">
        <f ca="1">SUM($R$9:S7946)</f>
        <v>-200620</v>
      </c>
    </row>
    <row r="7947" spans="16:21" x14ac:dyDescent="0.2">
      <c r="P7947">
        <v>7939</v>
      </c>
      <c r="Q7947" s="37">
        <f t="shared" ca="1" si="496"/>
        <v>0</v>
      </c>
      <c r="R7947" s="38">
        <f t="shared" si="497"/>
        <v>10</v>
      </c>
      <c r="S7947" s="38">
        <f t="shared" ca="1" si="498"/>
        <v>0</v>
      </c>
      <c r="T7947" s="38">
        <f t="shared" ca="1" si="499"/>
        <v>10</v>
      </c>
      <c r="U7947" s="38">
        <f ca="1">SUM($R$9:S7947)</f>
        <v>-200610</v>
      </c>
    </row>
    <row r="7948" spans="16:21" x14ac:dyDescent="0.2">
      <c r="P7948">
        <v>7940</v>
      </c>
      <c r="Q7948" s="37">
        <f t="shared" ca="1" si="496"/>
        <v>0</v>
      </c>
      <c r="R7948" s="38">
        <f t="shared" si="497"/>
        <v>10</v>
      </c>
      <c r="S7948" s="38">
        <f t="shared" ca="1" si="498"/>
        <v>0</v>
      </c>
      <c r="T7948" s="38">
        <f t="shared" ca="1" si="499"/>
        <v>10</v>
      </c>
      <c r="U7948" s="38">
        <f ca="1">SUM($R$9:S7948)</f>
        <v>-200600</v>
      </c>
    </row>
    <row r="7949" spans="16:21" x14ac:dyDescent="0.2">
      <c r="P7949">
        <v>7941</v>
      </c>
      <c r="Q7949" s="37">
        <f t="shared" ca="1" si="496"/>
        <v>0</v>
      </c>
      <c r="R7949" s="38">
        <f t="shared" si="497"/>
        <v>10</v>
      </c>
      <c r="S7949" s="38">
        <f t="shared" ca="1" si="498"/>
        <v>0</v>
      </c>
      <c r="T7949" s="38">
        <f t="shared" ca="1" si="499"/>
        <v>10</v>
      </c>
      <c r="U7949" s="38">
        <f ca="1">SUM($R$9:S7949)</f>
        <v>-200590</v>
      </c>
    </row>
    <row r="7950" spans="16:21" x14ac:dyDescent="0.2">
      <c r="P7950">
        <v>7942</v>
      </c>
      <c r="Q7950" s="37">
        <f t="shared" ca="1" si="496"/>
        <v>0</v>
      </c>
      <c r="R7950" s="38">
        <f t="shared" si="497"/>
        <v>10</v>
      </c>
      <c r="S7950" s="38">
        <f t="shared" ca="1" si="498"/>
        <v>0</v>
      </c>
      <c r="T7950" s="38">
        <f t="shared" ca="1" si="499"/>
        <v>10</v>
      </c>
      <c r="U7950" s="38">
        <f ca="1">SUM($R$9:S7950)</f>
        <v>-200580</v>
      </c>
    </row>
    <row r="7951" spans="16:21" x14ac:dyDescent="0.2">
      <c r="P7951">
        <v>7943</v>
      </c>
      <c r="Q7951" s="37">
        <f t="shared" ca="1" si="496"/>
        <v>0</v>
      </c>
      <c r="R7951" s="38">
        <f t="shared" si="497"/>
        <v>10</v>
      </c>
      <c r="S7951" s="38">
        <f t="shared" ca="1" si="498"/>
        <v>0</v>
      </c>
      <c r="T7951" s="38">
        <f t="shared" ca="1" si="499"/>
        <v>10</v>
      </c>
      <c r="U7951" s="38">
        <f ca="1">SUM($R$9:S7951)</f>
        <v>-200570</v>
      </c>
    </row>
    <row r="7952" spans="16:21" x14ac:dyDescent="0.2">
      <c r="P7952">
        <v>7944</v>
      </c>
      <c r="Q7952" s="37">
        <f t="shared" ca="1" si="496"/>
        <v>0</v>
      </c>
      <c r="R7952" s="38">
        <f t="shared" si="497"/>
        <v>10</v>
      </c>
      <c r="S7952" s="38">
        <f t="shared" ca="1" si="498"/>
        <v>0</v>
      </c>
      <c r="T7952" s="38">
        <f t="shared" ca="1" si="499"/>
        <v>10</v>
      </c>
      <c r="U7952" s="38">
        <f ca="1">SUM($R$9:S7952)</f>
        <v>-200560</v>
      </c>
    </row>
    <row r="7953" spans="16:21" x14ac:dyDescent="0.2">
      <c r="P7953">
        <v>7945</v>
      </c>
      <c r="Q7953" s="37">
        <f t="shared" ca="1" si="496"/>
        <v>0</v>
      </c>
      <c r="R7953" s="38">
        <f t="shared" si="497"/>
        <v>10</v>
      </c>
      <c r="S7953" s="38">
        <f t="shared" ca="1" si="498"/>
        <v>0</v>
      </c>
      <c r="T7953" s="38">
        <f t="shared" ca="1" si="499"/>
        <v>10</v>
      </c>
      <c r="U7953" s="38">
        <f ca="1">SUM($R$9:S7953)</f>
        <v>-200550</v>
      </c>
    </row>
    <row r="7954" spans="16:21" x14ac:dyDescent="0.2">
      <c r="P7954">
        <v>7946</v>
      </c>
      <c r="Q7954" s="37">
        <f t="shared" ca="1" si="496"/>
        <v>0</v>
      </c>
      <c r="R7954" s="38">
        <f t="shared" si="497"/>
        <v>10</v>
      </c>
      <c r="S7954" s="38">
        <f t="shared" ca="1" si="498"/>
        <v>0</v>
      </c>
      <c r="T7954" s="38">
        <f t="shared" ca="1" si="499"/>
        <v>10</v>
      </c>
      <c r="U7954" s="38">
        <f ca="1">SUM($R$9:S7954)</f>
        <v>-200540</v>
      </c>
    </row>
    <row r="7955" spans="16:21" x14ac:dyDescent="0.2">
      <c r="P7955">
        <v>7947</v>
      </c>
      <c r="Q7955" s="37">
        <f t="shared" ca="1" si="496"/>
        <v>0</v>
      </c>
      <c r="R7955" s="38">
        <f t="shared" si="497"/>
        <v>10</v>
      </c>
      <c r="S7955" s="38">
        <f t="shared" ca="1" si="498"/>
        <v>0</v>
      </c>
      <c r="T7955" s="38">
        <f t="shared" ca="1" si="499"/>
        <v>10</v>
      </c>
      <c r="U7955" s="38">
        <f ca="1">SUM($R$9:S7955)</f>
        <v>-200530</v>
      </c>
    </row>
    <row r="7956" spans="16:21" x14ac:dyDescent="0.2">
      <c r="P7956">
        <v>7948</v>
      </c>
      <c r="Q7956" s="37">
        <f t="shared" ca="1" si="496"/>
        <v>0</v>
      </c>
      <c r="R7956" s="38">
        <f t="shared" si="497"/>
        <v>10</v>
      </c>
      <c r="S7956" s="38">
        <f t="shared" ca="1" si="498"/>
        <v>0</v>
      </c>
      <c r="T7956" s="38">
        <f t="shared" ca="1" si="499"/>
        <v>10</v>
      </c>
      <c r="U7956" s="38">
        <f ca="1">SUM($R$9:S7956)</f>
        <v>-200520</v>
      </c>
    </row>
    <row r="7957" spans="16:21" x14ac:dyDescent="0.2">
      <c r="P7957">
        <v>7949</v>
      </c>
      <c r="Q7957" s="37">
        <f t="shared" ca="1" si="496"/>
        <v>0</v>
      </c>
      <c r="R7957" s="38">
        <f t="shared" si="497"/>
        <v>10</v>
      </c>
      <c r="S7957" s="38">
        <f t="shared" ca="1" si="498"/>
        <v>0</v>
      </c>
      <c r="T7957" s="38">
        <f t="shared" ca="1" si="499"/>
        <v>10</v>
      </c>
      <c r="U7957" s="38">
        <f ca="1">SUM($R$9:S7957)</f>
        <v>-200510</v>
      </c>
    </row>
    <row r="7958" spans="16:21" x14ac:dyDescent="0.2">
      <c r="P7958">
        <v>7950</v>
      </c>
      <c r="Q7958" s="37">
        <f t="shared" ca="1" si="496"/>
        <v>0</v>
      </c>
      <c r="R7958" s="38">
        <f t="shared" si="497"/>
        <v>10</v>
      </c>
      <c r="S7958" s="38">
        <f t="shared" ca="1" si="498"/>
        <v>0</v>
      </c>
      <c r="T7958" s="38">
        <f t="shared" ca="1" si="499"/>
        <v>10</v>
      </c>
      <c r="U7958" s="38">
        <f ca="1">SUM($R$9:S7958)</f>
        <v>-200500</v>
      </c>
    </row>
    <row r="7959" spans="16:21" x14ac:dyDescent="0.2">
      <c r="P7959">
        <v>7951</v>
      </c>
      <c r="Q7959" s="37">
        <f t="shared" ca="1" si="496"/>
        <v>0</v>
      </c>
      <c r="R7959" s="38">
        <f t="shared" si="497"/>
        <v>10</v>
      </c>
      <c r="S7959" s="38">
        <f t="shared" ca="1" si="498"/>
        <v>0</v>
      </c>
      <c r="T7959" s="38">
        <f t="shared" ca="1" si="499"/>
        <v>10</v>
      </c>
      <c r="U7959" s="38">
        <f ca="1">SUM($R$9:S7959)</f>
        <v>-200490</v>
      </c>
    </row>
    <row r="7960" spans="16:21" x14ac:dyDescent="0.2">
      <c r="P7960">
        <v>7952</v>
      </c>
      <c r="Q7960" s="37">
        <f t="shared" ca="1" si="496"/>
        <v>0</v>
      </c>
      <c r="R7960" s="38">
        <f t="shared" si="497"/>
        <v>10</v>
      </c>
      <c r="S7960" s="38">
        <f t="shared" ca="1" si="498"/>
        <v>0</v>
      </c>
      <c r="T7960" s="38">
        <f t="shared" ca="1" si="499"/>
        <v>10</v>
      </c>
      <c r="U7960" s="38">
        <f ca="1">SUM($R$9:S7960)</f>
        <v>-200480</v>
      </c>
    </row>
    <row r="7961" spans="16:21" x14ac:dyDescent="0.2">
      <c r="P7961">
        <v>7953</v>
      </c>
      <c r="Q7961" s="37">
        <f t="shared" ca="1" si="496"/>
        <v>0</v>
      </c>
      <c r="R7961" s="38">
        <f t="shared" si="497"/>
        <v>10</v>
      </c>
      <c r="S7961" s="38">
        <f t="shared" ca="1" si="498"/>
        <v>0</v>
      </c>
      <c r="T7961" s="38">
        <f t="shared" ca="1" si="499"/>
        <v>10</v>
      </c>
      <c r="U7961" s="38">
        <f ca="1">SUM($R$9:S7961)</f>
        <v>-200470</v>
      </c>
    </row>
    <row r="7962" spans="16:21" x14ac:dyDescent="0.2">
      <c r="P7962">
        <v>7954</v>
      </c>
      <c r="Q7962" s="37">
        <f t="shared" ca="1" si="496"/>
        <v>0</v>
      </c>
      <c r="R7962" s="38">
        <f t="shared" si="497"/>
        <v>10</v>
      </c>
      <c r="S7962" s="38">
        <f t="shared" ca="1" si="498"/>
        <v>0</v>
      </c>
      <c r="T7962" s="38">
        <f t="shared" ca="1" si="499"/>
        <v>10</v>
      </c>
      <c r="U7962" s="38">
        <f ca="1">SUM($R$9:S7962)</f>
        <v>-200460</v>
      </c>
    </row>
    <row r="7963" spans="16:21" x14ac:dyDescent="0.2">
      <c r="P7963">
        <v>7955</v>
      </c>
      <c r="Q7963" s="37">
        <f t="shared" ca="1" si="496"/>
        <v>0</v>
      </c>
      <c r="R7963" s="38">
        <f t="shared" si="497"/>
        <v>10</v>
      </c>
      <c r="S7963" s="38">
        <f t="shared" ca="1" si="498"/>
        <v>0</v>
      </c>
      <c r="T7963" s="38">
        <f t="shared" ca="1" si="499"/>
        <v>10</v>
      </c>
      <c r="U7963" s="38">
        <f ca="1">SUM($R$9:S7963)</f>
        <v>-200450</v>
      </c>
    </row>
    <row r="7964" spans="16:21" x14ac:dyDescent="0.2">
      <c r="P7964">
        <v>7956</v>
      </c>
      <c r="Q7964" s="37">
        <f t="shared" ca="1" si="496"/>
        <v>0</v>
      </c>
      <c r="R7964" s="38">
        <f t="shared" si="497"/>
        <v>10</v>
      </c>
      <c r="S7964" s="38">
        <f t="shared" ca="1" si="498"/>
        <v>0</v>
      </c>
      <c r="T7964" s="38">
        <f t="shared" ca="1" si="499"/>
        <v>10</v>
      </c>
      <c r="U7964" s="38">
        <f ca="1">SUM($R$9:S7964)</f>
        <v>-200440</v>
      </c>
    </row>
    <row r="7965" spans="16:21" x14ac:dyDescent="0.2">
      <c r="P7965">
        <v>7957</v>
      </c>
      <c r="Q7965" s="37">
        <f t="shared" ca="1" si="496"/>
        <v>0</v>
      </c>
      <c r="R7965" s="38">
        <f t="shared" si="497"/>
        <v>10</v>
      </c>
      <c r="S7965" s="38">
        <f t="shared" ca="1" si="498"/>
        <v>0</v>
      </c>
      <c r="T7965" s="38">
        <f t="shared" ca="1" si="499"/>
        <v>10</v>
      </c>
      <c r="U7965" s="38">
        <f ca="1">SUM($R$9:S7965)</f>
        <v>-200430</v>
      </c>
    </row>
    <row r="7966" spans="16:21" x14ac:dyDescent="0.2">
      <c r="P7966">
        <v>7958</v>
      </c>
      <c r="Q7966" s="37">
        <f t="shared" ca="1" si="496"/>
        <v>0</v>
      </c>
      <c r="R7966" s="38">
        <f t="shared" si="497"/>
        <v>10</v>
      </c>
      <c r="S7966" s="38">
        <f t="shared" ca="1" si="498"/>
        <v>0</v>
      </c>
      <c r="T7966" s="38">
        <f t="shared" ca="1" si="499"/>
        <v>10</v>
      </c>
      <c r="U7966" s="38">
        <f ca="1">SUM($R$9:S7966)</f>
        <v>-200420</v>
      </c>
    </row>
    <row r="7967" spans="16:21" x14ac:dyDescent="0.2">
      <c r="P7967">
        <v>7959</v>
      </c>
      <c r="Q7967" s="37">
        <f t="shared" ca="1" si="496"/>
        <v>0</v>
      </c>
      <c r="R7967" s="38">
        <f t="shared" si="497"/>
        <v>10</v>
      </c>
      <c r="S7967" s="38">
        <f t="shared" ca="1" si="498"/>
        <v>0</v>
      </c>
      <c r="T7967" s="38">
        <f t="shared" ca="1" si="499"/>
        <v>10</v>
      </c>
      <c r="U7967" s="38">
        <f ca="1">SUM($R$9:S7967)</f>
        <v>-200410</v>
      </c>
    </row>
    <row r="7968" spans="16:21" x14ac:dyDescent="0.2">
      <c r="P7968">
        <v>7960</v>
      </c>
      <c r="Q7968" s="37">
        <f t="shared" ca="1" si="496"/>
        <v>0</v>
      </c>
      <c r="R7968" s="38">
        <f t="shared" si="497"/>
        <v>10</v>
      </c>
      <c r="S7968" s="38">
        <f t="shared" ca="1" si="498"/>
        <v>0</v>
      </c>
      <c r="T7968" s="38">
        <f t="shared" ca="1" si="499"/>
        <v>10</v>
      </c>
      <c r="U7968" s="38">
        <f ca="1">SUM($R$9:S7968)</f>
        <v>-200400</v>
      </c>
    </row>
    <row r="7969" spans="16:21" x14ac:dyDescent="0.2">
      <c r="P7969">
        <v>7961</v>
      </c>
      <c r="Q7969" s="37">
        <f t="shared" ca="1" si="496"/>
        <v>0</v>
      </c>
      <c r="R7969" s="38">
        <f t="shared" si="497"/>
        <v>10</v>
      </c>
      <c r="S7969" s="38">
        <f t="shared" ca="1" si="498"/>
        <v>0</v>
      </c>
      <c r="T7969" s="38">
        <f t="shared" ca="1" si="499"/>
        <v>10</v>
      </c>
      <c r="U7969" s="38">
        <f ca="1">SUM($R$9:S7969)</f>
        <v>-200390</v>
      </c>
    </row>
    <row r="7970" spans="16:21" x14ac:dyDescent="0.2">
      <c r="P7970">
        <v>7962</v>
      </c>
      <c r="Q7970" s="37">
        <f t="shared" ca="1" si="496"/>
        <v>0</v>
      </c>
      <c r="R7970" s="38">
        <f t="shared" si="497"/>
        <v>10</v>
      </c>
      <c r="S7970" s="38">
        <f t="shared" ca="1" si="498"/>
        <v>0</v>
      </c>
      <c r="T7970" s="38">
        <f t="shared" ca="1" si="499"/>
        <v>10</v>
      </c>
      <c r="U7970" s="38">
        <f ca="1">SUM($R$9:S7970)</f>
        <v>-200380</v>
      </c>
    </row>
    <row r="7971" spans="16:21" x14ac:dyDescent="0.2">
      <c r="P7971">
        <v>7963</v>
      </c>
      <c r="Q7971" s="37">
        <f t="shared" ca="1" si="496"/>
        <v>0</v>
      </c>
      <c r="R7971" s="38">
        <f t="shared" si="497"/>
        <v>10</v>
      </c>
      <c r="S7971" s="38">
        <f t="shared" ca="1" si="498"/>
        <v>0</v>
      </c>
      <c r="T7971" s="38">
        <f t="shared" ca="1" si="499"/>
        <v>10</v>
      </c>
      <c r="U7971" s="38">
        <f ca="1">SUM($R$9:S7971)</f>
        <v>-200370</v>
      </c>
    </row>
    <row r="7972" spans="16:21" x14ac:dyDescent="0.2">
      <c r="P7972">
        <v>7964</v>
      </c>
      <c r="Q7972" s="37">
        <f t="shared" ca="1" si="496"/>
        <v>0</v>
      </c>
      <c r="R7972" s="38">
        <f t="shared" si="497"/>
        <v>10</v>
      </c>
      <c r="S7972" s="38">
        <f t="shared" ca="1" si="498"/>
        <v>0</v>
      </c>
      <c r="T7972" s="38">
        <f t="shared" ca="1" si="499"/>
        <v>10</v>
      </c>
      <c r="U7972" s="38">
        <f ca="1">SUM($R$9:S7972)</f>
        <v>-200360</v>
      </c>
    </row>
    <row r="7973" spans="16:21" x14ac:dyDescent="0.2">
      <c r="P7973">
        <v>7965</v>
      </c>
      <c r="Q7973" s="37">
        <f t="shared" ca="1" si="496"/>
        <v>0</v>
      </c>
      <c r="R7973" s="38">
        <f t="shared" si="497"/>
        <v>10</v>
      </c>
      <c r="S7973" s="38">
        <f t="shared" ca="1" si="498"/>
        <v>0</v>
      </c>
      <c r="T7973" s="38">
        <f t="shared" ca="1" si="499"/>
        <v>10</v>
      </c>
      <c r="U7973" s="38">
        <f ca="1">SUM($R$9:S7973)</f>
        <v>-200350</v>
      </c>
    </row>
    <row r="7974" spans="16:21" x14ac:dyDescent="0.2">
      <c r="P7974">
        <v>7966</v>
      </c>
      <c r="Q7974" s="37">
        <f t="shared" ca="1" si="496"/>
        <v>0</v>
      </c>
      <c r="R7974" s="38">
        <f t="shared" si="497"/>
        <v>10</v>
      </c>
      <c r="S7974" s="38">
        <f t="shared" ca="1" si="498"/>
        <v>0</v>
      </c>
      <c r="T7974" s="38">
        <f t="shared" ca="1" si="499"/>
        <v>10</v>
      </c>
      <c r="U7974" s="38">
        <f ca="1">SUM($R$9:S7974)</f>
        <v>-200340</v>
      </c>
    </row>
    <row r="7975" spans="16:21" x14ac:dyDescent="0.2">
      <c r="P7975">
        <v>7967</v>
      </c>
      <c r="Q7975" s="37">
        <f t="shared" ca="1" si="496"/>
        <v>0</v>
      </c>
      <c r="R7975" s="38">
        <f t="shared" si="497"/>
        <v>10</v>
      </c>
      <c r="S7975" s="38">
        <f t="shared" ca="1" si="498"/>
        <v>0</v>
      </c>
      <c r="T7975" s="38">
        <f t="shared" ca="1" si="499"/>
        <v>10</v>
      </c>
      <c r="U7975" s="38">
        <f ca="1">SUM($R$9:S7975)</f>
        <v>-200330</v>
      </c>
    </row>
    <row r="7976" spans="16:21" x14ac:dyDescent="0.2">
      <c r="P7976">
        <v>7968</v>
      </c>
      <c r="Q7976" s="37">
        <f t="shared" ca="1" si="496"/>
        <v>0</v>
      </c>
      <c r="R7976" s="38">
        <f t="shared" si="497"/>
        <v>10</v>
      </c>
      <c r="S7976" s="38">
        <f t="shared" ca="1" si="498"/>
        <v>0</v>
      </c>
      <c r="T7976" s="38">
        <f t="shared" ca="1" si="499"/>
        <v>10</v>
      </c>
      <c r="U7976" s="38">
        <f ca="1">SUM($R$9:S7976)</f>
        <v>-200320</v>
      </c>
    </row>
    <row r="7977" spans="16:21" x14ac:dyDescent="0.2">
      <c r="P7977">
        <v>7969</v>
      </c>
      <c r="Q7977" s="37">
        <f t="shared" ca="1" si="496"/>
        <v>0</v>
      </c>
      <c r="R7977" s="38">
        <f t="shared" si="497"/>
        <v>10</v>
      </c>
      <c r="S7977" s="38">
        <f t="shared" ca="1" si="498"/>
        <v>0</v>
      </c>
      <c r="T7977" s="38">
        <f t="shared" ca="1" si="499"/>
        <v>10</v>
      </c>
      <c r="U7977" s="38">
        <f ca="1">SUM($R$9:S7977)</f>
        <v>-200310</v>
      </c>
    </row>
    <row r="7978" spans="16:21" x14ac:dyDescent="0.2">
      <c r="P7978">
        <v>7970</v>
      </c>
      <c r="Q7978" s="37">
        <f t="shared" ca="1" si="496"/>
        <v>0</v>
      </c>
      <c r="R7978" s="38">
        <f t="shared" si="497"/>
        <v>10</v>
      </c>
      <c r="S7978" s="38">
        <f t="shared" ca="1" si="498"/>
        <v>0</v>
      </c>
      <c r="T7978" s="38">
        <f t="shared" ca="1" si="499"/>
        <v>10</v>
      </c>
      <c r="U7978" s="38">
        <f ca="1">SUM($R$9:S7978)</f>
        <v>-200300</v>
      </c>
    </row>
    <row r="7979" spans="16:21" x14ac:dyDescent="0.2">
      <c r="P7979">
        <v>7971</v>
      </c>
      <c r="Q7979" s="37">
        <f t="shared" ca="1" si="496"/>
        <v>0</v>
      </c>
      <c r="R7979" s="38">
        <f t="shared" si="497"/>
        <v>10</v>
      </c>
      <c r="S7979" s="38">
        <f t="shared" ca="1" si="498"/>
        <v>0</v>
      </c>
      <c r="T7979" s="38">
        <f t="shared" ca="1" si="499"/>
        <v>10</v>
      </c>
      <c r="U7979" s="38">
        <f ca="1">SUM($R$9:S7979)</f>
        <v>-200290</v>
      </c>
    </row>
    <row r="7980" spans="16:21" x14ac:dyDescent="0.2">
      <c r="P7980">
        <v>7972</v>
      </c>
      <c r="Q7980" s="37">
        <f t="shared" ca="1" si="496"/>
        <v>0</v>
      </c>
      <c r="R7980" s="38">
        <f t="shared" si="497"/>
        <v>10</v>
      </c>
      <c r="S7980" s="38">
        <f t="shared" ca="1" si="498"/>
        <v>0</v>
      </c>
      <c r="T7980" s="38">
        <f t="shared" ca="1" si="499"/>
        <v>10</v>
      </c>
      <c r="U7980" s="38">
        <f ca="1">SUM($R$9:S7980)</f>
        <v>-200280</v>
      </c>
    </row>
    <row r="7981" spans="16:21" x14ac:dyDescent="0.2">
      <c r="P7981">
        <v>7973</v>
      </c>
      <c r="Q7981" s="37">
        <f t="shared" ca="1" si="496"/>
        <v>0</v>
      </c>
      <c r="R7981" s="38">
        <f t="shared" si="497"/>
        <v>10</v>
      </c>
      <c r="S7981" s="38">
        <f t="shared" ca="1" si="498"/>
        <v>0</v>
      </c>
      <c r="T7981" s="38">
        <f t="shared" ca="1" si="499"/>
        <v>10</v>
      </c>
      <c r="U7981" s="38">
        <f ca="1">SUM($R$9:S7981)</f>
        <v>-200270</v>
      </c>
    </row>
    <row r="7982" spans="16:21" x14ac:dyDescent="0.2">
      <c r="P7982">
        <v>7974</v>
      </c>
      <c r="Q7982" s="37">
        <f t="shared" ca="1" si="496"/>
        <v>0</v>
      </c>
      <c r="R7982" s="38">
        <f t="shared" si="497"/>
        <v>10</v>
      </c>
      <c r="S7982" s="38">
        <f t="shared" ca="1" si="498"/>
        <v>0</v>
      </c>
      <c r="T7982" s="38">
        <f t="shared" ca="1" si="499"/>
        <v>10</v>
      </c>
      <c r="U7982" s="38">
        <f ca="1">SUM($R$9:S7982)</f>
        <v>-200260</v>
      </c>
    </row>
    <row r="7983" spans="16:21" x14ac:dyDescent="0.2">
      <c r="P7983">
        <v>7975</v>
      </c>
      <c r="Q7983" s="37">
        <f t="shared" ca="1" si="496"/>
        <v>0</v>
      </c>
      <c r="R7983" s="38">
        <f t="shared" si="497"/>
        <v>10</v>
      </c>
      <c r="S7983" s="38">
        <f t="shared" ca="1" si="498"/>
        <v>0</v>
      </c>
      <c r="T7983" s="38">
        <f t="shared" ca="1" si="499"/>
        <v>10</v>
      </c>
      <c r="U7983" s="38">
        <f ca="1">SUM($R$9:S7983)</f>
        <v>-200250</v>
      </c>
    </row>
    <row r="7984" spans="16:21" x14ac:dyDescent="0.2">
      <c r="P7984">
        <v>7976</v>
      </c>
      <c r="Q7984" s="37">
        <f t="shared" ca="1" si="496"/>
        <v>0</v>
      </c>
      <c r="R7984" s="38">
        <f t="shared" si="497"/>
        <v>10</v>
      </c>
      <c r="S7984" s="38">
        <f t="shared" ca="1" si="498"/>
        <v>0</v>
      </c>
      <c r="T7984" s="38">
        <f t="shared" ca="1" si="499"/>
        <v>10</v>
      </c>
      <c r="U7984" s="38">
        <f ca="1">SUM($R$9:S7984)</f>
        <v>-200240</v>
      </c>
    </row>
    <row r="7985" spans="16:21" x14ac:dyDescent="0.2">
      <c r="P7985">
        <v>7977</v>
      </c>
      <c r="Q7985" s="37">
        <f t="shared" ref="Q7985:Q8048" ca="1" si="500">IF(RAND()&lt;$C$2,1,0)</f>
        <v>0</v>
      </c>
      <c r="R7985" s="38">
        <f t="shared" ref="R7985:R8048" si="501">$G$2</f>
        <v>10</v>
      </c>
      <c r="S7985" s="38">
        <f t="shared" ref="S7985:S8048" ca="1" si="502">IF(Q7985=1,$G$3,$G$4)</f>
        <v>0</v>
      </c>
      <c r="T7985" s="38">
        <f t="shared" ca="1" si="499"/>
        <v>10</v>
      </c>
      <c r="U7985" s="38">
        <f ca="1">SUM($R$9:S7985)</f>
        <v>-200230</v>
      </c>
    </row>
    <row r="7986" spans="16:21" x14ac:dyDescent="0.2">
      <c r="P7986">
        <v>7978</v>
      </c>
      <c r="Q7986" s="37">
        <f t="shared" ca="1" si="500"/>
        <v>0</v>
      </c>
      <c r="R7986" s="38">
        <f t="shared" si="501"/>
        <v>10</v>
      </c>
      <c r="S7986" s="38">
        <f t="shared" ca="1" si="502"/>
        <v>0</v>
      </c>
      <c r="T7986" s="38">
        <f t="shared" ca="1" si="499"/>
        <v>10</v>
      </c>
      <c r="U7986" s="38">
        <f ca="1">SUM($R$9:S7986)</f>
        <v>-200220</v>
      </c>
    </row>
    <row r="7987" spans="16:21" x14ac:dyDescent="0.2">
      <c r="P7987">
        <v>7979</v>
      </c>
      <c r="Q7987" s="37">
        <f t="shared" ca="1" si="500"/>
        <v>0</v>
      </c>
      <c r="R7987" s="38">
        <f t="shared" si="501"/>
        <v>10</v>
      </c>
      <c r="S7987" s="38">
        <f t="shared" ca="1" si="502"/>
        <v>0</v>
      </c>
      <c r="T7987" s="38">
        <f t="shared" ca="1" si="499"/>
        <v>10</v>
      </c>
      <c r="U7987" s="38">
        <f ca="1">SUM($R$9:S7987)</f>
        <v>-200210</v>
      </c>
    </row>
    <row r="7988" spans="16:21" x14ac:dyDescent="0.2">
      <c r="P7988">
        <v>7980</v>
      </c>
      <c r="Q7988" s="37">
        <f t="shared" ca="1" si="500"/>
        <v>0</v>
      </c>
      <c r="R7988" s="38">
        <f t="shared" si="501"/>
        <v>10</v>
      </c>
      <c r="S7988" s="38">
        <f t="shared" ca="1" si="502"/>
        <v>0</v>
      </c>
      <c r="T7988" s="38">
        <f t="shared" ca="1" si="499"/>
        <v>10</v>
      </c>
      <c r="U7988" s="38">
        <f ca="1">SUM($R$9:S7988)</f>
        <v>-200200</v>
      </c>
    </row>
    <row r="7989" spans="16:21" x14ac:dyDescent="0.2">
      <c r="P7989">
        <v>7981</v>
      </c>
      <c r="Q7989" s="37">
        <f t="shared" ca="1" si="500"/>
        <v>0</v>
      </c>
      <c r="R7989" s="38">
        <f t="shared" si="501"/>
        <v>10</v>
      </c>
      <c r="S7989" s="38">
        <f t="shared" ca="1" si="502"/>
        <v>0</v>
      </c>
      <c r="T7989" s="38">
        <f t="shared" ca="1" si="499"/>
        <v>10</v>
      </c>
      <c r="U7989" s="38">
        <f ca="1">SUM($R$9:S7989)</f>
        <v>-200190</v>
      </c>
    </row>
    <row r="7990" spans="16:21" x14ac:dyDescent="0.2">
      <c r="P7990">
        <v>7982</v>
      </c>
      <c r="Q7990" s="37">
        <f t="shared" ca="1" si="500"/>
        <v>0</v>
      </c>
      <c r="R7990" s="38">
        <f t="shared" si="501"/>
        <v>10</v>
      </c>
      <c r="S7990" s="38">
        <f t="shared" ca="1" si="502"/>
        <v>0</v>
      </c>
      <c r="T7990" s="38">
        <f t="shared" ca="1" si="499"/>
        <v>10</v>
      </c>
      <c r="U7990" s="38">
        <f ca="1">SUM($R$9:S7990)</f>
        <v>-200180</v>
      </c>
    </row>
    <row r="7991" spans="16:21" x14ac:dyDescent="0.2">
      <c r="P7991">
        <v>7983</v>
      </c>
      <c r="Q7991" s="37">
        <f t="shared" ca="1" si="500"/>
        <v>0</v>
      </c>
      <c r="R7991" s="38">
        <f t="shared" si="501"/>
        <v>10</v>
      </c>
      <c r="S7991" s="38">
        <f t="shared" ca="1" si="502"/>
        <v>0</v>
      </c>
      <c r="T7991" s="38">
        <f t="shared" ca="1" si="499"/>
        <v>10</v>
      </c>
      <c r="U7991" s="38">
        <f ca="1">SUM($R$9:S7991)</f>
        <v>-200170</v>
      </c>
    </row>
    <row r="7992" spans="16:21" x14ac:dyDescent="0.2">
      <c r="P7992">
        <v>7984</v>
      </c>
      <c r="Q7992" s="37">
        <f t="shared" ca="1" si="500"/>
        <v>0</v>
      </c>
      <c r="R7992" s="38">
        <f t="shared" si="501"/>
        <v>10</v>
      </c>
      <c r="S7992" s="38">
        <f t="shared" ca="1" si="502"/>
        <v>0</v>
      </c>
      <c r="T7992" s="38">
        <f t="shared" ca="1" si="499"/>
        <v>10</v>
      </c>
      <c r="U7992" s="38">
        <f ca="1">SUM($R$9:S7992)</f>
        <v>-200160</v>
      </c>
    </row>
    <row r="7993" spans="16:21" x14ac:dyDescent="0.2">
      <c r="P7993">
        <v>7985</v>
      </c>
      <c r="Q7993" s="37">
        <f t="shared" ca="1" si="500"/>
        <v>0</v>
      </c>
      <c r="R7993" s="38">
        <f t="shared" si="501"/>
        <v>10</v>
      </c>
      <c r="S7993" s="38">
        <f t="shared" ca="1" si="502"/>
        <v>0</v>
      </c>
      <c r="T7993" s="38">
        <f t="shared" ca="1" si="499"/>
        <v>10</v>
      </c>
      <c r="U7993" s="38">
        <f ca="1">SUM($R$9:S7993)</f>
        <v>-200150</v>
      </c>
    </row>
    <row r="7994" spans="16:21" x14ac:dyDescent="0.2">
      <c r="P7994">
        <v>7986</v>
      </c>
      <c r="Q7994" s="37">
        <f t="shared" ca="1" si="500"/>
        <v>0</v>
      </c>
      <c r="R7994" s="38">
        <f t="shared" si="501"/>
        <v>10</v>
      </c>
      <c r="S7994" s="38">
        <f t="shared" ca="1" si="502"/>
        <v>0</v>
      </c>
      <c r="T7994" s="38">
        <f t="shared" ca="1" si="499"/>
        <v>10</v>
      </c>
      <c r="U7994" s="38">
        <f ca="1">SUM($R$9:S7994)</f>
        <v>-200140</v>
      </c>
    </row>
    <row r="7995" spans="16:21" x14ac:dyDescent="0.2">
      <c r="P7995">
        <v>7987</v>
      </c>
      <c r="Q7995" s="37">
        <f t="shared" ca="1" si="500"/>
        <v>0</v>
      </c>
      <c r="R7995" s="38">
        <f t="shared" si="501"/>
        <v>10</v>
      </c>
      <c r="S7995" s="38">
        <f t="shared" ca="1" si="502"/>
        <v>0</v>
      </c>
      <c r="T7995" s="38">
        <f t="shared" ca="1" si="499"/>
        <v>10</v>
      </c>
      <c r="U7995" s="38">
        <f ca="1">SUM($R$9:S7995)</f>
        <v>-200130</v>
      </c>
    </row>
    <row r="7996" spans="16:21" x14ac:dyDescent="0.2">
      <c r="P7996">
        <v>7988</v>
      </c>
      <c r="Q7996" s="37">
        <f t="shared" ca="1" si="500"/>
        <v>0</v>
      </c>
      <c r="R7996" s="38">
        <f t="shared" si="501"/>
        <v>10</v>
      </c>
      <c r="S7996" s="38">
        <f t="shared" ca="1" si="502"/>
        <v>0</v>
      </c>
      <c r="T7996" s="38">
        <f t="shared" ca="1" si="499"/>
        <v>10</v>
      </c>
      <c r="U7996" s="38">
        <f ca="1">SUM($R$9:S7996)</f>
        <v>-200120</v>
      </c>
    </row>
    <row r="7997" spans="16:21" x14ac:dyDescent="0.2">
      <c r="P7997">
        <v>7989</v>
      </c>
      <c r="Q7997" s="37">
        <f t="shared" ca="1" si="500"/>
        <v>0</v>
      </c>
      <c r="R7997" s="38">
        <f t="shared" si="501"/>
        <v>10</v>
      </c>
      <c r="S7997" s="38">
        <f t="shared" ca="1" si="502"/>
        <v>0</v>
      </c>
      <c r="T7997" s="38">
        <f t="shared" ca="1" si="499"/>
        <v>10</v>
      </c>
      <c r="U7997" s="38">
        <f ca="1">SUM($R$9:S7997)</f>
        <v>-200110</v>
      </c>
    </row>
    <row r="7998" spans="16:21" x14ac:dyDescent="0.2">
      <c r="P7998">
        <v>7990</v>
      </c>
      <c r="Q7998" s="37">
        <f t="shared" ca="1" si="500"/>
        <v>0</v>
      </c>
      <c r="R7998" s="38">
        <f t="shared" si="501"/>
        <v>10</v>
      </c>
      <c r="S7998" s="38">
        <f t="shared" ca="1" si="502"/>
        <v>0</v>
      </c>
      <c r="T7998" s="38">
        <f t="shared" ca="1" si="499"/>
        <v>10</v>
      </c>
      <c r="U7998" s="38">
        <f ca="1">SUM($R$9:S7998)</f>
        <v>-200100</v>
      </c>
    </row>
    <row r="7999" spans="16:21" x14ac:dyDescent="0.2">
      <c r="P7999">
        <v>7991</v>
      </c>
      <c r="Q7999" s="37">
        <f t="shared" ca="1" si="500"/>
        <v>0</v>
      </c>
      <c r="R7999" s="38">
        <f t="shared" si="501"/>
        <v>10</v>
      </c>
      <c r="S7999" s="38">
        <f t="shared" ca="1" si="502"/>
        <v>0</v>
      </c>
      <c r="T7999" s="38">
        <f t="shared" ca="1" si="499"/>
        <v>10</v>
      </c>
      <c r="U7999" s="38">
        <f ca="1">SUM($R$9:S7999)</f>
        <v>-200090</v>
      </c>
    </row>
    <row r="8000" spans="16:21" x14ac:dyDescent="0.2">
      <c r="P8000">
        <v>7992</v>
      </c>
      <c r="Q8000" s="37">
        <f t="shared" ca="1" si="500"/>
        <v>0</v>
      </c>
      <c r="R8000" s="38">
        <f t="shared" si="501"/>
        <v>10</v>
      </c>
      <c r="S8000" s="38">
        <f t="shared" ca="1" si="502"/>
        <v>0</v>
      </c>
      <c r="T8000" s="38">
        <f t="shared" ca="1" si="499"/>
        <v>10</v>
      </c>
      <c r="U8000" s="38">
        <f ca="1">SUM($R$9:S8000)</f>
        <v>-200080</v>
      </c>
    </row>
    <row r="8001" spans="16:21" x14ac:dyDescent="0.2">
      <c r="P8001">
        <v>7993</v>
      </c>
      <c r="Q8001" s="37">
        <f t="shared" ca="1" si="500"/>
        <v>0</v>
      </c>
      <c r="R8001" s="38">
        <f t="shared" si="501"/>
        <v>10</v>
      </c>
      <c r="S8001" s="38">
        <f t="shared" ca="1" si="502"/>
        <v>0</v>
      </c>
      <c r="T8001" s="38">
        <f t="shared" ca="1" si="499"/>
        <v>10</v>
      </c>
      <c r="U8001" s="38">
        <f ca="1">SUM($R$9:S8001)</f>
        <v>-200070</v>
      </c>
    </row>
    <row r="8002" spans="16:21" x14ac:dyDescent="0.2">
      <c r="P8002">
        <v>7994</v>
      </c>
      <c r="Q8002" s="37">
        <f t="shared" ca="1" si="500"/>
        <v>0</v>
      </c>
      <c r="R8002" s="38">
        <f t="shared" si="501"/>
        <v>10</v>
      </c>
      <c r="S8002" s="38">
        <f t="shared" ca="1" si="502"/>
        <v>0</v>
      </c>
      <c r="T8002" s="38">
        <f t="shared" ca="1" si="499"/>
        <v>10</v>
      </c>
      <c r="U8002" s="38">
        <f ca="1">SUM($R$9:S8002)</f>
        <v>-200060</v>
      </c>
    </row>
    <row r="8003" spans="16:21" x14ac:dyDescent="0.2">
      <c r="P8003">
        <v>7995</v>
      </c>
      <c r="Q8003" s="37">
        <f t="shared" ca="1" si="500"/>
        <v>0</v>
      </c>
      <c r="R8003" s="38">
        <f t="shared" si="501"/>
        <v>10</v>
      </c>
      <c r="S8003" s="38">
        <f t="shared" ca="1" si="502"/>
        <v>0</v>
      </c>
      <c r="T8003" s="38">
        <f t="shared" ca="1" si="499"/>
        <v>10</v>
      </c>
      <c r="U8003" s="38">
        <f ca="1">SUM($R$9:S8003)</f>
        <v>-200050</v>
      </c>
    </row>
    <row r="8004" spans="16:21" x14ac:dyDescent="0.2">
      <c r="P8004">
        <v>7996</v>
      </c>
      <c r="Q8004" s="37">
        <f t="shared" ca="1" si="500"/>
        <v>0</v>
      </c>
      <c r="R8004" s="38">
        <f t="shared" si="501"/>
        <v>10</v>
      </c>
      <c r="S8004" s="38">
        <f t="shared" ca="1" si="502"/>
        <v>0</v>
      </c>
      <c r="T8004" s="38">
        <f t="shared" ca="1" si="499"/>
        <v>10</v>
      </c>
      <c r="U8004" s="38">
        <f ca="1">SUM($R$9:S8004)</f>
        <v>-200040</v>
      </c>
    </row>
    <row r="8005" spans="16:21" x14ac:dyDescent="0.2">
      <c r="P8005">
        <v>7997</v>
      </c>
      <c r="Q8005" s="37">
        <f t="shared" ca="1" si="500"/>
        <v>0</v>
      </c>
      <c r="R8005" s="38">
        <f t="shared" si="501"/>
        <v>10</v>
      </c>
      <c r="S8005" s="38">
        <f t="shared" ca="1" si="502"/>
        <v>0</v>
      </c>
      <c r="T8005" s="38">
        <f t="shared" ca="1" si="499"/>
        <v>10</v>
      </c>
      <c r="U8005" s="38">
        <f ca="1">SUM($R$9:S8005)</f>
        <v>-200030</v>
      </c>
    </row>
    <row r="8006" spans="16:21" x14ac:dyDescent="0.2">
      <c r="P8006">
        <v>7998</v>
      </c>
      <c r="Q8006" s="37">
        <f t="shared" ca="1" si="500"/>
        <v>0</v>
      </c>
      <c r="R8006" s="38">
        <f t="shared" si="501"/>
        <v>10</v>
      </c>
      <c r="S8006" s="38">
        <f t="shared" ca="1" si="502"/>
        <v>0</v>
      </c>
      <c r="T8006" s="38">
        <f t="shared" ca="1" si="499"/>
        <v>10</v>
      </c>
      <c r="U8006" s="38">
        <f ca="1">SUM($R$9:S8006)</f>
        <v>-200020</v>
      </c>
    </row>
    <row r="8007" spans="16:21" x14ac:dyDescent="0.2">
      <c r="P8007">
        <v>7999</v>
      </c>
      <c r="Q8007" s="37">
        <f t="shared" ca="1" si="500"/>
        <v>0</v>
      </c>
      <c r="R8007" s="38">
        <f t="shared" si="501"/>
        <v>10</v>
      </c>
      <c r="S8007" s="38">
        <f t="shared" ca="1" si="502"/>
        <v>0</v>
      </c>
      <c r="T8007" s="38">
        <f t="shared" ca="1" si="499"/>
        <v>10</v>
      </c>
      <c r="U8007" s="38">
        <f ca="1">SUM($R$9:S8007)</f>
        <v>-200010</v>
      </c>
    </row>
    <row r="8008" spans="16:21" x14ac:dyDescent="0.2">
      <c r="P8008">
        <v>8000</v>
      </c>
      <c r="Q8008" s="37">
        <f t="shared" ca="1" si="500"/>
        <v>0</v>
      </c>
      <c r="R8008" s="38">
        <f t="shared" si="501"/>
        <v>10</v>
      </c>
      <c r="S8008" s="38">
        <f t="shared" ca="1" si="502"/>
        <v>0</v>
      </c>
      <c r="T8008" s="38">
        <f t="shared" ca="1" si="499"/>
        <v>10</v>
      </c>
      <c r="U8008" s="38">
        <f ca="1">SUM($R$9:S8008)</f>
        <v>-200000</v>
      </c>
    </row>
    <row r="8009" spans="16:21" x14ac:dyDescent="0.2">
      <c r="P8009">
        <v>8001</v>
      </c>
      <c r="Q8009" s="37">
        <f t="shared" ca="1" si="500"/>
        <v>0</v>
      </c>
      <c r="R8009" s="38">
        <f t="shared" si="501"/>
        <v>10</v>
      </c>
      <c r="S8009" s="38">
        <f t="shared" ca="1" si="502"/>
        <v>0</v>
      </c>
      <c r="T8009" s="38">
        <f t="shared" ca="1" si="499"/>
        <v>10</v>
      </c>
      <c r="U8009" s="38">
        <f ca="1">SUM($R$9:S8009)</f>
        <v>-199990</v>
      </c>
    </row>
    <row r="8010" spans="16:21" x14ac:dyDescent="0.2">
      <c r="P8010">
        <v>8002</v>
      </c>
      <c r="Q8010" s="37">
        <f t="shared" ca="1" si="500"/>
        <v>0</v>
      </c>
      <c r="R8010" s="38">
        <f t="shared" si="501"/>
        <v>10</v>
      </c>
      <c r="S8010" s="38">
        <f t="shared" ca="1" si="502"/>
        <v>0</v>
      </c>
      <c r="T8010" s="38">
        <f t="shared" ref="T8010:T8073" ca="1" si="503">R8010+S8010</f>
        <v>10</v>
      </c>
      <c r="U8010" s="38">
        <f ca="1">SUM($R$9:S8010)</f>
        <v>-199980</v>
      </c>
    </row>
    <row r="8011" spans="16:21" x14ac:dyDescent="0.2">
      <c r="P8011">
        <v>8003</v>
      </c>
      <c r="Q8011" s="37">
        <f t="shared" ca="1" si="500"/>
        <v>0</v>
      </c>
      <c r="R8011" s="38">
        <f t="shared" si="501"/>
        <v>10</v>
      </c>
      <c r="S8011" s="38">
        <f t="shared" ca="1" si="502"/>
        <v>0</v>
      </c>
      <c r="T8011" s="38">
        <f t="shared" ca="1" si="503"/>
        <v>10</v>
      </c>
      <c r="U8011" s="38">
        <f ca="1">SUM($R$9:S8011)</f>
        <v>-199970</v>
      </c>
    </row>
    <row r="8012" spans="16:21" x14ac:dyDescent="0.2">
      <c r="P8012">
        <v>8004</v>
      </c>
      <c r="Q8012" s="37">
        <f t="shared" ca="1" si="500"/>
        <v>0</v>
      </c>
      <c r="R8012" s="38">
        <f t="shared" si="501"/>
        <v>10</v>
      </c>
      <c r="S8012" s="38">
        <f t="shared" ca="1" si="502"/>
        <v>0</v>
      </c>
      <c r="T8012" s="38">
        <f t="shared" ca="1" si="503"/>
        <v>10</v>
      </c>
      <c r="U8012" s="38">
        <f ca="1">SUM($R$9:S8012)</f>
        <v>-199960</v>
      </c>
    </row>
    <row r="8013" spans="16:21" x14ac:dyDescent="0.2">
      <c r="P8013">
        <v>8005</v>
      </c>
      <c r="Q8013" s="37">
        <f t="shared" ca="1" si="500"/>
        <v>0</v>
      </c>
      <c r="R8013" s="38">
        <f t="shared" si="501"/>
        <v>10</v>
      </c>
      <c r="S8013" s="38">
        <f t="shared" ca="1" si="502"/>
        <v>0</v>
      </c>
      <c r="T8013" s="38">
        <f t="shared" ca="1" si="503"/>
        <v>10</v>
      </c>
      <c r="U8013" s="38">
        <f ca="1">SUM($R$9:S8013)</f>
        <v>-199950</v>
      </c>
    </row>
    <row r="8014" spans="16:21" x14ac:dyDescent="0.2">
      <c r="P8014">
        <v>8006</v>
      </c>
      <c r="Q8014" s="37">
        <f t="shared" ca="1" si="500"/>
        <v>0</v>
      </c>
      <c r="R8014" s="38">
        <f t="shared" si="501"/>
        <v>10</v>
      </c>
      <c r="S8014" s="38">
        <f t="shared" ca="1" si="502"/>
        <v>0</v>
      </c>
      <c r="T8014" s="38">
        <f t="shared" ca="1" si="503"/>
        <v>10</v>
      </c>
      <c r="U8014" s="38">
        <f ca="1">SUM($R$9:S8014)</f>
        <v>-199940</v>
      </c>
    </row>
    <row r="8015" spans="16:21" x14ac:dyDescent="0.2">
      <c r="P8015">
        <v>8007</v>
      </c>
      <c r="Q8015" s="37">
        <f t="shared" ca="1" si="500"/>
        <v>0</v>
      </c>
      <c r="R8015" s="38">
        <f t="shared" si="501"/>
        <v>10</v>
      </c>
      <c r="S8015" s="38">
        <f t="shared" ca="1" si="502"/>
        <v>0</v>
      </c>
      <c r="T8015" s="38">
        <f t="shared" ca="1" si="503"/>
        <v>10</v>
      </c>
      <c r="U8015" s="38">
        <f ca="1">SUM($R$9:S8015)</f>
        <v>-199930</v>
      </c>
    </row>
    <row r="8016" spans="16:21" x14ac:dyDescent="0.2">
      <c r="P8016">
        <v>8008</v>
      </c>
      <c r="Q8016" s="37">
        <f t="shared" ca="1" si="500"/>
        <v>0</v>
      </c>
      <c r="R8016" s="38">
        <f t="shared" si="501"/>
        <v>10</v>
      </c>
      <c r="S8016" s="38">
        <f t="shared" ca="1" si="502"/>
        <v>0</v>
      </c>
      <c r="T8016" s="38">
        <f t="shared" ca="1" si="503"/>
        <v>10</v>
      </c>
      <c r="U8016" s="38">
        <f ca="1">SUM($R$9:S8016)</f>
        <v>-199920</v>
      </c>
    </row>
    <row r="8017" spans="16:21" x14ac:dyDescent="0.2">
      <c r="P8017">
        <v>8009</v>
      </c>
      <c r="Q8017" s="37">
        <f t="shared" ca="1" si="500"/>
        <v>0</v>
      </c>
      <c r="R8017" s="38">
        <f t="shared" si="501"/>
        <v>10</v>
      </c>
      <c r="S8017" s="38">
        <f t="shared" ca="1" si="502"/>
        <v>0</v>
      </c>
      <c r="T8017" s="38">
        <f t="shared" ca="1" si="503"/>
        <v>10</v>
      </c>
      <c r="U8017" s="38">
        <f ca="1">SUM($R$9:S8017)</f>
        <v>-199910</v>
      </c>
    </row>
    <row r="8018" spans="16:21" x14ac:dyDescent="0.2">
      <c r="P8018">
        <v>8010</v>
      </c>
      <c r="Q8018" s="37">
        <f t="shared" ca="1" si="500"/>
        <v>0</v>
      </c>
      <c r="R8018" s="38">
        <f t="shared" si="501"/>
        <v>10</v>
      </c>
      <c r="S8018" s="38">
        <f t="shared" ca="1" si="502"/>
        <v>0</v>
      </c>
      <c r="T8018" s="38">
        <f t="shared" ca="1" si="503"/>
        <v>10</v>
      </c>
      <c r="U8018" s="38">
        <f ca="1">SUM($R$9:S8018)</f>
        <v>-199900</v>
      </c>
    </row>
    <row r="8019" spans="16:21" x14ac:dyDescent="0.2">
      <c r="P8019">
        <v>8011</v>
      </c>
      <c r="Q8019" s="37">
        <f t="shared" ca="1" si="500"/>
        <v>0</v>
      </c>
      <c r="R8019" s="38">
        <f t="shared" si="501"/>
        <v>10</v>
      </c>
      <c r="S8019" s="38">
        <f t="shared" ca="1" si="502"/>
        <v>0</v>
      </c>
      <c r="T8019" s="38">
        <f t="shared" ca="1" si="503"/>
        <v>10</v>
      </c>
      <c r="U8019" s="38">
        <f ca="1">SUM($R$9:S8019)</f>
        <v>-199890</v>
      </c>
    </row>
    <row r="8020" spans="16:21" x14ac:dyDescent="0.2">
      <c r="P8020">
        <v>8012</v>
      </c>
      <c r="Q8020" s="37">
        <f t="shared" ca="1" si="500"/>
        <v>0</v>
      </c>
      <c r="R8020" s="38">
        <f t="shared" si="501"/>
        <v>10</v>
      </c>
      <c r="S8020" s="38">
        <f t="shared" ca="1" si="502"/>
        <v>0</v>
      </c>
      <c r="T8020" s="38">
        <f t="shared" ca="1" si="503"/>
        <v>10</v>
      </c>
      <c r="U8020" s="38">
        <f ca="1">SUM($R$9:S8020)</f>
        <v>-199880</v>
      </c>
    </row>
    <row r="8021" spans="16:21" x14ac:dyDescent="0.2">
      <c r="P8021">
        <v>8013</v>
      </c>
      <c r="Q8021" s="37">
        <f t="shared" ca="1" si="500"/>
        <v>1</v>
      </c>
      <c r="R8021" s="38">
        <f t="shared" si="501"/>
        <v>10</v>
      </c>
      <c r="S8021" s="38">
        <f t="shared" ca="1" si="502"/>
        <v>-1000</v>
      </c>
      <c r="T8021" s="38">
        <f t="shared" ca="1" si="503"/>
        <v>-990</v>
      </c>
      <c r="U8021" s="38">
        <f ca="1">SUM($R$9:S8021)</f>
        <v>-200870</v>
      </c>
    </row>
    <row r="8022" spans="16:21" x14ac:dyDescent="0.2">
      <c r="P8022">
        <v>8014</v>
      </c>
      <c r="Q8022" s="37">
        <f t="shared" ca="1" si="500"/>
        <v>0</v>
      </c>
      <c r="R8022" s="38">
        <f t="shared" si="501"/>
        <v>10</v>
      </c>
      <c r="S8022" s="38">
        <f t="shared" ca="1" si="502"/>
        <v>0</v>
      </c>
      <c r="T8022" s="38">
        <f t="shared" ca="1" si="503"/>
        <v>10</v>
      </c>
      <c r="U8022" s="38">
        <f ca="1">SUM($R$9:S8022)</f>
        <v>-200860</v>
      </c>
    </row>
    <row r="8023" spans="16:21" x14ac:dyDescent="0.2">
      <c r="P8023">
        <v>8015</v>
      </c>
      <c r="Q8023" s="37">
        <f t="shared" ca="1" si="500"/>
        <v>0</v>
      </c>
      <c r="R8023" s="38">
        <f t="shared" si="501"/>
        <v>10</v>
      </c>
      <c r="S8023" s="38">
        <f t="shared" ca="1" si="502"/>
        <v>0</v>
      </c>
      <c r="T8023" s="38">
        <f t="shared" ca="1" si="503"/>
        <v>10</v>
      </c>
      <c r="U8023" s="38">
        <f ca="1">SUM($R$9:S8023)</f>
        <v>-200850</v>
      </c>
    </row>
    <row r="8024" spans="16:21" x14ac:dyDescent="0.2">
      <c r="P8024">
        <v>8016</v>
      </c>
      <c r="Q8024" s="37">
        <f t="shared" ca="1" si="500"/>
        <v>0</v>
      </c>
      <c r="R8024" s="38">
        <f t="shared" si="501"/>
        <v>10</v>
      </c>
      <c r="S8024" s="38">
        <f t="shared" ca="1" si="502"/>
        <v>0</v>
      </c>
      <c r="T8024" s="38">
        <f t="shared" ca="1" si="503"/>
        <v>10</v>
      </c>
      <c r="U8024" s="38">
        <f ca="1">SUM($R$9:S8024)</f>
        <v>-200840</v>
      </c>
    </row>
    <row r="8025" spans="16:21" x14ac:dyDescent="0.2">
      <c r="P8025">
        <v>8017</v>
      </c>
      <c r="Q8025" s="37">
        <f t="shared" ca="1" si="500"/>
        <v>0</v>
      </c>
      <c r="R8025" s="38">
        <f t="shared" si="501"/>
        <v>10</v>
      </c>
      <c r="S8025" s="38">
        <f t="shared" ca="1" si="502"/>
        <v>0</v>
      </c>
      <c r="T8025" s="38">
        <f t="shared" ca="1" si="503"/>
        <v>10</v>
      </c>
      <c r="U8025" s="38">
        <f ca="1">SUM($R$9:S8025)</f>
        <v>-200830</v>
      </c>
    </row>
    <row r="8026" spans="16:21" x14ac:dyDescent="0.2">
      <c r="P8026">
        <v>8018</v>
      </c>
      <c r="Q8026" s="37">
        <f t="shared" ca="1" si="500"/>
        <v>1</v>
      </c>
      <c r="R8026" s="38">
        <f t="shared" si="501"/>
        <v>10</v>
      </c>
      <c r="S8026" s="38">
        <f t="shared" ca="1" si="502"/>
        <v>-1000</v>
      </c>
      <c r="T8026" s="38">
        <f t="shared" ca="1" si="503"/>
        <v>-990</v>
      </c>
      <c r="U8026" s="38">
        <f ca="1">SUM($R$9:S8026)</f>
        <v>-201820</v>
      </c>
    </row>
    <row r="8027" spans="16:21" x14ac:dyDescent="0.2">
      <c r="P8027">
        <v>8019</v>
      </c>
      <c r="Q8027" s="37">
        <f t="shared" ca="1" si="500"/>
        <v>0</v>
      </c>
      <c r="R8027" s="38">
        <f t="shared" si="501"/>
        <v>10</v>
      </c>
      <c r="S8027" s="38">
        <f t="shared" ca="1" si="502"/>
        <v>0</v>
      </c>
      <c r="T8027" s="38">
        <f t="shared" ca="1" si="503"/>
        <v>10</v>
      </c>
      <c r="U8027" s="38">
        <f ca="1">SUM($R$9:S8027)</f>
        <v>-201810</v>
      </c>
    </row>
    <row r="8028" spans="16:21" x14ac:dyDescent="0.2">
      <c r="P8028">
        <v>8020</v>
      </c>
      <c r="Q8028" s="37">
        <f t="shared" ca="1" si="500"/>
        <v>0</v>
      </c>
      <c r="R8028" s="38">
        <f t="shared" si="501"/>
        <v>10</v>
      </c>
      <c r="S8028" s="38">
        <f t="shared" ca="1" si="502"/>
        <v>0</v>
      </c>
      <c r="T8028" s="38">
        <f t="shared" ca="1" si="503"/>
        <v>10</v>
      </c>
      <c r="U8028" s="38">
        <f ca="1">SUM($R$9:S8028)</f>
        <v>-201800</v>
      </c>
    </row>
    <row r="8029" spans="16:21" x14ac:dyDescent="0.2">
      <c r="P8029">
        <v>8021</v>
      </c>
      <c r="Q8029" s="37">
        <f t="shared" ca="1" si="500"/>
        <v>0</v>
      </c>
      <c r="R8029" s="38">
        <f t="shared" si="501"/>
        <v>10</v>
      </c>
      <c r="S8029" s="38">
        <f t="shared" ca="1" si="502"/>
        <v>0</v>
      </c>
      <c r="T8029" s="38">
        <f t="shared" ca="1" si="503"/>
        <v>10</v>
      </c>
      <c r="U8029" s="38">
        <f ca="1">SUM($R$9:S8029)</f>
        <v>-201790</v>
      </c>
    </row>
    <row r="8030" spans="16:21" x14ac:dyDescent="0.2">
      <c r="P8030">
        <v>8022</v>
      </c>
      <c r="Q8030" s="37">
        <f t="shared" ca="1" si="500"/>
        <v>0</v>
      </c>
      <c r="R8030" s="38">
        <f t="shared" si="501"/>
        <v>10</v>
      </c>
      <c r="S8030" s="38">
        <f t="shared" ca="1" si="502"/>
        <v>0</v>
      </c>
      <c r="T8030" s="38">
        <f t="shared" ca="1" si="503"/>
        <v>10</v>
      </c>
      <c r="U8030" s="38">
        <f ca="1">SUM($R$9:S8030)</f>
        <v>-201780</v>
      </c>
    </row>
    <row r="8031" spans="16:21" x14ac:dyDescent="0.2">
      <c r="P8031">
        <v>8023</v>
      </c>
      <c r="Q8031" s="37">
        <f t="shared" ca="1" si="500"/>
        <v>0</v>
      </c>
      <c r="R8031" s="38">
        <f t="shared" si="501"/>
        <v>10</v>
      </c>
      <c r="S8031" s="38">
        <f t="shared" ca="1" si="502"/>
        <v>0</v>
      </c>
      <c r="T8031" s="38">
        <f t="shared" ca="1" si="503"/>
        <v>10</v>
      </c>
      <c r="U8031" s="38">
        <f ca="1">SUM($R$9:S8031)</f>
        <v>-201770</v>
      </c>
    </row>
    <row r="8032" spans="16:21" x14ac:dyDescent="0.2">
      <c r="P8032">
        <v>8024</v>
      </c>
      <c r="Q8032" s="37">
        <f t="shared" ca="1" si="500"/>
        <v>0</v>
      </c>
      <c r="R8032" s="38">
        <f t="shared" si="501"/>
        <v>10</v>
      </c>
      <c r="S8032" s="38">
        <f t="shared" ca="1" si="502"/>
        <v>0</v>
      </c>
      <c r="T8032" s="38">
        <f t="shared" ca="1" si="503"/>
        <v>10</v>
      </c>
      <c r="U8032" s="38">
        <f ca="1">SUM($R$9:S8032)</f>
        <v>-201760</v>
      </c>
    </row>
    <row r="8033" spans="16:21" x14ac:dyDescent="0.2">
      <c r="P8033">
        <v>8025</v>
      </c>
      <c r="Q8033" s="37">
        <f t="shared" ca="1" si="500"/>
        <v>0</v>
      </c>
      <c r="R8033" s="38">
        <f t="shared" si="501"/>
        <v>10</v>
      </c>
      <c r="S8033" s="38">
        <f t="shared" ca="1" si="502"/>
        <v>0</v>
      </c>
      <c r="T8033" s="38">
        <f t="shared" ca="1" si="503"/>
        <v>10</v>
      </c>
      <c r="U8033" s="38">
        <f ca="1">SUM($R$9:S8033)</f>
        <v>-201750</v>
      </c>
    </row>
    <row r="8034" spans="16:21" x14ac:dyDescent="0.2">
      <c r="P8034">
        <v>8026</v>
      </c>
      <c r="Q8034" s="37">
        <f t="shared" ca="1" si="500"/>
        <v>0</v>
      </c>
      <c r="R8034" s="38">
        <f t="shared" si="501"/>
        <v>10</v>
      </c>
      <c r="S8034" s="38">
        <f t="shared" ca="1" si="502"/>
        <v>0</v>
      </c>
      <c r="T8034" s="38">
        <f t="shared" ca="1" si="503"/>
        <v>10</v>
      </c>
      <c r="U8034" s="38">
        <f ca="1">SUM($R$9:S8034)</f>
        <v>-201740</v>
      </c>
    </row>
    <row r="8035" spans="16:21" x14ac:dyDescent="0.2">
      <c r="P8035">
        <v>8027</v>
      </c>
      <c r="Q8035" s="37">
        <f t="shared" ca="1" si="500"/>
        <v>0</v>
      </c>
      <c r="R8035" s="38">
        <f t="shared" si="501"/>
        <v>10</v>
      </c>
      <c r="S8035" s="38">
        <f t="shared" ca="1" si="502"/>
        <v>0</v>
      </c>
      <c r="T8035" s="38">
        <f t="shared" ca="1" si="503"/>
        <v>10</v>
      </c>
      <c r="U8035" s="38">
        <f ca="1">SUM($R$9:S8035)</f>
        <v>-201730</v>
      </c>
    </row>
    <row r="8036" spans="16:21" x14ac:dyDescent="0.2">
      <c r="P8036">
        <v>8028</v>
      </c>
      <c r="Q8036" s="37">
        <f t="shared" ca="1" si="500"/>
        <v>0</v>
      </c>
      <c r="R8036" s="38">
        <f t="shared" si="501"/>
        <v>10</v>
      </c>
      <c r="S8036" s="38">
        <f t="shared" ca="1" si="502"/>
        <v>0</v>
      </c>
      <c r="T8036" s="38">
        <f t="shared" ca="1" si="503"/>
        <v>10</v>
      </c>
      <c r="U8036" s="38">
        <f ca="1">SUM($R$9:S8036)</f>
        <v>-201720</v>
      </c>
    </row>
    <row r="8037" spans="16:21" x14ac:dyDescent="0.2">
      <c r="P8037">
        <v>8029</v>
      </c>
      <c r="Q8037" s="37">
        <f t="shared" ca="1" si="500"/>
        <v>0</v>
      </c>
      <c r="R8037" s="38">
        <f t="shared" si="501"/>
        <v>10</v>
      </c>
      <c r="S8037" s="38">
        <f t="shared" ca="1" si="502"/>
        <v>0</v>
      </c>
      <c r="T8037" s="38">
        <f t="shared" ca="1" si="503"/>
        <v>10</v>
      </c>
      <c r="U8037" s="38">
        <f ca="1">SUM($R$9:S8037)</f>
        <v>-201710</v>
      </c>
    </row>
    <row r="8038" spans="16:21" x14ac:dyDescent="0.2">
      <c r="P8038">
        <v>8030</v>
      </c>
      <c r="Q8038" s="37">
        <f t="shared" ca="1" si="500"/>
        <v>0</v>
      </c>
      <c r="R8038" s="38">
        <f t="shared" si="501"/>
        <v>10</v>
      </c>
      <c r="S8038" s="38">
        <f t="shared" ca="1" si="502"/>
        <v>0</v>
      </c>
      <c r="T8038" s="38">
        <f t="shared" ca="1" si="503"/>
        <v>10</v>
      </c>
      <c r="U8038" s="38">
        <f ca="1">SUM($R$9:S8038)</f>
        <v>-201700</v>
      </c>
    </row>
    <row r="8039" spans="16:21" x14ac:dyDescent="0.2">
      <c r="P8039">
        <v>8031</v>
      </c>
      <c r="Q8039" s="37">
        <f t="shared" ca="1" si="500"/>
        <v>0</v>
      </c>
      <c r="R8039" s="38">
        <f t="shared" si="501"/>
        <v>10</v>
      </c>
      <c r="S8039" s="38">
        <f t="shared" ca="1" si="502"/>
        <v>0</v>
      </c>
      <c r="T8039" s="38">
        <f t="shared" ca="1" si="503"/>
        <v>10</v>
      </c>
      <c r="U8039" s="38">
        <f ca="1">SUM($R$9:S8039)</f>
        <v>-201690</v>
      </c>
    </row>
    <row r="8040" spans="16:21" x14ac:dyDescent="0.2">
      <c r="P8040">
        <v>8032</v>
      </c>
      <c r="Q8040" s="37">
        <f t="shared" ca="1" si="500"/>
        <v>0</v>
      </c>
      <c r="R8040" s="38">
        <f t="shared" si="501"/>
        <v>10</v>
      </c>
      <c r="S8040" s="38">
        <f t="shared" ca="1" si="502"/>
        <v>0</v>
      </c>
      <c r="T8040" s="38">
        <f t="shared" ca="1" si="503"/>
        <v>10</v>
      </c>
      <c r="U8040" s="38">
        <f ca="1">SUM($R$9:S8040)</f>
        <v>-201680</v>
      </c>
    </row>
    <row r="8041" spans="16:21" x14ac:dyDescent="0.2">
      <c r="P8041">
        <v>8033</v>
      </c>
      <c r="Q8041" s="37">
        <f t="shared" ca="1" si="500"/>
        <v>0</v>
      </c>
      <c r="R8041" s="38">
        <f t="shared" si="501"/>
        <v>10</v>
      </c>
      <c r="S8041" s="38">
        <f t="shared" ca="1" si="502"/>
        <v>0</v>
      </c>
      <c r="T8041" s="38">
        <f t="shared" ca="1" si="503"/>
        <v>10</v>
      </c>
      <c r="U8041" s="38">
        <f ca="1">SUM($R$9:S8041)</f>
        <v>-201670</v>
      </c>
    </row>
    <row r="8042" spans="16:21" x14ac:dyDescent="0.2">
      <c r="P8042">
        <v>8034</v>
      </c>
      <c r="Q8042" s="37">
        <f t="shared" ca="1" si="500"/>
        <v>0</v>
      </c>
      <c r="R8042" s="38">
        <f t="shared" si="501"/>
        <v>10</v>
      </c>
      <c r="S8042" s="38">
        <f t="shared" ca="1" si="502"/>
        <v>0</v>
      </c>
      <c r="T8042" s="38">
        <f t="shared" ca="1" si="503"/>
        <v>10</v>
      </c>
      <c r="U8042" s="38">
        <f ca="1">SUM($R$9:S8042)</f>
        <v>-201660</v>
      </c>
    </row>
    <row r="8043" spans="16:21" x14ac:dyDescent="0.2">
      <c r="P8043">
        <v>8035</v>
      </c>
      <c r="Q8043" s="37">
        <f t="shared" ca="1" si="500"/>
        <v>0</v>
      </c>
      <c r="R8043" s="38">
        <f t="shared" si="501"/>
        <v>10</v>
      </c>
      <c r="S8043" s="38">
        <f t="shared" ca="1" si="502"/>
        <v>0</v>
      </c>
      <c r="T8043" s="38">
        <f t="shared" ca="1" si="503"/>
        <v>10</v>
      </c>
      <c r="U8043" s="38">
        <f ca="1">SUM($R$9:S8043)</f>
        <v>-201650</v>
      </c>
    </row>
    <row r="8044" spans="16:21" x14ac:dyDescent="0.2">
      <c r="P8044">
        <v>8036</v>
      </c>
      <c r="Q8044" s="37">
        <f t="shared" ca="1" si="500"/>
        <v>1</v>
      </c>
      <c r="R8044" s="38">
        <f t="shared" si="501"/>
        <v>10</v>
      </c>
      <c r="S8044" s="38">
        <f t="shared" ca="1" si="502"/>
        <v>-1000</v>
      </c>
      <c r="T8044" s="38">
        <f t="shared" ca="1" si="503"/>
        <v>-990</v>
      </c>
      <c r="U8044" s="38">
        <f ca="1">SUM($R$9:S8044)</f>
        <v>-202640</v>
      </c>
    </row>
    <row r="8045" spans="16:21" x14ac:dyDescent="0.2">
      <c r="P8045">
        <v>8037</v>
      </c>
      <c r="Q8045" s="37">
        <f t="shared" ca="1" si="500"/>
        <v>1</v>
      </c>
      <c r="R8045" s="38">
        <f t="shared" si="501"/>
        <v>10</v>
      </c>
      <c r="S8045" s="38">
        <f t="shared" ca="1" si="502"/>
        <v>-1000</v>
      </c>
      <c r="T8045" s="38">
        <f t="shared" ca="1" si="503"/>
        <v>-990</v>
      </c>
      <c r="U8045" s="38">
        <f ca="1">SUM($R$9:S8045)</f>
        <v>-203630</v>
      </c>
    </row>
    <row r="8046" spans="16:21" x14ac:dyDescent="0.2">
      <c r="P8046">
        <v>8038</v>
      </c>
      <c r="Q8046" s="37">
        <f t="shared" ca="1" si="500"/>
        <v>0</v>
      </c>
      <c r="R8046" s="38">
        <f t="shared" si="501"/>
        <v>10</v>
      </c>
      <c r="S8046" s="38">
        <f t="shared" ca="1" si="502"/>
        <v>0</v>
      </c>
      <c r="T8046" s="38">
        <f t="shared" ca="1" si="503"/>
        <v>10</v>
      </c>
      <c r="U8046" s="38">
        <f ca="1">SUM($R$9:S8046)</f>
        <v>-203620</v>
      </c>
    </row>
    <row r="8047" spans="16:21" x14ac:dyDescent="0.2">
      <c r="P8047">
        <v>8039</v>
      </c>
      <c r="Q8047" s="37">
        <f t="shared" ca="1" si="500"/>
        <v>0</v>
      </c>
      <c r="R8047" s="38">
        <f t="shared" si="501"/>
        <v>10</v>
      </c>
      <c r="S8047" s="38">
        <f t="shared" ca="1" si="502"/>
        <v>0</v>
      </c>
      <c r="T8047" s="38">
        <f t="shared" ca="1" si="503"/>
        <v>10</v>
      </c>
      <c r="U8047" s="38">
        <f ca="1">SUM($R$9:S8047)</f>
        <v>-203610</v>
      </c>
    </row>
    <row r="8048" spans="16:21" x14ac:dyDescent="0.2">
      <c r="P8048">
        <v>8040</v>
      </c>
      <c r="Q8048" s="37">
        <f t="shared" ca="1" si="500"/>
        <v>0</v>
      </c>
      <c r="R8048" s="38">
        <f t="shared" si="501"/>
        <v>10</v>
      </c>
      <c r="S8048" s="38">
        <f t="shared" ca="1" si="502"/>
        <v>0</v>
      </c>
      <c r="T8048" s="38">
        <f t="shared" ca="1" si="503"/>
        <v>10</v>
      </c>
      <c r="U8048" s="38">
        <f ca="1">SUM($R$9:S8048)</f>
        <v>-203600</v>
      </c>
    </row>
    <row r="8049" spans="16:21" x14ac:dyDescent="0.2">
      <c r="P8049">
        <v>8041</v>
      </c>
      <c r="Q8049" s="37">
        <f t="shared" ref="Q8049:Q8112" ca="1" si="504">IF(RAND()&lt;$C$2,1,0)</f>
        <v>1</v>
      </c>
      <c r="R8049" s="38">
        <f t="shared" ref="R8049:R8112" si="505">$G$2</f>
        <v>10</v>
      </c>
      <c r="S8049" s="38">
        <f t="shared" ref="S8049:S8112" ca="1" si="506">IF(Q8049=1,$G$3,$G$4)</f>
        <v>-1000</v>
      </c>
      <c r="T8049" s="38">
        <f t="shared" ca="1" si="503"/>
        <v>-990</v>
      </c>
      <c r="U8049" s="38">
        <f ca="1">SUM($R$9:S8049)</f>
        <v>-204590</v>
      </c>
    </row>
    <row r="8050" spans="16:21" x14ac:dyDescent="0.2">
      <c r="P8050">
        <v>8042</v>
      </c>
      <c r="Q8050" s="37">
        <f t="shared" ca="1" si="504"/>
        <v>0</v>
      </c>
      <c r="R8050" s="38">
        <f t="shared" si="505"/>
        <v>10</v>
      </c>
      <c r="S8050" s="38">
        <f t="shared" ca="1" si="506"/>
        <v>0</v>
      </c>
      <c r="T8050" s="38">
        <f t="shared" ca="1" si="503"/>
        <v>10</v>
      </c>
      <c r="U8050" s="38">
        <f ca="1">SUM($R$9:S8050)</f>
        <v>-204580</v>
      </c>
    </row>
    <row r="8051" spans="16:21" x14ac:dyDescent="0.2">
      <c r="P8051">
        <v>8043</v>
      </c>
      <c r="Q8051" s="37">
        <f t="shared" ca="1" si="504"/>
        <v>0</v>
      </c>
      <c r="R8051" s="38">
        <f t="shared" si="505"/>
        <v>10</v>
      </c>
      <c r="S8051" s="38">
        <f t="shared" ca="1" si="506"/>
        <v>0</v>
      </c>
      <c r="T8051" s="38">
        <f t="shared" ca="1" si="503"/>
        <v>10</v>
      </c>
      <c r="U8051" s="38">
        <f ca="1">SUM($R$9:S8051)</f>
        <v>-204570</v>
      </c>
    </row>
    <row r="8052" spans="16:21" x14ac:dyDescent="0.2">
      <c r="P8052">
        <v>8044</v>
      </c>
      <c r="Q8052" s="37">
        <f t="shared" ca="1" si="504"/>
        <v>0</v>
      </c>
      <c r="R8052" s="38">
        <f t="shared" si="505"/>
        <v>10</v>
      </c>
      <c r="S8052" s="38">
        <f t="shared" ca="1" si="506"/>
        <v>0</v>
      </c>
      <c r="T8052" s="38">
        <f t="shared" ca="1" si="503"/>
        <v>10</v>
      </c>
      <c r="U8052" s="38">
        <f ca="1">SUM($R$9:S8052)</f>
        <v>-204560</v>
      </c>
    </row>
    <row r="8053" spans="16:21" x14ac:dyDescent="0.2">
      <c r="P8053">
        <v>8045</v>
      </c>
      <c r="Q8053" s="37">
        <f t="shared" ca="1" si="504"/>
        <v>0</v>
      </c>
      <c r="R8053" s="38">
        <f t="shared" si="505"/>
        <v>10</v>
      </c>
      <c r="S8053" s="38">
        <f t="shared" ca="1" si="506"/>
        <v>0</v>
      </c>
      <c r="T8053" s="38">
        <f t="shared" ca="1" si="503"/>
        <v>10</v>
      </c>
      <c r="U8053" s="38">
        <f ca="1">SUM($R$9:S8053)</f>
        <v>-204550</v>
      </c>
    </row>
    <row r="8054" spans="16:21" x14ac:dyDescent="0.2">
      <c r="P8054">
        <v>8046</v>
      </c>
      <c r="Q8054" s="37">
        <f t="shared" ca="1" si="504"/>
        <v>0</v>
      </c>
      <c r="R8054" s="38">
        <f t="shared" si="505"/>
        <v>10</v>
      </c>
      <c r="S8054" s="38">
        <f t="shared" ca="1" si="506"/>
        <v>0</v>
      </c>
      <c r="T8054" s="38">
        <f t="shared" ca="1" si="503"/>
        <v>10</v>
      </c>
      <c r="U8054" s="38">
        <f ca="1">SUM($R$9:S8054)</f>
        <v>-204540</v>
      </c>
    </row>
    <row r="8055" spans="16:21" x14ac:dyDescent="0.2">
      <c r="P8055">
        <v>8047</v>
      </c>
      <c r="Q8055" s="37">
        <f t="shared" ca="1" si="504"/>
        <v>0</v>
      </c>
      <c r="R8055" s="38">
        <f t="shared" si="505"/>
        <v>10</v>
      </c>
      <c r="S8055" s="38">
        <f t="shared" ca="1" si="506"/>
        <v>0</v>
      </c>
      <c r="T8055" s="38">
        <f t="shared" ca="1" si="503"/>
        <v>10</v>
      </c>
      <c r="U8055" s="38">
        <f ca="1">SUM($R$9:S8055)</f>
        <v>-204530</v>
      </c>
    </row>
    <row r="8056" spans="16:21" x14ac:dyDescent="0.2">
      <c r="P8056">
        <v>8048</v>
      </c>
      <c r="Q8056" s="37">
        <f t="shared" ca="1" si="504"/>
        <v>0</v>
      </c>
      <c r="R8056" s="38">
        <f t="shared" si="505"/>
        <v>10</v>
      </c>
      <c r="S8056" s="38">
        <f t="shared" ca="1" si="506"/>
        <v>0</v>
      </c>
      <c r="T8056" s="38">
        <f t="shared" ca="1" si="503"/>
        <v>10</v>
      </c>
      <c r="U8056" s="38">
        <f ca="1">SUM($R$9:S8056)</f>
        <v>-204520</v>
      </c>
    </row>
    <row r="8057" spans="16:21" x14ac:dyDescent="0.2">
      <c r="P8057">
        <v>8049</v>
      </c>
      <c r="Q8057" s="37">
        <f t="shared" ca="1" si="504"/>
        <v>0</v>
      </c>
      <c r="R8057" s="38">
        <f t="shared" si="505"/>
        <v>10</v>
      </c>
      <c r="S8057" s="38">
        <f t="shared" ca="1" si="506"/>
        <v>0</v>
      </c>
      <c r="T8057" s="38">
        <f t="shared" ca="1" si="503"/>
        <v>10</v>
      </c>
      <c r="U8057" s="38">
        <f ca="1">SUM($R$9:S8057)</f>
        <v>-204510</v>
      </c>
    </row>
    <row r="8058" spans="16:21" x14ac:dyDescent="0.2">
      <c r="P8058">
        <v>8050</v>
      </c>
      <c r="Q8058" s="37">
        <f t="shared" ca="1" si="504"/>
        <v>0</v>
      </c>
      <c r="R8058" s="38">
        <f t="shared" si="505"/>
        <v>10</v>
      </c>
      <c r="S8058" s="38">
        <f t="shared" ca="1" si="506"/>
        <v>0</v>
      </c>
      <c r="T8058" s="38">
        <f t="shared" ca="1" si="503"/>
        <v>10</v>
      </c>
      <c r="U8058" s="38">
        <f ca="1">SUM($R$9:S8058)</f>
        <v>-204500</v>
      </c>
    </row>
    <row r="8059" spans="16:21" x14ac:dyDescent="0.2">
      <c r="P8059">
        <v>8051</v>
      </c>
      <c r="Q8059" s="37">
        <f t="shared" ca="1" si="504"/>
        <v>0</v>
      </c>
      <c r="R8059" s="38">
        <f t="shared" si="505"/>
        <v>10</v>
      </c>
      <c r="S8059" s="38">
        <f t="shared" ca="1" si="506"/>
        <v>0</v>
      </c>
      <c r="T8059" s="38">
        <f t="shared" ca="1" si="503"/>
        <v>10</v>
      </c>
      <c r="U8059" s="38">
        <f ca="1">SUM($R$9:S8059)</f>
        <v>-204490</v>
      </c>
    </row>
    <row r="8060" spans="16:21" x14ac:dyDescent="0.2">
      <c r="P8060">
        <v>8052</v>
      </c>
      <c r="Q8060" s="37">
        <f t="shared" ca="1" si="504"/>
        <v>0</v>
      </c>
      <c r="R8060" s="38">
        <f t="shared" si="505"/>
        <v>10</v>
      </c>
      <c r="S8060" s="38">
        <f t="shared" ca="1" si="506"/>
        <v>0</v>
      </c>
      <c r="T8060" s="38">
        <f t="shared" ca="1" si="503"/>
        <v>10</v>
      </c>
      <c r="U8060" s="38">
        <f ca="1">SUM($R$9:S8060)</f>
        <v>-204480</v>
      </c>
    </row>
    <row r="8061" spans="16:21" x14ac:dyDescent="0.2">
      <c r="P8061">
        <v>8053</v>
      </c>
      <c r="Q8061" s="37">
        <f t="shared" ca="1" si="504"/>
        <v>0</v>
      </c>
      <c r="R8061" s="38">
        <f t="shared" si="505"/>
        <v>10</v>
      </c>
      <c r="S8061" s="38">
        <f t="shared" ca="1" si="506"/>
        <v>0</v>
      </c>
      <c r="T8061" s="38">
        <f t="shared" ca="1" si="503"/>
        <v>10</v>
      </c>
      <c r="U8061" s="38">
        <f ca="1">SUM($R$9:S8061)</f>
        <v>-204470</v>
      </c>
    </row>
    <row r="8062" spans="16:21" x14ac:dyDescent="0.2">
      <c r="P8062">
        <v>8054</v>
      </c>
      <c r="Q8062" s="37">
        <f t="shared" ca="1" si="504"/>
        <v>0</v>
      </c>
      <c r="R8062" s="38">
        <f t="shared" si="505"/>
        <v>10</v>
      </c>
      <c r="S8062" s="38">
        <f t="shared" ca="1" si="506"/>
        <v>0</v>
      </c>
      <c r="T8062" s="38">
        <f t="shared" ca="1" si="503"/>
        <v>10</v>
      </c>
      <c r="U8062" s="38">
        <f ca="1">SUM($R$9:S8062)</f>
        <v>-204460</v>
      </c>
    </row>
    <row r="8063" spans="16:21" x14ac:dyDescent="0.2">
      <c r="P8063">
        <v>8055</v>
      </c>
      <c r="Q8063" s="37">
        <f t="shared" ca="1" si="504"/>
        <v>0</v>
      </c>
      <c r="R8063" s="38">
        <f t="shared" si="505"/>
        <v>10</v>
      </c>
      <c r="S8063" s="38">
        <f t="shared" ca="1" si="506"/>
        <v>0</v>
      </c>
      <c r="T8063" s="38">
        <f t="shared" ca="1" si="503"/>
        <v>10</v>
      </c>
      <c r="U8063" s="38">
        <f ca="1">SUM($R$9:S8063)</f>
        <v>-204450</v>
      </c>
    </row>
    <row r="8064" spans="16:21" x14ac:dyDescent="0.2">
      <c r="P8064">
        <v>8056</v>
      </c>
      <c r="Q8064" s="37">
        <f t="shared" ca="1" si="504"/>
        <v>0</v>
      </c>
      <c r="R8064" s="38">
        <f t="shared" si="505"/>
        <v>10</v>
      </c>
      <c r="S8064" s="38">
        <f t="shared" ca="1" si="506"/>
        <v>0</v>
      </c>
      <c r="T8064" s="38">
        <f t="shared" ca="1" si="503"/>
        <v>10</v>
      </c>
      <c r="U8064" s="38">
        <f ca="1">SUM($R$9:S8064)</f>
        <v>-204440</v>
      </c>
    </row>
    <row r="8065" spans="16:21" x14ac:dyDescent="0.2">
      <c r="P8065">
        <v>8057</v>
      </c>
      <c r="Q8065" s="37">
        <f t="shared" ca="1" si="504"/>
        <v>0</v>
      </c>
      <c r="R8065" s="38">
        <f t="shared" si="505"/>
        <v>10</v>
      </c>
      <c r="S8065" s="38">
        <f t="shared" ca="1" si="506"/>
        <v>0</v>
      </c>
      <c r="T8065" s="38">
        <f t="shared" ca="1" si="503"/>
        <v>10</v>
      </c>
      <c r="U8065" s="38">
        <f ca="1">SUM($R$9:S8065)</f>
        <v>-204430</v>
      </c>
    </row>
    <row r="8066" spans="16:21" x14ac:dyDescent="0.2">
      <c r="P8066">
        <v>8058</v>
      </c>
      <c r="Q8066" s="37">
        <f t="shared" ca="1" si="504"/>
        <v>0</v>
      </c>
      <c r="R8066" s="38">
        <f t="shared" si="505"/>
        <v>10</v>
      </c>
      <c r="S8066" s="38">
        <f t="shared" ca="1" si="506"/>
        <v>0</v>
      </c>
      <c r="T8066" s="38">
        <f t="shared" ca="1" si="503"/>
        <v>10</v>
      </c>
      <c r="U8066" s="38">
        <f ca="1">SUM($R$9:S8066)</f>
        <v>-204420</v>
      </c>
    </row>
    <row r="8067" spans="16:21" x14ac:dyDescent="0.2">
      <c r="P8067">
        <v>8059</v>
      </c>
      <c r="Q8067" s="37">
        <f t="shared" ca="1" si="504"/>
        <v>0</v>
      </c>
      <c r="R8067" s="38">
        <f t="shared" si="505"/>
        <v>10</v>
      </c>
      <c r="S8067" s="38">
        <f t="shared" ca="1" si="506"/>
        <v>0</v>
      </c>
      <c r="T8067" s="38">
        <f t="shared" ca="1" si="503"/>
        <v>10</v>
      </c>
      <c r="U8067" s="38">
        <f ca="1">SUM($R$9:S8067)</f>
        <v>-204410</v>
      </c>
    </row>
    <row r="8068" spans="16:21" x14ac:dyDescent="0.2">
      <c r="P8068">
        <v>8060</v>
      </c>
      <c r="Q8068" s="37">
        <f t="shared" ca="1" si="504"/>
        <v>0</v>
      </c>
      <c r="R8068" s="38">
        <f t="shared" si="505"/>
        <v>10</v>
      </c>
      <c r="S8068" s="38">
        <f t="shared" ca="1" si="506"/>
        <v>0</v>
      </c>
      <c r="T8068" s="38">
        <f t="shared" ca="1" si="503"/>
        <v>10</v>
      </c>
      <c r="U8068" s="38">
        <f ca="1">SUM($R$9:S8068)</f>
        <v>-204400</v>
      </c>
    </row>
    <row r="8069" spans="16:21" x14ac:dyDescent="0.2">
      <c r="P8069">
        <v>8061</v>
      </c>
      <c r="Q8069" s="37">
        <f t="shared" ca="1" si="504"/>
        <v>0</v>
      </c>
      <c r="R8069" s="38">
        <f t="shared" si="505"/>
        <v>10</v>
      </c>
      <c r="S8069" s="38">
        <f t="shared" ca="1" si="506"/>
        <v>0</v>
      </c>
      <c r="T8069" s="38">
        <f t="shared" ca="1" si="503"/>
        <v>10</v>
      </c>
      <c r="U8069" s="38">
        <f ca="1">SUM($R$9:S8069)</f>
        <v>-204390</v>
      </c>
    </row>
    <row r="8070" spans="16:21" x14ac:dyDescent="0.2">
      <c r="P8070">
        <v>8062</v>
      </c>
      <c r="Q8070" s="37">
        <f t="shared" ca="1" si="504"/>
        <v>0</v>
      </c>
      <c r="R8070" s="38">
        <f t="shared" si="505"/>
        <v>10</v>
      </c>
      <c r="S8070" s="38">
        <f t="shared" ca="1" si="506"/>
        <v>0</v>
      </c>
      <c r="T8070" s="38">
        <f t="shared" ca="1" si="503"/>
        <v>10</v>
      </c>
      <c r="U8070" s="38">
        <f ca="1">SUM($R$9:S8070)</f>
        <v>-204380</v>
      </c>
    </row>
    <row r="8071" spans="16:21" x14ac:dyDescent="0.2">
      <c r="P8071">
        <v>8063</v>
      </c>
      <c r="Q8071" s="37">
        <f t="shared" ca="1" si="504"/>
        <v>0</v>
      </c>
      <c r="R8071" s="38">
        <f t="shared" si="505"/>
        <v>10</v>
      </c>
      <c r="S8071" s="38">
        <f t="shared" ca="1" si="506"/>
        <v>0</v>
      </c>
      <c r="T8071" s="38">
        <f t="shared" ca="1" si="503"/>
        <v>10</v>
      </c>
      <c r="U8071" s="38">
        <f ca="1">SUM($R$9:S8071)</f>
        <v>-204370</v>
      </c>
    </row>
    <row r="8072" spans="16:21" x14ac:dyDescent="0.2">
      <c r="P8072">
        <v>8064</v>
      </c>
      <c r="Q8072" s="37">
        <f t="shared" ca="1" si="504"/>
        <v>0</v>
      </c>
      <c r="R8072" s="38">
        <f t="shared" si="505"/>
        <v>10</v>
      </c>
      <c r="S8072" s="38">
        <f t="shared" ca="1" si="506"/>
        <v>0</v>
      </c>
      <c r="T8072" s="38">
        <f t="shared" ca="1" si="503"/>
        <v>10</v>
      </c>
      <c r="U8072" s="38">
        <f ca="1">SUM($R$9:S8072)</f>
        <v>-204360</v>
      </c>
    </row>
    <row r="8073" spans="16:21" x14ac:dyDescent="0.2">
      <c r="P8073">
        <v>8065</v>
      </c>
      <c r="Q8073" s="37">
        <f t="shared" ca="1" si="504"/>
        <v>0</v>
      </c>
      <c r="R8073" s="38">
        <f t="shared" si="505"/>
        <v>10</v>
      </c>
      <c r="S8073" s="38">
        <f t="shared" ca="1" si="506"/>
        <v>0</v>
      </c>
      <c r="T8073" s="38">
        <f t="shared" ca="1" si="503"/>
        <v>10</v>
      </c>
      <c r="U8073" s="38">
        <f ca="1">SUM($R$9:S8073)</f>
        <v>-204350</v>
      </c>
    </row>
    <row r="8074" spans="16:21" x14ac:dyDescent="0.2">
      <c r="P8074">
        <v>8066</v>
      </c>
      <c r="Q8074" s="37">
        <f t="shared" ca="1" si="504"/>
        <v>0</v>
      </c>
      <c r="R8074" s="38">
        <f t="shared" si="505"/>
        <v>10</v>
      </c>
      <c r="S8074" s="38">
        <f t="shared" ca="1" si="506"/>
        <v>0</v>
      </c>
      <c r="T8074" s="38">
        <f t="shared" ref="T8074:T8137" ca="1" si="507">R8074+S8074</f>
        <v>10</v>
      </c>
      <c r="U8074" s="38">
        <f ca="1">SUM($R$9:S8074)</f>
        <v>-204340</v>
      </c>
    </row>
    <row r="8075" spans="16:21" x14ac:dyDescent="0.2">
      <c r="P8075">
        <v>8067</v>
      </c>
      <c r="Q8075" s="37">
        <f t="shared" ca="1" si="504"/>
        <v>0</v>
      </c>
      <c r="R8075" s="38">
        <f t="shared" si="505"/>
        <v>10</v>
      </c>
      <c r="S8075" s="38">
        <f t="shared" ca="1" si="506"/>
        <v>0</v>
      </c>
      <c r="T8075" s="38">
        <f t="shared" ca="1" si="507"/>
        <v>10</v>
      </c>
      <c r="U8075" s="38">
        <f ca="1">SUM($R$9:S8075)</f>
        <v>-204330</v>
      </c>
    </row>
    <row r="8076" spans="16:21" x14ac:dyDescent="0.2">
      <c r="P8076">
        <v>8068</v>
      </c>
      <c r="Q8076" s="37">
        <f t="shared" ca="1" si="504"/>
        <v>0</v>
      </c>
      <c r="R8076" s="38">
        <f t="shared" si="505"/>
        <v>10</v>
      </c>
      <c r="S8076" s="38">
        <f t="shared" ca="1" si="506"/>
        <v>0</v>
      </c>
      <c r="T8076" s="38">
        <f t="shared" ca="1" si="507"/>
        <v>10</v>
      </c>
      <c r="U8076" s="38">
        <f ca="1">SUM($R$9:S8076)</f>
        <v>-204320</v>
      </c>
    </row>
    <row r="8077" spans="16:21" x14ac:dyDescent="0.2">
      <c r="P8077">
        <v>8069</v>
      </c>
      <c r="Q8077" s="37">
        <f t="shared" ca="1" si="504"/>
        <v>0</v>
      </c>
      <c r="R8077" s="38">
        <f t="shared" si="505"/>
        <v>10</v>
      </c>
      <c r="S8077" s="38">
        <f t="shared" ca="1" si="506"/>
        <v>0</v>
      </c>
      <c r="T8077" s="38">
        <f t="shared" ca="1" si="507"/>
        <v>10</v>
      </c>
      <c r="U8077" s="38">
        <f ca="1">SUM($R$9:S8077)</f>
        <v>-204310</v>
      </c>
    </row>
    <row r="8078" spans="16:21" x14ac:dyDescent="0.2">
      <c r="P8078">
        <v>8070</v>
      </c>
      <c r="Q8078" s="37">
        <f t="shared" ca="1" si="504"/>
        <v>0</v>
      </c>
      <c r="R8078" s="38">
        <f t="shared" si="505"/>
        <v>10</v>
      </c>
      <c r="S8078" s="38">
        <f t="shared" ca="1" si="506"/>
        <v>0</v>
      </c>
      <c r="T8078" s="38">
        <f t="shared" ca="1" si="507"/>
        <v>10</v>
      </c>
      <c r="U8078" s="38">
        <f ca="1">SUM($R$9:S8078)</f>
        <v>-204300</v>
      </c>
    </row>
    <row r="8079" spans="16:21" x14ac:dyDescent="0.2">
      <c r="P8079">
        <v>8071</v>
      </c>
      <c r="Q8079" s="37">
        <f t="shared" ca="1" si="504"/>
        <v>0</v>
      </c>
      <c r="R8079" s="38">
        <f t="shared" si="505"/>
        <v>10</v>
      </c>
      <c r="S8079" s="38">
        <f t="shared" ca="1" si="506"/>
        <v>0</v>
      </c>
      <c r="T8079" s="38">
        <f t="shared" ca="1" si="507"/>
        <v>10</v>
      </c>
      <c r="U8079" s="38">
        <f ca="1">SUM($R$9:S8079)</f>
        <v>-204290</v>
      </c>
    </row>
    <row r="8080" spans="16:21" x14ac:dyDescent="0.2">
      <c r="P8080">
        <v>8072</v>
      </c>
      <c r="Q8080" s="37">
        <f t="shared" ca="1" si="504"/>
        <v>0</v>
      </c>
      <c r="R8080" s="38">
        <f t="shared" si="505"/>
        <v>10</v>
      </c>
      <c r="S8080" s="38">
        <f t="shared" ca="1" si="506"/>
        <v>0</v>
      </c>
      <c r="T8080" s="38">
        <f t="shared" ca="1" si="507"/>
        <v>10</v>
      </c>
      <c r="U8080" s="38">
        <f ca="1">SUM($R$9:S8080)</f>
        <v>-204280</v>
      </c>
    </row>
    <row r="8081" spans="16:21" x14ac:dyDescent="0.2">
      <c r="P8081">
        <v>8073</v>
      </c>
      <c r="Q8081" s="37">
        <f t="shared" ca="1" si="504"/>
        <v>0</v>
      </c>
      <c r="R8081" s="38">
        <f t="shared" si="505"/>
        <v>10</v>
      </c>
      <c r="S8081" s="38">
        <f t="shared" ca="1" si="506"/>
        <v>0</v>
      </c>
      <c r="T8081" s="38">
        <f t="shared" ca="1" si="507"/>
        <v>10</v>
      </c>
      <c r="U8081" s="38">
        <f ca="1">SUM($R$9:S8081)</f>
        <v>-204270</v>
      </c>
    </row>
    <row r="8082" spans="16:21" x14ac:dyDescent="0.2">
      <c r="P8082">
        <v>8074</v>
      </c>
      <c r="Q8082" s="37">
        <f t="shared" ca="1" si="504"/>
        <v>0</v>
      </c>
      <c r="R8082" s="38">
        <f t="shared" si="505"/>
        <v>10</v>
      </c>
      <c r="S8082" s="38">
        <f t="shared" ca="1" si="506"/>
        <v>0</v>
      </c>
      <c r="T8082" s="38">
        <f t="shared" ca="1" si="507"/>
        <v>10</v>
      </c>
      <c r="U8082" s="38">
        <f ca="1">SUM($R$9:S8082)</f>
        <v>-204260</v>
      </c>
    </row>
    <row r="8083" spans="16:21" x14ac:dyDescent="0.2">
      <c r="P8083">
        <v>8075</v>
      </c>
      <c r="Q8083" s="37">
        <f t="shared" ca="1" si="504"/>
        <v>0</v>
      </c>
      <c r="R8083" s="38">
        <f t="shared" si="505"/>
        <v>10</v>
      </c>
      <c r="S8083" s="38">
        <f t="shared" ca="1" si="506"/>
        <v>0</v>
      </c>
      <c r="T8083" s="38">
        <f t="shared" ca="1" si="507"/>
        <v>10</v>
      </c>
      <c r="U8083" s="38">
        <f ca="1">SUM($R$9:S8083)</f>
        <v>-204250</v>
      </c>
    </row>
    <row r="8084" spans="16:21" x14ac:dyDescent="0.2">
      <c r="P8084">
        <v>8076</v>
      </c>
      <c r="Q8084" s="37">
        <f t="shared" ca="1" si="504"/>
        <v>0</v>
      </c>
      <c r="R8084" s="38">
        <f t="shared" si="505"/>
        <v>10</v>
      </c>
      <c r="S8084" s="38">
        <f t="shared" ca="1" si="506"/>
        <v>0</v>
      </c>
      <c r="T8084" s="38">
        <f t="shared" ca="1" si="507"/>
        <v>10</v>
      </c>
      <c r="U8084" s="38">
        <f ca="1">SUM($R$9:S8084)</f>
        <v>-204240</v>
      </c>
    </row>
    <row r="8085" spans="16:21" x14ac:dyDescent="0.2">
      <c r="P8085">
        <v>8077</v>
      </c>
      <c r="Q8085" s="37">
        <f t="shared" ca="1" si="504"/>
        <v>0</v>
      </c>
      <c r="R8085" s="38">
        <f t="shared" si="505"/>
        <v>10</v>
      </c>
      <c r="S8085" s="38">
        <f t="shared" ca="1" si="506"/>
        <v>0</v>
      </c>
      <c r="T8085" s="38">
        <f t="shared" ca="1" si="507"/>
        <v>10</v>
      </c>
      <c r="U8085" s="38">
        <f ca="1">SUM($R$9:S8085)</f>
        <v>-204230</v>
      </c>
    </row>
    <row r="8086" spans="16:21" x14ac:dyDescent="0.2">
      <c r="P8086">
        <v>8078</v>
      </c>
      <c r="Q8086" s="37">
        <f t="shared" ca="1" si="504"/>
        <v>0</v>
      </c>
      <c r="R8086" s="38">
        <f t="shared" si="505"/>
        <v>10</v>
      </c>
      <c r="S8086" s="38">
        <f t="shared" ca="1" si="506"/>
        <v>0</v>
      </c>
      <c r="T8086" s="38">
        <f t="shared" ca="1" si="507"/>
        <v>10</v>
      </c>
      <c r="U8086" s="38">
        <f ca="1">SUM($R$9:S8086)</f>
        <v>-204220</v>
      </c>
    </row>
    <row r="8087" spans="16:21" x14ac:dyDescent="0.2">
      <c r="P8087">
        <v>8079</v>
      </c>
      <c r="Q8087" s="37">
        <f t="shared" ca="1" si="504"/>
        <v>0</v>
      </c>
      <c r="R8087" s="38">
        <f t="shared" si="505"/>
        <v>10</v>
      </c>
      <c r="S8087" s="38">
        <f t="shared" ca="1" si="506"/>
        <v>0</v>
      </c>
      <c r="T8087" s="38">
        <f t="shared" ca="1" si="507"/>
        <v>10</v>
      </c>
      <c r="U8087" s="38">
        <f ca="1">SUM($R$9:S8087)</f>
        <v>-204210</v>
      </c>
    </row>
    <row r="8088" spans="16:21" x14ac:dyDescent="0.2">
      <c r="P8088">
        <v>8080</v>
      </c>
      <c r="Q8088" s="37">
        <f t="shared" ca="1" si="504"/>
        <v>0</v>
      </c>
      <c r="R8088" s="38">
        <f t="shared" si="505"/>
        <v>10</v>
      </c>
      <c r="S8088" s="38">
        <f t="shared" ca="1" si="506"/>
        <v>0</v>
      </c>
      <c r="T8088" s="38">
        <f t="shared" ca="1" si="507"/>
        <v>10</v>
      </c>
      <c r="U8088" s="38">
        <f ca="1">SUM($R$9:S8088)</f>
        <v>-204200</v>
      </c>
    </row>
    <row r="8089" spans="16:21" x14ac:dyDescent="0.2">
      <c r="P8089">
        <v>8081</v>
      </c>
      <c r="Q8089" s="37">
        <f t="shared" ca="1" si="504"/>
        <v>0</v>
      </c>
      <c r="R8089" s="38">
        <f t="shared" si="505"/>
        <v>10</v>
      </c>
      <c r="S8089" s="38">
        <f t="shared" ca="1" si="506"/>
        <v>0</v>
      </c>
      <c r="T8089" s="38">
        <f t="shared" ca="1" si="507"/>
        <v>10</v>
      </c>
      <c r="U8089" s="38">
        <f ca="1">SUM($R$9:S8089)</f>
        <v>-204190</v>
      </c>
    </row>
    <row r="8090" spans="16:21" x14ac:dyDescent="0.2">
      <c r="P8090">
        <v>8082</v>
      </c>
      <c r="Q8090" s="37">
        <f t="shared" ca="1" si="504"/>
        <v>0</v>
      </c>
      <c r="R8090" s="38">
        <f t="shared" si="505"/>
        <v>10</v>
      </c>
      <c r="S8090" s="38">
        <f t="shared" ca="1" si="506"/>
        <v>0</v>
      </c>
      <c r="T8090" s="38">
        <f t="shared" ca="1" si="507"/>
        <v>10</v>
      </c>
      <c r="U8090" s="38">
        <f ca="1">SUM($R$9:S8090)</f>
        <v>-204180</v>
      </c>
    </row>
    <row r="8091" spans="16:21" x14ac:dyDescent="0.2">
      <c r="P8091">
        <v>8083</v>
      </c>
      <c r="Q8091" s="37">
        <f t="shared" ca="1" si="504"/>
        <v>0</v>
      </c>
      <c r="R8091" s="38">
        <f t="shared" si="505"/>
        <v>10</v>
      </c>
      <c r="S8091" s="38">
        <f t="shared" ca="1" si="506"/>
        <v>0</v>
      </c>
      <c r="T8091" s="38">
        <f t="shared" ca="1" si="507"/>
        <v>10</v>
      </c>
      <c r="U8091" s="38">
        <f ca="1">SUM($R$9:S8091)</f>
        <v>-204170</v>
      </c>
    </row>
    <row r="8092" spans="16:21" x14ac:dyDescent="0.2">
      <c r="P8092">
        <v>8084</v>
      </c>
      <c r="Q8092" s="37">
        <f t="shared" ca="1" si="504"/>
        <v>0</v>
      </c>
      <c r="R8092" s="38">
        <f t="shared" si="505"/>
        <v>10</v>
      </c>
      <c r="S8092" s="38">
        <f t="shared" ca="1" si="506"/>
        <v>0</v>
      </c>
      <c r="T8092" s="38">
        <f t="shared" ca="1" si="507"/>
        <v>10</v>
      </c>
      <c r="U8092" s="38">
        <f ca="1">SUM($R$9:S8092)</f>
        <v>-204160</v>
      </c>
    </row>
    <row r="8093" spans="16:21" x14ac:dyDescent="0.2">
      <c r="P8093">
        <v>8085</v>
      </c>
      <c r="Q8093" s="37">
        <f t="shared" ca="1" si="504"/>
        <v>0</v>
      </c>
      <c r="R8093" s="38">
        <f t="shared" si="505"/>
        <v>10</v>
      </c>
      <c r="S8093" s="38">
        <f t="shared" ca="1" si="506"/>
        <v>0</v>
      </c>
      <c r="T8093" s="38">
        <f t="shared" ca="1" si="507"/>
        <v>10</v>
      </c>
      <c r="U8093" s="38">
        <f ca="1">SUM($R$9:S8093)</f>
        <v>-204150</v>
      </c>
    </row>
    <row r="8094" spans="16:21" x14ac:dyDescent="0.2">
      <c r="P8094">
        <v>8086</v>
      </c>
      <c r="Q8094" s="37">
        <f t="shared" ca="1" si="504"/>
        <v>0</v>
      </c>
      <c r="R8094" s="38">
        <f t="shared" si="505"/>
        <v>10</v>
      </c>
      <c r="S8094" s="38">
        <f t="shared" ca="1" si="506"/>
        <v>0</v>
      </c>
      <c r="T8094" s="38">
        <f t="shared" ca="1" si="507"/>
        <v>10</v>
      </c>
      <c r="U8094" s="38">
        <f ca="1">SUM($R$9:S8094)</f>
        <v>-204140</v>
      </c>
    </row>
    <row r="8095" spans="16:21" x14ac:dyDescent="0.2">
      <c r="P8095">
        <v>8087</v>
      </c>
      <c r="Q8095" s="37">
        <f t="shared" ca="1" si="504"/>
        <v>0</v>
      </c>
      <c r="R8095" s="38">
        <f t="shared" si="505"/>
        <v>10</v>
      </c>
      <c r="S8095" s="38">
        <f t="shared" ca="1" si="506"/>
        <v>0</v>
      </c>
      <c r="T8095" s="38">
        <f t="shared" ca="1" si="507"/>
        <v>10</v>
      </c>
      <c r="U8095" s="38">
        <f ca="1">SUM($R$9:S8095)</f>
        <v>-204130</v>
      </c>
    </row>
    <row r="8096" spans="16:21" x14ac:dyDescent="0.2">
      <c r="P8096">
        <v>8088</v>
      </c>
      <c r="Q8096" s="37">
        <f t="shared" ca="1" si="504"/>
        <v>0</v>
      </c>
      <c r="R8096" s="38">
        <f t="shared" si="505"/>
        <v>10</v>
      </c>
      <c r="S8096" s="38">
        <f t="shared" ca="1" si="506"/>
        <v>0</v>
      </c>
      <c r="T8096" s="38">
        <f t="shared" ca="1" si="507"/>
        <v>10</v>
      </c>
      <c r="U8096" s="38">
        <f ca="1">SUM($R$9:S8096)</f>
        <v>-204120</v>
      </c>
    </row>
    <row r="8097" spans="16:21" x14ac:dyDescent="0.2">
      <c r="P8097">
        <v>8089</v>
      </c>
      <c r="Q8097" s="37">
        <f t="shared" ca="1" si="504"/>
        <v>0</v>
      </c>
      <c r="R8097" s="38">
        <f t="shared" si="505"/>
        <v>10</v>
      </c>
      <c r="S8097" s="38">
        <f t="shared" ca="1" si="506"/>
        <v>0</v>
      </c>
      <c r="T8097" s="38">
        <f t="shared" ca="1" si="507"/>
        <v>10</v>
      </c>
      <c r="U8097" s="38">
        <f ca="1">SUM($R$9:S8097)</f>
        <v>-204110</v>
      </c>
    </row>
    <row r="8098" spans="16:21" x14ac:dyDescent="0.2">
      <c r="P8098">
        <v>8090</v>
      </c>
      <c r="Q8098" s="37">
        <f t="shared" ca="1" si="504"/>
        <v>0</v>
      </c>
      <c r="R8098" s="38">
        <f t="shared" si="505"/>
        <v>10</v>
      </c>
      <c r="S8098" s="38">
        <f t="shared" ca="1" si="506"/>
        <v>0</v>
      </c>
      <c r="T8098" s="38">
        <f t="shared" ca="1" si="507"/>
        <v>10</v>
      </c>
      <c r="U8098" s="38">
        <f ca="1">SUM($R$9:S8098)</f>
        <v>-204100</v>
      </c>
    </row>
    <row r="8099" spans="16:21" x14ac:dyDescent="0.2">
      <c r="P8099">
        <v>8091</v>
      </c>
      <c r="Q8099" s="37">
        <f t="shared" ca="1" si="504"/>
        <v>0</v>
      </c>
      <c r="R8099" s="38">
        <f t="shared" si="505"/>
        <v>10</v>
      </c>
      <c r="S8099" s="38">
        <f t="shared" ca="1" si="506"/>
        <v>0</v>
      </c>
      <c r="T8099" s="38">
        <f t="shared" ca="1" si="507"/>
        <v>10</v>
      </c>
      <c r="U8099" s="38">
        <f ca="1">SUM($R$9:S8099)</f>
        <v>-204090</v>
      </c>
    </row>
    <row r="8100" spans="16:21" x14ac:dyDescent="0.2">
      <c r="P8100">
        <v>8092</v>
      </c>
      <c r="Q8100" s="37">
        <f t="shared" ca="1" si="504"/>
        <v>0</v>
      </c>
      <c r="R8100" s="38">
        <f t="shared" si="505"/>
        <v>10</v>
      </c>
      <c r="S8100" s="38">
        <f t="shared" ca="1" si="506"/>
        <v>0</v>
      </c>
      <c r="T8100" s="38">
        <f t="shared" ca="1" si="507"/>
        <v>10</v>
      </c>
      <c r="U8100" s="38">
        <f ca="1">SUM($R$9:S8100)</f>
        <v>-204080</v>
      </c>
    </row>
    <row r="8101" spans="16:21" x14ac:dyDescent="0.2">
      <c r="P8101">
        <v>8093</v>
      </c>
      <c r="Q8101" s="37">
        <f t="shared" ca="1" si="504"/>
        <v>0</v>
      </c>
      <c r="R8101" s="38">
        <f t="shared" si="505"/>
        <v>10</v>
      </c>
      <c r="S8101" s="38">
        <f t="shared" ca="1" si="506"/>
        <v>0</v>
      </c>
      <c r="T8101" s="38">
        <f t="shared" ca="1" si="507"/>
        <v>10</v>
      </c>
      <c r="U8101" s="38">
        <f ca="1">SUM($R$9:S8101)</f>
        <v>-204070</v>
      </c>
    </row>
    <row r="8102" spans="16:21" x14ac:dyDescent="0.2">
      <c r="P8102">
        <v>8094</v>
      </c>
      <c r="Q8102" s="37">
        <f t="shared" ca="1" si="504"/>
        <v>0</v>
      </c>
      <c r="R8102" s="38">
        <f t="shared" si="505"/>
        <v>10</v>
      </c>
      <c r="S8102" s="38">
        <f t="shared" ca="1" si="506"/>
        <v>0</v>
      </c>
      <c r="T8102" s="38">
        <f t="shared" ca="1" si="507"/>
        <v>10</v>
      </c>
      <c r="U8102" s="38">
        <f ca="1">SUM($R$9:S8102)</f>
        <v>-204060</v>
      </c>
    </row>
    <row r="8103" spans="16:21" x14ac:dyDescent="0.2">
      <c r="P8103">
        <v>8095</v>
      </c>
      <c r="Q8103" s="37">
        <f t="shared" ca="1" si="504"/>
        <v>0</v>
      </c>
      <c r="R8103" s="38">
        <f t="shared" si="505"/>
        <v>10</v>
      </c>
      <c r="S8103" s="38">
        <f t="shared" ca="1" si="506"/>
        <v>0</v>
      </c>
      <c r="T8103" s="38">
        <f t="shared" ca="1" si="507"/>
        <v>10</v>
      </c>
      <c r="U8103" s="38">
        <f ca="1">SUM($R$9:S8103)</f>
        <v>-204050</v>
      </c>
    </row>
    <row r="8104" spans="16:21" x14ac:dyDescent="0.2">
      <c r="P8104">
        <v>8096</v>
      </c>
      <c r="Q8104" s="37">
        <f t="shared" ca="1" si="504"/>
        <v>0</v>
      </c>
      <c r="R8104" s="38">
        <f t="shared" si="505"/>
        <v>10</v>
      </c>
      <c r="S8104" s="38">
        <f t="shared" ca="1" si="506"/>
        <v>0</v>
      </c>
      <c r="T8104" s="38">
        <f t="shared" ca="1" si="507"/>
        <v>10</v>
      </c>
      <c r="U8104" s="38">
        <f ca="1">SUM($R$9:S8104)</f>
        <v>-204040</v>
      </c>
    </row>
    <row r="8105" spans="16:21" x14ac:dyDescent="0.2">
      <c r="P8105">
        <v>8097</v>
      </c>
      <c r="Q8105" s="37">
        <f t="shared" ca="1" si="504"/>
        <v>0</v>
      </c>
      <c r="R8105" s="38">
        <f t="shared" si="505"/>
        <v>10</v>
      </c>
      <c r="S8105" s="38">
        <f t="shared" ca="1" si="506"/>
        <v>0</v>
      </c>
      <c r="T8105" s="38">
        <f t="shared" ca="1" si="507"/>
        <v>10</v>
      </c>
      <c r="U8105" s="38">
        <f ca="1">SUM($R$9:S8105)</f>
        <v>-204030</v>
      </c>
    </row>
    <row r="8106" spans="16:21" x14ac:dyDescent="0.2">
      <c r="P8106">
        <v>8098</v>
      </c>
      <c r="Q8106" s="37">
        <f t="shared" ca="1" si="504"/>
        <v>0</v>
      </c>
      <c r="R8106" s="38">
        <f t="shared" si="505"/>
        <v>10</v>
      </c>
      <c r="S8106" s="38">
        <f t="shared" ca="1" si="506"/>
        <v>0</v>
      </c>
      <c r="T8106" s="38">
        <f t="shared" ca="1" si="507"/>
        <v>10</v>
      </c>
      <c r="U8106" s="38">
        <f ca="1">SUM($R$9:S8106)</f>
        <v>-204020</v>
      </c>
    </row>
    <row r="8107" spans="16:21" x14ac:dyDescent="0.2">
      <c r="P8107">
        <v>8099</v>
      </c>
      <c r="Q8107" s="37">
        <f t="shared" ca="1" si="504"/>
        <v>1</v>
      </c>
      <c r="R8107" s="38">
        <f t="shared" si="505"/>
        <v>10</v>
      </c>
      <c r="S8107" s="38">
        <f t="shared" ca="1" si="506"/>
        <v>-1000</v>
      </c>
      <c r="T8107" s="38">
        <f t="shared" ca="1" si="507"/>
        <v>-990</v>
      </c>
      <c r="U8107" s="38">
        <f ca="1">SUM($R$9:S8107)</f>
        <v>-205010</v>
      </c>
    </row>
    <row r="8108" spans="16:21" x14ac:dyDescent="0.2">
      <c r="P8108">
        <v>8100</v>
      </c>
      <c r="Q8108" s="37">
        <f t="shared" ca="1" si="504"/>
        <v>0</v>
      </c>
      <c r="R8108" s="38">
        <f t="shared" si="505"/>
        <v>10</v>
      </c>
      <c r="S8108" s="38">
        <f t="shared" ca="1" si="506"/>
        <v>0</v>
      </c>
      <c r="T8108" s="38">
        <f t="shared" ca="1" si="507"/>
        <v>10</v>
      </c>
      <c r="U8108" s="38">
        <f ca="1">SUM($R$9:S8108)</f>
        <v>-205000</v>
      </c>
    </row>
    <row r="8109" spans="16:21" x14ac:dyDescent="0.2">
      <c r="P8109">
        <v>8101</v>
      </c>
      <c r="Q8109" s="37">
        <f t="shared" ca="1" si="504"/>
        <v>0</v>
      </c>
      <c r="R8109" s="38">
        <f t="shared" si="505"/>
        <v>10</v>
      </c>
      <c r="S8109" s="38">
        <f t="shared" ca="1" si="506"/>
        <v>0</v>
      </c>
      <c r="T8109" s="38">
        <f t="shared" ca="1" si="507"/>
        <v>10</v>
      </c>
      <c r="U8109" s="38">
        <f ca="1">SUM($R$9:S8109)</f>
        <v>-204990</v>
      </c>
    </row>
    <row r="8110" spans="16:21" x14ac:dyDescent="0.2">
      <c r="P8110">
        <v>8102</v>
      </c>
      <c r="Q8110" s="37">
        <f t="shared" ca="1" si="504"/>
        <v>0</v>
      </c>
      <c r="R8110" s="38">
        <f t="shared" si="505"/>
        <v>10</v>
      </c>
      <c r="S8110" s="38">
        <f t="shared" ca="1" si="506"/>
        <v>0</v>
      </c>
      <c r="T8110" s="38">
        <f t="shared" ca="1" si="507"/>
        <v>10</v>
      </c>
      <c r="U8110" s="38">
        <f ca="1">SUM($R$9:S8110)</f>
        <v>-204980</v>
      </c>
    </row>
    <row r="8111" spans="16:21" x14ac:dyDescent="0.2">
      <c r="P8111">
        <v>8103</v>
      </c>
      <c r="Q8111" s="37">
        <f t="shared" ca="1" si="504"/>
        <v>0</v>
      </c>
      <c r="R8111" s="38">
        <f t="shared" si="505"/>
        <v>10</v>
      </c>
      <c r="S8111" s="38">
        <f t="shared" ca="1" si="506"/>
        <v>0</v>
      </c>
      <c r="T8111" s="38">
        <f t="shared" ca="1" si="507"/>
        <v>10</v>
      </c>
      <c r="U8111" s="38">
        <f ca="1">SUM($R$9:S8111)</f>
        <v>-204970</v>
      </c>
    </row>
    <row r="8112" spans="16:21" x14ac:dyDescent="0.2">
      <c r="P8112">
        <v>8104</v>
      </c>
      <c r="Q8112" s="37">
        <f t="shared" ca="1" si="504"/>
        <v>0</v>
      </c>
      <c r="R8112" s="38">
        <f t="shared" si="505"/>
        <v>10</v>
      </c>
      <c r="S8112" s="38">
        <f t="shared" ca="1" si="506"/>
        <v>0</v>
      </c>
      <c r="T8112" s="38">
        <f t="shared" ca="1" si="507"/>
        <v>10</v>
      </c>
      <c r="U8112" s="38">
        <f ca="1">SUM($R$9:S8112)</f>
        <v>-204960</v>
      </c>
    </row>
    <row r="8113" spans="16:21" x14ac:dyDescent="0.2">
      <c r="P8113">
        <v>8105</v>
      </c>
      <c r="Q8113" s="37">
        <f t="shared" ref="Q8113:Q8176" ca="1" si="508">IF(RAND()&lt;$C$2,1,0)</f>
        <v>0</v>
      </c>
      <c r="R8113" s="38">
        <f t="shared" ref="R8113:R8176" si="509">$G$2</f>
        <v>10</v>
      </c>
      <c r="S8113" s="38">
        <f t="shared" ref="S8113:S8176" ca="1" si="510">IF(Q8113=1,$G$3,$G$4)</f>
        <v>0</v>
      </c>
      <c r="T8113" s="38">
        <f t="shared" ca="1" si="507"/>
        <v>10</v>
      </c>
      <c r="U8113" s="38">
        <f ca="1">SUM($R$9:S8113)</f>
        <v>-204950</v>
      </c>
    </row>
    <row r="8114" spans="16:21" x14ac:dyDescent="0.2">
      <c r="P8114">
        <v>8106</v>
      </c>
      <c r="Q8114" s="37">
        <f t="shared" ca="1" si="508"/>
        <v>0</v>
      </c>
      <c r="R8114" s="38">
        <f t="shared" si="509"/>
        <v>10</v>
      </c>
      <c r="S8114" s="38">
        <f t="shared" ca="1" si="510"/>
        <v>0</v>
      </c>
      <c r="T8114" s="38">
        <f t="shared" ca="1" si="507"/>
        <v>10</v>
      </c>
      <c r="U8114" s="38">
        <f ca="1">SUM($R$9:S8114)</f>
        <v>-204940</v>
      </c>
    </row>
    <row r="8115" spans="16:21" x14ac:dyDescent="0.2">
      <c r="P8115">
        <v>8107</v>
      </c>
      <c r="Q8115" s="37">
        <f t="shared" ca="1" si="508"/>
        <v>0</v>
      </c>
      <c r="R8115" s="38">
        <f t="shared" si="509"/>
        <v>10</v>
      </c>
      <c r="S8115" s="38">
        <f t="shared" ca="1" si="510"/>
        <v>0</v>
      </c>
      <c r="T8115" s="38">
        <f t="shared" ca="1" si="507"/>
        <v>10</v>
      </c>
      <c r="U8115" s="38">
        <f ca="1">SUM($R$9:S8115)</f>
        <v>-204930</v>
      </c>
    </row>
    <row r="8116" spans="16:21" x14ac:dyDescent="0.2">
      <c r="P8116">
        <v>8108</v>
      </c>
      <c r="Q8116" s="37">
        <f t="shared" ca="1" si="508"/>
        <v>0</v>
      </c>
      <c r="R8116" s="38">
        <f t="shared" si="509"/>
        <v>10</v>
      </c>
      <c r="S8116" s="38">
        <f t="shared" ca="1" si="510"/>
        <v>0</v>
      </c>
      <c r="T8116" s="38">
        <f t="shared" ca="1" si="507"/>
        <v>10</v>
      </c>
      <c r="U8116" s="38">
        <f ca="1">SUM($R$9:S8116)</f>
        <v>-204920</v>
      </c>
    </row>
    <row r="8117" spans="16:21" x14ac:dyDescent="0.2">
      <c r="P8117">
        <v>8109</v>
      </c>
      <c r="Q8117" s="37">
        <f t="shared" ca="1" si="508"/>
        <v>0</v>
      </c>
      <c r="R8117" s="38">
        <f t="shared" si="509"/>
        <v>10</v>
      </c>
      <c r="S8117" s="38">
        <f t="shared" ca="1" si="510"/>
        <v>0</v>
      </c>
      <c r="T8117" s="38">
        <f t="shared" ca="1" si="507"/>
        <v>10</v>
      </c>
      <c r="U8117" s="38">
        <f ca="1">SUM($R$9:S8117)</f>
        <v>-204910</v>
      </c>
    </row>
    <row r="8118" spans="16:21" x14ac:dyDescent="0.2">
      <c r="P8118">
        <v>8110</v>
      </c>
      <c r="Q8118" s="37">
        <f t="shared" ca="1" si="508"/>
        <v>0</v>
      </c>
      <c r="R8118" s="38">
        <f t="shared" si="509"/>
        <v>10</v>
      </c>
      <c r="S8118" s="38">
        <f t="shared" ca="1" si="510"/>
        <v>0</v>
      </c>
      <c r="T8118" s="38">
        <f t="shared" ca="1" si="507"/>
        <v>10</v>
      </c>
      <c r="U8118" s="38">
        <f ca="1">SUM($R$9:S8118)</f>
        <v>-204900</v>
      </c>
    </row>
    <row r="8119" spans="16:21" x14ac:dyDescent="0.2">
      <c r="P8119">
        <v>8111</v>
      </c>
      <c r="Q8119" s="37">
        <f t="shared" ca="1" si="508"/>
        <v>0</v>
      </c>
      <c r="R8119" s="38">
        <f t="shared" si="509"/>
        <v>10</v>
      </c>
      <c r="S8119" s="38">
        <f t="shared" ca="1" si="510"/>
        <v>0</v>
      </c>
      <c r="T8119" s="38">
        <f t="shared" ca="1" si="507"/>
        <v>10</v>
      </c>
      <c r="U8119" s="38">
        <f ca="1">SUM($R$9:S8119)</f>
        <v>-204890</v>
      </c>
    </row>
    <row r="8120" spans="16:21" x14ac:dyDescent="0.2">
      <c r="P8120">
        <v>8112</v>
      </c>
      <c r="Q8120" s="37">
        <f t="shared" ca="1" si="508"/>
        <v>1</v>
      </c>
      <c r="R8120" s="38">
        <f t="shared" si="509"/>
        <v>10</v>
      </c>
      <c r="S8120" s="38">
        <f t="shared" ca="1" si="510"/>
        <v>-1000</v>
      </c>
      <c r="T8120" s="38">
        <f t="shared" ca="1" si="507"/>
        <v>-990</v>
      </c>
      <c r="U8120" s="38">
        <f ca="1">SUM($R$9:S8120)</f>
        <v>-205880</v>
      </c>
    </row>
    <row r="8121" spans="16:21" x14ac:dyDescent="0.2">
      <c r="P8121">
        <v>8113</v>
      </c>
      <c r="Q8121" s="37">
        <f t="shared" ca="1" si="508"/>
        <v>0</v>
      </c>
      <c r="R8121" s="38">
        <f t="shared" si="509"/>
        <v>10</v>
      </c>
      <c r="S8121" s="38">
        <f t="shared" ca="1" si="510"/>
        <v>0</v>
      </c>
      <c r="T8121" s="38">
        <f t="shared" ca="1" si="507"/>
        <v>10</v>
      </c>
      <c r="U8121" s="38">
        <f ca="1">SUM($R$9:S8121)</f>
        <v>-205870</v>
      </c>
    </row>
    <row r="8122" spans="16:21" x14ac:dyDescent="0.2">
      <c r="P8122">
        <v>8114</v>
      </c>
      <c r="Q8122" s="37">
        <f t="shared" ca="1" si="508"/>
        <v>0</v>
      </c>
      <c r="R8122" s="38">
        <f t="shared" si="509"/>
        <v>10</v>
      </c>
      <c r="S8122" s="38">
        <f t="shared" ca="1" si="510"/>
        <v>0</v>
      </c>
      <c r="T8122" s="38">
        <f t="shared" ca="1" si="507"/>
        <v>10</v>
      </c>
      <c r="U8122" s="38">
        <f ca="1">SUM($R$9:S8122)</f>
        <v>-205860</v>
      </c>
    </row>
    <row r="8123" spans="16:21" x14ac:dyDescent="0.2">
      <c r="P8123">
        <v>8115</v>
      </c>
      <c r="Q8123" s="37">
        <f t="shared" ca="1" si="508"/>
        <v>0</v>
      </c>
      <c r="R8123" s="38">
        <f t="shared" si="509"/>
        <v>10</v>
      </c>
      <c r="S8123" s="38">
        <f t="shared" ca="1" si="510"/>
        <v>0</v>
      </c>
      <c r="T8123" s="38">
        <f t="shared" ca="1" si="507"/>
        <v>10</v>
      </c>
      <c r="U8123" s="38">
        <f ca="1">SUM($R$9:S8123)</f>
        <v>-205850</v>
      </c>
    </row>
    <row r="8124" spans="16:21" x14ac:dyDescent="0.2">
      <c r="P8124">
        <v>8116</v>
      </c>
      <c r="Q8124" s="37">
        <f t="shared" ca="1" si="508"/>
        <v>0</v>
      </c>
      <c r="R8124" s="38">
        <f t="shared" si="509"/>
        <v>10</v>
      </c>
      <c r="S8124" s="38">
        <f t="shared" ca="1" si="510"/>
        <v>0</v>
      </c>
      <c r="T8124" s="38">
        <f t="shared" ca="1" si="507"/>
        <v>10</v>
      </c>
      <c r="U8124" s="38">
        <f ca="1">SUM($R$9:S8124)</f>
        <v>-205840</v>
      </c>
    </row>
    <row r="8125" spans="16:21" x14ac:dyDescent="0.2">
      <c r="P8125">
        <v>8117</v>
      </c>
      <c r="Q8125" s="37">
        <f t="shared" ca="1" si="508"/>
        <v>0</v>
      </c>
      <c r="R8125" s="38">
        <f t="shared" si="509"/>
        <v>10</v>
      </c>
      <c r="S8125" s="38">
        <f t="shared" ca="1" si="510"/>
        <v>0</v>
      </c>
      <c r="T8125" s="38">
        <f t="shared" ca="1" si="507"/>
        <v>10</v>
      </c>
      <c r="U8125" s="38">
        <f ca="1">SUM($R$9:S8125)</f>
        <v>-205830</v>
      </c>
    </row>
    <row r="8126" spans="16:21" x14ac:dyDescent="0.2">
      <c r="P8126">
        <v>8118</v>
      </c>
      <c r="Q8126" s="37">
        <f t="shared" ca="1" si="508"/>
        <v>0</v>
      </c>
      <c r="R8126" s="38">
        <f t="shared" si="509"/>
        <v>10</v>
      </c>
      <c r="S8126" s="38">
        <f t="shared" ca="1" si="510"/>
        <v>0</v>
      </c>
      <c r="T8126" s="38">
        <f t="shared" ca="1" si="507"/>
        <v>10</v>
      </c>
      <c r="U8126" s="38">
        <f ca="1">SUM($R$9:S8126)</f>
        <v>-205820</v>
      </c>
    </row>
    <row r="8127" spans="16:21" x14ac:dyDescent="0.2">
      <c r="P8127">
        <v>8119</v>
      </c>
      <c r="Q8127" s="37">
        <f t="shared" ca="1" si="508"/>
        <v>0</v>
      </c>
      <c r="R8127" s="38">
        <f t="shared" si="509"/>
        <v>10</v>
      </c>
      <c r="S8127" s="38">
        <f t="shared" ca="1" si="510"/>
        <v>0</v>
      </c>
      <c r="T8127" s="38">
        <f t="shared" ca="1" si="507"/>
        <v>10</v>
      </c>
      <c r="U8127" s="38">
        <f ca="1">SUM($R$9:S8127)</f>
        <v>-205810</v>
      </c>
    </row>
    <row r="8128" spans="16:21" x14ac:dyDescent="0.2">
      <c r="P8128">
        <v>8120</v>
      </c>
      <c r="Q8128" s="37">
        <f t="shared" ca="1" si="508"/>
        <v>0</v>
      </c>
      <c r="R8128" s="38">
        <f t="shared" si="509"/>
        <v>10</v>
      </c>
      <c r="S8128" s="38">
        <f t="shared" ca="1" si="510"/>
        <v>0</v>
      </c>
      <c r="T8128" s="38">
        <f t="shared" ca="1" si="507"/>
        <v>10</v>
      </c>
      <c r="U8128" s="38">
        <f ca="1">SUM($R$9:S8128)</f>
        <v>-205800</v>
      </c>
    </row>
    <row r="8129" spans="16:21" x14ac:dyDescent="0.2">
      <c r="P8129">
        <v>8121</v>
      </c>
      <c r="Q8129" s="37">
        <f t="shared" ca="1" si="508"/>
        <v>0</v>
      </c>
      <c r="R8129" s="38">
        <f t="shared" si="509"/>
        <v>10</v>
      </c>
      <c r="S8129" s="38">
        <f t="shared" ca="1" si="510"/>
        <v>0</v>
      </c>
      <c r="T8129" s="38">
        <f t="shared" ca="1" si="507"/>
        <v>10</v>
      </c>
      <c r="U8129" s="38">
        <f ca="1">SUM($R$9:S8129)</f>
        <v>-205790</v>
      </c>
    </row>
    <row r="8130" spans="16:21" x14ac:dyDescent="0.2">
      <c r="P8130">
        <v>8122</v>
      </c>
      <c r="Q8130" s="37">
        <f t="shared" ca="1" si="508"/>
        <v>0</v>
      </c>
      <c r="R8130" s="38">
        <f t="shared" si="509"/>
        <v>10</v>
      </c>
      <c r="S8130" s="38">
        <f t="shared" ca="1" si="510"/>
        <v>0</v>
      </c>
      <c r="T8130" s="38">
        <f t="shared" ca="1" si="507"/>
        <v>10</v>
      </c>
      <c r="U8130" s="38">
        <f ca="1">SUM($R$9:S8130)</f>
        <v>-205780</v>
      </c>
    </row>
    <row r="8131" spans="16:21" x14ac:dyDescent="0.2">
      <c r="P8131">
        <v>8123</v>
      </c>
      <c r="Q8131" s="37">
        <f t="shared" ca="1" si="508"/>
        <v>0</v>
      </c>
      <c r="R8131" s="38">
        <f t="shared" si="509"/>
        <v>10</v>
      </c>
      <c r="S8131" s="38">
        <f t="shared" ca="1" si="510"/>
        <v>0</v>
      </c>
      <c r="T8131" s="38">
        <f t="shared" ca="1" si="507"/>
        <v>10</v>
      </c>
      <c r="U8131" s="38">
        <f ca="1">SUM($R$9:S8131)</f>
        <v>-205770</v>
      </c>
    </row>
    <row r="8132" spans="16:21" x14ac:dyDescent="0.2">
      <c r="P8132">
        <v>8124</v>
      </c>
      <c r="Q8132" s="37">
        <f t="shared" ca="1" si="508"/>
        <v>0</v>
      </c>
      <c r="R8132" s="38">
        <f t="shared" si="509"/>
        <v>10</v>
      </c>
      <c r="S8132" s="38">
        <f t="shared" ca="1" si="510"/>
        <v>0</v>
      </c>
      <c r="T8132" s="38">
        <f t="shared" ca="1" si="507"/>
        <v>10</v>
      </c>
      <c r="U8132" s="38">
        <f ca="1">SUM($R$9:S8132)</f>
        <v>-205760</v>
      </c>
    </row>
    <row r="8133" spans="16:21" x14ac:dyDescent="0.2">
      <c r="P8133">
        <v>8125</v>
      </c>
      <c r="Q8133" s="37">
        <f t="shared" ca="1" si="508"/>
        <v>0</v>
      </c>
      <c r="R8133" s="38">
        <f t="shared" si="509"/>
        <v>10</v>
      </c>
      <c r="S8133" s="38">
        <f t="shared" ca="1" si="510"/>
        <v>0</v>
      </c>
      <c r="T8133" s="38">
        <f t="shared" ca="1" si="507"/>
        <v>10</v>
      </c>
      <c r="U8133" s="38">
        <f ca="1">SUM($R$9:S8133)</f>
        <v>-205750</v>
      </c>
    </row>
    <row r="8134" spans="16:21" x14ac:dyDescent="0.2">
      <c r="P8134">
        <v>8126</v>
      </c>
      <c r="Q8134" s="37">
        <f t="shared" ca="1" si="508"/>
        <v>1</v>
      </c>
      <c r="R8134" s="38">
        <f t="shared" si="509"/>
        <v>10</v>
      </c>
      <c r="S8134" s="38">
        <f t="shared" ca="1" si="510"/>
        <v>-1000</v>
      </c>
      <c r="T8134" s="38">
        <f t="shared" ca="1" si="507"/>
        <v>-990</v>
      </c>
      <c r="U8134" s="38">
        <f ca="1">SUM($R$9:S8134)</f>
        <v>-206740</v>
      </c>
    </row>
    <row r="8135" spans="16:21" x14ac:dyDescent="0.2">
      <c r="P8135">
        <v>8127</v>
      </c>
      <c r="Q8135" s="37">
        <f t="shared" ca="1" si="508"/>
        <v>0</v>
      </c>
      <c r="R8135" s="38">
        <f t="shared" si="509"/>
        <v>10</v>
      </c>
      <c r="S8135" s="38">
        <f t="shared" ca="1" si="510"/>
        <v>0</v>
      </c>
      <c r="T8135" s="38">
        <f t="shared" ca="1" si="507"/>
        <v>10</v>
      </c>
      <c r="U8135" s="38">
        <f ca="1">SUM($R$9:S8135)</f>
        <v>-206730</v>
      </c>
    </row>
    <row r="8136" spans="16:21" x14ac:dyDescent="0.2">
      <c r="P8136">
        <v>8128</v>
      </c>
      <c r="Q8136" s="37">
        <f t="shared" ca="1" si="508"/>
        <v>0</v>
      </c>
      <c r="R8136" s="38">
        <f t="shared" si="509"/>
        <v>10</v>
      </c>
      <c r="S8136" s="38">
        <f t="shared" ca="1" si="510"/>
        <v>0</v>
      </c>
      <c r="T8136" s="38">
        <f t="shared" ca="1" si="507"/>
        <v>10</v>
      </c>
      <c r="U8136" s="38">
        <f ca="1">SUM($R$9:S8136)</f>
        <v>-206720</v>
      </c>
    </row>
    <row r="8137" spans="16:21" x14ac:dyDescent="0.2">
      <c r="P8137">
        <v>8129</v>
      </c>
      <c r="Q8137" s="37">
        <f t="shared" ca="1" si="508"/>
        <v>0</v>
      </c>
      <c r="R8137" s="38">
        <f t="shared" si="509"/>
        <v>10</v>
      </c>
      <c r="S8137" s="38">
        <f t="shared" ca="1" si="510"/>
        <v>0</v>
      </c>
      <c r="T8137" s="38">
        <f t="shared" ca="1" si="507"/>
        <v>10</v>
      </c>
      <c r="U8137" s="38">
        <f ca="1">SUM($R$9:S8137)</f>
        <v>-206710</v>
      </c>
    </row>
    <row r="8138" spans="16:21" x14ac:dyDescent="0.2">
      <c r="P8138">
        <v>8130</v>
      </c>
      <c r="Q8138" s="37">
        <f t="shared" ca="1" si="508"/>
        <v>0</v>
      </c>
      <c r="R8138" s="38">
        <f t="shared" si="509"/>
        <v>10</v>
      </c>
      <c r="S8138" s="38">
        <f t="shared" ca="1" si="510"/>
        <v>0</v>
      </c>
      <c r="T8138" s="38">
        <f t="shared" ref="T8138:T8201" ca="1" si="511">R8138+S8138</f>
        <v>10</v>
      </c>
      <c r="U8138" s="38">
        <f ca="1">SUM($R$9:S8138)</f>
        <v>-206700</v>
      </c>
    </row>
    <row r="8139" spans="16:21" x14ac:dyDescent="0.2">
      <c r="P8139">
        <v>8131</v>
      </c>
      <c r="Q8139" s="37">
        <f t="shared" ca="1" si="508"/>
        <v>0</v>
      </c>
      <c r="R8139" s="38">
        <f t="shared" si="509"/>
        <v>10</v>
      </c>
      <c r="S8139" s="38">
        <f t="shared" ca="1" si="510"/>
        <v>0</v>
      </c>
      <c r="T8139" s="38">
        <f t="shared" ca="1" si="511"/>
        <v>10</v>
      </c>
      <c r="U8139" s="38">
        <f ca="1">SUM($R$9:S8139)</f>
        <v>-206690</v>
      </c>
    </row>
    <row r="8140" spans="16:21" x14ac:dyDescent="0.2">
      <c r="P8140">
        <v>8132</v>
      </c>
      <c r="Q8140" s="37">
        <f t="shared" ca="1" si="508"/>
        <v>0</v>
      </c>
      <c r="R8140" s="38">
        <f t="shared" si="509"/>
        <v>10</v>
      </c>
      <c r="S8140" s="38">
        <f t="shared" ca="1" si="510"/>
        <v>0</v>
      </c>
      <c r="T8140" s="38">
        <f t="shared" ca="1" si="511"/>
        <v>10</v>
      </c>
      <c r="U8140" s="38">
        <f ca="1">SUM($R$9:S8140)</f>
        <v>-206680</v>
      </c>
    </row>
    <row r="8141" spans="16:21" x14ac:dyDescent="0.2">
      <c r="P8141">
        <v>8133</v>
      </c>
      <c r="Q8141" s="37">
        <f t="shared" ca="1" si="508"/>
        <v>0</v>
      </c>
      <c r="R8141" s="38">
        <f t="shared" si="509"/>
        <v>10</v>
      </c>
      <c r="S8141" s="38">
        <f t="shared" ca="1" si="510"/>
        <v>0</v>
      </c>
      <c r="T8141" s="38">
        <f t="shared" ca="1" si="511"/>
        <v>10</v>
      </c>
      <c r="U8141" s="38">
        <f ca="1">SUM($R$9:S8141)</f>
        <v>-206670</v>
      </c>
    </row>
    <row r="8142" spans="16:21" x14ac:dyDescent="0.2">
      <c r="P8142">
        <v>8134</v>
      </c>
      <c r="Q8142" s="37">
        <f t="shared" ca="1" si="508"/>
        <v>0</v>
      </c>
      <c r="R8142" s="38">
        <f t="shared" si="509"/>
        <v>10</v>
      </c>
      <c r="S8142" s="38">
        <f t="shared" ca="1" si="510"/>
        <v>0</v>
      </c>
      <c r="T8142" s="38">
        <f t="shared" ca="1" si="511"/>
        <v>10</v>
      </c>
      <c r="U8142" s="38">
        <f ca="1">SUM($R$9:S8142)</f>
        <v>-206660</v>
      </c>
    </row>
    <row r="8143" spans="16:21" x14ac:dyDescent="0.2">
      <c r="P8143">
        <v>8135</v>
      </c>
      <c r="Q8143" s="37">
        <f t="shared" ca="1" si="508"/>
        <v>0</v>
      </c>
      <c r="R8143" s="38">
        <f t="shared" si="509"/>
        <v>10</v>
      </c>
      <c r="S8143" s="38">
        <f t="shared" ca="1" si="510"/>
        <v>0</v>
      </c>
      <c r="T8143" s="38">
        <f t="shared" ca="1" si="511"/>
        <v>10</v>
      </c>
      <c r="U8143" s="38">
        <f ca="1">SUM($R$9:S8143)</f>
        <v>-206650</v>
      </c>
    </row>
    <row r="8144" spans="16:21" x14ac:dyDescent="0.2">
      <c r="P8144">
        <v>8136</v>
      </c>
      <c r="Q8144" s="37">
        <f t="shared" ca="1" si="508"/>
        <v>0</v>
      </c>
      <c r="R8144" s="38">
        <f t="shared" si="509"/>
        <v>10</v>
      </c>
      <c r="S8144" s="38">
        <f t="shared" ca="1" si="510"/>
        <v>0</v>
      </c>
      <c r="T8144" s="38">
        <f t="shared" ca="1" si="511"/>
        <v>10</v>
      </c>
      <c r="U8144" s="38">
        <f ca="1">SUM($R$9:S8144)</f>
        <v>-206640</v>
      </c>
    </row>
    <row r="8145" spans="16:21" x14ac:dyDescent="0.2">
      <c r="P8145">
        <v>8137</v>
      </c>
      <c r="Q8145" s="37">
        <f t="shared" ca="1" si="508"/>
        <v>0</v>
      </c>
      <c r="R8145" s="38">
        <f t="shared" si="509"/>
        <v>10</v>
      </c>
      <c r="S8145" s="38">
        <f t="shared" ca="1" si="510"/>
        <v>0</v>
      </c>
      <c r="T8145" s="38">
        <f t="shared" ca="1" si="511"/>
        <v>10</v>
      </c>
      <c r="U8145" s="38">
        <f ca="1">SUM($R$9:S8145)</f>
        <v>-206630</v>
      </c>
    </row>
    <row r="8146" spans="16:21" x14ac:dyDescent="0.2">
      <c r="P8146">
        <v>8138</v>
      </c>
      <c r="Q8146" s="37">
        <f t="shared" ca="1" si="508"/>
        <v>0</v>
      </c>
      <c r="R8146" s="38">
        <f t="shared" si="509"/>
        <v>10</v>
      </c>
      <c r="S8146" s="38">
        <f t="shared" ca="1" si="510"/>
        <v>0</v>
      </c>
      <c r="T8146" s="38">
        <f t="shared" ca="1" si="511"/>
        <v>10</v>
      </c>
      <c r="U8146" s="38">
        <f ca="1">SUM($R$9:S8146)</f>
        <v>-206620</v>
      </c>
    </row>
    <row r="8147" spans="16:21" x14ac:dyDescent="0.2">
      <c r="P8147">
        <v>8139</v>
      </c>
      <c r="Q8147" s="37">
        <f t="shared" ca="1" si="508"/>
        <v>0</v>
      </c>
      <c r="R8147" s="38">
        <f t="shared" si="509"/>
        <v>10</v>
      </c>
      <c r="S8147" s="38">
        <f t="shared" ca="1" si="510"/>
        <v>0</v>
      </c>
      <c r="T8147" s="38">
        <f t="shared" ca="1" si="511"/>
        <v>10</v>
      </c>
      <c r="U8147" s="38">
        <f ca="1">SUM($R$9:S8147)</f>
        <v>-206610</v>
      </c>
    </row>
    <row r="8148" spans="16:21" x14ac:dyDescent="0.2">
      <c r="P8148">
        <v>8140</v>
      </c>
      <c r="Q8148" s="37">
        <f t="shared" ca="1" si="508"/>
        <v>0</v>
      </c>
      <c r="R8148" s="38">
        <f t="shared" si="509"/>
        <v>10</v>
      </c>
      <c r="S8148" s="38">
        <f t="shared" ca="1" si="510"/>
        <v>0</v>
      </c>
      <c r="T8148" s="38">
        <f t="shared" ca="1" si="511"/>
        <v>10</v>
      </c>
      <c r="U8148" s="38">
        <f ca="1">SUM($R$9:S8148)</f>
        <v>-206600</v>
      </c>
    </row>
    <row r="8149" spans="16:21" x14ac:dyDescent="0.2">
      <c r="P8149">
        <v>8141</v>
      </c>
      <c r="Q8149" s="37">
        <f t="shared" ca="1" si="508"/>
        <v>0</v>
      </c>
      <c r="R8149" s="38">
        <f t="shared" si="509"/>
        <v>10</v>
      </c>
      <c r="S8149" s="38">
        <f t="shared" ca="1" si="510"/>
        <v>0</v>
      </c>
      <c r="T8149" s="38">
        <f t="shared" ca="1" si="511"/>
        <v>10</v>
      </c>
      <c r="U8149" s="38">
        <f ca="1">SUM($R$9:S8149)</f>
        <v>-206590</v>
      </c>
    </row>
    <row r="8150" spans="16:21" x14ac:dyDescent="0.2">
      <c r="P8150">
        <v>8142</v>
      </c>
      <c r="Q8150" s="37">
        <f t="shared" ca="1" si="508"/>
        <v>0</v>
      </c>
      <c r="R8150" s="38">
        <f t="shared" si="509"/>
        <v>10</v>
      </c>
      <c r="S8150" s="38">
        <f t="shared" ca="1" si="510"/>
        <v>0</v>
      </c>
      <c r="T8150" s="38">
        <f t="shared" ca="1" si="511"/>
        <v>10</v>
      </c>
      <c r="U8150" s="38">
        <f ca="1">SUM($R$9:S8150)</f>
        <v>-206580</v>
      </c>
    </row>
    <row r="8151" spans="16:21" x14ac:dyDescent="0.2">
      <c r="P8151">
        <v>8143</v>
      </c>
      <c r="Q8151" s="37">
        <f t="shared" ca="1" si="508"/>
        <v>0</v>
      </c>
      <c r="R8151" s="38">
        <f t="shared" si="509"/>
        <v>10</v>
      </c>
      <c r="S8151" s="38">
        <f t="shared" ca="1" si="510"/>
        <v>0</v>
      </c>
      <c r="T8151" s="38">
        <f t="shared" ca="1" si="511"/>
        <v>10</v>
      </c>
      <c r="U8151" s="38">
        <f ca="1">SUM($R$9:S8151)</f>
        <v>-206570</v>
      </c>
    </row>
    <row r="8152" spans="16:21" x14ac:dyDescent="0.2">
      <c r="P8152">
        <v>8144</v>
      </c>
      <c r="Q8152" s="37">
        <f t="shared" ca="1" si="508"/>
        <v>0</v>
      </c>
      <c r="R8152" s="38">
        <f t="shared" si="509"/>
        <v>10</v>
      </c>
      <c r="S8152" s="38">
        <f t="shared" ca="1" si="510"/>
        <v>0</v>
      </c>
      <c r="T8152" s="38">
        <f t="shared" ca="1" si="511"/>
        <v>10</v>
      </c>
      <c r="U8152" s="38">
        <f ca="1">SUM($R$9:S8152)</f>
        <v>-206560</v>
      </c>
    </row>
    <row r="8153" spans="16:21" x14ac:dyDescent="0.2">
      <c r="P8153">
        <v>8145</v>
      </c>
      <c r="Q8153" s="37">
        <f t="shared" ca="1" si="508"/>
        <v>0</v>
      </c>
      <c r="R8153" s="38">
        <f t="shared" si="509"/>
        <v>10</v>
      </c>
      <c r="S8153" s="38">
        <f t="shared" ca="1" si="510"/>
        <v>0</v>
      </c>
      <c r="T8153" s="38">
        <f t="shared" ca="1" si="511"/>
        <v>10</v>
      </c>
      <c r="U8153" s="38">
        <f ca="1">SUM($R$9:S8153)</f>
        <v>-206550</v>
      </c>
    </row>
    <row r="8154" spans="16:21" x14ac:dyDescent="0.2">
      <c r="P8154">
        <v>8146</v>
      </c>
      <c r="Q8154" s="37">
        <f t="shared" ca="1" si="508"/>
        <v>0</v>
      </c>
      <c r="R8154" s="38">
        <f t="shared" si="509"/>
        <v>10</v>
      </c>
      <c r="S8154" s="38">
        <f t="shared" ca="1" si="510"/>
        <v>0</v>
      </c>
      <c r="T8154" s="38">
        <f t="shared" ca="1" si="511"/>
        <v>10</v>
      </c>
      <c r="U8154" s="38">
        <f ca="1">SUM($R$9:S8154)</f>
        <v>-206540</v>
      </c>
    </row>
    <row r="8155" spans="16:21" x14ac:dyDescent="0.2">
      <c r="P8155">
        <v>8147</v>
      </c>
      <c r="Q8155" s="37">
        <f t="shared" ca="1" si="508"/>
        <v>0</v>
      </c>
      <c r="R8155" s="38">
        <f t="shared" si="509"/>
        <v>10</v>
      </c>
      <c r="S8155" s="38">
        <f t="shared" ca="1" si="510"/>
        <v>0</v>
      </c>
      <c r="T8155" s="38">
        <f t="shared" ca="1" si="511"/>
        <v>10</v>
      </c>
      <c r="U8155" s="38">
        <f ca="1">SUM($R$9:S8155)</f>
        <v>-206530</v>
      </c>
    </row>
    <row r="8156" spans="16:21" x14ac:dyDescent="0.2">
      <c r="P8156">
        <v>8148</v>
      </c>
      <c r="Q8156" s="37">
        <f t="shared" ca="1" si="508"/>
        <v>0</v>
      </c>
      <c r="R8156" s="38">
        <f t="shared" si="509"/>
        <v>10</v>
      </c>
      <c r="S8156" s="38">
        <f t="shared" ca="1" si="510"/>
        <v>0</v>
      </c>
      <c r="T8156" s="38">
        <f t="shared" ca="1" si="511"/>
        <v>10</v>
      </c>
      <c r="U8156" s="38">
        <f ca="1">SUM($R$9:S8156)</f>
        <v>-206520</v>
      </c>
    </row>
    <row r="8157" spans="16:21" x14ac:dyDescent="0.2">
      <c r="P8157">
        <v>8149</v>
      </c>
      <c r="Q8157" s="37">
        <f t="shared" ca="1" si="508"/>
        <v>0</v>
      </c>
      <c r="R8157" s="38">
        <f t="shared" si="509"/>
        <v>10</v>
      </c>
      <c r="S8157" s="38">
        <f t="shared" ca="1" si="510"/>
        <v>0</v>
      </c>
      <c r="T8157" s="38">
        <f t="shared" ca="1" si="511"/>
        <v>10</v>
      </c>
      <c r="U8157" s="38">
        <f ca="1">SUM($R$9:S8157)</f>
        <v>-206510</v>
      </c>
    </row>
    <row r="8158" spans="16:21" x14ac:dyDescent="0.2">
      <c r="P8158">
        <v>8150</v>
      </c>
      <c r="Q8158" s="37">
        <f t="shared" ca="1" si="508"/>
        <v>0</v>
      </c>
      <c r="R8158" s="38">
        <f t="shared" si="509"/>
        <v>10</v>
      </c>
      <c r="S8158" s="38">
        <f t="shared" ca="1" si="510"/>
        <v>0</v>
      </c>
      <c r="T8158" s="38">
        <f t="shared" ca="1" si="511"/>
        <v>10</v>
      </c>
      <c r="U8158" s="38">
        <f ca="1">SUM($R$9:S8158)</f>
        <v>-206500</v>
      </c>
    </row>
    <row r="8159" spans="16:21" x14ac:dyDescent="0.2">
      <c r="P8159">
        <v>8151</v>
      </c>
      <c r="Q8159" s="37">
        <f t="shared" ca="1" si="508"/>
        <v>1</v>
      </c>
      <c r="R8159" s="38">
        <f t="shared" si="509"/>
        <v>10</v>
      </c>
      <c r="S8159" s="38">
        <f t="shared" ca="1" si="510"/>
        <v>-1000</v>
      </c>
      <c r="T8159" s="38">
        <f t="shared" ca="1" si="511"/>
        <v>-990</v>
      </c>
      <c r="U8159" s="38">
        <f ca="1">SUM($R$9:S8159)</f>
        <v>-207490</v>
      </c>
    </row>
    <row r="8160" spans="16:21" x14ac:dyDescent="0.2">
      <c r="P8160">
        <v>8152</v>
      </c>
      <c r="Q8160" s="37">
        <f t="shared" ca="1" si="508"/>
        <v>0</v>
      </c>
      <c r="R8160" s="38">
        <f t="shared" si="509"/>
        <v>10</v>
      </c>
      <c r="S8160" s="38">
        <f t="shared" ca="1" si="510"/>
        <v>0</v>
      </c>
      <c r="T8160" s="38">
        <f t="shared" ca="1" si="511"/>
        <v>10</v>
      </c>
      <c r="U8160" s="38">
        <f ca="1">SUM($R$9:S8160)</f>
        <v>-207480</v>
      </c>
    </row>
    <row r="8161" spans="16:21" x14ac:dyDescent="0.2">
      <c r="P8161">
        <v>8153</v>
      </c>
      <c r="Q8161" s="37">
        <f t="shared" ca="1" si="508"/>
        <v>0</v>
      </c>
      <c r="R8161" s="38">
        <f t="shared" si="509"/>
        <v>10</v>
      </c>
      <c r="S8161" s="38">
        <f t="shared" ca="1" si="510"/>
        <v>0</v>
      </c>
      <c r="T8161" s="38">
        <f t="shared" ca="1" si="511"/>
        <v>10</v>
      </c>
      <c r="U8161" s="38">
        <f ca="1">SUM($R$9:S8161)</f>
        <v>-207470</v>
      </c>
    </row>
    <row r="8162" spans="16:21" x14ac:dyDescent="0.2">
      <c r="P8162">
        <v>8154</v>
      </c>
      <c r="Q8162" s="37">
        <f t="shared" ca="1" si="508"/>
        <v>0</v>
      </c>
      <c r="R8162" s="38">
        <f t="shared" si="509"/>
        <v>10</v>
      </c>
      <c r="S8162" s="38">
        <f t="shared" ca="1" si="510"/>
        <v>0</v>
      </c>
      <c r="T8162" s="38">
        <f t="shared" ca="1" si="511"/>
        <v>10</v>
      </c>
      <c r="U8162" s="38">
        <f ca="1">SUM($R$9:S8162)</f>
        <v>-207460</v>
      </c>
    </row>
    <row r="8163" spans="16:21" x14ac:dyDescent="0.2">
      <c r="P8163">
        <v>8155</v>
      </c>
      <c r="Q8163" s="37">
        <f t="shared" ca="1" si="508"/>
        <v>0</v>
      </c>
      <c r="R8163" s="38">
        <f t="shared" si="509"/>
        <v>10</v>
      </c>
      <c r="S8163" s="38">
        <f t="shared" ca="1" si="510"/>
        <v>0</v>
      </c>
      <c r="T8163" s="38">
        <f t="shared" ca="1" si="511"/>
        <v>10</v>
      </c>
      <c r="U8163" s="38">
        <f ca="1">SUM($R$9:S8163)</f>
        <v>-207450</v>
      </c>
    </row>
    <row r="8164" spans="16:21" x14ac:dyDescent="0.2">
      <c r="P8164">
        <v>8156</v>
      </c>
      <c r="Q8164" s="37">
        <f t="shared" ca="1" si="508"/>
        <v>1</v>
      </c>
      <c r="R8164" s="38">
        <f t="shared" si="509"/>
        <v>10</v>
      </c>
      <c r="S8164" s="38">
        <f t="shared" ca="1" si="510"/>
        <v>-1000</v>
      </c>
      <c r="T8164" s="38">
        <f t="shared" ca="1" si="511"/>
        <v>-990</v>
      </c>
      <c r="U8164" s="38">
        <f ca="1">SUM($R$9:S8164)</f>
        <v>-208440</v>
      </c>
    </row>
    <row r="8165" spans="16:21" x14ac:dyDescent="0.2">
      <c r="P8165">
        <v>8157</v>
      </c>
      <c r="Q8165" s="37">
        <f t="shared" ca="1" si="508"/>
        <v>0</v>
      </c>
      <c r="R8165" s="38">
        <f t="shared" si="509"/>
        <v>10</v>
      </c>
      <c r="S8165" s="38">
        <f t="shared" ca="1" si="510"/>
        <v>0</v>
      </c>
      <c r="T8165" s="38">
        <f t="shared" ca="1" si="511"/>
        <v>10</v>
      </c>
      <c r="U8165" s="38">
        <f ca="1">SUM($R$9:S8165)</f>
        <v>-208430</v>
      </c>
    </row>
    <row r="8166" spans="16:21" x14ac:dyDescent="0.2">
      <c r="P8166">
        <v>8158</v>
      </c>
      <c r="Q8166" s="37">
        <f t="shared" ca="1" si="508"/>
        <v>0</v>
      </c>
      <c r="R8166" s="38">
        <f t="shared" si="509"/>
        <v>10</v>
      </c>
      <c r="S8166" s="38">
        <f t="shared" ca="1" si="510"/>
        <v>0</v>
      </c>
      <c r="T8166" s="38">
        <f t="shared" ca="1" si="511"/>
        <v>10</v>
      </c>
      <c r="U8166" s="38">
        <f ca="1">SUM($R$9:S8166)</f>
        <v>-208420</v>
      </c>
    </row>
    <row r="8167" spans="16:21" x14ac:dyDescent="0.2">
      <c r="P8167">
        <v>8159</v>
      </c>
      <c r="Q8167" s="37">
        <f t="shared" ca="1" si="508"/>
        <v>0</v>
      </c>
      <c r="R8167" s="38">
        <f t="shared" si="509"/>
        <v>10</v>
      </c>
      <c r="S8167" s="38">
        <f t="shared" ca="1" si="510"/>
        <v>0</v>
      </c>
      <c r="T8167" s="38">
        <f t="shared" ca="1" si="511"/>
        <v>10</v>
      </c>
      <c r="U8167" s="38">
        <f ca="1">SUM($R$9:S8167)</f>
        <v>-208410</v>
      </c>
    </row>
    <row r="8168" spans="16:21" x14ac:dyDescent="0.2">
      <c r="P8168">
        <v>8160</v>
      </c>
      <c r="Q8168" s="37">
        <f t="shared" ca="1" si="508"/>
        <v>0</v>
      </c>
      <c r="R8168" s="38">
        <f t="shared" si="509"/>
        <v>10</v>
      </c>
      <c r="S8168" s="38">
        <f t="shared" ca="1" si="510"/>
        <v>0</v>
      </c>
      <c r="T8168" s="38">
        <f t="shared" ca="1" si="511"/>
        <v>10</v>
      </c>
      <c r="U8168" s="38">
        <f ca="1">SUM($R$9:S8168)</f>
        <v>-208400</v>
      </c>
    </row>
    <row r="8169" spans="16:21" x14ac:dyDescent="0.2">
      <c r="P8169">
        <v>8161</v>
      </c>
      <c r="Q8169" s="37">
        <f t="shared" ca="1" si="508"/>
        <v>0</v>
      </c>
      <c r="R8169" s="38">
        <f t="shared" si="509"/>
        <v>10</v>
      </c>
      <c r="S8169" s="38">
        <f t="shared" ca="1" si="510"/>
        <v>0</v>
      </c>
      <c r="T8169" s="38">
        <f t="shared" ca="1" si="511"/>
        <v>10</v>
      </c>
      <c r="U8169" s="38">
        <f ca="1">SUM($R$9:S8169)</f>
        <v>-208390</v>
      </c>
    </row>
    <row r="8170" spans="16:21" x14ac:dyDescent="0.2">
      <c r="P8170">
        <v>8162</v>
      </c>
      <c r="Q8170" s="37">
        <f t="shared" ca="1" si="508"/>
        <v>0</v>
      </c>
      <c r="R8170" s="38">
        <f t="shared" si="509"/>
        <v>10</v>
      </c>
      <c r="S8170" s="38">
        <f t="shared" ca="1" si="510"/>
        <v>0</v>
      </c>
      <c r="T8170" s="38">
        <f t="shared" ca="1" si="511"/>
        <v>10</v>
      </c>
      <c r="U8170" s="38">
        <f ca="1">SUM($R$9:S8170)</f>
        <v>-208380</v>
      </c>
    </row>
    <row r="8171" spans="16:21" x14ac:dyDescent="0.2">
      <c r="P8171">
        <v>8163</v>
      </c>
      <c r="Q8171" s="37">
        <f t="shared" ca="1" si="508"/>
        <v>0</v>
      </c>
      <c r="R8171" s="38">
        <f t="shared" si="509"/>
        <v>10</v>
      </c>
      <c r="S8171" s="38">
        <f t="shared" ca="1" si="510"/>
        <v>0</v>
      </c>
      <c r="T8171" s="38">
        <f t="shared" ca="1" si="511"/>
        <v>10</v>
      </c>
      <c r="U8171" s="38">
        <f ca="1">SUM($R$9:S8171)</f>
        <v>-208370</v>
      </c>
    </row>
    <row r="8172" spans="16:21" x14ac:dyDescent="0.2">
      <c r="P8172">
        <v>8164</v>
      </c>
      <c r="Q8172" s="37">
        <f t="shared" ca="1" si="508"/>
        <v>0</v>
      </c>
      <c r="R8172" s="38">
        <f t="shared" si="509"/>
        <v>10</v>
      </c>
      <c r="S8172" s="38">
        <f t="shared" ca="1" si="510"/>
        <v>0</v>
      </c>
      <c r="T8172" s="38">
        <f t="shared" ca="1" si="511"/>
        <v>10</v>
      </c>
      <c r="U8172" s="38">
        <f ca="1">SUM($R$9:S8172)</f>
        <v>-208360</v>
      </c>
    </row>
    <row r="8173" spans="16:21" x14ac:dyDescent="0.2">
      <c r="P8173">
        <v>8165</v>
      </c>
      <c r="Q8173" s="37">
        <f t="shared" ca="1" si="508"/>
        <v>0</v>
      </c>
      <c r="R8173" s="38">
        <f t="shared" si="509"/>
        <v>10</v>
      </c>
      <c r="S8173" s="38">
        <f t="shared" ca="1" si="510"/>
        <v>0</v>
      </c>
      <c r="T8173" s="38">
        <f t="shared" ca="1" si="511"/>
        <v>10</v>
      </c>
      <c r="U8173" s="38">
        <f ca="1">SUM($R$9:S8173)</f>
        <v>-208350</v>
      </c>
    </row>
    <row r="8174" spans="16:21" x14ac:dyDescent="0.2">
      <c r="P8174">
        <v>8166</v>
      </c>
      <c r="Q8174" s="37">
        <f t="shared" ca="1" si="508"/>
        <v>0</v>
      </c>
      <c r="R8174" s="38">
        <f t="shared" si="509"/>
        <v>10</v>
      </c>
      <c r="S8174" s="38">
        <f t="shared" ca="1" si="510"/>
        <v>0</v>
      </c>
      <c r="T8174" s="38">
        <f t="shared" ca="1" si="511"/>
        <v>10</v>
      </c>
      <c r="U8174" s="38">
        <f ca="1">SUM($R$9:S8174)</f>
        <v>-208340</v>
      </c>
    </row>
    <row r="8175" spans="16:21" x14ac:dyDescent="0.2">
      <c r="P8175">
        <v>8167</v>
      </c>
      <c r="Q8175" s="37">
        <f t="shared" ca="1" si="508"/>
        <v>0</v>
      </c>
      <c r="R8175" s="38">
        <f t="shared" si="509"/>
        <v>10</v>
      </c>
      <c r="S8175" s="38">
        <f t="shared" ca="1" si="510"/>
        <v>0</v>
      </c>
      <c r="T8175" s="38">
        <f t="shared" ca="1" si="511"/>
        <v>10</v>
      </c>
      <c r="U8175" s="38">
        <f ca="1">SUM($R$9:S8175)</f>
        <v>-208330</v>
      </c>
    </row>
    <row r="8176" spans="16:21" x14ac:dyDescent="0.2">
      <c r="P8176">
        <v>8168</v>
      </c>
      <c r="Q8176" s="37">
        <f t="shared" ca="1" si="508"/>
        <v>0</v>
      </c>
      <c r="R8176" s="38">
        <f t="shared" si="509"/>
        <v>10</v>
      </c>
      <c r="S8176" s="38">
        <f t="shared" ca="1" si="510"/>
        <v>0</v>
      </c>
      <c r="T8176" s="38">
        <f t="shared" ca="1" si="511"/>
        <v>10</v>
      </c>
      <c r="U8176" s="38">
        <f ca="1">SUM($R$9:S8176)</f>
        <v>-208320</v>
      </c>
    </row>
    <row r="8177" spans="16:21" x14ac:dyDescent="0.2">
      <c r="P8177">
        <v>8169</v>
      </c>
      <c r="Q8177" s="37">
        <f t="shared" ref="Q8177:Q8240" ca="1" si="512">IF(RAND()&lt;$C$2,1,0)</f>
        <v>0</v>
      </c>
      <c r="R8177" s="38">
        <f t="shared" ref="R8177:R8240" si="513">$G$2</f>
        <v>10</v>
      </c>
      <c r="S8177" s="38">
        <f t="shared" ref="S8177:S8240" ca="1" si="514">IF(Q8177=1,$G$3,$G$4)</f>
        <v>0</v>
      </c>
      <c r="T8177" s="38">
        <f t="shared" ca="1" si="511"/>
        <v>10</v>
      </c>
      <c r="U8177" s="38">
        <f ca="1">SUM($R$9:S8177)</f>
        <v>-208310</v>
      </c>
    </row>
    <row r="8178" spans="16:21" x14ac:dyDescent="0.2">
      <c r="P8178">
        <v>8170</v>
      </c>
      <c r="Q8178" s="37">
        <f t="shared" ca="1" si="512"/>
        <v>0</v>
      </c>
      <c r="R8178" s="38">
        <f t="shared" si="513"/>
        <v>10</v>
      </c>
      <c r="S8178" s="38">
        <f t="shared" ca="1" si="514"/>
        <v>0</v>
      </c>
      <c r="T8178" s="38">
        <f t="shared" ca="1" si="511"/>
        <v>10</v>
      </c>
      <c r="U8178" s="38">
        <f ca="1">SUM($R$9:S8178)</f>
        <v>-208300</v>
      </c>
    </row>
    <row r="8179" spans="16:21" x14ac:dyDescent="0.2">
      <c r="P8179">
        <v>8171</v>
      </c>
      <c r="Q8179" s="37">
        <f t="shared" ca="1" si="512"/>
        <v>0</v>
      </c>
      <c r="R8179" s="38">
        <f t="shared" si="513"/>
        <v>10</v>
      </c>
      <c r="S8179" s="38">
        <f t="shared" ca="1" si="514"/>
        <v>0</v>
      </c>
      <c r="T8179" s="38">
        <f t="shared" ca="1" si="511"/>
        <v>10</v>
      </c>
      <c r="U8179" s="38">
        <f ca="1">SUM($R$9:S8179)</f>
        <v>-208290</v>
      </c>
    </row>
    <row r="8180" spans="16:21" x14ac:dyDescent="0.2">
      <c r="P8180">
        <v>8172</v>
      </c>
      <c r="Q8180" s="37">
        <f t="shared" ca="1" si="512"/>
        <v>0</v>
      </c>
      <c r="R8180" s="38">
        <f t="shared" si="513"/>
        <v>10</v>
      </c>
      <c r="S8180" s="38">
        <f t="shared" ca="1" si="514"/>
        <v>0</v>
      </c>
      <c r="T8180" s="38">
        <f t="shared" ca="1" si="511"/>
        <v>10</v>
      </c>
      <c r="U8180" s="38">
        <f ca="1">SUM($R$9:S8180)</f>
        <v>-208280</v>
      </c>
    </row>
    <row r="8181" spans="16:21" x14ac:dyDescent="0.2">
      <c r="P8181">
        <v>8173</v>
      </c>
      <c r="Q8181" s="37">
        <f t="shared" ca="1" si="512"/>
        <v>0</v>
      </c>
      <c r="R8181" s="38">
        <f t="shared" si="513"/>
        <v>10</v>
      </c>
      <c r="S8181" s="38">
        <f t="shared" ca="1" si="514"/>
        <v>0</v>
      </c>
      <c r="T8181" s="38">
        <f t="shared" ca="1" si="511"/>
        <v>10</v>
      </c>
      <c r="U8181" s="38">
        <f ca="1">SUM($R$9:S8181)</f>
        <v>-208270</v>
      </c>
    </row>
    <row r="8182" spans="16:21" x14ac:dyDescent="0.2">
      <c r="P8182">
        <v>8174</v>
      </c>
      <c r="Q8182" s="37">
        <f t="shared" ca="1" si="512"/>
        <v>0</v>
      </c>
      <c r="R8182" s="38">
        <f t="shared" si="513"/>
        <v>10</v>
      </c>
      <c r="S8182" s="38">
        <f t="shared" ca="1" si="514"/>
        <v>0</v>
      </c>
      <c r="T8182" s="38">
        <f t="shared" ca="1" si="511"/>
        <v>10</v>
      </c>
      <c r="U8182" s="38">
        <f ca="1">SUM($R$9:S8182)</f>
        <v>-208260</v>
      </c>
    </row>
    <row r="8183" spans="16:21" x14ac:dyDescent="0.2">
      <c r="P8183">
        <v>8175</v>
      </c>
      <c r="Q8183" s="37">
        <f t="shared" ca="1" si="512"/>
        <v>0</v>
      </c>
      <c r="R8183" s="38">
        <f t="shared" si="513"/>
        <v>10</v>
      </c>
      <c r="S8183" s="38">
        <f t="shared" ca="1" si="514"/>
        <v>0</v>
      </c>
      <c r="T8183" s="38">
        <f t="shared" ca="1" si="511"/>
        <v>10</v>
      </c>
      <c r="U8183" s="38">
        <f ca="1">SUM($R$9:S8183)</f>
        <v>-208250</v>
      </c>
    </row>
    <row r="8184" spans="16:21" x14ac:dyDescent="0.2">
      <c r="P8184">
        <v>8176</v>
      </c>
      <c r="Q8184" s="37">
        <f t="shared" ca="1" si="512"/>
        <v>0</v>
      </c>
      <c r="R8184" s="38">
        <f t="shared" si="513"/>
        <v>10</v>
      </c>
      <c r="S8184" s="38">
        <f t="shared" ca="1" si="514"/>
        <v>0</v>
      </c>
      <c r="T8184" s="38">
        <f t="shared" ca="1" si="511"/>
        <v>10</v>
      </c>
      <c r="U8184" s="38">
        <f ca="1">SUM($R$9:S8184)</f>
        <v>-208240</v>
      </c>
    </row>
    <row r="8185" spans="16:21" x14ac:dyDescent="0.2">
      <c r="P8185">
        <v>8177</v>
      </c>
      <c r="Q8185" s="37">
        <f t="shared" ca="1" si="512"/>
        <v>0</v>
      </c>
      <c r="R8185" s="38">
        <f t="shared" si="513"/>
        <v>10</v>
      </c>
      <c r="S8185" s="38">
        <f t="shared" ca="1" si="514"/>
        <v>0</v>
      </c>
      <c r="T8185" s="38">
        <f t="shared" ca="1" si="511"/>
        <v>10</v>
      </c>
      <c r="U8185" s="38">
        <f ca="1">SUM($R$9:S8185)</f>
        <v>-208230</v>
      </c>
    </row>
    <row r="8186" spans="16:21" x14ac:dyDescent="0.2">
      <c r="P8186">
        <v>8178</v>
      </c>
      <c r="Q8186" s="37">
        <f t="shared" ca="1" si="512"/>
        <v>0</v>
      </c>
      <c r="R8186" s="38">
        <f t="shared" si="513"/>
        <v>10</v>
      </c>
      <c r="S8186" s="38">
        <f t="shared" ca="1" si="514"/>
        <v>0</v>
      </c>
      <c r="T8186" s="38">
        <f t="shared" ca="1" si="511"/>
        <v>10</v>
      </c>
      <c r="U8186" s="38">
        <f ca="1">SUM($R$9:S8186)</f>
        <v>-208220</v>
      </c>
    </row>
    <row r="8187" spans="16:21" x14ac:dyDescent="0.2">
      <c r="P8187">
        <v>8179</v>
      </c>
      <c r="Q8187" s="37">
        <f t="shared" ca="1" si="512"/>
        <v>0</v>
      </c>
      <c r="R8187" s="38">
        <f t="shared" si="513"/>
        <v>10</v>
      </c>
      <c r="S8187" s="38">
        <f t="shared" ca="1" si="514"/>
        <v>0</v>
      </c>
      <c r="T8187" s="38">
        <f t="shared" ca="1" si="511"/>
        <v>10</v>
      </c>
      <c r="U8187" s="38">
        <f ca="1">SUM($R$9:S8187)</f>
        <v>-208210</v>
      </c>
    </row>
    <row r="8188" spans="16:21" x14ac:dyDescent="0.2">
      <c r="P8188">
        <v>8180</v>
      </c>
      <c r="Q8188" s="37">
        <f t="shared" ca="1" si="512"/>
        <v>0</v>
      </c>
      <c r="R8188" s="38">
        <f t="shared" si="513"/>
        <v>10</v>
      </c>
      <c r="S8188" s="38">
        <f t="shared" ca="1" si="514"/>
        <v>0</v>
      </c>
      <c r="T8188" s="38">
        <f t="shared" ca="1" si="511"/>
        <v>10</v>
      </c>
      <c r="U8188" s="38">
        <f ca="1">SUM($R$9:S8188)</f>
        <v>-208200</v>
      </c>
    </row>
    <row r="8189" spans="16:21" x14ac:dyDescent="0.2">
      <c r="P8189">
        <v>8181</v>
      </c>
      <c r="Q8189" s="37">
        <f t="shared" ca="1" si="512"/>
        <v>0</v>
      </c>
      <c r="R8189" s="38">
        <f t="shared" si="513"/>
        <v>10</v>
      </c>
      <c r="S8189" s="38">
        <f t="shared" ca="1" si="514"/>
        <v>0</v>
      </c>
      <c r="T8189" s="38">
        <f t="shared" ca="1" si="511"/>
        <v>10</v>
      </c>
      <c r="U8189" s="38">
        <f ca="1">SUM($R$9:S8189)</f>
        <v>-208190</v>
      </c>
    </row>
    <row r="8190" spans="16:21" x14ac:dyDescent="0.2">
      <c r="P8190">
        <v>8182</v>
      </c>
      <c r="Q8190" s="37">
        <f t="shared" ca="1" si="512"/>
        <v>0</v>
      </c>
      <c r="R8190" s="38">
        <f t="shared" si="513"/>
        <v>10</v>
      </c>
      <c r="S8190" s="38">
        <f t="shared" ca="1" si="514"/>
        <v>0</v>
      </c>
      <c r="T8190" s="38">
        <f t="shared" ca="1" si="511"/>
        <v>10</v>
      </c>
      <c r="U8190" s="38">
        <f ca="1">SUM($R$9:S8190)</f>
        <v>-208180</v>
      </c>
    </row>
    <row r="8191" spans="16:21" x14ac:dyDescent="0.2">
      <c r="P8191">
        <v>8183</v>
      </c>
      <c r="Q8191" s="37">
        <f t="shared" ca="1" si="512"/>
        <v>0</v>
      </c>
      <c r="R8191" s="38">
        <f t="shared" si="513"/>
        <v>10</v>
      </c>
      <c r="S8191" s="38">
        <f t="shared" ca="1" si="514"/>
        <v>0</v>
      </c>
      <c r="T8191" s="38">
        <f t="shared" ca="1" si="511"/>
        <v>10</v>
      </c>
      <c r="U8191" s="38">
        <f ca="1">SUM($R$9:S8191)</f>
        <v>-208170</v>
      </c>
    </row>
    <row r="8192" spans="16:21" x14ac:dyDescent="0.2">
      <c r="P8192">
        <v>8184</v>
      </c>
      <c r="Q8192" s="37">
        <f t="shared" ca="1" si="512"/>
        <v>0</v>
      </c>
      <c r="R8192" s="38">
        <f t="shared" si="513"/>
        <v>10</v>
      </c>
      <c r="S8192" s="38">
        <f t="shared" ca="1" si="514"/>
        <v>0</v>
      </c>
      <c r="T8192" s="38">
        <f t="shared" ca="1" si="511"/>
        <v>10</v>
      </c>
      <c r="U8192" s="38">
        <f ca="1">SUM($R$9:S8192)</f>
        <v>-208160</v>
      </c>
    </row>
    <row r="8193" spans="16:21" x14ac:dyDescent="0.2">
      <c r="P8193">
        <v>8185</v>
      </c>
      <c r="Q8193" s="37">
        <f t="shared" ca="1" si="512"/>
        <v>0</v>
      </c>
      <c r="R8193" s="38">
        <f t="shared" si="513"/>
        <v>10</v>
      </c>
      <c r="S8193" s="38">
        <f t="shared" ca="1" si="514"/>
        <v>0</v>
      </c>
      <c r="T8193" s="38">
        <f t="shared" ca="1" si="511"/>
        <v>10</v>
      </c>
      <c r="U8193" s="38">
        <f ca="1">SUM($R$9:S8193)</f>
        <v>-208150</v>
      </c>
    </row>
    <row r="8194" spans="16:21" x14ac:dyDescent="0.2">
      <c r="P8194">
        <v>8186</v>
      </c>
      <c r="Q8194" s="37">
        <f t="shared" ca="1" si="512"/>
        <v>0</v>
      </c>
      <c r="R8194" s="38">
        <f t="shared" si="513"/>
        <v>10</v>
      </c>
      <c r="S8194" s="38">
        <f t="shared" ca="1" si="514"/>
        <v>0</v>
      </c>
      <c r="T8194" s="38">
        <f t="shared" ca="1" si="511"/>
        <v>10</v>
      </c>
      <c r="U8194" s="38">
        <f ca="1">SUM($R$9:S8194)</f>
        <v>-208140</v>
      </c>
    </row>
    <row r="8195" spans="16:21" x14ac:dyDescent="0.2">
      <c r="P8195">
        <v>8187</v>
      </c>
      <c r="Q8195" s="37">
        <f t="shared" ca="1" si="512"/>
        <v>0</v>
      </c>
      <c r="R8195" s="38">
        <f t="shared" si="513"/>
        <v>10</v>
      </c>
      <c r="S8195" s="38">
        <f t="shared" ca="1" si="514"/>
        <v>0</v>
      </c>
      <c r="T8195" s="38">
        <f t="shared" ca="1" si="511"/>
        <v>10</v>
      </c>
      <c r="U8195" s="38">
        <f ca="1">SUM($R$9:S8195)</f>
        <v>-208130</v>
      </c>
    </row>
    <row r="8196" spans="16:21" x14ac:dyDescent="0.2">
      <c r="P8196">
        <v>8188</v>
      </c>
      <c r="Q8196" s="37">
        <f t="shared" ca="1" si="512"/>
        <v>0</v>
      </c>
      <c r="R8196" s="38">
        <f t="shared" si="513"/>
        <v>10</v>
      </c>
      <c r="S8196" s="38">
        <f t="shared" ca="1" si="514"/>
        <v>0</v>
      </c>
      <c r="T8196" s="38">
        <f t="shared" ca="1" si="511"/>
        <v>10</v>
      </c>
      <c r="U8196" s="38">
        <f ca="1">SUM($R$9:S8196)</f>
        <v>-208120</v>
      </c>
    </row>
    <row r="8197" spans="16:21" x14ac:dyDescent="0.2">
      <c r="P8197">
        <v>8189</v>
      </c>
      <c r="Q8197" s="37">
        <f t="shared" ca="1" si="512"/>
        <v>0</v>
      </c>
      <c r="R8197" s="38">
        <f t="shared" si="513"/>
        <v>10</v>
      </c>
      <c r="S8197" s="38">
        <f t="shared" ca="1" si="514"/>
        <v>0</v>
      </c>
      <c r="T8197" s="38">
        <f t="shared" ca="1" si="511"/>
        <v>10</v>
      </c>
      <c r="U8197" s="38">
        <f ca="1">SUM($R$9:S8197)</f>
        <v>-208110</v>
      </c>
    </row>
    <row r="8198" spans="16:21" x14ac:dyDescent="0.2">
      <c r="P8198">
        <v>8190</v>
      </c>
      <c r="Q8198" s="37">
        <f t="shared" ca="1" si="512"/>
        <v>0</v>
      </c>
      <c r="R8198" s="38">
        <f t="shared" si="513"/>
        <v>10</v>
      </c>
      <c r="S8198" s="38">
        <f t="shared" ca="1" si="514"/>
        <v>0</v>
      </c>
      <c r="T8198" s="38">
        <f t="shared" ca="1" si="511"/>
        <v>10</v>
      </c>
      <c r="U8198" s="38">
        <f ca="1">SUM($R$9:S8198)</f>
        <v>-208100</v>
      </c>
    </row>
    <row r="8199" spans="16:21" x14ac:dyDescent="0.2">
      <c r="P8199">
        <v>8191</v>
      </c>
      <c r="Q8199" s="37">
        <f t="shared" ca="1" si="512"/>
        <v>0</v>
      </c>
      <c r="R8199" s="38">
        <f t="shared" si="513"/>
        <v>10</v>
      </c>
      <c r="S8199" s="38">
        <f t="shared" ca="1" si="514"/>
        <v>0</v>
      </c>
      <c r="T8199" s="38">
        <f t="shared" ca="1" si="511"/>
        <v>10</v>
      </c>
      <c r="U8199" s="38">
        <f ca="1">SUM($R$9:S8199)</f>
        <v>-208090</v>
      </c>
    </row>
    <row r="8200" spans="16:21" x14ac:dyDescent="0.2">
      <c r="P8200">
        <v>8192</v>
      </c>
      <c r="Q8200" s="37">
        <f t="shared" ca="1" si="512"/>
        <v>0</v>
      </c>
      <c r="R8200" s="38">
        <f t="shared" si="513"/>
        <v>10</v>
      </c>
      <c r="S8200" s="38">
        <f t="shared" ca="1" si="514"/>
        <v>0</v>
      </c>
      <c r="T8200" s="38">
        <f t="shared" ca="1" si="511"/>
        <v>10</v>
      </c>
      <c r="U8200" s="38">
        <f ca="1">SUM($R$9:S8200)</f>
        <v>-208080</v>
      </c>
    </row>
    <row r="8201" spans="16:21" x14ac:dyDescent="0.2">
      <c r="P8201">
        <v>8193</v>
      </c>
      <c r="Q8201" s="37">
        <f t="shared" ca="1" si="512"/>
        <v>0</v>
      </c>
      <c r="R8201" s="38">
        <f t="shared" si="513"/>
        <v>10</v>
      </c>
      <c r="S8201" s="38">
        <f t="shared" ca="1" si="514"/>
        <v>0</v>
      </c>
      <c r="T8201" s="38">
        <f t="shared" ca="1" si="511"/>
        <v>10</v>
      </c>
      <c r="U8201" s="38">
        <f ca="1">SUM($R$9:S8201)</f>
        <v>-208070</v>
      </c>
    </row>
    <row r="8202" spans="16:21" x14ac:dyDescent="0.2">
      <c r="P8202">
        <v>8194</v>
      </c>
      <c r="Q8202" s="37">
        <f t="shared" ca="1" si="512"/>
        <v>0</v>
      </c>
      <c r="R8202" s="38">
        <f t="shared" si="513"/>
        <v>10</v>
      </c>
      <c r="S8202" s="38">
        <f t="shared" ca="1" si="514"/>
        <v>0</v>
      </c>
      <c r="T8202" s="38">
        <f t="shared" ref="T8202:T8265" ca="1" si="515">R8202+S8202</f>
        <v>10</v>
      </c>
      <c r="U8202" s="38">
        <f ca="1">SUM($R$9:S8202)</f>
        <v>-208060</v>
      </c>
    </row>
    <row r="8203" spans="16:21" x14ac:dyDescent="0.2">
      <c r="P8203">
        <v>8195</v>
      </c>
      <c r="Q8203" s="37">
        <f t="shared" ca="1" si="512"/>
        <v>0</v>
      </c>
      <c r="R8203" s="38">
        <f t="shared" si="513"/>
        <v>10</v>
      </c>
      <c r="S8203" s="38">
        <f t="shared" ca="1" si="514"/>
        <v>0</v>
      </c>
      <c r="T8203" s="38">
        <f t="shared" ca="1" si="515"/>
        <v>10</v>
      </c>
      <c r="U8203" s="38">
        <f ca="1">SUM($R$9:S8203)</f>
        <v>-208050</v>
      </c>
    </row>
    <row r="8204" spans="16:21" x14ac:dyDescent="0.2">
      <c r="P8204">
        <v>8196</v>
      </c>
      <c r="Q8204" s="37">
        <f t="shared" ca="1" si="512"/>
        <v>0</v>
      </c>
      <c r="R8204" s="38">
        <f t="shared" si="513"/>
        <v>10</v>
      </c>
      <c r="S8204" s="38">
        <f t="shared" ca="1" si="514"/>
        <v>0</v>
      </c>
      <c r="T8204" s="38">
        <f t="shared" ca="1" si="515"/>
        <v>10</v>
      </c>
      <c r="U8204" s="38">
        <f ca="1">SUM($R$9:S8204)</f>
        <v>-208040</v>
      </c>
    </row>
    <row r="8205" spans="16:21" x14ac:dyDescent="0.2">
      <c r="P8205">
        <v>8197</v>
      </c>
      <c r="Q8205" s="37">
        <f t="shared" ca="1" si="512"/>
        <v>0</v>
      </c>
      <c r="R8205" s="38">
        <f t="shared" si="513"/>
        <v>10</v>
      </c>
      <c r="S8205" s="38">
        <f t="shared" ca="1" si="514"/>
        <v>0</v>
      </c>
      <c r="T8205" s="38">
        <f t="shared" ca="1" si="515"/>
        <v>10</v>
      </c>
      <c r="U8205" s="38">
        <f ca="1">SUM($R$9:S8205)</f>
        <v>-208030</v>
      </c>
    </row>
    <row r="8206" spans="16:21" x14ac:dyDescent="0.2">
      <c r="P8206">
        <v>8198</v>
      </c>
      <c r="Q8206" s="37">
        <f t="shared" ca="1" si="512"/>
        <v>0</v>
      </c>
      <c r="R8206" s="38">
        <f t="shared" si="513"/>
        <v>10</v>
      </c>
      <c r="S8206" s="38">
        <f t="shared" ca="1" si="514"/>
        <v>0</v>
      </c>
      <c r="T8206" s="38">
        <f t="shared" ca="1" si="515"/>
        <v>10</v>
      </c>
      <c r="U8206" s="38">
        <f ca="1">SUM($R$9:S8206)</f>
        <v>-208020</v>
      </c>
    </row>
    <row r="8207" spans="16:21" x14ac:dyDescent="0.2">
      <c r="P8207">
        <v>8199</v>
      </c>
      <c r="Q8207" s="37">
        <f t="shared" ca="1" si="512"/>
        <v>0</v>
      </c>
      <c r="R8207" s="38">
        <f t="shared" si="513"/>
        <v>10</v>
      </c>
      <c r="S8207" s="38">
        <f t="shared" ca="1" si="514"/>
        <v>0</v>
      </c>
      <c r="T8207" s="38">
        <f t="shared" ca="1" si="515"/>
        <v>10</v>
      </c>
      <c r="U8207" s="38">
        <f ca="1">SUM($R$9:S8207)</f>
        <v>-208010</v>
      </c>
    </row>
    <row r="8208" spans="16:21" x14ac:dyDescent="0.2">
      <c r="P8208">
        <v>8200</v>
      </c>
      <c r="Q8208" s="37">
        <f t="shared" ca="1" si="512"/>
        <v>0</v>
      </c>
      <c r="R8208" s="38">
        <f t="shared" si="513"/>
        <v>10</v>
      </c>
      <c r="S8208" s="38">
        <f t="shared" ca="1" si="514"/>
        <v>0</v>
      </c>
      <c r="T8208" s="38">
        <f t="shared" ca="1" si="515"/>
        <v>10</v>
      </c>
      <c r="U8208" s="38">
        <f ca="1">SUM($R$9:S8208)</f>
        <v>-208000</v>
      </c>
    </row>
    <row r="8209" spans="16:21" x14ac:dyDescent="0.2">
      <c r="P8209">
        <v>8201</v>
      </c>
      <c r="Q8209" s="37">
        <f t="shared" ca="1" si="512"/>
        <v>0</v>
      </c>
      <c r="R8209" s="38">
        <f t="shared" si="513"/>
        <v>10</v>
      </c>
      <c r="S8209" s="38">
        <f t="shared" ca="1" si="514"/>
        <v>0</v>
      </c>
      <c r="T8209" s="38">
        <f t="shared" ca="1" si="515"/>
        <v>10</v>
      </c>
      <c r="U8209" s="38">
        <f ca="1">SUM($R$9:S8209)</f>
        <v>-207990</v>
      </c>
    </row>
    <row r="8210" spans="16:21" x14ac:dyDescent="0.2">
      <c r="P8210">
        <v>8202</v>
      </c>
      <c r="Q8210" s="37">
        <f t="shared" ca="1" si="512"/>
        <v>0</v>
      </c>
      <c r="R8210" s="38">
        <f t="shared" si="513"/>
        <v>10</v>
      </c>
      <c r="S8210" s="38">
        <f t="shared" ca="1" si="514"/>
        <v>0</v>
      </c>
      <c r="T8210" s="38">
        <f t="shared" ca="1" si="515"/>
        <v>10</v>
      </c>
      <c r="U8210" s="38">
        <f ca="1">SUM($R$9:S8210)</f>
        <v>-207980</v>
      </c>
    </row>
    <row r="8211" spans="16:21" x14ac:dyDescent="0.2">
      <c r="P8211">
        <v>8203</v>
      </c>
      <c r="Q8211" s="37">
        <f t="shared" ca="1" si="512"/>
        <v>0</v>
      </c>
      <c r="R8211" s="38">
        <f t="shared" si="513"/>
        <v>10</v>
      </c>
      <c r="S8211" s="38">
        <f t="shared" ca="1" si="514"/>
        <v>0</v>
      </c>
      <c r="T8211" s="38">
        <f t="shared" ca="1" si="515"/>
        <v>10</v>
      </c>
      <c r="U8211" s="38">
        <f ca="1">SUM($R$9:S8211)</f>
        <v>-207970</v>
      </c>
    </row>
    <row r="8212" spans="16:21" x14ac:dyDescent="0.2">
      <c r="P8212">
        <v>8204</v>
      </c>
      <c r="Q8212" s="37">
        <f t="shared" ca="1" si="512"/>
        <v>0</v>
      </c>
      <c r="R8212" s="38">
        <f t="shared" si="513"/>
        <v>10</v>
      </c>
      <c r="S8212" s="38">
        <f t="shared" ca="1" si="514"/>
        <v>0</v>
      </c>
      <c r="T8212" s="38">
        <f t="shared" ca="1" si="515"/>
        <v>10</v>
      </c>
      <c r="U8212" s="38">
        <f ca="1">SUM($R$9:S8212)</f>
        <v>-207960</v>
      </c>
    </row>
    <row r="8213" spans="16:21" x14ac:dyDescent="0.2">
      <c r="P8213">
        <v>8205</v>
      </c>
      <c r="Q8213" s="37">
        <f t="shared" ca="1" si="512"/>
        <v>0</v>
      </c>
      <c r="R8213" s="38">
        <f t="shared" si="513"/>
        <v>10</v>
      </c>
      <c r="S8213" s="38">
        <f t="shared" ca="1" si="514"/>
        <v>0</v>
      </c>
      <c r="T8213" s="38">
        <f t="shared" ca="1" si="515"/>
        <v>10</v>
      </c>
      <c r="U8213" s="38">
        <f ca="1">SUM($R$9:S8213)</f>
        <v>-207950</v>
      </c>
    </row>
    <row r="8214" spans="16:21" x14ac:dyDescent="0.2">
      <c r="P8214">
        <v>8206</v>
      </c>
      <c r="Q8214" s="37">
        <f t="shared" ca="1" si="512"/>
        <v>0</v>
      </c>
      <c r="R8214" s="38">
        <f t="shared" si="513"/>
        <v>10</v>
      </c>
      <c r="S8214" s="38">
        <f t="shared" ca="1" si="514"/>
        <v>0</v>
      </c>
      <c r="T8214" s="38">
        <f t="shared" ca="1" si="515"/>
        <v>10</v>
      </c>
      <c r="U8214" s="38">
        <f ca="1">SUM($R$9:S8214)</f>
        <v>-207940</v>
      </c>
    </row>
    <row r="8215" spans="16:21" x14ac:dyDescent="0.2">
      <c r="P8215">
        <v>8207</v>
      </c>
      <c r="Q8215" s="37">
        <f t="shared" ca="1" si="512"/>
        <v>0</v>
      </c>
      <c r="R8215" s="38">
        <f t="shared" si="513"/>
        <v>10</v>
      </c>
      <c r="S8215" s="38">
        <f t="shared" ca="1" si="514"/>
        <v>0</v>
      </c>
      <c r="T8215" s="38">
        <f t="shared" ca="1" si="515"/>
        <v>10</v>
      </c>
      <c r="U8215" s="38">
        <f ca="1">SUM($R$9:S8215)</f>
        <v>-207930</v>
      </c>
    </row>
    <row r="8216" spans="16:21" x14ac:dyDescent="0.2">
      <c r="P8216">
        <v>8208</v>
      </c>
      <c r="Q8216" s="37">
        <f t="shared" ca="1" si="512"/>
        <v>0</v>
      </c>
      <c r="R8216" s="38">
        <f t="shared" si="513"/>
        <v>10</v>
      </c>
      <c r="S8216" s="38">
        <f t="shared" ca="1" si="514"/>
        <v>0</v>
      </c>
      <c r="T8216" s="38">
        <f t="shared" ca="1" si="515"/>
        <v>10</v>
      </c>
      <c r="U8216" s="38">
        <f ca="1">SUM($R$9:S8216)</f>
        <v>-207920</v>
      </c>
    </row>
    <row r="8217" spans="16:21" x14ac:dyDescent="0.2">
      <c r="P8217">
        <v>8209</v>
      </c>
      <c r="Q8217" s="37">
        <f t="shared" ca="1" si="512"/>
        <v>0</v>
      </c>
      <c r="R8217" s="38">
        <f t="shared" si="513"/>
        <v>10</v>
      </c>
      <c r="S8217" s="38">
        <f t="shared" ca="1" si="514"/>
        <v>0</v>
      </c>
      <c r="T8217" s="38">
        <f t="shared" ca="1" si="515"/>
        <v>10</v>
      </c>
      <c r="U8217" s="38">
        <f ca="1">SUM($R$9:S8217)</f>
        <v>-207910</v>
      </c>
    </row>
    <row r="8218" spans="16:21" x14ac:dyDescent="0.2">
      <c r="P8218">
        <v>8210</v>
      </c>
      <c r="Q8218" s="37">
        <f t="shared" ca="1" si="512"/>
        <v>0</v>
      </c>
      <c r="R8218" s="38">
        <f t="shared" si="513"/>
        <v>10</v>
      </c>
      <c r="S8218" s="38">
        <f t="shared" ca="1" si="514"/>
        <v>0</v>
      </c>
      <c r="T8218" s="38">
        <f t="shared" ca="1" si="515"/>
        <v>10</v>
      </c>
      <c r="U8218" s="38">
        <f ca="1">SUM($R$9:S8218)</f>
        <v>-207900</v>
      </c>
    </row>
    <row r="8219" spans="16:21" x14ac:dyDescent="0.2">
      <c r="P8219">
        <v>8211</v>
      </c>
      <c r="Q8219" s="37">
        <f t="shared" ca="1" si="512"/>
        <v>0</v>
      </c>
      <c r="R8219" s="38">
        <f t="shared" si="513"/>
        <v>10</v>
      </c>
      <c r="S8219" s="38">
        <f t="shared" ca="1" si="514"/>
        <v>0</v>
      </c>
      <c r="T8219" s="38">
        <f t="shared" ca="1" si="515"/>
        <v>10</v>
      </c>
      <c r="U8219" s="38">
        <f ca="1">SUM($R$9:S8219)</f>
        <v>-207890</v>
      </c>
    </row>
    <row r="8220" spans="16:21" x14ac:dyDescent="0.2">
      <c r="P8220">
        <v>8212</v>
      </c>
      <c r="Q8220" s="37">
        <f t="shared" ca="1" si="512"/>
        <v>0</v>
      </c>
      <c r="R8220" s="38">
        <f t="shared" si="513"/>
        <v>10</v>
      </c>
      <c r="S8220" s="38">
        <f t="shared" ca="1" si="514"/>
        <v>0</v>
      </c>
      <c r="T8220" s="38">
        <f t="shared" ca="1" si="515"/>
        <v>10</v>
      </c>
      <c r="U8220" s="38">
        <f ca="1">SUM($R$9:S8220)</f>
        <v>-207880</v>
      </c>
    </row>
    <row r="8221" spans="16:21" x14ac:dyDescent="0.2">
      <c r="P8221">
        <v>8213</v>
      </c>
      <c r="Q8221" s="37">
        <f t="shared" ca="1" si="512"/>
        <v>0</v>
      </c>
      <c r="R8221" s="38">
        <f t="shared" si="513"/>
        <v>10</v>
      </c>
      <c r="S8221" s="38">
        <f t="shared" ca="1" si="514"/>
        <v>0</v>
      </c>
      <c r="T8221" s="38">
        <f t="shared" ca="1" si="515"/>
        <v>10</v>
      </c>
      <c r="U8221" s="38">
        <f ca="1">SUM($R$9:S8221)</f>
        <v>-207870</v>
      </c>
    </row>
    <row r="8222" spans="16:21" x14ac:dyDescent="0.2">
      <c r="P8222">
        <v>8214</v>
      </c>
      <c r="Q8222" s="37">
        <f t="shared" ca="1" si="512"/>
        <v>0</v>
      </c>
      <c r="R8222" s="38">
        <f t="shared" si="513"/>
        <v>10</v>
      </c>
      <c r="S8222" s="38">
        <f t="shared" ca="1" si="514"/>
        <v>0</v>
      </c>
      <c r="T8222" s="38">
        <f t="shared" ca="1" si="515"/>
        <v>10</v>
      </c>
      <c r="U8222" s="38">
        <f ca="1">SUM($R$9:S8222)</f>
        <v>-207860</v>
      </c>
    </row>
    <row r="8223" spans="16:21" x14ac:dyDescent="0.2">
      <c r="P8223">
        <v>8215</v>
      </c>
      <c r="Q8223" s="37">
        <f t="shared" ca="1" si="512"/>
        <v>0</v>
      </c>
      <c r="R8223" s="38">
        <f t="shared" si="513"/>
        <v>10</v>
      </c>
      <c r="S8223" s="38">
        <f t="shared" ca="1" si="514"/>
        <v>0</v>
      </c>
      <c r="T8223" s="38">
        <f t="shared" ca="1" si="515"/>
        <v>10</v>
      </c>
      <c r="U8223" s="38">
        <f ca="1">SUM($R$9:S8223)</f>
        <v>-207850</v>
      </c>
    </row>
    <row r="8224" spans="16:21" x14ac:dyDescent="0.2">
      <c r="P8224">
        <v>8216</v>
      </c>
      <c r="Q8224" s="37">
        <f t="shared" ca="1" si="512"/>
        <v>0</v>
      </c>
      <c r="R8224" s="38">
        <f t="shared" si="513"/>
        <v>10</v>
      </c>
      <c r="S8224" s="38">
        <f t="shared" ca="1" si="514"/>
        <v>0</v>
      </c>
      <c r="T8224" s="38">
        <f t="shared" ca="1" si="515"/>
        <v>10</v>
      </c>
      <c r="U8224" s="38">
        <f ca="1">SUM($R$9:S8224)</f>
        <v>-207840</v>
      </c>
    </row>
    <row r="8225" spans="16:21" x14ac:dyDescent="0.2">
      <c r="P8225">
        <v>8217</v>
      </c>
      <c r="Q8225" s="37">
        <f t="shared" ca="1" si="512"/>
        <v>0</v>
      </c>
      <c r="R8225" s="38">
        <f t="shared" si="513"/>
        <v>10</v>
      </c>
      <c r="S8225" s="38">
        <f t="shared" ca="1" si="514"/>
        <v>0</v>
      </c>
      <c r="T8225" s="38">
        <f t="shared" ca="1" si="515"/>
        <v>10</v>
      </c>
      <c r="U8225" s="38">
        <f ca="1">SUM($R$9:S8225)</f>
        <v>-207830</v>
      </c>
    </row>
    <row r="8226" spans="16:21" x14ac:dyDescent="0.2">
      <c r="P8226">
        <v>8218</v>
      </c>
      <c r="Q8226" s="37">
        <f t="shared" ca="1" si="512"/>
        <v>0</v>
      </c>
      <c r="R8226" s="38">
        <f t="shared" si="513"/>
        <v>10</v>
      </c>
      <c r="S8226" s="38">
        <f t="shared" ca="1" si="514"/>
        <v>0</v>
      </c>
      <c r="T8226" s="38">
        <f t="shared" ca="1" si="515"/>
        <v>10</v>
      </c>
      <c r="U8226" s="38">
        <f ca="1">SUM($R$9:S8226)</f>
        <v>-207820</v>
      </c>
    </row>
    <row r="8227" spans="16:21" x14ac:dyDescent="0.2">
      <c r="P8227">
        <v>8219</v>
      </c>
      <c r="Q8227" s="37">
        <f t="shared" ca="1" si="512"/>
        <v>0</v>
      </c>
      <c r="R8227" s="38">
        <f t="shared" si="513"/>
        <v>10</v>
      </c>
      <c r="S8227" s="38">
        <f t="shared" ca="1" si="514"/>
        <v>0</v>
      </c>
      <c r="T8227" s="38">
        <f t="shared" ca="1" si="515"/>
        <v>10</v>
      </c>
      <c r="U8227" s="38">
        <f ca="1">SUM($R$9:S8227)</f>
        <v>-207810</v>
      </c>
    </row>
    <row r="8228" spans="16:21" x14ac:dyDescent="0.2">
      <c r="P8228">
        <v>8220</v>
      </c>
      <c r="Q8228" s="37">
        <f t="shared" ca="1" si="512"/>
        <v>0</v>
      </c>
      <c r="R8228" s="38">
        <f t="shared" si="513"/>
        <v>10</v>
      </c>
      <c r="S8228" s="38">
        <f t="shared" ca="1" si="514"/>
        <v>0</v>
      </c>
      <c r="T8228" s="38">
        <f t="shared" ca="1" si="515"/>
        <v>10</v>
      </c>
      <c r="U8228" s="38">
        <f ca="1">SUM($R$9:S8228)</f>
        <v>-207800</v>
      </c>
    </row>
    <row r="8229" spans="16:21" x14ac:dyDescent="0.2">
      <c r="P8229">
        <v>8221</v>
      </c>
      <c r="Q8229" s="37">
        <f t="shared" ca="1" si="512"/>
        <v>0</v>
      </c>
      <c r="R8229" s="38">
        <f t="shared" si="513"/>
        <v>10</v>
      </c>
      <c r="S8229" s="38">
        <f t="shared" ca="1" si="514"/>
        <v>0</v>
      </c>
      <c r="T8229" s="38">
        <f t="shared" ca="1" si="515"/>
        <v>10</v>
      </c>
      <c r="U8229" s="38">
        <f ca="1">SUM($R$9:S8229)</f>
        <v>-207790</v>
      </c>
    </row>
    <row r="8230" spans="16:21" x14ac:dyDescent="0.2">
      <c r="P8230">
        <v>8222</v>
      </c>
      <c r="Q8230" s="37">
        <f t="shared" ca="1" si="512"/>
        <v>0</v>
      </c>
      <c r="R8230" s="38">
        <f t="shared" si="513"/>
        <v>10</v>
      </c>
      <c r="S8230" s="38">
        <f t="shared" ca="1" si="514"/>
        <v>0</v>
      </c>
      <c r="T8230" s="38">
        <f t="shared" ca="1" si="515"/>
        <v>10</v>
      </c>
      <c r="U8230" s="38">
        <f ca="1">SUM($R$9:S8230)</f>
        <v>-207780</v>
      </c>
    </row>
    <row r="8231" spans="16:21" x14ac:dyDescent="0.2">
      <c r="P8231">
        <v>8223</v>
      </c>
      <c r="Q8231" s="37">
        <f t="shared" ca="1" si="512"/>
        <v>0</v>
      </c>
      <c r="R8231" s="38">
        <f t="shared" si="513"/>
        <v>10</v>
      </c>
      <c r="S8231" s="38">
        <f t="shared" ca="1" si="514"/>
        <v>0</v>
      </c>
      <c r="T8231" s="38">
        <f t="shared" ca="1" si="515"/>
        <v>10</v>
      </c>
      <c r="U8231" s="38">
        <f ca="1">SUM($R$9:S8231)</f>
        <v>-207770</v>
      </c>
    </row>
    <row r="8232" spans="16:21" x14ac:dyDescent="0.2">
      <c r="P8232">
        <v>8224</v>
      </c>
      <c r="Q8232" s="37">
        <f t="shared" ca="1" si="512"/>
        <v>0</v>
      </c>
      <c r="R8232" s="38">
        <f t="shared" si="513"/>
        <v>10</v>
      </c>
      <c r="S8232" s="38">
        <f t="shared" ca="1" si="514"/>
        <v>0</v>
      </c>
      <c r="T8232" s="38">
        <f t="shared" ca="1" si="515"/>
        <v>10</v>
      </c>
      <c r="U8232" s="38">
        <f ca="1">SUM($R$9:S8232)</f>
        <v>-207760</v>
      </c>
    </row>
    <row r="8233" spans="16:21" x14ac:dyDescent="0.2">
      <c r="P8233">
        <v>8225</v>
      </c>
      <c r="Q8233" s="37">
        <f t="shared" ca="1" si="512"/>
        <v>0</v>
      </c>
      <c r="R8233" s="38">
        <f t="shared" si="513"/>
        <v>10</v>
      </c>
      <c r="S8233" s="38">
        <f t="shared" ca="1" si="514"/>
        <v>0</v>
      </c>
      <c r="T8233" s="38">
        <f t="shared" ca="1" si="515"/>
        <v>10</v>
      </c>
      <c r="U8233" s="38">
        <f ca="1">SUM($R$9:S8233)</f>
        <v>-207750</v>
      </c>
    </row>
    <row r="8234" spans="16:21" x14ac:dyDescent="0.2">
      <c r="P8234">
        <v>8226</v>
      </c>
      <c r="Q8234" s="37">
        <f t="shared" ca="1" si="512"/>
        <v>0</v>
      </c>
      <c r="R8234" s="38">
        <f t="shared" si="513"/>
        <v>10</v>
      </c>
      <c r="S8234" s="38">
        <f t="shared" ca="1" si="514"/>
        <v>0</v>
      </c>
      <c r="T8234" s="38">
        <f t="shared" ca="1" si="515"/>
        <v>10</v>
      </c>
      <c r="U8234" s="38">
        <f ca="1">SUM($R$9:S8234)</f>
        <v>-207740</v>
      </c>
    </row>
    <row r="8235" spans="16:21" x14ac:dyDescent="0.2">
      <c r="P8235">
        <v>8227</v>
      </c>
      <c r="Q8235" s="37">
        <f t="shared" ca="1" si="512"/>
        <v>0</v>
      </c>
      <c r="R8235" s="38">
        <f t="shared" si="513"/>
        <v>10</v>
      </c>
      <c r="S8235" s="38">
        <f t="shared" ca="1" si="514"/>
        <v>0</v>
      </c>
      <c r="T8235" s="38">
        <f t="shared" ca="1" si="515"/>
        <v>10</v>
      </c>
      <c r="U8235" s="38">
        <f ca="1">SUM($R$9:S8235)</f>
        <v>-207730</v>
      </c>
    </row>
    <row r="8236" spans="16:21" x14ac:dyDescent="0.2">
      <c r="P8236">
        <v>8228</v>
      </c>
      <c r="Q8236" s="37">
        <f t="shared" ca="1" si="512"/>
        <v>0</v>
      </c>
      <c r="R8236" s="38">
        <f t="shared" si="513"/>
        <v>10</v>
      </c>
      <c r="S8236" s="38">
        <f t="shared" ca="1" si="514"/>
        <v>0</v>
      </c>
      <c r="T8236" s="38">
        <f t="shared" ca="1" si="515"/>
        <v>10</v>
      </c>
      <c r="U8236" s="38">
        <f ca="1">SUM($R$9:S8236)</f>
        <v>-207720</v>
      </c>
    </row>
    <row r="8237" spans="16:21" x14ac:dyDescent="0.2">
      <c r="P8237">
        <v>8229</v>
      </c>
      <c r="Q8237" s="37">
        <f t="shared" ca="1" si="512"/>
        <v>0</v>
      </c>
      <c r="R8237" s="38">
        <f t="shared" si="513"/>
        <v>10</v>
      </c>
      <c r="S8237" s="38">
        <f t="shared" ca="1" si="514"/>
        <v>0</v>
      </c>
      <c r="T8237" s="38">
        <f t="shared" ca="1" si="515"/>
        <v>10</v>
      </c>
      <c r="U8237" s="38">
        <f ca="1">SUM($R$9:S8237)</f>
        <v>-207710</v>
      </c>
    </row>
    <row r="8238" spans="16:21" x14ac:dyDescent="0.2">
      <c r="P8238">
        <v>8230</v>
      </c>
      <c r="Q8238" s="37">
        <f t="shared" ca="1" si="512"/>
        <v>0</v>
      </c>
      <c r="R8238" s="38">
        <f t="shared" si="513"/>
        <v>10</v>
      </c>
      <c r="S8238" s="38">
        <f t="shared" ca="1" si="514"/>
        <v>0</v>
      </c>
      <c r="T8238" s="38">
        <f t="shared" ca="1" si="515"/>
        <v>10</v>
      </c>
      <c r="U8238" s="38">
        <f ca="1">SUM($R$9:S8238)</f>
        <v>-207700</v>
      </c>
    </row>
    <row r="8239" spans="16:21" x14ac:dyDescent="0.2">
      <c r="P8239">
        <v>8231</v>
      </c>
      <c r="Q8239" s="37">
        <f t="shared" ca="1" si="512"/>
        <v>0</v>
      </c>
      <c r="R8239" s="38">
        <f t="shared" si="513"/>
        <v>10</v>
      </c>
      <c r="S8239" s="38">
        <f t="shared" ca="1" si="514"/>
        <v>0</v>
      </c>
      <c r="T8239" s="38">
        <f t="shared" ca="1" si="515"/>
        <v>10</v>
      </c>
      <c r="U8239" s="38">
        <f ca="1">SUM($R$9:S8239)</f>
        <v>-207690</v>
      </c>
    </row>
    <row r="8240" spans="16:21" x14ac:dyDescent="0.2">
      <c r="P8240">
        <v>8232</v>
      </c>
      <c r="Q8240" s="37">
        <f t="shared" ca="1" si="512"/>
        <v>0</v>
      </c>
      <c r="R8240" s="38">
        <f t="shared" si="513"/>
        <v>10</v>
      </c>
      <c r="S8240" s="38">
        <f t="shared" ca="1" si="514"/>
        <v>0</v>
      </c>
      <c r="T8240" s="38">
        <f t="shared" ca="1" si="515"/>
        <v>10</v>
      </c>
      <c r="U8240" s="38">
        <f ca="1">SUM($R$9:S8240)</f>
        <v>-207680</v>
      </c>
    </row>
    <row r="8241" spans="16:21" x14ac:dyDescent="0.2">
      <c r="P8241">
        <v>8233</v>
      </c>
      <c r="Q8241" s="37">
        <f t="shared" ref="Q8241:Q8304" ca="1" si="516">IF(RAND()&lt;$C$2,1,0)</f>
        <v>0</v>
      </c>
      <c r="R8241" s="38">
        <f t="shared" ref="R8241:R8304" si="517">$G$2</f>
        <v>10</v>
      </c>
      <c r="S8241" s="38">
        <f t="shared" ref="S8241:S8304" ca="1" si="518">IF(Q8241=1,$G$3,$G$4)</f>
        <v>0</v>
      </c>
      <c r="T8241" s="38">
        <f t="shared" ca="1" si="515"/>
        <v>10</v>
      </c>
      <c r="U8241" s="38">
        <f ca="1">SUM($R$9:S8241)</f>
        <v>-207670</v>
      </c>
    </row>
    <row r="8242" spans="16:21" x14ac:dyDescent="0.2">
      <c r="P8242">
        <v>8234</v>
      </c>
      <c r="Q8242" s="37">
        <f t="shared" ca="1" si="516"/>
        <v>0</v>
      </c>
      <c r="R8242" s="38">
        <f t="shared" si="517"/>
        <v>10</v>
      </c>
      <c r="S8242" s="38">
        <f t="shared" ca="1" si="518"/>
        <v>0</v>
      </c>
      <c r="T8242" s="38">
        <f t="shared" ca="1" si="515"/>
        <v>10</v>
      </c>
      <c r="U8242" s="38">
        <f ca="1">SUM($R$9:S8242)</f>
        <v>-207660</v>
      </c>
    </row>
    <row r="8243" spans="16:21" x14ac:dyDescent="0.2">
      <c r="P8243">
        <v>8235</v>
      </c>
      <c r="Q8243" s="37">
        <f t="shared" ca="1" si="516"/>
        <v>0</v>
      </c>
      <c r="R8243" s="38">
        <f t="shared" si="517"/>
        <v>10</v>
      </c>
      <c r="S8243" s="38">
        <f t="shared" ca="1" si="518"/>
        <v>0</v>
      </c>
      <c r="T8243" s="38">
        <f t="shared" ca="1" si="515"/>
        <v>10</v>
      </c>
      <c r="U8243" s="38">
        <f ca="1">SUM($R$9:S8243)</f>
        <v>-207650</v>
      </c>
    </row>
    <row r="8244" spans="16:21" x14ac:dyDescent="0.2">
      <c r="P8244">
        <v>8236</v>
      </c>
      <c r="Q8244" s="37">
        <f t="shared" ca="1" si="516"/>
        <v>0</v>
      </c>
      <c r="R8244" s="38">
        <f t="shared" si="517"/>
        <v>10</v>
      </c>
      <c r="S8244" s="38">
        <f t="shared" ca="1" si="518"/>
        <v>0</v>
      </c>
      <c r="T8244" s="38">
        <f t="shared" ca="1" si="515"/>
        <v>10</v>
      </c>
      <c r="U8244" s="38">
        <f ca="1">SUM($R$9:S8244)</f>
        <v>-207640</v>
      </c>
    </row>
    <row r="8245" spans="16:21" x14ac:dyDescent="0.2">
      <c r="P8245">
        <v>8237</v>
      </c>
      <c r="Q8245" s="37">
        <f t="shared" ca="1" si="516"/>
        <v>0</v>
      </c>
      <c r="R8245" s="38">
        <f t="shared" si="517"/>
        <v>10</v>
      </c>
      <c r="S8245" s="38">
        <f t="shared" ca="1" si="518"/>
        <v>0</v>
      </c>
      <c r="T8245" s="38">
        <f t="shared" ca="1" si="515"/>
        <v>10</v>
      </c>
      <c r="U8245" s="38">
        <f ca="1">SUM($R$9:S8245)</f>
        <v>-207630</v>
      </c>
    </row>
    <row r="8246" spans="16:21" x14ac:dyDescent="0.2">
      <c r="P8246">
        <v>8238</v>
      </c>
      <c r="Q8246" s="37">
        <f t="shared" ca="1" si="516"/>
        <v>0</v>
      </c>
      <c r="R8246" s="38">
        <f t="shared" si="517"/>
        <v>10</v>
      </c>
      <c r="S8246" s="38">
        <f t="shared" ca="1" si="518"/>
        <v>0</v>
      </c>
      <c r="T8246" s="38">
        <f t="shared" ca="1" si="515"/>
        <v>10</v>
      </c>
      <c r="U8246" s="38">
        <f ca="1">SUM($R$9:S8246)</f>
        <v>-207620</v>
      </c>
    </row>
    <row r="8247" spans="16:21" x14ac:dyDescent="0.2">
      <c r="P8247">
        <v>8239</v>
      </c>
      <c r="Q8247" s="37">
        <f t="shared" ca="1" si="516"/>
        <v>0</v>
      </c>
      <c r="R8247" s="38">
        <f t="shared" si="517"/>
        <v>10</v>
      </c>
      <c r="S8247" s="38">
        <f t="shared" ca="1" si="518"/>
        <v>0</v>
      </c>
      <c r="T8247" s="38">
        <f t="shared" ca="1" si="515"/>
        <v>10</v>
      </c>
      <c r="U8247" s="38">
        <f ca="1">SUM($R$9:S8247)</f>
        <v>-207610</v>
      </c>
    </row>
    <row r="8248" spans="16:21" x14ac:dyDescent="0.2">
      <c r="P8248">
        <v>8240</v>
      </c>
      <c r="Q8248" s="37">
        <f t="shared" ca="1" si="516"/>
        <v>1</v>
      </c>
      <c r="R8248" s="38">
        <f t="shared" si="517"/>
        <v>10</v>
      </c>
      <c r="S8248" s="38">
        <f t="shared" ca="1" si="518"/>
        <v>-1000</v>
      </c>
      <c r="T8248" s="38">
        <f t="shared" ca="1" si="515"/>
        <v>-990</v>
      </c>
      <c r="U8248" s="38">
        <f ca="1">SUM($R$9:S8248)</f>
        <v>-208600</v>
      </c>
    </row>
    <row r="8249" spans="16:21" x14ac:dyDescent="0.2">
      <c r="P8249">
        <v>8241</v>
      </c>
      <c r="Q8249" s="37">
        <f t="shared" ca="1" si="516"/>
        <v>0</v>
      </c>
      <c r="R8249" s="38">
        <f t="shared" si="517"/>
        <v>10</v>
      </c>
      <c r="S8249" s="38">
        <f t="shared" ca="1" si="518"/>
        <v>0</v>
      </c>
      <c r="T8249" s="38">
        <f t="shared" ca="1" si="515"/>
        <v>10</v>
      </c>
      <c r="U8249" s="38">
        <f ca="1">SUM($R$9:S8249)</f>
        <v>-208590</v>
      </c>
    </row>
    <row r="8250" spans="16:21" x14ac:dyDescent="0.2">
      <c r="P8250">
        <v>8242</v>
      </c>
      <c r="Q8250" s="37">
        <f t="shared" ca="1" si="516"/>
        <v>0</v>
      </c>
      <c r="R8250" s="38">
        <f t="shared" si="517"/>
        <v>10</v>
      </c>
      <c r="S8250" s="38">
        <f t="shared" ca="1" si="518"/>
        <v>0</v>
      </c>
      <c r="T8250" s="38">
        <f t="shared" ca="1" si="515"/>
        <v>10</v>
      </c>
      <c r="U8250" s="38">
        <f ca="1">SUM($R$9:S8250)</f>
        <v>-208580</v>
      </c>
    </row>
    <row r="8251" spans="16:21" x14ac:dyDescent="0.2">
      <c r="P8251">
        <v>8243</v>
      </c>
      <c r="Q8251" s="37">
        <f t="shared" ca="1" si="516"/>
        <v>0</v>
      </c>
      <c r="R8251" s="38">
        <f t="shared" si="517"/>
        <v>10</v>
      </c>
      <c r="S8251" s="38">
        <f t="shared" ca="1" si="518"/>
        <v>0</v>
      </c>
      <c r="T8251" s="38">
        <f t="shared" ca="1" si="515"/>
        <v>10</v>
      </c>
      <c r="U8251" s="38">
        <f ca="1">SUM($R$9:S8251)</f>
        <v>-208570</v>
      </c>
    </row>
    <row r="8252" spans="16:21" x14ac:dyDescent="0.2">
      <c r="P8252">
        <v>8244</v>
      </c>
      <c r="Q8252" s="37">
        <f t="shared" ca="1" si="516"/>
        <v>0</v>
      </c>
      <c r="R8252" s="38">
        <f t="shared" si="517"/>
        <v>10</v>
      </c>
      <c r="S8252" s="38">
        <f t="shared" ca="1" si="518"/>
        <v>0</v>
      </c>
      <c r="T8252" s="38">
        <f t="shared" ca="1" si="515"/>
        <v>10</v>
      </c>
      <c r="U8252" s="38">
        <f ca="1">SUM($R$9:S8252)</f>
        <v>-208560</v>
      </c>
    </row>
    <row r="8253" spans="16:21" x14ac:dyDescent="0.2">
      <c r="P8253">
        <v>8245</v>
      </c>
      <c r="Q8253" s="37">
        <f t="shared" ca="1" si="516"/>
        <v>0</v>
      </c>
      <c r="R8253" s="38">
        <f t="shared" si="517"/>
        <v>10</v>
      </c>
      <c r="S8253" s="38">
        <f t="shared" ca="1" si="518"/>
        <v>0</v>
      </c>
      <c r="T8253" s="38">
        <f t="shared" ca="1" si="515"/>
        <v>10</v>
      </c>
      <c r="U8253" s="38">
        <f ca="1">SUM($R$9:S8253)</f>
        <v>-208550</v>
      </c>
    </row>
    <row r="8254" spans="16:21" x14ac:dyDescent="0.2">
      <c r="P8254">
        <v>8246</v>
      </c>
      <c r="Q8254" s="37">
        <f t="shared" ca="1" si="516"/>
        <v>0</v>
      </c>
      <c r="R8254" s="38">
        <f t="shared" si="517"/>
        <v>10</v>
      </c>
      <c r="S8254" s="38">
        <f t="shared" ca="1" si="518"/>
        <v>0</v>
      </c>
      <c r="T8254" s="38">
        <f t="shared" ca="1" si="515"/>
        <v>10</v>
      </c>
      <c r="U8254" s="38">
        <f ca="1">SUM($R$9:S8254)</f>
        <v>-208540</v>
      </c>
    </row>
    <row r="8255" spans="16:21" x14ac:dyDescent="0.2">
      <c r="P8255">
        <v>8247</v>
      </c>
      <c r="Q8255" s="37">
        <f t="shared" ca="1" si="516"/>
        <v>0</v>
      </c>
      <c r="R8255" s="38">
        <f t="shared" si="517"/>
        <v>10</v>
      </c>
      <c r="S8255" s="38">
        <f t="shared" ca="1" si="518"/>
        <v>0</v>
      </c>
      <c r="T8255" s="38">
        <f t="shared" ca="1" si="515"/>
        <v>10</v>
      </c>
      <c r="U8255" s="38">
        <f ca="1">SUM($R$9:S8255)</f>
        <v>-208530</v>
      </c>
    </row>
    <row r="8256" spans="16:21" x14ac:dyDescent="0.2">
      <c r="P8256">
        <v>8248</v>
      </c>
      <c r="Q8256" s="37">
        <f t="shared" ca="1" si="516"/>
        <v>0</v>
      </c>
      <c r="R8256" s="38">
        <f t="shared" si="517"/>
        <v>10</v>
      </c>
      <c r="S8256" s="38">
        <f t="shared" ca="1" si="518"/>
        <v>0</v>
      </c>
      <c r="T8256" s="38">
        <f t="shared" ca="1" si="515"/>
        <v>10</v>
      </c>
      <c r="U8256" s="38">
        <f ca="1">SUM($R$9:S8256)</f>
        <v>-208520</v>
      </c>
    </row>
    <row r="8257" spans="16:21" x14ac:dyDescent="0.2">
      <c r="P8257">
        <v>8249</v>
      </c>
      <c r="Q8257" s="37">
        <f t="shared" ca="1" si="516"/>
        <v>0</v>
      </c>
      <c r="R8257" s="38">
        <f t="shared" si="517"/>
        <v>10</v>
      </c>
      <c r="S8257" s="38">
        <f t="shared" ca="1" si="518"/>
        <v>0</v>
      </c>
      <c r="T8257" s="38">
        <f t="shared" ca="1" si="515"/>
        <v>10</v>
      </c>
      <c r="U8257" s="38">
        <f ca="1">SUM($R$9:S8257)</f>
        <v>-208510</v>
      </c>
    </row>
    <row r="8258" spans="16:21" x14ac:dyDescent="0.2">
      <c r="P8258">
        <v>8250</v>
      </c>
      <c r="Q8258" s="37">
        <f t="shared" ca="1" si="516"/>
        <v>0</v>
      </c>
      <c r="R8258" s="38">
        <f t="shared" si="517"/>
        <v>10</v>
      </c>
      <c r="S8258" s="38">
        <f t="shared" ca="1" si="518"/>
        <v>0</v>
      </c>
      <c r="T8258" s="38">
        <f t="shared" ca="1" si="515"/>
        <v>10</v>
      </c>
      <c r="U8258" s="38">
        <f ca="1">SUM($R$9:S8258)</f>
        <v>-208500</v>
      </c>
    </row>
    <row r="8259" spans="16:21" x14ac:dyDescent="0.2">
      <c r="P8259">
        <v>8251</v>
      </c>
      <c r="Q8259" s="37">
        <f t="shared" ca="1" si="516"/>
        <v>0</v>
      </c>
      <c r="R8259" s="38">
        <f t="shared" si="517"/>
        <v>10</v>
      </c>
      <c r="S8259" s="38">
        <f t="shared" ca="1" si="518"/>
        <v>0</v>
      </c>
      <c r="T8259" s="38">
        <f t="shared" ca="1" si="515"/>
        <v>10</v>
      </c>
      <c r="U8259" s="38">
        <f ca="1">SUM($R$9:S8259)</f>
        <v>-208490</v>
      </c>
    </row>
    <row r="8260" spans="16:21" x14ac:dyDescent="0.2">
      <c r="P8260">
        <v>8252</v>
      </c>
      <c r="Q8260" s="37">
        <f t="shared" ca="1" si="516"/>
        <v>0</v>
      </c>
      <c r="R8260" s="38">
        <f t="shared" si="517"/>
        <v>10</v>
      </c>
      <c r="S8260" s="38">
        <f t="shared" ca="1" si="518"/>
        <v>0</v>
      </c>
      <c r="T8260" s="38">
        <f t="shared" ca="1" si="515"/>
        <v>10</v>
      </c>
      <c r="U8260" s="38">
        <f ca="1">SUM($R$9:S8260)</f>
        <v>-208480</v>
      </c>
    </row>
    <row r="8261" spans="16:21" x14ac:dyDescent="0.2">
      <c r="P8261">
        <v>8253</v>
      </c>
      <c r="Q8261" s="37">
        <f t="shared" ca="1" si="516"/>
        <v>0</v>
      </c>
      <c r="R8261" s="38">
        <f t="shared" si="517"/>
        <v>10</v>
      </c>
      <c r="S8261" s="38">
        <f t="shared" ca="1" si="518"/>
        <v>0</v>
      </c>
      <c r="T8261" s="38">
        <f t="shared" ca="1" si="515"/>
        <v>10</v>
      </c>
      <c r="U8261" s="38">
        <f ca="1">SUM($R$9:S8261)</f>
        <v>-208470</v>
      </c>
    </row>
    <row r="8262" spans="16:21" x14ac:dyDescent="0.2">
      <c r="P8262">
        <v>8254</v>
      </c>
      <c r="Q8262" s="37">
        <f t="shared" ca="1" si="516"/>
        <v>0</v>
      </c>
      <c r="R8262" s="38">
        <f t="shared" si="517"/>
        <v>10</v>
      </c>
      <c r="S8262" s="38">
        <f t="shared" ca="1" si="518"/>
        <v>0</v>
      </c>
      <c r="T8262" s="38">
        <f t="shared" ca="1" si="515"/>
        <v>10</v>
      </c>
      <c r="U8262" s="38">
        <f ca="1">SUM($R$9:S8262)</f>
        <v>-208460</v>
      </c>
    </row>
    <row r="8263" spans="16:21" x14ac:dyDescent="0.2">
      <c r="P8263">
        <v>8255</v>
      </c>
      <c r="Q8263" s="37">
        <f t="shared" ca="1" si="516"/>
        <v>0</v>
      </c>
      <c r="R8263" s="38">
        <f t="shared" si="517"/>
        <v>10</v>
      </c>
      <c r="S8263" s="38">
        <f t="shared" ca="1" si="518"/>
        <v>0</v>
      </c>
      <c r="T8263" s="38">
        <f t="shared" ca="1" si="515"/>
        <v>10</v>
      </c>
      <c r="U8263" s="38">
        <f ca="1">SUM($R$9:S8263)</f>
        <v>-208450</v>
      </c>
    </row>
    <row r="8264" spans="16:21" x14ac:dyDescent="0.2">
      <c r="P8264">
        <v>8256</v>
      </c>
      <c r="Q8264" s="37">
        <f t="shared" ca="1" si="516"/>
        <v>0</v>
      </c>
      <c r="R8264" s="38">
        <f t="shared" si="517"/>
        <v>10</v>
      </c>
      <c r="S8264" s="38">
        <f t="shared" ca="1" si="518"/>
        <v>0</v>
      </c>
      <c r="T8264" s="38">
        <f t="shared" ca="1" si="515"/>
        <v>10</v>
      </c>
      <c r="U8264" s="38">
        <f ca="1">SUM($R$9:S8264)</f>
        <v>-208440</v>
      </c>
    </row>
    <row r="8265" spans="16:21" x14ac:dyDescent="0.2">
      <c r="P8265">
        <v>8257</v>
      </c>
      <c r="Q8265" s="37">
        <f t="shared" ca="1" si="516"/>
        <v>0</v>
      </c>
      <c r="R8265" s="38">
        <f t="shared" si="517"/>
        <v>10</v>
      </c>
      <c r="S8265" s="38">
        <f t="shared" ca="1" si="518"/>
        <v>0</v>
      </c>
      <c r="T8265" s="38">
        <f t="shared" ca="1" si="515"/>
        <v>10</v>
      </c>
      <c r="U8265" s="38">
        <f ca="1">SUM($R$9:S8265)</f>
        <v>-208430</v>
      </c>
    </row>
    <row r="8266" spans="16:21" x14ac:dyDescent="0.2">
      <c r="P8266">
        <v>8258</v>
      </c>
      <c r="Q8266" s="37">
        <f t="shared" ca="1" si="516"/>
        <v>0</v>
      </c>
      <c r="R8266" s="38">
        <f t="shared" si="517"/>
        <v>10</v>
      </c>
      <c r="S8266" s="38">
        <f t="shared" ca="1" si="518"/>
        <v>0</v>
      </c>
      <c r="T8266" s="38">
        <f t="shared" ref="T8266:T8329" ca="1" si="519">R8266+S8266</f>
        <v>10</v>
      </c>
      <c r="U8266" s="38">
        <f ca="1">SUM($R$9:S8266)</f>
        <v>-208420</v>
      </c>
    </row>
    <row r="8267" spans="16:21" x14ac:dyDescent="0.2">
      <c r="P8267">
        <v>8259</v>
      </c>
      <c r="Q8267" s="37">
        <f t="shared" ca="1" si="516"/>
        <v>0</v>
      </c>
      <c r="R8267" s="38">
        <f t="shared" si="517"/>
        <v>10</v>
      </c>
      <c r="S8267" s="38">
        <f t="shared" ca="1" si="518"/>
        <v>0</v>
      </c>
      <c r="T8267" s="38">
        <f t="shared" ca="1" si="519"/>
        <v>10</v>
      </c>
      <c r="U8267" s="38">
        <f ca="1">SUM($R$9:S8267)</f>
        <v>-208410</v>
      </c>
    </row>
    <row r="8268" spans="16:21" x14ac:dyDescent="0.2">
      <c r="P8268">
        <v>8260</v>
      </c>
      <c r="Q8268" s="37">
        <f t="shared" ca="1" si="516"/>
        <v>0</v>
      </c>
      <c r="R8268" s="38">
        <f t="shared" si="517"/>
        <v>10</v>
      </c>
      <c r="S8268" s="38">
        <f t="shared" ca="1" si="518"/>
        <v>0</v>
      </c>
      <c r="T8268" s="38">
        <f t="shared" ca="1" si="519"/>
        <v>10</v>
      </c>
      <c r="U8268" s="38">
        <f ca="1">SUM($R$9:S8268)</f>
        <v>-208400</v>
      </c>
    </row>
    <row r="8269" spans="16:21" x14ac:dyDescent="0.2">
      <c r="P8269">
        <v>8261</v>
      </c>
      <c r="Q8269" s="37">
        <f t="shared" ca="1" si="516"/>
        <v>0</v>
      </c>
      <c r="R8269" s="38">
        <f t="shared" si="517"/>
        <v>10</v>
      </c>
      <c r="S8269" s="38">
        <f t="shared" ca="1" si="518"/>
        <v>0</v>
      </c>
      <c r="T8269" s="38">
        <f t="shared" ca="1" si="519"/>
        <v>10</v>
      </c>
      <c r="U8269" s="38">
        <f ca="1">SUM($R$9:S8269)</f>
        <v>-208390</v>
      </c>
    </row>
    <row r="8270" spans="16:21" x14ac:dyDescent="0.2">
      <c r="P8270">
        <v>8262</v>
      </c>
      <c r="Q8270" s="37">
        <f t="shared" ca="1" si="516"/>
        <v>0</v>
      </c>
      <c r="R8270" s="38">
        <f t="shared" si="517"/>
        <v>10</v>
      </c>
      <c r="S8270" s="38">
        <f t="shared" ca="1" si="518"/>
        <v>0</v>
      </c>
      <c r="T8270" s="38">
        <f t="shared" ca="1" si="519"/>
        <v>10</v>
      </c>
      <c r="U8270" s="38">
        <f ca="1">SUM($R$9:S8270)</f>
        <v>-208380</v>
      </c>
    </row>
    <row r="8271" spans="16:21" x14ac:dyDescent="0.2">
      <c r="P8271">
        <v>8263</v>
      </c>
      <c r="Q8271" s="37">
        <f t="shared" ca="1" si="516"/>
        <v>0</v>
      </c>
      <c r="R8271" s="38">
        <f t="shared" si="517"/>
        <v>10</v>
      </c>
      <c r="S8271" s="38">
        <f t="shared" ca="1" si="518"/>
        <v>0</v>
      </c>
      <c r="T8271" s="38">
        <f t="shared" ca="1" si="519"/>
        <v>10</v>
      </c>
      <c r="U8271" s="38">
        <f ca="1">SUM($R$9:S8271)</f>
        <v>-208370</v>
      </c>
    </row>
    <row r="8272" spans="16:21" x14ac:dyDescent="0.2">
      <c r="P8272">
        <v>8264</v>
      </c>
      <c r="Q8272" s="37">
        <f t="shared" ca="1" si="516"/>
        <v>0</v>
      </c>
      <c r="R8272" s="38">
        <f t="shared" si="517"/>
        <v>10</v>
      </c>
      <c r="S8272" s="38">
        <f t="shared" ca="1" si="518"/>
        <v>0</v>
      </c>
      <c r="T8272" s="38">
        <f t="shared" ca="1" si="519"/>
        <v>10</v>
      </c>
      <c r="U8272" s="38">
        <f ca="1">SUM($R$9:S8272)</f>
        <v>-208360</v>
      </c>
    </row>
    <row r="8273" spans="16:21" x14ac:dyDescent="0.2">
      <c r="P8273">
        <v>8265</v>
      </c>
      <c r="Q8273" s="37">
        <f t="shared" ca="1" si="516"/>
        <v>0</v>
      </c>
      <c r="R8273" s="38">
        <f t="shared" si="517"/>
        <v>10</v>
      </c>
      <c r="S8273" s="38">
        <f t="shared" ca="1" si="518"/>
        <v>0</v>
      </c>
      <c r="T8273" s="38">
        <f t="shared" ca="1" si="519"/>
        <v>10</v>
      </c>
      <c r="U8273" s="38">
        <f ca="1">SUM($R$9:S8273)</f>
        <v>-208350</v>
      </c>
    </row>
    <row r="8274" spans="16:21" x14ac:dyDescent="0.2">
      <c r="P8274">
        <v>8266</v>
      </c>
      <c r="Q8274" s="37">
        <f t="shared" ca="1" si="516"/>
        <v>1</v>
      </c>
      <c r="R8274" s="38">
        <f t="shared" si="517"/>
        <v>10</v>
      </c>
      <c r="S8274" s="38">
        <f t="shared" ca="1" si="518"/>
        <v>-1000</v>
      </c>
      <c r="T8274" s="38">
        <f t="shared" ca="1" si="519"/>
        <v>-990</v>
      </c>
      <c r="U8274" s="38">
        <f ca="1">SUM($R$9:S8274)</f>
        <v>-209340</v>
      </c>
    </row>
    <row r="8275" spans="16:21" x14ac:dyDescent="0.2">
      <c r="P8275">
        <v>8267</v>
      </c>
      <c r="Q8275" s="37">
        <f t="shared" ca="1" si="516"/>
        <v>0</v>
      </c>
      <c r="R8275" s="38">
        <f t="shared" si="517"/>
        <v>10</v>
      </c>
      <c r="S8275" s="38">
        <f t="shared" ca="1" si="518"/>
        <v>0</v>
      </c>
      <c r="T8275" s="38">
        <f t="shared" ca="1" si="519"/>
        <v>10</v>
      </c>
      <c r="U8275" s="38">
        <f ca="1">SUM($R$9:S8275)</f>
        <v>-209330</v>
      </c>
    </row>
    <row r="8276" spans="16:21" x14ac:dyDescent="0.2">
      <c r="P8276">
        <v>8268</v>
      </c>
      <c r="Q8276" s="37">
        <f t="shared" ca="1" si="516"/>
        <v>0</v>
      </c>
      <c r="R8276" s="38">
        <f t="shared" si="517"/>
        <v>10</v>
      </c>
      <c r="S8276" s="38">
        <f t="shared" ca="1" si="518"/>
        <v>0</v>
      </c>
      <c r="T8276" s="38">
        <f t="shared" ca="1" si="519"/>
        <v>10</v>
      </c>
      <c r="U8276" s="38">
        <f ca="1">SUM($R$9:S8276)</f>
        <v>-209320</v>
      </c>
    </row>
    <row r="8277" spans="16:21" x14ac:dyDescent="0.2">
      <c r="P8277">
        <v>8269</v>
      </c>
      <c r="Q8277" s="37">
        <f t="shared" ca="1" si="516"/>
        <v>0</v>
      </c>
      <c r="R8277" s="38">
        <f t="shared" si="517"/>
        <v>10</v>
      </c>
      <c r="S8277" s="38">
        <f t="shared" ca="1" si="518"/>
        <v>0</v>
      </c>
      <c r="T8277" s="38">
        <f t="shared" ca="1" si="519"/>
        <v>10</v>
      </c>
      <c r="U8277" s="38">
        <f ca="1">SUM($R$9:S8277)</f>
        <v>-209310</v>
      </c>
    </row>
    <row r="8278" spans="16:21" x14ac:dyDescent="0.2">
      <c r="P8278">
        <v>8270</v>
      </c>
      <c r="Q8278" s="37">
        <f t="shared" ca="1" si="516"/>
        <v>0</v>
      </c>
      <c r="R8278" s="38">
        <f t="shared" si="517"/>
        <v>10</v>
      </c>
      <c r="S8278" s="38">
        <f t="shared" ca="1" si="518"/>
        <v>0</v>
      </c>
      <c r="T8278" s="38">
        <f t="shared" ca="1" si="519"/>
        <v>10</v>
      </c>
      <c r="U8278" s="38">
        <f ca="1">SUM($R$9:S8278)</f>
        <v>-209300</v>
      </c>
    </row>
    <row r="8279" spans="16:21" x14ac:dyDescent="0.2">
      <c r="P8279">
        <v>8271</v>
      </c>
      <c r="Q8279" s="37">
        <f t="shared" ca="1" si="516"/>
        <v>0</v>
      </c>
      <c r="R8279" s="38">
        <f t="shared" si="517"/>
        <v>10</v>
      </c>
      <c r="S8279" s="38">
        <f t="shared" ca="1" si="518"/>
        <v>0</v>
      </c>
      <c r="T8279" s="38">
        <f t="shared" ca="1" si="519"/>
        <v>10</v>
      </c>
      <c r="U8279" s="38">
        <f ca="1">SUM($R$9:S8279)</f>
        <v>-209290</v>
      </c>
    </row>
    <row r="8280" spans="16:21" x14ac:dyDescent="0.2">
      <c r="P8280">
        <v>8272</v>
      </c>
      <c r="Q8280" s="37">
        <f t="shared" ca="1" si="516"/>
        <v>0</v>
      </c>
      <c r="R8280" s="38">
        <f t="shared" si="517"/>
        <v>10</v>
      </c>
      <c r="S8280" s="38">
        <f t="shared" ca="1" si="518"/>
        <v>0</v>
      </c>
      <c r="T8280" s="38">
        <f t="shared" ca="1" si="519"/>
        <v>10</v>
      </c>
      <c r="U8280" s="38">
        <f ca="1">SUM($R$9:S8280)</f>
        <v>-209280</v>
      </c>
    </row>
    <row r="8281" spans="16:21" x14ac:dyDescent="0.2">
      <c r="P8281">
        <v>8273</v>
      </c>
      <c r="Q8281" s="37">
        <f t="shared" ca="1" si="516"/>
        <v>0</v>
      </c>
      <c r="R8281" s="38">
        <f t="shared" si="517"/>
        <v>10</v>
      </c>
      <c r="S8281" s="38">
        <f t="shared" ca="1" si="518"/>
        <v>0</v>
      </c>
      <c r="T8281" s="38">
        <f t="shared" ca="1" si="519"/>
        <v>10</v>
      </c>
      <c r="U8281" s="38">
        <f ca="1">SUM($R$9:S8281)</f>
        <v>-209270</v>
      </c>
    </row>
    <row r="8282" spans="16:21" x14ac:dyDescent="0.2">
      <c r="P8282">
        <v>8274</v>
      </c>
      <c r="Q8282" s="37">
        <f t="shared" ca="1" si="516"/>
        <v>0</v>
      </c>
      <c r="R8282" s="38">
        <f t="shared" si="517"/>
        <v>10</v>
      </c>
      <c r="S8282" s="38">
        <f t="shared" ca="1" si="518"/>
        <v>0</v>
      </c>
      <c r="T8282" s="38">
        <f t="shared" ca="1" si="519"/>
        <v>10</v>
      </c>
      <c r="U8282" s="38">
        <f ca="1">SUM($R$9:S8282)</f>
        <v>-209260</v>
      </c>
    </row>
    <row r="8283" spans="16:21" x14ac:dyDescent="0.2">
      <c r="P8283">
        <v>8275</v>
      </c>
      <c r="Q8283" s="37">
        <f t="shared" ca="1" si="516"/>
        <v>0</v>
      </c>
      <c r="R8283" s="38">
        <f t="shared" si="517"/>
        <v>10</v>
      </c>
      <c r="S8283" s="38">
        <f t="shared" ca="1" si="518"/>
        <v>0</v>
      </c>
      <c r="T8283" s="38">
        <f t="shared" ca="1" si="519"/>
        <v>10</v>
      </c>
      <c r="U8283" s="38">
        <f ca="1">SUM($R$9:S8283)</f>
        <v>-209250</v>
      </c>
    </row>
    <row r="8284" spans="16:21" x14ac:dyDescent="0.2">
      <c r="P8284">
        <v>8276</v>
      </c>
      <c r="Q8284" s="37">
        <f t="shared" ca="1" si="516"/>
        <v>0</v>
      </c>
      <c r="R8284" s="38">
        <f t="shared" si="517"/>
        <v>10</v>
      </c>
      <c r="S8284" s="38">
        <f t="shared" ca="1" si="518"/>
        <v>0</v>
      </c>
      <c r="T8284" s="38">
        <f t="shared" ca="1" si="519"/>
        <v>10</v>
      </c>
      <c r="U8284" s="38">
        <f ca="1">SUM($R$9:S8284)</f>
        <v>-209240</v>
      </c>
    </row>
    <row r="8285" spans="16:21" x14ac:dyDescent="0.2">
      <c r="P8285">
        <v>8277</v>
      </c>
      <c r="Q8285" s="37">
        <f t="shared" ca="1" si="516"/>
        <v>0</v>
      </c>
      <c r="R8285" s="38">
        <f t="shared" si="517"/>
        <v>10</v>
      </c>
      <c r="S8285" s="38">
        <f t="shared" ca="1" si="518"/>
        <v>0</v>
      </c>
      <c r="T8285" s="38">
        <f t="shared" ca="1" si="519"/>
        <v>10</v>
      </c>
      <c r="U8285" s="38">
        <f ca="1">SUM($R$9:S8285)</f>
        <v>-209230</v>
      </c>
    </row>
    <row r="8286" spans="16:21" x14ac:dyDescent="0.2">
      <c r="P8286">
        <v>8278</v>
      </c>
      <c r="Q8286" s="37">
        <f t="shared" ca="1" si="516"/>
        <v>0</v>
      </c>
      <c r="R8286" s="38">
        <f t="shared" si="517"/>
        <v>10</v>
      </c>
      <c r="S8286" s="38">
        <f t="shared" ca="1" si="518"/>
        <v>0</v>
      </c>
      <c r="T8286" s="38">
        <f t="shared" ca="1" si="519"/>
        <v>10</v>
      </c>
      <c r="U8286" s="38">
        <f ca="1">SUM($R$9:S8286)</f>
        <v>-209220</v>
      </c>
    </row>
    <row r="8287" spans="16:21" x14ac:dyDescent="0.2">
      <c r="P8287">
        <v>8279</v>
      </c>
      <c r="Q8287" s="37">
        <f t="shared" ca="1" si="516"/>
        <v>0</v>
      </c>
      <c r="R8287" s="38">
        <f t="shared" si="517"/>
        <v>10</v>
      </c>
      <c r="S8287" s="38">
        <f t="shared" ca="1" si="518"/>
        <v>0</v>
      </c>
      <c r="T8287" s="38">
        <f t="shared" ca="1" si="519"/>
        <v>10</v>
      </c>
      <c r="U8287" s="38">
        <f ca="1">SUM($R$9:S8287)</f>
        <v>-209210</v>
      </c>
    </row>
    <row r="8288" spans="16:21" x14ac:dyDescent="0.2">
      <c r="P8288">
        <v>8280</v>
      </c>
      <c r="Q8288" s="37">
        <f t="shared" ca="1" si="516"/>
        <v>0</v>
      </c>
      <c r="R8288" s="38">
        <f t="shared" si="517"/>
        <v>10</v>
      </c>
      <c r="S8288" s="38">
        <f t="shared" ca="1" si="518"/>
        <v>0</v>
      </c>
      <c r="T8288" s="38">
        <f t="shared" ca="1" si="519"/>
        <v>10</v>
      </c>
      <c r="U8288" s="38">
        <f ca="1">SUM($R$9:S8288)</f>
        <v>-209200</v>
      </c>
    </row>
    <row r="8289" spans="16:21" x14ac:dyDescent="0.2">
      <c r="P8289">
        <v>8281</v>
      </c>
      <c r="Q8289" s="37">
        <f t="shared" ca="1" si="516"/>
        <v>0</v>
      </c>
      <c r="R8289" s="38">
        <f t="shared" si="517"/>
        <v>10</v>
      </c>
      <c r="S8289" s="38">
        <f t="shared" ca="1" si="518"/>
        <v>0</v>
      </c>
      <c r="T8289" s="38">
        <f t="shared" ca="1" si="519"/>
        <v>10</v>
      </c>
      <c r="U8289" s="38">
        <f ca="1">SUM($R$9:S8289)</f>
        <v>-209190</v>
      </c>
    </row>
    <row r="8290" spans="16:21" x14ac:dyDescent="0.2">
      <c r="P8290">
        <v>8282</v>
      </c>
      <c r="Q8290" s="37">
        <f t="shared" ca="1" si="516"/>
        <v>0</v>
      </c>
      <c r="R8290" s="38">
        <f t="shared" si="517"/>
        <v>10</v>
      </c>
      <c r="S8290" s="38">
        <f t="shared" ca="1" si="518"/>
        <v>0</v>
      </c>
      <c r="T8290" s="38">
        <f t="shared" ca="1" si="519"/>
        <v>10</v>
      </c>
      <c r="U8290" s="38">
        <f ca="1">SUM($R$9:S8290)</f>
        <v>-209180</v>
      </c>
    </row>
    <row r="8291" spans="16:21" x14ac:dyDescent="0.2">
      <c r="P8291">
        <v>8283</v>
      </c>
      <c r="Q8291" s="37">
        <f t="shared" ca="1" si="516"/>
        <v>0</v>
      </c>
      <c r="R8291" s="38">
        <f t="shared" si="517"/>
        <v>10</v>
      </c>
      <c r="S8291" s="38">
        <f t="shared" ca="1" si="518"/>
        <v>0</v>
      </c>
      <c r="T8291" s="38">
        <f t="shared" ca="1" si="519"/>
        <v>10</v>
      </c>
      <c r="U8291" s="38">
        <f ca="1">SUM($R$9:S8291)</f>
        <v>-209170</v>
      </c>
    </row>
    <row r="8292" spans="16:21" x14ac:dyDescent="0.2">
      <c r="P8292">
        <v>8284</v>
      </c>
      <c r="Q8292" s="37">
        <f t="shared" ca="1" si="516"/>
        <v>0</v>
      </c>
      <c r="R8292" s="38">
        <f t="shared" si="517"/>
        <v>10</v>
      </c>
      <c r="S8292" s="38">
        <f t="shared" ca="1" si="518"/>
        <v>0</v>
      </c>
      <c r="T8292" s="38">
        <f t="shared" ca="1" si="519"/>
        <v>10</v>
      </c>
      <c r="U8292" s="38">
        <f ca="1">SUM($R$9:S8292)</f>
        <v>-209160</v>
      </c>
    </row>
    <row r="8293" spans="16:21" x14ac:dyDescent="0.2">
      <c r="P8293">
        <v>8285</v>
      </c>
      <c r="Q8293" s="37">
        <f t="shared" ca="1" si="516"/>
        <v>0</v>
      </c>
      <c r="R8293" s="38">
        <f t="shared" si="517"/>
        <v>10</v>
      </c>
      <c r="S8293" s="38">
        <f t="shared" ca="1" si="518"/>
        <v>0</v>
      </c>
      <c r="T8293" s="38">
        <f t="shared" ca="1" si="519"/>
        <v>10</v>
      </c>
      <c r="U8293" s="38">
        <f ca="1">SUM($R$9:S8293)</f>
        <v>-209150</v>
      </c>
    </row>
    <row r="8294" spans="16:21" x14ac:dyDescent="0.2">
      <c r="P8294">
        <v>8286</v>
      </c>
      <c r="Q8294" s="37">
        <f t="shared" ca="1" si="516"/>
        <v>0</v>
      </c>
      <c r="R8294" s="38">
        <f t="shared" si="517"/>
        <v>10</v>
      </c>
      <c r="S8294" s="38">
        <f t="shared" ca="1" si="518"/>
        <v>0</v>
      </c>
      <c r="T8294" s="38">
        <f t="shared" ca="1" si="519"/>
        <v>10</v>
      </c>
      <c r="U8294" s="38">
        <f ca="1">SUM($R$9:S8294)</f>
        <v>-209140</v>
      </c>
    </row>
    <row r="8295" spans="16:21" x14ac:dyDescent="0.2">
      <c r="P8295">
        <v>8287</v>
      </c>
      <c r="Q8295" s="37">
        <f t="shared" ca="1" si="516"/>
        <v>0</v>
      </c>
      <c r="R8295" s="38">
        <f t="shared" si="517"/>
        <v>10</v>
      </c>
      <c r="S8295" s="38">
        <f t="shared" ca="1" si="518"/>
        <v>0</v>
      </c>
      <c r="T8295" s="38">
        <f t="shared" ca="1" si="519"/>
        <v>10</v>
      </c>
      <c r="U8295" s="38">
        <f ca="1">SUM($R$9:S8295)</f>
        <v>-209130</v>
      </c>
    </row>
    <row r="8296" spans="16:21" x14ac:dyDescent="0.2">
      <c r="P8296">
        <v>8288</v>
      </c>
      <c r="Q8296" s="37">
        <f t="shared" ca="1" si="516"/>
        <v>0</v>
      </c>
      <c r="R8296" s="38">
        <f t="shared" si="517"/>
        <v>10</v>
      </c>
      <c r="S8296" s="38">
        <f t="shared" ca="1" si="518"/>
        <v>0</v>
      </c>
      <c r="T8296" s="38">
        <f t="shared" ca="1" si="519"/>
        <v>10</v>
      </c>
      <c r="U8296" s="38">
        <f ca="1">SUM($R$9:S8296)</f>
        <v>-209120</v>
      </c>
    </row>
    <row r="8297" spans="16:21" x14ac:dyDescent="0.2">
      <c r="P8297">
        <v>8289</v>
      </c>
      <c r="Q8297" s="37">
        <f t="shared" ca="1" si="516"/>
        <v>0</v>
      </c>
      <c r="R8297" s="38">
        <f t="shared" si="517"/>
        <v>10</v>
      </c>
      <c r="S8297" s="38">
        <f t="shared" ca="1" si="518"/>
        <v>0</v>
      </c>
      <c r="T8297" s="38">
        <f t="shared" ca="1" si="519"/>
        <v>10</v>
      </c>
      <c r="U8297" s="38">
        <f ca="1">SUM($R$9:S8297)</f>
        <v>-209110</v>
      </c>
    </row>
    <row r="8298" spans="16:21" x14ac:dyDescent="0.2">
      <c r="P8298">
        <v>8290</v>
      </c>
      <c r="Q8298" s="37">
        <f t="shared" ca="1" si="516"/>
        <v>0</v>
      </c>
      <c r="R8298" s="38">
        <f t="shared" si="517"/>
        <v>10</v>
      </c>
      <c r="S8298" s="38">
        <f t="shared" ca="1" si="518"/>
        <v>0</v>
      </c>
      <c r="T8298" s="38">
        <f t="shared" ca="1" si="519"/>
        <v>10</v>
      </c>
      <c r="U8298" s="38">
        <f ca="1">SUM($R$9:S8298)</f>
        <v>-209100</v>
      </c>
    </row>
    <row r="8299" spans="16:21" x14ac:dyDescent="0.2">
      <c r="P8299">
        <v>8291</v>
      </c>
      <c r="Q8299" s="37">
        <f t="shared" ca="1" si="516"/>
        <v>0</v>
      </c>
      <c r="R8299" s="38">
        <f t="shared" si="517"/>
        <v>10</v>
      </c>
      <c r="S8299" s="38">
        <f t="shared" ca="1" si="518"/>
        <v>0</v>
      </c>
      <c r="T8299" s="38">
        <f t="shared" ca="1" si="519"/>
        <v>10</v>
      </c>
      <c r="U8299" s="38">
        <f ca="1">SUM($R$9:S8299)</f>
        <v>-209090</v>
      </c>
    </row>
    <row r="8300" spans="16:21" x14ac:dyDescent="0.2">
      <c r="P8300">
        <v>8292</v>
      </c>
      <c r="Q8300" s="37">
        <f t="shared" ca="1" si="516"/>
        <v>0</v>
      </c>
      <c r="R8300" s="38">
        <f t="shared" si="517"/>
        <v>10</v>
      </c>
      <c r="S8300" s="38">
        <f t="shared" ca="1" si="518"/>
        <v>0</v>
      </c>
      <c r="T8300" s="38">
        <f t="shared" ca="1" si="519"/>
        <v>10</v>
      </c>
      <c r="U8300" s="38">
        <f ca="1">SUM($R$9:S8300)</f>
        <v>-209080</v>
      </c>
    </row>
    <row r="8301" spans="16:21" x14ac:dyDescent="0.2">
      <c r="P8301">
        <v>8293</v>
      </c>
      <c r="Q8301" s="37">
        <f t="shared" ca="1" si="516"/>
        <v>0</v>
      </c>
      <c r="R8301" s="38">
        <f t="shared" si="517"/>
        <v>10</v>
      </c>
      <c r="S8301" s="38">
        <f t="shared" ca="1" si="518"/>
        <v>0</v>
      </c>
      <c r="T8301" s="38">
        <f t="shared" ca="1" si="519"/>
        <v>10</v>
      </c>
      <c r="U8301" s="38">
        <f ca="1">SUM($R$9:S8301)</f>
        <v>-209070</v>
      </c>
    </row>
    <row r="8302" spans="16:21" x14ac:dyDescent="0.2">
      <c r="P8302">
        <v>8294</v>
      </c>
      <c r="Q8302" s="37">
        <f t="shared" ca="1" si="516"/>
        <v>0</v>
      </c>
      <c r="R8302" s="38">
        <f t="shared" si="517"/>
        <v>10</v>
      </c>
      <c r="S8302" s="38">
        <f t="shared" ca="1" si="518"/>
        <v>0</v>
      </c>
      <c r="T8302" s="38">
        <f t="shared" ca="1" si="519"/>
        <v>10</v>
      </c>
      <c r="U8302" s="38">
        <f ca="1">SUM($R$9:S8302)</f>
        <v>-209060</v>
      </c>
    </row>
    <row r="8303" spans="16:21" x14ac:dyDescent="0.2">
      <c r="P8303">
        <v>8295</v>
      </c>
      <c r="Q8303" s="37">
        <f t="shared" ca="1" si="516"/>
        <v>0</v>
      </c>
      <c r="R8303" s="38">
        <f t="shared" si="517"/>
        <v>10</v>
      </c>
      <c r="S8303" s="38">
        <f t="shared" ca="1" si="518"/>
        <v>0</v>
      </c>
      <c r="T8303" s="38">
        <f t="shared" ca="1" si="519"/>
        <v>10</v>
      </c>
      <c r="U8303" s="38">
        <f ca="1">SUM($R$9:S8303)</f>
        <v>-209050</v>
      </c>
    </row>
    <row r="8304" spans="16:21" x14ac:dyDescent="0.2">
      <c r="P8304">
        <v>8296</v>
      </c>
      <c r="Q8304" s="37">
        <f t="shared" ca="1" si="516"/>
        <v>0</v>
      </c>
      <c r="R8304" s="38">
        <f t="shared" si="517"/>
        <v>10</v>
      </c>
      <c r="S8304" s="38">
        <f t="shared" ca="1" si="518"/>
        <v>0</v>
      </c>
      <c r="T8304" s="38">
        <f t="shared" ca="1" si="519"/>
        <v>10</v>
      </c>
      <c r="U8304" s="38">
        <f ca="1">SUM($R$9:S8304)</f>
        <v>-209040</v>
      </c>
    </row>
    <row r="8305" spans="16:21" x14ac:dyDescent="0.2">
      <c r="P8305">
        <v>8297</v>
      </c>
      <c r="Q8305" s="37">
        <f t="shared" ref="Q8305:Q8368" ca="1" si="520">IF(RAND()&lt;$C$2,1,0)</f>
        <v>0</v>
      </c>
      <c r="R8305" s="38">
        <f t="shared" ref="R8305:R8368" si="521">$G$2</f>
        <v>10</v>
      </c>
      <c r="S8305" s="38">
        <f t="shared" ref="S8305:S8368" ca="1" si="522">IF(Q8305=1,$G$3,$G$4)</f>
        <v>0</v>
      </c>
      <c r="T8305" s="38">
        <f t="shared" ca="1" si="519"/>
        <v>10</v>
      </c>
      <c r="U8305" s="38">
        <f ca="1">SUM($R$9:S8305)</f>
        <v>-209030</v>
      </c>
    </row>
    <row r="8306" spans="16:21" x14ac:dyDescent="0.2">
      <c r="P8306">
        <v>8298</v>
      </c>
      <c r="Q8306" s="37">
        <f t="shared" ca="1" si="520"/>
        <v>0</v>
      </c>
      <c r="R8306" s="38">
        <f t="shared" si="521"/>
        <v>10</v>
      </c>
      <c r="S8306" s="38">
        <f t="shared" ca="1" si="522"/>
        <v>0</v>
      </c>
      <c r="T8306" s="38">
        <f t="shared" ca="1" si="519"/>
        <v>10</v>
      </c>
      <c r="U8306" s="38">
        <f ca="1">SUM($R$9:S8306)</f>
        <v>-209020</v>
      </c>
    </row>
    <row r="8307" spans="16:21" x14ac:dyDescent="0.2">
      <c r="P8307">
        <v>8299</v>
      </c>
      <c r="Q8307" s="37">
        <f t="shared" ca="1" si="520"/>
        <v>0</v>
      </c>
      <c r="R8307" s="38">
        <f t="shared" si="521"/>
        <v>10</v>
      </c>
      <c r="S8307" s="38">
        <f t="shared" ca="1" si="522"/>
        <v>0</v>
      </c>
      <c r="T8307" s="38">
        <f t="shared" ca="1" si="519"/>
        <v>10</v>
      </c>
      <c r="U8307" s="38">
        <f ca="1">SUM($R$9:S8307)</f>
        <v>-209010</v>
      </c>
    </row>
    <row r="8308" spans="16:21" x14ac:dyDescent="0.2">
      <c r="P8308">
        <v>8300</v>
      </c>
      <c r="Q8308" s="37">
        <f t="shared" ca="1" si="520"/>
        <v>0</v>
      </c>
      <c r="R8308" s="38">
        <f t="shared" si="521"/>
        <v>10</v>
      </c>
      <c r="S8308" s="38">
        <f t="shared" ca="1" si="522"/>
        <v>0</v>
      </c>
      <c r="T8308" s="38">
        <f t="shared" ca="1" si="519"/>
        <v>10</v>
      </c>
      <c r="U8308" s="38">
        <f ca="1">SUM($R$9:S8308)</f>
        <v>-209000</v>
      </c>
    </row>
    <row r="8309" spans="16:21" x14ac:dyDescent="0.2">
      <c r="P8309">
        <v>8301</v>
      </c>
      <c r="Q8309" s="37">
        <f t="shared" ca="1" si="520"/>
        <v>0</v>
      </c>
      <c r="R8309" s="38">
        <f t="shared" si="521"/>
        <v>10</v>
      </c>
      <c r="S8309" s="38">
        <f t="shared" ca="1" si="522"/>
        <v>0</v>
      </c>
      <c r="T8309" s="38">
        <f t="shared" ca="1" si="519"/>
        <v>10</v>
      </c>
      <c r="U8309" s="38">
        <f ca="1">SUM($R$9:S8309)</f>
        <v>-208990</v>
      </c>
    </row>
    <row r="8310" spans="16:21" x14ac:dyDescent="0.2">
      <c r="P8310">
        <v>8302</v>
      </c>
      <c r="Q8310" s="37">
        <f t="shared" ca="1" si="520"/>
        <v>0</v>
      </c>
      <c r="R8310" s="38">
        <f t="shared" si="521"/>
        <v>10</v>
      </c>
      <c r="S8310" s="38">
        <f t="shared" ca="1" si="522"/>
        <v>0</v>
      </c>
      <c r="T8310" s="38">
        <f t="shared" ca="1" si="519"/>
        <v>10</v>
      </c>
      <c r="U8310" s="38">
        <f ca="1">SUM($R$9:S8310)</f>
        <v>-208980</v>
      </c>
    </row>
    <row r="8311" spans="16:21" x14ac:dyDescent="0.2">
      <c r="P8311">
        <v>8303</v>
      </c>
      <c r="Q8311" s="37">
        <f t="shared" ca="1" si="520"/>
        <v>0</v>
      </c>
      <c r="R8311" s="38">
        <f t="shared" si="521"/>
        <v>10</v>
      </c>
      <c r="S8311" s="38">
        <f t="shared" ca="1" si="522"/>
        <v>0</v>
      </c>
      <c r="T8311" s="38">
        <f t="shared" ca="1" si="519"/>
        <v>10</v>
      </c>
      <c r="U8311" s="38">
        <f ca="1">SUM($R$9:S8311)</f>
        <v>-208970</v>
      </c>
    </row>
    <row r="8312" spans="16:21" x14ac:dyDescent="0.2">
      <c r="P8312">
        <v>8304</v>
      </c>
      <c r="Q8312" s="37">
        <f t="shared" ca="1" si="520"/>
        <v>0</v>
      </c>
      <c r="R8312" s="38">
        <f t="shared" si="521"/>
        <v>10</v>
      </c>
      <c r="S8312" s="38">
        <f t="shared" ca="1" si="522"/>
        <v>0</v>
      </c>
      <c r="T8312" s="38">
        <f t="shared" ca="1" si="519"/>
        <v>10</v>
      </c>
      <c r="U8312" s="38">
        <f ca="1">SUM($R$9:S8312)</f>
        <v>-208960</v>
      </c>
    </row>
    <row r="8313" spans="16:21" x14ac:dyDescent="0.2">
      <c r="P8313">
        <v>8305</v>
      </c>
      <c r="Q8313" s="37">
        <f t="shared" ca="1" si="520"/>
        <v>0</v>
      </c>
      <c r="R8313" s="38">
        <f t="shared" si="521"/>
        <v>10</v>
      </c>
      <c r="S8313" s="38">
        <f t="shared" ca="1" si="522"/>
        <v>0</v>
      </c>
      <c r="T8313" s="38">
        <f t="shared" ca="1" si="519"/>
        <v>10</v>
      </c>
      <c r="U8313" s="38">
        <f ca="1">SUM($R$9:S8313)</f>
        <v>-208950</v>
      </c>
    </row>
    <row r="8314" spans="16:21" x14ac:dyDescent="0.2">
      <c r="P8314">
        <v>8306</v>
      </c>
      <c r="Q8314" s="37">
        <f t="shared" ca="1" si="520"/>
        <v>0</v>
      </c>
      <c r="R8314" s="38">
        <f t="shared" si="521"/>
        <v>10</v>
      </c>
      <c r="S8314" s="38">
        <f t="shared" ca="1" si="522"/>
        <v>0</v>
      </c>
      <c r="T8314" s="38">
        <f t="shared" ca="1" si="519"/>
        <v>10</v>
      </c>
      <c r="U8314" s="38">
        <f ca="1">SUM($R$9:S8314)</f>
        <v>-208940</v>
      </c>
    </row>
    <row r="8315" spans="16:21" x14ac:dyDescent="0.2">
      <c r="P8315">
        <v>8307</v>
      </c>
      <c r="Q8315" s="37">
        <f t="shared" ca="1" si="520"/>
        <v>1</v>
      </c>
      <c r="R8315" s="38">
        <f t="shared" si="521"/>
        <v>10</v>
      </c>
      <c r="S8315" s="38">
        <f t="shared" ca="1" si="522"/>
        <v>-1000</v>
      </c>
      <c r="T8315" s="38">
        <f t="shared" ca="1" si="519"/>
        <v>-990</v>
      </c>
      <c r="U8315" s="38">
        <f ca="1">SUM($R$9:S8315)</f>
        <v>-209930</v>
      </c>
    </row>
    <row r="8316" spans="16:21" x14ac:dyDescent="0.2">
      <c r="P8316">
        <v>8308</v>
      </c>
      <c r="Q8316" s="37">
        <f t="shared" ca="1" si="520"/>
        <v>0</v>
      </c>
      <c r="R8316" s="38">
        <f t="shared" si="521"/>
        <v>10</v>
      </c>
      <c r="S8316" s="38">
        <f t="shared" ca="1" si="522"/>
        <v>0</v>
      </c>
      <c r="T8316" s="38">
        <f t="shared" ca="1" si="519"/>
        <v>10</v>
      </c>
      <c r="U8316" s="38">
        <f ca="1">SUM($R$9:S8316)</f>
        <v>-209920</v>
      </c>
    </row>
    <row r="8317" spans="16:21" x14ac:dyDescent="0.2">
      <c r="P8317">
        <v>8309</v>
      </c>
      <c r="Q8317" s="37">
        <f t="shared" ca="1" si="520"/>
        <v>0</v>
      </c>
      <c r="R8317" s="38">
        <f t="shared" si="521"/>
        <v>10</v>
      </c>
      <c r="S8317" s="38">
        <f t="shared" ca="1" si="522"/>
        <v>0</v>
      </c>
      <c r="T8317" s="38">
        <f t="shared" ca="1" si="519"/>
        <v>10</v>
      </c>
      <c r="U8317" s="38">
        <f ca="1">SUM($R$9:S8317)</f>
        <v>-209910</v>
      </c>
    </row>
    <row r="8318" spans="16:21" x14ac:dyDescent="0.2">
      <c r="P8318">
        <v>8310</v>
      </c>
      <c r="Q8318" s="37">
        <f t="shared" ca="1" si="520"/>
        <v>0</v>
      </c>
      <c r="R8318" s="38">
        <f t="shared" si="521"/>
        <v>10</v>
      </c>
      <c r="S8318" s="38">
        <f t="shared" ca="1" si="522"/>
        <v>0</v>
      </c>
      <c r="T8318" s="38">
        <f t="shared" ca="1" si="519"/>
        <v>10</v>
      </c>
      <c r="U8318" s="38">
        <f ca="1">SUM($R$9:S8318)</f>
        <v>-209900</v>
      </c>
    </row>
    <row r="8319" spans="16:21" x14ac:dyDescent="0.2">
      <c r="P8319">
        <v>8311</v>
      </c>
      <c r="Q8319" s="37">
        <f t="shared" ca="1" si="520"/>
        <v>0</v>
      </c>
      <c r="R8319" s="38">
        <f t="shared" si="521"/>
        <v>10</v>
      </c>
      <c r="S8319" s="38">
        <f t="shared" ca="1" si="522"/>
        <v>0</v>
      </c>
      <c r="T8319" s="38">
        <f t="shared" ca="1" si="519"/>
        <v>10</v>
      </c>
      <c r="U8319" s="38">
        <f ca="1">SUM($R$9:S8319)</f>
        <v>-209890</v>
      </c>
    </row>
    <row r="8320" spans="16:21" x14ac:dyDescent="0.2">
      <c r="P8320">
        <v>8312</v>
      </c>
      <c r="Q8320" s="37">
        <f t="shared" ca="1" si="520"/>
        <v>0</v>
      </c>
      <c r="R8320" s="38">
        <f t="shared" si="521"/>
        <v>10</v>
      </c>
      <c r="S8320" s="38">
        <f t="shared" ca="1" si="522"/>
        <v>0</v>
      </c>
      <c r="T8320" s="38">
        <f t="shared" ca="1" si="519"/>
        <v>10</v>
      </c>
      <c r="U8320" s="38">
        <f ca="1">SUM($R$9:S8320)</f>
        <v>-209880</v>
      </c>
    </row>
    <row r="8321" spans="16:21" x14ac:dyDescent="0.2">
      <c r="P8321">
        <v>8313</v>
      </c>
      <c r="Q8321" s="37">
        <f t="shared" ca="1" si="520"/>
        <v>0</v>
      </c>
      <c r="R8321" s="38">
        <f t="shared" si="521"/>
        <v>10</v>
      </c>
      <c r="S8321" s="38">
        <f t="shared" ca="1" si="522"/>
        <v>0</v>
      </c>
      <c r="T8321" s="38">
        <f t="shared" ca="1" si="519"/>
        <v>10</v>
      </c>
      <c r="U8321" s="38">
        <f ca="1">SUM($R$9:S8321)</f>
        <v>-209870</v>
      </c>
    </row>
    <row r="8322" spans="16:21" x14ac:dyDescent="0.2">
      <c r="P8322">
        <v>8314</v>
      </c>
      <c r="Q8322" s="37">
        <f t="shared" ca="1" si="520"/>
        <v>0</v>
      </c>
      <c r="R8322" s="38">
        <f t="shared" si="521"/>
        <v>10</v>
      </c>
      <c r="S8322" s="38">
        <f t="shared" ca="1" si="522"/>
        <v>0</v>
      </c>
      <c r="T8322" s="38">
        <f t="shared" ca="1" si="519"/>
        <v>10</v>
      </c>
      <c r="U8322" s="38">
        <f ca="1">SUM($R$9:S8322)</f>
        <v>-209860</v>
      </c>
    </row>
    <row r="8323" spans="16:21" x14ac:dyDescent="0.2">
      <c r="P8323">
        <v>8315</v>
      </c>
      <c r="Q8323" s="37">
        <f t="shared" ca="1" si="520"/>
        <v>0</v>
      </c>
      <c r="R8323" s="38">
        <f t="shared" si="521"/>
        <v>10</v>
      </c>
      <c r="S8323" s="38">
        <f t="shared" ca="1" si="522"/>
        <v>0</v>
      </c>
      <c r="T8323" s="38">
        <f t="shared" ca="1" si="519"/>
        <v>10</v>
      </c>
      <c r="U8323" s="38">
        <f ca="1">SUM($R$9:S8323)</f>
        <v>-209850</v>
      </c>
    </row>
    <row r="8324" spans="16:21" x14ac:dyDescent="0.2">
      <c r="P8324">
        <v>8316</v>
      </c>
      <c r="Q8324" s="37">
        <f t="shared" ca="1" si="520"/>
        <v>0</v>
      </c>
      <c r="R8324" s="38">
        <f t="shared" si="521"/>
        <v>10</v>
      </c>
      <c r="S8324" s="38">
        <f t="shared" ca="1" si="522"/>
        <v>0</v>
      </c>
      <c r="T8324" s="38">
        <f t="shared" ca="1" si="519"/>
        <v>10</v>
      </c>
      <c r="U8324" s="38">
        <f ca="1">SUM($R$9:S8324)</f>
        <v>-209840</v>
      </c>
    </row>
    <row r="8325" spans="16:21" x14ac:dyDescent="0.2">
      <c r="P8325">
        <v>8317</v>
      </c>
      <c r="Q8325" s="37">
        <f t="shared" ca="1" si="520"/>
        <v>0</v>
      </c>
      <c r="R8325" s="38">
        <f t="shared" si="521"/>
        <v>10</v>
      </c>
      <c r="S8325" s="38">
        <f t="shared" ca="1" si="522"/>
        <v>0</v>
      </c>
      <c r="T8325" s="38">
        <f t="shared" ca="1" si="519"/>
        <v>10</v>
      </c>
      <c r="U8325" s="38">
        <f ca="1">SUM($R$9:S8325)</f>
        <v>-209830</v>
      </c>
    </row>
    <row r="8326" spans="16:21" x14ac:dyDescent="0.2">
      <c r="P8326">
        <v>8318</v>
      </c>
      <c r="Q8326" s="37">
        <f t="shared" ca="1" si="520"/>
        <v>0</v>
      </c>
      <c r="R8326" s="38">
        <f t="shared" si="521"/>
        <v>10</v>
      </c>
      <c r="S8326" s="38">
        <f t="shared" ca="1" si="522"/>
        <v>0</v>
      </c>
      <c r="T8326" s="38">
        <f t="shared" ca="1" si="519"/>
        <v>10</v>
      </c>
      <c r="U8326" s="38">
        <f ca="1">SUM($R$9:S8326)</f>
        <v>-209820</v>
      </c>
    </row>
    <row r="8327" spans="16:21" x14ac:dyDescent="0.2">
      <c r="P8327">
        <v>8319</v>
      </c>
      <c r="Q8327" s="37">
        <f t="shared" ca="1" si="520"/>
        <v>0</v>
      </c>
      <c r="R8327" s="38">
        <f t="shared" si="521"/>
        <v>10</v>
      </c>
      <c r="S8327" s="38">
        <f t="shared" ca="1" si="522"/>
        <v>0</v>
      </c>
      <c r="T8327" s="38">
        <f t="shared" ca="1" si="519"/>
        <v>10</v>
      </c>
      <c r="U8327" s="38">
        <f ca="1">SUM($R$9:S8327)</f>
        <v>-209810</v>
      </c>
    </row>
    <row r="8328" spans="16:21" x14ac:dyDescent="0.2">
      <c r="P8328">
        <v>8320</v>
      </c>
      <c r="Q8328" s="37">
        <f t="shared" ca="1" si="520"/>
        <v>1</v>
      </c>
      <c r="R8328" s="38">
        <f t="shared" si="521"/>
        <v>10</v>
      </c>
      <c r="S8328" s="38">
        <f t="shared" ca="1" si="522"/>
        <v>-1000</v>
      </c>
      <c r="T8328" s="38">
        <f t="shared" ca="1" si="519"/>
        <v>-990</v>
      </c>
      <c r="U8328" s="38">
        <f ca="1">SUM($R$9:S8328)</f>
        <v>-210800</v>
      </c>
    </row>
    <row r="8329" spans="16:21" x14ac:dyDescent="0.2">
      <c r="P8329">
        <v>8321</v>
      </c>
      <c r="Q8329" s="37">
        <f t="shared" ca="1" si="520"/>
        <v>0</v>
      </c>
      <c r="R8329" s="38">
        <f t="shared" si="521"/>
        <v>10</v>
      </c>
      <c r="S8329" s="38">
        <f t="shared" ca="1" si="522"/>
        <v>0</v>
      </c>
      <c r="T8329" s="38">
        <f t="shared" ca="1" si="519"/>
        <v>10</v>
      </c>
      <c r="U8329" s="38">
        <f ca="1">SUM($R$9:S8329)</f>
        <v>-210790</v>
      </c>
    </row>
    <row r="8330" spans="16:21" x14ac:dyDescent="0.2">
      <c r="P8330">
        <v>8322</v>
      </c>
      <c r="Q8330" s="37">
        <f t="shared" ca="1" si="520"/>
        <v>0</v>
      </c>
      <c r="R8330" s="38">
        <f t="shared" si="521"/>
        <v>10</v>
      </c>
      <c r="S8330" s="38">
        <f t="shared" ca="1" si="522"/>
        <v>0</v>
      </c>
      <c r="T8330" s="38">
        <f t="shared" ref="T8330:T8393" ca="1" si="523">R8330+S8330</f>
        <v>10</v>
      </c>
      <c r="U8330" s="38">
        <f ca="1">SUM($R$9:S8330)</f>
        <v>-210780</v>
      </c>
    </row>
    <row r="8331" spans="16:21" x14ac:dyDescent="0.2">
      <c r="P8331">
        <v>8323</v>
      </c>
      <c r="Q8331" s="37">
        <f t="shared" ca="1" si="520"/>
        <v>1</v>
      </c>
      <c r="R8331" s="38">
        <f t="shared" si="521"/>
        <v>10</v>
      </c>
      <c r="S8331" s="38">
        <f t="shared" ca="1" si="522"/>
        <v>-1000</v>
      </c>
      <c r="T8331" s="38">
        <f t="shared" ca="1" si="523"/>
        <v>-990</v>
      </c>
      <c r="U8331" s="38">
        <f ca="1">SUM($R$9:S8331)</f>
        <v>-211770</v>
      </c>
    </row>
    <row r="8332" spans="16:21" x14ac:dyDescent="0.2">
      <c r="P8332">
        <v>8324</v>
      </c>
      <c r="Q8332" s="37">
        <f t="shared" ca="1" si="520"/>
        <v>0</v>
      </c>
      <c r="R8332" s="38">
        <f t="shared" si="521"/>
        <v>10</v>
      </c>
      <c r="S8332" s="38">
        <f t="shared" ca="1" si="522"/>
        <v>0</v>
      </c>
      <c r="T8332" s="38">
        <f t="shared" ca="1" si="523"/>
        <v>10</v>
      </c>
      <c r="U8332" s="38">
        <f ca="1">SUM($R$9:S8332)</f>
        <v>-211760</v>
      </c>
    </row>
    <row r="8333" spans="16:21" x14ac:dyDescent="0.2">
      <c r="P8333">
        <v>8325</v>
      </c>
      <c r="Q8333" s="37">
        <f t="shared" ca="1" si="520"/>
        <v>0</v>
      </c>
      <c r="R8333" s="38">
        <f t="shared" si="521"/>
        <v>10</v>
      </c>
      <c r="S8333" s="38">
        <f t="shared" ca="1" si="522"/>
        <v>0</v>
      </c>
      <c r="T8333" s="38">
        <f t="shared" ca="1" si="523"/>
        <v>10</v>
      </c>
      <c r="U8333" s="38">
        <f ca="1">SUM($R$9:S8333)</f>
        <v>-211750</v>
      </c>
    </row>
    <row r="8334" spans="16:21" x14ac:dyDescent="0.2">
      <c r="P8334">
        <v>8326</v>
      </c>
      <c r="Q8334" s="37">
        <f t="shared" ca="1" si="520"/>
        <v>0</v>
      </c>
      <c r="R8334" s="38">
        <f t="shared" si="521"/>
        <v>10</v>
      </c>
      <c r="S8334" s="38">
        <f t="shared" ca="1" si="522"/>
        <v>0</v>
      </c>
      <c r="T8334" s="38">
        <f t="shared" ca="1" si="523"/>
        <v>10</v>
      </c>
      <c r="U8334" s="38">
        <f ca="1">SUM($R$9:S8334)</f>
        <v>-211740</v>
      </c>
    </row>
    <row r="8335" spans="16:21" x14ac:dyDescent="0.2">
      <c r="P8335">
        <v>8327</v>
      </c>
      <c r="Q8335" s="37">
        <f t="shared" ca="1" si="520"/>
        <v>0</v>
      </c>
      <c r="R8335" s="38">
        <f t="shared" si="521"/>
        <v>10</v>
      </c>
      <c r="S8335" s="38">
        <f t="shared" ca="1" si="522"/>
        <v>0</v>
      </c>
      <c r="T8335" s="38">
        <f t="shared" ca="1" si="523"/>
        <v>10</v>
      </c>
      <c r="U8335" s="38">
        <f ca="1">SUM($R$9:S8335)</f>
        <v>-211730</v>
      </c>
    </row>
    <row r="8336" spans="16:21" x14ac:dyDescent="0.2">
      <c r="P8336">
        <v>8328</v>
      </c>
      <c r="Q8336" s="37">
        <f t="shared" ca="1" si="520"/>
        <v>0</v>
      </c>
      <c r="R8336" s="38">
        <f t="shared" si="521"/>
        <v>10</v>
      </c>
      <c r="S8336" s="38">
        <f t="shared" ca="1" si="522"/>
        <v>0</v>
      </c>
      <c r="T8336" s="38">
        <f t="shared" ca="1" si="523"/>
        <v>10</v>
      </c>
      <c r="U8336" s="38">
        <f ca="1">SUM($R$9:S8336)</f>
        <v>-211720</v>
      </c>
    </row>
    <row r="8337" spans="16:21" x14ac:dyDescent="0.2">
      <c r="P8337">
        <v>8329</v>
      </c>
      <c r="Q8337" s="37">
        <f t="shared" ca="1" si="520"/>
        <v>0</v>
      </c>
      <c r="R8337" s="38">
        <f t="shared" si="521"/>
        <v>10</v>
      </c>
      <c r="S8337" s="38">
        <f t="shared" ca="1" si="522"/>
        <v>0</v>
      </c>
      <c r="T8337" s="38">
        <f t="shared" ca="1" si="523"/>
        <v>10</v>
      </c>
      <c r="U8337" s="38">
        <f ca="1">SUM($R$9:S8337)</f>
        <v>-211710</v>
      </c>
    </row>
    <row r="8338" spans="16:21" x14ac:dyDescent="0.2">
      <c r="P8338">
        <v>8330</v>
      </c>
      <c r="Q8338" s="37">
        <f t="shared" ca="1" si="520"/>
        <v>0</v>
      </c>
      <c r="R8338" s="38">
        <f t="shared" si="521"/>
        <v>10</v>
      </c>
      <c r="S8338" s="38">
        <f t="shared" ca="1" si="522"/>
        <v>0</v>
      </c>
      <c r="T8338" s="38">
        <f t="shared" ca="1" si="523"/>
        <v>10</v>
      </c>
      <c r="U8338" s="38">
        <f ca="1">SUM($R$9:S8338)</f>
        <v>-211700</v>
      </c>
    </row>
    <row r="8339" spans="16:21" x14ac:dyDescent="0.2">
      <c r="P8339">
        <v>8331</v>
      </c>
      <c r="Q8339" s="37">
        <f t="shared" ca="1" si="520"/>
        <v>0</v>
      </c>
      <c r="R8339" s="38">
        <f t="shared" si="521"/>
        <v>10</v>
      </c>
      <c r="S8339" s="38">
        <f t="shared" ca="1" si="522"/>
        <v>0</v>
      </c>
      <c r="T8339" s="38">
        <f t="shared" ca="1" si="523"/>
        <v>10</v>
      </c>
      <c r="U8339" s="38">
        <f ca="1">SUM($R$9:S8339)</f>
        <v>-211690</v>
      </c>
    </row>
    <row r="8340" spans="16:21" x14ac:dyDescent="0.2">
      <c r="P8340">
        <v>8332</v>
      </c>
      <c r="Q8340" s="37">
        <f t="shared" ca="1" si="520"/>
        <v>0</v>
      </c>
      <c r="R8340" s="38">
        <f t="shared" si="521"/>
        <v>10</v>
      </c>
      <c r="S8340" s="38">
        <f t="shared" ca="1" si="522"/>
        <v>0</v>
      </c>
      <c r="T8340" s="38">
        <f t="shared" ca="1" si="523"/>
        <v>10</v>
      </c>
      <c r="U8340" s="38">
        <f ca="1">SUM($R$9:S8340)</f>
        <v>-211680</v>
      </c>
    </row>
    <row r="8341" spans="16:21" x14ac:dyDescent="0.2">
      <c r="P8341">
        <v>8333</v>
      </c>
      <c r="Q8341" s="37">
        <f t="shared" ca="1" si="520"/>
        <v>0</v>
      </c>
      <c r="R8341" s="38">
        <f t="shared" si="521"/>
        <v>10</v>
      </c>
      <c r="S8341" s="38">
        <f t="shared" ca="1" si="522"/>
        <v>0</v>
      </c>
      <c r="T8341" s="38">
        <f t="shared" ca="1" si="523"/>
        <v>10</v>
      </c>
      <c r="U8341" s="38">
        <f ca="1">SUM($R$9:S8341)</f>
        <v>-211670</v>
      </c>
    </row>
    <row r="8342" spans="16:21" x14ac:dyDescent="0.2">
      <c r="P8342">
        <v>8334</v>
      </c>
      <c r="Q8342" s="37">
        <f t="shared" ca="1" si="520"/>
        <v>0</v>
      </c>
      <c r="R8342" s="38">
        <f t="shared" si="521"/>
        <v>10</v>
      </c>
      <c r="S8342" s="38">
        <f t="shared" ca="1" si="522"/>
        <v>0</v>
      </c>
      <c r="T8342" s="38">
        <f t="shared" ca="1" si="523"/>
        <v>10</v>
      </c>
      <c r="U8342" s="38">
        <f ca="1">SUM($R$9:S8342)</f>
        <v>-211660</v>
      </c>
    </row>
    <row r="8343" spans="16:21" x14ac:dyDescent="0.2">
      <c r="P8343">
        <v>8335</v>
      </c>
      <c r="Q8343" s="37">
        <f t="shared" ca="1" si="520"/>
        <v>0</v>
      </c>
      <c r="R8343" s="38">
        <f t="shared" si="521"/>
        <v>10</v>
      </c>
      <c r="S8343" s="38">
        <f t="shared" ca="1" si="522"/>
        <v>0</v>
      </c>
      <c r="T8343" s="38">
        <f t="shared" ca="1" si="523"/>
        <v>10</v>
      </c>
      <c r="U8343" s="38">
        <f ca="1">SUM($R$9:S8343)</f>
        <v>-211650</v>
      </c>
    </row>
    <row r="8344" spans="16:21" x14ac:dyDescent="0.2">
      <c r="P8344">
        <v>8336</v>
      </c>
      <c r="Q8344" s="37">
        <f t="shared" ca="1" si="520"/>
        <v>0</v>
      </c>
      <c r="R8344" s="38">
        <f t="shared" si="521"/>
        <v>10</v>
      </c>
      <c r="S8344" s="38">
        <f t="shared" ca="1" si="522"/>
        <v>0</v>
      </c>
      <c r="T8344" s="38">
        <f t="shared" ca="1" si="523"/>
        <v>10</v>
      </c>
      <c r="U8344" s="38">
        <f ca="1">SUM($R$9:S8344)</f>
        <v>-211640</v>
      </c>
    </row>
    <row r="8345" spans="16:21" x14ac:dyDescent="0.2">
      <c r="P8345">
        <v>8337</v>
      </c>
      <c r="Q8345" s="37">
        <f t="shared" ca="1" si="520"/>
        <v>0</v>
      </c>
      <c r="R8345" s="38">
        <f t="shared" si="521"/>
        <v>10</v>
      </c>
      <c r="S8345" s="38">
        <f t="shared" ca="1" si="522"/>
        <v>0</v>
      </c>
      <c r="T8345" s="38">
        <f t="shared" ca="1" si="523"/>
        <v>10</v>
      </c>
      <c r="U8345" s="38">
        <f ca="1">SUM($R$9:S8345)</f>
        <v>-211630</v>
      </c>
    </row>
    <row r="8346" spans="16:21" x14ac:dyDescent="0.2">
      <c r="P8346">
        <v>8338</v>
      </c>
      <c r="Q8346" s="37">
        <f t="shared" ca="1" si="520"/>
        <v>0</v>
      </c>
      <c r="R8346" s="38">
        <f t="shared" si="521"/>
        <v>10</v>
      </c>
      <c r="S8346" s="38">
        <f t="shared" ca="1" si="522"/>
        <v>0</v>
      </c>
      <c r="T8346" s="38">
        <f t="shared" ca="1" si="523"/>
        <v>10</v>
      </c>
      <c r="U8346" s="38">
        <f ca="1">SUM($R$9:S8346)</f>
        <v>-211620</v>
      </c>
    </row>
    <row r="8347" spans="16:21" x14ac:dyDescent="0.2">
      <c r="P8347">
        <v>8339</v>
      </c>
      <c r="Q8347" s="37">
        <f t="shared" ca="1" si="520"/>
        <v>0</v>
      </c>
      <c r="R8347" s="38">
        <f t="shared" si="521"/>
        <v>10</v>
      </c>
      <c r="S8347" s="38">
        <f t="shared" ca="1" si="522"/>
        <v>0</v>
      </c>
      <c r="T8347" s="38">
        <f t="shared" ca="1" si="523"/>
        <v>10</v>
      </c>
      <c r="U8347" s="38">
        <f ca="1">SUM($R$9:S8347)</f>
        <v>-211610</v>
      </c>
    </row>
    <row r="8348" spans="16:21" x14ac:dyDescent="0.2">
      <c r="P8348">
        <v>8340</v>
      </c>
      <c r="Q8348" s="37">
        <f t="shared" ca="1" si="520"/>
        <v>0</v>
      </c>
      <c r="R8348" s="38">
        <f t="shared" si="521"/>
        <v>10</v>
      </c>
      <c r="S8348" s="38">
        <f t="shared" ca="1" si="522"/>
        <v>0</v>
      </c>
      <c r="T8348" s="38">
        <f t="shared" ca="1" si="523"/>
        <v>10</v>
      </c>
      <c r="U8348" s="38">
        <f ca="1">SUM($R$9:S8348)</f>
        <v>-211600</v>
      </c>
    </row>
    <row r="8349" spans="16:21" x14ac:dyDescent="0.2">
      <c r="P8349">
        <v>8341</v>
      </c>
      <c r="Q8349" s="37">
        <f t="shared" ca="1" si="520"/>
        <v>0</v>
      </c>
      <c r="R8349" s="38">
        <f t="shared" si="521"/>
        <v>10</v>
      </c>
      <c r="S8349" s="38">
        <f t="shared" ca="1" si="522"/>
        <v>0</v>
      </c>
      <c r="T8349" s="38">
        <f t="shared" ca="1" si="523"/>
        <v>10</v>
      </c>
      <c r="U8349" s="38">
        <f ca="1">SUM($R$9:S8349)</f>
        <v>-211590</v>
      </c>
    </row>
    <row r="8350" spans="16:21" x14ac:dyDescent="0.2">
      <c r="P8350">
        <v>8342</v>
      </c>
      <c r="Q8350" s="37">
        <f t="shared" ca="1" si="520"/>
        <v>0</v>
      </c>
      <c r="R8350" s="38">
        <f t="shared" si="521"/>
        <v>10</v>
      </c>
      <c r="S8350" s="38">
        <f t="shared" ca="1" si="522"/>
        <v>0</v>
      </c>
      <c r="T8350" s="38">
        <f t="shared" ca="1" si="523"/>
        <v>10</v>
      </c>
      <c r="U8350" s="38">
        <f ca="1">SUM($R$9:S8350)</f>
        <v>-211580</v>
      </c>
    </row>
    <row r="8351" spans="16:21" x14ac:dyDescent="0.2">
      <c r="P8351">
        <v>8343</v>
      </c>
      <c r="Q8351" s="37">
        <f t="shared" ca="1" si="520"/>
        <v>0</v>
      </c>
      <c r="R8351" s="38">
        <f t="shared" si="521"/>
        <v>10</v>
      </c>
      <c r="S8351" s="38">
        <f t="shared" ca="1" si="522"/>
        <v>0</v>
      </c>
      <c r="T8351" s="38">
        <f t="shared" ca="1" si="523"/>
        <v>10</v>
      </c>
      <c r="U8351" s="38">
        <f ca="1">SUM($R$9:S8351)</f>
        <v>-211570</v>
      </c>
    </row>
    <row r="8352" spans="16:21" x14ac:dyDescent="0.2">
      <c r="P8352">
        <v>8344</v>
      </c>
      <c r="Q8352" s="37">
        <f t="shared" ca="1" si="520"/>
        <v>0</v>
      </c>
      <c r="R8352" s="38">
        <f t="shared" si="521"/>
        <v>10</v>
      </c>
      <c r="S8352" s="38">
        <f t="shared" ca="1" si="522"/>
        <v>0</v>
      </c>
      <c r="T8352" s="38">
        <f t="shared" ca="1" si="523"/>
        <v>10</v>
      </c>
      <c r="U8352" s="38">
        <f ca="1">SUM($R$9:S8352)</f>
        <v>-211560</v>
      </c>
    </row>
    <row r="8353" spans="16:21" x14ac:dyDescent="0.2">
      <c r="P8353">
        <v>8345</v>
      </c>
      <c r="Q8353" s="37">
        <f t="shared" ca="1" si="520"/>
        <v>0</v>
      </c>
      <c r="R8353" s="38">
        <f t="shared" si="521"/>
        <v>10</v>
      </c>
      <c r="S8353" s="38">
        <f t="shared" ca="1" si="522"/>
        <v>0</v>
      </c>
      <c r="T8353" s="38">
        <f t="shared" ca="1" si="523"/>
        <v>10</v>
      </c>
      <c r="U8353" s="38">
        <f ca="1">SUM($R$9:S8353)</f>
        <v>-211550</v>
      </c>
    </row>
    <row r="8354" spans="16:21" x14ac:dyDescent="0.2">
      <c r="P8354">
        <v>8346</v>
      </c>
      <c r="Q8354" s="37">
        <f t="shared" ca="1" si="520"/>
        <v>0</v>
      </c>
      <c r="R8354" s="38">
        <f t="shared" si="521"/>
        <v>10</v>
      </c>
      <c r="S8354" s="38">
        <f t="shared" ca="1" si="522"/>
        <v>0</v>
      </c>
      <c r="T8354" s="38">
        <f t="shared" ca="1" si="523"/>
        <v>10</v>
      </c>
      <c r="U8354" s="38">
        <f ca="1">SUM($R$9:S8354)</f>
        <v>-211540</v>
      </c>
    </row>
    <row r="8355" spans="16:21" x14ac:dyDescent="0.2">
      <c r="P8355">
        <v>8347</v>
      </c>
      <c r="Q8355" s="37">
        <f t="shared" ca="1" si="520"/>
        <v>0</v>
      </c>
      <c r="R8355" s="38">
        <f t="shared" si="521"/>
        <v>10</v>
      </c>
      <c r="S8355" s="38">
        <f t="shared" ca="1" si="522"/>
        <v>0</v>
      </c>
      <c r="T8355" s="38">
        <f t="shared" ca="1" si="523"/>
        <v>10</v>
      </c>
      <c r="U8355" s="38">
        <f ca="1">SUM($R$9:S8355)</f>
        <v>-211530</v>
      </c>
    </row>
    <row r="8356" spans="16:21" x14ac:dyDescent="0.2">
      <c r="P8356">
        <v>8348</v>
      </c>
      <c r="Q8356" s="37">
        <f t="shared" ca="1" si="520"/>
        <v>0</v>
      </c>
      <c r="R8356" s="38">
        <f t="shared" si="521"/>
        <v>10</v>
      </c>
      <c r="S8356" s="38">
        <f t="shared" ca="1" si="522"/>
        <v>0</v>
      </c>
      <c r="T8356" s="38">
        <f t="shared" ca="1" si="523"/>
        <v>10</v>
      </c>
      <c r="U8356" s="38">
        <f ca="1">SUM($R$9:S8356)</f>
        <v>-211520</v>
      </c>
    </row>
    <row r="8357" spans="16:21" x14ac:dyDescent="0.2">
      <c r="P8357">
        <v>8349</v>
      </c>
      <c r="Q8357" s="37">
        <f t="shared" ca="1" si="520"/>
        <v>0</v>
      </c>
      <c r="R8357" s="38">
        <f t="shared" si="521"/>
        <v>10</v>
      </c>
      <c r="S8357" s="38">
        <f t="shared" ca="1" si="522"/>
        <v>0</v>
      </c>
      <c r="T8357" s="38">
        <f t="shared" ca="1" si="523"/>
        <v>10</v>
      </c>
      <c r="U8357" s="38">
        <f ca="1">SUM($R$9:S8357)</f>
        <v>-211510</v>
      </c>
    </row>
    <row r="8358" spans="16:21" x14ac:dyDescent="0.2">
      <c r="P8358">
        <v>8350</v>
      </c>
      <c r="Q8358" s="37">
        <f t="shared" ca="1" si="520"/>
        <v>0</v>
      </c>
      <c r="R8358" s="38">
        <f t="shared" si="521"/>
        <v>10</v>
      </c>
      <c r="S8358" s="38">
        <f t="shared" ca="1" si="522"/>
        <v>0</v>
      </c>
      <c r="T8358" s="38">
        <f t="shared" ca="1" si="523"/>
        <v>10</v>
      </c>
      <c r="U8358" s="38">
        <f ca="1">SUM($R$9:S8358)</f>
        <v>-211500</v>
      </c>
    </row>
    <row r="8359" spans="16:21" x14ac:dyDescent="0.2">
      <c r="P8359">
        <v>8351</v>
      </c>
      <c r="Q8359" s="37">
        <f t="shared" ca="1" si="520"/>
        <v>0</v>
      </c>
      <c r="R8359" s="38">
        <f t="shared" si="521"/>
        <v>10</v>
      </c>
      <c r="S8359" s="38">
        <f t="shared" ca="1" si="522"/>
        <v>0</v>
      </c>
      <c r="T8359" s="38">
        <f t="shared" ca="1" si="523"/>
        <v>10</v>
      </c>
      <c r="U8359" s="38">
        <f ca="1">SUM($R$9:S8359)</f>
        <v>-211490</v>
      </c>
    </row>
    <row r="8360" spans="16:21" x14ac:dyDescent="0.2">
      <c r="P8360">
        <v>8352</v>
      </c>
      <c r="Q8360" s="37">
        <f t="shared" ca="1" si="520"/>
        <v>0</v>
      </c>
      <c r="R8360" s="38">
        <f t="shared" si="521"/>
        <v>10</v>
      </c>
      <c r="S8360" s="38">
        <f t="shared" ca="1" si="522"/>
        <v>0</v>
      </c>
      <c r="T8360" s="38">
        <f t="shared" ca="1" si="523"/>
        <v>10</v>
      </c>
      <c r="U8360" s="38">
        <f ca="1">SUM($R$9:S8360)</f>
        <v>-211480</v>
      </c>
    </row>
    <row r="8361" spans="16:21" x14ac:dyDescent="0.2">
      <c r="P8361">
        <v>8353</v>
      </c>
      <c r="Q8361" s="37">
        <f t="shared" ca="1" si="520"/>
        <v>0</v>
      </c>
      <c r="R8361" s="38">
        <f t="shared" si="521"/>
        <v>10</v>
      </c>
      <c r="S8361" s="38">
        <f t="shared" ca="1" si="522"/>
        <v>0</v>
      </c>
      <c r="T8361" s="38">
        <f t="shared" ca="1" si="523"/>
        <v>10</v>
      </c>
      <c r="U8361" s="38">
        <f ca="1">SUM($R$9:S8361)</f>
        <v>-211470</v>
      </c>
    </row>
    <row r="8362" spans="16:21" x14ac:dyDescent="0.2">
      <c r="P8362">
        <v>8354</v>
      </c>
      <c r="Q8362" s="37">
        <f t="shared" ca="1" si="520"/>
        <v>0</v>
      </c>
      <c r="R8362" s="38">
        <f t="shared" si="521"/>
        <v>10</v>
      </c>
      <c r="S8362" s="38">
        <f t="shared" ca="1" si="522"/>
        <v>0</v>
      </c>
      <c r="T8362" s="38">
        <f t="shared" ca="1" si="523"/>
        <v>10</v>
      </c>
      <c r="U8362" s="38">
        <f ca="1">SUM($R$9:S8362)</f>
        <v>-211460</v>
      </c>
    </row>
    <row r="8363" spans="16:21" x14ac:dyDescent="0.2">
      <c r="P8363">
        <v>8355</v>
      </c>
      <c r="Q8363" s="37">
        <f t="shared" ca="1" si="520"/>
        <v>0</v>
      </c>
      <c r="R8363" s="38">
        <f t="shared" si="521"/>
        <v>10</v>
      </c>
      <c r="S8363" s="38">
        <f t="shared" ca="1" si="522"/>
        <v>0</v>
      </c>
      <c r="T8363" s="38">
        <f t="shared" ca="1" si="523"/>
        <v>10</v>
      </c>
      <c r="U8363" s="38">
        <f ca="1">SUM($R$9:S8363)</f>
        <v>-211450</v>
      </c>
    </row>
    <row r="8364" spans="16:21" x14ac:dyDescent="0.2">
      <c r="P8364">
        <v>8356</v>
      </c>
      <c r="Q8364" s="37">
        <f t="shared" ca="1" si="520"/>
        <v>0</v>
      </c>
      <c r="R8364" s="38">
        <f t="shared" si="521"/>
        <v>10</v>
      </c>
      <c r="S8364" s="38">
        <f t="shared" ca="1" si="522"/>
        <v>0</v>
      </c>
      <c r="T8364" s="38">
        <f t="shared" ca="1" si="523"/>
        <v>10</v>
      </c>
      <c r="U8364" s="38">
        <f ca="1">SUM($R$9:S8364)</f>
        <v>-211440</v>
      </c>
    </row>
    <row r="8365" spans="16:21" x14ac:dyDescent="0.2">
      <c r="P8365">
        <v>8357</v>
      </c>
      <c r="Q8365" s="37">
        <f t="shared" ca="1" si="520"/>
        <v>0</v>
      </c>
      <c r="R8365" s="38">
        <f t="shared" si="521"/>
        <v>10</v>
      </c>
      <c r="S8365" s="38">
        <f t="shared" ca="1" si="522"/>
        <v>0</v>
      </c>
      <c r="T8365" s="38">
        <f t="shared" ca="1" si="523"/>
        <v>10</v>
      </c>
      <c r="U8365" s="38">
        <f ca="1">SUM($R$9:S8365)</f>
        <v>-211430</v>
      </c>
    </row>
    <row r="8366" spans="16:21" x14ac:dyDescent="0.2">
      <c r="P8366">
        <v>8358</v>
      </c>
      <c r="Q8366" s="37">
        <f t="shared" ca="1" si="520"/>
        <v>0</v>
      </c>
      <c r="R8366" s="38">
        <f t="shared" si="521"/>
        <v>10</v>
      </c>
      <c r="S8366" s="38">
        <f t="shared" ca="1" si="522"/>
        <v>0</v>
      </c>
      <c r="T8366" s="38">
        <f t="shared" ca="1" si="523"/>
        <v>10</v>
      </c>
      <c r="U8366" s="38">
        <f ca="1">SUM($R$9:S8366)</f>
        <v>-211420</v>
      </c>
    </row>
    <row r="8367" spans="16:21" x14ac:dyDescent="0.2">
      <c r="P8367">
        <v>8359</v>
      </c>
      <c r="Q8367" s="37">
        <f t="shared" ca="1" si="520"/>
        <v>0</v>
      </c>
      <c r="R8367" s="38">
        <f t="shared" si="521"/>
        <v>10</v>
      </c>
      <c r="S8367" s="38">
        <f t="shared" ca="1" si="522"/>
        <v>0</v>
      </c>
      <c r="T8367" s="38">
        <f t="shared" ca="1" si="523"/>
        <v>10</v>
      </c>
      <c r="U8367" s="38">
        <f ca="1">SUM($R$9:S8367)</f>
        <v>-211410</v>
      </c>
    </row>
    <row r="8368" spans="16:21" x14ac:dyDescent="0.2">
      <c r="P8368">
        <v>8360</v>
      </c>
      <c r="Q8368" s="37">
        <f t="shared" ca="1" si="520"/>
        <v>0</v>
      </c>
      <c r="R8368" s="38">
        <f t="shared" si="521"/>
        <v>10</v>
      </c>
      <c r="S8368" s="38">
        <f t="shared" ca="1" si="522"/>
        <v>0</v>
      </c>
      <c r="T8368" s="38">
        <f t="shared" ca="1" si="523"/>
        <v>10</v>
      </c>
      <c r="U8368" s="38">
        <f ca="1">SUM($R$9:S8368)</f>
        <v>-211400</v>
      </c>
    </row>
    <row r="8369" spans="16:21" x14ac:dyDescent="0.2">
      <c r="P8369">
        <v>8361</v>
      </c>
      <c r="Q8369" s="37">
        <f t="shared" ref="Q8369:Q8432" ca="1" si="524">IF(RAND()&lt;$C$2,1,0)</f>
        <v>0</v>
      </c>
      <c r="R8369" s="38">
        <f t="shared" ref="R8369:R8432" si="525">$G$2</f>
        <v>10</v>
      </c>
      <c r="S8369" s="38">
        <f t="shared" ref="S8369:S8432" ca="1" si="526">IF(Q8369=1,$G$3,$G$4)</f>
        <v>0</v>
      </c>
      <c r="T8369" s="38">
        <f t="shared" ca="1" si="523"/>
        <v>10</v>
      </c>
      <c r="U8369" s="38">
        <f ca="1">SUM($R$9:S8369)</f>
        <v>-211390</v>
      </c>
    </row>
    <row r="8370" spans="16:21" x14ac:dyDescent="0.2">
      <c r="P8370">
        <v>8362</v>
      </c>
      <c r="Q8370" s="37">
        <f t="shared" ca="1" si="524"/>
        <v>0</v>
      </c>
      <c r="R8370" s="38">
        <f t="shared" si="525"/>
        <v>10</v>
      </c>
      <c r="S8370" s="38">
        <f t="shared" ca="1" si="526"/>
        <v>0</v>
      </c>
      <c r="T8370" s="38">
        <f t="shared" ca="1" si="523"/>
        <v>10</v>
      </c>
      <c r="U8370" s="38">
        <f ca="1">SUM($R$9:S8370)</f>
        <v>-211380</v>
      </c>
    </row>
    <row r="8371" spans="16:21" x14ac:dyDescent="0.2">
      <c r="P8371">
        <v>8363</v>
      </c>
      <c r="Q8371" s="37">
        <f t="shared" ca="1" si="524"/>
        <v>0</v>
      </c>
      <c r="R8371" s="38">
        <f t="shared" si="525"/>
        <v>10</v>
      </c>
      <c r="S8371" s="38">
        <f t="shared" ca="1" si="526"/>
        <v>0</v>
      </c>
      <c r="T8371" s="38">
        <f t="shared" ca="1" si="523"/>
        <v>10</v>
      </c>
      <c r="U8371" s="38">
        <f ca="1">SUM($R$9:S8371)</f>
        <v>-211370</v>
      </c>
    </row>
    <row r="8372" spans="16:21" x14ac:dyDescent="0.2">
      <c r="P8372">
        <v>8364</v>
      </c>
      <c r="Q8372" s="37">
        <f t="shared" ca="1" si="524"/>
        <v>0</v>
      </c>
      <c r="R8372" s="38">
        <f t="shared" si="525"/>
        <v>10</v>
      </c>
      <c r="S8372" s="38">
        <f t="shared" ca="1" si="526"/>
        <v>0</v>
      </c>
      <c r="T8372" s="38">
        <f t="shared" ca="1" si="523"/>
        <v>10</v>
      </c>
      <c r="U8372" s="38">
        <f ca="1">SUM($R$9:S8372)</f>
        <v>-211360</v>
      </c>
    </row>
    <row r="8373" spans="16:21" x14ac:dyDescent="0.2">
      <c r="P8373">
        <v>8365</v>
      </c>
      <c r="Q8373" s="37">
        <f t="shared" ca="1" si="524"/>
        <v>0</v>
      </c>
      <c r="R8373" s="38">
        <f t="shared" si="525"/>
        <v>10</v>
      </c>
      <c r="S8373" s="38">
        <f t="shared" ca="1" si="526"/>
        <v>0</v>
      </c>
      <c r="T8373" s="38">
        <f t="shared" ca="1" si="523"/>
        <v>10</v>
      </c>
      <c r="U8373" s="38">
        <f ca="1">SUM($R$9:S8373)</f>
        <v>-211350</v>
      </c>
    </row>
    <row r="8374" spans="16:21" x14ac:dyDescent="0.2">
      <c r="P8374">
        <v>8366</v>
      </c>
      <c r="Q8374" s="37">
        <f t="shared" ca="1" si="524"/>
        <v>0</v>
      </c>
      <c r="R8374" s="38">
        <f t="shared" si="525"/>
        <v>10</v>
      </c>
      <c r="S8374" s="38">
        <f t="shared" ca="1" si="526"/>
        <v>0</v>
      </c>
      <c r="T8374" s="38">
        <f t="shared" ca="1" si="523"/>
        <v>10</v>
      </c>
      <c r="U8374" s="38">
        <f ca="1">SUM($R$9:S8374)</f>
        <v>-211340</v>
      </c>
    </row>
    <row r="8375" spans="16:21" x14ac:dyDescent="0.2">
      <c r="P8375">
        <v>8367</v>
      </c>
      <c r="Q8375" s="37">
        <f t="shared" ca="1" si="524"/>
        <v>0</v>
      </c>
      <c r="R8375" s="38">
        <f t="shared" si="525"/>
        <v>10</v>
      </c>
      <c r="S8375" s="38">
        <f t="shared" ca="1" si="526"/>
        <v>0</v>
      </c>
      <c r="T8375" s="38">
        <f t="shared" ca="1" si="523"/>
        <v>10</v>
      </c>
      <c r="U8375" s="38">
        <f ca="1">SUM($R$9:S8375)</f>
        <v>-211330</v>
      </c>
    </row>
    <row r="8376" spans="16:21" x14ac:dyDescent="0.2">
      <c r="P8376">
        <v>8368</v>
      </c>
      <c r="Q8376" s="37">
        <f t="shared" ca="1" si="524"/>
        <v>0</v>
      </c>
      <c r="R8376" s="38">
        <f t="shared" si="525"/>
        <v>10</v>
      </c>
      <c r="S8376" s="38">
        <f t="shared" ca="1" si="526"/>
        <v>0</v>
      </c>
      <c r="T8376" s="38">
        <f t="shared" ca="1" si="523"/>
        <v>10</v>
      </c>
      <c r="U8376" s="38">
        <f ca="1">SUM($R$9:S8376)</f>
        <v>-211320</v>
      </c>
    </row>
    <row r="8377" spans="16:21" x14ac:dyDescent="0.2">
      <c r="P8377">
        <v>8369</v>
      </c>
      <c r="Q8377" s="37">
        <f t="shared" ca="1" si="524"/>
        <v>0</v>
      </c>
      <c r="R8377" s="38">
        <f t="shared" si="525"/>
        <v>10</v>
      </c>
      <c r="S8377" s="38">
        <f t="shared" ca="1" si="526"/>
        <v>0</v>
      </c>
      <c r="T8377" s="38">
        <f t="shared" ca="1" si="523"/>
        <v>10</v>
      </c>
      <c r="U8377" s="38">
        <f ca="1">SUM($R$9:S8377)</f>
        <v>-211310</v>
      </c>
    </row>
    <row r="8378" spans="16:21" x14ac:dyDescent="0.2">
      <c r="P8378">
        <v>8370</v>
      </c>
      <c r="Q8378" s="37">
        <f t="shared" ca="1" si="524"/>
        <v>0</v>
      </c>
      <c r="R8378" s="38">
        <f t="shared" si="525"/>
        <v>10</v>
      </c>
      <c r="S8378" s="38">
        <f t="shared" ca="1" si="526"/>
        <v>0</v>
      </c>
      <c r="T8378" s="38">
        <f t="shared" ca="1" si="523"/>
        <v>10</v>
      </c>
      <c r="U8378" s="38">
        <f ca="1">SUM($R$9:S8378)</f>
        <v>-211300</v>
      </c>
    </row>
    <row r="8379" spans="16:21" x14ac:dyDescent="0.2">
      <c r="P8379">
        <v>8371</v>
      </c>
      <c r="Q8379" s="37">
        <f t="shared" ca="1" si="524"/>
        <v>1</v>
      </c>
      <c r="R8379" s="38">
        <f t="shared" si="525"/>
        <v>10</v>
      </c>
      <c r="S8379" s="38">
        <f t="shared" ca="1" si="526"/>
        <v>-1000</v>
      </c>
      <c r="T8379" s="38">
        <f t="shared" ca="1" si="523"/>
        <v>-990</v>
      </c>
      <c r="U8379" s="38">
        <f ca="1">SUM($R$9:S8379)</f>
        <v>-212290</v>
      </c>
    </row>
    <row r="8380" spans="16:21" x14ac:dyDescent="0.2">
      <c r="P8380">
        <v>8372</v>
      </c>
      <c r="Q8380" s="37">
        <f t="shared" ca="1" si="524"/>
        <v>0</v>
      </c>
      <c r="R8380" s="38">
        <f t="shared" si="525"/>
        <v>10</v>
      </c>
      <c r="S8380" s="38">
        <f t="shared" ca="1" si="526"/>
        <v>0</v>
      </c>
      <c r="T8380" s="38">
        <f t="shared" ca="1" si="523"/>
        <v>10</v>
      </c>
      <c r="U8380" s="38">
        <f ca="1">SUM($R$9:S8380)</f>
        <v>-212280</v>
      </c>
    </row>
    <row r="8381" spans="16:21" x14ac:dyDescent="0.2">
      <c r="P8381">
        <v>8373</v>
      </c>
      <c r="Q8381" s="37">
        <f t="shared" ca="1" si="524"/>
        <v>0</v>
      </c>
      <c r="R8381" s="38">
        <f t="shared" si="525"/>
        <v>10</v>
      </c>
      <c r="S8381" s="38">
        <f t="shared" ca="1" si="526"/>
        <v>0</v>
      </c>
      <c r="T8381" s="38">
        <f t="shared" ca="1" si="523"/>
        <v>10</v>
      </c>
      <c r="U8381" s="38">
        <f ca="1">SUM($R$9:S8381)</f>
        <v>-212270</v>
      </c>
    </row>
    <row r="8382" spans="16:21" x14ac:dyDescent="0.2">
      <c r="P8382">
        <v>8374</v>
      </c>
      <c r="Q8382" s="37">
        <f t="shared" ca="1" si="524"/>
        <v>0</v>
      </c>
      <c r="R8382" s="38">
        <f t="shared" si="525"/>
        <v>10</v>
      </c>
      <c r="S8382" s="38">
        <f t="shared" ca="1" si="526"/>
        <v>0</v>
      </c>
      <c r="T8382" s="38">
        <f t="shared" ca="1" si="523"/>
        <v>10</v>
      </c>
      <c r="U8382" s="38">
        <f ca="1">SUM($R$9:S8382)</f>
        <v>-212260</v>
      </c>
    </row>
    <row r="8383" spans="16:21" x14ac:dyDescent="0.2">
      <c r="P8383">
        <v>8375</v>
      </c>
      <c r="Q8383" s="37">
        <f t="shared" ca="1" si="524"/>
        <v>0</v>
      </c>
      <c r="R8383" s="38">
        <f t="shared" si="525"/>
        <v>10</v>
      </c>
      <c r="S8383" s="38">
        <f t="shared" ca="1" si="526"/>
        <v>0</v>
      </c>
      <c r="T8383" s="38">
        <f t="shared" ca="1" si="523"/>
        <v>10</v>
      </c>
      <c r="U8383" s="38">
        <f ca="1">SUM($R$9:S8383)</f>
        <v>-212250</v>
      </c>
    </row>
    <row r="8384" spans="16:21" x14ac:dyDescent="0.2">
      <c r="P8384">
        <v>8376</v>
      </c>
      <c r="Q8384" s="37">
        <f t="shared" ca="1" si="524"/>
        <v>0</v>
      </c>
      <c r="R8384" s="38">
        <f t="shared" si="525"/>
        <v>10</v>
      </c>
      <c r="S8384" s="38">
        <f t="shared" ca="1" si="526"/>
        <v>0</v>
      </c>
      <c r="T8384" s="38">
        <f t="shared" ca="1" si="523"/>
        <v>10</v>
      </c>
      <c r="U8384" s="38">
        <f ca="1">SUM($R$9:S8384)</f>
        <v>-212240</v>
      </c>
    </row>
    <row r="8385" spans="16:21" x14ac:dyDescent="0.2">
      <c r="P8385">
        <v>8377</v>
      </c>
      <c r="Q8385" s="37">
        <f t="shared" ca="1" si="524"/>
        <v>0</v>
      </c>
      <c r="R8385" s="38">
        <f t="shared" si="525"/>
        <v>10</v>
      </c>
      <c r="S8385" s="38">
        <f t="shared" ca="1" si="526"/>
        <v>0</v>
      </c>
      <c r="T8385" s="38">
        <f t="shared" ca="1" si="523"/>
        <v>10</v>
      </c>
      <c r="U8385" s="38">
        <f ca="1">SUM($R$9:S8385)</f>
        <v>-212230</v>
      </c>
    </row>
    <row r="8386" spans="16:21" x14ac:dyDescent="0.2">
      <c r="P8386">
        <v>8378</v>
      </c>
      <c r="Q8386" s="37">
        <f t="shared" ca="1" si="524"/>
        <v>0</v>
      </c>
      <c r="R8386" s="38">
        <f t="shared" si="525"/>
        <v>10</v>
      </c>
      <c r="S8386" s="38">
        <f t="shared" ca="1" si="526"/>
        <v>0</v>
      </c>
      <c r="T8386" s="38">
        <f t="shared" ca="1" si="523"/>
        <v>10</v>
      </c>
      <c r="U8386" s="38">
        <f ca="1">SUM($R$9:S8386)</f>
        <v>-212220</v>
      </c>
    </row>
    <row r="8387" spans="16:21" x14ac:dyDescent="0.2">
      <c r="P8387">
        <v>8379</v>
      </c>
      <c r="Q8387" s="37">
        <f t="shared" ca="1" si="524"/>
        <v>0</v>
      </c>
      <c r="R8387" s="38">
        <f t="shared" si="525"/>
        <v>10</v>
      </c>
      <c r="S8387" s="38">
        <f t="shared" ca="1" si="526"/>
        <v>0</v>
      </c>
      <c r="T8387" s="38">
        <f t="shared" ca="1" si="523"/>
        <v>10</v>
      </c>
      <c r="U8387" s="38">
        <f ca="1">SUM($R$9:S8387)</f>
        <v>-212210</v>
      </c>
    </row>
    <row r="8388" spans="16:21" x14ac:dyDescent="0.2">
      <c r="P8388">
        <v>8380</v>
      </c>
      <c r="Q8388" s="37">
        <f t="shared" ca="1" si="524"/>
        <v>0</v>
      </c>
      <c r="R8388" s="38">
        <f t="shared" si="525"/>
        <v>10</v>
      </c>
      <c r="S8388" s="38">
        <f t="shared" ca="1" si="526"/>
        <v>0</v>
      </c>
      <c r="T8388" s="38">
        <f t="shared" ca="1" si="523"/>
        <v>10</v>
      </c>
      <c r="U8388" s="38">
        <f ca="1">SUM($R$9:S8388)</f>
        <v>-212200</v>
      </c>
    </row>
    <row r="8389" spans="16:21" x14ac:dyDescent="0.2">
      <c r="P8389">
        <v>8381</v>
      </c>
      <c r="Q8389" s="37">
        <f t="shared" ca="1" si="524"/>
        <v>0</v>
      </c>
      <c r="R8389" s="38">
        <f t="shared" si="525"/>
        <v>10</v>
      </c>
      <c r="S8389" s="38">
        <f t="shared" ca="1" si="526"/>
        <v>0</v>
      </c>
      <c r="T8389" s="38">
        <f t="shared" ca="1" si="523"/>
        <v>10</v>
      </c>
      <c r="U8389" s="38">
        <f ca="1">SUM($R$9:S8389)</f>
        <v>-212190</v>
      </c>
    </row>
    <row r="8390" spans="16:21" x14ac:dyDescent="0.2">
      <c r="P8390">
        <v>8382</v>
      </c>
      <c r="Q8390" s="37">
        <f t="shared" ca="1" si="524"/>
        <v>0</v>
      </c>
      <c r="R8390" s="38">
        <f t="shared" si="525"/>
        <v>10</v>
      </c>
      <c r="S8390" s="38">
        <f t="shared" ca="1" si="526"/>
        <v>0</v>
      </c>
      <c r="T8390" s="38">
        <f t="shared" ca="1" si="523"/>
        <v>10</v>
      </c>
      <c r="U8390" s="38">
        <f ca="1">SUM($R$9:S8390)</f>
        <v>-212180</v>
      </c>
    </row>
    <row r="8391" spans="16:21" x14ac:dyDescent="0.2">
      <c r="P8391">
        <v>8383</v>
      </c>
      <c r="Q8391" s="37">
        <f t="shared" ca="1" si="524"/>
        <v>0</v>
      </c>
      <c r="R8391" s="38">
        <f t="shared" si="525"/>
        <v>10</v>
      </c>
      <c r="S8391" s="38">
        <f t="shared" ca="1" si="526"/>
        <v>0</v>
      </c>
      <c r="T8391" s="38">
        <f t="shared" ca="1" si="523"/>
        <v>10</v>
      </c>
      <c r="U8391" s="38">
        <f ca="1">SUM($R$9:S8391)</f>
        <v>-212170</v>
      </c>
    </row>
    <row r="8392" spans="16:21" x14ac:dyDescent="0.2">
      <c r="P8392">
        <v>8384</v>
      </c>
      <c r="Q8392" s="37">
        <f t="shared" ca="1" si="524"/>
        <v>0</v>
      </c>
      <c r="R8392" s="38">
        <f t="shared" si="525"/>
        <v>10</v>
      </c>
      <c r="S8392" s="38">
        <f t="shared" ca="1" si="526"/>
        <v>0</v>
      </c>
      <c r="T8392" s="38">
        <f t="shared" ca="1" si="523"/>
        <v>10</v>
      </c>
      <c r="U8392" s="38">
        <f ca="1">SUM($R$9:S8392)</f>
        <v>-212160</v>
      </c>
    </row>
    <row r="8393" spans="16:21" x14ac:dyDescent="0.2">
      <c r="P8393">
        <v>8385</v>
      </c>
      <c r="Q8393" s="37">
        <f t="shared" ca="1" si="524"/>
        <v>0</v>
      </c>
      <c r="R8393" s="38">
        <f t="shared" si="525"/>
        <v>10</v>
      </c>
      <c r="S8393" s="38">
        <f t="shared" ca="1" si="526"/>
        <v>0</v>
      </c>
      <c r="T8393" s="38">
        <f t="shared" ca="1" si="523"/>
        <v>10</v>
      </c>
      <c r="U8393" s="38">
        <f ca="1">SUM($R$9:S8393)</f>
        <v>-212150</v>
      </c>
    </row>
    <row r="8394" spans="16:21" x14ac:dyDescent="0.2">
      <c r="P8394">
        <v>8386</v>
      </c>
      <c r="Q8394" s="37">
        <f t="shared" ca="1" si="524"/>
        <v>0</v>
      </c>
      <c r="R8394" s="38">
        <f t="shared" si="525"/>
        <v>10</v>
      </c>
      <c r="S8394" s="38">
        <f t="shared" ca="1" si="526"/>
        <v>0</v>
      </c>
      <c r="T8394" s="38">
        <f t="shared" ref="T8394:T8457" ca="1" si="527">R8394+S8394</f>
        <v>10</v>
      </c>
      <c r="U8394" s="38">
        <f ca="1">SUM($R$9:S8394)</f>
        <v>-212140</v>
      </c>
    </row>
    <row r="8395" spans="16:21" x14ac:dyDescent="0.2">
      <c r="P8395">
        <v>8387</v>
      </c>
      <c r="Q8395" s="37">
        <f t="shared" ca="1" si="524"/>
        <v>0</v>
      </c>
      <c r="R8395" s="38">
        <f t="shared" si="525"/>
        <v>10</v>
      </c>
      <c r="S8395" s="38">
        <f t="shared" ca="1" si="526"/>
        <v>0</v>
      </c>
      <c r="T8395" s="38">
        <f t="shared" ca="1" si="527"/>
        <v>10</v>
      </c>
      <c r="U8395" s="38">
        <f ca="1">SUM($R$9:S8395)</f>
        <v>-212130</v>
      </c>
    </row>
    <row r="8396" spans="16:21" x14ac:dyDescent="0.2">
      <c r="P8396">
        <v>8388</v>
      </c>
      <c r="Q8396" s="37">
        <f t="shared" ca="1" si="524"/>
        <v>0</v>
      </c>
      <c r="R8396" s="38">
        <f t="shared" si="525"/>
        <v>10</v>
      </c>
      <c r="S8396" s="38">
        <f t="shared" ca="1" si="526"/>
        <v>0</v>
      </c>
      <c r="T8396" s="38">
        <f t="shared" ca="1" si="527"/>
        <v>10</v>
      </c>
      <c r="U8396" s="38">
        <f ca="1">SUM($R$9:S8396)</f>
        <v>-212120</v>
      </c>
    </row>
    <row r="8397" spans="16:21" x14ac:dyDescent="0.2">
      <c r="P8397">
        <v>8389</v>
      </c>
      <c r="Q8397" s="37">
        <f t="shared" ca="1" si="524"/>
        <v>0</v>
      </c>
      <c r="R8397" s="38">
        <f t="shared" si="525"/>
        <v>10</v>
      </c>
      <c r="S8397" s="38">
        <f t="shared" ca="1" si="526"/>
        <v>0</v>
      </c>
      <c r="T8397" s="38">
        <f t="shared" ca="1" si="527"/>
        <v>10</v>
      </c>
      <c r="U8397" s="38">
        <f ca="1">SUM($R$9:S8397)</f>
        <v>-212110</v>
      </c>
    </row>
    <row r="8398" spans="16:21" x14ac:dyDescent="0.2">
      <c r="P8398">
        <v>8390</v>
      </c>
      <c r="Q8398" s="37">
        <f t="shared" ca="1" si="524"/>
        <v>0</v>
      </c>
      <c r="R8398" s="38">
        <f t="shared" si="525"/>
        <v>10</v>
      </c>
      <c r="S8398" s="38">
        <f t="shared" ca="1" si="526"/>
        <v>0</v>
      </c>
      <c r="T8398" s="38">
        <f t="shared" ca="1" si="527"/>
        <v>10</v>
      </c>
      <c r="U8398" s="38">
        <f ca="1">SUM($R$9:S8398)</f>
        <v>-212100</v>
      </c>
    </row>
    <row r="8399" spans="16:21" x14ac:dyDescent="0.2">
      <c r="P8399">
        <v>8391</v>
      </c>
      <c r="Q8399" s="37">
        <f t="shared" ca="1" si="524"/>
        <v>0</v>
      </c>
      <c r="R8399" s="38">
        <f t="shared" si="525"/>
        <v>10</v>
      </c>
      <c r="S8399" s="38">
        <f t="shared" ca="1" si="526"/>
        <v>0</v>
      </c>
      <c r="T8399" s="38">
        <f t="shared" ca="1" si="527"/>
        <v>10</v>
      </c>
      <c r="U8399" s="38">
        <f ca="1">SUM($R$9:S8399)</f>
        <v>-212090</v>
      </c>
    </row>
    <row r="8400" spans="16:21" x14ac:dyDescent="0.2">
      <c r="P8400">
        <v>8392</v>
      </c>
      <c r="Q8400" s="37">
        <f t="shared" ca="1" si="524"/>
        <v>0</v>
      </c>
      <c r="R8400" s="38">
        <f t="shared" si="525"/>
        <v>10</v>
      </c>
      <c r="S8400" s="38">
        <f t="shared" ca="1" si="526"/>
        <v>0</v>
      </c>
      <c r="T8400" s="38">
        <f t="shared" ca="1" si="527"/>
        <v>10</v>
      </c>
      <c r="U8400" s="38">
        <f ca="1">SUM($R$9:S8400)</f>
        <v>-212080</v>
      </c>
    </row>
    <row r="8401" spans="16:21" x14ac:dyDescent="0.2">
      <c r="P8401">
        <v>8393</v>
      </c>
      <c r="Q8401" s="37">
        <f t="shared" ca="1" si="524"/>
        <v>0</v>
      </c>
      <c r="R8401" s="38">
        <f t="shared" si="525"/>
        <v>10</v>
      </c>
      <c r="S8401" s="38">
        <f t="shared" ca="1" si="526"/>
        <v>0</v>
      </c>
      <c r="T8401" s="38">
        <f t="shared" ca="1" si="527"/>
        <v>10</v>
      </c>
      <c r="U8401" s="38">
        <f ca="1">SUM($R$9:S8401)</f>
        <v>-212070</v>
      </c>
    </row>
    <row r="8402" spans="16:21" x14ac:dyDescent="0.2">
      <c r="P8402">
        <v>8394</v>
      </c>
      <c r="Q8402" s="37">
        <f t="shared" ca="1" si="524"/>
        <v>0</v>
      </c>
      <c r="R8402" s="38">
        <f t="shared" si="525"/>
        <v>10</v>
      </c>
      <c r="S8402" s="38">
        <f t="shared" ca="1" si="526"/>
        <v>0</v>
      </c>
      <c r="T8402" s="38">
        <f t="shared" ca="1" si="527"/>
        <v>10</v>
      </c>
      <c r="U8402" s="38">
        <f ca="1">SUM($R$9:S8402)</f>
        <v>-212060</v>
      </c>
    </row>
    <row r="8403" spans="16:21" x14ac:dyDescent="0.2">
      <c r="P8403">
        <v>8395</v>
      </c>
      <c r="Q8403" s="37">
        <f t="shared" ca="1" si="524"/>
        <v>0</v>
      </c>
      <c r="R8403" s="38">
        <f t="shared" si="525"/>
        <v>10</v>
      </c>
      <c r="S8403" s="38">
        <f t="shared" ca="1" si="526"/>
        <v>0</v>
      </c>
      <c r="T8403" s="38">
        <f t="shared" ca="1" si="527"/>
        <v>10</v>
      </c>
      <c r="U8403" s="38">
        <f ca="1">SUM($R$9:S8403)</f>
        <v>-212050</v>
      </c>
    </row>
    <row r="8404" spans="16:21" x14ac:dyDescent="0.2">
      <c r="P8404">
        <v>8396</v>
      </c>
      <c r="Q8404" s="37">
        <f t="shared" ca="1" si="524"/>
        <v>0</v>
      </c>
      <c r="R8404" s="38">
        <f t="shared" si="525"/>
        <v>10</v>
      </c>
      <c r="S8404" s="38">
        <f t="shared" ca="1" si="526"/>
        <v>0</v>
      </c>
      <c r="T8404" s="38">
        <f t="shared" ca="1" si="527"/>
        <v>10</v>
      </c>
      <c r="U8404" s="38">
        <f ca="1">SUM($R$9:S8404)</f>
        <v>-212040</v>
      </c>
    </row>
    <row r="8405" spans="16:21" x14ac:dyDescent="0.2">
      <c r="P8405">
        <v>8397</v>
      </c>
      <c r="Q8405" s="37">
        <f t="shared" ca="1" si="524"/>
        <v>0</v>
      </c>
      <c r="R8405" s="38">
        <f t="shared" si="525"/>
        <v>10</v>
      </c>
      <c r="S8405" s="38">
        <f t="shared" ca="1" si="526"/>
        <v>0</v>
      </c>
      <c r="T8405" s="38">
        <f t="shared" ca="1" si="527"/>
        <v>10</v>
      </c>
      <c r="U8405" s="38">
        <f ca="1">SUM($R$9:S8405)</f>
        <v>-212030</v>
      </c>
    </row>
    <row r="8406" spans="16:21" x14ac:dyDescent="0.2">
      <c r="P8406">
        <v>8398</v>
      </c>
      <c r="Q8406" s="37">
        <f t="shared" ca="1" si="524"/>
        <v>0</v>
      </c>
      <c r="R8406" s="38">
        <f t="shared" si="525"/>
        <v>10</v>
      </c>
      <c r="S8406" s="38">
        <f t="shared" ca="1" si="526"/>
        <v>0</v>
      </c>
      <c r="T8406" s="38">
        <f t="shared" ca="1" si="527"/>
        <v>10</v>
      </c>
      <c r="U8406" s="38">
        <f ca="1">SUM($R$9:S8406)</f>
        <v>-212020</v>
      </c>
    </row>
    <row r="8407" spans="16:21" x14ac:dyDescent="0.2">
      <c r="P8407">
        <v>8399</v>
      </c>
      <c r="Q8407" s="37">
        <f t="shared" ca="1" si="524"/>
        <v>0</v>
      </c>
      <c r="R8407" s="38">
        <f t="shared" si="525"/>
        <v>10</v>
      </c>
      <c r="S8407" s="38">
        <f t="shared" ca="1" si="526"/>
        <v>0</v>
      </c>
      <c r="T8407" s="38">
        <f t="shared" ca="1" si="527"/>
        <v>10</v>
      </c>
      <c r="U8407" s="38">
        <f ca="1">SUM($R$9:S8407)</f>
        <v>-212010</v>
      </c>
    </row>
    <row r="8408" spans="16:21" x14ac:dyDescent="0.2">
      <c r="P8408">
        <v>8400</v>
      </c>
      <c r="Q8408" s="37">
        <f t="shared" ca="1" si="524"/>
        <v>0</v>
      </c>
      <c r="R8408" s="38">
        <f t="shared" si="525"/>
        <v>10</v>
      </c>
      <c r="S8408" s="38">
        <f t="shared" ca="1" si="526"/>
        <v>0</v>
      </c>
      <c r="T8408" s="38">
        <f t="shared" ca="1" si="527"/>
        <v>10</v>
      </c>
      <c r="U8408" s="38">
        <f ca="1">SUM($R$9:S8408)</f>
        <v>-212000</v>
      </c>
    </row>
    <row r="8409" spans="16:21" x14ac:dyDescent="0.2">
      <c r="P8409">
        <v>8401</v>
      </c>
      <c r="Q8409" s="37">
        <f t="shared" ca="1" si="524"/>
        <v>0</v>
      </c>
      <c r="R8409" s="38">
        <f t="shared" si="525"/>
        <v>10</v>
      </c>
      <c r="S8409" s="38">
        <f t="shared" ca="1" si="526"/>
        <v>0</v>
      </c>
      <c r="T8409" s="38">
        <f t="shared" ca="1" si="527"/>
        <v>10</v>
      </c>
      <c r="U8409" s="38">
        <f ca="1">SUM($R$9:S8409)</f>
        <v>-211990</v>
      </c>
    </row>
    <row r="8410" spans="16:21" x14ac:dyDescent="0.2">
      <c r="P8410">
        <v>8402</v>
      </c>
      <c r="Q8410" s="37">
        <f t="shared" ca="1" si="524"/>
        <v>0</v>
      </c>
      <c r="R8410" s="38">
        <f t="shared" si="525"/>
        <v>10</v>
      </c>
      <c r="S8410" s="38">
        <f t="shared" ca="1" si="526"/>
        <v>0</v>
      </c>
      <c r="T8410" s="38">
        <f t="shared" ca="1" si="527"/>
        <v>10</v>
      </c>
      <c r="U8410" s="38">
        <f ca="1">SUM($R$9:S8410)</f>
        <v>-211980</v>
      </c>
    </row>
    <row r="8411" spans="16:21" x14ac:dyDescent="0.2">
      <c r="P8411">
        <v>8403</v>
      </c>
      <c r="Q8411" s="37">
        <f t="shared" ca="1" si="524"/>
        <v>0</v>
      </c>
      <c r="R8411" s="38">
        <f t="shared" si="525"/>
        <v>10</v>
      </c>
      <c r="S8411" s="38">
        <f t="shared" ca="1" si="526"/>
        <v>0</v>
      </c>
      <c r="T8411" s="38">
        <f t="shared" ca="1" si="527"/>
        <v>10</v>
      </c>
      <c r="U8411" s="38">
        <f ca="1">SUM($R$9:S8411)</f>
        <v>-211970</v>
      </c>
    </row>
    <row r="8412" spans="16:21" x14ac:dyDescent="0.2">
      <c r="P8412">
        <v>8404</v>
      </c>
      <c r="Q8412" s="37">
        <f t="shared" ca="1" si="524"/>
        <v>0</v>
      </c>
      <c r="R8412" s="38">
        <f t="shared" si="525"/>
        <v>10</v>
      </c>
      <c r="S8412" s="38">
        <f t="shared" ca="1" si="526"/>
        <v>0</v>
      </c>
      <c r="T8412" s="38">
        <f t="shared" ca="1" si="527"/>
        <v>10</v>
      </c>
      <c r="U8412" s="38">
        <f ca="1">SUM($R$9:S8412)</f>
        <v>-211960</v>
      </c>
    </row>
    <row r="8413" spans="16:21" x14ac:dyDescent="0.2">
      <c r="P8413">
        <v>8405</v>
      </c>
      <c r="Q8413" s="37">
        <f t="shared" ca="1" si="524"/>
        <v>0</v>
      </c>
      <c r="R8413" s="38">
        <f t="shared" si="525"/>
        <v>10</v>
      </c>
      <c r="S8413" s="38">
        <f t="shared" ca="1" si="526"/>
        <v>0</v>
      </c>
      <c r="T8413" s="38">
        <f t="shared" ca="1" si="527"/>
        <v>10</v>
      </c>
      <c r="U8413" s="38">
        <f ca="1">SUM($R$9:S8413)</f>
        <v>-211950</v>
      </c>
    </row>
    <row r="8414" spans="16:21" x14ac:dyDescent="0.2">
      <c r="P8414">
        <v>8406</v>
      </c>
      <c r="Q8414" s="37">
        <f t="shared" ca="1" si="524"/>
        <v>0</v>
      </c>
      <c r="R8414" s="38">
        <f t="shared" si="525"/>
        <v>10</v>
      </c>
      <c r="S8414" s="38">
        <f t="shared" ca="1" si="526"/>
        <v>0</v>
      </c>
      <c r="T8414" s="38">
        <f t="shared" ca="1" si="527"/>
        <v>10</v>
      </c>
      <c r="U8414" s="38">
        <f ca="1">SUM($R$9:S8414)</f>
        <v>-211940</v>
      </c>
    </row>
    <row r="8415" spans="16:21" x14ac:dyDescent="0.2">
      <c r="P8415">
        <v>8407</v>
      </c>
      <c r="Q8415" s="37">
        <f t="shared" ca="1" si="524"/>
        <v>0</v>
      </c>
      <c r="R8415" s="38">
        <f t="shared" si="525"/>
        <v>10</v>
      </c>
      <c r="S8415" s="38">
        <f t="shared" ca="1" si="526"/>
        <v>0</v>
      </c>
      <c r="T8415" s="38">
        <f t="shared" ca="1" si="527"/>
        <v>10</v>
      </c>
      <c r="U8415" s="38">
        <f ca="1">SUM($R$9:S8415)</f>
        <v>-211930</v>
      </c>
    </row>
    <row r="8416" spans="16:21" x14ac:dyDescent="0.2">
      <c r="P8416">
        <v>8408</v>
      </c>
      <c r="Q8416" s="37">
        <f t="shared" ca="1" si="524"/>
        <v>0</v>
      </c>
      <c r="R8416" s="38">
        <f t="shared" si="525"/>
        <v>10</v>
      </c>
      <c r="S8416" s="38">
        <f t="shared" ca="1" si="526"/>
        <v>0</v>
      </c>
      <c r="T8416" s="38">
        <f t="shared" ca="1" si="527"/>
        <v>10</v>
      </c>
      <c r="U8416" s="38">
        <f ca="1">SUM($R$9:S8416)</f>
        <v>-211920</v>
      </c>
    </row>
    <row r="8417" spans="16:21" x14ac:dyDescent="0.2">
      <c r="P8417">
        <v>8409</v>
      </c>
      <c r="Q8417" s="37">
        <f t="shared" ca="1" si="524"/>
        <v>0</v>
      </c>
      <c r="R8417" s="38">
        <f t="shared" si="525"/>
        <v>10</v>
      </c>
      <c r="S8417" s="38">
        <f t="shared" ca="1" si="526"/>
        <v>0</v>
      </c>
      <c r="T8417" s="38">
        <f t="shared" ca="1" si="527"/>
        <v>10</v>
      </c>
      <c r="U8417" s="38">
        <f ca="1">SUM($R$9:S8417)</f>
        <v>-211910</v>
      </c>
    </row>
    <row r="8418" spans="16:21" x14ac:dyDescent="0.2">
      <c r="P8418">
        <v>8410</v>
      </c>
      <c r="Q8418" s="37">
        <f t="shared" ca="1" si="524"/>
        <v>0</v>
      </c>
      <c r="R8418" s="38">
        <f t="shared" si="525"/>
        <v>10</v>
      </c>
      <c r="S8418" s="38">
        <f t="shared" ca="1" si="526"/>
        <v>0</v>
      </c>
      <c r="T8418" s="38">
        <f t="shared" ca="1" si="527"/>
        <v>10</v>
      </c>
      <c r="U8418" s="38">
        <f ca="1">SUM($R$9:S8418)</f>
        <v>-211900</v>
      </c>
    </row>
    <row r="8419" spans="16:21" x14ac:dyDescent="0.2">
      <c r="P8419">
        <v>8411</v>
      </c>
      <c r="Q8419" s="37">
        <f t="shared" ca="1" si="524"/>
        <v>0</v>
      </c>
      <c r="R8419" s="38">
        <f t="shared" si="525"/>
        <v>10</v>
      </c>
      <c r="S8419" s="38">
        <f t="shared" ca="1" si="526"/>
        <v>0</v>
      </c>
      <c r="T8419" s="38">
        <f t="shared" ca="1" si="527"/>
        <v>10</v>
      </c>
      <c r="U8419" s="38">
        <f ca="1">SUM($R$9:S8419)</f>
        <v>-211890</v>
      </c>
    </row>
    <row r="8420" spans="16:21" x14ac:dyDescent="0.2">
      <c r="P8420">
        <v>8412</v>
      </c>
      <c r="Q8420" s="37">
        <f t="shared" ca="1" si="524"/>
        <v>0</v>
      </c>
      <c r="R8420" s="38">
        <f t="shared" si="525"/>
        <v>10</v>
      </c>
      <c r="S8420" s="38">
        <f t="shared" ca="1" si="526"/>
        <v>0</v>
      </c>
      <c r="T8420" s="38">
        <f t="shared" ca="1" si="527"/>
        <v>10</v>
      </c>
      <c r="U8420" s="38">
        <f ca="1">SUM($R$9:S8420)</f>
        <v>-211880</v>
      </c>
    </row>
    <row r="8421" spans="16:21" x14ac:dyDescent="0.2">
      <c r="P8421">
        <v>8413</v>
      </c>
      <c r="Q8421" s="37">
        <f t="shared" ca="1" si="524"/>
        <v>0</v>
      </c>
      <c r="R8421" s="38">
        <f t="shared" si="525"/>
        <v>10</v>
      </c>
      <c r="S8421" s="38">
        <f t="shared" ca="1" si="526"/>
        <v>0</v>
      </c>
      <c r="T8421" s="38">
        <f t="shared" ca="1" si="527"/>
        <v>10</v>
      </c>
      <c r="U8421" s="38">
        <f ca="1">SUM($R$9:S8421)</f>
        <v>-211870</v>
      </c>
    </row>
    <row r="8422" spans="16:21" x14ac:dyDescent="0.2">
      <c r="P8422">
        <v>8414</v>
      </c>
      <c r="Q8422" s="37">
        <f t="shared" ca="1" si="524"/>
        <v>0</v>
      </c>
      <c r="R8422" s="38">
        <f t="shared" si="525"/>
        <v>10</v>
      </c>
      <c r="S8422" s="38">
        <f t="shared" ca="1" si="526"/>
        <v>0</v>
      </c>
      <c r="T8422" s="38">
        <f t="shared" ca="1" si="527"/>
        <v>10</v>
      </c>
      <c r="U8422" s="38">
        <f ca="1">SUM($R$9:S8422)</f>
        <v>-211860</v>
      </c>
    </row>
    <row r="8423" spans="16:21" x14ac:dyDescent="0.2">
      <c r="P8423">
        <v>8415</v>
      </c>
      <c r="Q8423" s="37">
        <f t="shared" ca="1" si="524"/>
        <v>0</v>
      </c>
      <c r="R8423" s="38">
        <f t="shared" si="525"/>
        <v>10</v>
      </c>
      <c r="S8423" s="38">
        <f t="shared" ca="1" si="526"/>
        <v>0</v>
      </c>
      <c r="T8423" s="38">
        <f t="shared" ca="1" si="527"/>
        <v>10</v>
      </c>
      <c r="U8423" s="38">
        <f ca="1">SUM($R$9:S8423)</f>
        <v>-211850</v>
      </c>
    </row>
    <row r="8424" spans="16:21" x14ac:dyDescent="0.2">
      <c r="P8424">
        <v>8416</v>
      </c>
      <c r="Q8424" s="37">
        <f t="shared" ca="1" si="524"/>
        <v>0</v>
      </c>
      <c r="R8424" s="38">
        <f t="shared" si="525"/>
        <v>10</v>
      </c>
      <c r="S8424" s="38">
        <f t="shared" ca="1" si="526"/>
        <v>0</v>
      </c>
      <c r="T8424" s="38">
        <f t="shared" ca="1" si="527"/>
        <v>10</v>
      </c>
      <c r="U8424" s="38">
        <f ca="1">SUM($R$9:S8424)</f>
        <v>-211840</v>
      </c>
    </row>
    <row r="8425" spans="16:21" x14ac:dyDescent="0.2">
      <c r="P8425">
        <v>8417</v>
      </c>
      <c r="Q8425" s="37">
        <f t="shared" ca="1" si="524"/>
        <v>0</v>
      </c>
      <c r="R8425" s="38">
        <f t="shared" si="525"/>
        <v>10</v>
      </c>
      <c r="S8425" s="38">
        <f t="shared" ca="1" si="526"/>
        <v>0</v>
      </c>
      <c r="T8425" s="38">
        <f t="shared" ca="1" si="527"/>
        <v>10</v>
      </c>
      <c r="U8425" s="38">
        <f ca="1">SUM($R$9:S8425)</f>
        <v>-211830</v>
      </c>
    </row>
    <row r="8426" spans="16:21" x14ac:dyDescent="0.2">
      <c r="P8426">
        <v>8418</v>
      </c>
      <c r="Q8426" s="37">
        <f t="shared" ca="1" si="524"/>
        <v>0</v>
      </c>
      <c r="R8426" s="38">
        <f t="shared" si="525"/>
        <v>10</v>
      </c>
      <c r="S8426" s="38">
        <f t="shared" ca="1" si="526"/>
        <v>0</v>
      </c>
      <c r="T8426" s="38">
        <f t="shared" ca="1" si="527"/>
        <v>10</v>
      </c>
      <c r="U8426" s="38">
        <f ca="1">SUM($R$9:S8426)</f>
        <v>-211820</v>
      </c>
    </row>
    <row r="8427" spans="16:21" x14ac:dyDescent="0.2">
      <c r="P8427">
        <v>8419</v>
      </c>
      <c r="Q8427" s="37">
        <f t="shared" ca="1" si="524"/>
        <v>0</v>
      </c>
      <c r="R8427" s="38">
        <f t="shared" si="525"/>
        <v>10</v>
      </c>
      <c r="S8427" s="38">
        <f t="shared" ca="1" si="526"/>
        <v>0</v>
      </c>
      <c r="T8427" s="38">
        <f t="shared" ca="1" si="527"/>
        <v>10</v>
      </c>
      <c r="U8427" s="38">
        <f ca="1">SUM($R$9:S8427)</f>
        <v>-211810</v>
      </c>
    </row>
    <row r="8428" spans="16:21" x14ac:dyDescent="0.2">
      <c r="P8428">
        <v>8420</v>
      </c>
      <c r="Q8428" s="37">
        <f t="shared" ca="1" si="524"/>
        <v>0</v>
      </c>
      <c r="R8428" s="38">
        <f t="shared" si="525"/>
        <v>10</v>
      </c>
      <c r="S8428" s="38">
        <f t="shared" ca="1" si="526"/>
        <v>0</v>
      </c>
      <c r="T8428" s="38">
        <f t="shared" ca="1" si="527"/>
        <v>10</v>
      </c>
      <c r="U8428" s="38">
        <f ca="1">SUM($R$9:S8428)</f>
        <v>-211800</v>
      </c>
    </row>
    <row r="8429" spans="16:21" x14ac:dyDescent="0.2">
      <c r="P8429">
        <v>8421</v>
      </c>
      <c r="Q8429" s="37">
        <f t="shared" ca="1" si="524"/>
        <v>0</v>
      </c>
      <c r="R8429" s="38">
        <f t="shared" si="525"/>
        <v>10</v>
      </c>
      <c r="S8429" s="38">
        <f t="shared" ca="1" si="526"/>
        <v>0</v>
      </c>
      <c r="T8429" s="38">
        <f t="shared" ca="1" si="527"/>
        <v>10</v>
      </c>
      <c r="U8429" s="38">
        <f ca="1">SUM($R$9:S8429)</f>
        <v>-211790</v>
      </c>
    </row>
    <row r="8430" spans="16:21" x14ac:dyDescent="0.2">
      <c r="P8430">
        <v>8422</v>
      </c>
      <c r="Q8430" s="37">
        <f t="shared" ca="1" si="524"/>
        <v>1</v>
      </c>
      <c r="R8430" s="38">
        <f t="shared" si="525"/>
        <v>10</v>
      </c>
      <c r="S8430" s="38">
        <f t="shared" ca="1" si="526"/>
        <v>-1000</v>
      </c>
      <c r="T8430" s="38">
        <f t="shared" ca="1" si="527"/>
        <v>-990</v>
      </c>
      <c r="U8430" s="38">
        <f ca="1">SUM($R$9:S8430)</f>
        <v>-212780</v>
      </c>
    </row>
    <row r="8431" spans="16:21" x14ac:dyDescent="0.2">
      <c r="P8431">
        <v>8423</v>
      </c>
      <c r="Q8431" s="37">
        <f t="shared" ca="1" si="524"/>
        <v>0</v>
      </c>
      <c r="R8431" s="38">
        <f t="shared" si="525"/>
        <v>10</v>
      </c>
      <c r="S8431" s="38">
        <f t="shared" ca="1" si="526"/>
        <v>0</v>
      </c>
      <c r="T8431" s="38">
        <f t="shared" ca="1" si="527"/>
        <v>10</v>
      </c>
      <c r="U8431" s="38">
        <f ca="1">SUM($R$9:S8431)</f>
        <v>-212770</v>
      </c>
    </row>
    <row r="8432" spans="16:21" x14ac:dyDescent="0.2">
      <c r="P8432">
        <v>8424</v>
      </c>
      <c r="Q8432" s="37">
        <f t="shared" ca="1" si="524"/>
        <v>0</v>
      </c>
      <c r="R8432" s="38">
        <f t="shared" si="525"/>
        <v>10</v>
      </c>
      <c r="S8432" s="38">
        <f t="shared" ca="1" si="526"/>
        <v>0</v>
      </c>
      <c r="T8432" s="38">
        <f t="shared" ca="1" si="527"/>
        <v>10</v>
      </c>
      <c r="U8432" s="38">
        <f ca="1">SUM($R$9:S8432)</f>
        <v>-212760</v>
      </c>
    </row>
    <row r="8433" spans="16:21" x14ac:dyDescent="0.2">
      <c r="P8433">
        <v>8425</v>
      </c>
      <c r="Q8433" s="37">
        <f t="shared" ref="Q8433:Q8496" ca="1" si="528">IF(RAND()&lt;$C$2,1,0)</f>
        <v>0</v>
      </c>
      <c r="R8433" s="38">
        <f t="shared" ref="R8433:R8496" si="529">$G$2</f>
        <v>10</v>
      </c>
      <c r="S8433" s="38">
        <f t="shared" ref="S8433:S8496" ca="1" si="530">IF(Q8433=1,$G$3,$G$4)</f>
        <v>0</v>
      </c>
      <c r="T8433" s="38">
        <f t="shared" ca="1" si="527"/>
        <v>10</v>
      </c>
      <c r="U8433" s="38">
        <f ca="1">SUM($R$9:S8433)</f>
        <v>-212750</v>
      </c>
    </row>
    <row r="8434" spans="16:21" x14ac:dyDescent="0.2">
      <c r="P8434">
        <v>8426</v>
      </c>
      <c r="Q8434" s="37">
        <f t="shared" ca="1" si="528"/>
        <v>0</v>
      </c>
      <c r="R8434" s="38">
        <f t="shared" si="529"/>
        <v>10</v>
      </c>
      <c r="S8434" s="38">
        <f t="shared" ca="1" si="530"/>
        <v>0</v>
      </c>
      <c r="T8434" s="38">
        <f t="shared" ca="1" si="527"/>
        <v>10</v>
      </c>
      <c r="U8434" s="38">
        <f ca="1">SUM($R$9:S8434)</f>
        <v>-212740</v>
      </c>
    </row>
    <row r="8435" spans="16:21" x14ac:dyDescent="0.2">
      <c r="P8435">
        <v>8427</v>
      </c>
      <c r="Q8435" s="37">
        <f t="shared" ca="1" si="528"/>
        <v>0</v>
      </c>
      <c r="R8435" s="38">
        <f t="shared" si="529"/>
        <v>10</v>
      </c>
      <c r="S8435" s="38">
        <f t="shared" ca="1" si="530"/>
        <v>0</v>
      </c>
      <c r="T8435" s="38">
        <f t="shared" ca="1" si="527"/>
        <v>10</v>
      </c>
      <c r="U8435" s="38">
        <f ca="1">SUM($R$9:S8435)</f>
        <v>-212730</v>
      </c>
    </row>
    <row r="8436" spans="16:21" x14ac:dyDescent="0.2">
      <c r="P8436">
        <v>8428</v>
      </c>
      <c r="Q8436" s="37">
        <f t="shared" ca="1" si="528"/>
        <v>0</v>
      </c>
      <c r="R8436" s="38">
        <f t="shared" si="529"/>
        <v>10</v>
      </c>
      <c r="S8436" s="38">
        <f t="shared" ca="1" si="530"/>
        <v>0</v>
      </c>
      <c r="T8436" s="38">
        <f t="shared" ca="1" si="527"/>
        <v>10</v>
      </c>
      <c r="U8436" s="38">
        <f ca="1">SUM($R$9:S8436)</f>
        <v>-212720</v>
      </c>
    </row>
    <row r="8437" spans="16:21" x14ac:dyDescent="0.2">
      <c r="P8437">
        <v>8429</v>
      </c>
      <c r="Q8437" s="37">
        <f t="shared" ca="1" si="528"/>
        <v>0</v>
      </c>
      <c r="R8437" s="38">
        <f t="shared" si="529"/>
        <v>10</v>
      </c>
      <c r="S8437" s="38">
        <f t="shared" ca="1" si="530"/>
        <v>0</v>
      </c>
      <c r="T8437" s="38">
        <f t="shared" ca="1" si="527"/>
        <v>10</v>
      </c>
      <c r="U8437" s="38">
        <f ca="1">SUM($R$9:S8437)</f>
        <v>-212710</v>
      </c>
    </row>
    <row r="8438" spans="16:21" x14ac:dyDescent="0.2">
      <c r="P8438">
        <v>8430</v>
      </c>
      <c r="Q8438" s="37">
        <f t="shared" ca="1" si="528"/>
        <v>1</v>
      </c>
      <c r="R8438" s="38">
        <f t="shared" si="529"/>
        <v>10</v>
      </c>
      <c r="S8438" s="38">
        <f t="shared" ca="1" si="530"/>
        <v>-1000</v>
      </c>
      <c r="T8438" s="38">
        <f t="shared" ca="1" si="527"/>
        <v>-990</v>
      </c>
      <c r="U8438" s="38">
        <f ca="1">SUM($R$9:S8438)</f>
        <v>-213700</v>
      </c>
    </row>
    <row r="8439" spans="16:21" x14ac:dyDescent="0.2">
      <c r="P8439">
        <v>8431</v>
      </c>
      <c r="Q8439" s="37">
        <f t="shared" ca="1" si="528"/>
        <v>0</v>
      </c>
      <c r="R8439" s="38">
        <f t="shared" si="529"/>
        <v>10</v>
      </c>
      <c r="S8439" s="38">
        <f t="shared" ca="1" si="530"/>
        <v>0</v>
      </c>
      <c r="T8439" s="38">
        <f t="shared" ca="1" si="527"/>
        <v>10</v>
      </c>
      <c r="U8439" s="38">
        <f ca="1">SUM($R$9:S8439)</f>
        <v>-213690</v>
      </c>
    </row>
    <row r="8440" spans="16:21" x14ac:dyDescent="0.2">
      <c r="P8440">
        <v>8432</v>
      </c>
      <c r="Q8440" s="37">
        <f t="shared" ca="1" si="528"/>
        <v>0</v>
      </c>
      <c r="R8440" s="38">
        <f t="shared" si="529"/>
        <v>10</v>
      </c>
      <c r="S8440" s="38">
        <f t="shared" ca="1" si="530"/>
        <v>0</v>
      </c>
      <c r="T8440" s="38">
        <f t="shared" ca="1" si="527"/>
        <v>10</v>
      </c>
      <c r="U8440" s="38">
        <f ca="1">SUM($R$9:S8440)</f>
        <v>-213680</v>
      </c>
    </row>
    <row r="8441" spans="16:21" x14ac:dyDescent="0.2">
      <c r="P8441">
        <v>8433</v>
      </c>
      <c r="Q8441" s="37">
        <f t="shared" ca="1" si="528"/>
        <v>0</v>
      </c>
      <c r="R8441" s="38">
        <f t="shared" si="529"/>
        <v>10</v>
      </c>
      <c r="S8441" s="38">
        <f t="shared" ca="1" si="530"/>
        <v>0</v>
      </c>
      <c r="T8441" s="38">
        <f t="shared" ca="1" si="527"/>
        <v>10</v>
      </c>
      <c r="U8441" s="38">
        <f ca="1">SUM($R$9:S8441)</f>
        <v>-213670</v>
      </c>
    </row>
    <row r="8442" spans="16:21" x14ac:dyDescent="0.2">
      <c r="P8442">
        <v>8434</v>
      </c>
      <c r="Q8442" s="37">
        <f t="shared" ca="1" si="528"/>
        <v>0</v>
      </c>
      <c r="R8442" s="38">
        <f t="shared" si="529"/>
        <v>10</v>
      </c>
      <c r="S8442" s="38">
        <f t="shared" ca="1" si="530"/>
        <v>0</v>
      </c>
      <c r="T8442" s="38">
        <f t="shared" ca="1" si="527"/>
        <v>10</v>
      </c>
      <c r="U8442" s="38">
        <f ca="1">SUM($R$9:S8442)</f>
        <v>-213660</v>
      </c>
    </row>
    <row r="8443" spans="16:21" x14ac:dyDescent="0.2">
      <c r="P8443">
        <v>8435</v>
      </c>
      <c r="Q8443" s="37">
        <f t="shared" ca="1" si="528"/>
        <v>0</v>
      </c>
      <c r="R8443" s="38">
        <f t="shared" si="529"/>
        <v>10</v>
      </c>
      <c r="S8443" s="38">
        <f t="shared" ca="1" si="530"/>
        <v>0</v>
      </c>
      <c r="T8443" s="38">
        <f t="shared" ca="1" si="527"/>
        <v>10</v>
      </c>
      <c r="U8443" s="38">
        <f ca="1">SUM($R$9:S8443)</f>
        <v>-213650</v>
      </c>
    </row>
    <row r="8444" spans="16:21" x14ac:dyDescent="0.2">
      <c r="P8444">
        <v>8436</v>
      </c>
      <c r="Q8444" s="37">
        <f t="shared" ca="1" si="528"/>
        <v>0</v>
      </c>
      <c r="R8444" s="38">
        <f t="shared" si="529"/>
        <v>10</v>
      </c>
      <c r="S8444" s="38">
        <f t="shared" ca="1" si="530"/>
        <v>0</v>
      </c>
      <c r="T8444" s="38">
        <f t="shared" ca="1" si="527"/>
        <v>10</v>
      </c>
      <c r="U8444" s="38">
        <f ca="1">SUM($R$9:S8444)</f>
        <v>-213640</v>
      </c>
    </row>
    <row r="8445" spans="16:21" x14ac:dyDescent="0.2">
      <c r="P8445">
        <v>8437</v>
      </c>
      <c r="Q8445" s="37">
        <f t="shared" ca="1" si="528"/>
        <v>1</v>
      </c>
      <c r="R8445" s="38">
        <f t="shared" si="529"/>
        <v>10</v>
      </c>
      <c r="S8445" s="38">
        <f t="shared" ca="1" si="530"/>
        <v>-1000</v>
      </c>
      <c r="T8445" s="38">
        <f t="shared" ca="1" si="527"/>
        <v>-990</v>
      </c>
      <c r="U8445" s="38">
        <f ca="1">SUM($R$9:S8445)</f>
        <v>-214630</v>
      </c>
    </row>
    <row r="8446" spans="16:21" x14ac:dyDescent="0.2">
      <c r="P8446">
        <v>8438</v>
      </c>
      <c r="Q8446" s="37">
        <f t="shared" ca="1" si="528"/>
        <v>0</v>
      </c>
      <c r="R8446" s="38">
        <f t="shared" si="529"/>
        <v>10</v>
      </c>
      <c r="S8446" s="38">
        <f t="shared" ca="1" si="530"/>
        <v>0</v>
      </c>
      <c r="T8446" s="38">
        <f t="shared" ca="1" si="527"/>
        <v>10</v>
      </c>
      <c r="U8446" s="38">
        <f ca="1">SUM($R$9:S8446)</f>
        <v>-214620</v>
      </c>
    </row>
    <row r="8447" spans="16:21" x14ac:dyDescent="0.2">
      <c r="P8447">
        <v>8439</v>
      </c>
      <c r="Q8447" s="37">
        <f t="shared" ca="1" si="528"/>
        <v>1</v>
      </c>
      <c r="R8447" s="38">
        <f t="shared" si="529"/>
        <v>10</v>
      </c>
      <c r="S8447" s="38">
        <f t="shared" ca="1" si="530"/>
        <v>-1000</v>
      </c>
      <c r="T8447" s="38">
        <f t="shared" ca="1" si="527"/>
        <v>-990</v>
      </c>
      <c r="U8447" s="38">
        <f ca="1">SUM($R$9:S8447)</f>
        <v>-215610</v>
      </c>
    </row>
    <row r="8448" spans="16:21" x14ac:dyDescent="0.2">
      <c r="P8448">
        <v>8440</v>
      </c>
      <c r="Q8448" s="37">
        <f t="shared" ca="1" si="528"/>
        <v>0</v>
      </c>
      <c r="R8448" s="38">
        <f t="shared" si="529"/>
        <v>10</v>
      </c>
      <c r="S8448" s="38">
        <f t="shared" ca="1" si="530"/>
        <v>0</v>
      </c>
      <c r="T8448" s="38">
        <f t="shared" ca="1" si="527"/>
        <v>10</v>
      </c>
      <c r="U8448" s="38">
        <f ca="1">SUM($R$9:S8448)</f>
        <v>-215600</v>
      </c>
    </row>
    <row r="8449" spans="16:21" x14ac:dyDescent="0.2">
      <c r="P8449">
        <v>8441</v>
      </c>
      <c r="Q8449" s="37">
        <f t="shared" ca="1" si="528"/>
        <v>0</v>
      </c>
      <c r="R8449" s="38">
        <f t="shared" si="529"/>
        <v>10</v>
      </c>
      <c r="S8449" s="38">
        <f t="shared" ca="1" si="530"/>
        <v>0</v>
      </c>
      <c r="T8449" s="38">
        <f t="shared" ca="1" si="527"/>
        <v>10</v>
      </c>
      <c r="U8449" s="38">
        <f ca="1">SUM($R$9:S8449)</f>
        <v>-215590</v>
      </c>
    </row>
    <row r="8450" spans="16:21" x14ac:dyDescent="0.2">
      <c r="P8450">
        <v>8442</v>
      </c>
      <c r="Q8450" s="37">
        <f t="shared" ca="1" si="528"/>
        <v>0</v>
      </c>
      <c r="R8450" s="38">
        <f t="shared" si="529"/>
        <v>10</v>
      </c>
      <c r="S8450" s="38">
        <f t="shared" ca="1" si="530"/>
        <v>0</v>
      </c>
      <c r="T8450" s="38">
        <f t="shared" ca="1" si="527"/>
        <v>10</v>
      </c>
      <c r="U8450" s="38">
        <f ca="1">SUM($R$9:S8450)</f>
        <v>-215580</v>
      </c>
    </row>
    <row r="8451" spans="16:21" x14ac:dyDescent="0.2">
      <c r="P8451">
        <v>8443</v>
      </c>
      <c r="Q8451" s="37">
        <f t="shared" ca="1" si="528"/>
        <v>0</v>
      </c>
      <c r="R8451" s="38">
        <f t="shared" si="529"/>
        <v>10</v>
      </c>
      <c r="S8451" s="38">
        <f t="shared" ca="1" si="530"/>
        <v>0</v>
      </c>
      <c r="T8451" s="38">
        <f t="shared" ca="1" si="527"/>
        <v>10</v>
      </c>
      <c r="U8451" s="38">
        <f ca="1">SUM($R$9:S8451)</f>
        <v>-215570</v>
      </c>
    </row>
    <row r="8452" spans="16:21" x14ac:dyDescent="0.2">
      <c r="P8452">
        <v>8444</v>
      </c>
      <c r="Q8452" s="37">
        <f t="shared" ca="1" si="528"/>
        <v>0</v>
      </c>
      <c r="R8452" s="38">
        <f t="shared" si="529"/>
        <v>10</v>
      </c>
      <c r="S8452" s="38">
        <f t="shared" ca="1" si="530"/>
        <v>0</v>
      </c>
      <c r="T8452" s="38">
        <f t="shared" ca="1" si="527"/>
        <v>10</v>
      </c>
      <c r="U8452" s="38">
        <f ca="1">SUM($R$9:S8452)</f>
        <v>-215560</v>
      </c>
    </row>
    <row r="8453" spans="16:21" x14ac:dyDescent="0.2">
      <c r="P8453">
        <v>8445</v>
      </c>
      <c r="Q8453" s="37">
        <f t="shared" ca="1" si="528"/>
        <v>0</v>
      </c>
      <c r="R8453" s="38">
        <f t="shared" si="529"/>
        <v>10</v>
      </c>
      <c r="S8453" s="38">
        <f t="shared" ca="1" si="530"/>
        <v>0</v>
      </c>
      <c r="T8453" s="38">
        <f t="shared" ca="1" si="527"/>
        <v>10</v>
      </c>
      <c r="U8453" s="38">
        <f ca="1">SUM($R$9:S8453)</f>
        <v>-215550</v>
      </c>
    </row>
    <row r="8454" spans="16:21" x14ac:dyDescent="0.2">
      <c r="P8454">
        <v>8446</v>
      </c>
      <c r="Q8454" s="37">
        <f t="shared" ca="1" si="528"/>
        <v>0</v>
      </c>
      <c r="R8454" s="38">
        <f t="shared" si="529"/>
        <v>10</v>
      </c>
      <c r="S8454" s="38">
        <f t="shared" ca="1" si="530"/>
        <v>0</v>
      </c>
      <c r="T8454" s="38">
        <f t="shared" ca="1" si="527"/>
        <v>10</v>
      </c>
      <c r="U8454" s="38">
        <f ca="1">SUM($R$9:S8454)</f>
        <v>-215540</v>
      </c>
    </row>
    <row r="8455" spans="16:21" x14ac:dyDescent="0.2">
      <c r="P8455">
        <v>8447</v>
      </c>
      <c r="Q8455" s="37">
        <f t="shared" ca="1" si="528"/>
        <v>0</v>
      </c>
      <c r="R8455" s="38">
        <f t="shared" si="529"/>
        <v>10</v>
      </c>
      <c r="S8455" s="38">
        <f t="shared" ca="1" si="530"/>
        <v>0</v>
      </c>
      <c r="T8455" s="38">
        <f t="shared" ca="1" si="527"/>
        <v>10</v>
      </c>
      <c r="U8455" s="38">
        <f ca="1">SUM($R$9:S8455)</f>
        <v>-215530</v>
      </c>
    </row>
    <row r="8456" spans="16:21" x14ac:dyDescent="0.2">
      <c r="P8456">
        <v>8448</v>
      </c>
      <c r="Q8456" s="37">
        <f t="shared" ca="1" si="528"/>
        <v>0</v>
      </c>
      <c r="R8456" s="38">
        <f t="shared" si="529"/>
        <v>10</v>
      </c>
      <c r="S8456" s="38">
        <f t="shared" ca="1" si="530"/>
        <v>0</v>
      </c>
      <c r="T8456" s="38">
        <f t="shared" ca="1" si="527"/>
        <v>10</v>
      </c>
      <c r="U8456" s="38">
        <f ca="1">SUM($R$9:S8456)</f>
        <v>-215520</v>
      </c>
    </row>
    <row r="8457" spans="16:21" x14ac:dyDescent="0.2">
      <c r="P8457">
        <v>8449</v>
      </c>
      <c r="Q8457" s="37">
        <f t="shared" ca="1" si="528"/>
        <v>0</v>
      </c>
      <c r="R8457" s="38">
        <f t="shared" si="529"/>
        <v>10</v>
      </c>
      <c r="S8457" s="38">
        <f t="shared" ca="1" si="530"/>
        <v>0</v>
      </c>
      <c r="T8457" s="38">
        <f t="shared" ca="1" si="527"/>
        <v>10</v>
      </c>
      <c r="U8457" s="38">
        <f ca="1">SUM($R$9:S8457)</f>
        <v>-215510</v>
      </c>
    </row>
    <row r="8458" spans="16:21" x14ac:dyDescent="0.2">
      <c r="P8458">
        <v>8450</v>
      </c>
      <c r="Q8458" s="37">
        <f t="shared" ca="1" si="528"/>
        <v>0</v>
      </c>
      <c r="R8458" s="38">
        <f t="shared" si="529"/>
        <v>10</v>
      </c>
      <c r="S8458" s="38">
        <f t="shared" ca="1" si="530"/>
        <v>0</v>
      </c>
      <c r="T8458" s="38">
        <f t="shared" ref="T8458:T8521" ca="1" si="531">R8458+S8458</f>
        <v>10</v>
      </c>
      <c r="U8458" s="38">
        <f ca="1">SUM($R$9:S8458)</f>
        <v>-215500</v>
      </c>
    </row>
    <row r="8459" spans="16:21" x14ac:dyDescent="0.2">
      <c r="P8459">
        <v>8451</v>
      </c>
      <c r="Q8459" s="37">
        <f t="shared" ca="1" si="528"/>
        <v>0</v>
      </c>
      <c r="R8459" s="38">
        <f t="shared" si="529"/>
        <v>10</v>
      </c>
      <c r="S8459" s="38">
        <f t="shared" ca="1" si="530"/>
        <v>0</v>
      </c>
      <c r="T8459" s="38">
        <f t="shared" ca="1" si="531"/>
        <v>10</v>
      </c>
      <c r="U8459" s="38">
        <f ca="1">SUM($R$9:S8459)</f>
        <v>-215490</v>
      </c>
    </row>
    <row r="8460" spans="16:21" x14ac:dyDescent="0.2">
      <c r="P8460">
        <v>8452</v>
      </c>
      <c r="Q8460" s="37">
        <f t="shared" ca="1" si="528"/>
        <v>0</v>
      </c>
      <c r="R8460" s="38">
        <f t="shared" si="529"/>
        <v>10</v>
      </c>
      <c r="S8460" s="38">
        <f t="shared" ca="1" si="530"/>
        <v>0</v>
      </c>
      <c r="T8460" s="38">
        <f t="shared" ca="1" si="531"/>
        <v>10</v>
      </c>
      <c r="U8460" s="38">
        <f ca="1">SUM($R$9:S8460)</f>
        <v>-215480</v>
      </c>
    </row>
    <row r="8461" spans="16:21" x14ac:dyDescent="0.2">
      <c r="P8461">
        <v>8453</v>
      </c>
      <c r="Q8461" s="37">
        <f t="shared" ca="1" si="528"/>
        <v>0</v>
      </c>
      <c r="R8461" s="38">
        <f t="shared" si="529"/>
        <v>10</v>
      </c>
      <c r="S8461" s="38">
        <f t="shared" ca="1" si="530"/>
        <v>0</v>
      </c>
      <c r="T8461" s="38">
        <f t="shared" ca="1" si="531"/>
        <v>10</v>
      </c>
      <c r="U8461" s="38">
        <f ca="1">SUM($R$9:S8461)</f>
        <v>-215470</v>
      </c>
    </row>
    <row r="8462" spans="16:21" x14ac:dyDescent="0.2">
      <c r="P8462">
        <v>8454</v>
      </c>
      <c r="Q8462" s="37">
        <f t="shared" ca="1" si="528"/>
        <v>0</v>
      </c>
      <c r="R8462" s="38">
        <f t="shared" si="529"/>
        <v>10</v>
      </c>
      <c r="S8462" s="38">
        <f t="shared" ca="1" si="530"/>
        <v>0</v>
      </c>
      <c r="T8462" s="38">
        <f t="shared" ca="1" si="531"/>
        <v>10</v>
      </c>
      <c r="U8462" s="38">
        <f ca="1">SUM($R$9:S8462)</f>
        <v>-215460</v>
      </c>
    </row>
    <row r="8463" spans="16:21" x14ac:dyDescent="0.2">
      <c r="P8463">
        <v>8455</v>
      </c>
      <c r="Q8463" s="37">
        <f t="shared" ca="1" si="528"/>
        <v>0</v>
      </c>
      <c r="R8463" s="38">
        <f t="shared" si="529"/>
        <v>10</v>
      </c>
      <c r="S8463" s="38">
        <f t="shared" ca="1" si="530"/>
        <v>0</v>
      </c>
      <c r="T8463" s="38">
        <f t="shared" ca="1" si="531"/>
        <v>10</v>
      </c>
      <c r="U8463" s="38">
        <f ca="1">SUM($R$9:S8463)</f>
        <v>-215450</v>
      </c>
    </row>
    <row r="8464" spans="16:21" x14ac:dyDescent="0.2">
      <c r="P8464">
        <v>8456</v>
      </c>
      <c r="Q8464" s="37">
        <f t="shared" ca="1" si="528"/>
        <v>0</v>
      </c>
      <c r="R8464" s="38">
        <f t="shared" si="529"/>
        <v>10</v>
      </c>
      <c r="S8464" s="38">
        <f t="shared" ca="1" si="530"/>
        <v>0</v>
      </c>
      <c r="T8464" s="38">
        <f t="shared" ca="1" si="531"/>
        <v>10</v>
      </c>
      <c r="U8464" s="38">
        <f ca="1">SUM($R$9:S8464)</f>
        <v>-215440</v>
      </c>
    </row>
    <row r="8465" spans="16:21" x14ac:dyDescent="0.2">
      <c r="P8465">
        <v>8457</v>
      </c>
      <c r="Q8465" s="37">
        <f t="shared" ca="1" si="528"/>
        <v>0</v>
      </c>
      <c r="R8465" s="38">
        <f t="shared" si="529"/>
        <v>10</v>
      </c>
      <c r="S8465" s="38">
        <f t="shared" ca="1" si="530"/>
        <v>0</v>
      </c>
      <c r="T8465" s="38">
        <f t="shared" ca="1" si="531"/>
        <v>10</v>
      </c>
      <c r="U8465" s="38">
        <f ca="1">SUM($R$9:S8465)</f>
        <v>-215430</v>
      </c>
    </row>
    <row r="8466" spans="16:21" x14ac:dyDescent="0.2">
      <c r="P8466">
        <v>8458</v>
      </c>
      <c r="Q8466" s="37">
        <f t="shared" ca="1" si="528"/>
        <v>0</v>
      </c>
      <c r="R8466" s="38">
        <f t="shared" si="529"/>
        <v>10</v>
      </c>
      <c r="S8466" s="38">
        <f t="shared" ca="1" si="530"/>
        <v>0</v>
      </c>
      <c r="T8466" s="38">
        <f t="shared" ca="1" si="531"/>
        <v>10</v>
      </c>
      <c r="U8466" s="38">
        <f ca="1">SUM($R$9:S8466)</f>
        <v>-215420</v>
      </c>
    </row>
    <row r="8467" spans="16:21" x14ac:dyDescent="0.2">
      <c r="P8467">
        <v>8459</v>
      </c>
      <c r="Q8467" s="37">
        <f t="shared" ca="1" si="528"/>
        <v>0</v>
      </c>
      <c r="R8467" s="38">
        <f t="shared" si="529"/>
        <v>10</v>
      </c>
      <c r="S8467" s="38">
        <f t="shared" ca="1" si="530"/>
        <v>0</v>
      </c>
      <c r="T8467" s="38">
        <f t="shared" ca="1" si="531"/>
        <v>10</v>
      </c>
      <c r="U8467" s="38">
        <f ca="1">SUM($R$9:S8467)</f>
        <v>-215410</v>
      </c>
    </row>
    <row r="8468" spans="16:21" x14ac:dyDescent="0.2">
      <c r="P8468">
        <v>8460</v>
      </c>
      <c r="Q8468" s="37">
        <f t="shared" ca="1" si="528"/>
        <v>0</v>
      </c>
      <c r="R8468" s="38">
        <f t="shared" si="529"/>
        <v>10</v>
      </c>
      <c r="S8468" s="38">
        <f t="shared" ca="1" si="530"/>
        <v>0</v>
      </c>
      <c r="T8468" s="38">
        <f t="shared" ca="1" si="531"/>
        <v>10</v>
      </c>
      <c r="U8468" s="38">
        <f ca="1">SUM($R$9:S8468)</f>
        <v>-215400</v>
      </c>
    </row>
    <row r="8469" spans="16:21" x14ac:dyDescent="0.2">
      <c r="P8469">
        <v>8461</v>
      </c>
      <c r="Q8469" s="37">
        <f t="shared" ca="1" si="528"/>
        <v>0</v>
      </c>
      <c r="R8469" s="38">
        <f t="shared" si="529"/>
        <v>10</v>
      </c>
      <c r="S8469" s="38">
        <f t="shared" ca="1" si="530"/>
        <v>0</v>
      </c>
      <c r="T8469" s="38">
        <f t="shared" ca="1" si="531"/>
        <v>10</v>
      </c>
      <c r="U8469" s="38">
        <f ca="1">SUM($R$9:S8469)</f>
        <v>-215390</v>
      </c>
    </row>
    <row r="8470" spans="16:21" x14ac:dyDescent="0.2">
      <c r="P8470">
        <v>8462</v>
      </c>
      <c r="Q8470" s="37">
        <f t="shared" ca="1" si="528"/>
        <v>0</v>
      </c>
      <c r="R8470" s="38">
        <f t="shared" si="529"/>
        <v>10</v>
      </c>
      <c r="S8470" s="38">
        <f t="shared" ca="1" si="530"/>
        <v>0</v>
      </c>
      <c r="T8470" s="38">
        <f t="shared" ca="1" si="531"/>
        <v>10</v>
      </c>
      <c r="U8470" s="38">
        <f ca="1">SUM($R$9:S8470)</f>
        <v>-215380</v>
      </c>
    </row>
    <row r="8471" spans="16:21" x14ac:dyDescent="0.2">
      <c r="P8471">
        <v>8463</v>
      </c>
      <c r="Q8471" s="37">
        <f t="shared" ca="1" si="528"/>
        <v>0</v>
      </c>
      <c r="R8471" s="38">
        <f t="shared" si="529"/>
        <v>10</v>
      </c>
      <c r="S8471" s="38">
        <f t="shared" ca="1" si="530"/>
        <v>0</v>
      </c>
      <c r="T8471" s="38">
        <f t="shared" ca="1" si="531"/>
        <v>10</v>
      </c>
      <c r="U8471" s="38">
        <f ca="1">SUM($R$9:S8471)</f>
        <v>-215370</v>
      </c>
    </row>
    <row r="8472" spans="16:21" x14ac:dyDescent="0.2">
      <c r="P8472">
        <v>8464</v>
      </c>
      <c r="Q8472" s="37">
        <f t="shared" ca="1" si="528"/>
        <v>0</v>
      </c>
      <c r="R8472" s="38">
        <f t="shared" si="529"/>
        <v>10</v>
      </c>
      <c r="S8472" s="38">
        <f t="shared" ca="1" si="530"/>
        <v>0</v>
      </c>
      <c r="T8472" s="38">
        <f t="shared" ca="1" si="531"/>
        <v>10</v>
      </c>
      <c r="U8472" s="38">
        <f ca="1">SUM($R$9:S8472)</f>
        <v>-215360</v>
      </c>
    </row>
    <row r="8473" spans="16:21" x14ac:dyDescent="0.2">
      <c r="P8473">
        <v>8465</v>
      </c>
      <c r="Q8473" s="37">
        <f t="shared" ca="1" si="528"/>
        <v>0</v>
      </c>
      <c r="R8473" s="38">
        <f t="shared" si="529"/>
        <v>10</v>
      </c>
      <c r="S8473" s="38">
        <f t="shared" ca="1" si="530"/>
        <v>0</v>
      </c>
      <c r="T8473" s="38">
        <f t="shared" ca="1" si="531"/>
        <v>10</v>
      </c>
      <c r="U8473" s="38">
        <f ca="1">SUM($R$9:S8473)</f>
        <v>-215350</v>
      </c>
    </row>
    <row r="8474" spans="16:21" x14ac:dyDescent="0.2">
      <c r="P8474">
        <v>8466</v>
      </c>
      <c r="Q8474" s="37">
        <f t="shared" ca="1" si="528"/>
        <v>0</v>
      </c>
      <c r="R8474" s="38">
        <f t="shared" si="529"/>
        <v>10</v>
      </c>
      <c r="S8474" s="38">
        <f t="shared" ca="1" si="530"/>
        <v>0</v>
      </c>
      <c r="T8474" s="38">
        <f t="shared" ca="1" si="531"/>
        <v>10</v>
      </c>
      <c r="U8474" s="38">
        <f ca="1">SUM($R$9:S8474)</f>
        <v>-215340</v>
      </c>
    </row>
    <row r="8475" spans="16:21" x14ac:dyDescent="0.2">
      <c r="P8475">
        <v>8467</v>
      </c>
      <c r="Q8475" s="37">
        <f t="shared" ca="1" si="528"/>
        <v>0</v>
      </c>
      <c r="R8475" s="38">
        <f t="shared" si="529"/>
        <v>10</v>
      </c>
      <c r="S8475" s="38">
        <f t="shared" ca="1" si="530"/>
        <v>0</v>
      </c>
      <c r="T8475" s="38">
        <f t="shared" ca="1" si="531"/>
        <v>10</v>
      </c>
      <c r="U8475" s="38">
        <f ca="1">SUM($R$9:S8475)</f>
        <v>-215330</v>
      </c>
    </row>
    <row r="8476" spans="16:21" x14ac:dyDescent="0.2">
      <c r="P8476">
        <v>8468</v>
      </c>
      <c r="Q8476" s="37">
        <f t="shared" ca="1" si="528"/>
        <v>0</v>
      </c>
      <c r="R8476" s="38">
        <f t="shared" si="529"/>
        <v>10</v>
      </c>
      <c r="S8476" s="38">
        <f t="shared" ca="1" si="530"/>
        <v>0</v>
      </c>
      <c r="T8476" s="38">
        <f t="shared" ca="1" si="531"/>
        <v>10</v>
      </c>
      <c r="U8476" s="38">
        <f ca="1">SUM($R$9:S8476)</f>
        <v>-215320</v>
      </c>
    </row>
    <row r="8477" spans="16:21" x14ac:dyDescent="0.2">
      <c r="P8477">
        <v>8469</v>
      </c>
      <c r="Q8477" s="37">
        <f t="shared" ca="1" si="528"/>
        <v>0</v>
      </c>
      <c r="R8477" s="38">
        <f t="shared" si="529"/>
        <v>10</v>
      </c>
      <c r="S8477" s="38">
        <f t="shared" ca="1" si="530"/>
        <v>0</v>
      </c>
      <c r="T8477" s="38">
        <f t="shared" ca="1" si="531"/>
        <v>10</v>
      </c>
      <c r="U8477" s="38">
        <f ca="1">SUM($R$9:S8477)</f>
        <v>-215310</v>
      </c>
    </row>
    <row r="8478" spans="16:21" x14ac:dyDescent="0.2">
      <c r="P8478">
        <v>8470</v>
      </c>
      <c r="Q8478" s="37">
        <f t="shared" ca="1" si="528"/>
        <v>0</v>
      </c>
      <c r="R8478" s="38">
        <f t="shared" si="529"/>
        <v>10</v>
      </c>
      <c r="S8478" s="38">
        <f t="shared" ca="1" si="530"/>
        <v>0</v>
      </c>
      <c r="T8478" s="38">
        <f t="shared" ca="1" si="531"/>
        <v>10</v>
      </c>
      <c r="U8478" s="38">
        <f ca="1">SUM($R$9:S8478)</f>
        <v>-215300</v>
      </c>
    </row>
    <row r="8479" spans="16:21" x14ac:dyDescent="0.2">
      <c r="P8479">
        <v>8471</v>
      </c>
      <c r="Q8479" s="37">
        <f t="shared" ca="1" si="528"/>
        <v>0</v>
      </c>
      <c r="R8479" s="38">
        <f t="shared" si="529"/>
        <v>10</v>
      </c>
      <c r="S8479" s="38">
        <f t="shared" ca="1" si="530"/>
        <v>0</v>
      </c>
      <c r="T8479" s="38">
        <f t="shared" ca="1" si="531"/>
        <v>10</v>
      </c>
      <c r="U8479" s="38">
        <f ca="1">SUM($R$9:S8479)</f>
        <v>-215290</v>
      </c>
    </row>
    <row r="8480" spans="16:21" x14ac:dyDescent="0.2">
      <c r="P8480">
        <v>8472</v>
      </c>
      <c r="Q8480" s="37">
        <f t="shared" ca="1" si="528"/>
        <v>0</v>
      </c>
      <c r="R8480" s="38">
        <f t="shared" si="529"/>
        <v>10</v>
      </c>
      <c r="S8480" s="38">
        <f t="shared" ca="1" si="530"/>
        <v>0</v>
      </c>
      <c r="T8480" s="38">
        <f t="shared" ca="1" si="531"/>
        <v>10</v>
      </c>
      <c r="U8480" s="38">
        <f ca="1">SUM($R$9:S8480)</f>
        <v>-215280</v>
      </c>
    </row>
    <row r="8481" spans="16:21" x14ac:dyDescent="0.2">
      <c r="P8481">
        <v>8473</v>
      </c>
      <c r="Q8481" s="37">
        <f t="shared" ca="1" si="528"/>
        <v>0</v>
      </c>
      <c r="R8481" s="38">
        <f t="shared" si="529"/>
        <v>10</v>
      </c>
      <c r="S8481" s="38">
        <f t="shared" ca="1" si="530"/>
        <v>0</v>
      </c>
      <c r="T8481" s="38">
        <f t="shared" ca="1" si="531"/>
        <v>10</v>
      </c>
      <c r="U8481" s="38">
        <f ca="1">SUM($R$9:S8481)</f>
        <v>-215270</v>
      </c>
    </row>
    <row r="8482" spans="16:21" x14ac:dyDescent="0.2">
      <c r="P8482">
        <v>8474</v>
      </c>
      <c r="Q8482" s="37">
        <f t="shared" ca="1" si="528"/>
        <v>0</v>
      </c>
      <c r="R8482" s="38">
        <f t="shared" si="529"/>
        <v>10</v>
      </c>
      <c r="S8482" s="38">
        <f t="shared" ca="1" si="530"/>
        <v>0</v>
      </c>
      <c r="T8482" s="38">
        <f t="shared" ca="1" si="531"/>
        <v>10</v>
      </c>
      <c r="U8482" s="38">
        <f ca="1">SUM($R$9:S8482)</f>
        <v>-215260</v>
      </c>
    </row>
    <row r="8483" spans="16:21" x14ac:dyDescent="0.2">
      <c r="P8483">
        <v>8475</v>
      </c>
      <c r="Q8483" s="37">
        <f t="shared" ca="1" si="528"/>
        <v>0</v>
      </c>
      <c r="R8483" s="38">
        <f t="shared" si="529"/>
        <v>10</v>
      </c>
      <c r="S8483" s="38">
        <f t="shared" ca="1" si="530"/>
        <v>0</v>
      </c>
      <c r="T8483" s="38">
        <f t="shared" ca="1" si="531"/>
        <v>10</v>
      </c>
      <c r="U8483" s="38">
        <f ca="1">SUM($R$9:S8483)</f>
        <v>-215250</v>
      </c>
    </row>
    <row r="8484" spans="16:21" x14ac:dyDescent="0.2">
      <c r="P8484">
        <v>8476</v>
      </c>
      <c r="Q8484" s="37">
        <f t="shared" ca="1" si="528"/>
        <v>1</v>
      </c>
      <c r="R8484" s="38">
        <f t="shared" si="529"/>
        <v>10</v>
      </c>
      <c r="S8484" s="38">
        <f t="shared" ca="1" si="530"/>
        <v>-1000</v>
      </c>
      <c r="T8484" s="38">
        <f t="shared" ca="1" si="531"/>
        <v>-990</v>
      </c>
      <c r="U8484" s="38">
        <f ca="1">SUM($R$9:S8484)</f>
        <v>-216240</v>
      </c>
    </row>
    <row r="8485" spans="16:21" x14ac:dyDescent="0.2">
      <c r="P8485">
        <v>8477</v>
      </c>
      <c r="Q8485" s="37">
        <f t="shared" ca="1" si="528"/>
        <v>0</v>
      </c>
      <c r="R8485" s="38">
        <f t="shared" si="529"/>
        <v>10</v>
      </c>
      <c r="S8485" s="38">
        <f t="shared" ca="1" si="530"/>
        <v>0</v>
      </c>
      <c r="T8485" s="38">
        <f t="shared" ca="1" si="531"/>
        <v>10</v>
      </c>
      <c r="U8485" s="38">
        <f ca="1">SUM($R$9:S8485)</f>
        <v>-216230</v>
      </c>
    </row>
    <row r="8486" spans="16:21" x14ac:dyDescent="0.2">
      <c r="P8486">
        <v>8478</v>
      </c>
      <c r="Q8486" s="37">
        <f t="shared" ca="1" si="528"/>
        <v>0</v>
      </c>
      <c r="R8486" s="38">
        <f t="shared" si="529"/>
        <v>10</v>
      </c>
      <c r="S8486" s="38">
        <f t="shared" ca="1" si="530"/>
        <v>0</v>
      </c>
      <c r="T8486" s="38">
        <f t="shared" ca="1" si="531"/>
        <v>10</v>
      </c>
      <c r="U8486" s="38">
        <f ca="1">SUM($R$9:S8486)</f>
        <v>-216220</v>
      </c>
    </row>
    <row r="8487" spans="16:21" x14ac:dyDescent="0.2">
      <c r="P8487">
        <v>8479</v>
      </c>
      <c r="Q8487" s="37">
        <f t="shared" ca="1" si="528"/>
        <v>0</v>
      </c>
      <c r="R8487" s="38">
        <f t="shared" si="529"/>
        <v>10</v>
      </c>
      <c r="S8487" s="38">
        <f t="shared" ca="1" si="530"/>
        <v>0</v>
      </c>
      <c r="T8487" s="38">
        <f t="shared" ca="1" si="531"/>
        <v>10</v>
      </c>
      <c r="U8487" s="38">
        <f ca="1">SUM($R$9:S8487)</f>
        <v>-216210</v>
      </c>
    </row>
    <row r="8488" spans="16:21" x14ac:dyDescent="0.2">
      <c r="P8488">
        <v>8480</v>
      </c>
      <c r="Q8488" s="37">
        <f t="shared" ca="1" si="528"/>
        <v>0</v>
      </c>
      <c r="R8488" s="38">
        <f t="shared" si="529"/>
        <v>10</v>
      </c>
      <c r="S8488" s="38">
        <f t="shared" ca="1" si="530"/>
        <v>0</v>
      </c>
      <c r="T8488" s="38">
        <f t="shared" ca="1" si="531"/>
        <v>10</v>
      </c>
      <c r="U8488" s="38">
        <f ca="1">SUM($R$9:S8488)</f>
        <v>-216200</v>
      </c>
    </row>
    <row r="8489" spans="16:21" x14ac:dyDescent="0.2">
      <c r="P8489">
        <v>8481</v>
      </c>
      <c r="Q8489" s="37">
        <f t="shared" ca="1" si="528"/>
        <v>0</v>
      </c>
      <c r="R8489" s="38">
        <f t="shared" si="529"/>
        <v>10</v>
      </c>
      <c r="S8489" s="38">
        <f t="shared" ca="1" si="530"/>
        <v>0</v>
      </c>
      <c r="T8489" s="38">
        <f t="shared" ca="1" si="531"/>
        <v>10</v>
      </c>
      <c r="U8489" s="38">
        <f ca="1">SUM($R$9:S8489)</f>
        <v>-216190</v>
      </c>
    </row>
    <row r="8490" spans="16:21" x14ac:dyDescent="0.2">
      <c r="P8490">
        <v>8482</v>
      </c>
      <c r="Q8490" s="37">
        <f t="shared" ca="1" si="528"/>
        <v>0</v>
      </c>
      <c r="R8490" s="38">
        <f t="shared" si="529"/>
        <v>10</v>
      </c>
      <c r="S8490" s="38">
        <f t="shared" ca="1" si="530"/>
        <v>0</v>
      </c>
      <c r="T8490" s="38">
        <f t="shared" ca="1" si="531"/>
        <v>10</v>
      </c>
      <c r="U8490" s="38">
        <f ca="1">SUM($R$9:S8490)</f>
        <v>-216180</v>
      </c>
    </row>
    <row r="8491" spans="16:21" x14ac:dyDescent="0.2">
      <c r="P8491">
        <v>8483</v>
      </c>
      <c r="Q8491" s="37">
        <f t="shared" ca="1" si="528"/>
        <v>0</v>
      </c>
      <c r="R8491" s="38">
        <f t="shared" si="529"/>
        <v>10</v>
      </c>
      <c r="S8491" s="38">
        <f t="shared" ca="1" si="530"/>
        <v>0</v>
      </c>
      <c r="T8491" s="38">
        <f t="shared" ca="1" si="531"/>
        <v>10</v>
      </c>
      <c r="U8491" s="38">
        <f ca="1">SUM($R$9:S8491)</f>
        <v>-216170</v>
      </c>
    </row>
    <row r="8492" spans="16:21" x14ac:dyDescent="0.2">
      <c r="P8492">
        <v>8484</v>
      </c>
      <c r="Q8492" s="37">
        <f t="shared" ca="1" si="528"/>
        <v>0</v>
      </c>
      <c r="R8492" s="38">
        <f t="shared" si="529"/>
        <v>10</v>
      </c>
      <c r="S8492" s="38">
        <f t="shared" ca="1" si="530"/>
        <v>0</v>
      </c>
      <c r="T8492" s="38">
        <f t="shared" ca="1" si="531"/>
        <v>10</v>
      </c>
      <c r="U8492" s="38">
        <f ca="1">SUM($R$9:S8492)</f>
        <v>-216160</v>
      </c>
    </row>
    <row r="8493" spans="16:21" x14ac:dyDescent="0.2">
      <c r="P8493">
        <v>8485</v>
      </c>
      <c r="Q8493" s="37">
        <f t="shared" ca="1" si="528"/>
        <v>0</v>
      </c>
      <c r="R8493" s="38">
        <f t="shared" si="529"/>
        <v>10</v>
      </c>
      <c r="S8493" s="38">
        <f t="shared" ca="1" si="530"/>
        <v>0</v>
      </c>
      <c r="T8493" s="38">
        <f t="shared" ca="1" si="531"/>
        <v>10</v>
      </c>
      <c r="U8493" s="38">
        <f ca="1">SUM($R$9:S8493)</f>
        <v>-216150</v>
      </c>
    </row>
    <row r="8494" spans="16:21" x14ac:dyDescent="0.2">
      <c r="P8494">
        <v>8486</v>
      </c>
      <c r="Q8494" s="37">
        <f t="shared" ca="1" si="528"/>
        <v>0</v>
      </c>
      <c r="R8494" s="38">
        <f t="shared" si="529"/>
        <v>10</v>
      </c>
      <c r="S8494" s="38">
        <f t="shared" ca="1" si="530"/>
        <v>0</v>
      </c>
      <c r="T8494" s="38">
        <f t="shared" ca="1" si="531"/>
        <v>10</v>
      </c>
      <c r="U8494" s="38">
        <f ca="1">SUM($R$9:S8494)</f>
        <v>-216140</v>
      </c>
    </row>
    <row r="8495" spans="16:21" x14ac:dyDescent="0.2">
      <c r="P8495">
        <v>8487</v>
      </c>
      <c r="Q8495" s="37">
        <f t="shared" ca="1" si="528"/>
        <v>0</v>
      </c>
      <c r="R8495" s="38">
        <f t="shared" si="529"/>
        <v>10</v>
      </c>
      <c r="S8495" s="38">
        <f t="shared" ca="1" si="530"/>
        <v>0</v>
      </c>
      <c r="T8495" s="38">
        <f t="shared" ca="1" si="531"/>
        <v>10</v>
      </c>
      <c r="U8495" s="38">
        <f ca="1">SUM($R$9:S8495)</f>
        <v>-216130</v>
      </c>
    </row>
    <row r="8496" spans="16:21" x14ac:dyDescent="0.2">
      <c r="P8496">
        <v>8488</v>
      </c>
      <c r="Q8496" s="37">
        <f t="shared" ca="1" si="528"/>
        <v>0</v>
      </c>
      <c r="R8496" s="38">
        <f t="shared" si="529"/>
        <v>10</v>
      </c>
      <c r="S8496" s="38">
        <f t="shared" ca="1" si="530"/>
        <v>0</v>
      </c>
      <c r="T8496" s="38">
        <f t="shared" ca="1" si="531"/>
        <v>10</v>
      </c>
      <c r="U8496" s="38">
        <f ca="1">SUM($R$9:S8496)</f>
        <v>-216120</v>
      </c>
    </row>
    <row r="8497" spans="16:21" x14ac:dyDescent="0.2">
      <c r="P8497">
        <v>8489</v>
      </c>
      <c r="Q8497" s="37">
        <f t="shared" ref="Q8497:Q8560" ca="1" si="532">IF(RAND()&lt;$C$2,1,0)</f>
        <v>0</v>
      </c>
      <c r="R8497" s="38">
        <f t="shared" ref="R8497:R8560" si="533">$G$2</f>
        <v>10</v>
      </c>
      <c r="S8497" s="38">
        <f t="shared" ref="S8497:S8560" ca="1" si="534">IF(Q8497=1,$G$3,$G$4)</f>
        <v>0</v>
      </c>
      <c r="T8497" s="38">
        <f t="shared" ca="1" si="531"/>
        <v>10</v>
      </c>
      <c r="U8497" s="38">
        <f ca="1">SUM($R$9:S8497)</f>
        <v>-216110</v>
      </c>
    </row>
    <row r="8498" spans="16:21" x14ac:dyDescent="0.2">
      <c r="P8498">
        <v>8490</v>
      </c>
      <c r="Q8498" s="37">
        <f t="shared" ca="1" si="532"/>
        <v>0</v>
      </c>
      <c r="R8498" s="38">
        <f t="shared" si="533"/>
        <v>10</v>
      </c>
      <c r="S8498" s="38">
        <f t="shared" ca="1" si="534"/>
        <v>0</v>
      </c>
      <c r="T8498" s="38">
        <f t="shared" ca="1" si="531"/>
        <v>10</v>
      </c>
      <c r="U8498" s="38">
        <f ca="1">SUM($R$9:S8498)</f>
        <v>-216100</v>
      </c>
    </row>
    <row r="8499" spans="16:21" x14ac:dyDescent="0.2">
      <c r="P8499">
        <v>8491</v>
      </c>
      <c r="Q8499" s="37">
        <f t="shared" ca="1" si="532"/>
        <v>0</v>
      </c>
      <c r="R8499" s="38">
        <f t="shared" si="533"/>
        <v>10</v>
      </c>
      <c r="S8499" s="38">
        <f t="shared" ca="1" si="534"/>
        <v>0</v>
      </c>
      <c r="T8499" s="38">
        <f t="shared" ca="1" si="531"/>
        <v>10</v>
      </c>
      <c r="U8499" s="38">
        <f ca="1">SUM($R$9:S8499)</f>
        <v>-216090</v>
      </c>
    </row>
    <row r="8500" spans="16:21" x14ac:dyDescent="0.2">
      <c r="P8500">
        <v>8492</v>
      </c>
      <c r="Q8500" s="37">
        <f t="shared" ca="1" si="532"/>
        <v>0</v>
      </c>
      <c r="R8500" s="38">
        <f t="shared" si="533"/>
        <v>10</v>
      </c>
      <c r="S8500" s="38">
        <f t="shared" ca="1" si="534"/>
        <v>0</v>
      </c>
      <c r="T8500" s="38">
        <f t="shared" ca="1" si="531"/>
        <v>10</v>
      </c>
      <c r="U8500" s="38">
        <f ca="1">SUM($R$9:S8500)</f>
        <v>-216080</v>
      </c>
    </row>
    <row r="8501" spans="16:21" x14ac:dyDescent="0.2">
      <c r="P8501">
        <v>8493</v>
      </c>
      <c r="Q8501" s="37">
        <f t="shared" ca="1" si="532"/>
        <v>0</v>
      </c>
      <c r="R8501" s="38">
        <f t="shared" si="533"/>
        <v>10</v>
      </c>
      <c r="S8501" s="38">
        <f t="shared" ca="1" si="534"/>
        <v>0</v>
      </c>
      <c r="T8501" s="38">
        <f t="shared" ca="1" si="531"/>
        <v>10</v>
      </c>
      <c r="U8501" s="38">
        <f ca="1">SUM($R$9:S8501)</f>
        <v>-216070</v>
      </c>
    </row>
    <row r="8502" spans="16:21" x14ac:dyDescent="0.2">
      <c r="P8502">
        <v>8494</v>
      </c>
      <c r="Q8502" s="37">
        <f t="shared" ca="1" si="532"/>
        <v>0</v>
      </c>
      <c r="R8502" s="38">
        <f t="shared" si="533"/>
        <v>10</v>
      </c>
      <c r="S8502" s="38">
        <f t="shared" ca="1" si="534"/>
        <v>0</v>
      </c>
      <c r="T8502" s="38">
        <f t="shared" ca="1" si="531"/>
        <v>10</v>
      </c>
      <c r="U8502" s="38">
        <f ca="1">SUM($R$9:S8502)</f>
        <v>-216060</v>
      </c>
    </row>
    <row r="8503" spans="16:21" x14ac:dyDescent="0.2">
      <c r="P8503">
        <v>8495</v>
      </c>
      <c r="Q8503" s="37">
        <f t="shared" ca="1" si="532"/>
        <v>0</v>
      </c>
      <c r="R8503" s="38">
        <f t="shared" si="533"/>
        <v>10</v>
      </c>
      <c r="S8503" s="38">
        <f t="shared" ca="1" si="534"/>
        <v>0</v>
      </c>
      <c r="T8503" s="38">
        <f t="shared" ca="1" si="531"/>
        <v>10</v>
      </c>
      <c r="U8503" s="38">
        <f ca="1">SUM($R$9:S8503)</f>
        <v>-216050</v>
      </c>
    </row>
    <row r="8504" spans="16:21" x14ac:dyDescent="0.2">
      <c r="P8504">
        <v>8496</v>
      </c>
      <c r="Q8504" s="37">
        <f t="shared" ca="1" si="532"/>
        <v>0</v>
      </c>
      <c r="R8504" s="38">
        <f t="shared" si="533"/>
        <v>10</v>
      </c>
      <c r="S8504" s="38">
        <f t="shared" ca="1" si="534"/>
        <v>0</v>
      </c>
      <c r="T8504" s="38">
        <f t="shared" ca="1" si="531"/>
        <v>10</v>
      </c>
      <c r="U8504" s="38">
        <f ca="1">SUM($R$9:S8504)</f>
        <v>-216040</v>
      </c>
    </row>
    <row r="8505" spans="16:21" x14ac:dyDescent="0.2">
      <c r="P8505">
        <v>8497</v>
      </c>
      <c r="Q8505" s="37">
        <f t="shared" ca="1" si="532"/>
        <v>0</v>
      </c>
      <c r="R8505" s="38">
        <f t="shared" si="533"/>
        <v>10</v>
      </c>
      <c r="S8505" s="38">
        <f t="shared" ca="1" si="534"/>
        <v>0</v>
      </c>
      <c r="T8505" s="38">
        <f t="shared" ca="1" si="531"/>
        <v>10</v>
      </c>
      <c r="U8505" s="38">
        <f ca="1">SUM($R$9:S8505)</f>
        <v>-216030</v>
      </c>
    </row>
    <row r="8506" spans="16:21" x14ac:dyDescent="0.2">
      <c r="P8506">
        <v>8498</v>
      </c>
      <c r="Q8506" s="37">
        <f t="shared" ca="1" si="532"/>
        <v>0</v>
      </c>
      <c r="R8506" s="38">
        <f t="shared" si="533"/>
        <v>10</v>
      </c>
      <c r="S8506" s="38">
        <f t="shared" ca="1" si="534"/>
        <v>0</v>
      </c>
      <c r="T8506" s="38">
        <f t="shared" ca="1" si="531"/>
        <v>10</v>
      </c>
      <c r="U8506" s="38">
        <f ca="1">SUM($R$9:S8506)</f>
        <v>-216020</v>
      </c>
    </row>
    <row r="8507" spans="16:21" x14ac:dyDescent="0.2">
      <c r="P8507">
        <v>8499</v>
      </c>
      <c r="Q8507" s="37">
        <f t="shared" ca="1" si="532"/>
        <v>0</v>
      </c>
      <c r="R8507" s="38">
        <f t="shared" si="533"/>
        <v>10</v>
      </c>
      <c r="S8507" s="38">
        <f t="shared" ca="1" si="534"/>
        <v>0</v>
      </c>
      <c r="T8507" s="38">
        <f t="shared" ca="1" si="531"/>
        <v>10</v>
      </c>
      <c r="U8507" s="38">
        <f ca="1">SUM($R$9:S8507)</f>
        <v>-216010</v>
      </c>
    </row>
    <row r="8508" spans="16:21" x14ac:dyDescent="0.2">
      <c r="P8508">
        <v>8500</v>
      </c>
      <c r="Q8508" s="37">
        <f t="shared" ca="1" si="532"/>
        <v>0</v>
      </c>
      <c r="R8508" s="38">
        <f t="shared" si="533"/>
        <v>10</v>
      </c>
      <c r="S8508" s="38">
        <f t="shared" ca="1" si="534"/>
        <v>0</v>
      </c>
      <c r="T8508" s="38">
        <f t="shared" ca="1" si="531"/>
        <v>10</v>
      </c>
      <c r="U8508" s="38">
        <f ca="1">SUM($R$9:S8508)</f>
        <v>-216000</v>
      </c>
    </row>
    <row r="8509" spans="16:21" x14ac:dyDescent="0.2">
      <c r="P8509">
        <v>8501</v>
      </c>
      <c r="Q8509" s="37">
        <f t="shared" ca="1" si="532"/>
        <v>0</v>
      </c>
      <c r="R8509" s="38">
        <f t="shared" si="533"/>
        <v>10</v>
      </c>
      <c r="S8509" s="38">
        <f t="shared" ca="1" si="534"/>
        <v>0</v>
      </c>
      <c r="T8509" s="38">
        <f t="shared" ca="1" si="531"/>
        <v>10</v>
      </c>
      <c r="U8509" s="38">
        <f ca="1">SUM($R$9:S8509)</f>
        <v>-215990</v>
      </c>
    </row>
    <row r="8510" spans="16:21" x14ac:dyDescent="0.2">
      <c r="P8510">
        <v>8502</v>
      </c>
      <c r="Q8510" s="37">
        <f t="shared" ca="1" si="532"/>
        <v>0</v>
      </c>
      <c r="R8510" s="38">
        <f t="shared" si="533"/>
        <v>10</v>
      </c>
      <c r="S8510" s="38">
        <f t="shared" ca="1" si="534"/>
        <v>0</v>
      </c>
      <c r="T8510" s="38">
        <f t="shared" ca="1" si="531"/>
        <v>10</v>
      </c>
      <c r="U8510" s="38">
        <f ca="1">SUM($R$9:S8510)</f>
        <v>-215980</v>
      </c>
    </row>
    <row r="8511" spans="16:21" x14ac:dyDescent="0.2">
      <c r="P8511">
        <v>8503</v>
      </c>
      <c r="Q8511" s="37">
        <f t="shared" ca="1" si="532"/>
        <v>0</v>
      </c>
      <c r="R8511" s="38">
        <f t="shared" si="533"/>
        <v>10</v>
      </c>
      <c r="S8511" s="38">
        <f t="shared" ca="1" si="534"/>
        <v>0</v>
      </c>
      <c r="T8511" s="38">
        <f t="shared" ca="1" si="531"/>
        <v>10</v>
      </c>
      <c r="U8511" s="38">
        <f ca="1">SUM($R$9:S8511)</f>
        <v>-215970</v>
      </c>
    </row>
    <row r="8512" spans="16:21" x14ac:dyDescent="0.2">
      <c r="P8512">
        <v>8504</v>
      </c>
      <c r="Q8512" s="37">
        <f t="shared" ca="1" si="532"/>
        <v>0</v>
      </c>
      <c r="R8512" s="38">
        <f t="shared" si="533"/>
        <v>10</v>
      </c>
      <c r="S8512" s="38">
        <f t="shared" ca="1" si="534"/>
        <v>0</v>
      </c>
      <c r="T8512" s="38">
        <f t="shared" ca="1" si="531"/>
        <v>10</v>
      </c>
      <c r="U8512" s="38">
        <f ca="1">SUM($R$9:S8512)</f>
        <v>-215960</v>
      </c>
    </row>
    <row r="8513" spans="16:21" x14ac:dyDescent="0.2">
      <c r="P8513">
        <v>8505</v>
      </c>
      <c r="Q8513" s="37">
        <f t="shared" ca="1" si="532"/>
        <v>0</v>
      </c>
      <c r="R8513" s="38">
        <f t="shared" si="533"/>
        <v>10</v>
      </c>
      <c r="S8513" s="38">
        <f t="shared" ca="1" si="534"/>
        <v>0</v>
      </c>
      <c r="T8513" s="38">
        <f t="shared" ca="1" si="531"/>
        <v>10</v>
      </c>
      <c r="U8513" s="38">
        <f ca="1">SUM($R$9:S8513)</f>
        <v>-215950</v>
      </c>
    </row>
    <row r="8514" spans="16:21" x14ac:dyDescent="0.2">
      <c r="P8514">
        <v>8506</v>
      </c>
      <c r="Q8514" s="37">
        <f t="shared" ca="1" si="532"/>
        <v>0</v>
      </c>
      <c r="R8514" s="38">
        <f t="shared" si="533"/>
        <v>10</v>
      </c>
      <c r="S8514" s="38">
        <f t="shared" ca="1" si="534"/>
        <v>0</v>
      </c>
      <c r="T8514" s="38">
        <f t="shared" ca="1" si="531"/>
        <v>10</v>
      </c>
      <c r="U8514" s="38">
        <f ca="1">SUM($R$9:S8514)</f>
        <v>-215940</v>
      </c>
    </row>
    <row r="8515" spans="16:21" x14ac:dyDescent="0.2">
      <c r="P8515">
        <v>8507</v>
      </c>
      <c r="Q8515" s="37">
        <f t="shared" ca="1" si="532"/>
        <v>0</v>
      </c>
      <c r="R8515" s="38">
        <f t="shared" si="533"/>
        <v>10</v>
      </c>
      <c r="S8515" s="38">
        <f t="shared" ca="1" si="534"/>
        <v>0</v>
      </c>
      <c r="T8515" s="38">
        <f t="shared" ca="1" si="531"/>
        <v>10</v>
      </c>
      <c r="U8515" s="38">
        <f ca="1">SUM($R$9:S8515)</f>
        <v>-215930</v>
      </c>
    </row>
    <row r="8516" spans="16:21" x14ac:dyDescent="0.2">
      <c r="P8516">
        <v>8508</v>
      </c>
      <c r="Q8516" s="37">
        <f t="shared" ca="1" si="532"/>
        <v>0</v>
      </c>
      <c r="R8516" s="38">
        <f t="shared" si="533"/>
        <v>10</v>
      </c>
      <c r="S8516" s="38">
        <f t="shared" ca="1" si="534"/>
        <v>0</v>
      </c>
      <c r="T8516" s="38">
        <f t="shared" ca="1" si="531"/>
        <v>10</v>
      </c>
      <c r="U8516" s="38">
        <f ca="1">SUM($R$9:S8516)</f>
        <v>-215920</v>
      </c>
    </row>
    <row r="8517" spans="16:21" x14ac:dyDescent="0.2">
      <c r="P8517">
        <v>8509</v>
      </c>
      <c r="Q8517" s="37">
        <f t="shared" ca="1" si="532"/>
        <v>0</v>
      </c>
      <c r="R8517" s="38">
        <f t="shared" si="533"/>
        <v>10</v>
      </c>
      <c r="S8517" s="38">
        <f t="shared" ca="1" si="534"/>
        <v>0</v>
      </c>
      <c r="T8517" s="38">
        <f t="shared" ca="1" si="531"/>
        <v>10</v>
      </c>
      <c r="U8517" s="38">
        <f ca="1">SUM($R$9:S8517)</f>
        <v>-215910</v>
      </c>
    </row>
    <row r="8518" spans="16:21" x14ac:dyDescent="0.2">
      <c r="P8518">
        <v>8510</v>
      </c>
      <c r="Q8518" s="37">
        <f t="shared" ca="1" si="532"/>
        <v>0</v>
      </c>
      <c r="R8518" s="38">
        <f t="shared" si="533"/>
        <v>10</v>
      </c>
      <c r="S8518" s="38">
        <f t="shared" ca="1" si="534"/>
        <v>0</v>
      </c>
      <c r="T8518" s="38">
        <f t="shared" ca="1" si="531"/>
        <v>10</v>
      </c>
      <c r="U8518" s="38">
        <f ca="1">SUM($R$9:S8518)</f>
        <v>-215900</v>
      </c>
    </row>
    <row r="8519" spans="16:21" x14ac:dyDescent="0.2">
      <c r="P8519">
        <v>8511</v>
      </c>
      <c r="Q8519" s="37">
        <f t="shared" ca="1" si="532"/>
        <v>0</v>
      </c>
      <c r="R8519" s="38">
        <f t="shared" si="533"/>
        <v>10</v>
      </c>
      <c r="S8519" s="38">
        <f t="shared" ca="1" si="534"/>
        <v>0</v>
      </c>
      <c r="T8519" s="38">
        <f t="shared" ca="1" si="531"/>
        <v>10</v>
      </c>
      <c r="U8519" s="38">
        <f ca="1">SUM($R$9:S8519)</f>
        <v>-215890</v>
      </c>
    </row>
    <row r="8520" spans="16:21" x14ac:dyDescent="0.2">
      <c r="P8520">
        <v>8512</v>
      </c>
      <c r="Q8520" s="37">
        <f t="shared" ca="1" si="532"/>
        <v>0</v>
      </c>
      <c r="R8520" s="38">
        <f t="shared" si="533"/>
        <v>10</v>
      </c>
      <c r="S8520" s="38">
        <f t="shared" ca="1" si="534"/>
        <v>0</v>
      </c>
      <c r="T8520" s="38">
        <f t="shared" ca="1" si="531"/>
        <v>10</v>
      </c>
      <c r="U8520" s="38">
        <f ca="1">SUM($R$9:S8520)</f>
        <v>-215880</v>
      </c>
    </row>
    <row r="8521" spans="16:21" x14ac:dyDescent="0.2">
      <c r="P8521">
        <v>8513</v>
      </c>
      <c r="Q8521" s="37">
        <f t="shared" ca="1" si="532"/>
        <v>0</v>
      </c>
      <c r="R8521" s="38">
        <f t="shared" si="533"/>
        <v>10</v>
      </c>
      <c r="S8521" s="38">
        <f t="shared" ca="1" si="534"/>
        <v>0</v>
      </c>
      <c r="T8521" s="38">
        <f t="shared" ca="1" si="531"/>
        <v>10</v>
      </c>
      <c r="U8521" s="38">
        <f ca="1">SUM($R$9:S8521)</f>
        <v>-215870</v>
      </c>
    </row>
    <row r="8522" spans="16:21" x14ac:dyDescent="0.2">
      <c r="P8522">
        <v>8514</v>
      </c>
      <c r="Q8522" s="37">
        <f t="shared" ca="1" si="532"/>
        <v>0</v>
      </c>
      <c r="R8522" s="38">
        <f t="shared" si="533"/>
        <v>10</v>
      </c>
      <c r="S8522" s="38">
        <f t="shared" ca="1" si="534"/>
        <v>0</v>
      </c>
      <c r="T8522" s="38">
        <f t="shared" ref="T8522:T8585" ca="1" si="535">R8522+S8522</f>
        <v>10</v>
      </c>
      <c r="U8522" s="38">
        <f ca="1">SUM($R$9:S8522)</f>
        <v>-215860</v>
      </c>
    </row>
    <row r="8523" spans="16:21" x14ac:dyDescent="0.2">
      <c r="P8523">
        <v>8515</v>
      </c>
      <c r="Q8523" s="37">
        <f t="shared" ca="1" si="532"/>
        <v>0</v>
      </c>
      <c r="R8523" s="38">
        <f t="shared" si="533"/>
        <v>10</v>
      </c>
      <c r="S8523" s="38">
        <f t="shared" ca="1" si="534"/>
        <v>0</v>
      </c>
      <c r="T8523" s="38">
        <f t="shared" ca="1" si="535"/>
        <v>10</v>
      </c>
      <c r="U8523" s="38">
        <f ca="1">SUM($R$9:S8523)</f>
        <v>-215850</v>
      </c>
    </row>
    <row r="8524" spans="16:21" x14ac:dyDescent="0.2">
      <c r="P8524">
        <v>8516</v>
      </c>
      <c r="Q8524" s="37">
        <f t="shared" ca="1" si="532"/>
        <v>0</v>
      </c>
      <c r="R8524" s="38">
        <f t="shared" si="533"/>
        <v>10</v>
      </c>
      <c r="S8524" s="38">
        <f t="shared" ca="1" si="534"/>
        <v>0</v>
      </c>
      <c r="T8524" s="38">
        <f t="shared" ca="1" si="535"/>
        <v>10</v>
      </c>
      <c r="U8524" s="38">
        <f ca="1">SUM($R$9:S8524)</f>
        <v>-215840</v>
      </c>
    </row>
    <row r="8525" spans="16:21" x14ac:dyDescent="0.2">
      <c r="P8525">
        <v>8517</v>
      </c>
      <c r="Q8525" s="37">
        <f t="shared" ca="1" si="532"/>
        <v>0</v>
      </c>
      <c r="R8525" s="38">
        <f t="shared" si="533"/>
        <v>10</v>
      </c>
      <c r="S8525" s="38">
        <f t="shared" ca="1" si="534"/>
        <v>0</v>
      </c>
      <c r="T8525" s="38">
        <f t="shared" ca="1" si="535"/>
        <v>10</v>
      </c>
      <c r="U8525" s="38">
        <f ca="1">SUM($R$9:S8525)</f>
        <v>-215830</v>
      </c>
    </row>
    <row r="8526" spans="16:21" x14ac:dyDescent="0.2">
      <c r="P8526">
        <v>8518</v>
      </c>
      <c r="Q8526" s="37">
        <f t="shared" ca="1" si="532"/>
        <v>0</v>
      </c>
      <c r="R8526" s="38">
        <f t="shared" si="533"/>
        <v>10</v>
      </c>
      <c r="S8526" s="38">
        <f t="shared" ca="1" si="534"/>
        <v>0</v>
      </c>
      <c r="T8526" s="38">
        <f t="shared" ca="1" si="535"/>
        <v>10</v>
      </c>
      <c r="U8526" s="38">
        <f ca="1">SUM($R$9:S8526)</f>
        <v>-215820</v>
      </c>
    </row>
    <row r="8527" spans="16:21" x14ac:dyDescent="0.2">
      <c r="P8527">
        <v>8519</v>
      </c>
      <c r="Q8527" s="37">
        <f t="shared" ca="1" si="532"/>
        <v>0</v>
      </c>
      <c r="R8527" s="38">
        <f t="shared" si="533"/>
        <v>10</v>
      </c>
      <c r="S8527" s="38">
        <f t="shared" ca="1" si="534"/>
        <v>0</v>
      </c>
      <c r="T8527" s="38">
        <f t="shared" ca="1" si="535"/>
        <v>10</v>
      </c>
      <c r="U8527" s="38">
        <f ca="1">SUM($R$9:S8527)</f>
        <v>-215810</v>
      </c>
    </row>
    <row r="8528" spans="16:21" x14ac:dyDescent="0.2">
      <c r="P8528">
        <v>8520</v>
      </c>
      <c r="Q8528" s="37">
        <f t="shared" ca="1" si="532"/>
        <v>0</v>
      </c>
      <c r="R8528" s="38">
        <f t="shared" si="533"/>
        <v>10</v>
      </c>
      <c r="S8528" s="38">
        <f t="shared" ca="1" si="534"/>
        <v>0</v>
      </c>
      <c r="T8528" s="38">
        <f t="shared" ca="1" si="535"/>
        <v>10</v>
      </c>
      <c r="U8528" s="38">
        <f ca="1">SUM($R$9:S8528)</f>
        <v>-215800</v>
      </c>
    </row>
    <row r="8529" spans="16:21" x14ac:dyDescent="0.2">
      <c r="P8529">
        <v>8521</v>
      </c>
      <c r="Q8529" s="37">
        <f t="shared" ca="1" si="532"/>
        <v>0</v>
      </c>
      <c r="R8529" s="38">
        <f t="shared" si="533"/>
        <v>10</v>
      </c>
      <c r="S8529" s="38">
        <f t="shared" ca="1" si="534"/>
        <v>0</v>
      </c>
      <c r="T8529" s="38">
        <f t="shared" ca="1" si="535"/>
        <v>10</v>
      </c>
      <c r="U8529" s="38">
        <f ca="1">SUM($R$9:S8529)</f>
        <v>-215790</v>
      </c>
    </row>
    <row r="8530" spans="16:21" x14ac:dyDescent="0.2">
      <c r="P8530">
        <v>8522</v>
      </c>
      <c r="Q8530" s="37">
        <f t="shared" ca="1" si="532"/>
        <v>0</v>
      </c>
      <c r="R8530" s="38">
        <f t="shared" si="533"/>
        <v>10</v>
      </c>
      <c r="S8530" s="38">
        <f t="shared" ca="1" si="534"/>
        <v>0</v>
      </c>
      <c r="T8530" s="38">
        <f t="shared" ca="1" si="535"/>
        <v>10</v>
      </c>
      <c r="U8530" s="38">
        <f ca="1">SUM($R$9:S8530)</f>
        <v>-215780</v>
      </c>
    </row>
    <row r="8531" spans="16:21" x14ac:dyDescent="0.2">
      <c r="P8531">
        <v>8523</v>
      </c>
      <c r="Q8531" s="37">
        <f t="shared" ca="1" si="532"/>
        <v>0</v>
      </c>
      <c r="R8531" s="38">
        <f t="shared" si="533"/>
        <v>10</v>
      </c>
      <c r="S8531" s="38">
        <f t="shared" ca="1" si="534"/>
        <v>0</v>
      </c>
      <c r="T8531" s="38">
        <f t="shared" ca="1" si="535"/>
        <v>10</v>
      </c>
      <c r="U8531" s="38">
        <f ca="1">SUM($R$9:S8531)</f>
        <v>-215770</v>
      </c>
    </row>
    <row r="8532" spans="16:21" x14ac:dyDescent="0.2">
      <c r="P8532">
        <v>8524</v>
      </c>
      <c r="Q8532" s="37">
        <f t="shared" ca="1" si="532"/>
        <v>0</v>
      </c>
      <c r="R8532" s="38">
        <f t="shared" si="533"/>
        <v>10</v>
      </c>
      <c r="S8532" s="38">
        <f t="shared" ca="1" si="534"/>
        <v>0</v>
      </c>
      <c r="T8532" s="38">
        <f t="shared" ca="1" si="535"/>
        <v>10</v>
      </c>
      <c r="U8532" s="38">
        <f ca="1">SUM($R$9:S8532)</f>
        <v>-215760</v>
      </c>
    </row>
    <row r="8533" spans="16:21" x14ac:dyDescent="0.2">
      <c r="P8533">
        <v>8525</v>
      </c>
      <c r="Q8533" s="37">
        <f t="shared" ca="1" si="532"/>
        <v>0</v>
      </c>
      <c r="R8533" s="38">
        <f t="shared" si="533"/>
        <v>10</v>
      </c>
      <c r="S8533" s="38">
        <f t="shared" ca="1" si="534"/>
        <v>0</v>
      </c>
      <c r="T8533" s="38">
        <f t="shared" ca="1" si="535"/>
        <v>10</v>
      </c>
      <c r="U8533" s="38">
        <f ca="1">SUM($R$9:S8533)</f>
        <v>-215750</v>
      </c>
    </row>
    <row r="8534" spans="16:21" x14ac:dyDescent="0.2">
      <c r="P8534">
        <v>8526</v>
      </c>
      <c r="Q8534" s="37">
        <f t="shared" ca="1" si="532"/>
        <v>0</v>
      </c>
      <c r="R8534" s="38">
        <f t="shared" si="533"/>
        <v>10</v>
      </c>
      <c r="S8534" s="38">
        <f t="shared" ca="1" si="534"/>
        <v>0</v>
      </c>
      <c r="T8534" s="38">
        <f t="shared" ca="1" si="535"/>
        <v>10</v>
      </c>
      <c r="U8534" s="38">
        <f ca="1">SUM($R$9:S8534)</f>
        <v>-215740</v>
      </c>
    </row>
    <row r="8535" spans="16:21" x14ac:dyDescent="0.2">
      <c r="P8535">
        <v>8527</v>
      </c>
      <c r="Q8535" s="37">
        <f t="shared" ca="1" si="532"/>
        <v>0</v>
      </c>
      <c r="R8535" s="38">
        <f t="shared" si="533"/>
        <v>10</v>
      </c>
      <c r="S8535" s="38">
        <f t="shared" ca="1" si="534"/>
        <v>0</v>
      </c>
      <c r="T8535" s="38">
        <f t="shared" ca="1" si="535"/>
        <v>10</v>
      </c>
      <c r="U8535" s="38">
        <f ca="1">SUM($R$9:S8535)</f>
        <v>-215730</v>
      </c>
    </row>
    <row r="8536" spans="16:21" x14ac:dyDescent="0.2">
      <c r="P8536">
        <v>8528</v>
      </c>
      <c r="Q8536" s="37">
        <f t="shared" ca="1" si="532"/>
        <v>0</v>
      </c>
      <c r="R8536" s="38">
        <f t="shared" si="533"/>
        <v>10</v>
      </c>
      <c r="S8536" s="38">
        <f t="shared" ca="1" si="534"/>
        <v>0</v>
      </c>
      <c r="T8536" s="38">
        <f t="shared" ca="1" si="535"/>
        <v>10</v>
      </c>
      <c r="U8536" s="38">
        <f ca="1">SUM($R$9:S8536)</f>
        <v>-215720</v>
      </c>
    </row>
    <row r="8537" spans="16:21" x14ac:dyDescent="0.2">
      <c r="P8537">
        <v>8529</v>
      </c>
      <c r="Q8537" s="37">
        <f t="shared" ca="1" si="532"/>
        <v>0</v>
      </c>
      <c r="R8537" s="38">
        <f t="shared" si="533"/>
        <v>10</v>
      </c>
      <c r="S8537" s="38">
        <f t="shared" ca="1" si="534"/>
        <v>0</v>
      </c>
      <c r="T8537" s="38">
        <f t="shared" ca="1" si="535"/>
        <v>10</v>
      </c>
      <c r="U8537" s="38">
        <f ca="1">SUM($R$9:S8537)</f>
        <v>-215710</v>
      </c>
    </row>
    <row r="8538" spans="16:21" x14ac:dyDescent="0.2">
      <c r="P8538">
        <v>8530</v>
      </c>
      <c r="Q8538" s="37">
        <f t="shared" ca="1" si="532"/>
        <v>0</v>
      </c>
      <c r="R8538" s="38">
        <f t="shared" si="533"/>
        <v>10</v>
      </c>
      <c r="S8538" s="38">
        <f t="shared" ca="1" si="534"/>
        <v>0</v>
      </c>
      <c r="T8538" s="38">
        <f t="shared" ca="1" si="535"/>
        <v>10</v>
      </c>
      <c r="U8538" s="38">
        <f ca="1">SUM($R$9:S8538)</f>
        <v>-215700</v>
      </c>
    </row>
    <row r="8539" spans="16:21" x14ac:dyDescent="0.2">
      <c r="P8539">
        <v>8531</v>
      </c>
      <c r="Q8539" s="37">
        <f t="shared" ca="1" si="532"/>
        <v>0</v>
      </c>
      <c r="R8539" s="38">
        <f t="shared" si="533"/>
        <v>10</v>
      </c>
      <c r="S8539" s="38">
        <f t="shared" ca="1" si="534"/>
        <v>0</v>
      </c>
      <c r="T8539" s="38">
        <f t="shared" ca="1" si="535"/>
        <v>10</v>
      </c>
      <c r="U8539" s="38">
        <f ca="1">SUM($R$9:S8539)</f>
        <v>-215690</v>
      </c>
    </row>
    <row r="8540" spans="16:21" x14ac:dyDescent="0.2">
      <c r="P8540">
        <v>8532</v>
      </c>
      <c r="Q8540" s="37">
        <f t="shared" ca="1" si="532"/>
        <v>0</v>
      </c>
      <c r="R8540" s="38">
        <f t="shared" si="533"/>
        <v>10</v>
      </c>
      <c r="S8540" s="38">
        <f t="shared" ca="1" si="534"/>
        <v>0</v>
      </c>
      <c r="T8540" s="38">
        <f t="shared" ca="1" si="535"/>
        <v>10</v>
      </c>
      <c r="U8540" s="38">
        <f ca="1">SUM($R$9:S8540)</f>
        <v>-215680</v>
      </c>
    </row>
    <row r="8541" spans="16:21" x14ac:dyDescent="0.2">
      <c r="P8541">
        <v>8533</v>
      </c>
      <c r="Q8541" s="37">
        <f t="shared" ca="1" si="532"/>
        <v>0</v>
      </c>
      <c r="R8541" s="38">
        <f t="shared" si="533"/>
        <v>10</v>
      </c>
      <c r="S8541" s="38">
        <f t="shared" ca="1" si="534"/>
        <v>0</v>
      </c>
      <c r="T8541" s="38">
        <f t="shared" ca="1" si="535"/>
        <v>10</v>
      </c>
      <c r="U8541" s="38">
        <f ca="1">SUM($R$9:S8541)</f>
        <v>-215670</v>
      </c>
    </row>
    <row r="8542" spans="16:21" x14ac:dyDescent="0.2">
      <c r="P8542">
        <v>8534</v>
      </c>
      <c r="Q8542" s="37">
        <f t="shared" ca="1" si="532"/>
        <v>0</v>
      </c>
      <c r="R8542" s="38">
        <f t="shared" si="533"/>
        <v>10</v>
      </c>
      <c r="S8542" s="38">
        <f t="shared" ca="1" si="534"/>
        <v>0</v>
      </c>
      <c r="T8542" s="38">
        <f t="shared" ca="1" si="535"/>
        <v>10</v>
      </c>
      <c r="U8542" s="38">
        <f ca="1">SUM($R$9:S8542)</f>
        <v>-215660</v>
      </c>
    </row>
    <row r="8543" spans="16:21" x14ac:dyDescent="0.2">
      <c r="P8543">
        <v>8535</v>
      </c>
      <c r="Q8543" s="37">
        <f t="shared" ca="1" si="532"/>
        <v>0</v>
      </c>
      <c r="R8543" s="38">
        <f t="shared" si="533"/>
        <v>10</v>
      </c>
      <c r="S8543" s="38">
        <f t="shared" ca="1" si="534"/>
        <v>0</v>
      </c>
      <c r="T8543" s="38">
        <f t="shared" ca="1" si="535"/>
        <v>10</v>
      </c>
      <c r="U8543" s="38">
        <f ca="1">SUM($R$9:S8543)</f>
        <v>-215650</v>
      </c>
    </row>
    <row r="8544" spans="16:21" x14ac:dyDescent="0.2">
      <c r="P8544">
        <v>8536</v>
      </c>
      <c r="Q8544" s="37">
        <f t="shared" ca="1" si="532"/>
        <v>0</v>
      </c>
      <c r="R8544" s="38">
        <f t="shared" si="533"/>
        <v>10</v>
      </c>
      <c r="S8544" s="38">
        <f t="shared" ca="1" si="534"/>
        <v>0</v>
      </c>
      <c r="T8544" s="38">
        <f t="shared" ca="1" si="535"/>
        <v>10</v>
      </c>
      <c r="U8544" s="38">
        <f ca="1">SUM($R$9:S8544)</f>
        <v>-215640</v>
      </c>
    </row>
    <row r="8545" spans="16:21" x14ac:dyDescent="0.2">
      <c r="P8545">
        <v>8537</v>
      </c>
      <c r="Q8545" s="37">
        <f t="shared" ca="1" si="532"/>
        <v>0</v>
      </c>
      <c r="R8545" s="38">
        <f t="shared" si="533"/>
        <v>10</v>
      </c>
      <c r="S8545" s="38">
        <f t="shared" ca="1" si="534"/>
        <v>0</v>
      </c>
      <c r="T8545" s="38">
        <f t="shared" ca="1" si="535"/>
        <v>10</v>
      </c>
      <c r="U8545" s="38">
        <f ca="1">SUM($R$9:S8545)</f>
        <v>-215630</v>
      </c>
    </row>
    <row r="8546" spans="16:21" x14ac:dyDescent="0.2">
      <c r="P8546">
        <v>8538</v>
      </c>
      <c r="Q8546" s="37">
        <f t="shared" ca="1" si="532"/>
        <v>0</v>
      </c>
      <c r="R8546" s="38">
        <f t="shared" si="533"/>
        <v>10</v>
      </c>
      <c r="S8546" s="38">
        <f t="shared" ca="1" si="534"/>
        <v>0</v>
      </c>
      <c r="T8546" s="38">
        <f t="shared" ca="1" si="535"/>
        <v>10</v>
      </c>
      <c r="U8546" s="38">
        <f ca="1">SUM($R$9:S8546)</f>
        <v>-215620</v>
      </c>
    </row>
    <row r="8547" spans="16:21" x14ac:dyDescent="0.2">
      <c r="P8547">
        <v>8539</v>
      </c>
      <c r="Q8547" s="37">
        <f t="shared" ca="1" si="532"/>
        <v>1</v>
      </c>
      <c r="R8547" s="38">
        <f t="shared" si="533"/>
        <v>10</v>
      </c>
      <c r="S8547" s="38">
        <f t="shared" ca="1" si="534"/>
        <v>-1000</v>
      </c>
      <c r="T8547" s="38">
        <f t="shared" ca="1" si="535"/>
        <v>-990</v>
      </c>
      <c r="U8547" s="38">
        <f ca="1">SUM($R$9:S8547)</f>
        <v>-216610</v>
      </c>
    </row>
    <row r="8548" spans="16:21" x14ac:dyDescent="0.2">
      <c r="P8548">
        <v>8540</v>
      </c>
      <c r="Q8548" s="37">
        <f t="shared" ca="1" si="532"/>
        <v>0</v>
      </c>
      <c r="R8548" s="38">
        <f t="shared" si="533"/>
        <v>10</v>
      </c>
      <c r="S8548" s="38">
        <f t="shared" ca="1" si="534"/>
        <v>0</v>
      </c>
      <c r="T8548" s="38">
        <f t="shared" ca="1" si="535"/>
        <v>10</v>
      </c>
      <c r="U8548" s="38">
        <f ca="1">SUM($R$9:S8548)</f>
        <v>-216600</v>
      </c>
    </row>
    <row r="8549" spans="16:21" x14ac:dyDescent="0.2">
      <c r="P8549">
        <v>8541</v>
      </c>
      <c r="Q8549" s="37">
        <f t="shared" ca="1" si="532"/>
        <v>0</v>
      </c>
      <c r="R8549" s="38">
        <f t="shared" si="533"/>
        <v>10</v>
      </c>
      <c r="S8549" s="38">
        <f t="shared" ca="1" si="534"/>
        <v>0</v>
      </c>
      <c r="T8549" s="38">
        <f t="shared" ca="1" si="535"/>
        <v>10</v>
      </c>
      <c r="U8549" s="38">
        <f ca="1">SUM($R$9:S8549)</f>
        <v>-216590</v>
      </c>
    </row>
    <row r="8550" spans="16:21" x14ac:dyDescent="0.2">
      <c r="P8550">
        <v>8542</v>
      </c>
      <c r="Q8550" s="37">
        <f t="shared" ca="1" si="532"/>
        <v>0</v>
      </c>
      <c r="R8550" s="38">
        <f t="shared" si="533"/>
        <v>10</v>
      </c>
      <c r="S8550" s="38">
        <f t="shared" ca="1" si="534"/>
        <v>0</v>
      </c>
      <c r="T8550" s="38">
        <f t="shared" ca="1" si="535"/>
        <v>10</v>
      </c>
      <c r="U8550" s="38">
        <f ca="1">SUM($R$9:S8550)</f>
        <v>-216580</v>
      </c>
    </row>
    <row r="8551" spans="16:21" x14ac:dyDescent="0.2">
      <c r="P8551">
        <v>8543</v>
      </c>
      <c r="Q8551" s="37">
        <f t="shared" ca="1" si="532"/>
        <v>0</v>
      </c>
      <c r="R8551" s="38">
        <f t="shared" si="533"/>
        <v>10</v>
      </c>
      <c r="S8551" s="38">
        <f t="shared" ca="1" si="534"/>
        <v>0</v>
      </c>
      <c r="T8551" s="38">
        <f t="shared" ca="1" si="535"/>
        <v>10</v>
      </c>
      <c r="U8551" s="38">
        <f ca="1">SUM($R$9:S8551)</f>
        <v>-216570</v>
      </c>
    </row>
    <row r="8552" spans="16:21" x14ac:dyDescent="0.2">
      <c r="P8552">
        <v>8544</v>
      </c>
      <c r="Q8552" s="37">
        <f t="shared" ca="1" si="532"/>
        <v>0</v>
      </c>
      <c r="R8552" s="38">
        <f t="shared" si="533"/>
        <v>10</v>
      </c>
      <c r="S8552" s="38">
        <f t="shared" ca="1" si="534"/>
        <v>0</v>
      </c>
      <c r="T8552" s="38">
        <f t="shared" ca="1" si="535"/>
        <v>10</v>
      </c>
      <c r="U8552" s="38">
        <f ca="1">SUM($R$9:S8552)</f>
        <v>-216560</v>
      </c>
    </row>
    <row r="8553" spans="16:21" x14ac:dyDescent="0.2">
      <c r="P8553">
        <v>8545</v>
      </c>
      <c r="Q8553" s="37">
        <f t="shared" ca="1" si="532"/>
        <v>0</v>
      </c>
      <c r="R8553" s="38">
        <f t="shared" si="533"/>
        <v>10</v>
      </c>
      <c r="S8553" s="38">
        <f t="shared" ca="1" si="534"/>
        <v>0</v>
      </c>
      <c r="T8553" s="38">
        <f t="shared" ca="1" si="535"/>
        <v>10</v>
      </c>
      <c r="U8553" s="38">
        <f ca="1">SUM($R$9:S8553)</f>
        <v>-216550</v>
      </c>
    </row>
    <row r="8554" spans="16:21" x14ac:dyDescent="0.2">
      <c r="P8554">
        <v>8546</v>
      </c>
      <c r="Q8554" s="37">
        <f t="shared" ca="1" si="532"/>
        <v>0</v>
      </c>
      <c r="R8554" s="38">
        <f t="shared" si="533"/>
        <v>10</v>
      </c>
      <c r="S8554" s="38">
        <f t="shared" ca="1" si="534"/>
        <v>0</v>
      </c>
      <c r="T8554" s="38">
        <f t="shared" ca="1" si="535"/>
        <v>10</v>
      </c>
      <c r="U8554" s="38">
        <f ca="1">SUM($R$9:S8554)</f>
        <v>-216540</v>
      </c>
    </row>
    <row r="8555" spans="16:21" x14ac:dyDescent="0.2">
      <c r="P8555">
        <v>8547</v>
      </c>
      <c r="Q8555" s="37">
        <f t="shared" ca="1" si="532"/>
        <v>1</v>
      </c>
      <c r="R8555" s="38">
        <f t="shared" si="533"/>
        <v>10</v>
      </c>
      <c r="S8555" s="38">
        <f t="shared" ca="1" si="534"/>
        <v>-1000</v>
      </c>
      <c r="T8555" s="38">
        <f t="shared" ca="1" si="535"/>
        <v>-990</v>
      </c>
      <c r="U8555" s="38">
        <f ca="1">SUM($R$9:S8555)</f>
        <v>-217530</v>
      </c>
    </row>
    <row r="8556" spans="16:21" x14ac:dyDescent="0.2">
      <c r="P8556">
        <v>8548</v>
      </c>
      <c r="Q8556" s="37">
        <f t="shared" ca="1" si="532"/>
        <v>0</v>
      </c>
      <c r="R8556" s="38">
        <f t="shared" si="533"/>
        <v>10</v>
      </c>
      <c r="S8556" s="38">
        <f t="shared" ca="1" si="534"/>
        <v>0</v>
      </c>
      <c r="T8556" s="38">
        <f t="shared" ca="1" si="535"/>
        <v>10</v>
      </c>
      <c r="U8556" s="38">
        <f ca="1">SUM($R$9:S8556)</f>
        <v>-217520</v>
      </c>
    </row>
    <row r="8557" spans="16:21" x14ac:dyDescent="0.2">
      <c r="P8557">
        <v>8549</v>
      </c>
      <c r="Q8557" s="37">
        <f t="shared" ca="1" si="532"/>
        <v>0</v>
      </c>
      <c r="R8557" s="38">
        <f t="shared" si="533"/>
        <v>10</v>
      </c>
      <c r="S8557" s="38">
        <f t="shared" ca="1" si="534"/>
        <v>0</v>
      </c>
      <c r="T8557" s="38">
        <f t="shared" ca="1" si="535"/>
        <v>10</v>
      </c>
      <c r="U8557" s="38">
        <f ca="1">SUM($R$9:S8557)</f>
        <v>-217510</v>
      </c>
    </row>
    <row r="8558" spans="16:21" x14ac:dyDescent="0.2">
      <c r="P8558">
        <v>8550</v>
      </c>
      <c r="Q8558" s="37">
        <f t="shared" ca="1" si="532"/>
        <v>0</v>
      </c>
      <c r="R8558" s="38">
        <f t="shared" si="533"/>
        <v>10</v>
      </c>
      <c r="S8558" s="38">
        <f t="shared" ca="1" si="534"/>
        <v>0</v>
      </c>
      <c r="T8558" s="38">
        <f t="shared" ca="1" si="535"/>
        <v>10</v>
      </c>
      <c r="U8558" s="38">
        <f ca="1">SUM($R$9:S8558)</f>
        <v>-217500</v>
      </c>
    </row>
    <row r="8559" spans="16:21" x14ac:dyDescent="0.2">
      <c r="P8559">
        <v>8551</v>
      </c>
      <c r="Q8559" s="37">
        <f t="shared" ca="1" si="532"/>
        <v>0</v>
      </c>
      <c r="R8559" s="38">
        <f t="shared" si="533"/>
        <v>10</v>
      </c>
      <c r="S8559" s="38">
        <f t="shared" ca="1" si="534"/>
        <v>0</v>
      </c>
      <c r="T8559" s="38">
        <f t="shared" ca="1" si="535"/>
        <v>10</v>
      </c>
      <c r="U8559" s="38">
        <f ca="1">SUM($R$9:S8559)</f>
        <v>-217490</v>
      </c>
    </row>
    <row r="8560" spans="16:21" x14ac:dyDescent="0.2">
      <c r="P8560">
        <v>8552</v>
      </c>
      <c r="Q8560" s="37">
        <f t="shared" ca="1" si="532"/>
        <v>0</v>
      </c>
      <c r="R8560" s="38">
        <f t="shared" si="533"/>
        <v>10</v>
      </c>
      <c r="S8560" s="38">
        <f t="shared" ca="1" si="534"/>
        <v>0</v>
      </c>
      <c r="T8560" s="38">
        <f t="shared" ca="1" si="535"/>
        <v>10</v>
      </c>
      <c r="U8560" s="38">
        <f ca="1">SUM($R$9:S8560)</f>
        <v>-217480</v>
      </c>
    </row>
    <row r="8561" spans="16:21" x14ac:dyDescent="0.2">
      <c r="P8561">
        <v>8553</v>
      </c>
      <c r="Q8561" s="37">
        <f t="shared" ref="Q8561:Q8624" ca="1" si="536">IF(RAND()&lt;$C$2,1,0)</f>
        <v>0</v>
      </c>
      <c r="R8561" s="38">
        <f t="shared" ref="R8561:R8624" si="537">$G$2</f>
        <v>10</v>
      </c>
      <c r="S8561" s="38">
        <f t="shared" ref="S8561:S8624" ca="1" si="538">IF(Q8561=1,$G$3,$G$4)</f>
        <v>0</v>
      </c>
      <c r="T8561" s="38">
        <f t="shared" ca="1" si="535"/>
        <v>10</v>
      </c>
      <c r="U8561" s="38">
        <f ca="1">SUM($R$9:S8561)</f>
        <v>-217470</v>
      </c>
    </row>
    <row r="8562" spans="16:21" x14ac:dyDescent="0.2">
      <c r="P8562">
        <v>8554</v>
      </c>
      <c r="Q8562" s="37">
        <f t="shared" ca="1" si="536"/>
        <v>0</v>
      </c>
      <c r="R8562" s="38">
        <f t="shared" si="537"/>
        <v>10</v>
      </c>
      <c r="S8562" s="38">
        <f t="shared" ca="1" si="538"/>
        <v>0</v>
      </c>
      <c r="T8562" s="38">
        <f t="shared" ca="1" si="535"/>
        <v>10</v>
      </c>
      <c r="U8562" s="38">
        <f ca="1">SUM($R$9:S8562)</f>
        <v>-217460</v>
      </c>
    </row>
    <row r="8563" spans="16:21" x14ac:dyDescent="0.2">
      <c r="P8563">
        <v>8555</v>
      </c>
      <c r="Q8563" s="37">
        <f t="shared" ca="1" si="536"/>
        <v>0</v>
      </c>
      <c r="R8563" s="38">
        <f t="shared" si="537"/>
        <v>10</v>
      </c>
      <c r="S8563" s="38">
        <f t="shared" ca="1" si="538"/>
        <v>0</v>
      </c>
      <c r="T8563" s="38">
        <f t="shared" ca="1" si="535"/>
        <v>10</v>
      </c>
      <c r="U8563" s="38">
        <f ca="1">SUM($R$9:S8563)</f>
        <v>-217450</v>
      </c>
    </row>
    <row r="8564" spans="16:21" x14ac:dyDescent="0.2">
      <c r="P8564">
        <v>8556</v>
      </c>
      <c r="Q8564" s="37">
        <f t="shared" ca="1" si="536"/>
        <v>0</v>
      </c>
      <c r="R8564" s="38">
        <f t="shared" si="537"/>
        <v>10</v>
      </c>
      <c r="S8564" s="38">
        <f t="shared" ca="1" si="538"/>
        <v>0</v>
      </c>
      <c r="T8564" s="38">
        <f t="shared" ca="1" si="535"/>
        <v>10</v>
      </c>
      <c r="U8564" s="38">
        <f ca="1">SUM($R$9:S8564)</f>
        <v>-217440</v>
      </c>
    </row>
    <row r="8565" spans="16:21" x14ac:dyDescent="0.2">
      <c r="P8565">
        <v>8557</v>
      </c>
      <c r="Q8565" s="37">
        <f t="shared" ca="1" si="536"/>
        <v>0</v>
      </c>
      <c r="R8565" s="38">
        <f t="shared" si="537"/>
        <v>10</v>
      </c>
      <c r="S8565" s="38">
        <f t="shared" ca="1" si="538"/>
        <v>0</v>
      </c>
      <c r="T8565" s="38">
        <f t="shared" ca="1" si="535"/>
        <v>10</v>
      </c>
      <c r="U8565" s="38">
        <f ca="1">SUM($R$9:S8565)</f>
        <v>-217430</v>
      </c>
    </row>
    <row r="8566" spans="16:21" x14ac:dyDescent="0.2">
      <c r="P8566">
        <v>8558</v>
      </c>
      <c r="Q8566" s="37">
        <f t="shared" ca="1" si="536"/>
        <v>0</v>
      </c>
      <c r="R8566" s="38">
        <f t="shared" si="537"/>
        <v>10</v>
      </c>
      <c r="S8566" s="38">
        <f t="shared" ca="1" si="538"/>
        <v>0</v>
      </c>
      <c r="T8566" s="38">
        <f t="shared" ca="1" si="535"/>
        <v>10</v>
      </c>
      <c r="U8566" s="38">
        <f ca="1">SUM($R$9:S8566)</f>
        <v>-217420</v>
      </c>
    </row>
    <row r="8567" spans="16:21" x14ac:dyDescent="0.2">
      <c r="P8567">
        <v>8559</v>
      </c>
      <c r="Q8567" s="37">
        <f t="shared" ca="1" si="536"/>
        <v>0</v>
      </c>
      <c r="R8567" s="38">
        <f t="shared" si="537"/>
        <v>10</v>
      </c>
      <c r="S8567" s="38">
        <f t="shared" ca="1" si="538"/>
        <v>0</v>
      </c>
      <c r="T8567" s="38">
        <f t="shared" ca="1" si="535"/>
        <v>10</v>
      </c>
      <c r="U8567" s="38">
        <f ca="1">SUM($R$9:S8567)</f>
        <v>-217410</v>
      </c>
    </row>
    <row r="8568" spans="16:21" x14ac:dyDescent="0.2">
      <c r="P8568">
        <v>8560</v>
      </c>
      <c r="Q8568" s="37">
        <f t="shared" ca="1" si="536"/>
        <v>1</v>
      </c>
      <c r="R8568" s="38">
        <f t="shared" si="537"/>
        <v>10</v>
      </c>
      <c r="S8568" s="38">
        <f t="shared" ca="1" si="538"/>
        <v>-1000</v>
      </c>
      <c r="T8568" s="38">
        <f t="shared" ca="1" si="535"/>
        <v>-990</v>
      </c>
      <c r="U8568" s="38">
        <f ca="1">SUM($R$9:S8568)</f>
        <v>-218400</v>
      </c>
    </row>
    <row r="8569" spans="16:21" x14ac:dyDescent="0.2">
      <c r="P8569">
        <v>8561</v>
      </c>
      <c r="Q8569" s="37">
        <f t="shared" ca="1" si="536"/>
        <v>0</v>
      </c>
      <c r="R8569" s="38">
        <f t="shared" si="537"/>
        <v>10</v>
      </c>
      <c r="S8569" s="38">
        <f t="shared" ca="1" si="538"/>
        <v>0</v>
      </c>
      <c r="T8569" s="38">
        <f t="shared" ca="1" si="535"/>
        <v>10</v>
      </c>
      <c r="U8569" s="38">
        <f ca="1">SUM($R$9:S8569)</f>
        <v>-218390</v>
      </c>
    </row>
    <row r="8570" spans="16:21" x14ac:dyDescent="0.2">
      <c r="P8570">
        <v>8562</v>
      </c>
      <c r="Q8570" s="37">
        <f t="shared" ca="1" si="536"/>
        <v>0</v>
      </c>
      <c r="R8570" s="38">
        <f t="shared" si="537"/>
        <v>10</v>
      </c>
      <c r="S8570" s="38">
        <f t="shared" ca="1" si="538"/>
        <v>0</v>
      </c>
      <c r="T8570" s="38">
        <f t="shared" ca="1" si="535"/>
        <v>10</v>
      </c>
      <c r="U8570" s="38">
        <f ca="1">SUM($R$9:S8570)</f>
        <v>-218380</v>
      </c>
    </row>
    <row r="8571" spans="16:21" x14ac:dyDescent="0.2">
      <c r="P8571">
        <v>8563</v>
      </c>
      <c r="Q8571" s="37">
        <f t="shared" ca="1" si="536"/>
        <v>0</v>
      </c>
      <c r="R8571" s="38">
        <f t="shared" si="537"/>
        <v>10</v>
      </c>
      <c r="S8571" s="38">
        <f t="shared" ca="1" si="538"/>
        <v>0</v>
      </c>
      <c r="T8571" s="38">
        <f t="shared" ca="1" si="535"/>
        <v>10</v>
      </c>
      <c r="U8571" s="38">
        <f ca="1">SUM($R$9:S8571)</f>
        <v>-218370</v>
      </c>
    </row>
    <row r="8572" spans="16:21" x14ac:dyDescent="0.2">
      <c r="P8572">
        <v>8564</v>
      </c>
      <c r="Q8572" s="37">
        <f t="shared" ca="1" si="536"/>
        <v>1</v>
      </c>
      <c r="R8572" s="38">
        <f t="shared" si="537"/>
        <v>10</v>
      </c>
      <c r="S8572" s="38">
        <f t="shared" ca="1" si="538"/>
        <v>-1000</v>
      </c>
      <c r="T8572" s="38">
        <f t="shared" ca="1" si="535"/>
        <v>-990</v>
      </c>
      <c r="U8572" s="38">
        <f ca="1">SUM($R$9:S8572)</f>
        <v>-219360</v>
      </c>
    </row>
    <row r="8573" spans="16:21" x14ac:dyDescent="0.2">
      <c r="P8573">
        <v>8565</v>
      </c>
      <c r="Q8573" s="37">
        <f t="shared" ca="1" si="536"/>
        <v>0</v>
      </c>
      <c r="R8573" s="38">
        <f t="shared" si="537"/>
        <v>10</v>
      </c>
      <c r="S8573" s="38">
        <f t="shared" ca="1" si="538"/>
        <v>0</v>
      </c>
      <c r="T8573" s="38">
        <f t="shared" ca="1" si="535"/>
        <v>10</v>
      </c>
      <c r="U8573" s="38">
        <f ca="1">SUM($R$9:S8573)</f>
        <v>-219350</v>
      </c>
    </row>
    <row r="8574" spans="16:21" x14ac:dyDescent="0.2">
      <c r="P8574">
        <v>8566</v>
      </c>
      <c r="Q8574" s="37">
        <f t="shared" ca="1" si="536"/>
        <v>0</v>
      </c>
      <c r="R8574" s="38">
        <f t="shared" si="537"/>
        <v>10</v>
      </c>
      <c r="S8574" s="38">
        <f t="shared" ca="1" si="538"/>
        <v>0</v>
      </c>
      <c r="T8574" s="38">
        <f t="shared" ca="1" si="535"/>
        <v>10</v>
      </c>
      <c r="U8574" s="38">
        <f ca="1">SUM($R$9:S8574)</f>
        <v>-219340</v>
      </c>
    </row>
    <row r="8575" spans="16:21" x14ac:dyDescent="0.2">
      <c r="P8575">
        <v>8567</v>
      </c>
      <c r="Q8575" s="37">
        <f t="shared" ca="1" si="536"/>
        <v>0</v>
      </c>
      <c r="R8575" s="38">
        <f t="shared" si="537"/>
        <v>10</v>
      </c>
      <c r="S8575" s="38">
        <f t="shared" ca="1" si="538"/>
        <v>0</v>
      </c>
      <c r="T8575" s="38">
        <f t="shared" ca="1" si="535"/>
        <v>10</v>
      </c>
      <c r="U8575" s="38">
        <f ca="1">SUM($R$9:S8575)</f>
        <v>-219330</v>
      </c>
    </row>
    <row r="8576" spans="16:21" x14ac:dyDescent="0.2">
      <c r="P8576">
        <v>8568</v>
      </c>
      <c r="Q8576" s="37">
        <f t="shared" ca="1" si="536"/>
        <v>0</v>
      </c>
      <c r="R8576" s="38">
        <f t="shared" si="537"/>
        <v>10</v>
      </c>
      <c r="S8576" s="38">
        <f t="shared" ca="1" si="538"/>
        <v>0</v>
      </c>
      <c r="T8576" s="38">
        <f t="shared" ca="1" si="535"/>
        <v>10</v>
      </c>
      <c r="U8576" s="38">
        <f ca="1">SUM($R$9:S8576)</f>
        <v>-219320</v>
      </c>
    </row>
    <row r="8577" spans="16:21" x14ac:dyDescent="0.2">
      <c r="P8577">
        <v>8569</v>
      </c>
      <c r="Q8577" s="37">
        <f t="shared" ca="1" si="536"/>
        <v>0</v>
      </c>
      <c r="R8577" s="38">
        <f t="shared" si="537"/>
        <v>10</v>
      </c>
      <c r="S8577" s="38">
        <f t="shared" ca="1" si="538"/>
        <v>0</v>
      </c>
      <c r="T8577" s="38">
        <f t="shared" ca="1" si="535"/>
        <v>10</v>
      </c>
      <c r="U8577" s="38">
        <f ca="1">SUM($R$9:S8577)</f>
        <v>-219310</v>
      </c>
    </row>
    <row r="8578" spans="16:21" x14ac:dyDescent="0.2">
      <c r="P8578">
        <v>8570</v>
      </c>
      <c r="Q8578" s="37">
        <f t="shared" ca="1" si="536"/>
        <v>0</v>
      </c>
      <c r="R8578" s="38">
        <f t="shared" si="537"/>
        <v>10</v>
      </c>
      <c r="S8578" s="38">
        <f t="shared" ca="1" si="538"/>
        <v>0</v>
      </c>
      <c r="T8578" s="38">
        <f t="shared" ca="1" si="535"/>
        <v>10</v>
      </c>
      <c r="U8578" s="38">
        <f ca="1">SUM($R$9:S8578)</f>
        <v>-219300</v>
      </c>
    </row>
    <row r="8579" spans="16:21" x14ac:dyDescent="0.2">
      <c r="P8579">
        <v>8571</v>
      </c>
      <c r="Q8579" s="37">
        <f t="shared" ca="1" si="536"/>
        <v>0</v>
      </c>
      <c r="R8579" s="38">
        <f t="shared" si="537"/>
        <v>10</v>
      </c>
      <c r="S8579" s="38">
        <f t="shared" ca="1" si="538"/>
        <v>0</v>
      </c>
      <c r="T8579" s="38">
        <f t="shared" ca="1" si="535"/>
        <v>10</v>
      </c>
      <c r="U8579" s="38">
        <f ca="1">SUM($R$9:S8579)</f>
        <v>-219290</v>
      </c>
    </row>
    <row r="8580" spans="16:21" x14ac:dyDescent="0.2">
      <c r="P8580">
        <v>8572</v>
      </c>
      <c r="Q8580" s="37">
        <f t="shared" ca="1" si="536"/>
        <v>0</v>
      </c>
      <c r="R8580" s="38">
        <f t="shared" si="537"/>
        <v>10</v>
      </c>
      <c r="S8580" s="38">
        <f t="shared" ca="1" si="538"/>
        <v>0</v>
      </c>
      <c r="T8580" s="38">
        <f t="shared" ca="1" si="535"/>
        <v>10</v>
      </c>
      <c r="U8580" s="38">
        <f ca="1">SUM($R$9:S8580)</f>
        <v>-219280</v>
      </c>
    </row>
    <row r="8581" spans="16:21" x14ac:dyDescent="0.2">
      <c r="P8581">
        <v>8573</v>
      </c>
      <c r="Q8581" s="37">
        <f t="shared" ca="1" si="536"/>
        <v>0</v>
      </c>
      <c r="R8581" s="38">
        <f t="shared" si="537"/>
        <v>10</v>
      </c>
      <c r="S8581" s="38">
        <f t="shared" ca="1" si="538"/>
        <v>0</v>
      </c>
      <c r="T8581" s="38">
        <f t="shared" ca="1" si="535"/>
        <v>10</v>
      </c>
      <c r="U8581" s="38">
        <f ca="1">SUM($R$9:S8581)</f>
        <v>-219270</v>
      </c>
    </row>
    <row r="8582" spans="16:21" x14ac:dyDescent="0.2">
      <c r="P8582">
        <v>8574</v>
      </c>
      <c r="Q8582" s="37">
        <f t="shared" ca="1" si="536"/>
        <v>0</v>
      </c>
      <c r="R8582" s="38">
        <f t="shared" si="537"/>
        <v>10</v>
      </c>
      <c r="S8582" s="38">
        <f t="shared" ca="1" si="538"/>
        <v>0</v>
      </c>
      <c r="T8582" s="38">
        <f t="shared" ca="1" si="535"/>
        <v>10</v>
      </c>
      <c r="U8582" s="38">
        <f ca="1">SUM($R$9:S8582)</f>
        <v>-219260</v>
      </c>
    </row>
    <row r="8583" spans="16:21" x14ac:dyDescent="0.2">
      <c r="P8583">
        <v>8575</v>
      </c>
      <c r="Q8583" s="37">
        <f t="shared" ca="1" si="536"/>
        <v>0</v>
      </c>
      <c r="R8583" s="38">
        <f t="shared" si="537"/>
        <v>10</v>
      </c>
      <c r="S8583" s="38">
        <f t="shared" ca="1" si="538"/>
        <v>0</v>
      </c>
      <c r="T8583" s="38">
        <f t="shared" ca="1" si="535"/>
        <v>10</v>
      </c>
      <c r="U8583" s="38">
        <f ca="1">SUM($R$9:S8583)</f>
        <v>-219250</v>
      </c>
    </row>
    <row r="8584" spans="16:21" x14ac:dyDescent="0.2">
      <c r="P8584">
        <v>8576</v>
      </c>
      <c r="Q8584" s="37">
        <f t="shared" ca="1" si="536"/>
        <v>0</v>
      </c>
      <c r="R8584" s="38">
        <f t="shared" si="537"/>
        <v>10</v>
      </c>
      <c r="S8584" s="38">
        <f t="shared" ca="1" si="538"/>
        <v>0</v>
      </c>
      <c r="T8584" s="38">
        <f t="shared" ca="1" si="535"/>
        <v>10</v>
      </c>
      <c r="U8584" s="38">
        <f ca="1">SUM($R$9:S8584)</f>
        <v>-219240</v>
      </c>
    </row>
    <row r="8585" spans="16:21" x14ac:dyDescent="0.2">
      <c r="P8585">
        <v>8577</v>
      </c>
      <c r="Q8585" s="37">
        <f t="shared" ca="1" si="536"/>
        <v>0</v>
      </c>
      <c r="R8585" s="38">
        <f t="shared" si="537"/>
        <v>10</v>
      </c>
      <c r="S8585" s="38">
        <f t="shared" ca="1" si="538"/>
        <v>0</v>
      </c>
      <c r="T8585" s="38">
        <f t="shared" ca="1" si="535"/>
        <v>10</v>
      </c>
      <c r="U8585" s="38">
        <f ca="1">SUM($R$9:S8585)</f>
        <v>-219230</v>
      </c>
    </row>
    <row r="8586" spans="16:21" x14ac:dyDescent="0.2">
      <c r="P8586">
        <v>8578</v>
      </c>
      <c r="Q8586" s="37">
        <f t="shared" ca="1" si="536"/>
        <v>0</v>
      </c>
      <c r="R8586" s="38">
        <f t="shared" si="537"/>
        <v>10</v>
      </c>
      <c r="S8586" s="38">
        <f t="shared" ca="1" si="538"/>
        <v>0</v>
      </c>
      <c r="T8586" s="38">
        <f t="shared" ref="T8586:T8649" ca="1" si="539">R8586+S8586</f>
        <v>10</v>
      </c>
      <c r="U8586" s="38">
        <f ca="1">SUM($R$9:S8586)</f>
        <v>-219220</v>
      </c>
    </row>
    <row r="8587" spans="16:21" x14ac:dyDescent="0.2">
      <c r="P8587">
        <v>8579</v>
      </c>
      <c r="Q8587" s="37">
        <f t="shared" ca="1" si="536"/>
        <v>0</v>
      </c>
      <c r="R8587" s="38">
        <f t="shared" si="537"/>
        <v>10</v>
      </c>
      <c r="S8587" s="38">
        <f t="shared" ca="1" si="538"/>
        <v>0</v>
      </c>
      <c r="T8587" s="38">
        <f t="shared" ca="1" si="539"/>
        <v>10</v>
      </c>
      <c r="U8587" s="38">
        <f ca="1">SUM($R$9:S8587)</f>
        <v>-219210</v>
      </c>
    </row>
    <row r="8588" spans="16:21" x14ac:dyDescent="0.2">
      <c r="P8588">
        <v>8580</v>
      </c>
      <c r="Q8588" s="37">
        <f t="shared" ca="1" si="536"/>
        <v>0</v>
      </c>
      <c r="R8588" s="38">
        <f t="shared" si="537"/>
        <v>10</v>
      </c>
      <c r="S8588" s="38">
        <f t="shared" ca="1" si="538"/>
        <v>0</v>
      </c>
      <c r="T8588" s="38">
        <f t="shared" ca="1" si="539"/>
        <v>10</v>
      </c>
      <c r="U8588" s="38">
        <f ca="1">SUM($R$9:S8588)</f>
        <v>-219200</v>
      </c>
    </row>
    <row r="8589" spans="16:21" x14ac:dyDescent="0.2">
      <c r="P8589">
        <v>8581</v>
      </c>
      <c r="Q8589" s="37">
        <f t="shared" ca="1" si="536"/>
        <v>0</v>
      </c>
      <c r="R8589" s="38">
        <f t="shared" si="537"/>
        <v>10</v>
      </c>
      <c r="S8589" s="38">
        <f t="shared" ca="1" si="538"/>
        <v>0</v>
      </c>
      <c r="T8589" s="38">
        <f t="shared" ca="1" si="539"/>
        <v>10</v>
      </c>
      <c r="U8589" s="38">
        <f ca="1">SUM($R$9:S8589)</f>
        <v>-219190</v>
      </c>
    </row>
    <row r="8590" spans="16:21" x14ac:dyDescent="0.2">
      <c r="P8590">
        <v>8582</v>
      </c>
      <c r="Q8590" s="37">
        <f t="shared" ca="1" si="536"/>
        <v>0</v>
      </c>
      <c r="R8590" s="38">
        <f t="shared" si="537"/>
        <v>10</v>
      </c>
      <c r="S8590" s="38">
        <f t="shared" ca="1" si="538"/>
        <v>0</v>
      </c>
      <c r="T8590" s="38">
        <f t="shared" ca="1" si="539"/>
        <v>10</v>
      </c>
      <c r="U8590" s="38">
        <f ca="1">SUM($R$9:S8590)</f>
        <v>-219180</v>
      </c>
    </row>
    <row r="8591" spans="16:21" x14ac:dyDescent="0.2">
      <c r="P8591">
        <v>8583</v>
      </c>
      <c r="Q8591" s="37">
        <f t="shared" ca="1" si="536"/>
        <v>0</v>
      </c>
      <c r="R8591" s="38">
        <f t="shared" si="537"/>
        <v>10</v>
      </c>
      <c r="S8591" s="38">
        <f t="shared" ca="1" si="538"/>
        <v>0</v>
      </c>
      <c r="T8591" s="38">
        <f t="shared" ca="1" si="539"/>
        <v>10</v>
      </c>
      <c r="U8591" s="38">
        <f ca="1">SUM($R$9:S8591)</f>
        <v>-219170</v>
      </c>
    </row>
    <row r="8592" spans="16:21" x14ac:dyDescent="0.2">
      <c r="P8592">
        <v>8584</v>
      </c>
      <c r="Q8592" s="37">
        <f t="shared" ca="1" si="536"/>
        <v>0</v>
      </c>
      <c r="R8592" s="38">
        <f t="shared" si="537"/>
        <v>10</v>
      </c>
      <c r="S8592" s="38">
        <f t="shared" ca="1" si="538"/>
        <v>0</v>
      </c>
      <c r="T8592" s="38">
        <f t="shared" ca="1" si="539"/>
        <v>10</v>
      </c>
      <c r="U8592" s="38">
        <f ca="1">SUM($R$9:S8592)</f>
        <v>-219160</v>
      </c>
    </row>
    <row r="8593" spans="16:21" x14ac:dyDescent="0.2">
      <c r="P8593">
        <v>8585</v>
      </c>
      <c r="Q8593" s="37">
        <f t="shared" ca="1" si="536"/>
        <v>0</v>
      </c>
      <c r="R8593" s="38">
        <f t="shared" si="537"/>
        <v>10</v>
      </c>
      <c r="S8593" s="38">
        <f t="shared" ca="1" si="538"/>
        <v>0</v>
      </c>
      <c r="T8593" s="38">
        <f t="shared" ca="1" si="539"/>
        <v>10</v>
      </c>
      <c r="U8593" s="38">
        <f ca="1">SUM($R$9:S8593)</f>
        <v>-219150</v>
      </c>
    </row>
    <row r="8594" spans="16:21" x14ac:dyDescent="0.2">
      <c r="P8594">
        <v>8586</v>
      </c>
      <c r="Q8594" s="37">
        <f t="shared" ca="1" si="536"/>
        <v>0</v>
      </c>
      <c r="R8594" s="38">
        <f t="shared" si="537"/>
        <v>10</v>
      </c>
      <c r="S8594" s="38">
        <f t="shared" ca="1" si="538"/>
        <v>0</v>
      </c>
      <c r="T8594" s="38">
        <f t="shared" ca="1" si="539"/>
        <v>10</v>
      </c>
      <c r="U8594" s="38">
        <f ca="1">SUM($R$9:S8594)</f>
        <v>-219140</v>
      </c>
    </row>
    <row r="8595" spans="16:21" x14ac:dyDescent="0.2">
      <c r="P8595">
        <v>8587</v>
      </c>
      <c r="Q8595" s="37">
        <f t="shared" ca="1" si="536"/>
        <v>0</v>
      </c>
      <c r="R8595" s="38">
        <f t="shared" si="537"/>
        <v>10</v>
      </c>
      <c r="S8595" s="38">
        <f t="shared" ca="1" si="538"/>
        <v>0</v>
      </c>
      <c r="T8595" s="38">
        <f t="shared" ca="1" si="539"/>
        <v>10</v>
      </c>
      <c r="U8595" s="38">
        <f ca="1">SUM($R$9:S8595)</f>
        <v>-219130</v>
      </c>
    </row>
    <row r="8596" spans="16:21" x14ac:dyDescent="0.2">
      <c r="P8596">
        <v>8588</v>
      </c>
      <c r="Q8596" s="37">
        <f t="shared" ca="1" si="536"/>
        <v>0</v>
      </c>
      <c r="R8596" s="38">
        <f t="shared" si="537"/>
        <v>10</v>
      </c>
      <c r="S8596" s="38">
        <f t="shared" ca="1" si="538"/>
        <v>0</v>
      </c>
      <c r="T8596" s="38">
        <f t="shared" ca="1" si="539"/>
        <v>10</v>
      </c>
      <c r="U8596" s="38">
        <f ca="1">SUM($R$9:S8596)</f>
        <v>-219120</v>
      </c>
    </row>
    <row r="8597" spans="16:21" x14ac:dyDescent="0.2">
      <c r="P8597">
        <v>8589</v>
      </c>
      <c r="Q8597" s="37">
        <f t="shared" ca="1" si="536"/>
        <v>0</v>
      </c>
      <c r="R8597" s="38">
        <f t="shared" si="537"/>
        <v>10</v>
      </c>
      <c r="S8597" s="38">
        <f t="shared" ca="1" si="538"/>
        <v>0</v>
      </c>
      <c r="T8597" s="38">
        <f t="shared" ca="1" si="539"/>
        <v>10</v>
      </c>
      <c r="U8597" s="38">
        <f ca="1">SUM($R$9:S8597)</f>
        <v>-219110</v>
      </c>
    </row>
    <row r="8598" spans="16:21" x14ac:dyDescent="0.2">
      <c r="P8598">
        <v>8590</v>
      </c>
      <c r="Q8598" s="37">
        <f t="shared" ca="1" si="536"/>
        <v>0</v>
      </c>
      <c r="R8598" s="38">
        <f t="shared" si="537"/>
        <v>10</v>
      </c>
      <c r="S8598" s="38">
        <f t="shared" ca="1" si="538"/>
        <v>0</v>
      </c>
      <c r="T8598" s="38">
        <f t="shared" ca="1" si="539"/>
        <v>10</v>
      </c>
      <c r="U8598" s="38">
        <f ca="1">SUM($R$9:S8598)</f>
        <v>-219100</v>
      </c>
    </row>
    <row r="8599" spans="16:21" x14ac:dyDescent="0.2">
      <c r="P8599">
        <v>8591</v>
      </c>
      <c r="Q8599" s="37">
        <f t="shared" ca="1" si="536"/>
        <v>0</v>
      </c>
      <c r="R8599" s="38">
        <f t="shared" si="537"/>
        <v>10</v>
      </c>
      <c r="S8599" s="38">
        <f t="shared" ca="1" si="538"/>
        <v>0</v>
      </c>
      <c r="T8599" s="38">
        <f t="shared" ca="1" si="539"/>
        <v>10</v>
      </c>
      <c r="U8599" s="38">
        <f ca="1">SUM($R$9:S8599)</f>
        <v>-219090</v>
      </c>
    </row>
    <row r="8600" spans="16:21" x14ac:dyDescent="0.2">
      <c r="P8600">
        <v>8592</v>
      </c>
      <c r="Q8600" s="37">
        <f t="shared" ca="1" si="536"/>
        <v>0</v>
      </c>
      <c r="R8600" s="38">
        <f t="shared" si="537"/>
        <v>10</v>
      </c>
      <c r="S8600" s="38">
        <f t="shared" ca="1" si="538"/>
        <v>0</v>
      </c>
      <c r="T8600" s="38">
        <f t="shared" ca="1" si="539"/>
        <v>10</v>
      </c>
      <c r="U8600" s="38">
        <f ca="1">SUM($R$9:S8600)</f>
        <v>-219080</v>
      </c>
    </row>
    <row r="8601" spans="16:21" x14ac:dyDescent="0.2">
      <c r="P8601">
        <v>8593</v>
      </c>
      <c r="Q8601" s="37">
        <f t="shared" ca="1" si="536"/>
        <v>0</v>
      </c>
      <c r="R8601" s="38">
        <f t="shared" si="537"/>
        <v>10</v>
      </c>
      <c r="S8601" s="38">
        <f t="shared" ca="1" si="538"/>
        <v>0</v>
      </c>
      <c r="T8601" s="38">
        <f t="shared" ca="1" si="539"/>
        <v>10</v>
      </c>
      <c r="U8601" s="38">
        <f ca="1">SUM($R$9:S8601)</f>
        <v>-219070</v>
      </c>
    </row>
    <row r="8602" spans="16:21" x14ac:dyDescent="0.2">
      <c r="P8602">
        <v>8594</v>
      </c>
      <c r="Q8602" s="37">
        <f t="shared" ca="1" si="536"/>
        <v>0</v>
      </c>
      <c r="R8602" s="38">
        <f t="shared" si="537"/>
        <v>10</v>
      </c>
      <c r="S8602" s="38">
        <f t="shared" ca="1" si="538"/>
        <v>0</v>
      </c>
      <c r="T8602" s="38">
        <f t="shared" ca="1" si="539"/>
        <v>10</v>
      </c>
      <c r="U8602" s="38">
        <f ca="1">SUM($R$9:S8602)</f>
        <v>-219060</v>
      </c>
    </row>
    <row r="8603" spans="16:21" x14ac:dyDescent="0.2">
      <c r="P8603">
        <v>8595</v>
      </c>
      <c r="Q8603" s="37">
        <f t="shared" ca="1" si="536"/>
        <v>0</v>
      </c>
      <c r="R8603" s="38">
        <f t="shared" si="537"/>
        <v>10</v>
      </c>
      <c r="S8603" s="38">
        <f t="shared" ca="1" si="538"/>
        <v>0</v>
      </c>
      <c r="T8603" s="38">
        <f t="shared" ca="1" si="539"/>
        <v>10</v>
      </c>
      <c r="U8603" s="38">
        <f ca="1">SUM($R$9:S8603)</f>
        <v>-219050</v>
      </c>
    </row>
    <row r="8604" spans="16:21" x14ac:dyDescent="0.2">
      <c r="P8604">
        <v>8596</v>
      </c>
      <c r="Q8604" s="37">
        <f t="shared" ca="1" si="536"/>
        <v>0</v>
      </c>
      <c r="R8604" s="38">
        <f t="shared" si="537"/>
        <v>10</v>
      </c>
      <c r="S8604" s="38">
        <f t="shared" ca="1" si="538"/>
        <v>0</v>
      </c>
      <c r="T8604" s="38">
        <f t="shared" ca="1" si="539"/>
        <v>10</v>
      </c>
      <c r="U8604" s="38">
        <f ca="1">SUM($R$9:S8604)</f>
        <v>-219040</v>
      </c>
    </row>
    <row r="8605" spans="16:21" x14ac:dyDescent="0.2">
      <c r="P8605">
        <v>8597</v>
      </c>
      <c r="Q8605" s="37">
        <f t="shared" ca="1" si="536"/>
        <v>0</v>
      </c>
      <c r="R8605" s="38">
        <f t="shared" si="537"/>
        <v>10</v>
      </c>
      <c r="S8605" s="38">
        <f t="shared" ca="1" si="538"/>
        <v>0</v>
      </c>
      <c r="T8605" s="38">
        <f t="shared" ca="1" si="539"/>
        <v>10</v>
      </c>
      <c r="U8605" s="38">
        <f ca="1">SUM($R$9:S8605)</f>
        <v>-219030</v>
      </c>
    </row>
    <row r="8606" spans="16:21" x14ac:dyDescent="0.2">
      <c r="P8606">
        <v>8598</v>
      </c>
      <c r="Q8606" s="37">
        <f t="shared" ca="1" si="536"/>
        <v>0</v>
      </c>
      <c r="R8606" s="38">
        <f t="shared" si="537"/>
        <v>10</v>
      </c>
      <c r="S8606" s="38">
        <f t="shared" ca="1" si="538"/>
        <v>0</v>
      </c>
      <c r="T8606" s="38">
        <f t="shared" ca="1" si="539"/>
        <v>10</v>
      </c>
      <c r="U8606" s="38">
        <f ca="1">SUM($R$9:S8606)</f>
        <v>-219020</v>
      </c>
    </row>
    <row r="8607" spans="16:21" x14ac:dyDescent="0.2">
      <c r="P8607">
        <v>8599</v>
      </c>
      <c r="Q8607" s="37">
        <f t="shared" ca="1" si="536"/>
        <v>0</v>
      </c>
      <c r="R8607" s="38">
        <f t="shared" si="537"/>
        <v>10</v>
      </c>
      <c r="S8607" s="38">
        <f t="shared" ca="1" si="538"/>
        <v>0</v>
      </c>
      <c r="T8607" s="38">
        <f t="shared" ca="1" si="539"/>
        <v>10</v>
      </c>
      <c r="U8607" s="38">
        <f ca="1">SUM($R$9:S8607)</f>
        <v>-219010</v>
      </c>
    </row>
    <row r="8608" spans="16:21" x14ac:dyDescent="0.2">
      <c r="P8608">
        <v>8600</v>
      </c>
      <c r="Q8608" s="37">
        <f t="shared" ca="1" si="536"/>
        <v>0</v>
      </c>
      <c r="R8608" s="38">
        <f t="shared" si="537"/>
        <v>10</v>
      </c>
      <c r="S8608" s="38">
        <f t="shared" ca="1" si="538"/>
        <v>0</v>
      </c>
      <c r="T8608" s="38">
        <f t="shared" ca="1" si="539"/>
        <v>10</v>
      </c>
      <c r="U8608" s="38">
        <f ca="1">SUM($R$9:S8608)</f>
        <v>-219000</v>
      </c>
    </row>
    <row r="8609" spans="16:21" x14ac:dyDescent="0.2">
      <c r="P8609">
        <v>8601</v>
      </c>
      <c r="Q8609" s="37">
        <f t="shared" ca="1" si="536"/>
        <v>0</v>
      </c>
      <c r="R8609" s="38">
        <f t="shared" si="537"/>
        <v>10</v>
      </c>
      <c r="S8609" s="38">
        <f t="shared" ca="1" si="538"/>
        <v>0</v>
      </c>
      <c r="T8609" s="38">
        <f t="shared" ca="1" si="539"/>
        <v>10</v>
      </c>
      <c r="U8609" s="38">
        <f ca="1">SUM($R$9:S8609)</f>
        <v>-218990</v>
      </c>
    </row>
    <row r="8610" spans="16:21" x14ac:dyDescent="0.2">
      <c r="P8610">
        <v>8602</v>
      </c>
      <c r="Q8610" s="37">
        <f t="shared" ca="1" si="536"/>
        <v>1</v>
      </c>
      <c r="R8610" s="38">
        <f t="shared" si="537"/>
        <v>10</v>
      </c>
      <c r="S8610" s="38">
        <f t="shared" ca="1" si="538"/>
        <v>-1000</v>
      </c>
      <c r="T8610" s="38">
        <f t="shared" ca="1" si="539"/>
        <v>-990</v>
      </c>
      <c r="U8610" s="38">
        <f ca="1">SUM($R$9:S8610)</f>
        <v>-219980</v>
      </c>
    </row>
    <row r="8611" spans="16:21" x14ac:dyDescent="0.2">
      <c r="P8611">
        <v>8603</v>
      </c>
      <c r="Q8611" s="37">
        <f t="shared" ca="1" si="536"/>
        <v>0</v>
      </c>
      <c r="R8611" s="38">
        <f t="shared" si="537"/>
        <v>10</v>
      </c>
      <c r="S8611" s="38">
        <f t="shared" ca="1" si="538"/>
        <v>0</v>
      </c>
      <c r="T8611" s="38">
        <f t="shared" ca="1" si="539"/>
        <v>10</v>
      </c>
      <c r="U8611" s="38">
        <f ca="1">SUM($R$9:S8611)</f>
        <v>-219970</v>
      </c>
    </row>
    <row r="8612" spans="16:21" x14ac:dyDescent="0.2">
      <c r="P8612">
        <v>8604</v>
      </c>
      <c r="Q8612" s="37">
        <f t="shared" ca="1" si="536"/>
        <v>0</v>
      </c>
      <c r="R8612" s="38">
        <f t="shared" si="537"/>
        <v>10</v>
      </c>
      <c r="S8612" s="38">
        <f t="shared" ca="1" si="538"/>
        <v>0</v>
      </c>
      <c r="T8612" s="38">
        <f t="shared" ca="1" si="539"/>
        <v>10</v>
      </c>
      <c r="U8612" s="38">
        <f ca="1">SUM($R$9:S8612)</f>
        <v>-219960</v>
      </c>
    </row>
    <row r="8613" spans="16:21" x14ac:dyDescent="0.2">
      <c r="P8613">
        <v>8605</v>
      </c>
      <c r="Q8613" s="37">
        <f t="shared" ca="1" si="536"/>
        <v>0</v>
      </c>
      <c r="R8613" s="38">
        <f t="shared" si="537"/>
        <v>10</v>
      </c>
      <c r="S8613" s="38">
        <f t="shared" ca="1" si="538"/>
        <v>0</v>
      </c>
      <c r="T8613" s="38">
        <f t="shared" ca="1" si="539"/>
        <v>10</v>
      </c>
      <c r="U8613" s="38">
        <f ca="1">SUM($R$9:S8613)</f>
        <v>-219950</v>
      </c>
    </row>
    <row r="8614" spans="16:21" x14ac:dyDescent="0.2">
      <c r="P8614">
        <v>8606</v>
      </c>
      <c r="Q8614" s="37">
        <f t="shared" ca="1" si="536"/>
        <v>0</v>
      </c>
      <c r="R8614" s="38">
        <f t="shared" si="537"/>
        <v>10</v>
      </c>
      <c r="S8614" s="38">
        <f t="shared" ca="1" si="538"/>
        <v>0</v>
      </c>
      <c r="T8614" s="38">
        <f t="shared" ca="1" si="539"/>
        <v>10</v>
      </c>
      <c r="U8614" s="38">
        <f ca="1">SUM($R$9:S8614)</f>
        <v>-219940</v>
      </c>
    </row>
    <row r="8615" spans="16:21" x14ac:dyDescent="0.2">
      <c r="P8615">
        <v>8607</v>
      </c>
      <c r="Q8615" s="37">
        <f t="shared" ca="1" si="536"/>
        <v>0</v>
      </c>
      <c r="R8615" s="38">
        <f t="shared" si="537"/>
        <v>10</v>
      </c>
      <c r="S8615" s="38">
        <f t="shared" ca="1" si="538"/>
        <v>0</v>
      </c>
      <c r="T8615" s="38">
        <f t="shared" ca="1" si="539"/>
        <v>10</v>
      </c>
      <c r="U8615" s="38">
        <f ca="1">SUM($R$9:S8615)</f>
        <v>-219930</v>
      </c>
    </row>
    <row r="8616" spans="16:21" x14ac:dyDescent="0.2">
      <c r="P8616">
        <v>8608</v>
      </c>
      <c r="Q8616" s="37">
        <f t="shared" ca="1" si="536"/>
        <v>0</v>
      </c>
      <c r="R8616" s="38">
        <f t="shared" si="537"/>
        <v>10</v>
      </c>
      <c r="S8616" s="38">
        <f t="shared" ca="1" si="538"/>
        <v>0</v>
      </c>
      <c r="T8616" s="38">
        <f t="shared" ca="1" si="539"/>
        <v>10</v>
      </c>
      <c r="U8616" s="38">
        <f ca="1">SUM($R$9:S8616)</f>
        <v>-219920</v>
      </c>
    </row>
    <row r="8617" spans="16:21" x14ac:dyDescent="0.2">
      <c r="P8617">
        <v>8609</v>
      </c>
      <c r="Q8617" s="37">
        <f t="shared" ca="1" si="536"/>
        <v>0</v>
      </c>
      <c r="R8617" s="38">
        <f t="shared" si="537"/>
        <v>10</v>
      </c>
      <c r="S8617" s="38">
        <f t="shared" ca="1" si="538"/>
        <v>0</v>
      </c>
      <c r="T8617" s="38">
        <f t="shared" ca="1" si="539"/>
        <v>10</v>
      </c>
      <c r="U8617" s="38">
        <f ca="1">SUM($R$9:S8617)</f>
        <v>-219910</v>
      </c>
    </row>
    <row r="8618" spans="16:21" x14ac:dyDescent="0.2">
      <c r="P8618">
        <v>8610</v>
      </c>
      <c r="Q8618" s="37">
        <f t="shared" ca="1" si="536"/>
        <v>0</v>
      </c>
      <c r="R8618" s="38">
        <f t="shared" si="537"/>
        <v>10</v>
      </c>
      <c r="S8618" s="38">
        <f t="shared" ca="1" si="538"/>
        <v>0</v>
      </c>
      <c r="T8618" s="38">
        <f t="shared" ca="1" si="539"/>
        <v>10</v>
      </c>
      <c r="U8618" s="38">
        <f ca="1">SUM($R$9:S8618)</f>
        <v>-219900</v>
      </c>
    </row>
    <row r="8619" spans="16:21" x14ac:dyDescent="0.2">
      <c r="P8619">
        <v>8611</v>
      </c>
      <c r="Q8619" s="37">
        <f t="shared" ca="1" si="536"/>
        <v>0</v>
      </c>
      <c r="R8619" s="38">
        <f t="shared" si="537"/>
        <v>10</v>
      </c>
      <c r="S8619" s="38">
        <f t="shared" ca="1" si="538"/>
        <v>0</v>
      </c>
      <c r="T8619" s="38">
        <f t="shared" ca="1" si="539"/>
        <v>10</v>
      </c>
      <c r="U8619" s="38">
        <f ca="1">SUM($R$9:S8619)</f>
        <v>-219890</v>
      </c>
    </row>
    <row r="8620" spans="16:21" x14ac:dyDescent="0.2">
      <c r="P8620">
        <v>8612</v>
      </c>
      <c r="Q8620" s="37">
        <f t="shared" ca="1" si="536"/>
        <v>0</v>
      </c>
      <c r="R8620" s="38">
        <f t="shared" si="537"/>
        <v>10</v>
      </c>
      <c r="S8620" s="38">
        <f t="shared" ca="1" si="538"/>
        <v>0</v>
      </c>
      <c r="T8620" s="38">
        <f t="shared" ca="1" si="539"/>
        <v>10</v>
      </c>
      <c r="U8620" s="38">
        <f ca="1">SUM($R$9:S8620)</f>
        <v>-219880</v>
      </c>
    </row>
    <row r="8621" spans="16:21" x14ac:dyDescent="0.2">
      <c r="P8621">
        <v>8613</v>
      </c>
      <c r="Q8621" s="37">
        <f t="shared" ca="1" si="536"/>
        <v>0</v>
      </c>
      <c r="R8621" s="38">
        <f t="shared" si="537"/>
        <v>10</v>
      </c>
      <c r="S8621" s="38">
        <f t="shared" ca="1" si="538"/>
        <v>0</v>
      </c>
      <c r="T8621" s="38">
        <f t="shared" ca="1" si="539"/>
        <v>10</v>
      </c>
      <c r="U8621" s="38">
        <f ca="1">SUM($R$9:S8621)</f>
        <v>-219870</v>
      </c>
    </row>
    <row r="8622" spans="16:21" x14ac:dyDescent="0.2">
      <c r="P8622">
        <v>8614</v>
      </c>
      <c r="Q8622" s="37">
        <f t="shared" ca="1" si="536"/>
        <v>0</v>
      </c>
      <c r="R8622" s="38">
        <f t="shared" si="537"/>
        <v>10</v>
      </c>
      <c r="S8622" s="38">
        <f t="shared" ca="1" si="538"/>
        <v>0</v>
      </c>
      <c r="T8622" s="38">
        <f t="shared" ca="1" si="539"/>
        <v>10</v>
      </c>
      <c r="U8622" s="38">
        <f ca="1">SUM($R$9:S8622)</f>
        <v>-219860</v>
      </c>
    </row>
    <row r="8623" spans="16:21" x14ac:dyDescent="0.2">
      <c r="P8623">
        <v>8615</v>
      </c>
      <c r="Q8623" s="37">
        <f t="shared" ca="1" si="536"/>
        <v>0</v>
      </c>
      <c r="R8623" s="38">
        <f t="shared" si="537"/>
        <v>10</v>
      </c>
      <c r="S8623" s="38">
        <f t="shared" ca="1" si="538"/>
        <v>0</v>
      </c>
      <c r="T8623" s="38">
        <f t="shared" ca="1" si="539"/>
        <v>10</v>
      </c>
      <c r="U8623" s="38">
        <f ca="1">SUM($R$9:S8623)</f>
        <v>-219850</v>
      </c>
    </row>
    <row r="8624" spans="16:21" x14ac:dyDescent="0.2">
      <c r="P8624">
        <v>8616</v>
      </c>
      <c r="Q8624" s="37">
        <f t="shared" ca="1" si="536"/>
        <v>0</v>
      </c>
      <c r="R8624" s="38">
        <f t="shared" si="537"/>
        <v>10</v>
      </c>
      <c r="S8624" s="38">
        <f t="shared" ca="1" si="538"/>
        <v>0</v>
      </c>
      <c r="T8624" s="38">
        <f t="shared" ca="1" si="539"/>
        <v>10</v>
      </c>
      <c r="U8624" s="38">
        <f ca="1">SUM($R$9:S8624)</f>
        <v>-219840</v>
      </c>
    </row>
    <row r="8625" spans="16:21" x14ac:dyDescent="0.2">
      <c r="P8625">
        <v>8617</v>
      </c>
      <c r="Q8625" s="37">
        <f t="shared" ref="Q8625:Q8688" ca="1" si="540">IF(RAND()&lt;$C$2,1,0)</f>
        <v>0</v>
      </c>
      <c r="R8625" s="38">
        <f t="shared" ref="R8625:R8688" si="541">$G$2</f>
        <v>10</v>
      </c>
      <c r="S8625" s="38">
        <f t="shared" ref="S8625:S8688" ca="1" si="542">IF(Q8625=1,$G$3,$G$4)</f>
        <v>0</v>
      </c>
      <c r="T8625" s="38">
        <f t="shared" ca="1" si="539"/>
        <v>10</v>
      </c>
      <c r="U8625" s="38">
        <f ca="1">SUM($R$9:S8625)</f>
        <v>-219830</v>
      </c>
    </row>
    <row r="8626" spans="16:21" x14ac:dyDescent="0.2">
      <c r="P8626">
        <v>8618</v>
      </c>
      <c r="Q8626" s="37">
        <f t="shared" ca="1" si="540"/>
        <v>0</v>
      </c>
      <c r="R8626" s="38">
        <f t="shared" si="541"/>
        <v>10</v>
      </c>
      <c r="S8626" s="38">
        <f t="shared" ca="1" si="542"/>
        <v>0</v>
      </c>
      <c r="T8626" s="38">
        <f t="shared" ca="1" si="539"/>
        <v>10</v>
      </c>
      <c r="U8626" s="38">
        <f ca="1">SUM($R$9:S8626)</f>
        <v>-219820</v>
      </c>
    </row>
    <row r="8627" spans="16:21" x14ac:dyDescent="0.2">
      <c r="P8627">
        <v>8619</v>
      </c>
      <c r="Q8627" s="37">
        <f t="shared" ca="1" si="540"/>
        <v>0</v>
      </c>
      <c r="R8627" s="38">
        <f t="shared" si="541"/>
        <v>10</v>
      </c>
      <c r="S8627" s="38">
        <f t="shared" ca="1" si="542"/>
        <v>0</v>
      </c>
      <c r="T8627" s="38">
        <f t="shared" ca="1" si="539"/>
        <v>10</v>
      </c>
      <c r="U8627" s="38">
        <f ca="1">SUM($R$9:S8627)</f>
        <v>-219810</v>
      </c>
    </row>
    <row r="8628" spans="16:21" x14ac:dyDescent="0.2">
      <c r="P8628">
        <v>8620</v>
      </c>
      <c r="Q8628" s="37">
        <f t="shared" ca="1" si="540"/>
        <v>0</v>
      </c>
      <c r="R8628" s="38">
        <f t="shared" si="541"/>
        <v>10</v>
      </c>
      <c r="S8628" s="38">
        <f t="shared" ca="1" si="542"/>
        <v>0</v>
      </c>
      <c r="T8628" s="38">
        <f t="shared" ca="1" si="539"/>
        <v>10</v>
      </c>
      <c r="U8628" s="38">
        <f ca="1">SUM($R$9:S8628)</f>
        <v>-219800</v>
      </c>
    </row>
    <row r="8629" spans="16:21" x14ac:dyDescent="0.2">
      <c r="P8629">
        <v>8621</v>
      </c>
      <c r="Q8629" s="37">
        <f t="shared" ca="1" si="540"/>
        <v>1</v>
      </c>
      <c r="R8629" s="38">
        <f t="shared" si="541"/>
        <v>10</v>
      </c>
      <c r="S8629" s="38">
        <f t="shared" ca="1" si="542"/>
        <v>-1000</v>
      </c>
      <c r="T8629" s="38">
        <f t="shared" ca="1" si="539"/>
        <v>-990</v>
      </c>
      <c r="U8629" s="38">
        <f ca="1">SUM($R$9:S8629)</f>
        <v>-220790</v>
      </c>
    </row>
    <row r="8630" spans="16:21" x14ac:dyDescent="0.2">
      <c r="P8630">
        <v>8622</v>
      </c>
      <c r="Q8630" s="37">
        <f t="shared" ca="1" si="540"/>
        <v>0</v>
      </c>
      <c r="R8630" s="38">
        <f t="shared" si="541"/>
        <v>10</v>
      </c>
      <c r="S8630" s="38">
        <f t="shared" ca="1" si="542"/>
        <v>0</v>
      </c>
      <c r="T8630" s="38">
        <f t="shared" ca="1" si="539"/>
        <v>10</v>
      </c>
      <c r="U8630" s="38">
        <f ca="1">SUM($R$9:S8630)</f>
        <v>-220780</v>
      </c>
    </row>
    <row r="8631" spans="16:21" x14ac:dyDescent="0.2">
      <c r="P8631">
        <v>8623</v>
      </c>
      <c r="Q8631" s="37">
        <f t="shared" ca="1" si="540"/>
        <v>0</v>
      </c>
      <c r="R8631" s="38">
        <f t="shared" si="541"/>
        <v>10</v>
      </c>
      <c r="S8631" s="38">
        <f t="shared" ca="1" si="542"/>
        <v>0</v>
      </c>
      <c r="T8631" s="38">
        <f t="shared" ca="1" si="539"/>
        <v>10</v>
      </c>
      <c r="U8631" s="38">
        <f ca="1">SUM($R$9:S8631)</f>
        <v>-220770</v>
      </c>
    </row>
    <row r="8632" spans="16:21" x14ac:dyDescent="0.2">
      <c r="P8632">
        <v>8624</v>
      </c>
      <c r="Q8632" s="37">
        <f t="shared" ca="1" si="540"/>
        <v>0</v>
      </c>
      <c r="R8632" s="38">
        <f t="shared" si="541"/>
        <v>10</v>
      </c>
      <c r="S8632" s="38">
        <f t="shared" ca="1" si="542"/>
        <v>0</v>
      </c>
      <c r="T8632" s="38">
        <f t="shared" ca="1" si="539"/>
        <v>10</v>
      </c>
      <c r="U8632" s="38">
        <f ca="1">SUM($R$9:S8632)</f>
        <v>-220760</v>
      </c>
    </row>
    <row r="8633" spans="16:21" x14ac:dyDescent="0.2">
      <c r="P8633">
        <v>8625</v>
      </c>
      <c r="Q8633" s="37">
        <f t="shared" ca="1" si="540"/>
        <v>0</v>
      </c>
      <c r="R8633" s="38">
        <f t="shared" si="541"/>
        <v>10</v>
      </c>
      <c r="S8633" s="38">
        <f t="shared" ca="1" si="542"/>
        <v>0</v>
      </c>
      <c r="T8633" s="38">
        <f t="shared" ca="1" si="539"/>
        <v>10</v>
      </c>
      <c r="U8633" s="38">
        <f ca="1">SUM($R$9:S8633)</f>
        <v>-220750</v>
      </c>
    </row>
    <row r="8634" spans="16:21" x14ac:dyDescent="0.2">
      <c r="P8634">
        <v>8626</v>
      </c>
      <c r="Q8634" s="37">
        <f t="shared" ca="1" si="540"/>
        <v>0</v>
      </c>
      <c r="R8634" s="38">
        <f t="shared" si="541"/>
        <v>10</v>
      </c>
      <c r="S8634" s="38">
        <f t="shared" ca="1" si="542"/>
        <v>0</v>
      </c>
      <c r="T8634" s="38">
        <f t="shared" ca="1" si="539"/>
        <v>10</v>
      </c>
      <c r="U8634" s="38">
        <f ca="1">SUM($R$9:S8634)</f>
        <v>-220740</v>
      </c>
    </row>
    <row r="8635" spans="16:21" x14ac:dyDescent="0.2">
      <c r="P8635">
        <v>8627</v>
      </c>
      <c r="Q8635" s="37">
        <f t="shared" ca="1" si="540"/>
        <v>0</v>
      </c>
      <c r="R8635" s="38">
        <f t="shared" si="541"/>
        <v>10</v>
      </c>
      <c r="S8635" s="38">
        <f t="shared" ca="1" si="542"/>
        <v>0</v>
      </c>
      <c r="T8635" s="38">
        <f t="shared" ca="1" si="539"/>
        <v>10</v>
      </c>
      <c r="U8635" s="38">
        <f ca="1">SUM($R$9:S8635)</f>
        <v>-220730</v>
      </c>
    </row>
    <row r="8636" spans="16:21" x14ac:dyDescent="0.2">
      <c r="P8636">
        <v>8628</v>
      </c>
      <c r="Q8636" s="37">
        <f t="shared" ca="1" si="540"/>
        <v>0</v>
      </c>
      <c r="R8636" s="38">
        <f t="shared" si="541"/>
        <v>10</v>
      </c>
      <c r="S8636" s="38">
        <f t="shared" ca="1" si="542"/>
        <v>0</v>
      </c>
      <c r="T8636" s="38">
        <f t="shared" ca="1" si="539"/>
        <v>10</v>
      </c>
      <c r="U8636" s="38">
        <f ca="1">SUM($R$9:S8636)</f>
        <v>-220720</v>
      </c>
    </row>
    <row r="8637" spans="16:21" x14ac:dyDescent="0.2">
      <c r="P8637">
        <v>8629</v>
      </c>
      <c r="Q8637" s="37">
        <f t="shared" ca="1" si="540"/>
        <v>0</v>
      </c>
      <c r="R8637" s="38">
        <f t="shared" si="541"/>
        <v>10</v>
      </c>
      <c r="S8637" s="38">
        <f t="shared" ca="1" si="542"/>
        <v>0</v>
      </c>
      <c r="T8637" s="38">
        <f t="shared" ca="1" si="539"/>
        <v>10</v>
      </c>
      <c r="U8637" s="38">
        <f ca="1">SUM($R$9:S8637)</f>
        <v>-220710</v>
      </c>
    </row>
    <row r="8638" spans="16:21" x14ac:dyDescent="0.2">
      <c r="P8638">
        <v>8630</v>
      </c>
      <c r="Q8638" s="37">
        <f t="shared" ca="1" si="540"/>
        <v>0</v>
      </c>
      <c r="R8638" s="38">
        <f t="shared" si="541"/>
        <v>10</v>
      </c>
      <c r="S8638" s="38">
        <f t="shared" ca="1" si="542"/>
        <v>0</v>
      </c>
      <c r="T8638" s="38">
        <f t="shared" ca="1" si="539"/>
        <v>10</v>
      </c>
      <c r="U8638" s="38">
        <f ca="1">SUM($R$9:S8638)</f>
        <v>-220700</v>
      </c>
    </row>
    <row r="8639" spans="16:21" x14ac:dyDescent="0.2">
      <c r="P8639">
        <v>8631</v>
      </c>
      <c r="Q8639" s="37">
        <f t="shared" ca="1" si="540"/>
        <v>0</v>
      </c>
      <c r="R8639" s="38">
        <f t="shared" si="541"/>
        <v>10</v>
      </c>
      <c r="S8639" s="38">
        <f t="shared" ca="1" si="542"/>
        <v>0</v>
      </c>
      <c r="T8639" s="38">
        <f t="shared" ca="1" si="539"/>
        <v>10</v>
      </c>
      <c r="U8639" s="38">
        <f ca="1">SUM($R$9:S8639)</f>
        <v>-220690</v>
      </c>
    </row>
    <row r="8640" spans="16:21" x14ac:dyDescent="0.2">
      <c r="P8640">
        <v>8632</v>
      </c>
      <c r="Q8640" s="37">
        <f t="shared" ca="1" si="540"/>
        <v>0</v>
      </c>
      <c r="R8640" s="38">
        <f t="shared" si="541"/>
        <v>10</v>
      </c>
      <c r="S8640" s="38">
        <f t="shared" ca="1" si="542"/>
        <v>0</v>
      </c>
      <c r="T8640" s="38">
        <f t="shared" ca="1" si="539"/>
        <v>10</v>
      </c>
      <c r="U8640" s="38">
        <f ca="1">SUM($R$9:S8640)</f>
        <v>-220680</v>
      </c>
    </row>
    <row r="8641" spans="16:21" x14ac:dyDescent="0.2">
      <c r="P8641">
        <v>8633</v>
      </c>
      <c r="Q8641" s="37">
        <f t="shared" ca="1" si="540"/>
        <v>0</v>
      </c>
      <c r="R8641" s="38">
        <f t="shared" si="541"/>
        <v>10</v>
      </c>
      <c r="S8641" s="38">
        <f t="shared" ca="1" si="542"/>
        <v>0</v>
      </c>
      <c r="T8641" s="38">
        <f t="shared" ca="1" si="539"/>
        <v>10</v>
      </c>
      <c r="U8641" s="38">
        <f ca="1">SUM($R$9:S8641)</f>
        <v>-220670</v>
      </c>
    </row>
    <row r="8642" spans="16:21" x14ac:dyDescent="0.2">
      <c r="P8642">
        <v>8634</v>
      </c>
      <c r="Q8642" s="37">
        <f t="shared" ca="1" si="540"/>
        <v>0</v>
      </c>
      <c r="R8642" s="38">
        <f t="shared" si="541"/>
        <v>10</v>
      </c>
      <c r="S8642" s="38">
        <f t="shared" ca="1" si="542"/>
        <v>0</v>
      </c>
      <c r="T8642" s="38">
        <f t="shared" ca="1" si="539"/>
        <v>10</v>
      </c>
      <c r="U8642" s="38">
        <f ca="1">SUM($R$9:S8642)</f>
        <v>-220660</v>
      </c>
    </row>
    <row r="8643" spans="16:21" x14ac:dyDescent="0.2">
      <c r="P8643">
        <v>8635</v>
      </c>
      <c r="Q8643" s="37">
        <f t="shared" ca="1" si="540"/>
        <v>0</v>
      </c>
      <c r="R8643" s="38">
        <f t="shared" si="541"/>
        <v>10</v>
      </c>
      <c r="S8643" s="38">
        <f t="shared" ca="1" si="542"/>
        <v>0</v>
      </c>
      <c r="T8643" s="38">
        <f t="shared" ca="1" si="539"/>
        <v>10</v>
      </c>
      <c r="U8643" s="38">
        <f ca="1">SUM($R$9:S8643)</f>
        <v>-220650</v>
      </c>
    </row>
    <row r="8644" spans="16:21" x14ac:dyDescent="0.2">
      <c r="P8644">
        <v>8636</v>
      </c>
      <c r="Q8644" s="37">
        <f t="shared" ca="1" si="540"/>
        <v>0</v>
      </c>
      <c r="R8644" s="38">
        <f t="shared" si="541"/>
        <v>10</v>
      </c>
      <c r="S8644" s="38">
        <f t="shared" ca="1" si="542"/>
        <v>0</v>
      </c>
      <c r="T8644" s="38">
        <f t="shared" ca="1" si="539"/>
        <v>10</v>
      </c>
      <c r="U8644" s="38">
        <f ca="1">SUM($R$9:S8644)</f>
        <v>-220640</v>
      </c>
    </row>
    <row r="8645" spans="16:21" x14ac:dyDescent="0.2">
      <c r="P8645">
        <v>8637</v>
      </c>
      <c r="Q8645" s="37">
        <f t="shared" ca="1" si="540"/>
        <v>0</v>
      </c>
      <c r="R8645" s="38">
        <f t="shared" si="541"/>
        <v>10</v>
      </c>
      <c r="S8645" s="38">
        <f t="shared" ca="1" si="542"/>
        <v>0</v>
      </c>
      <c r="T8645" s="38">
        <f t="shared" ca="1" si="539"/>
        <v>10</v>
      </c>
      <c r="U8645" s="38">
        <f ca="1">SUM($R$9:S8645)</f>
        <v>-220630</v>
      </c>
    </row>
    <row r="8646" spans="16:21" x14ac:dyDescent="0.2">
      <c r="P8646">
        <v>8638</v>
      </c>
      <c r="Q8646" s="37">
        <f t="shared" ca="1" si="540"/>
        <v>0</v>
      </c>
      <c r="R8646" s="38">
        <f t="shared" si="541"/>
        <v>10</v>
      </c>
      <c r="S8646" s="38">
        <f t="shared" ca="1" si="542"/>
        <v>0</v>
      </c>
      <c r="T8646" s="38">
        <f t="shared" ca="1" si="539"/>
        <v>10</v>
      </c>
      <c r="U8646" s="38">
        <f ca="1">SUM($R$9:S8646)</f>
        <v>-220620</v>
      </c>
    </row>
    <row r="8647" spans="16:21" x14ac:dyDescent="0.2">
      <c r="P8647">
        <v>8639</v>
      </c>
      <c r="Q8647" s="37">
        <f t="shared" ca="1" si="540"/>
        <v>0</v>
      </c>
      <c r="R8647" s="38">
        <f t="shared" si="541"/>
        <v>10</v>
      </c>
      <c r="S8647" s="38">
        <f t="shared" ca="1" si="542"/>
        <v>0</v>
      </c>
      <c r="T8647" s="38">
        <f t="shared" ca="1" si="539"/>
        <v>10</v>
      </c>
      <c r="U8647" s="38">
        <f ca="1">SUM($R$9:S8647)</f>
        <v>-220610</v>
      </c>
    </row>
    <row r="8648" spans="16:21" x14ac:dyDescent="0.2">
      <c r="P8648">
        <v>8640</v>
      </c>
      <c r="Q8648" s="37">
        <f t="shared" ca="1" si="540"/>
        <v>0</v>
      </c>
      <c r="R8648" s="38">
        <f t="shared" si="541"/>
        <v>10</v>
      </c>
      <c r="S8648" s="38">
        <f t="shared" ca="1" si="542"/>
        <v>0</v>
      </c>
      <c r="T8648" s="38">
        <f t="shared" ca="1" si="539"/>
        <v>10</v>
      </c>
      <c r="U8648" s="38">
        <f ca="1">SUM($R$9:S8648)</f>
        <v>-220600</v>
      </c>
    </row>
    <row r="8649" spans="16:21" x14ac:dyDescent="0.2">
      <c r="P8649">
        <v>8641</v>
      </c>
      <c r="Q8649" s="37">
        <f t="shared" ca="1" si="540"/>
        <v>0</v>
      </c>
      <c r="R8649" s="38">
        <f t="shared" si="541"/>
        <v>10</v>
      </c>
      <c r="S8649" s="38">
        <f t="shared" ca="1" si="542"/>
        <v>0</v>
      </c>
      <c r="T8649" s="38">
        <f t="shared" ca="1" si="539"/>
        <v>10</v>
      </c>
      <c r="U8649" s="38">
        <f ca="1">SUM($R$9:S8649)</f>
        <v>-220590</v>
      </c>
    </row>
    <row r="8650" spans="16:21" x14ac:dyDescent="0.2">
      <c r="P8650">
        <v>8642</v>
      </c>
      <c r="Q8650" s="37">
        <f t="shared" ca="1" si="540"/>
        <v>1</v>
      </c>
      <c r="R8650" s="38">
        <f t="shared" si="541"/>
        <v>10</v>
      </c>
      <c r="S8650" s="38">
        <f t="shared" ca="1" si="542"/>
        <v>-1000</v>
      </c>
      <c r="T8650" s="38">
        <f t="shared" ref="T8650:T8713" ca="1" si="543">R8650+S8650</f>
        <v>-990</v>
      </c>
      <c r="U8650" s="38">
        <f ca="1">SUM($R$9:S8650)</f>
        <v>-221580</v>
      </c>
    </row>
    <row r="8651" spans="16:21" x14ac:dyDescent="0.2">
      <c r="P8651">
        <v>8643</v>
      </c>
      <c r="Q8651" s="37">
        <f t="shared" ca="1" si="540"/>
        <v>0</v>
      </c>
      <c r="R8651" s="38">
        <f t="shared" si="541"/>
        <v>10</v>
      </c>
      <c r="S8651" s="38">
        <f t="shared" ca="1" si="542"/>
        <v>0</v>
      </c>
      <c r="T8651" s="38">
        <f t="shared" ca="1" si="543"/>
        <v>10</v>
      </c>
      <c r="U8651" s="38">
        <f ca="1">SUM($R$9:S8651)</f>
        <v>-221570</v>
      </c>
    </row>
    <row r="8652" spans="16:21" x14ac:dyDescent="0.2">
      <c r="P8652">
        <v>8644</v>
      </c>
      <c r="Q8652" s="37">
        <f t="shared" ca="1" si="540"/>
        <v>0</v>
      </c>
      <c r="R8652" s="38">
        <f t="shared" si="541"/>
        <v>10</v>
      </c>
      <c r="S8652" s="38">
        <f t="shared" ca="1" si="542"/>
        <v>0</v>
      </c>
      <c r="T8652" s="38">
        <f t="shared" ca="1" si="543"/>
        <v>10</v>
      </c>
      <c r="U8652" s="38">
        <f ca="1">SUM($R$9:S8652)</f>
        <v>-221560</v>
      </c>
    </row>
    <row r="8653" spans="16:21" x14ac:dyDescent="0.2">
      <c r="P8653">
        <v>8645</v>
      </c>
      <c r="Q8653" s="37">
        <f t="shared" ca="1" si="540"/>
        <v>0</v>
      </c>
      <c r="R8653" s="38">
        <f t="shared" si="541"/>
        <v>10</v>
      </c>
      <c r="S8653" s="38">
        <f t="shared" ca="1" si="542"/>
        <v>0</v>
      </c>
      <c r="T8653" s="38">
        <f t="shared" ca="1" si="543"/>
        <v>10</v>
      </c>
      <c r="U8653" s="38">
        <f ca="1">SUM($R$9:S8653)</f>
        <v>-221550</v>
      </c>
    </row>
    <row r="8654" spans="16:21" x14ac:dyDescent="0.2">
      <c r="P8654">
        <v>8646</v>
      </c>
      <c r="Q8654" s="37">
        <f t="shared" ca="1" si="540"/>
        <v>0</v>
      </c>
      <c r="R8654" s="38">
        <f t="shared" si="541"/>
        <v>10</v>
      </c>
      <c r="S8654" s="38">
        <f t="shared" ca="1" si="542"/>
        <v>0</v>
      </c>
      <c r="T8654" s="38">
        <f t="shared" ca="1" si="543"/>
        <v>10</v>
      </c>
      <c r="U8654" s="38">
        <f ca="1">SUM($R$9:S8654)</f>
        <v>-221540</v>
      </c>
    </row>
    <row r="8655" spans="16:21" x14ac:dyDescent="0.2">
      <c r="P8655">
        <v>8647</v>
      </c>
      <c r="Q8655" s="37">
        <f t="shared" ca="1" si="540"/>
        <v>0</v>
      </c>
      <c r="R8655" s="38">
        <f t="shared" si="541"/>
        <v>10</v>
      </c>
      <c r="S8655" s="38">
        <f t="shared" ca="1" si="542"/>
        <v>0</v>
      </c>
      <c r="T8655" s="38">
        <f t="shared" ca="1" si="543"/>
        <v>10</v>
      </c>
      <c r="U8655" s="38">
        <f ca="1">SUM($R$9:S8655)</f>
        <v>-221530</v>
      </c>
    </row>
    <row r="8656" spans="16:21" x14ac:dyDescent="0.2">
      <c r="P8656">
        <v>8648</v>
      </c>
      <c r="Q8656" s="37">
        <f t="shared" ca="1" si="540"/>
        <v>0</v>
      </c>
      <c r="R8656" s="38">
        <f t="shared" si="541"/>
        <v>10</v>
      </c>
      <c r="S8656" s="38">
        <f t="shared" ca="1" si="542"/>
        <v>0</v>
      </c>
      <c r="T8656" s="38">
        <f t="shared" ca="1" si="543"/>
        <v>10</v>
      </c>
      <c r="U8656" s="38">
        <f ca="1">SUM($R$9:S8656)</f>
        <v>-221520</v>
      </c>
    </row>
    <row r="8657" spans="16:21" x14ac:dyDescent="0.2">
      <c r="P8657">
        <v>8649</v>
      </c>
      <c r="Q8657" s="37">
        <f t="shared" ca="1" si="540"/>
        <v>0</v>
      </c>
      <c r="R8657" s="38">
        <f t="shared" si="541"/>
        <v>10</v>
      </c>
      <c r="S8657" s="38">
        <f t="shared" ca="1" si="542"/>
        <v>0</v>
      </c>
      <c r="T8657" s="38">
        <f t="shared" ca="1" si="543"/>
        <v>10</v>
      </c>
      <c r="U8657" s="38">
        <f ca="1">SUM($R$9:S8657)</f>
        <v>-221510</v>
      </c>
    </row>
    <row r="8658" spans="16:21" x14ac:dyDescent="0.2">
      <c r="P8658">
        <v>8650</v>
      </c>
      <c r="Q8658" s="37">
        <f t="shared" ca="1" si="540"/>
        <v>0</v>
      </c>
      <c r="R8658" s="38">
        <f t="shared" si="541"/>
        <v>10</v>
      </c>
      <c r="S8658" s="38">
        <f t="shared" ca="1" si="542"/>
        <v>0</v>
      </c>
      <c r="T8658" s="38">
        <f t="shared" ca="1" si="543"/>
        <v>10</v>
      </c>
      <c r="U8658" s="38">
        <f ca="1">SUM($R$9:S8658)</f>
        <v>-221500</v>
      </c>
    </row>
    <row r="8659" spans="16:21" x14ac:dyDescent="0.2">
      <c r="P8659">
        <v>8651</v>
      </c>
      <c r="Q8659" s="37">
        <f t="shared" ca="1" si="540"/>
        <v>0</v>
      </c>
      <c r="R8659" s="38">
        <f t="shared" si="541"/>
        <v>10</v>
      </c>
      <c r="S8659" s="38">
        <f t="shared" ca="1" si="542"/>
        <v>0</v>
      </c>
      <c r="T8659" s="38">
        <f t="shared" ca="1" si="543"/>
        <v>10</v>
      </c>
      <c r="U8659" s="38">
        <f ca="1">SUM($R$9:S8659)</f>
        <v>-221490</v>
      </c>
    </row>
    <row r="8660" spans="16:21" x14ac:dyDescent="0.2">
      <c r="P8660">
        <v>8652</v>
      </c>
      <c r="Q8660" s="37">
        <f t="shared" ca="1" si="540"/>
        <v>0</v>
      </c>
      <c r="R8660" s="38">
        <f t="shared" si="541"/>
        <v>10</v>
      </c>
      <c r="S8660" s="38">
        <f t="shared" ca="1" si="542"/>
        <v>0</v>
      </c>
      <c r="T8660" s="38">
        <f t="shared" ca="1" si="543"/>
        <v>10</v>
      </c>
      <c r="U8660" s="38">
        <f ca="1">SUM($R$9:S8660)</f>
        <v>-221480</v>
      </c>
    </row>
    <row r="8661" spans="16:21" x14ac:dyDescent="0.2">
      <c r="P8661">
        <v>8653</v>
      </c>
      <c r="Q8661" s="37">
        <f t="shared" ca="1" si="540"/>
        <v>0</v>
      </c>
      <c r="R8661" s="38">
        <f t="shared" si="541"/>
        <v>10</v>
      </c>
      <c r="S8661" s="38">
        <f t="shared" ca="1" si="542"/>
        <v>0</v>
      </c>
      <c r="T8661" s="38">
        <f t="shared" ca="1" si="543"/>
        <v>10</v>
      </c>
      <c r="U8661" s="38">
        <f ca="1">SUM($R$9:S8661)</f>
        <v>-221470</v>
      </c>
    </row>
    <row r="8662" spans="16:21" x14ac:dyDescent="0.2">
      <c r="P8662">
        <v>8654</v>
      </c>
      <c r="Q8662" s="37">
        <f t="shared" ca="1" si="540"/>
        <v>0</v>
      </c>
      <c r="R8662" s="38">
        <f t="shared" si="541"/>
        <v>10</v>
      </c>
      <c r="S8662" s="38">
        <f t="shared" ca="1" si="542"/>
        <v>0</v>
      </c>
      <c r="T8662" s="38">
        <f t="shared" ca="1" si="543"/>
        <v>10</v>
      </c>
      <c r="U8662" s="38">
        <f ca="1">SUM($R$9:S8662)</f>
        <v>-221460</v>
      </c>
    </row>
    <row r="8663" spans="16:21" x14ac:dyDescent="0.2">
      <c r="P8663">
        <v>8655</v>
      </c>
      <c r="Q8663" s="37">
        <f t="shared" ca="1" si="540"/>
        <v>0</v>
      </c>
      <c r="R8663" s="38">
        <f t="shared" si="541"/>
        <v>10</v>
      </c>
      <c r="S8663" s="38">
        <f t="shared" ca="1" si="542"/>
        <v>0</v>
      </c>
      <c r="T8663" s="38">
        <f t="shared" ca="1" si="543"/>
        <v>10</v>
      </c>
      <c r="U8663" s="38">
        <f ca="1">SUM($R$9:S8663)</f>
        <v>-221450</v>
      </c>
    </row>
    <row r="8664" spans="16:21" x14ac:dyDescent="0.2">
      <c r="P8664">
        <v>8656</v>
      </c>
      <c r="Q8664" s="37">
        <f t="shared" ca="1" si="540"/>
        <v>0</v>
      </c>
      <c r="R8664" s="38">
        <f t="shared" si="541"/>
        <v>10</v>
      </c>
      <c r="S8664" s="38">
        <f t="shared" ca="1" si="542"/>
        <v>0</v>
      </c>
      <c r="T8664" s="38">
        <f t="shared" ca="1" si="543"/>
        <v>10</v>
      </c>
      <c r="U8664" s="38">
        <f ca="1">SUM($R$9:S8664)</f>
        <v>-221440</v>
      </c>
    </row>
    <row r="8665" spans="16:21" x14ac:dyDescent="0.2">
      <c r="P8665">
        <v>8657</v>
      </c>
      <c r="Q8665" s="37">
        <f t="shared" ca="1" si="540"/>
        <v>0</v>
      </c>
      <c r="R8665" s="38">
        <f t="shared" si="541"/>
        <v>10</v>
      </c>
      <c r="S8665" s="38">
        <f t="shared" ca="1" si="542"/>
        <v>0</v>
      </c>
      <c r="T8665" s="38">
        <f t="shared" ca="1" si="543"/>
        <v>10</v>
      </c>
      <c r="U8665" s="38">
        <f ca="1">SUM($R$9:S8665)</f>
        <v>-221430</v>
      </c>
    </row>
    <row r="8666" spans="16:21" x14ac:dyDescent="0.2">
      <c r="P8666">
        <v>8658</v>
      </c>
      <c r="Q8666" s="37">
        <f t="shared" ca="1" si="540"/>
        <v>0</v>
      </c>
      <c r="R8666" s="38">
        <f t="shared" si="541"/>
        <v>10</v>
      </c>
      <c r="S8666" s="38">
        <f t="shared" ca="1" si="542"/>
        <v>0</v>
      </c>
      <c r="T8666" s="38">
        <f t="shared" ca="1" si="543"/>
        <v>10</v>
      </c>
      <c r="U8666" s="38">
        <f ca="1">SUM($R$9:S8666)</f>
        <v>-221420</v>
      </c>
    </row>
    <row r="8667" spans="16:21" x14ac:dyDescent="0.2">
      <c r="P8667">
        <v>8659</v>
      </c>
      <c r="Q8667" s="37">
        <f t="shared" ca="1" si="540"/>
        <v>0</v>
      </c>
      <c r="R8667" s="38">
        <f t="shared" si="541"/>
        <v>10</v>
      </c>
      <c r="S8667" s="38">
        <f t="shared" ca="1" si="542"/>
        <v>0</v>
      </c>
      <c r="T8667" s="38">
        <f t="shared" ca="1" si="543"/>
        <v>10</v>
      </c>
      <c r="U8667" s="38">
        <f ca="1">SUM($R$9:S8667)</f>
        <v>-221410</v>
      </c>
    </row>
    <row r="8668" spans="16:21" x14ac:dyDescent="0.2">
      <c r="P8668">
        <v>8660</v>
      </c>
      <c r="Q8668" s="37">
        <f t="shared" ca="1" si="540"/>
        <v>0</v>
      </c>
      <c r="R8668" s="38">
        <f t="shared" si="541"/>
        <v>10</v>
      </c>
      <c r="S8668" s="38">
        <f t="shared" ca="1" si="542"/>
        <v>0</v>
      </c>
      <c r="T8668" s="38">
        <f t="shared" ca="1" si="543"/>
        <v>10</v>
      </c>
      <c r="U8668" s="38">
        <f ca="1">SUM($R$9:S8668)</f>
        <v>-221400</v>
      </c>
    </row>
    <row r="8669" spans="16:21" x14ac:dyDescent="0.2">
      <c r="P8669">
        <v>8661</v>
      </c>
      <c r="Q8669" s="37">
        <f t="shared" ca="1" si="540"/>
        <v>0</v>
      </c>
      <c r="R8669" s="38">
        <f t="shared" si="541"/>
        <v>10</v>
      </c>
      <c r="S8669" s="38">
        <f t="shared" ca="1" si="542"/>
        <v>0</v>
      </c>
      <c r="T8669" s="38">
        <f t="shared" ca="1" si="543"/>
        <v>10</v>
      </c>
      <c r="U8669" s="38">
        <f ca="1">SUM($R$9:S8669)</f>
        <v>-221390</v>
      </c>
    </row>
    <row r="8670" spans="16:21" x14ac:dyDescent="0.2">
      <c r="P8670">
        <v>8662</v>
      </c>
      <c r="Q8670" s="37">
        <f t="shared" ca="1" si="540"/>
        <v>0</v>
      </c>
      <c r="R8670" s="38">
        <f t="shared" si="541"/>
        <v>10</v>
      </c>
      <c r="S8670" s="38">
        <f t="shared" ca="1" si="542"/>
        <v>0</v>
      </c>
      <c r="T8670" s="38">
        <f t="shared" ca="1" si="543"/>
        <v>10</v>
      </c>
      <c r="U8670" s="38">
        <f ca="1">SUM($R$9:S8670)</f>
        <v>-221380</v>
      </c>
    </row>
    <row r="8671" spans="16:21" x14ac:dyDescent="0.2">
      <c r="P8671">
        <v>8663</v>
      </c>
      <c r="Q8671" s="37">
        <f t="shared" ca="1" si="540"/>
        <v>0</v>
      </c>
      <c r="R8671" s="38">
        <f t="shared" si="541"/>
        <v>10</v>
      </c>
      <c r="S8671" s="38">
        <f t="shared" ca="1" si="542"/>
        <v>0</v>
      </c>
      <c r="T8671" s="38">
        <f t="shared" ca="1" si="543"/>
        <v>10</v>
      </c>
      <c r="U8671" s="38">
        <f ca="1">SUM($R$9:S8671)</f>
        <v>-221370</v>
      </c>
    </row>
    <row r="8672" spans="16:21" x14ac:dyDescent="0.2">
      <c r="P8672">
        <v>8664</v>
      </c>
      <c r="Q8672" s="37">
        <f t="shared" ca="1" si="540"/>
        <v>0</v>
      </c>
      <c r="R8672" s="38">
        <f t="shared" si="541"/>
        <v>10</v>
      </c>
      <c r="S8672" s="38">
        <f t="shared" ca="1" si="542"/>
        <v>0</v>
      </c>
      <c r="T8672" s="38">
        <f t="shared" ca="1" si="543"/>
        <v>10</v>
      </c>
      <c r="U8672" s="38">
        <f ca="1">SUM($R$9:S8672)</f>
        <v>-221360</v>
      </c>
    </row>
    <row r="8673" spans="16:21" x14ac:dyDescent="0.2">
      <c r="P8673">
        <v>8665</v>
      </c>
      <c r="Q8673" s="37">
        <f t="shared" ca="1" si="540"/>
        <v>0</v>
      </c>
      <c r="R8673" s="38">
        <f t="shared" si="541"/>
        <v>10</v>
      </c>
      <c r="S8673" s="38">
        <f t="shared" ca="1" si="542"/>
        <v>0</v>
      </c>
      <c r="T8673" s="38">
        <f t="shared" ca="1" si="543"/>
        <v>10</v>
      </c>
      <c r="U8673" s="38">
        <f ca="1">SUM($R$9:S8673)</f>
        <v>-221350</v>
      </c>
    </row>
    <row r="8674" spans="16:21" x14ac:dyDescent="0.2">
      <c r="P8674">
        <v>8666</v>
      </c>
      <c r="Q8674" s="37">
        <f t="shared" ca="1" si="540"/>
        <v>0</v>
      </c>
      <c r="R8674" s="38">
        <f t="shared" si="541"/>
        <v>10</v>
      </c>
      <c r="S8674" s="38">
        <f t="shared" ca="1" si="542"/>
        <v>0</v>
      </c>
      <c r="T8674" s="38">
        <f t="shared" ca="1" si="543"/>
        <v>10</v>
      </c>
      <c r="U8674" s="38">
        <f ca="1">SUM($R$9:S8674)</f>
        <v>-221340</v>
      </c>
    </row>
    <row r="8675" spans="16:21" x14ac:dyDescent="0.2">
      <c r="P8675">
        <v>8667</v>
      </c>
      <c r="Q8675" s="37">
        <f t="shared" ca="1" si="540"/>
        <v>0</v>
      </c>
      <c r="R8675" s="38">
        <f t="shared" si="541"/>
        <v>10</v>
      </c>
      <c r="S8675" s="38">
        <f t="shared" ca="1" si="542"/>
        <v>0</v>
      </c>
      <c r="T8675" s="38">
        <f t="shared" ca="1" si="543"/>
        <v>10</v>
      </c>
      <c r="U8675" s="38">
        <f ca="1">SUM($R$9:S8675)</f>
        <v>-221330</v>
      </c>
    </row>
    <row r="8676" spans="16:21" x14ac:dyDescent="0.2">
      <c r="P8676">
        <v>8668</v>
      </c>
      <c r="Q8676" s="37">
        <f t="shared" ca="1" si="540"/>
        <v>0</v>
      </c>
      <c r="R8676" s="38">
        <f t="shared" si="541"/>
        <v>10</v>
      </c>
      <c r="S8676" s="38">
        <f t="shared" ca="1" si="542"/>
        <v>0</v>
      </c>
      <c r="T8676" s="38">
        <f t="shared" ca="1" si="543"/>
        <v>10</v>
      </c>
      <c r="U8676" s="38">
        <f ca="1">SUM($R$9:S8676)</f>
        <v>-221320</v>
      </c>
    </row>
    <row r="8677" spans="16:21" x14ac:dyDescent="0.2">
      <c r="P8677">
        <v>8669</v>
      </c>
      <c r="Q8677" s="37">
        <f t="shared" ca="1" si="540"/>
        <v>0</v>
      </c>
      <c r="R8677" s="38">
        <f t="shared" si="541"/>
        <v>10</v>
      </c>
      <c r="S8677" s="38">
        <f t="shared" ca="1" si="542"/>
        <v>0</v>
      </c>
      <c r="T8677" s="38">
        <f t="shared" ca="1" si="543"/>
        <v>10</v>
      </c>
      <c r="U8677" s="38">
        <f ca="1">SUM($R$9:S8677)</f>
        <v>-221310</v>
      </c>
    </row>
    <row r="8678" spans="16:21" x14ac:dyDescent="0.2">
      <c r="P8678">
        <v>8670</v>
      </c>
      <c r="Q8678" s="37">
        <f t="shared" ca="1" si="540"/>
        <v>0</v>
      </c>
      <c r="R8678" s="38">
        <f t="shared" si="541"/>
        <v>10</v>
      </c>
      <c r="S8678" s="38">
        <f t="shared" ca="1" si="542"/>
        <v>0</v>
      </c>
      <c r="T8678" s="38">
        <f t="shared" ca="1" si="543"/>
        <v>10</v>
      </c>
      <c r="U8678" s="38">
        <f ca="1">SUM($R$9:S8678)</f>
        <v>-221300</v>
      </c>
    </row>
    <row r="8679" spans="16:21" x14ac:dyDescent="0.2">
      <c r="P8679">
        <v>8671</v>
      </c>
      <c r="Q8679" s="37">
        <f t="shared" ca="1" si="540"/>
        <v>0</v>
      </c>
      <c r="R8679" s="38">
        <f t="shared" si="541"/>
        <v>10</v>
      </c>
      <c r="S8679" s="38">
        <f t="shared" ca="1" si="542"/>
        <v>0</v>
      </c>
      <c r="T8679" s="38">
        <f t="shared" ca="1" si="543"/>
        <v>10</v>
      </c>
      <c r="U8679" s="38">
        <f ca="1">SUM($R$9:S8679)</f>
        <v>-221290</v>
      </c>
    </row>
    <row r="8680" spans="16:21" x14ac:dyDescent="0.2">
      <c r="P8680">
        <v>8672</v>
      </c>
      <c r="Q8680" s="37">
        <f t="shared" ca="1" si="540"/>
        <v>0</v>
      </c>
      <c r="R8680" s="38">
        <f t="shared" si="541"/>
        <v>10</v>
      </c>
      <c r="S8680" s="38">
        <f t="shared" ca="1" si="542"/>
        <v>0</v>
      </c>
      <c r="T8680" s="38">
        <f t="shared" ca="1" si="543"/>
        <v>10</v>
      </c>
      <c r="U8680" s="38">
        <f ca="1">SUM($R$9:S8680)</f>
        <v>-221280</v>
      </c>
    </row>
    <row r="8681" spans="16:21" x14ac:dyDescent="0.2">
      <c r="P8681">
        <v>8673</v>
      </c>
      <c r="Q8681" s="37">
        <f t="shared" ca="1" si="540"/>
        <v>0</v>
      </c>
      <c r="R8681" s="38">
        <f t="shared" si="541"/>
        <v>10</v>
      </c>
      <c r="S8681" s="38">
        <f t="shared" ca="1" si="542"/>
        <v>0</v>
      </c>
      <c r="T8681" s="38">
        <f t="shared" ca="1" si="543"/>
        <v>10</v>
      </c>
      <c r="U8681" s="38">
        <f ca="1">SUM($R$9:S8681)</f>
        <v>-221270</v>
      </c>
    </row>
    <row r="8682" spans="16:21" x14ac:dyDescent="0.2">
      <c r="P8682">
        <v>8674</v>
      </c>
      <c r="Q8682" s="37">
        <f t="shared" ca="1" si="540"/>
        <v>0</v>
      </c>
      <c r="R8682" s="38">
        <f t="shared" si="541"/>
        <v>10</v>
      </c>
      <c r="S8682" s="38">
        <f t="shared" ca="1" si="542"/>
        <v>0</v>
      </c>
      <c r="T8682" s="38">
        <f t="shared" ca="1" si="543"/>
        <v>10</v>
      </c>
      <c r="U8682" s="38">
        <f ca="1">SUM($R$9:S8682)</f>
        <v>-221260</v>
      </c>
    </row>
    <row r="8683" spans="16:21" x14ac:dyDescent="0.2">
      <c r="P8683">
        <v>8675</v>
      </c>
      <c r="Q8683" s="37">
        <f t="shared" ca="1" si="540"/>
        <v>0</v>
      </c>
      <c r="R8683" s="38">
        <f t="shared" si="541"/>
        <v>10</v>
      </c>
      <c r="S8683" s="38">
        <f t="shared" ca="1" si="542"/>
        <v>0</v>
      </c>
      <c r="T8683" s="38">
        <f t="shared" ca="1" si="543"/>
        <v>10</v>
      </c>
      <c r="U8683" s="38">
        <f ca="1">SUM($R$9:S8683)</f>
        <v>-221250</v>
      </c>
    </row>
    <row r="8684" spans="16:21" x14ac:dyDescent="0.2">
      <c r="P8684">
        <v>8676</v>
      </c>
      <c r="Q8684" s="37">
        <f t="shared" ca="1" si="540"/>
        <v>0</v>
      </c>
      <c r="R8684" s="38">
        <f t="shared" si="541"/>
        <v>10</v>
      </c>
      <c r="S8684" s="38">
        <f t="shared" ca="1" si="542"/>
        <v>0</v>
      </c>
      <c r="T8684" s="38">
        <f t="shared" ca="1" si="543"/>
        <v>10</v>
      </c>
      <c r="U8684" s="38">
        <f ca="1">SUM($R$9:S8684)</f>
        <v>-221240</v>
      </c>
    </row>
    <row r="8685" spans="16:21" x14ac:dyDescent="0.2">
      <c r="P8685">
        <v>8677</v>
      </c>
      <c r="Q8685" s="37">
        <f t="shared" ca="1" si="540"/>
        <v>0</v>
      </c>
      <c r="R8685" s="38">
        <f t="shared" si="541"/>
        <v>10</v>
      </c>
      <c r="S8685" s="38">
        <f t="shared" ca="1" si="542"/>
        <v>0</v>
      </c>
      <c r="T8685" s="38">
        <f t="shared" ca="1" si="543"/>
        <v>10</v>
      </c>
      <c r="U8685" s="38">
        <f ca="1">SUM($R$9:S8685)</f>
        <v>-221230</v>
      </c>
    </row>
    <row r="8686" spans="16:21" x14ac:dyDescent="0.2">
      <c r="P8686">
        <v>8678</v>
      </c>
      <c r="Q8686" s="37">
        <f t="shared" ca="1" si="540"/>
        <v>0</v>
      </c>
      <c r="R8686" s="38">
        <f t="shared" si="541"/>
        <v>10</v>
      </c>
      <c r="S8686" s="38">
        <f t="shared" ca="1" si="542"/>
        <v>0</v>
      </c>
      <c r="T8686" s="38">
        <f t="shared" ca="1" si="543"/>
        <v>10</v>
      </c>
      <c r="U8686" s="38">
        <f ca="1">SUM($R$9:S8686)</f>
        <v>-221220</v>
      </c>
    </row>
    <row r="8687" spans="16:21" x14ac:dyDescent="0.2">
      <c r="P8687">
        <v>8679</v>
      </c>
      <c r="Q8687" s="37">
        <f t="shared" ca="1" si="540"/>
        <v>0</v>
      </c>
      <c r="R8687" s="38">
        <f t="shared" si="541"/>
        <v>10</v>
      </c>
      <c r="S8687" s="38">
        <f t="shared" ca="1" si="542"/>
        <v>0</v>
      </c>
      <c r="T8687" s="38">
        <f t="shared" ca="1" si="543"/>
        <v>10</v>
      </c>
      <c r="U8687" s="38">
        <f ca="1">SUM($R$9:S8687)</f>
        <v>-221210</v>
      </c>
    </row>
    <row r="8688" spans="16:21" x14ac:dyDescent="0.2">
      <c r="P8688">
        <v>8680</v>
      </c>
      <c r="Q8688" s="37">
        <f t="shared" ca="1" si="540"/>
        <v>0</v>
      </c>
      <c r="R8688" s="38">
        <f t="shared" si="541"/>
        <v>10</v>
      </c>
      <c r="S8688" s="38">
        <f t="shared" ca="1" si="542"/>
        <v>0</v>
      </c>
      <c r="T8688" s="38">
        <f t="shared" ca="1" si="543"/>
        <v>10</v>
      </c>
      <c r="U8688" s="38">
        <f ca="1">SUM($R$9:S8688)</f>
        <v>-221200</v>
      </c>
    </row>
    <row r="8689" spans="16:21" x14ac:dyDescent="0.2">
      <c r="P8689">
        <v>8681</v>
      </c>
      <c r="Q8689" s="37">
        <f t="shared" ref="Q8689:Q8752" ca="1" si="544">IF(RAND()&lt;$C$2,1,0)</f>
        <v>0</v>
      </c>
      <c r="R8689" s="38">
        <f t="shared" ref="R8689:R8752" si="545">$G$2</f>
        <v>10</v>
      </c>
      <c r="S8689" s="38">
        <f t="shared" ref="S8689:S8752" ca="1" si="546">IF(Q8689=1,$G$3,$G$4)</f>
        <v>0</v>
      </c>
      <c r="T8689" s="38">
        <f t="shared" ca="1" si="543"/>
        <v>10</v>
      </c>
      <c r="U8689" s="38">
        <f ca="1">SUM($R$9:S8689)</f>
        <v>-221190</v>
      </c>
    </row>
    <row r="8690" spans="16:21" x14ac:dyDescent="0.2">
      <c r="P8690">
        <v>8682</v>
      </c>
      <c r="Q8690" s="37">
        <f t="shared" ca="1" si="544"/>
        <v>0</v>
      </c>
      <c r="R8690" s="38">
        <f t="shared" si="545"/>
        <v>10</v>
      </c>
      <c r="S8690" s="38">
        <f t="shared" ca="1" si="546"/>
        <v>0</v>
      </c>
      <c r="T8690" s="38">
        <f t="shared" ca="1" si="543"/>
        <v>10</v>
      </c>
      <c r="U8690" s="38">
        <f ca="1">SUM($R$9:S8690)</f>
        <v>-221180</v>
      </c>
    </row>
    <row r="8691" spans="16:21" x14ac:dyDescent="0.2">
      <c r="P8691">
        <v>8683</v>
      </c>
      <c r="Q8691" s="37">
        <f t="shared" ca="1" si="544"/>
        <v>0</v>
      </c>
      <c r="R8691" s="38">
        <f t="shared" si="545"/>
        <v>10</v>
      </c>
      <c r="S8691" s="38">
        <f t="shared" ca="1" si="546"/>
        <v>0</v>
      </c>
      <c r="T8691" s="38">
        <f t="shared" ca="1" si="543"/>
        <v>10</v>
      </c>
      <c r="U8691" s="38">
        <f ca="1">SUM($R$9:S8691)</f>
        <v>-221170</v>
      </c>
    </row>
    <row r="8692" spans="16:21" x14ac:dyDescent="0.2">
      <c r="P8692">
        <v>8684</v>
      </c>
      <c r="Q8692" s="37">
        <f t="shared" ca="1" si="544"/>
        <v>0</v>
      </c>
      <c r="R8692" s="38">
        <f t="shared" si="545"/>
        <v>10</v>
      </c>
      <c r="S8692" s="38">
        <f t="shared" ca="1" si="546"/>
        <v>0</v>
      </c>
      <c r="T8692" s="38">
        <f t="shared" ca="1" si="543"/>
        <v>10</v>
      </c>
      <c r="U8692" s="38">
        <f ca="1">SUM($R$9:S8692)</f>
        <v>-221160</v>
      </c>
    </row>
    <row r="8693" spans="16:21" x14ac:dyDescent="0.2">
      <c r="P8693">
        <v>8685</v>
      </c>
      <c r="Q8693" s="37">
        <f t="shared" ca="1" si="544"/>
        <v>0</v>
      </c>
      <c r="R8693" s="38">
        <f t="shared" si="545"/>
        <v>10</v>
      </c>
      <c r="S8693" s="38">
        <f t="shared" ca="1" si="546"/>
        <v>0</v>
      </c>
      <c r="T8693" s="38">
        <f t="shared" ca="1" si="543"/>
        <v>10</v>
      </c>
      <c r="U8693" s="38">
        <f ca="1">SUM($R$9:S8693)</f>
        <v>-221150</v>
      </c>
    </row>
    <row r="8694" spans="16:21" x14ac:dyDescent="0.2">
      <c r="P8694">
        <v>8686</v>
      </c>
      <c r="Q8694" s="37">
        <f t="shared" ca="1" si="544"/>
        <v>0</v>
      </c>
      <c r="R8694" s="38">
        <f t="shared" si="545"/>
        <v>10</v>
      </c>
      <c r="S8694" s="38">
        <f t="shared" ca="1" si="546"/>
        <v>0</v>
      </c>
      <c r="T8694" s="38">
        <f t="shared" ca="1" si="543"/>
        <v>10</v>
      </c>
      <c r="U8694" s="38">
        <f ca="1">SUM($R$9:S8694)</f>
        <v>-221140</v>
      </c>
    </row>
    <row r="8695" spans="16:21" x14ac:dyDescent="0.2">
      <c r="P8695">
        <v>8687</v>
      </c>
      <c r="Q8695" s="37">
        <f t="shared" ca="1" si="544"/>
        <v>0</v>
      </c>
      <c r="R8695" s="38">
        <f t="shared" si="545"/>
        <v>10</v>
      </c>
      <c r="S8695" s="38">
        <f t="shared" ca="1" si="546"/>
        <v>0</v>
      </c>
      <c r="T8695" s="38">
        <f t="shared" ca="1" si="543"/>
        <v>10</v>
      </c>
      <c r="U8695" s="38">
        <f ca="1">SUM($R$9:S8695)</f>
        <v>-221130</v>
      </c>
    </row>
    <row r="8696" spans="16:21" x14ac:dyDescent="0.2">
      <c r="P8696">
        <v>8688</v>
      </c>
      <c r="Q8696" s="37">
        <f t="shared" ca="1" si="544"/>
        <v>0</v>
      </c>
      <c r="R8696" s="38">
        <f t="shared" si="545"/>
        <v>10</v>
      </c>
      <c r="S8696" s="38">
        <f t="shared" ca="1" si="546"/>
        <v>0</v>
      </c>
      <c r="T8696" s="38">
        <f t="shared" ca="1" si="543"/>
        <v>10</v>
      </c>
      <c r="U8696" s="38">
        <f ca="1">SUM($R$9:S8696)</f>
        <v>-221120</v>
      </c>
    </row>
    <row r="8697" spans="16:21" x14ac:dyDescent="0.2">
      <c r="P8697">
        <v>8689</v>
      </c>
      <c r="Q8697" s="37">
        <f t="shared" ca="1" si="544"/>
        <v>0</v>
      </c>
      <c r="R8697" s="38">
        <f t="shared" si="545"/>
        <v>10</v>
      </c>
      <c r="S8697" s="38">
        <f t="shared" ca="1" si="546"/>
        <v>0</v>
      </c>
      <c r="T8697" s="38">
        <f t="shared" ca="1" si="543"/>
        <v>10</v>
      </c>
      <c r="U8697" s="38">
        <f ca="1">SUM($R$9:S8697)</f>
        <v>-221110</v>
      </c>
    </row>
    <row r="8698" spans="16:21" x14ac:dyDescent="0.2">
      <c r="P8698">
        <v>8690</v>
      </c>
      <c r="Q8698" s="37">
        <f t="shared" ca="1" si="544"/>
        <v>0</v>
      </c>
      <c r="R8698" s="38">
        <f t="shared" si="545"/>
        <v>10</v>
      </c>
      <c r="S8698" s="38">
        <f t="shared" ca="1" si="546"/>
        <v>0</v>
      </c>
      <c r="T8698" s="38">
        <f t="shared" ca="1" si="543"/>
        <v>10</v>
      </c>
      <c r="U8698" s="38">
        <f ca="1">SUM($R$9:S8698)</f>
        <v>-221100</v>
      </c>
    </row>
    <row r="8699" spans="16:21" x14ac:dyDescent="0.2">
      <c r="P8699">
        <v>8691</v>
      </c>
      <c r="Q8699" s="37">
        <f t="shared" ca="1" si="544"/>
        <v>0</v>
      </c>
      <c r="R8699" s="38">
        <f t="shared" si="545"/>
        <v>10</v>
      </c>
      <c r="S8699" s="38">
        <f t="shared" ca="1" si="546"/>
        <v>0</v>
      </c>
      <c r="T8699" s="38">
        <f t="shared" ca="1" si="543"/>
        <v>10</v>
      </c>
      <c r="U8699" s="38">
        <f ca="1">SUM($R$9:S8699)</f>
        <v>-221090</v>
      </c>
    </row>
    <row r="8700" spans="16:21" x14ac:dyDescent="0.2">
      <c r="P8700">
        <v>8692</v>
      </c>
      <c r="Q8700" s="37">
        <f t="shared" ca="1" si="544"/>
        <v>0</v>
      </c>
      <c r="R8700" s="38">
        <f t="shared" si="545"/>
        <v>10</v>
      </c>
      <c r="S8700" s="38">
        <f t="shared" ca="1" si="546"/>
        <v>0</v>
      </c>
      <c r="T8700" s="38">
        <f t="shared" ca="1" si="543"/>
        <v>10</v>
      </c>
      <c r="U8700" s="38">
        <f ca="1">SUM($R$9:S8700)</f>
        <v>-221080</v>
      </c>
    </row>
    <row r="8701" spans="16:21" x14ac:dyDescent="0.2">
      <c r="P8701">
        <v>8693</v>
      </c>
      <c r="Q8701" s="37">
        <f t="shared" ca="1" si="544"/>
        <v>0</v>
      </c>
      <c r="R8701" s="38">
        <f t="shared" si="545"/>
        <v>10</v>
      </c>
      <c r="S8701" s="38">
        <f t="shared" ca="1" si="546"/>
        <v>0</v>
      </c>
      <c r="T8701" s="38">
        <f t="shared" ca="1" si="543"/>
        <v>10</v>
      </c>
      <c r="U8701" s="38">
        <f ca="1">SUM($R$9:S8701)</f>
        <v>-221070</v>
      </c>
    </row>
    <row r="8702" spans="16:21" x14ac:dyDescent="0.2">
      <c r="P8702">
        <v>8694</v>
      </c>
      <c r="Q8702" s="37">
        <f t="shared" ca="1" si="544"/>
        <v>0</v>
      </c>
      <c r="R8702" s="38">
        <f t="shared" si="545"/>
        <v>10</v>
      </c>
      <c r="S8702" s="38">
        <f t="shared" ca="1" si="546"/>
        <v>0</v>
      </c>
      <c r="T8702" s="38">
        <f t="shared" ca="1" si="543"/>
        <v>10</v>
      </c>
      <c r="U8702" s="38">
        <f ca="1">SUM($R$9:S8702)</f>
        <v>-221060</v>
      </c>
    </row>
    <row r="8703" spans="16:21" x14ac:dyDescent="0.2">
      <c r="P8703">
        <v>8695</v>
      </c>
      <c r="Q8703" s="37">
        <f t="shared" ca="1" si="544"/>
        <v>0</v>
      </c>
      <c r="R8703" s="38">
        <f t="shared" si="545"/>
        <v>10</v>
      </c>
      <c r="S8703" s="38">
        <f t="shared" ca="1" si="546"/>
        <v>0</v>
      </c>
      <c r="T8703" s="38">
        <f t="shared" ca="1" si="543"/>
        <v>10</v>
      </c>
      <c r="U8703" s="38">
        <f ca="1">SUM($R$9:S8703)</f>
        <v>-221050</v>
      </c>
    </row>
    <row r="8704" spans="16:21" x14ac:dyDescent="0.2">
      <c r="P8704">
        <v>8696</v>
      </c>
      <c r="Q8704" s="37">
        <f t="shared" ca="1" si="544"/>
        <v>0</v>
      </c>
      <c r="R8704" s="38">
        <f t="shared" si="545"/>
        <v>10</v>
      </c>
      <c r="S8704" s="38">
        <f t="shared" ca="1" si="546"/>
        <v>0</v>
      </c>
      <c r="T8704" s="38">
        <f t="shared" ca="1" si="543"/>
        <v>10</v>
      </c>
      <c r="U8704" s="38">
        <f ca="1">SUM($R$9:S8704)</f>
        <v>-221040</v>
      </c>
    </row>
    <row r="8705" spans="16:21" x14ac:dyDescent="0.2">
      <c r="P8705">
        <v>8697</v>
      </c>
      <c r="Q8705" s="37">
        <f t="shared" ca="1" si="544"/>
        <v>0</v>
      </c>
      <c r="R8705" s="38">
        <f t="shared" si="545"/>
        <v>10</v>
      </c>
      <c r="S8705" s="38">
        <f t="shared" ca="1" si="546"/>
        <v>0</v>
      </c>
      <c r="T8705" s="38">
        <f t="shared" ca="1" si="543"/>
        <v>10</v>
      </c>
      <c r="U8705" s="38">
        <f ca="1">SUM($R$9:S8705)</f>
        <v>-221030</v>
      </c>
    </row>
    <row r="8706" spans="16:21" x14ac:dyDescent="0.2">
      <c r="P8706">
        <v>8698</v>
      </c>
      <c r="Q8706" s="37">
        <f t="shared" ca="1" si="544"/>
        <v>0</v>
      </c>
      <c r="R8706" s="38">
        <f t="shared" si="545"/>
        <v>10</v>
      </c>
      <c r="S8706" s="38">
        <f t="shared" ca="1" si="546"/>
        <v>0</v>
      </c>
      <c r="T8706" s="38">
        <f t="shared" ca="1" si="543"/>
        <v>10</v>
      </c>
      <c r="U8706" s="38">
        <f ca="1">SUM($R$9:S8706)</f>
        <v>-221020</v>
      </c>
    </row>
    <row r="8707" spans="16:21" x14ac:dyDescent="0.2">
      <c r="P8707">
        <v>8699</v>
      </c>
      <c r="Q8707" s="37">
        <f t="shared" ca="1" si="544"/>
        <v>0</v>
      </c>
      <c r="R8707" s="38">
        <f t="shared" si="545"/>
        <v>10</v>
      </c>
      <c r="S8707" s="38">
        <f t="shared" ca="1" si="546"/>
        <v>0</v>
      </c>
      <c r="T8707" s="38">
        <f t="shared" ca="1" si="543"/>
        <v>10</v>
      </c>
      <c r="U8707" s="38">
        <f ca="1">SUM($R$9:S8707)</f>
        <v>-221010</v>
      </c>
    </row>
    <row r="8708" spans="16:21" x14ac:dyDescent="0.2">
      <c r="P8708">
        <v>8700</v>
      </c>
      <c r="Q8708" s="37">
        <f t="shared" ca="1" si="544"/>
        <v>0</v>
      </c>
      <c r="R8708" s="38">
        <f t="shared" si="545"/>
        <v>10</v>
      </c>
      <c r="S8708" s="38">
        <f t="shared" ca="1" si="546"/>
        <v>0</v>
      </c>
      <c r="T8708" s="38">
        <f t="shared" ca="1" si="543"/>
        <v>10</v>
      </c>
      <c r="U8708" s="38">
        <f ca="1">SUM($R$9:S8708)</f>
        <v>-221000</v>
      </c>
    </row>
    <row r="8709" spans="16:21" x14ac:dyDescent="0.2">
      <c r="P8709">
        <v>8701</v>
      </c>
      <c r="Q8709" s="37">
        <f t="shared" ca="1" si="544"/>
        <v>0</v>
      </c>
      <c r="R8709" s="38">
        <f t="shared" si="545"/>
        <v>10</v>
      </c>
      <c r="S8709" s="38">
        <f t="shared" ca="1" si="546"/>
        <v>0</v>
      </c>
      <c r="T8709" s="38">
        <f t="shared" ca="1" si="543"/>
        <v>10</v>
      </c>
      <c r="U8709" s="38">
        <f ca="1">SUM($R$9:S8709)</f>
        <v>-220990</v>
      </c>
    </row>
    <row r="8710" spans="16:21" x14ac:dyDescent="0.2">
      <c r="P8710">
        <v>8702</v>
      </c>
      <c r="Q8710" s="37">
        <f t="shared" ca="1" si="544"/>
        <v>0</v>
      </c>
      <c r="R8710" s="38">
        <f t="shared" si="545"/>
        <v>10</v>
      </c>
      <c r="S8710" s="38">
        <f t="shared" ca="1" si="546"/>
        <v>0</v>
      </c>
      <c r="T8710" s="38">
        <f t="shared" ca="1" si="543"/>
        <v>10</v>
      </c>
      <c r="U8710" s="38">
        <f ca="1">SUM($R$9:S8710)</f>
        <v>-220980</v>
      </c>
    </row>
    <row r="8711" spans="16:21" x14ac:dyDescent="0.2">
      <c r="P8711">
        <v>8703</v>
      </c>
      <c r="Q8711" s="37">
        <f t="shared" ca="1" si="544"/>
        <v>0</v>
      </c>
      <c r="R8711" s="38">
        <f t="shared" si="545"/>
        <v>10</v>
      </c>
      <c r="S8711" s="38">
        <f t="shared" ca="1" si="546"/>
        <v>0</v>
      </c>
      <c r="T8711" s="38">
        <f t="shared" ca="1" si="543"/>
        <v>10</v>
      </c>
      <c r="U8711" s="38">
        <f ca="1">SUM($R$9:S8711)</f>
        <v>-220970</v>
      </c>
    </row>
    <row r="8712" spans="16:21" x14ac:dyDescent="0.2">
      <c r="P8712">
        <v>8704</v>
      </c>
      <c r="Q8712" s="37">
        <f t="shared" ca="1" si="544"/>
        <v>0</v>
      </c>
      <c r="R8712" s="38">
        <f t="shared" si="545"/>
        <v>10</v>
      </c>
      <c r="S8712" s="38">
        <f t="shared" ca="1" si="546"/>
        <v>0</v>
      </c>
      <c r="T8712" s="38">
        <f t="shared" ca="1" si="543"/>
        <v>10</v>
      </c>
      <c r="U8712" s="38">
        <f ca="1">SUM($R$9:S8712)</f>
        <v>-220960</v>
      </c>
    </row>
    <row r="8713" spans="16:21" x14ac:dyDescent="0.2">
      <c r="P8713">
        <v>8705</v>
      </c>
      <c r="Q8713" s="37">
        <f t="shared" ca="1" si="544"/>
        <v>0</v>
      </c>
      <c r="R8713" s="38">
        <f t="shared" si="545"/>
        <v>10</v>
      </c>
      <c r="S8713" s="38">
        <f t="shared" ca="1" si="546"/>
        <v>0</v>
      </c>
      <c r="T8713" s="38">
        <f t="shared" ca="1" si="543"/>
        <v>10</v>
      </c>
      <c r="U8713" s="38">
        <f ca="1">SUM($R$9:S8713)</f>
        <v>-220950</v>
      </c>
    </row>
    <row r="8714" spans="16:21" x14ac:dyDescent="0.2">
      <c r="P8714">
        <v>8706</v>
      </c>
      <c r="Q8714" s="37">
        <f t="shared" ca="1" si="544"/>
        <v>0</v>
      </c>
      <c r="R8714" s="38">
        <f t="shared" si="545"/>
        <v>10</v>
      </c>
      <c r="S8714" s="38">
        <f t="shared" ca="1" si="546"/>
        <v>0</v>
      </c>
      <c r="T8714" s="38">
        <f t="shared" ref="T8714:T8777" ca="1" si="547">R8714+S8714</f>
        <v>10</v>
      </c>
      <c r="U8714" s="38">
        <f ca="1">SUM($R$9:S8714)</f>
        <v>-220940</v>
      </c>
    </row>
    <row r="8715" spans="16:21" x14ac:dyDescent="0.2">
      <c r="P8715">
        <v>8707</v>
      </c>
      <c r="Q8715" s="37">
        <f t="shared" ca="1" si="544"/>
        <v>1</v>
      </c>
      <c r="R8715" s="38">
        <f t="shared" si="545"/>
        <v>10</v>
      </c>
      <c r="S8715" s="38">
        <f t="shared" ca="1" si="546"/>
        <v>-1000</v>
      </c>
      <c r="T8715" s="38">
        <f t="shared" ca="1" si="547"/>
        <v>-990</v>
      </c>
      <c r="U8715" s="38">
        <f ca="1">SUM($R$9:S8715)</f>
        <v>-221930</v>
      </c>
    </row>
    <row r="8716" spans="16:21" x14ac:dyDescent="0.2">
      <c r="P8716">
        <v>8708</v>
      </c>
      <c r="Q8716" s="37">
        <f t="shared" ca="1" si="544"/>
        <v>0</v>
      </c>
      <c r="R8716" s="38">
        <f t="shared" si="545"/>
        <v>10</v>
      </c>
      <c r="S8716" s="38">
        <f t="shared" ca="1" si="546"/>
        <v>0</v>
      </c>
      <c r="T8716" s="38">
        <f t="shared" ca="1" si="547"/>
        <v>10</v>
      </c>
      <c r="U8716" s="38">
        <f ca="1">SUM($R$9:S8716)</f>
        <v>-221920</v>
      </c>
    </row>
    <row r="8717" spans="16:21" x14ac:dyDescent="0.2">
      <c r="P8717">
        <v>8709</v>
      </c>
      <c r="Q8717" s="37">
        <f t="shared" ca="1" si="544"/>
        <v>0</v>
      </c>
      <c r="R8717" s="38">
        <f t="shared" si="545"/>
        <v>10</v>
      </c>
      <c r="S8717" s="38">
        <f t="shared" ca="1" si="546"/>
        <v>0</v>
      </c>
      <c r="T8717" s="38">
        <f t="shared" ca="1" si="547"/>
        <v>10</v>
      </c>
      <c r="U8717" s="38">
        <f ca="1">SUM($R$9:S8717)</f>
        <v>-221910</v>
      </c>
    </row>
    <row r="8718" spans="16:21" x14ac:dyDescent="0.2">
      <c r="P8718">
        <v>8710</v>
      </c>
      <c r="Q8718" s="37">
        <f t="shared" ca="1" si="544"/>
        <v>0</v>
      </c>
      <c r="R8718" s="38">
        <f t="shared" si="545"/>
        <v>10</v>
      </c>
      <c r="S8718" s="38">
        <f t="shared" ca="1" si="546"/>
        <v>0</v>
      </c>
      <c r="T8718" s="38">
        <f t="shared" ca="1" si="547"/>
        <v>10</v>
      </c>
      <c r="U8718" s="38">
        <f ca="1">SUM($R$9:S8718)</f>
        <v>-221900</v>
      </c>
    </row>
    <row r="8719" spans="16:21" x14ac:dyDescent="0.2">
      <c r="P8719">
        <v>8711</v>
      </c>
      <c r="Q8719" s="37">
        <f t="shared" ca="1" si="544"/>
        <v>0</v>
      </c>
      <c r="R8719" s="38">
        <f t="shared" si="545"/>
        <v>10</v>
      </c>
      <c r="S8719" s="38">
        <f t="shared" ca="1" si="546"/>
        <v>0</v>
      </c>
      <c r="T8719" s="38">
        <f t="shared" ca="1" si="547"/>
        <v>10</v>
      </c>
      <c r="U8719" s="38">
        <f ca="1">SUM($R$9:S8719)</f>
        <v>-221890</v>
      </c>
    </row>
    <row r="8720" spans="16:21" x14ac:dyDescent="0.2">
      <c r="P8720">
        <v>8712</v>
      </c>
      <c r="Q8720" s="37">
        <f t="shared" ca="1" si="544"/>
        <v>0</v>
      </c>
      <c r="R8720" s="38">
        <f t="shared" si="545"/>
        <v>10</v>
      </c>
      <c r="S8720" s="38">
        <f t="shared" ca="1" si="546"/>
        <v>0</v>
      </c>
      <c r="T8720" s="38">
        <f t="shared" ca="1" si="547"/>
        <v>10</v>
      </c>
      <c r="U8720" s="38">
        <f ca="1">SUM($R$9:S8720)</f>
        <v>-221880</v>
      </c>
    </row>
    <row r="8721" spans="16:21" x14ac:dyDescent="0.2">
      <c r="P8721">
        <v>8713</v>
      </c>
      <c r="Q8721" s="37">
        <f t="shared" ca="1" si="544"/>
        <v>0</v>
      </c>
      <c r="R8721" s="38">
        <f t="shared" si="545"/>
        <v>10</v>
      </c>
      <c r="S8721" s="38">
        <f t="shared" ca="1" si="546"/>
        <v>0</v>
      </c>
      <c r="T8721" s="38">
        <f t="shared" ca="1" si="547"/>
        <v>10</v>
      </c>
      <c r="U8721" s="38">
        <f ca="1">SUM($R$9:S8721)</f>
        <v>-221870</v>
      </c>
    </row>
    <row r="8722" spans="16:21" x14ac:dyDescent="0.2">
      <c r="P8722">
        <v>8714</v>
      </c>
      <c r="Q8722" s="37">
        <f t="shared" ca="1" si="544"/>
        <v>0</v>
      </c>
      <c r="R8722" s="38">
        <f t="shared" si="545"/>
        <v>10</v>
      </c>
      <c r="S8722" s="38">
        <f t="shared" ca="1" si="546"/>
        <v>0</v>
      </c>
      <c r="T8722" s="38">
        <f t="shared" ca="1" si="547"/>
        <v>10</v>
      </c>
      <c r="U8722" s="38">
        <f ca="1">SUM($R$9:S8722)</f>
        <v>-221860</v>
      </c>
    </row>
    <row r="8723" spans="16:21" x14ac:dyDescent="0.2">
      <c r="P8723">
        <v>8715</v>
      </c>
      <c r="Q8723" s="37">
        <f t="shared" ca="1" si="544"/>
        <v>0</v>
      </c>
      <c r="R8723" s="38">
        <f t="shared" si="545"/>
        <v>10</v>
      </c>
      <c r="S8723" s="38">
        <f t="shared" ca="1" si="546"/>
        <v>0</v>
      </c>
      <c r="T8723" s="38">
        <f t="shared" ca="1" si="547"/>
        <v>10</v>
      </c>
      <c r="U8723" s="38">
        <f ca="1">SUM($R$9:S8723)</f>
        <v>-221850</v>
      </c>
    </row>
    <row r="8724" spans="16:21" x14ac:dyDescent="0.2">
      <c r="P8724">
        <v>8716</v>
      </c>
      <c r="Q8724" s="37">
        <f t="shared" ca="1" si="544"/>
        <v>0</v>
      </c>
      <c r="R8724" s="38">
        <f t="shared" si="545"/>
        <v>10</v>
      </c>
      <c r="S8724" s="38">
        <f t="shared" ca="1" si="546"/>
        <v>0</v>
      </c>
      <c r="T8724" s="38">
        <f t="shared" ca="1" si="547"/>
        <v>10</v>
      </c>
      <c r="U8724" s="38">
        <f ca="1">SUM($R$9:S8724)</f>
        <v>-221840</v>
      </c>
    </row>
    <row r="8725" spans="16:21" x14ac:dyDescent="0.2">
      <c r="P8725">
        <v>8717</v>
      </c>
      <c r="Q8725" s="37">
        <f t="shared" ca="1" si="544"/>
        <v>0</v>
      </c>
      <c r="R8725" s="38">
        <f t="shared" si="545"/>
        <v>10</v>
      </c>
      <c r="S8725" s="38">
        <f t="shared" ca="1" si="546"/>
        <v>0</v>
      </c>
      <c r="T8725" s="38">
        <f t="shared" ca="1" si="547"/>
        <v>10</v>
      </c>
      <c r="U8725" s="38">
        <f ca="1">SUM($R$9:S8725)</f>
        <v>-221830</v>
      </c>
    </row>
    <row r="8726" spans="16:21" x14ac:dyDescent="0.2">
      <c r="P8726">
        <v>8718</v>
      </c>
      <c r="Q8726" s="37">
        <f t="shared" ca="1" si="544"/>
        <v>0</v>
      </c>
      <c r="R8726" s="38">
        <f t="shared" si="545"/>
        <v>10</v>
      </c>
      <c r="S8726" s="38">
        <f t="shared" ca="1" si="546"/>
        <v>0</v>
      </c>
      <c r="T8726" s="38">
        <f t="shared" ca="1" si="547"/>
        <v>10</v>
      </c>
      <c r="U8726" s="38">
        <f ca="1">SUM($R$9:S8726)</f>
        <v>-221820</v>
      </c>
    </row>
    <row r="8727" spans="16:21" x14ac:dyDescent="0.2">
      <c r="P8727">
        <v>8719</v>
      </c>
      <c r="Q8727" s="37">
        <f t="shared" ca="1" si="544"/>
        <v>0</v>
      </c>
      <c r="R8727" s="38">
        <f t="shared" si="545"/>
        <v>10</v>
      </c>
      <c r="S8727" s="38">
        <f t="shared" ca="1" si="546"/>
        <v>0</v>
      </c>
      <c r="T8727" s="38">
        <f t="shared" ca="1" si="547"/>
        <v>10</v>
      </c>
      <c r="U8727" s="38">
        <f ca="1">SUM($R$9:S8727)</f>
        <v>-221810</v>
      </c>
    </row>
    <row r="8728" spans="16:21" x14ac:dyDescent="0.2">
      <c r="P8728">
        <v>8720</v>
      </c>
      <c r="Q8728" s="37">
        <f t="shared" ca="1" si="544"/>
        <v>0</v>
      </c>
      <c r="R8728" s="38">
        <f t="shared" si="545"/>
        <v>10</v>
      </c>
      <c r="S8728" s="38">
        <f t="shared" ca="1" si="546"/>
        <v>0</v>
      </c>
      <c r="T8728" s="38">
        <f t="shared" ca="1" si="547"/>
        <v>10</v>
      </c>
      <c r="U8728" s="38">
        <f ca="1">SUM($R$9:S8728)</f>
        <v>-221800</v>
      </c>
    </row>
    <row r="8729" spans="16:21" x14ac:dyDescent="0.2">
      <c r="P8729">
        <v>8721</v>
      </c>
      <c r="Q8729" s="37">
        <f t="shared" ca="1" si="544"/>
        <v>0</v>
      </c>
      <c r="R8729" s="38">
        <f t="shared" si="545"/>
        <v>10</v>
      </c>
      <c r="S8729" s="38">
        <f t="shared" ca="1" si="546"/>
        <v>0</v>
      </c>
      <c r="T8729" s="38">
        <f t="shared" ca="1" si="547"/>
        <v>10</v>
      </c>
      <c r="U8729" s="38">
        <f ca="1">SUM($R$9:S8729)</f>
        <v>-221790</v>
      </c>
    </row>
    <row r="8730" spans="16:21" x14ac:dyDescent="0.2">
      <c r="P8730">
        <v>8722</v>
      </c>
      <c r="Q8730" s="37">
        <f t="shared" ca="1" si="544"/>
        <v>0</v>
      </c>
      <c r="R8730" s="38">
        <f t="shared" si="545"/>
        <v>10</v>
      </c>
      <c r="S8730" s="38">
        <f t="shared" ca="1" si="546"/>
        <v>0</v>
      </c>
      <c r="T8730" s="38">
        <f t="shared" ca="1" si="547"/>
        <v>10</v>
      </c>
      <c r="U8730" s="38">
        <f ca="1">SUM($R$9:S8730)</f>
        <v>-221780</v>
      </c>
    </row>
    <row r="8731" spans="16:21" x14ac:dyDescent="0.2">
      <c r="P8731">
        <v>8723</v>
      </c>
      <c r="Q8731" s="37">
        <f t="shared" ca="1" si="544"/>
        <v>0</v>
      </c>
      <c r="R8731" s="38">
        <f t="shared" si="545"/>
        <v>10</v>
      </c>
      <c r="S8731" s="38">
        <f t="shared" ca="1" si="546"/>
        <v>0</v>
      </c>
      <c r="T8731" s="38">
        <f t="shared" ca="1" si="547"/>
        <v>10</v>
      </c>
      <c r="U8731" s="38">
        <f ca="1">SUM($R$9:S8731)</f>
        <v>-221770</v>
      </c>
    </row>
    <row r="8732" spans="16:21" x14ac:dyDescent="0.2">
      <c r="P8732">
        <v>8724</v>
      </c>
      <c r="Q8732" s="37">
        <f t="shared" ca="1" si="544"/>
        <v>0</v>
      </c>
      <c r="R8732" s="38">
        <f t="shared" si="545"/>
        <v>10</v>
      </c>
      <c r="S8732" s="38">
        <f t="shared" ca="1" si="546"/>
        <v>0</v>
      </c>
      <c r="T8732" s="38">
        <f t="shared" ca="1" si="547"/>
        <v>10</v>
      </c>
      <c r="U8732" s="38">
        <f ca="1">SUM($R$9:S8732)</f>
        <v>-221760</v>
      </c>
    </row>
    <row r="8733" spans="16:21" x14ac:dyDescent="0.2">
      <c r="P8733">
        <v>8725</v>
      </c>
      <c r="Q8733" s="37">
        <f t="shared" ca="1" si="544"/>
        <v>0</v>
      </c>
      <c r="R8733" s="38">
        <f t="shared" si="545"/>
        <v>10</v>
      </c>
      <c r="S8733" s="38">
        <f t="shared" ca="1" si="546"/>
        <v>0</v>
      </c>
      <c r="T8733" s="38">
        <f t="shared" ca="1" si="547"/>
        <v>10</v>
      </c>
      <c r="U8733" s="38">
        <f ca="1">SUM($R$9:S8733)</f>
        <v>-221750</v>
      </c>
    </row>
    <row r="8734" spans="16:21" x14ac:dyDescent="0.2">
      <c r="P8734">
        <v>8726</v>
      </c>
      <c r="Q8734" s="37">
        <f t="shared" ca="1" si="544"/>
        <v>0</v>
      </c>
      <c r="R8734" s="38">
        <f t="shared" si="545"/>
        <v>10</v>
      </c>
      <c r="S8734" s="38">
        <f t="shared" ca="1" si="546"/>
        <v>0</v>
      </c>
      <c r="T8734" s="38">
        <f t="shared" ca="1" si="547"/>
        <v>10</v>
      </c>
      <c r="U8734" s="38">
        <f ca="1">SUM($R$9:S8734)</f>
        <v>-221740</v>
      </c>
    </row>
    <row r="8735" spans="16:21" x14ac:dyDescent="0.2">
      <c r="P8735">
        <v>8727</v>
      </c>
      <c r="Q8735" s="37">
        <f t="shared" ca="1" si="544"/>
        <v>0</v>
      </c>
      <c r="R8735" s="38">
        <f t="shared" si="545"/>
        <v>10</v>
      </c>
      <c r="S8735" s="38">
        <f t="shared" ca="1" si="546"/>
        <v>0</v>
      </c>
      <c r="T8735" s="38">
        <f t="shared" ca="1" si="547"/>
        <v>10</v>
      </c>
      <c r="U8735" s="38">
        <f ca="1">SUM($R$9:S8735)</f>
        <v>-221730</v>
      </c>
    </row>
    <row r="8736" spans="16:21" x14ac:dyDescent="0.2">
      <c r="P8736">
        <v>8728</v>
      </c>
      <c r="Q8736" s="37">
        <f t="shared" ca="1" si="544"/>
        <v>0</v>
      </c>
      <c r="R8736" s="38">
        <f t="shared" si="545"/>
        <v>10</v>
      </c>
      <c r="S8736" s="38">
        <f t="shared" ca="1" si="546"/>
        <v>0</v>
      </c>
      <c r="T8736" s="38">
        <f t="shared" ca="1" si="547"/>
        <v>10</v>
      </c>
      <c r="U8736" s="38">
        <f ca="1">SUM($R$9:S8736)</f>
        <v>-221720</v>
      </c>
    </row>
    <row r="8737" spans="16:21" x14ac:dyDescent="0.2">
      <c r="P8737">
        <v>8729</v>
      </c>
      <c r="Q8737" s="37">
        <f t="shared" ca="1" si="544"/>
        <v>0</v>
      </c>
      <c r="R8737" s="38">
        <f t="shared" si="545"/>
        <v>10</v>
      </c>
      <c r="S8737" s="38">
        <f t="shared" ca="1" si="546"/>
        <v>0</v>
      </c>
      <c r="T8737" s="38">
        <f t="shared" ca="1" si="547"/>
        <v>10</v>
      </c>
      <c r="U8737" s="38">
        <f ca="1">SUM($R$9:S8737)</f>
        <v>-221710</v>
      </c>
    </row>
    <row r="8738" spans="16:21" x14ac:dyDescent="0.2">
      <c r="P8738">
        <v>8730</v>
      </c>
      <c r="Q8738" s="37">
        <f t="shared" ca="1" si="544"/>
        <v>0</v>
      </c>
      <c r="R8738" s="38">
        <f t="shared" si="545"/>
        <v>10</v>
      </c>
      <c r="S8738" s="38">
        <f t="shared" ca="1" si="546"/>
        <v>0</v>
      </c>
      <c r="T8738" s="38">
        <f t="shared" ca="1" si="547"/>
        <v>10</v>
      </c>
      <c r="U8738" s="38">
        <f ca="1">SUM($R$9:S8738)</f>
        <v>-221700</v>
      </c>
    </row>
    <row r="8739" spans="16:21" x14ac:dyDescent="0.2">
      <c r="P8739">
        <v>8731</v>
      </c>
      <c r="Q8739" s="37">
        <f t="shared" ca="1" si="544"/>
        <v>0</v>
      </c>
      <c r="R8739" s="38">
        <f t="shared" si="545"/>
        <v>10</v>
      </c>
      <c r="S8739" s="38">
        <f t="shared" ca="1" si="546"/>
        <v>0</v>
      </c>
      <c r="T8739" s="38">
        <f t="shared" ca="1" si="547"/>
        <v>10</v>
      </c>
      <c r="U8739" s="38">
        <f ca="1">SUM($R$9:S8739)</f>
        <v>-221690</v>
      </c>
    </row>
    <row r="8740" spans="16:21" x14ac:dyDescent="0.2">
      <c r="P8740">
        <v>8732</v>
      </c>
      <c r="Q8740" s="37">
        <f t="shared" ca="1" si="544"/>
        <v>0</v>
      </c>
      <c r="R8740" s="38">
        <f t="shared" si="545"/>
        <v>10</v>
      </c>
      <c r="S8740" s="38">
        <f t="shared" ca="1" si="546"/>
        <v>0</v>
      </c>
      <c r="T8740" s="38">
        <f t="shared" ca="1" si="547"/>
        <v>10</v>
      </c>
      <c r="U8740" s="38">
        <f ca="1">SUM($R$9:S8740)</f>
        <v>-221680</v>
      </c>
    </row>
    <row r="8741" spans="16:21" x14ac:dyDescent="0.2">
      <c r="P8741">
        <v>8733</v>
      </c>
      <c r="Q8741" s="37">
        <f t="shared" ca="1" si="544"/>
        <v>0</v>
      </c>
      <c r="R8741" s="38">
        <f t="shared" si="545"/>
        <v>10</v>
      </c>
      <c r="S8741" s="38">
        <f t="shared" ca="1" si="546"/>
        <v>0</v>
      </c>
      <c r="T8741" s="38">
        <f t="shared" ca="1" si="547"/>
        <v>10</v>
      </c>
      <c r="U8741" s="38">
        <f ca="1">SUM($R$9:S8741)</f>
        <v>-221670</v>
      </c>
    </row>
    <row r="8742" spans="16:21" x14ac:dyDescent="0.2">
      <c r="P8742">
        <v>8734</v>
      </c>
      <c r="Q8742" s="37">
        <f t="shared" ca="1" si="544"/>
        <v>0</v>
      </c>
      <c r="R8742" s="38">
        <f t="shared" si="545"/>
        <v>10</v>
      </c>
      <c r="S8742" s="38">
        <f t="shared" ca="1" si="546"/>
        <v>0</v>
      </c>
      <c r="T8742" s="38">
        <f t="shared" ca="1" si="547"/>
        <v>10</v>
      </c>
      <c r="U8742" s="38">
        <f ca="1">SUM($R$9:S8742)</f>
        <v>-221660</v>
      </c>
    </row>
    <row r="8743" spans="16:21" x14ac:dyDescent="0.2">
      <c r="P8743">
        <v>8735</v>
      </c>
      <c r="Q8743" s="37">
        <f t="shared" ca="1" si="544"/>
        <v>0</v>
      </c>
      <c r="R8743" s="38">
        <f t="shared" si="545"/>
        <v>10</v>
      </c>
      <c r="S8743" s="38">
        <f t="shared" ca="1" si="546"/>
        <v>0</v>
      </c>
      <c r="T8743" s="38">
        <f t="shared" ca="1" si="547"/>
        <v>10</v>
      </c>
      <c r="U8743" s="38">
        <f ca="1">SUM($R$9:S8743)</f>
        <v>-221650</v>
      </c>
    </row>
    <row r="8744" spans="16:21" x14ac:dyDescent="0.2">
      <c r="P8744">
        <v>8736</v>
      </c>
      <c r="Q8744" s="37">
        <f t="shared" ca="1" si="544"/>
        <v>0</v>
      </c>
      <c r="R8744" s="38">
        <f t="shared" si="545"/>
        <v>10</v>
      </c>
      <c r="S8744" s="38">
        <f t="shared" ca="1" si="546"/>
        <v>0</v>
      </c>
      <c r="T8744" s="38">
        <f t="shared" ca="1" si="547"/>
        <v>10</v>
      </c>
      <c r="U8744" s="38">
        <f ca="1">SUM($R$9:S8744)</f>
        <v>-221640</v>
      </c>
    </row>
    <row r="8745" spans="16:21" x14ac:dyDescent="0.2">
      <c r="P8745">
        <v>8737</v>
      </c>
      <c r="Q8745" s="37">
        <f t="shared" ca="1" si="544"/>
        <v>0</v>
      </c>
      <c r="R8745" s="38">
        <f t="shared" si="545"/>
        <v>10</v>
      </c>
      <c r="S8745" s="38">
        <f t="shared" ca="1" si="546"/>
        <v>0</v>
      </c>
      <c r="T8745" s="38">
        <f t="shared" ca="1" si="547"/>
        <v>10</v>
      </c>
      <c r="U8745" s="38">
        <f ca="1">SUM($R$9:S8745)</f>
        <v>-221630</v>
      </c>
    </row>
    <row r="8746" spans="16:21" x14ac:dyDescent="0.2">
      <c r="P8746">
        <v>8738</v>
      </c>
      <c r="Q8746" s="37">
        <f t="shared" ca="1" si="544"/>
        <v>0</v>
      </c>
      <c r="R8746" s="38">
        <f t="shared" si="545"/>
        <v>10</v>
      </c>
      <c r="S8746" s="38">
        <f t="shared" ca="1" si="546"/>
        <v>0</v>
      </c>
      <c r="T8746" s="38">
        <f t="shared" ca="1" si="547"/>
        <v>10</v>
      </c>
      <c r="U8746" s="38">
        <f ca="1">SUM($R$9:S8746)</f>
        <v>-221620</v>
      </c>
    </row>
    <row r="8747" spans="16:21" x14ac:dyDescent="0.2">
      <c r="P8747">
        <v>8739</v>
      </c>
      <c r="Q8747" s="37">
        <f t="shared" ca="1" si="544"/>
        <v>0</v>
      </c>
      <c r="R8747" s="38">
        <f t="shared" si="545"/>
        <v>10</v>
      </c>
      <c r="S8747" s="38">
        <f t="shared" ca="1" si="546"/>
        <v>0</v>
      </c>
      <c r="T8747" s="38">
        <f t="shared" ca="1" si="547"/>
        <v>10</v>
      </c>
      <c r="U8747" s="38">
        <f ca="1">SUM($R$9:S8747)</f>
        <v>-221610</v>
      </c>
    </row>
    <row r="8748" spans="16:21" x14ac:dyDescent="0.2">
      <c r="P8748">
        <v>8740</v>
      </c>
      <c r="Q8748" s="37">
        <f t="shared" ca="1" si="544"/>
        <v>0</v>
      </c>
      <c r="R8748" s="38">
        <f t="shared" si="545"/>
        <v>10</v>
      </c>
      <c r="S8748" s="38">
        <f t="shared" ca="1" si="546"/>
        <v>0</v>
      </c>
      <c r="T8748" s="38">
        <f t="shared" ca="1" si="547"/>
        <v>10</v>
      </c>
      <c r="U8748" s="38">
        <f ca="1">SUM($R$9:S8748)</f>
        <v>-221600</v>
      </c>
    </row>
    <row r="8749" spans="16:21" x14ac:dyDescent="0.2">
      <c r="P8749">
        <v>8741</v>
      </c>
      <c r="Q8749" s="37">
        <f t="shared" ca="1" si="544"/>
        <v>1</v>
      </c>
      <c r="R8749" s="38">
        <f t="shared" si="545"/>
        <v>10</v>
      </c>
      <c r="S8749" s="38">
        <f t="shared" ca="1" si="546"/>
        <v>-1000</v>
      </c>
      <c r="T8749" s="38">
        <f t="shared" ca="1" si="547"/>
        <v>-990</v>
      </c>
      <c r="U8749" s="38">
        <f ca="1">SUM($R$9:S8749)</f>
        <v>-222590</v>
      </c>
    </row>
    <row r="8750" spans="16:21" x14ac:dyDescent="0.2">
      <c r="P8750">
        <v>8742</v>
      </c>
      <c r="Q8750" s="37">
        <f t="shared" ca="1" si="544"/>
        <v>0</v>
      </c>
      <c r="R8750" s="38">
        <f t="shared" si="545"/>
        <v>10</v>
      </c>
      <c r="S8750" s="38">
        <f t="shared" ca="1" si="546"/>
        <v>0</v>
      </c>
      <c r="T8750" s="38">
        <f t="shared" ca="1" si="547"/>
        <v>10</v>
      </c>
      <c r="U8750" s="38">
        <f ca="1">SUM($R$9:S8750)</f>
        <v>-222580</v>
      </c>
    </row>
    <row r="8751" spans="16:21" x14ac:dyDescent="0.2">
      <c r="P8751">
        <v>8743</v>
      </c>
      <c r="Q8751" s="37">
        <f t="shared" ca="1" si="544"/>
        <v>0</v>
      </c>
      <c r="R8751" s="38">
        <f t="shared" si="545"/>
        <v>10</v>
      </c>
      <c r="S8751" s="38">
        <f t="shared" ca="1" si="546"/>
        <v>0</v>
      </c>
      <c r="T8751" s="38">
        <f t="shared" ca="1" si="547"/>
        <v>10</v>
      </c>
      <c r="U8751" s="38">
        <f ca="1">SUM($R$9:S8751)</f>
        <v>-222570</v>
      </c>
    </row>
    <row r="8752" spans="16:21" x14ac:dyDescent="0.2">
      <c r="P8752">
        <v>8744</v>
      </c>
      <c r="Q8752" s="37">
        <f t="shared" ca="1" si="544"/>
        <v>0</v>
      </c>
      <c r="R8752" s="38">
        <f t="shared" si="545"/>
        <v>10</v>
      </c>
      <c r="S8752" s="38">
        <f t="shared" ca="1" si="546"/>
        <v>0</v>
      </c>
      <c r="T8752" s="38">
        <f t="shared" ca="1" si="547"/>
        <v>10</v>
      </c>
      <c r="U8752" s="38">
        <f ca="1">SUM($R$9:S8752)</f>
        <v>-222560</v>
      </c>
    </row>
    <row r="8753" spans="16:21" x14ac:dyDescent="0.2">
      <c r="P8753">
        <v>8745</v>
      </c>
      <c r="Q8753" s="37">
        <f t="shared" ref="Q8753:Q8816" ca="1" si="548">IF(RAND()&lt;$C$2,1,0)</f>
        <v>0</v>
      </c>
      <c r="R8753" s="38">
        <f t="shared" ref="R8753:R8816" si="549">$G$2</f>
        <v>10</v>
      </c>
      <c r="S8753" s="38">
        <f t="shared" ref="S8753:S8816" ca="1" si="550">IF(Q8753=1,$G$3,$G$4)</f>
        <v>0</v>
      </c>
      <c r="T8753" s="38">
        <f t="shared" ca="1" si="547"/>
        <v>10</v>
      </c>
      <c r="U8753" s="38">
        <f ca="1">SUM($R$9:S8753)</f>
        <v>-222550</v>
      </c>
    </row>
    <row r="8754" spans="16:21" x14ac:dyDescent="0.2">
      <c r="P8754">
        <v>8746</v>
      </c>
      <c r="Q8754" s="37">
        <f t="shared" ca="1" si="548"/>
        <v>0</v>
      </c>
      <c r="R8754" s="38">
        <f t="shared" si="549"/>
        <v>10</v>
      </c>
      <c r="S8754" s="38">
        <f t="shared" ca="1" si="550"/>
        <v>0</v>
      </c>
      <c r="T8754" s="38">
        <f t="shared" ca="1" si="547"/>
        <v>10</v>
      </c>
      <c r="U8754" s="38">
        <f ca="1">SUM($R$9:S8754)</f>
        <v>-222540</v>
      </c>
    </row>
    <row r="8755" spans="16:21" x14ac:dyDescent="0.2">
      <c r="P8755">
        <v>8747</v>
      </c>
      <c r="Q8755" s="37">
        <f t="shared" ca="1" si="548"/>
        <v>0</v>
      </c>
      <c r="R8755" s="38">
        <f t="shared" si="549"/>
        <v>10</v>
      </c>
      <c r="S8755" s="38">
        <f t="shared" ca="1" si="550"/>
        <v>0</v>
      </c>
      <c r="T8755" s="38">
        <f t="shared" ca="1" si="547"/>
        <v>10</v>
      </c>
      <c r="U8755" s="38">
        <f ca="1">SUM($R$9:S8755)</f>
        <v>-222530</v>
      </c>
    </row>
    <row r="8756" spans="16:21" x14ac:dyDescent="0.2">
      <c r="P8756">
        <v>8748</v>
      </c>
      <c r="Q8756" s="37">
        <f t="shared" ca="1" si="548"/>
        <v>0</v>
      </c>
      <c r="R8756" s="38">
        <f t="shared" si="549"/>
        <v>10</v>
      </c>
      <c r="S8756" s="38">
        <f t="shared" ca="1" si="550"/>
        <v>0</v>
      </c>
      <c r="T8756" s="38">
        <f t="shared" ca="1" si="547"/>
        <v>10</v>
      </c>
      <c r="U8756" s="38">
        <f ca="1">SUM($R$9:S8756)</f>
        <v>-222520</v>
      </c>
    </row>
    <row r="8757" spans="16:21" x14ac:dyDescent="0.2">
      <c r="P8757">
        <v>8749</v>
      </c>
      <c r="Q8757" s="37">
        <f t="shared" ca="1" si="548"/>
        <v>0</v>
      </c>
      <c r="R8757" s="38">
        <f t="shared" si="549"/>
        <v>10</v>
      </c>
      <c r="S8757" s="38">
        <f t="shared" ca="1" si="550"/>
        <v>0</v>
      </c>
      <c r="T8757" s="38">
        <f t="shared" ca="1" si="547"/>
        <v>10</v>
      </c>
      <c r="U8757" s="38">
        <f ca="1">SUM($R$9:S8757)</f>
        <v>-222510</v>
      </c>
    </row>
    <row r="8758" spans="16:21" x14ac:dyDescent="0.2">
      <c r="P8758">
        <v>8750</v>
      </c>
      <c r="Q8758" s="37">
        <f t="shared" ca="1" si="548"/>
        <v>0</v>
      </c>
      <c r="R8758" s="38">
        <f t="shared" si="549"/>
        <v>10</v>
      </c>
      <c r="S8758" s="38">
        <f t="shared" ca="1" si="550"/>
        <v>0</v>
      </c>
      <c r="T8758" s="38">
        <f t="shared" ca="1" si="547"/>
        <v>10</v>
      </c>
      <c r="U8758" s="38">
        <f ca="1">SUM($R$9:S8758)</f>
        <v>-222500</v>
      </c>
    </row>
    <row r="8759" spans="16:21" x14ac:dyDescent="0.2">
      <c r="P8759">
        <v>8751</v>
      </c>
      <c r="Q8759" s="37">
        <f t="shared" ca="1" si="548"/>
        <v>0</v>
      </c>
      <c r="R8759" s="38">
        <f t="shared" si="549"/>
        <v>10</v>
      </c>
      <c r="S8759" s="38">
        <f t="shared" ca="1" si="550"/>
        <v>0</v>
      </c>
      <c r="T8759" s="38">
        <f t="shared" ca="1" si="547"/>
        <v>10</v>
      </c>
      <c r="U8759" s="38">
        <f ca="1">SUM($R$9:S8759)</f>
        <v>-222490</v>
      </c>
    </row>
    <row r="8760" spans="16:21" x14ac:dyDescent="0.2">
      <c r="P8760">
        <v>8752</v>
      </c>
      <c r="Q8760" s="37">
        <f t="shared" ca="1" si="548"/>
        <v>0</v>
      </c>
      <c r="R8760" s="38">
        <f t="shared" si="549"/>
        <v>10</v>
      </c>
      <c r="S8760" s="38">
        <f t="shared" ca="1" si="550"/>
        <v>0</v>
      </c>
      <c r="T8760" s="38">
        <f t="shared" ca="1" si="547"/>
        <v>10</v>
      </c>
      <c r="U8760" s="38">
        <f ca="1">SUM($R$9:S8760)</f>
        <v>-222480</v>
      </c>
    </row>
    <row r="8761" spans="16:21" x14ac:dyDescent="0.2">
      <c r="P8761">
        <v>8753</v>
      </c>
      <c r="Q8761" s="37">
        <f t="shared" ca="1" si="548"/>
        <v>0</v>
      </c>
      <c r="R8761" s="38">
        <f t="shared" si="549"/>
        <v>10</v>
      </c>
      <c r="S8761" s="38">
        <f t="shared" ca="1" si="550"/>
        <v>0</v>
      </c>
      <c r="T8761" s="38">
        <f t="shared" ca="1" si="547"/>
        <v>10</v>
      </c>
      <c r="U8761" s="38">
        <f ca="1">SUM($R$9:S8761)</f>
        <v>-222470</v>
      </c>
    </row>
    <row r="8762" spans="16:21" x14ac:dyDescent="0.2">
      <c r="P8762">
        <v>8754</v>
      </c>
      <c r="Q8762" s="37">
        <f t="shared" ca="1" si="548"/>
        <v>0</v>
      </c>
      <c r="R8762" s="38">
        <f t="shared" si="549"/>
        <v>10</v>
      </c>
      <c r="S8762" s="38">
        <f t="shared" ca="1" si="550"/>
        <v>0</v>
      </c>
      <c r="T8762" s="38">
        <f t="shared" ca="1" si="547"/>
        <v>10</v>
      </c>
      <c r="U8762" s="38">
        <f ca="1">SUM($R$9:S8762)</f>
        <v>-222460</v>
      </c>
    </row>
    <row r="8763" spans="16:21" x14ac:dyDescent="0.2">
      <c r="P8763">
        <v>8755</v>
      </c>
      <c r="Q8763" s="37">
        <f t="shared" ca="1" si="548"/>
        <v>0</v>
      </c>
      <c r="R8763" s="38">
        <f t="shared" si="549"/>
        <v>10</v>
      </c>
      <c r="S8763" s="38">
        <f t="shared" ca="1" si="550"/>
        <v>0</v>
      </c>
      <c r="T8763" s="38">
        <f t="shared" ca="1" si="547"/>
        <v>10</v>
      </c>
      <c r="U8763" s="38">
        <f ca="1">SUM($R$9:S8763)</f>
        <v>-222450</v>
      </c>
    </row>
    <row r="8764" spans="16:21" x14ac:dyDescent="0.2">
      <c r="P8764">
        <v>8756</v>
      </c>
      <c r="Q8764" s="37">
        <f t="shared" ca="1" si="548"/>
        <v>0</v>
      </c>
      <c r="R8764" s="38">
        <f t="shared" si="549"/>
        <v>10</v>
      </c>
      <c r="S8764" s="38">
        <f t="shared" ca="1" si="550"/>
        <v>0</v>
      </c>
      <c r="T8764" s="38">
        <f t="shared" ca="1" si="547"/>
        <v>10</v>
      </c>
      <c r="U8764" s="38">
        <f ca="1">SUM($R$9:S8764)</f>
        <v>-222440</v>
      </c>
    </row>
    <row r="8765" spans="16:21" x14ac:dyDescent="0.2">
      <c r="P8765">
        <v>8757</v>
      </c>
      <c r="Q8765" s="37">
        <f t="shared" ca="1" si="548"/>
        <v>0</v>
      </c>
      <c r="R8765" s="38">
        <f t="shared" si="549"/>
        <v>10</v>
      </c>
      <c r="S8765" s="38">
        <f t="shared" ca="1" si="550"/>
        <v>0</v>
      </c>
      <c r="T8765" s="38">
        <f t="shared" ca="1" si="547"/>
        <v>10</v>
      </c>
      <c r="U8765" s="38">
        <f ca="1">SUM($R$9:S8765)</f>
        <v>-222430</v>
      </c>
    </row>
    <row r="8766" spans="16:21" x14ac:dyDescent="0.2">
      <c r="P8766">
        <v>8758</v>
      </c>
      <c r="Q8766" s="37">
        <f t="shared" ca="1" si="548"/>
        <v>0</v>
      </c>
      <c r="R8766" s="38">
        <f t="shared" si="549"/>
        <v>10</v>
      </c>
      <c r="S8766" s="38">
        <f t="shared" ca="1" si="550"/>
        <v>0</v>
      </c>
      <c r="T8766" s="38">
        <f t="shared" ca="1" si="547"/>
        <v>10</v>
      </c>
      <c r="U8766" s="38">
        <f ca="1">SUM($R$9:S8766)</f>
        <v>-222420</v>
      </c>
    </row>
    <row r="8767" spans="16:21" x14ac:dyDescent="0.2">
      <c r="P8767">
        <v>8759</v>
      </c>
      <c r="Q8767" s="37">
        <f t="shared" ca="1" si="548"/>
        <v>0</v>
      </c>
      <c r="R8767" s="38">
        <f t="shared" si="549"/>
        <v>10</v>
      </c>
      <c r="S8767" s="38">
        <f t="shared" ca="1" si="550"/>
        <v>0</v>
      </c>
      <c r="T8767" s="38">
        <f t="shared" ca="1" si="547"/>
        <v>10</v>
      </c>
      <c r="U8767" s="38">
        <f ca="1">SUM($R$9:S8767)</f>
        <v>-222410</v>
      </c>
    </row>
    <row r="8768" spans="16:21" x14ac:dyDescent="0.2">
      <c r="P8768">
        <v>8760</v>
      </c>
      <c r="Q8768" s="37">
        <f t="shared" ca="1" si="548"/>
        <v>0</v>
      </c>
      <c r="R8768" s="38">
        <f t="shared" si="549"/>
        <v>10</v>
      </c>
      <c r="S8768" s="38">
        <f t="shared" ca="1" si="550"/>
        <v>0</v>
      </c>
      <c r="T8768" s="38">
        <f t="shared" ca="1" si="547"/>
        <v>10</v>
      </c>
      <c r="U8768" s="38">
        <f ca="1">SUM($R$9:S8768)</f>
        <v>-222400</v>
      </c>
    </row>
    <row r="8769" spans="16:21" x14ac:dyDescent="0.2">
      <c r="P8769">
        <v>8761</v>
      </c>
      <c r="Q8769" s="37">
        <f t="shared" ca="1" si="548"/>
        <v>0</v>
      </c>
      <c r="R8769" s="38">
        <f t="shared" si="549"/>
        <v>10</v>
      </c>
      <c r="S8769" s="38">
        <f t="shared" ca="1" si="550"/>
        <v>0</v>
      </c>
      <c r="T8769" s="38">
        <f t="shared" ca="1" si="547"/>
        <v>10</v>
      </c>
      <c r="U8769" s="38">
        <f ca="1">SUM($R$9:S8769)</f>
        <v>-222390</v>
      </c>
    </row>
    <row r="8770" spans="16:21" x14ac:dyDescent="0.2">
      <c r="P8770">
        <v>8762</v>
      </c>
      <c r="Q8770" s="37">
        <f t="shared" ca="1" si="548"/>
        <v>0</v>
      </c>
      <c r="R8770" s="38">
        <f t="shared" si="549"/>
        <v>10</v>
      </c>
      <c r="S8770" s="38">
        <f t="shared" ca="1" si="550"/>
        <v>0</v>
      </c>
      <c r="T8770" s="38">
        <f t="shared" ca="1" si="547"/>
        <v>10</v>
      </c>
      <c r="U8770" s="38">
        <f ca="1">SUM($R$9:S8770)</f>
        <v>-222380</v>
      </c>
    </row>
    <row r="8771" spans="16:21" x14ac:dyDescent="0.2">
      <c r="P8771">
        <v>8763</v>
      </c>
      <c r="Q8771" s="37">
        <f t="shared" ca="1" si="548"/>
        <v>0</v>
      </c>
      <c r="R8771" s="38">
        <f t="shared" si="549"/>
        <v>10</v>
      </c>
      <c r="S8771" s="38">
        <f t="shared" ca="1" si="550"/>
        <v>0</v>
      </c>
      <c r="T8771" s="38">
        <f t="shared" ca="1" si="547"/>
        <v>10</v>
      </c>
      <c r="U8771" s="38">
        <f ca="1">SUM($R$9:S8771)</f>
        <v>-222370</v>
      </c>
    </row>
    <row r="8772" spans="16:21" x14ac:dyDescent="0.2">
      <c r="P8772">
        <v>8764</v>
      </c>
      <c r="Q8772" s="37">
        <f t="shared" ca="1" si="548"/>
        <v>0</v>
      </c>
      <c r="R8772" s="38">
        <f t="shared" si="549"/>
        <v>10</v>
      </c>
      <c r="S8772" s="38">
        <f t="shared" ca="1" si="550"/>
        <v>0</v>
      </c>
      <c r="T8772" s="38">
        <f t="shared" ca="1" si="547"/>
        <v>10</v>
      </c>
      <c r="U8772" s="38">
        <f ca="1">SUM($R$9:S8772)</f>
        <v>-222360</v>
      </c>
    </row>
    <row r="8773" spans="16:21" x14ac:dyDescent="0.2">
      <c r="P8773">
        <v>8765</v>
      </c>
      <c r="Q8773" s="37">
        <f t="shared" ca="1" si="548"/>
        <v>0</v>
      </c>
      <c r="R8773" s="38">
        <f t="shared" si="549"/>
        <v>10</v>
      </c>
      <c r="S8773" s="38">
        <f t="shared" ca="1" si="550"/>
        <v>0</v>
      </c>
      <c r="T8773" s="38">
        <f t="shared" ca="1" si="547"/>
        <v>10</v>
      </c>
      <c r="U8773" s="38">
        <f ca="1">SUM($R$9:S8773)</f>
        <v>-222350</v>
      </c>
    </row>
    <row r="8774" spans="16:21" x14ac:dyDescent="0.2">
      <c r="P8774">
        <v>8766</v>
      </c>
      <c r="Q8774" s="37">
        <f t="shared" ca="1" si="548"/>
        <v>0</v>
      </c>
      <c r="R8774" s="38">
        <f t="shared" si="549"/>
        <v>10</v>
      </c>
      <c r="S8774" s="38">
        <f t="shared" ca="1" si="550"/>
        <v>0</v>
      </c>
      <c r="T8774" s="38">
        <f t="shared" ca="1" si="547"/>
        <v>10</v>
      </c>
      <c r="U8774" s="38">
        <f ca="1">SUM($R$9:S8774)</f>
        <v>-222340</v>
      </c>
    </row>
    <row r="8775" spans="16:21" x14ac:dyDescent="0.2">
      <c r="P8775">
        <v>8767</v>
      </c>
      <c r="Q8775" s="37">
        <f t="shared" ca="1" si="548"/>
        <v>0</v>
      </c>
      <c r="R8775" s="38">
        <f t="shared" si="549"/>
        <v>10</v>
      </c>
      <c r="S8775" s="38">
        <f t="shared" ca="1" si="550"/>
        <v>0</v>
      </c>
      <c r="T8775" s="38">
        <f t="shared" ca="1" si="547"/>
        <v>10</v>
      </c>
      <c r="U8775" s="38">
        <f ca="1">SUM($R$9:S8775)</f>
        <v>-222330</v>
      </c>
    </row>
    <row r="8776" spans="16:21" x14ac:dyDescent="0.2">
      <c r="P8776">
        <v>8768</v>
      </c>
      <c r="Q8776" s="37">
        <f t="shared" ca="1" si="548"/>
        <v>0</v>
      </c>
      <c r="R8776" s="38">
        <f t="shared" si="549"/>
        <v>10</v>
      </c>
      <c r="S8776" s="38">
        <f t="shared" ca="1" si="550"/>
        <v>0</v>
      </c>
      <c r="T8776" s="38">
        <f t="shared" ca="1" si="547"/>
        <v>10</v>
      </c>
      <c r="U8776" s="38">
        <f ca="1">SUM($R$9:S8776)</f>
        <v>-222320</v>
      </c>
    </row>
    <row r="8777" spans="16:21" x14ac:dyDescent="0.2">
      <c r="P8777">
        <v>8769</v>
      </c>
      <c r="Q8777" s="37">
        <f t="shared" ca="1" si="548"/>
        <v>0</v>
      </c>
      <c r="R8777" s="38">
        <f t="shared" si="549"/>
        <v>10</v>
      </c>
      <c r="S8777" s="38">
        <f t="shared" ca="1" si="550"/>
        <v>0</v>
      </c>
      <c r="T8777" s="38">
        <f t="shared" ca="1" si="547"/>
        <v>10</v>
      </c>
      <c r="U8777" s="38">
        <f ca="1">SUM($R$9:S8777)</f>
        <v>-222310</v>
      </c>
    </row>
    <row r="8778" spans="16:21" x14ac:dyDescent="0.2">
      <c r="P8778">
        <v>8770</v>
      </c>
      <c r="Q8778" s="37">
        <f t="shared" ca="1" si="548"/>
        <v>0</v>
      </c>
      <c r="R8778" s="38">
        <f t="shared" si="549"/>
        <v>10</v>
      </c>
      <c r="S8778" s="38">
        <f t="shared" ca="1" si="550"/>
        <v>0</v>
      </c>
      <c r="T8778" s="38">
        <f t="shared" ref="T8778:T8841" ca="1" si="551">R8778+S8778</f>
        <v>10</v>
      </c>
      <c r="U8778" s="38">
        <f ca="1">SUM($R$9:S8778)</f>
        <v>-222300</v>
      </c>
    </row>
    <row r="8779" spans="16:21" x14ac:dyDescent="0.2">
      <c r="P8779">
        <v>8771</v>
      </c>
      <c r="Q8779" s="37">
        <f t="shared" ca="1" si="548"/>
        <v>0</v>
      </c>
      <c r="R8779" s="38">
        <f t="shared" si="549"/>
        <v>10</v>
      </c>
      <c r="S8779" s="38">
        <f t="shared" ca="1" si="550"/>
        <v>0</v>
      </c>
      <c r="T8779" s="38">
        <f t="shared" ca="1" si="551"/>
        <v>10</v>
      </c>
      <c r="U8779" s="38">
        <f ca="1">SUM($R$9:S8779)</f>
        <v>-222290</v>
      </c>
    </row>
    <row r="8780" spans="16:21" x14ac:dyDescent="0.2">
      <c r="P8780">
        <v>8772</v>
      </c>
      <c r="Q8780" s="37">
        <f t="shared" ca="1" si="548"/>
        <v>0</v>
      </c>
      <c r="R8780" s="38">
        <f t="shared" si="549"/>
        <v>10</v>
      </c>
      <c r="S8780" s="38">
        <f t="shared" ca="1" si="550"/>
        <v>0</v>
      </c>
      <c r="T8780" s="38">
        <f t="shared" ca="1" si="551"/>
        <v>10</v>
      </c>
      <c r="U8780" s="38">
        <f ca="1">SUM($R$9:S8780)</f>
        <v>-222280</v>
      </c>
    </row>
    <row r="8781" spans="16:21" x14ac:dyDescent="0.2">
      <c r="P8781">
        <v>8773</v>
      </c>
      <c r="Q8781" s="37">
        <f t="shared" ca="1" si="548"/>
        <v>0</v>
      </c>
      <c r="R8781" s="38">
        <f t="shared" si="549"/>
        <v>10</v>
      </c>
      <c r="S8781" s="38">
        <f t="shared" ca="1" si="550"/>
        <v>0</v>
      </c>
      <c r="T8781" s="38">
        <f t="shared" ca="1" si="551"/>
        <v>10</v>
      </c>
      <c r="U8781" s="38">
        <f ca="1">SUM($R$9:S8781)</f>
        <v>-222270</v>
      </c>
    </row>
    <row r="8782" spans="16:21" x14ac:dyDescent="0.2">
      <c r="P8782">
        <v>8774</v>
      </c>
      <c r="Q8782" s="37">
        <f t="shared" ca="1" si="548"/>
        <v>1</v>
      </c>
      <c r="R8782" s="38">
        <f t="shared" si="549"/>
        <v>10</v>
      </c>
      <c r="S8782" s="38">
        <f t="shared" ca="1" si="550"/>
        <v>-1000</v>
      </c>
      <c r="T8782" s="38">
        <f t="shared" ca="1" si="551"/>
        <v>-990</v>
      </c>
      <c r="U8782" s="38">
        <f ca="1">SUM($R$9:S8782)</f>
        <v>-223260</v>
      </c>
    </row>
    <row r="8783" spans="16:21" x14ac:dyDescent="0.2">
      <c r="P8783">
        <v>8775</v>
      </c>
      <c r="Q8783" s="37">
        <f t="shared" ca="1" si="548"/>
        <v>0</v>
      </c>
      <c r="R8783" s="38">
        <f t="shared" si="549"/>
        <v>10</v>
      </c>
      <c r="S8783" s="38">
        <f t="shared" ca="1" si="550"/>
        <v>0</v>
      </c>
      <c r="T8783" s="38">
        <f t="shared" ca="1" si="551"/>
        <v>10</v>
      </c>
      <c r="U8783" s="38">
        <f ca="1">SUM($R$9:S8783)</f>
        <v>-223250</v>
      </c>
    </row>
    <row r="8784" spans="16:21" x14ac:dyDescent="0.2">
      <c r="P8784">
        <v>8776</v>
      </c>
      <c r="Q8784" s="37">
        <f t="shared" ca="1" si="548"/>
        <v>0</v>
      </c>
      <c r="R8784" s="38">
        <f t="shared" si="549"/>
        <v>10</v>
      </c>
      <c r="S8784" s="38">
        <f t="shared" ca="1" si="550"/>
        <v>0</v>
      </c>
      <c r="T8784" s="38">
        <f t="shared" ca="1" si="551"/>
        <v>10</v>
      </c>
      <c r="U8784" s="38">
        <f ca="1">SUM($R$9:S8784)</f>
        <v>-223240</v>
      </c>
    </row>
    <row r="8785" spans="16:21" x14ac:dyDescent="0.2">
      <c r="P8785">
        <v>8777</v>
      </c>
      <c r="Q8785" s="37">
        <f t="shared" ca="1" si="548"/>
        <v>0</v>
      </c>
      <c r="R8785" s="38">
        <f t="shared" si="549"/>
        <v>10</v>
      </c>
      <c r="S8785" s="38">
        <f t="shared" ca="1" si="550"/>
        <v>0</v>
      </c>
      <c r="T8785" s="38">
        <f t="shared" ca="1" si="551"/>
        <v>10</v>
      </c>
      <c r="U8785" s="38">
        <f ca="1">SUM($R$9:S8785)</f>
        <v>-223230</v>
      </c>
    </row>
    <row r="8786" spans="16:21" x14ac:dyDescent="0.2">
      <c r="P8786">
        <v>8778</v>
      </c>
      <c r="Q8786" s="37">
        <f t="shared" ca="1" si="548"/>
        <v>0</v>
      </c>
      <c r="R8786" s="38">
        <f t="shared" si="549"/>
        <v>10</v>
      </c>
      <c r="S8786" s="38">
        <f t="shared" ca="1" si="550"/>
        <v>0</v>
      </c>
      <c r="T8786" s="38">
        <f t="shared" ca="1" si="551"/>
        <v>10</v>
      </c>
      <c r="U8786" s="38">
        <f ca="1">SUM($R$9:S8786)</f>
        <v>-223220</v>
      </c>
    </row>
    <row r="8787" spans="16:21" x14ac:dyDescent="0.2">
      <c r="P8787">
        <v>8779</v>
      </c>
      <c r="Q8787" s="37">
        <f t="shared" ca="1" si="548"/>
        <v>0</v>
      </c>
      <c r="R8787" s="38">
        <f t="shared" si="549"/>
        <v>10</v>
      </c>
      <c r="S8787" s="38">
        <f t="shared" ca="1" si="550"/>
        <v>0</v>
      </c>
      <c r="T8787" s="38">
        <f t="shared" ca="1" si="551"/>
        <v>10</v>
      </c>
      <c r="U8787" s="38">
        <f ca="1">SUM($R$9:S8787)</f>
        <v>-223210</v>
      </c>
    </row>
    <row r="8788" spans="16:21" x14ac:dyDescent="0.2">
      <c r="P8788">
        <v>8780</v>
      </c>
      <c r="Q8788" s="37">
        <f t="shared" ca="1" si="548"/>
        <v>0</v>
      </c>
      <c r="R8788" s="38">
        <f t="shared" si="549"/>
        <v>10</v>
      </c>
      <c r="S8788" s="38">
        <f t="shared" ca="1" si="550"/>
        <v>0</v>
      </c>
      <c r="T8788" s="38">
        <f t="shared" ca="1" si="551"/>
        <v>10</v>
      </c>
      <c r="U8788" s="38">
        <f ca="1">SUM($R$9:S8788)</f>
        <v>-223200</v>
      </c>
    </row>
    <row r="8789" spans="16:21" x14ac:dyDescent="0.2">
      <c r="P8789">
        <v>8781</v>
      </c>
      <c r="Q8789" s="37">
        <f t="shared" ca="1" si="548"/>
        <v>0</v>
      </c>
      <c r="R8789" s="38">
        <f t="shared" si="549"/>
        <v>10</v>
      </c>
      <c r="S8789" s="38">
        <f t="shared" ca="1" si="550"/>
        <v>0</v>
      </c>
      <c r="T8789" s="38">
        <f t="shared" ca="1" si="551"/>
        <v>10</v>
      </c>
      <c r="U8789" s="38">
        <f ca="1">SUM($R$9:S8789)</f>
        <v>-223190</v>
      </c>
    </row>
    <row r="8790" spans="16:21" x14ac:dyDescent="0.2">
      <c r="P8790">
        <v>8782</v>
      </c>
      <c r="Q8790" s="37">
        <f t="shared" ca="1" si="548"/>
        <v>0</v>
      </c>
      <c r="R8790" s="38">
        <f t="shared" si="549"/>
        <v>10</v>
      </c>
      <c r="S8790" s="38">
        <f t="shared" ca="1" si="550"/>
        <v>0</v>
      </c>
      <c r="T8790" s="38">
        <f t="shared" ca="1" si="551"/>
        <v>10</v>
      </c>
      <c r="U8790" s="38">
        <f ca="1">SUM($R$9:S8790)</f>
        <v>-223180</v>
      </c>
    </row>
    <row r="8791" spans="16:21" x14ac:dyDescent="0.2">
      <c r="P8791">
        <v>8783</v>
      </c>
      <c r="Q8791" s="37">
        <f t="shared" ca="1" si="548"/>
        <v>0</v>
      </c>
      <c r="R8791" s="38">
        <f t="shared" si="549"/>
        <v>10</v>
      </c>
      <c r="S8791" s="38">
        <f t="shared" ca="1" si="550"/>
        <v>0</v>
      </c>
      <c r="T8791" s="38">
        <f t="shared" ca="1" si="551"/>
        <v>10</v>
      </c>
      <c r="U8791" s="38">
        <f ca="1">SUM($R$9:S8791)</f>
        <v>-223170</v>
      </c>
    </row>
    <row r="8792" spans="16:21" x14ac:dyDescent="0.2">
      <c r="P8792">
        <v>8784</v>
      </c>
      <c r="Q8792" s="37">
        <f t="shared" ca="1" si="548"/>
        <v>0</v>
      </c>
      <c r="R8792" s="38">
        <f t="shared" si="549"/>
        <v>10</v>
      </c>
      <c r="S8792" s="38">
        <f t="shared" ca="1" si="550"/>
        <v>0</v>
      </c>
      <c r="T8792" s="38">
        <f t="shared" ca="1" si="551"/>
        <v>10</v>
      </c>
      <c r="U8792" s="38">
        <f ca="1">SUM($R$9:S8792)</f>
        <v>-223160</v>
      </c>
    </row>
    <row r="8793" spans="16:21" x14ac:dyDescent="0.2">
      <c r="P8793">
        <v>8785</v>
      </c>
      <c r="Q8793" s="37">
        <f t="shared" ca="1" si="548"/>
        <v>0</v>
      </c>
      <c r="R8793" s="38">
        <f t="shared" si="549"/>
        <v>10</v>
      </c>
      <c r="S8793" s="38">
        <f t="shared" ca="1" si="550"/>
        <v>0</v>
      </c>
      <c r="T8793" s="38">
        <f t="shared" ca="1" si="551"/>
        <v>10</v>
      </c>
      <c r="U8793" s="38">
        <f ca="1">SUM($R$9:S8793)</f>
        <v>-223150</v>
      </c>
    </row>
    <row r="8794" spans="16:21" x14ac:dyDescent="0.2">
      <c r="P8794">
        <v>8786</v>
      </c>
      <c r="Q8794" s="37">
        <f t="shared" ca="1" si="548"/>
        <v>0</v>
      </c>
      <c r="R8794" s="38">
        <f t="shared" si="549"/>
        <v>10</v>
      </c>
      <c r="S8794" s="38">
        <f t="shared" ca="1" si="550"/>
        <v>0</v>
      </c>
      <c r="T8794" s="38">
        <f t="shared" ca="1" si="551"/>
        <v>10</v>
      </c>
      <c r="U8794" s="38">
        <f ca="1">SUM($R$9:S8794)</f>
        <v>-223140</v>
      </c>
    </row>
    <row r="8795" spans="16:21" x14ac:dyDescent="0.2">
      <c r="P8795">
        <v>8787</v>
      </c>
      <c r="Q8795" s="37">
        <f t="shared" ca="1" si="548"/>
        <v>0</v>
      </c>
      <c r="R8795" s="38">
        <f t="shared" si="549"/>
        <v>10</v>
      </c>
      <c r="S8795" s="38">
        <f t="shared" ca="1" si="550"/>
        <v>0</v>
      </c>
      <c r="T8795" s="38">
        <f t="shared" ca="1" si="551"/>
        <v>10</v>
      </c>
      <c r="U8795" s="38">
        <f ca="1">SUM($R$9:S8795)</f>
        <v>-223130</v>
      </c>
    </row>
    <row r="8796" spans="16:21" x14ac:dyDescent="0.2">
      <c r="P8796">
        <v>8788</v>
      </c>
      <c r="Q8796" s="37">
        <f t="shared" ca="1" si="548"/>
        <v>0</v>
      </c>
      <c r="R8796" s="38">
        <f t="shared" si="549"/>
        <v>10</v>
      </c>
      <c r="S8796" s="38">
        <f t="shared" ca="1" si="550"/>
        <v>0</v>
      </c>
      <c r="T8796" s="38">
        <f t="shared" ca="1" si="551"/>
        <v>10</v>
      </c>
      <c r="U8796" s="38">
        <f ca="1">SUM($R$9:S8796)</f>
        <v>-223120</v>
      </c>
    </row>
    <row r="8797" spans="16:21" x14ac:dyDescent="0.2">
      <c r="P8797">
        <v>8789</v>
      </c>
      <c r="Q8797" s="37">
        <f t="shared" ca="1" si="548"/>
        <v>0</v>
      </c>
      <c r="R8797" s="38">
        <f t="shared" si="549"/>
        <v>10</v>
      </c>
      <c r="S8797" s="38">
        <f t="shared" ca="1" si="550"/>
        <v>0</v>
      </c>
      <c r="T8797" s="38">
        <f t="shared" ca="1" si="551"/>
        <v>10</v>
      </c>
      <c r="U8797" s="38">
        <f ca="1">SUM($R$9:S8797)</f>
        <v>-223110</v>
      </c>
    </row>
    <row r="8798" spans="16:21" x14ac:dyDescent="0.2">
      <c r="P8798">
        <v>8790</v>
      </c>
      <c r="Q8798" s="37">
        <f t="shared" ca="1" si="548"/>
        <v>0</v>
      </c>
      <c r="R8798" s="38">
        <f t="shared" si="549"/>
        <v>10</v>
      </c>
      <c r="S8798" s="38">
        <f t="shared" ca="1" si="550"/>
        <v>0</v>
      </c>
      <c r="T8798" s="38">
        <f t="shared" ca="1" si="551"/>
        <v>10</v>
      </c>
      <c r="U8798" s="38">
        <f ca="1">SUM($R$9:S8798)</f>
        <v>-223100</v>
      </c>
    </row>
    <row r="8799" spans="16:21" x14ac:dyDescent="0.2">
      <c r="P8799">
        <v>8791</v>
      </c>
      <c r="Q8799" s="37">
        <f t="shared" ca="1" si="548"/>
        <v>0</v>
      </c>
      <c r="R8799" s="38">
        <f t="shared" si="549"/>
        <v>10</v>
      </c>
      <c r="S8799" s="38">
        <f t="shared" ca="1" si="550"/>
        <v>0</v>
      </c>
      <c r="T8799" s="38">
        <f t="shared" ca="1" si="551"/>
        <v>10</v>
      </c>
      <c r="U8799" s="38">
        <f ca="1">SUM($R$9:S8799)</f>
        <v>-223090</v>
      </c>
    </row>
    <row r="8800" spans="16:21" x14ac:dyDescent="0.2">
      <c r="P8800">
        <v>8792</v>
      </c>
      <c r="Q8800" s="37">
        <f t="shared" ca="1" si="548"/>
        <v>0</v>
      </c>
      <c r="R8800" s="38">
        <f t="shared" si="549"/>
        <v>10</v>
      </c>
      <c r="S8800" s="38">
        <f t="shared" ca="1" si="550"/>
        <v>0</v>
      </c>
      <c r="T8800" s="38">
        <f t="shared" ca="1" si="551"/>
        <v>10</v>
      </c>
      <c r="U8800" s="38">
        <f ca="1">SUM($R$9:S8800)</f>
        <v>-223080</v>
      </c>
    </row>
    <row r="8801" spans="16:21" x14ac:dyDescent="0.2">
      <c r="P8801">
        <v>8793</v>
      </c>
      <c r="Q8801" s="37">
        <f t="shared" ca="1" si="548"/>
        <v>0</v>
      </c>
      <c r="R8801" s="38">
        <f t="shared" si="549"/>
        <v>10</v>
      </c>
      <c r="S8801" s="38">
        <f t="shared" ca="1" si="550"/>
        <v>0</v>
      </c>
      <c r="T8801" s="38">
        <f t="shared" ca="1" si="551"/>
        <v>10</v>
      </c>
      <c r="U8801" s="38">
        <f ca="1">SUM($R$9:S8801)</f>
        <v>-223070</v>
      </c>
    </row>
    <row r="8802" spans="16:21" x14ac:dyDescent="0.2">
      <c r="P8802">
        <v>8794</v>
      </c>
      <c r="Q8802" s="37">
        <f t="shared" ca="1" si="548"/>
        <v>0</v>
      </c>
      <c r="R8802" s="38">
        <f t="shared" si="549"/>
        <v>10</v>
      </c>
      <c r="S8802" s="38">
        <f t="shared" ca="1" si="550"/>
        <v>0</v>
      </c>
      <c r="T8802" s="38">
        <f t="shared" ca="1" si="551"/>
        <v>10</v>
      </c>
      <c r="U8802" s="38">
        <f ca="1">SUM($R$9:S8802)</f>
        <v>-223060</v>
      </c>
    </row>
    <row r="8803" spans="16:21" x14ac:dyDescent="0.2">
      <c r="P8803">
        <v>8795</v>
      </c>
      <c r="Q8803" s="37">
        <f t="shared" ca="1" si="548"/>
        <v>0</v>
      </c>
      <c r="R8803" s="38">
        <f t="shared" si="549"/>
        <v>10</v>
      </c>
      <c r="S8803" s="38">
        <f t="shared" ca="1" si="550"/>
        <v>0</v>
      </c>
      <c r="T8803" s="38">
        <f t="shared" ca="1" si="551"/>
        <v>10</v>
      </c>
      <c r="U8803" s="38">
        <f ca="1">SUM($R$9:S8803)</f>
        <v>-223050</v>
      </c>
    </row>
    <row r="8804" spans="16:21" x14ac:dyDescent="0.2">
      <c r="P8804">
        <v>8796</v>
      </c>
      <c r="Q8804" s="37">
        <f t="shared" ca="1" si="548"/>
        <v>0</v>
      </c>
      <c r="R8804" s="38">
        <f t="shared" si="549"/>
        <v>10</v>
      </c>
      <c r="S8804" s="38">
        <f t="shared" ca="1" si="550"/>
        <v>0</v>
      </c>
      <c r="T8804" s="38">
        <f t="shared" ca="1" si="551"/>
        <v>10</v>
      </c>
      <c r="U8804" s="38">
        <f ca="1">SUM($R$9:S8804)</f>
        <v>-223040</v>
      </c>
    </row>
    <row r="8805" spans="16:21" x14ac:dyDescent="0.2">
      <c r="P8805">
        <v>8797</v>
      </c>
      <c r="Q8805" s="37">
        <f t="shared" ca="1" si="548"/>
        <v>0</v>
      </c>
      <c r="R8805" s="38">
        <f t="shared" si="549"/>
        <v>10</v>
      </c>
      <c r="S8805" s="38">
        <f t="shared" ca="1" si="550"/>
        <v>0</v>
      </c>
      <c r="T8805" s="38">
        <f t="shared" ca="1" si="551"/>
        <v>10</v>
      </c>
      <c r="U8805" s="38">
        <f ca="1">SUM($R$9:S8805)</f>
        <v>-223030</v>
      </c>
    </row>
    <row r="8806" spans="16:21" x14ac:dyDescent="0.2">
      <c r="P8806">
        <v>8798</v>
      </c>
      <c r="Q8806" s="37">
        <f t="shared" ca="1" si="548"/>
        <v>0</v>
      </c>
      <c r="R8806" s="38">
        <f t="shared" si="549"/>
        <v>10</v>
      </c>
      <c r="S8806" s="38">
        <f t="shared" ca="1" si="550"/>
        <v>0</v>
      </c>
      <c r="T8806" s="38">
        <f t="shared" ca="1" si="551"/>
        <v>10</v>
      </c>
      <c r="U8806" s="38">
        <f ca="1">SUM($R$9:S8806)</f>
        <v>-223020</v>
      </c>
    </row>
    <row r="8807" spans="16:21" x14ac:dyDescent="0.2">
      <c r="P8807">
        <v>8799</v>
      </c>
      <c r="Q8807" s="37">
        <f t="shared" ca="1" si="548"/>
        <v>0</v>
      </c>
      <c r="R8807" s="38">
        <f t="shared" si="549"/>
        <v>10</v>
      </c>
      <c r="S8807" s="38">
        <f t="shared" ca="1" si="550"/>
        <v>0</v>
      </c>
      <c r="T8807" s="38">
        <f t="shared" ca="1" si="551"/>
        <v>10</v>
      </c>
      <c r="U8807" s="38">
        <f ca="1">SUM($R$9:S8807)</f>
        <v>-223010</v>
      </c>
    </row>
    <row r="8808" spans="16:21" x14ac:dyDescent="0.2">
      <c r="P8808">
        <v>8800</v>
      </c>
      <c r="Q8808" s="37">
        <f t="shared" ca="1" si="548"/>
        <v>0</v>
      </c>
      <c r="R8808" s="38">
        <f t="shared" si="549"/>
        <v>10</v>
      </c>
      <c r="S8808" s="38">
        <f t="shared" ca="1" si="550"/>
        <v>0</v>
      </c>
      <c r="T8808" s="38">
        <f t="shared" ca="1" si="551"/>
        <v>10</v>
      </c>
      <c r="U8808" s="38">
        <f ca="1">SUM($R$9:S8808)</f>
        <v>-223000</v>
      </c>
    </row>
    <row r="8809" spans="16:21" x14ac:dyDescent="0.2">
      <c r="P8809">
        <v>8801</v>
      </c>
      <c r="Q8809" s="37">
        <f t="shared" ca="1" si="548"/>
        <v>0</v>
      </c>
      <c r="R8809" s="38">
        <f t="shared" si="549"/>
        <v>10</v>
      </c>
      <c r="S8809" s="38">
        <f t="shared" ca="1" si="550"/>
        <v>0</v>
      </c>
      <c r="T8809" s="38">
        <f t="shared" ca="1" si="551"/>
        <v>10</v>
      </c>
      <c r="U8809" s="38">
        <f ca="1">SUM($R$9:S8809)</f>
        <v>-222990</v>
      </c>
    </row>
    <row r="8810" spans="16:21" x14ac:dyDescent="0.2">
      <c r="P8810">
        <v>8802</v>
      </c>
      <c r="Q8810" s="37">
        <f t="shared" ca="1" si="548"/>
        <v>0</v>
      </c>
      <c r="R8810" s="38">
        <f t="shared" si="549"/>
        <v>10</v>
      </c>
      <c r="S8810" s="38">
        <f t="shared" ca="1" si="550"/>
        <v>0</v>
      </c>
      <c r="T8810" s="38">
        <f t="shared" ca="1" si="551"/>
        <v>10</v>
      </c>
      <c r="U8810" s="38">
        <f ca="1">SUM($R$9:S8810)</f>
        <v>-222980</v>
      </c>
    </row>
    <row r="8811" spans="16:21" x14ac:dyDescent="0.2">
      <c r="P8811">
        <v>8803</v>
      </c>
      <c r="Q8811" s="37">
        <f t="shared" ca="1" si="548"/>
        <v>0</v>
      </c>
      <c r="R8811" s="38">
        <f t="shared" si="549"/>
        <v>10</v>
      </c>
      <c r="S8811" s="38">
        <f t="shared" ca="1" si="550"/>
        <v>0</v>
      </c>
      <c r="T8811" s="38">
        <f t="shared" ca="1" si="551"/>
        <v>10</v>
      </c>
      <c r="U8811" s="38">
        <f ca="1">SUM($R$9:S8811)</f>
        <v>-222970</v>
      </c>
    </row>
    <row r="8812" spans="16:21" x14ac:dyDescent="0.2">
      <c r="P8812">
        <v>8804</v>
      </c>
      <c r="Q8812" s="37">
        <f t="shared" ca="1" si="548"/>
        <v>0</v>
      </c>
      <c r="R8812" s="38">
        <f t="shared" si="549"/>
        <v>10</v>
      </c>
      <c r="S8812" s="38">
        <f t="shared" ca="1" si="550"/>
        <v>0</v>
      </c>
      <c r="T8812" s="38">
        <f t="shared" ca="1" si="551"/>
        <v>10</v>
      </c>
      <c r="U8812" s="38">
        <f ca="1">SUM($R$9:S8812)</f>
        <v>-222960</v>
      </c>
    </row>
    <row r="8813" spans="16:21" x14ac:dyDescent="0.2">
      <c r="P8813">
        <v>8805</v>
      </c>
      <c r="Q8813" s="37">
        <f t="shared" ca="1" si="548"/>
        <v>0</v>
      </c>
      <c r="R8813" s="38">
        <f t="shared" si="549"/>
        <v>10</v>
      </c>
      <c r="S8813" s="38">
        <f t="shared" ca="1" si="550"/>
        <v>0</v>
      </c>
      <c r="T8813" s="38">
        <f t="shared" ca="1" si="551"/>
        <v>10</v>
      </c>
      <c r="U8813" s="38">
        <f ca="1">SUM($R$9:S8813)</f>
        <v>-222950</v>
      </c>
    </row>
    <row r="8814" spans="16:21" x14ac:dyDescent="0.2">
      <c r="P8814">
        <v>8806</v>
      </c>
      <c r="Q8814" s="37">
        <f t="shared" ca="1" si="548"/>
        <v>0</v>
      </c>
      <c r="R8814" s="38">
        <f t="shared" si="549"/>
        <v>10</v>
      </c>
      <c r="S8814" s="38">
        <f t="shared" ca="1" si="550"/>
        <v>0</v>
      </c>
      <c r="T8814" s="38">
        <f t="shared" ca="1" si="551"/>
        <v>10</v>
      </c>
      <c r="U8814" s="38">
        <f ca="1">SUM($R$9:S8814)</f>
        <v>-222940</v>
      </c>
    </row>
    <row r="8815" spans="16:21" x14ac:dyDescent="0.2">
      <c r="P8815">
        <v>8807</v>
      </c>
      <c r="Q8815" s="37">
        <f t="shared" ca="1" si="548"/>
        <v>0</v>
      </c>
      <c r="R8815" s="38">
        <f t="shared" si="549"/>
        <v>10</v>
      </c>
      <c r="S8815" s="38">
        <f t="shared" ca="1" si="550"/>
        <v>0</v>
      </c>
      <c r="T8815" s="38">
        <f t="shared" ca="1" si="551"/>
        <v>10</v>
      </c>
      <c r="U8815" s="38">
        <f ca="1">SUM($R$9:S8815)</f>
        <v>-222930</v>
      </c>
    </row>
    <row r="8816" spans="16:21" x14ac:dyDescent="0.2">
      <c r="P8816">
        <v>8808</v>
      </c>
      <c r="Q8816" s="37">
        <f t="shared" ca="1" si="548"/>
        <v>0</v>
      </c>
      <c r="R8816" s="38">
        <f t="shared" si="549"/>
        <v>10</v>
      </c>
      <c r="S8816" s="38">
        <f t="shared" ca="1" si="550"/>
        <v>0</v>
      </c>
      <c r="T8816" s="38">
        <f t="shared" ca="1" si="551"/>
        <v>10</v>
      </c>
      <c r="U8816" s="38">
        <f ca="1">SUM($R$9:S8816)</f>
        <v>-222920</v>
      </c>
    </row>
    <row r="8817" spans="16:21" x14ac:dyDescent="0.2">
      <c r="P8817">
        <v>8809</v>
      </c>
      <c r="Q8817" s="37">
        <f t="shared" ref="Q8817:Q8880" ca="1" si="552">IF(RAND()&lt;$C$2,1,0)</f>
        <v>0</v>
      </c>
      <c r="R8817" s="38">
        <f t="shared" ref="R8817:R8880" si="553">$G$2</f>
        <v>10</v>
      </c>
      <c r="S8817" s="38">
        <f t="shared" ref="S8817:S8880" ca="1" si="554">IF(Q8817=1,$G$3,$G$4)</f>
        <v>0</v>
      </c>
      <c r="T8817" s="38">
        <f t="shared" ca="1" si="551"/>
        <v>10</v>
      </c>
      <c r="U8817" s="38">
        <f ca="1">SUM($R$9:S8817)</f>
        <v>-222910</v>
      </c>
    </row>
    <row r="8818" spans="16:21" x14ac:dyDescent="0.2">
      <c r="P8818">
        <v>8810</v>
      </c>
      <c r="Q8818" s="37">
        <f t="shared" ca="1" si="552"/>
        <v>0</v>
      </c>
      <c r="R8818" s="38">
        <f t="shared" si="553"/>
        <v>10</v>
      </c>
      <c r="S8818" s="38">
        <f t="shared" ca="1" si="554"/>
        <v>0</v>
      </c>
      <c r="T8818" s="38">
        <f t="shared" ca="1" si="551"/>
        <v>10</v>
      </c>
      <c r="U8818" s="38">
        <f ca="1">SUM($R$9:S8818)</f>
        <v>-222900</v>
      </c>
    </row>
    <row r="8819" spans="16:21" x14ac:dyDescent="0.2">
      <c r="P8819">
        <v>8811</v>
      </c>
      <c r="Q8819" s="37">
        <f t="shared" ca="1" si="552"/>
        <v>0</v>
      </c>
      <c r="R8819" s="38">
        <f t="shared" si="553"/>
        <v>10</v>
      </c>
      <c r="S8819" s="38">
        <f t="shared" ca="1" si="554"/>
        <v>0</v>
      </c>
      <c r="T8819" s="38">
        <f t="shared" ca="1" si="551"/>
        <v>10</v>
      </c>
      <c r="U8819" s="38">
        <f ca="1">SUM($R$9:S8819)</f>
        <v>-222890</v>
      </c>
    </row>
    <row r="8820" spans="16:21" x14ac:dyDescent="0.2">
      <c r="P8820">
        <v>8812</v>
      </c>
      <c r="Q8820" s="37">
        <f t="shared" ca="1" si="552"/>
        <v>1</v>
      </c>
      <c r="R8820" s="38">
        <f t="shared" si="553"/>
        <v>10</v>
      </c>
      <c r="S8820" s="38">
        <f t="shared" ca="1" si="554"/>
        <v>-1000</v>
      </c>
      <c r="T8820" s="38">
        <f t="shared" ca="1" si="551"/>
        <v>-990</v>
      </c>
      <c r="U8820" s="38">
        <f ca="1">SUM($R$9:S8820)</f>
        <v>-223880</v>
      </c>
    </row>
    <row r="8821" spans="16:21" x14ac:dyDescent="0.2">
      <c r="P8821">
        <v>8813</v>
      </c>
      <c r="Q8821" s="37">
        <f t="shared" ca="1" si="552"/>
        <v>0</v>
      </c>
      <c r="R8821" s="38">
        <f t="shared" si="553"/>
        <v>10</v>
      </c>
      <c r="S8821" s="38">
        <f t="shared" ca="1" si="554"/>
        <v>0</v>
      </c>
      <c r="T8821" s="38">
        <f t="shared" ca="1" si="551"/>
        <v>10</v>
      </c>
      <c r="U8821" s="38">
        <f ca="1">SUM($R$9:S8821)</f>
        <v>-223870</v>
      </c>
    </row>
    <row r="8822" spans="16:21" x14ac:dyDescent="0.2">
      <c r="P8822">
        <v>8814</v>
      </c>
      <c r="Q8822" s="37">
        <f t="shared" ca="1" si="552"/>
        <v>0</v>
      </c>
      <c r="R8822" s="38">
        <f t="shared" si="553"/>
        <v>10</v>
      </c>
      <c r="S8822" s="38">
        <f t="shared" ca="1" si="554"/>
        <v>0</v>
      </c>
      <c r="T8822" s="38">
        <f t="shared" ca="1" si="551"/>
        <v>10</v>
      </c>
      <c r="U8822" s="38">
        <f ca="1">SUM($R$9:S8822)</f>
        <v>-223860</v>
      </c>
    </row>
    <row r="8823" spans="16:21" x14ac:dyDescent="0.2">
      <c r="P8823">
        <v>8815</v>
      </c>
      <c r="Q8823" s="37">
        <f t="shared" ca="1" si="552"/>
        <v>0</v>
      </c>
      <c r="R8823" s="38">
        <f t="shared" si="553"/>
        <v>10</v>
      </c>
      <c r="S8823" s="38">
        <f t="shared" ca="1" si="554"/>
        <v>0</v>
      </c>
      <c r="T8823" s="38">
        <f t="shared" ca="1" si="551"/>
        <v>10</v>
      </c>
      <c r="U8823" s="38">
        <f ca="1">SUM($R$9:S8823)</f>
        <v>-223850</v>
      </c>
    </row>
    <row r="8824" spans="16:21" x14ac:dyDescent="0.2">
      <c r="P8824">
        <v>8816</v>
      </c>
      <c r="Q8824" s="37">
        <f t="shared" ca="1" si="552"/>
        <v>0</v>
      </c>
      <c r="R8824" s="38">
        <f t="shared" si="553"/>
        <v>10</v>
      </c>
      <c r="S8824" s="38">
        <f t="shared" ca="1" si="554"/>
        <v>0</v>
      </c>
      <c r="T8824" s="38">
        <f t="shared" ca="1" si="551"/>
        <v>10</v>
      </c>
      <c r="U8824" s="38">
        <f ca="1">SUM($R$9:S8824)</f>
        <v>-223840</v>
      </c>
    </row>
    <row r="8825" spans="16:21" x14ac:dyDescent="0.2">
      <c r="P8825">
        <v>8817</v>
      </c>
      <c r="Q8825" s="37">
        <f t="shared" ca="1" si="552"/>
        <v>0</v>
      </c>
      <c r="R8825" s="38">
        <f t="shared" si="553"/>
        <v>10</v>
      </c>
      <c r="S8825" s="38">
        <f t="shared" ca="1" si="554"/>
        <v>0</v>
      </c>
      <c r="T8825" s="38">
        <f t="shared" ca="1" si="551"/>
        <v>10</v>
      </c>
      <c r="U8825" s="38">
        <f ca="1">SUM($R$9:S8825)</f>
        <v>-223830</v>
      </c>
    </row>
    <row r="8826" spans="16:21" x14ac:dyDescent="0.2">
      <c r="P8826">
        <v>8818</v>
      </c>
      <c r="Q8826" s="37">
        <f t="shared" ca="1" si="552"/>
        <v>0</v>
      </c>
      <c r="R8826" s="38">
        <f t="shared" si="553"/>
        <v>10</v>
      </c>
      <c r="S8826" s="38">
        <f t="shared" ca="1" si="554"/>
        <v>0</v>
      </c>
      <c r="T8826" s="38">
        <f t="shared" ca="1" si="551"/>
        <v>10</v>
      </c>
      <c r="U8826" s="38">
        <f ca="1">SUM($R$9:S8826)</f>
        <v>-223820</v>
      </c>
    </row>
    <row r="8827" spans="16:21" x14ac:dyDescent="0.2">
      <c r="P8827">
        <v>8819</v>
      </c>
      <c r="Q8827" s="37">
        <f t="shared" ca="1" si="552"/>
        <v>0</v>
      </c>
      <c r="R8827" s="38">
        <f t="shared" si="553"/>
        <v>10</v>
      </c>
      <c r="S8827" s="38">
        <f t="shared" ca="1" si="554"/>
        <v>0</v>
      </c>
      <c r="T8827" s="38">
        <f t="shared" ca="1" si="551"/>
        <v>10</v>
      </c>
      <c r="U8827" s="38">
        <f ca="1">SUM($R$9:S8827)</f>
        <v>-223810</v>
      </c>
    </row>
    <row r="8828" spans="16:21" x14ac:dyDescent="0.2">
      <c r="P8828">
        <v>8820</v>
      </c>
      <c r="Q8828" s="37">
        <f t="shared" ca="1" si="552"/>
        <v>0</v>
      </c>
      <c r="R8828" s="38">
        <f t="shared" si="553"/>
        <v>10</v>
      </c>
      <c r="S8828" s="38">
        <f t="shared" ca="1" si="554"/>
        <v>0</v>
      </c>
      <c r="T8828" s="38">
        <f t="shared" ca="1" si="551"/>
        <v>10</v>
      </c>
      <c r="U8828" s="38">
        <f ca="1">SUM($R$9:S8828)</f>
        <v>-223800</v>
      </c>
    </row>
    <row r="8829" spans="16:21" x14ac:dyDescent="0.2">
      <c r="P8829">
        <v>8821</v>
      </c>
      <c r="Q8829" s="37">
        <f t="shared" ca="1" si="552"/>
        <v>0</v>
      </c>
      <c r="R8829" s="38">
        <f t="shared" si="553"/>
        <v>10</v>
      </c>
      <c r="S8829" s="38">
        <f t="shared" ca="1" si="554"/>
        <v>0</v>
      </c>
      <c r="T8829" s="38">
        <f t="shared" ca="1" si="551"/>
        <v>10</v>
      </c>
      <c r="U8829" s="38">
        <f ca="1">SUM($R$9:S8829)</f>
        <v>-223790</v>
      </c>
    </row>
    <row r="8830" spans="16:21" x14ac:dyDescent="0.2">
      <c r="P8830">
        <v>8822</v>
      </c>
      <c r="Q8830" s="37">
        <f t="shared" ca="1" si="552"/>
        <v>0</v>
      </c>
      <c r="R8830" s="38">
        <f t="shared" si="553"/>
        <v>10</v>
      </c>
      <c r="S8830" s="38">
        <f t="shared" ca="1" si="554"/>
        <v>0</v>
      </c>
      <c r="T8830" s="38">
        <f t="shared" ca="1" si="551"/>
        <v>10</v>
      </c>
      <c r="U8830" s="38">
        <f ca="1">SUM($R$9:S8830)</f>
        <v>-223780</v>
      </c>
    </row>
    <row r="8831" spans="16:21" x14ac:dyDescent="0.2">
      <c r="P8831">
        <v>8823</v>
      </c>
      <c r="Q8831" s="37">
        <f t="shared" ca="1" si="552"/>
        <v>0</v>
      </c>
      <c r="R8831" s="38">
        <f t="shared" si="553"/>
        <v>10</v>
      </c>
      <c r="S8831" s="38">
        <f t="shared" ca="1" si="554"/>
        <v>0</v>
      </c>
      <c r="T8831" s="38">
        <f t="shared" ca="1" si="551"/>
        <v>10</v>
      </c>
      <c r="U8831" s="38">
        <f ca="1">SUM($R$9:S8831)</f>
        <v>-223770</v>
      </c>
    </row>
    <row r="8832" spans="16:21" x14ac:dyDescent="0.2">
      <c r="P8832">
        <v>8824</v>
      </c>
      <c r="Q8832" s="37">
        <f t="shared" ca="1" si="552"/>
        <v>0</v>
      </c>
      <c r="R8832" s="38">
        <f t="shared" si="553"/>
        <v>10</v>
      </c>
      <c r="S8832" s="38">
        <f t="shared" ca="1" si="554"/>
        <v>0</v>
      </c>
      <c r="T8832" s="38">
        <f t="shared" ca="1" si="551"/>
        <v>10</v>
      </c>
      <c r="U8832" s="38">
        <f ca="1">SUM($R$9:S8832)</f>
        <v>-223760</v>
      </c>
    </row>
    <row r="8833" spans="16:21" x14ac:dyDescent="0.2">
      <c r="P8833">
        <v>8825</v>
      </c>
      <c r="Q8833" s="37">
        <f t="shared" ca="1" si="552"/>
        <v>0</v>
      </c>
      <c r="R8833" s="38">
        <f t="shared" si="553"/>
        <v>10</v>
      </c>
      <c r="S8833" s="38">
        <f t="shared" ca="1" si="554"/>
        <v>0</v>
      </c>
      <c r="T8833" s="38">
        <f t="shared" ca="1" si="551"/>
        <v>10</v>
      </c>
      <c r="U8833" s="38">
        <f ca="1">SUM($R$9:S8833)</f>
        <v>-223750</v>
      </c>
    </row>
    <row r="8834" spans="16:21" x14ac:dyDescent="0.2">
      <c r="P8834">
        <v>8826</v>
      </c>
      <c r="Q8834" s="37">
        <f t="shared" ca="1" si="552"/>
        <v>0</v>
      </c>
      <c r="R8834" s="38">
        <f t="shared" si="553"/>
        <v>10</v>
      </c>
      <c r="S8834" s="38">
        <f t="shared" ca="1" si="554"/>
        <v>0</v>
      </c>
      <c r="T8834" s="38">
        <f t="shared" ca="1" si="551"/>
        <v>10</v>
      </c>
      <c r="U8834" s="38">
        <f ca="1">SUM($R$9:S8834)</f>
        <v>-223740</v>
      </c>
    </row>
    <row r="8835" spans="16:21" x14ac:dyDescent="0.2">
      <c r="P8835">
        <v>8827</v>
      </c>
      <c r="Q8835" s="37">
        <f t="shared" ca="1" si="552"/>
        <v>1</v>
      </c>
      <c r="R8835" s="38">
        <f t="shared" si="553"/>
        <v>10</v>
      </c>
      <c r="S8835" s="38">
        <f t="shared" ca="1" si="554"/>
        <v>-1000</v>
      </c>
      <c r="T8835" s="38">
        <f t="shared" ca="1" si="551"/>
        <v>-990</v>
      </c>
      <c r="U8835" s="38">
        <f ca="1">SUM($R$9:S8835)</f>
        <v>-224730</v>
      </c>
    </row>
    <row r="8836" spans="16:21" x14ac:dyDescent="0.2">
      <c r="P8836">
        <v>8828</v>
      </c>
      <c r="Q8836" s="37">
        <f t="shared" ca="1" si="552"/>
        <v>0</v>
      </c>
      <c r="R8836" s="38">
        <f t="shared" si="553"/>
        <v>10</v>
      </c>
      <c r="S8836" s="38">
        <f t="shared" ca="1" si="554"/>
        <v>0</v>
      </c>
      <c r="T8836" s="38">
        <f t="shared" ca="1" si="551"/>
        <v>10</v>
      </c>
      <c r="U8836" s="38">
        <f ca="1">SUM($R$9:S8836)</f>
        <v>-224720</v>
      </c>
    </row>
    <row r="8837" spans="16:21" x14ac:dyDescent="0.2">
      <c r="P8837">
        <v>8829</v>
      </c>
      <c r="Q8837" s="37">
        <f t="shared" ca="1" si="552"/>
        <v>0</v>
      </c>
      <c r="R8837" s="38">
        <f t="shared" si="553"/>
        <v>10</v>
      </c>
      <c r="S8837" s="38">
        <f t="shared" ca="1" si="554"/>
        <v>0</v>
      </c>
      <c r="T8837" s="38">
        <f t="shared" ca="1" si="551"/>
        <v>10</v>
      </c>
      <c r="U8837" s="38">
        <f ca="1">SUM($R$9:S8837)</f>
        <v>-224710</v>
      </c>
    </row>
    <row r="8838" spans="16:21" x14ac:dyDescent="0.2">
      <c r="P8838">
        <v>8830</v>
      </c>
      <c r="Q8838" s="37">
        <f t="shared" ca="1" si="552"/>
        <v>0</v>
      </c>
      <c r="R8838" s="38">
        <f t="shared" si="553"/>
        <v>10</v>
      </c>
      <c r="S8838" s="38">
        <f t="shared" ca="1" si="554"/>
        <v>0</v>
      </c>
      <c r="T8838" s="38">
        <f t="shared" ca="1" si="551"/>
        <v>10</v>
      </c>
      <c r="U8838" s="38">
        <f ca="1">SUM($R$9:S8838)</f>
        <v>-224700</v>
      </c>
    </row>
    <row r="8839" spans="16:21" x14ac:dyDescent="0.2">
      <c r="P8839">
        <v>8831</v>
      </c>
      <c r="Q8839" s="37">
        <f t="shared" ca="1" si="552"/>
        <v>0</v>
      </c>
      <c r="R8839" s="38">
        <f t="shared" si="553"/>
        <v>10</v>
      </c>
      <c r="S8839" s="38">
        <f t="shared" ca="1" si="554"/>
        <v>0</v>
      </c>
      <c r="T8839" s="38">
        <f t="shared" ca="1" si="551"/>
        <v>10</v>
      </c>
      <c r="U8839" s="38">
        <f ca="1">SUM($R$9:S8839)</f>
        <v>-224690</v>
      </c>
    </row>
    <row r="8840" spans="16:21" x14ac:dyDescent="0.2">
      <c r="P8840">
        <v>8832</v>
      </c>
      <c r="Q8840" s="37">
        <f t="shared" ca="1" si="552"/>
        <v>1</v>
      </c>
      <c r="R8840" s="38">
        <f t="shared" si="553"/>
        <v>10</v>
      </c>
      <c r="S8840" s="38">
        <f t="shared" ca="1" si="554"/>
        <v>-1000</v>
      </c>
      <c r="T8840" s="38">
        <f t="shared" ca="1" si="551"/>
        <v>-990</v>
      </c>
      <c r="U8840" s="38">
        <f ca="1">SUM($R$9:S8840)</f>
        <v>-225680</v>
      </c>
    </row>
    <row r="8841" spans="16:21" x14ac:dyDescent="0.2">
      <c r="P8841">
        <v>8833</v>
      </c>
      <c r="Q8841" s="37">
        <f t="shared" ca="1" si="552"/>
        <v>0</v>
      </c>
      <c r="R8841" s="38">
        <f t="shared" si="553"/>
        <v>10</v>
      </c>
      <c r="S8841" s="38">
        <f t="shared" ca="1" si="554"/>
        <v>0</v>
      </c>
      <c r="T8841" s="38">
        <f t="shared" ca="1" si="551"/>
        <v>10</v>
      </c>
      <c r="U8841" s="38">
        <f ca="1">SUM($R$9:S8841)</f>
        <v>-225670</v>
      </c>
    </row>
    <row r="8842" spans="16:21" x14ac:dyDescent="0.2">
      <c r="P8842">
        <v>8834</v>
      </c>
      <c r="Q8842" s="37">
        <f t="shared" ca="1" si="552"/>
        <v>0</v>
      </c>
      <c r="R8842" s="38">
        <f t="shared" si="553"/>
        <v>10</v>
      </c>
      <c r="S8842" s="38">
        <f t="shared" ca="1" si="554"/>
        <v>0</v>
      </c>
      <c r="T8842" s="38">
        <f t="shared" ref="T8842:T8905" ca="1" si="555">R8842+S8842</f>
        <v>10</v>
      </c>
      <c r="U8842" s="38">
        <f ca="1">SUM($R$9:S8842)</f>
        <v>-225660</v>
      </c>
    </row>
    <row r="8843" spans="16:21" x14ac:dyDescent="0.2">
      <c r="P8843">
        <v>8835</v>
      </c>
      <c r="Q8843" s="37">
        <f t="shared" ca="1" si="552"/>
        <v>0</v>
      </c>
      <c r="R8843" s="38">
        <f t="shared" si="553"/>
        <v>10</v>
      </c>
      <c r="S8843" s="38">
        <f t="shared" ca="1" si="554"/>
        <v>0</v>
      </c>
      <c r="T8843" s="38">
        <f t="shared" ca="1" si="555"/>
        <v>10</v>
      </c>
      <c r="U8843" s="38">
        <f ca="1">SUM($R$9:S8843)</f>
        <v>-225650</v>
      </c>
    </row>
    <row r="8844" spans="16:21" x14ac:dyDescent="0.2">
      <c r="P8844">
        <v>8836</v>
      </c>
      <c r="Q8844" s="37">
        <f t="shared" ca="1" si="552"/>
        <v>0</v>
      </c>
      <c r="R8844" s="38">
        <f t="shared" si="553"/>
        <v>10</v>
      </c>
      <c r="S8844" s="38">
        <f t="shared" ca="1" si="554"/>
        <v>0</v>
      </c>
      <c r="T8844" s="38">
        <f t="shared" ca="1" si="555"/>
        <v>10</v>
      </c>
      <c r="U8844" s="38">
        <f ca="1">SUM($R$9:S8844)</f>
        <v>-225640</v>
      </c>
    </row>
    <row r="8845" spans="16:21" x14ac:dyDescent="0.2">
      <c r="P8845">
        <v>8837</v>
      </c>
      <c r="Q8845" s="37">
        <f t="shared" ca="1" si="552"/>
        <v>0</v>
      </c>
      <c r="R8845" s="38">
        <f t="shared" si="553"/>
        <v>10</v>
      </c>
      <c r="S8845" s="38">
        <f t="shared" ca="1" si="554"/>
        <v>0</v>
      </c>
      <c r="T8845" s="38">
        <f t="shared" ca="1" si="555"/>
        <v>10</v>
      </c>
      <c r="U8845" s="38">
        <f ca="1">SUM($R$9:S8845)</f>
        <v>-225630</v>
      </c>
    </row>
    <row r="8846" spans="16:21" x14ac:dyDescent="0.2">
      <c r="P8846">
        <v>8838</v>
      </c>
      <c r="Q8846" s="37">
        <f t="shared" ca="1" si="552"/>
        <v>0</v>
      </c>
      <c r="R8846" s="38">
        <f t="shared" si="553"/>
        <v>10</v>
      </c>
      <c r="S8846" s="38">
        <f t="shared" ca="1" si="554"/>
        <v>0</v>
      </c>
      <c r="T8846" s="38">
        <f t="shared" ca="1" si="555"/>
        <v>10</v>
      </c>
      <c r="U8846" s="38">
        <f ca="1">SUM($R$9:S8846)</f>
        <v>-225620</v>
      </c>
    </row>
    <row r="8847" spans="16:21" x14ac:dyDescent="0.2">
      <c r="P8847">
        <v>8839</v>
      </c>
      <c r="Q8847" s="37">
        <f t="shared" ca="1" si="552"/>
        <v>0</v>
      </c>
      <c r="R8847" s="38">
        <f t="shared" si="553"/>
        <v>10</v>
      </c>
      <c r="S8847" s="38">
        <f t="shared" ca="1" si="554"/>
        <v>0</v>
      </c>
      <c r="T8847" s="38">
        <f t="shared" ca="1" si="555"/>
        <v>10</v>
      </c>
      <c r="U8847" s="38">
        <f ca="1">SUM($R$9:S8847)</f>
        <v>-225610</v>
      </c>
    </row>
    <row r="8848" spans="16:21" x14ac:dyDescent="0.2">
      <c r="P8848">
        <v>8840</v>
      </c>
      <c r="Q8848" s="37">
        <f t="shared" ca="1" si="552"/>
        <v>0</v>
      </c>
      <c r="R8848" s="38">
        <f t="shared" si="553"/>
        <v>10</v>
      </c>
      <c r="S8848" s="38">
        <f t="shared" ca="1" si="554"/>
        <v>0</v>
      </c>
      <c r="T8848" s="38">
        <f t="shared" ca="1" si="555"/>
        <v>10</v>
      </c>
      <c r="U8848" s="38">
        <f ca="1">SUM($R$9:S8848)</f>
        <v>-225600</v>
      </c>
    </row>
    <row r="8849" spans="16:21" x14ac:dyDescent="0.2">
      <c r="P8849">
        <v>8841</v>
      </c>
      <c r="Q8849" s="37">
        <f t="shared" ca="1" si="552"/>
        <v>0</v>
      </c>
      <c r="R8849" s="38">
        <f t="shared" si="553"/>
        <v>10</v>
      </c>
      <c r="S8849" s="38">
        <f t="shared" ca="1" si="554"/>
        <v>0</v>
      </c>
      <c r="T8849" s="38">
        <f t="shared" ca="1" si="555"/>
        <v>10</v>
      </c>
      <c r="U8849" s="38">
        <f ca="1">SUM($R$9:S8849)</f>
        <v>-225590</v>
      </c>
    </row>
    <row r="8850" spans="16:21" x14ac:dyDescent="0.2">
      <c r="P8850">
        <v>8842</v>
      </c>
      <c r="Q8850" s="37">
        <f t="shared" ca="1" si="552"/>
        <v>0</v>
      </c>
      <c r="R8850" s="38">
        <f t="shared" si="553"/>
        <v>10</v>
      </c>
      <c r="S8850" s="38">
        <f t="shared" ca="1" si="554"/>
        <v>0</v>
      </c>
      <c r="T8850" s="38">
        <f t="shared" ca="1" si="555"/>
        <v>10</v>
      </c>
      <c r="U8850" s="38">
        <f ca="1">SUM($R$9:S8850)</f>
        <v>-225580</v>
      </c>
    </row>
    <row r="8851" spans="16:21" x14ac:dyDescent="0.2">
      <c r="P8851">
        <v>8843</v>
      </c>
      <c r="Q8851" s="37">
        <f t="shared" ca="1" si="552"/>
        <v>0</v>
      </c>
      <c r="R8851" s="38">
        <f t="shared" si="553"/>
        <v>10</v>
      </c>
      <c r="S8851" s="38">
        <f t="shared" ca="1" si="554"/>
        <v>0</v>
      </c>
      <c r="T8851" s="38">
        <f t="shared" ca="1" si="555"/>
        <v>10</v>
      </c>
      <c r="U8851" s="38">
        <f ca="1">SUM($R$9:S8851)</f>
        <v>-225570</v>
      </c>
    </row>
    <row r="8852" spans="16:21" x14ac:dyDescent="0.2">
      <c r="P8852">
        <v>8844</v>
      </c>
      <c r="Q8852" s="37">
        <f t="shared" ca="1" si="552"/>
        <v>0</v>
      </c>
      <c r="R8852" s="38">
        <f t="shared" si="553"/>
        <v>10</v>
      </c>
      <c r="S8852" s="38">
        <f t="shared" ca="1" si="554"/>
        <v>0</v>
      </c>
      <c r="T8852" s="38">
        <f t="shared" ca="1" si="555"/>
        <v>10</v>
      </c>
      <c r="U8852" s="38">
        <f ca="1">SUM($R$9:S8852)</f>
        <v>-225560</v>
      </c>
    </row>
    <row r="8853" spans="16:21" x14ac:dyDescent="0.2">
      <c r="P8853">
        <v>8845</v>
      </c>
      <c r="Q8853" s="37">
        <f t="shared" ca="1" si="552"/>
        <v>0</v>
      </c>
      <c r="R8853" s="38">
        <f t="shared" si="553"/>
        <v>10</v>
      </c>
      <c r="S8853" s="38">
        <f t="shared" ca="1" si="554"/>
        <v>0</v>
      </c>
      <c r="T8853" s="38">
        <f t="shared" ca="1" si="555"/>
        <v>10</v>
      </c>
      <c r="U8853" s="38">
        <f ca="1">SUM($R$9:S8853)</f>
        <v>-225550</v>
      </c>
    </row>
    <row r="8854" spans="16:21" x14ac:dyDescent="0.2">
      <c r="P8854">
        <v>8846</v>
      </c>
      <c r="Q8854" s="37">
        <f t="shared" ca="1" si="552"/>
        <v>0</v>
      </c>
      <c r="R8854" s="38">
        <f t="shared" si="553"/>
        <v>10</v>
      </c>
      <c r="S8854" s="38">
        <f t="shared" ca="1" si="554"/>
        <v>0</v>
      </c>
      <c r="T8854" s="38">
        <f t="shared" ca="1" si="555"/>
        <v>10</v>
      </c>
      <c r="U8854" s="38">
        <f ca="1">SUM($R$9:S8854)</f>
        <v>-225540</v>
      </c>
    </row>
    <row r="8855" spans="16:21" x14ac:dyDescent="0.2">
      <c r="P8855">
        <v>8847</v>
      </c>
      <c r="Q8855" s="37">
        <f t="shared" ca="1" si="552"/>
        <v>0</v>
      </c>
      <c r="R8855" s="38">
        <f t="shared" si="553"/>
        <v>10</v>
      </c>
      <c r="S8855" s="38">
        <f t="shared" ca="1" si="554"/>
        <v>0</v>
      </c>
      <c r="T8855" s="38">
        <f t="shared" ca="1" si="555"/>
        <v>10</v>
      </c>
      <c r="U8855" s="38">
        <f ca="1">SUM($R$9:S8855)</f>
        <v>-225530</v>
      </c>
    </row>
    <row r="8856" spans="16:21" x14ac:dyDescent="0.2">
      <c r="P8856">
        <v>8848</v>
      </c>
      <c r="Q8856" s="37">
        <f t="shared" ca="1" si="552"/>
        <v>0</v>
      </c>
      <c r="R8856" s="38">
        <f t="shared" si="553"/>
        <v>10</v>
      </c>
      <c r="S8856" s="38">
        <f t="shared" ca="1" si="554"/>
        <v>0</v>
      </c>
      <c r="T8856" s="38">
        <f t="shared" ca="1" si="555"/>
        <v>10</v>
      </c>
      <c r="U8856" s="38">
        <f ca="1">SUM($R$9:S8856)</f>
        <v>-225520</v>
      </c>
    </row>
    <row r="8857" spans="16:21" x14ac:dyDescent="0.2">
      <c r="P8857">
        <v>8849</v>
      </c>
      <c r="Q8857" s="37">
        <f t="shared" ca="1" si="552"/>
        <v>1</v>
      </c>
      <c r="R8857" s="38">
        <f t="shared" si="553"/>
        <v>10</v>
      </c>
      <c r="S8857" s="38">
        <f t="shared" ca="1" si="554"/>
        <v>-1000</v>
      </c>
      <c r="T8857" s="38">
        <f t="shared" ca="1" si="555"/>
        <v>-990</v>
      </c>
      <c r="U8857" s="38">
        <f ca="1">SUM($R$9:S8857)</f>
        <v>-226510</v>
      </c>
    </row>
    <row r="8858" spans="16:21" x14ac:dyDescent="0.2">
      <c r="P8858">
        <v>8850</v>
      </c>
      <c r="Q8858" s="37">
        <f t="shared" ca="1" si="552"/>
        <v>0</v>
      </c>
      <c r="R8858" s="38">
        <f t="shared" si="553"/>
        <v>10</v>
      </c>
      <c r="S8858" s="38">
        <f t="shared" ca="1" si="554"/>
        <v>0</v>
      </c>
      <c r="T8858" s="38">
        <f t="shared" ca="1" si="555"/>
        <v>10</v>
      </c>
      <c r="U8858" s="38">
        <f ca="1">SUM($R$9:S8858)</f>
        <v>-226500</v>
      </c>
    </row>
    <row r="8859" spans="16:21" x14ac:dyDescent="0.2">
      <c r="P8859">
        <v>8851</v>
      </c>
      <c r="Q8859" s="37">
        <f t="shared" ca="1" si="552"/>
        <v>0</v>
      </c>
      <c r="R8859" s="38">
        <f t="shared" si="553"/>
        <v>10</v>
      </c>
      <c r="S8859" s="38">
        <f t="shared" ca="1" si="554"/>
        <v>0</v>
      </c>
      <c r="T8859" s="38">
        <f t="shared" ca="1" si="555"/>
        <v>10</v>
      </c>
      <c r="U8859" s="38">
        <f ca="1">SUM($R$9:S8859)</f>
        <v>-226490</v>
      </c>
    </row>
    <row r="8860" spans="16:21" x14ac:dyDescent="0.2">
      <c r="P8860">
        <v>8852</v>
      </c>
      <c r="Q8860" s="37">
        <f t="shared" ca="1" si="552"/>
        <v>0</v>
      </c>
      <c r="R8860" s="38">
        <f t="shared" si="553"/>
        <v>10</v>
      </c>
      <c r="S8860" s="38">
        <f t="shared" ca="1" si="554"/>
        <v>0</v>
      </c>
      <c r="T8860" s="38">
        <f t="shared" ca="1" si="555"/>
        <v>10</v>
      </c>
      <c r="U8860" s="38">
        <f ca="1">SUM($R$9:S8860)</f>
        <v>-226480</v>
      </c>
    </row>
    <row r="8861" spans="16:21" x14ac:dyDescent="0.2">
      <c r="P8861">
        <v>8853</v>
      </c>
      <c r="Q8861" s="37">
        <f t="shared" ca="1" si="552"/>
        <v>0</v>
      </c>
      <c r="R8861" s="38">
        <f t="shared" si="553"/>
        <v>10</v>
      </c>
      <c r="S8861" s="38">
        <f t="shared" ca="1" si="554"/>
        <v>0</v>
      </c>
      <c r="T8861" s="38">
        <f t="shared" ca="1" si="555"/>
        <v>10</v>
      </c>
      <c r="U8861" s="38">
        <f ca="1">SUM($R$9:S8861)</f>
        <v>-226470</v>
      </c>
    </row>
    <row r="8862" spans="16:21" x14ac:dyDescent="0.2">
      <c r="P8862">
        <v>8854</v>
      </c>
      <c r="Q8862" s="37">
        <f t="shared" ca="1" si="552"/>
        <v>0</v>
      </c>
      <c r="R8862" s="38">
        <f t="shared" si="553"/>
        <v>10</v>
      </c>
      <c r="S8862" s="38">
        <f t="shared" ca="1" si="554"/>
        <v>0</v>
      </c>
      <c r="T8862" s="38">
        <f t="shared" ca="1" si="555"/>
        <v>10</v>
      </c>
      <c r="U8862" s="38">
        <f ca="1">SUM($R$9:S8862)</f>
        <v>-226460</v>
      </c>
    </row>
    <row r="8863" spans="16:21" x14ac:dyDescent="0.2">
      <c r="P8863">
        <v>8855</v>
      </c>
      <c r="Q8863" s="37">
        <f t="shared" ca="1" si="552"/>
        <v>0</v>
      </c>
      <c r="R8863" s="38">
        <f t="shared" si="553"/>
        <v>10</v>
      </c>
      <c r="S8863" s="38">
        <f t="shared" ca="1" si="554"/>
        <v>0</v>
      </c>
      <c r="T8863" s="38">
        <f t="shared" ca="1" si="555"/>
        <v>10</v>
      </c>
      <c r="U8863" s="38">
        <f ca="1">SUM($R$9:S8863)</f>
        <v>-226450</v>
      </c>
    </row>
    <row r="8864" spans="16:21" x14ac:dyDescent="0.2">
      <c r="P8864">
        <v>8856</v>
      </c>
      <c r="Q8864" s="37">
        <f t="shared" ca="1" si="552"/>
        <v>0</v>
      </c>
      <c r="R8864" s="38">
        <f t="shared" si="553"/>
        <v>10</v>
      </c>
      <c r="S8864" s="38">
        <f t="shared" ca="1" si="554"/>
        <v>0</v>
      </c>
      <c r="T8864" s="38">
        <f t="shared" ca="1" si="555"/>
        <v>10</v>
      </c>
      <c r="U8864" s="38">
        <f ca="1">SUM($R$9:S8864)</f>
        <v>-226440</v>
      </c>
    </row>
    <row r="8865" spans="16:21" x14ac:dyDescent="0.2">
      <c r="P8865">
        <v>8857</v>
      </c>
      <c r="Q8865" s="37">
        <f t="shared" ca="1" si="552"/>
        <v>0</v>
      </c>
      <c r="R8865" s="38">
        <f t="shared" si="553"/>
        <v>10</v>
      </c>
      <c r="S8865" s="38">
        <f t="shared" ca="1" si="554"/>
        <v>0</v>
      </c>
      <c r="T8865" s="38">
        <f t="shared" ca="1" si="555"/>
        <v>10</v>
      </c>
      <c r="U8865" s="38">
        <f ca="1">SUM($R$9:S8865)</f>
        <v>-226430</v>
      </c>
    </row>
    <row r="8866" spans="16:21" x14ac:dyDescent="0.2">
      <c r="P8866">
        <v>8858</v>
      </c>
      <c r="Q8866" s="37">
        <f t="shared" ca="1" si="552"/>
        <v>0</v>
      </c>
      <c r="R8866" s="38">
        <f t="shared" si="553"/>
        <v>10</v>
      </c>
      <c r="S8866" s="38">
        <f t="shared" ca="1" si="554"/>
        <v>0</v>
      </c>
      <c r="T8866" s="38">
        <f t="shared" ca="1" si="555"/>
        <v>10</v>
      </c>
      <c r="U8866" s="38">
        <f ca="1">SUM($R$9:S8866)</f>
        <v>-226420</v>
      </c>
    </row>
    <row r="8867" spans="16:21" x14ac:dyDescent="0.2">
      <c r="P8867">
        <v>8859</v>
      </c>
      <c r="Q8867" s="37">
        <f t="shared" ca="1" si="552"/>
        <v>0</v>
      </c>
      <c r="R8867" s="38">
        <f t="shared" si="553"/>
        <v>10</v>
      </c>
      <c r="S8867" s="38">
        <f t="shared" ca="1" si="554"/>
        <v>0</v>
      </c>
      <c r="T8867" s="38">
        <f t="shared" ca="1" si="555"/>
        <v>10</v>
      </c>
      <c r="U8867" s="38">
        <f ca="1">SUM($R$9:S8867)</f>
        <v>-226410</v>
      </c>
    </row>
    <row r="8868" spans="16:21" x14ac:dyDescent="0.2">
      <c r="P8868">
        <v>8860</v>
      </c>
      <c r="Q8868" s="37">
        <f t="shared" ca="1" si="552"/>
        <v>0</v>
      </c>
      <c r="R8868" s="38">
        <f t="shared" si="553"/>
        <v>10</v>
      </c>
      <c r="S8868" s="38">
        <f t="shared" ca="1" si="554"/>
        <v>0</v>
      </c>
      <c r="T8868" s="38">
        <f t="shared" ca="1" si="555"/>
        <v>10</v>
      </c>
      <c r="U8868" s="38">
        <f ca="1">SUM($R$9:S8868)</f>
        <v>-226400</v>
      </c>
    </row>
    <row r="8869" spans="16:21" x14ac:dyDescent="0.2">
      <c r="P8869">
        <v>8861</v>
      </c>
      <c r="Q8869" s="37">
        <f t="shared" ca="1" si="552"/>
        <v>0</v>
      </c>
      <c r="R8869" s="38">
        <f t="shared" si="553"/>
        <v>10</v>
      </c>
      <c r="S8869" s="38">
        <f t="shared" ca="1" si="554"/>
        <v>0</v>
      </c>
      <c r="T8869" s="38">
        <f t="shared" ca="1" si="555"/>
        <v>10</v>
      </c>
      <c r="U8869" s="38">
        <f ca="1">SUM($R$9:S8869)</f>
        <v>-226390</v>
      </c>
    </row>
    <row r="8870" spans="16:21" x14ac:dyDescent="0.2">
      <c r="P8870">
        <v>8862</v>
      </c>
      <c r="Q8870" s="37">
        <f t="shared" ca="1" si="552"/>
        <v>0</v>
      </c>
      <c r="R8870" s="38">
        <f t="shared" si="553"/>
        <v>10</v>
      </c>
      <c r="S8870" s="38">
        <f t="shared" ca="1" si="554"/>
        <v>0</v>
      </c>
      <c r="T8870" s="38">
        <f t="shared" ca="1" si="555"/>
        <v>10</v>
      </c>
      <c r="U8870" s="38">
        <f ca="1">SUM($R$9:S8870)</f>
        <v>-226380</v>
      </c>
    </row>
    <row r="8871" spans="16:21" x14ac:dyDescent="0.2">
      <c r="P8871">
        <v>8863</v>
      </c>
      <c r="Q8871" s="37">
        <f t="shared" ca="1" si="552"/>
        <v>0</v>
      </c>
      <c r="R8871" s="38">
        <f t="shared" si="553"/>
        <v>10</v>
      </c>
      <c r="S8871" s="38">
        <f t="shared" ca="1" si="554"/>
        <v>0</v>
      </c>
      <c r="T8871" s="38">
        <f t="shared" ca="1" si="555"/>
        <v>10</v>
      </c>
      <c r="U8871" s="38">
        <f ca="1">SUM($R$9:S8871)</f>
        <v>-226370</v>
      </c>
    </row>
    <row r="8872" spans="16:21" x14ac:dyDescent="0.2">
      <c r="P8872">
        <v>8864</v>
      </c>
      <c r="Q8872" s="37">
        <f t="shared" ca="1" si="552"/>
        <v>0</v>
      </c>
      <c r="R8872" s="38">
        <f t="shared" si="553"/>
        <v>10</v>
      </c>
      <c r="S8872" s="38">
        <f t="shared" ca="1" si="554"/>
        <v>0</v>
      </c>
      <c r="T8872" s="38">
        <f t="shared" ca="1" si="555"/>
        <v>10</v>
      </c>
      <c r="U8872" s="38">
        <f ca="1">SUM($R$9:S8872)</f>
        <v>-226360</v>
      </c>
    </row>
    <row r="8873" spans="16:21" x14ac:dyDescent="0.2">
      <c r="P8873">
        <v>8865</v>
      </c>
      <c r="Q8873" s="37">
        <f t="shared" ca="1" si="552"/>
        <v>0</v>
      </c>
      <c r="R8873" s="38">
        <f t="shared" si="553"/>
        <v>10</v>
      </c>
      <c r="S8873" s="38">
        <f t="shared" ca="1" si="554"/>
        <v>0</v>
      </c>
      <c r="T8873" s="38">
        <f t="shared" ca="1" si="555"/>
        <v>10</v>
      </c>
      <c r="U8873" s="38">
        <f ca="1">SUM($R$9:S8873)</f>
        <v>-226350</v>
      </c>
    </row>
    <row r="8874" spans="16:21" x14ac:dyDescent="0.2">
      <c r="P8874">
        <v>8866</v>
      </c>
      <c r="Q8874" s="37">
        <f t="shared" ca="1" si="552"/>
        <v>0</v>
      </c>
      <c r="R8874" s="38">
        <f t="shared" si="553"/>
        <v>10</v>
      </c>
      <c r="S8874" s="38">
        <f t="shared" ca="1" si="554"/>
        <v>0</v>
      </c>
      <c r="T8874" s="38">
        <f t="shared" ca="1" si="555"/>
        <v>10</v>
      </c>
      <c r="U8874" s="38">
        <f ca="1">SUM($R$9:S8874)</f>
        <v>-226340</v>
      </c>
    </row>
    <row r="8875" spans="16:21" x14ac:dyDescent="0.2">
      <c r="P8875">
        <v>8867</v>
      </c>
      <c r="Q8875" s="37">
        <f t="shared" ca="1" si="552"/>
        <v>0</v>
      </c>
      <c r="R8875" s="38">
        <f t="shared" si="553"/>
        <v>10</v>
      </c>
      <c r="S8875" s="38">
        <f t="shared" ca="1" si="554"/>
        <v>0</v>
      </c>
      <c r="T8875" s="38">
        <f t="shared" ca="1" si="555"/>
        <v>10</v>
      </c>
      <c r="U8875" s="38">
        <f ca="1">SUM($R$9:S8875)</f>
        <v>-226330</v>
      </c>
    </row>
    <row r="8876" spans="16:21" x14ac:dyDescent="0.2">
      <c r="P8876">
        <v>8868</v>
      </c>
      <c r="Q8876" s="37">
        <f t="shared" ca="1" si="552"/>
        <v>0</v>
      </c>
      <c r="R8876" s="38">
        <f t="shared" si="553"/>
        <v>10</v>
      </c>
      <c r="S8876" s="38">
        <f t="shared" ca="1" si="554"/>
        <v>0</v>
      </c>
      <c r="T8876" s="38">
        <f t="shared" ca="1" si="555"/>
        <v>10</v>
      </c>
      <c r="U8876" s="38">
        <f ca="1">SUM($R$9:S8876)</f>
        <v>-226320</v>
      </c>
    </row>
    <row r="8877" spans="16:21" x14ac:dyDescent="0.2">
      <c r="P8877">
        <v>8869</v>
      </c>
      <c r="Q8877" s="37">
        <f t="shared" ca="1" si="552"/>
        <v>0</v>
      </c>
      <c r="R8877" s="38">
        <f t="shared" si="553"/>
        <v>10</v>
      </c>
      <c r="S8877" s="38">
        <f t="shared" ca="1" si="554"/>
        <v>0</v>
      </c>
      <c r="T8877" s="38">
        <f t="shared" ca="1" si="555"/>
        <v>10</v>
      </c>
      <c r="U8877" s="38">
        <f ca="1">SUM($R$9:S8877)</f>
        <v>-226310</v>
      </c>
    </row>
    <row r="8878" spans="16:21" x14ac:dyDescent="0.2">
      <c r="P8878">
        <v>8870</v>
      </c>
      <c r="Q8878" s="37">
        <f t="shared" ca="1" si="552"/>
        <v>0</v>
      </c>
      <c r="R8878" s="38">
        <f t="shared" si="553"/>
        <v>10</v>
      </c>
      <c r="S8878" s="38">
        <f t="shared" ca="1" si="554"/>
        <v>0</v>
      </c>
      <c r="T8878" s="38">
        <f t="shared" ca="1" si="555"/>
        <v>10</v>
      </c>
      <c r="U8878" s="38">
        <f ca="1">SUM($R$9:S8878)</f>
        <v>-226300</v>
      </c>
    </row>
    <row r="8879" spans="16:21" x14ac:dyDescent="0.2">
      <c r="P8879">
        <v>8871</v>
      </c>
      <c r="Q8879" s="37">
        <f t="shared" ca="1" si="552"/>
        <v>0</v>
      </c>
      <c r="R8879" s="38">
        <f t="shared" si="553"/>
        <v>10</v>
      </c>
      <c r="S8879" s="38">
        <f t="shared" ca="1" si="554"/>
        <v>0</v>
      </c>
      <c r="T8879" s="38">
        <f t="shared" ca="1" si="555"/>
        <v>10</v>
      </c>
      <c r="U8879" s="38">
        <f ca="1">SUM($R$9:S8879)</f>
        <v>-226290</v>
      </c>
    </row>
    <row r="8880" spans="16:21" x14ac:dyDescent="0.2">
      <c r="P8880">
        <v>8872</v>
      </c>
      <c r="Q8880" s="37">
        <f t="shared" ca="1" si="552"/>
        <v>0</v>
      </c>
      <c r="R8880" s="38">
        <f t="shared" si="553"/>
        <v>10</v>
      </c>
      <c r="S8880" s="38">
        <f t="shared" ca="1" si="554"/>
        <v>0</v>
      </c>
      <c r="T8880" s="38">
        <f t="shared" ca="1" si="555"/>
        <v>10</v>
      </c>
      <c r="U8880" s="38">
        <f ca="1">SUM($R$9:S8880)</f>
        <v>-226280</v>
      </c>
    </row>
    <row r="8881" spans="16:21" x14ac:dyDescent="0.2">
      <c r="P8881">
        <v>8873</v>
      </c>
      <c r="Q8881" s="37">
        <f t="shared" ref="Q8881:Q8944" ca="1" si="556">IF(RAND()&lt;$C$2,1,0)</f>
        <v>0</v>
      </c>
      <c r="R8881" s="38">
        <f t="shared" ref="R8881:R8944" si="557">$G$2</f>
        <v>10</v>
      </c>
      <c r="S8881" s="38">
        <f t="shared" ref="S8881:S8944" ca="1" si="558">IF(Q8881=1,$G$3,$G$4)</f>
        <v>0</v>
      </c>
      <c r="T8881" s="38">
        <f t="shared" ca="1" si="555"/>
        <v>10</v>
      </c>
      <c r="U8881" s="38">
        <f ca="1">SUM($R$9:S8881)</f>
        <v>-226270</v>
      </c>
    </row>
    <row r="8882" spans="16:21" x14ac:dyDescent="0.2">
      <c r="P8882">
        <v>8874</v>
      </c>
      <c r="Q8882" s="37">
        <f t="shared" ca="1" si="556"/>
        <v>0</v>
      </c>
      <c r="R8882" s="38">
        <f t="shared" si="557"/>
        <v>10</v>
      </c>
      <c r="S8882" s="38">
        <f t="shared" ca="1" si="558"/>
        <v>0</v>
      </c>
      <c r="T8882" s="38">
        <f t="shared" ca="1" si="555"/>
        <v>10</v>
      </c>
      <c r="U8882" s="38">
        <f ca="1">SUM($R$9:S8882)</f>
        <v>-226260</v>
      </c>
    </row>
    <row r="8883" spans="16:21" x14ac:dyDescent="0.2">
      <c r="P8883">
        <v>8875</v>
      </c>
      <c r="Q8883" s="37">
        <f t="shared" ca="1" si="556"/>
        <v>0</v>
      </c>
      <c r="R8883" s="38">
        <f t="shared" si="557"/>
        <v>10</v>
      </c>
      <c r="S8883" s="38">
        <f t="shared" ca="1" si="558"/>
        <v>0</v>
      </c>
      <c r="T8883" s="38">
        <f t="shared" ca="1" si="555"/>
        <v>10</v>
      </c>
      <c r="U8883" s="38">
        <f ca="1">SUM($R$9:S8883)</f>
        <v>-226250</v>
      </c>
    </row>
    <row r="8884" spans="16:21" x14ac:dyDescent="0.2">
      <c r="P8884">
        <v>8876</v>
      </c>
      <c r="Q8884" s="37">
        <f t="shared" ca="1" si="556"/>
        <v>0</v>
      </c>
      <c r="R8884" s="38">
        <f t="shared" si="557"/>
        <v>10</v>
      </c>
      <c r="S8884" s="38">
        <f t="shared" ca="1" si="558"/>
        <v>0</v>
      </c>
      <c r="T8884" s="38">
        <f t="shared" ca="1" si="555"/>
        <v>10</v>
      </c>
      <c r="U8884" s="38">
        <f ca="1">SUM($R$9:S8884)</f>
        <v>-226240</v>
      </c>
    </row>
    <row r="8885" spans="16:21" x14ac:dyDescent="0.2">
      <c r="P8885">
        <v>8877</v>
      </c>
      <c r="Q8885" s="37">
        <f t="shared" ca="1" si="556"/>
        <v>0</v>
      </c>
      <c r="R8885" s="38">
        <f t="shared" si="557"/>
        <v>10</v>
      </c>
      <c r="S8885" s="38">
        <f t="shared" ca="1" si="558"/>
        <v>0</v>
      </c>
      <c r="T8885" s="38">
        <f t="shared" ca="1" si="555"/>
        <v>10</v>
      </c>
      <c r="U8885" s="38">
        <f ca="1">SUM($R$9:S8885)</f>
        <v>-226230</v>
      </c>
    </row>
    <row r="8886" spans="16:21" x14ac:dyDescent="0.2">
      <c r="P8886">
        <v>8878</v>
      </c>
      <c r="Q8886" s="37">
        <f t="shared" ca="1" si="556"/>
        <v>0</v>
      </c>
      <c r="R8886" s="38">
        <f t="shared" si="557"/>
        <v>10</v>
      </c>
      <c r="S8886" s="38">
        <f t="shared" ca="1" si="558"/>
        <v>0</v>
      </c>
      <c r="T8886" s="38">
        <f t="shared" ca="1" si="555"/>
        <v>10</v>
      </c>
      <c r="U8886" s="38">
        <f ca="1">SUM($R$9:S8886)</f>
        <v>-226220</v>
      </c>
    </row>
    <row r="8887" spans="16:21" x14ac:dyDescent="0.2">
      <c r="P8887">
        <v>8879</v>
      </c>
      <c r="Q8887" s="37">
        <f t="shared" ca="1" si="556"/>
        <v>0</v>
      </c>
      <c r="R8887" s="38">
        <f t="shared" si="557"/>
        <v>10</v>
      </c>
      <c r="S8887" s="38">
        <f t="shared" ca="1" si="558"/>
        <v>0</v>
      </c>
      <c r="T8887" s="38">
        <f t="shared" ca="1" si="555"/>
        <v>10</v>
      </c>
      <c r="U8887" s="38">
        <f ca="1">SUM($R$9:S8887)</f>
        <v>-226210</v>
      </c>
    </row>
    <row r="8888" spans="16:21" x14ac:dyDescent="0.2">
      <c r="P8888">
        <v>8880</v>
      </c>
      <c r="Q8888" s="37">
        <f t="shared" ca="1" si="556"/>
        <v>0</v>
      </c>
      <c r="R8888" s="38">
        <f t="shared" si="557"/>
        <v>10</v>
      </c>
      <c r="S8888" s="38">
        <f t="shared" ca="1" si="558"/>
        <v>0</v>
      </c>
      <c r="T8888" s="38">
        <f t="shared" ca="1" si="555"/>
        <v>10</v>
      </c>
      <c r="U8888" s="38">
        <f ca="1">SUM($R$9:S8888)</f>
        <v>-226200</v>
      </c>
    </row>
    <row r="8889" spans="16:21" x14ac:dyDescent="0.2">
      <c r="P8889">
        <v>8881</v>
      </c>
      <c r="Q8889" s="37">
        <f t="shared" ca="1" si="556"/>
        <v>0</v>
      </c>
      <c r="R8889" s="38">
        <f t="shared" si="557"/>
        <v>10</v>
      </c>
      <c r="S8889" s="38">
        <f t="shared" ca="1" si="558"/>
        <v>0</v>
      </c>
      <c r="T8889" s="38">
        <f t="shared" ca="1" si="555"/>
        <v>10</v>
      </c>
      <c r="U8889" s="38">
        <f ca="1">SUM($R$9:S8889)</f>
        <v>-226190</v>
      </c>
    </row>
    <row r="8890" spans="16:21" x14ac:dyDescent="0.2">
      <c r="P8890">
        <v>8882</v>
      </c>
      <c r="Q8890" s="37">
        <f t="shared" ca="1" si="556"/>
        <v>0</v>
      </c>
      <c r="R8890" s="38">
        <f t="shared" si="557"/>
        <v>10</v>
      </c>
      <c r="S8890" s="38">
        <f t="shared" ca="1" si="558"/>
        <v>0</v>
      </c>
      <c r="T8890" s="38">
        <f t="shared" ca="1" si="555"/>
        <v>10</v>
      </c>
      <c r="U8890" s="38">
        <f ca="1">SUM($R$9:S8890)</f>
        <v>-226180</v>
      </c>
    </row>
    <row r="8891" spans="16:21" x14ac:dyDescent="0.2">
      <c r="P8891">
        <v>8883</v>
      </c>
      <c r="Q8891" s="37">
        <f t="shared" ca="1" si="556"/>
        <v>0</v>
      </c>
      <c r="R8891" s="38">
        <f t="shared" si="557"/>
        <v>10</v>
      </c>
      <c r="S8891" s="38">
        <f t="shared" ca="1" si="558"/>
        <v>0</v>
      </c>
      <c r="T8891" s="38">
        <f t="shared" ca="1" si="555"/>
        <v>10</v>
      </c>
      <c r="U8891" s="38">
        <f ca="1">SUM($R$9:S8891)</f>
        <v>-226170</v>
      </c>
    </row>
    <row r="8892" spans="16:21" x14ac:dyDescent="0.2">
      <c r="P8892">
        <v>8884</v>
      </c>
      <c r="Q8892" s="37">
        <f t="shared" ca="1" si="556"/>
        <v>0</v>
      </c>
      <c r="R8892" s="38">
        <f t="shared" si="557"/>
        <v>10</v>
      </c>
      <c r="S8892" s="38">
        <f t="shared" ca="1" si="558"/>
        <v>0</v>
      </c>
      <c r="T8892" s="38">
        <f t="shared" ca="1" si="555"/>
        <v>10</v>
      </c>
      <c r="U8892" s="38">
        <f ca="1">SUM($R$9:S8892)</f>
        <v>-226160</v>
      </c>
    </row>
    <row r="8893" spans="16:21" x14ac:dyDescent="0.2">
      <c r="P8893">
        <v>8885</v>
      </c>
      <c r="Q8893" s="37">
        <f t="shared" ca="1" si="556"/>
        <v>0</v>
      </c>
      <c r="R8893" s="38">
        <f t="shared" si="557"/>
        <v>10</v>
      </c>
      <c r="S8893" s="38">
        <f t="shared" ca="1" si="558"/>
        <v>0</v>
      </c>
      <c r="T8893" s="38">
        <f t="shared" ca="1" si="555"/>
        <v>10</v>
      </c>
      <c r="U8893" s="38">
        <f ca="1">SUM($R$9:S8893)</f>
        <v>-226150</v>
      </c>
    </row>
    <row r="8894" spans="16:21" x14ac:dyDescent="0.2">
      <c r="P8894">
        <v>8886</v>
      </c>
      <c r="Q8894" s="37">
        <f t="shared" ca="1" si="556"/>
        <v>0</v>
      </c>
      <c r="R8894" s="38">
        <f t="shared" si="557"/>
        <v>10</v>
      </c>
      <c r="S8894" s="38">
        <f t="shared" ca="1" si="558"/>
        <v>0</v>
      </c>
      <c r="T8894" s="38">
        <f t="shared" ca="1" si="555"/>
        <v>10</v>
      </c>
      <c r="U8894" s="38">
        <f ca="1">SUM($R$9:S8894)</f>
        <v>-226140</v>
      </c>
    </row>
    <row r="8895" spans="16:21" x14ac:dyDescent="0.2">
      <c r="P8895">
        <v>8887</v>
      </c>
      <c r="Q8895" s="37">
        <f t="shared" ca="1" si="556"/>
        <v>0</v>
      </c>
      <c r="R8895" s="38">
        <f t="shared" si="557"/>
        <v>10</v>
      </c>
      <c r="S8895" s="38">
        <f t="shared" ca="1" si="558"/>
        <v>0</v>
      </c>
      <c r="T8895" s="38">
        <f t="shared" ca="1" si="555"/>
        <v>10</v>
      </c>
      <c r="U8895" s="38">
        <f ca="1">SUM($R$9:S8895)</f>
        <v>-226130</v>
      </c>
    </row>
    <row r="8896" spans="16:21" x14ac:dyDescent="0.2">
      <c r="P8896">
        <v>8888</v>
      </c>
      <c r="Q8896" s="37">
        <f t="shared" ca="1" si="556"/>
        <v>0</v>
      </c>
      <c r="R8896" s="38">
        <f t="shared" si="557"/>
        <v>10</v>
      </c>
      <c r="S8896" s="38">
        <f t="shared" ca="1" si="558"/>
        <v>0</v>
      </c>
      <c r="T8896" s="38">
        <f t="shared" ca="1" si="555"/>
        <v>10</v>
      </c>
      <c r="U8896" s="38">
        <f ca="1">SUM($R$9:S8896)</f>
        <v>-226120</v>
      </c>
    </row>
    <row r="8897" spans="16:21" x14ac:dyDescent="0.2">
      <c r="P8897">
        <v>8889</v>
      </c>
      <c r="Q8897" s="37">
        <f t="shared" ca="1" si="556"/>
        <v>0</v>
      </c>
      <c r="R8897" s="38">
        <f t="shared" si="557"/>
        <v>10</v>
      </c>
      <c r="S8897" s="38">
        <f t="shared" ca="1" si="558"/>
        <v>0</v>
      </c>
      <c r="T8897" s="38">
        <f t="shared" ca="1" si="555"/>
        <v>10</v>
      </c>
      <c r="U8897" s="38">
        <f ca="1">SUM($R$9:S8897)</f>
        <v>-226110</v>
      </c>
    </row>
    <row r="8898" spans="16:21" x14ac:dyDescent="0.2">
      <c r="P8898">
        <v>8890</v>
      </c>
      <c r="Q8898" s="37">
        <f t="shared" ca="1" si="556"/>
        <v>0</v>
      </c>
      <c r="R8898" s="38">
        <f t="shared" si="557"/>
        <v>10</v>
      </c>
      <c r="S8898" s="38">
        <f t="shared" ca="1" si="558"/>
        <v>0</v>
      </c>
      <c r="T8898" s="38">
        <f t="shared" ca="1" si="555"/>
        <v>10</v>
      </c>
      <c r="U8898" s="38">
        <f ca="1">SUM($R$9:S8898)</f>
        <v>-226100</v>
      </c>
    </row>
    <row r="8899" spans="16:21" x14ac:dyDescent="0.2">
      <c r="P8899">
        <v>8891</v>
      </c>
      <c r="Q8899" s="37">
        <f t="shared" ca="1" si="556"/>
        <v>0</v>
      </c>
      <c r="R8899" s="38">
        <f t="shared" si="557"/>
        <v>10</v>
      </c>
      <c r="S8899" s="38">
        <f t="shared" ca="1" si="558"/>
        <v>0</v>
      </c>
      <c r="T8899" s="38">
        <f t="shared" ca="1" si="555"/>
        <v>10</v>
      </c>
      <c r="U8899" s="38">
        <f ca="1">SUM($R$9:S8899)</f>
        <v>-226090</v>
      </c>
    </row>
    <row r="8900" spans="16:21" x14ac:dyDescent="0.2">
      <c r="P8900">
        <v>8892</v>
      </c>
      <c r="Q8900" s="37">
        <f t="shared" ca="1" si="556"/>
        <v>0</v>
      </c>
      <c r="R8900" s="38">
        <f t="shared" si="557"/>
        <v>10</v>
      </c>
      <c r="S8900" s="38">
        <f t="shared" ca="1" si="558"/>
        <v>0</v>
      </c>
      <c r="T8900" s="38">
        <f t="shared" ca="1" si="555"/>
        <v>10</v>
      </c>
      <c r="U8900" s="38">
        <f ca="1">SUM($R$9:S8900)</f>
        <v>-226080</v>
      </c>
    </row>
    <row r="8901" spans="16:21" x14ac:dyDescent="0.2">
      <c r="P8901">
        <v>8893</v>
      </c>
      <c r="Q8901" s="37">
        <f t="shared" ca="1" si="556"/>
        <v>0</v>
      </c>
      <c r="R8901" s="38">
        <f t="shared" si="557"/>
        <v>10</v>
      </c>
      <c r="S8901" s="38">
        <f t="shared" ca="1" si="558"/>
        <v>0</v>
      </c>
      <c r="T8901" s="38">
        <f t="shared" ca="1" si="555"/>
        <v>10</v>
      </c>
      <c r="U8901" s="38">
        <f ca="1">SUM($R$9:S8901)</f>
        <v>-226070</v>
      </c>
    </row>
    <row r="8902" spans="16:21" x14ac:dyDescent="0.2">
      <c r="P8902">
        <v>8894</v>
      </c>
      <c r="Q8902" s="37">
        <f t="shared" ca="1" si="556"/>
        <v>0</v>
      </c>
      <c r="R8902" s="38">
        <f t="shared" si="557"/>
        <v>10</v>
      </c>
      <c r="S8902" s="38">
        <f t="shared" ca="1" si="558"/>
        <v>0</v>
      </c>
      <c r="T8902" s="38">
        <f t="shared" ca="1" si="555"/>
        <v>10</v>
      </c>
      <c r="U8902" s="38">
        <f ca="1">SUM($R$9:S8902)</f>
        <v>-226060</v>
      </c>
    </row>
    <row r="8903" spans="16:21" x14ac:dyDescent="0.2">
      <c r="P8903">
        <v>8895</v>
      </c>
      <c r="Q8903" s="37">
        <f t="shared" ca="1" si="556"/>
        <v>0</v>
      </c>
      <c r="R8903" s="38">
        <f t="shared" si="557"/>
        <v>10</v>
      </c>
      <c r="S8903" s="38">
        <f t="shared" ca="1" si="558"/>
        <v>0</v>
      </c>
      <c r="T8903" s="38">
        <f t="shared" ca="1" si="555"/>
        <v>10</v>
      </c>
      <c r="U8903" s="38">
        <f ca="1">SUM($R$9:S8903)</f>
        <v>-226050</v>
      </c>
    </row>
    <row r="8904" spans="16:21" x14ac:dyDescent="0.2">
      <c r="P8904">
        <v>8896</v>
      </c>
      <c r="Q8904" s="37">
        <f t="shared" ca="1" si="556"/>
        <v>0</v>
      </c>
      <c r="R8904" s="38">
        <f t="shared" si="557"/>
        <v>10</v>
      </c>
      <c r="S8904" s="38">
        <f t="shared" ca="1" si="558"/>
        <v>0</v>
      </c>
      <c r="T8904" s="38">
        <f t="shared" ca="1" si="555"/>
        <v>10</v>
      </c>
      <c r="U8904" s="38">
        <f ca="1">SUM($R$9:S8904)</f>
        <v>-226040</v>
      </c>
    </row>
    <row r="8905" spans="16:21" x14ac:dyDescent="0.2">
      <c r="P8905">
        <v>8897</v>
      </c>
      <c r="Q8905" s="37">
        <f t="shared" ca="1" si="556"/>
        <v>0</v>
      </c>
      <c r="R8905" s="38">
        <f t="shared" si="557"/>
        <v>10</v>
      </c>
      <c r="S8905" s="38">
        <f t="shared" ca="1" si="558"/>
        <v>0</v>
      </c>
      <c r="T8905" s="38">
        <f t="shared" ca="1" si="555"/>
        <v>10</v>
      </c>
      <c r="U8905" s="38">
        <f ca="1">SUM($R$9:S8905)</f>
        <v>-226030</v>
      </c>
    </row>
    <row r="8906" spans="16:21" x14ac:dyDescent="0.2">
      <c r="P8906">
        <v>8898</v>
      </c>
      <c r="Q8906" s="37">
        <f t="shared" ca="1" si="556"/>
        <v>0</v>
      </c>
      <c r="R8906" s="38">
        <f t="shared" si="557"/>
        <v>10</v>
      </c>
      <c r="S8906" s="38">
        <f t="shared" ca="1" si="558"/>
        <v>0</v>
      </c>
      <c r="T8906" s="38">
        <f t="shared" ref="T8906:T8969" ca="1" si="559">R8906+S8906</f>
        <v>10</v>
      </c>
      <c r="U8906" s="38">
        <f ca="1">SUM($R$9:S8906)</f>
        <v>-226020</v>
      </c>
    </row>
    <row r="8907" spans="16:21" x14ac:dyDescent="0.2">
      <c r="P8907">
        <v>8899</v>
      </c>
      <c r="Q8907" s="37">
        <f t="shared" ca="1" si="556"/>
        <v>0</v>
      </c>
      <c r="R8907" s="38">
        <f t="shared" si="557"/>
        <v>10</v>
      </c>
      <c r="S8907" s="38">
        <f t="shared" ca="1" si="558"/>
        <v>0</v>
      </c>
      <c r="T8907" s="38">
        <f t="shared" ca="1" si="559"/>
        <v>10</v>
      </c>
      <c r="U8907" s="38">
        <f ca="1">SUM($R$9:S8907)</f>
        <v>-226010</v>
      </c>
    </row>
    <row r="8908" spans="16:21" x14ac:dyDescent="0.2">
      <c r="P8908">
        <v>8900</v>
      </c>
      <c r="Q8908" s="37">
        <f t="shared" ca="1" si="556"/>
        <v>0</v>
      </c>
      <c r="R8908" s="38">
        <f t="shared" si="557"/>
        <v>10</v>
      </c>
      <c r="S8908" s="38">
        <f t="shared" ca="1" si="558"/>
        <v>0</v>
      </c>
      <c r="T8908" s="38">
        <f t="shared" ca="1" si="559"/>
        <v>10</v>
      </c>
      <c r="U8908" s="38">
        <f ca="1">SUM($R$9:S8908)</f>
        <v>-226000</v>
      </c>
    </row>
    <row r="8909" spans="16:21" x14ac:dyDescent="0.2">
      <c r="P8909">
        <v>8901</v>
      </c>
      <c r="Q8909" s="37">
        <f t="shared" ca="1" si="556"/>
        <v>0</v>
      </c>
      <c r="R8909" s="38">
        <f t="shared" si="557"/>
        <v>10</v>
      </c>
      <c r="S8909" s="38">
        <f t="shared" ca="1" si="558"/>
        <v>0</v>
      </c>
      <c r="T8909" s="38">
        <f t="shared" ca="1" si="559"/>
        <v>10</v>
      </c>
      <c r="U8909" s="38">
        <f ca="1">SUM($R$9:S8909)</f>
        <v>-225990</v>
      </c>
    </row>
    <row r="8910" spans="16:21" x14ac:dyDescent="0.2">
      <c r="P8910">
        <v>8902</v>
      </c>
      <c r="Q8910" s="37">
        <f t="shared" ca="1" si="556"/>
        <v>0</v>
      </c>
      <c r="R8910" s="38">
        <f t="shared" si="557"/>
        <v>10</v>
      </c>
      <c r="S8910" s="38">
        <f t="shared" ca="1" si="558"/>
        <v>0</v>
      </c>
      <c r="T8910" s="38">
        <f t="shared" ca="1" si="559"/>
        <v>10</v>
      </c>
      <c r="U8910" s="38">
        <f ca="1">SUM($R$9:S8910)</f>
        <v>-225980</v>
      </c>
    </row>
    <row r="8911" spans="16:21" x14ac:dyDescent="0.2">
      <c r="P8911">
        <v>8903</v>
      </c>
      <c r="Q8911" s="37">
        <f t="shared" ca="1" si="556"/>
        <v>0</v>
      </c>
      <c r="R8911" s="38">
        <f t="shared" si="557"/>
        <v>10</v>
      </c>
      <c r="S8911" s="38">
        <f t="shared" ca="1" si="558"/>
        <v>0</v>
      </c>
      <c r="T8911" s="38">
        <f t="shared" ca="1" si="559"/>
        <v>10</v>
      </c>
      <c r="U8911" s="38">
        <f ca="1">SUM($R$9:S8911)</f>
        <v>-225970</v>
      </c>
    </row>
    <row r="8912" spans="16:21" x14ac:dyDescent="0.2">
      <c r="P8912">
        <v>8904</v>
      </c>
      <c r="Q8912" s="37">
        <f t="shared" ca="1" si="556"/>
        <v>0</v>
      </c>
      <c r="R8912" s="38">
        <f t="shared" si="557"/>
        <v>10</v>
      </c>
      <c r="S8912" s="38">
        <f t="shared" ca="1" si="558"/>
        <v>0</v>
      </c>
      <c r="T8912" s="38">
        <f t="shared" ca="1" si="559"/>
        <v>10</v>
      </c>
      <c r="U8912" s="38">
        <f ca="1">SUM($R$9:S8912)</f>
        <v>-225960</v>
      </c>
    </row>
    <row r="8913" spans="16:21" x14ac:dyDescent="0.2">
      <c r="P8913">
        <v>8905</v>
      </c>
      <c r="Q8913" s="37">
        <f t="shared" ca="1" si="556"/>
        <v>0</v>
      </c>
      <c r="R8913" s="38">
        <f t="shared" si="557"/>
        <v>10</v>
      </c>
      <c r="S8913" s="38">
        <f t="shared" ca="1" si="558"/>
        <v>0</v>
      </c>
      <c r="T8913" s="38">
        <f t="shared" ca="1" si="559"/>
        <v>10</v>
      </c>
      <c r="U8913" s="38">
        <f ca="1">SUM($R$9:S8913)</f>
        <v>-225950</v>
      </c>
    </row>
    <row r="8914" spans="16:21" x14ac:dyDescent="0.2">
      <c r="P8914">
        <v>8906</v>
      </c>
      <c r="Q8914" s="37">
        <f t="shared" ca="1" si="556"/>
        <v>0</v>
      </c>
      <c r="R8914" s="38">
        <f t="shared" si="557"/>
        <v>10</v>
      </c>
      <c r="S8914" s="38">
        <f t="shared" ca="1" si="558"/>
        <v>0</v>
      </c>
      <c r="T8914" s="38">
        <f t="shared" ca="1" si="559"/>
        <v>10</v>
      </c>
      <c r="U8914" s="38">
        <f ca="1">SUM($R$9:S8914)</f>
        <v>-225940</v>
      </c>
    </row>
    <row r="8915" spans="16:21" x14ac:dyDescent="0.2">
      <c r="P8915">
        <v>8907</v>
      </c>
      <c r="Q8915" s="37">
        <f t="shared" ca="1" si="556"/>
        <v>0</v>
      </c>
      <c r="R8915" s="38">
        <f t="shared" si="557"/>
        <v>10</v>
      </c>
      <c r="S8915" s="38">
        <f t="shared" ca="1" si="558"/>
        <v>0</v>
      </c>
      <c r="T8915" s="38">
        <f t="shared" ca="1" si="559"/>
        <v>10</v>
      </c>
      <c r="U8915" s="38">
        <f ca="1">SUM($R$9:S8915)</f>
        <v>-225930</v>
      </c>
    </row>
    <row r="8916" spans="16:21" x14ac:dyDescent="0.2">
      <c r="P8916">
        <v>8908</v>
      </c>
      <c r="Q8916" s="37">
        <f t="shared" ca="1" si="556"/>
        <v>0</v>
      </c>
      <c r="R8916" s="38">
        <f t="shared" si="557"/>
        <v>10</v>
      </c>
      <c r="S8916" s="38">
        <f t="shared" ca="1" si="558"/>
        <v>0</v>
      </c>
      <c r="T8916" s="38">
        <f t="shared" ca="1" si="559"/>
        <v>10</v>
      </c>
      <c r="U8916" s="38">
        <f ca="1">SUM($R$9:S8916)</f>
        <v>-225920</v>
      </c>
    </row>
    <row r="8917" spans="16:21" x14ac:dyDescent="0.2">
      <c r="P8917">
        <v>8909</v>
      </c>
      <c r="Q8917" s="37">
        <f t="shared" ca="1" si="556"/>
        <v>0</v>
      </c>
      <c r="R8917" s="38">
        <f t="shared" si="557"/>
        <v>10</v>
      </c>
      <c r="S8917" s="38">
        <f t="shared" ca="1" si="558"/>
        <v>0</v>
      </c>
      <c r="T8917" s="38">
        <f t="shared" ca="1" si="559"/>
        <v>10</v>
      </c>
      <c r="U8917" s="38">
        <f ca="1">SUM($R$9:S8917)</f>
        <v>-225910</v>
      </c>
    </row>
    <row r="8918" spans="16:21" x14ac:dyDescent="0.2">
      <c r="P8918">
        <v>8910</v>
      </c>
      <c r="Q8918" s="37">
        <f t="shared" ca="1" si="556"/>
        <v>0</v>
      </c>
      <c r="R8918" s="38">
        <f t="shared" si="557"/>
        <v>10</v>
      </c>
      <c r="S8918" s="38">
        <f t="shared" ca="1" si="558"/>
        <v>0</v>
      </c>
      <c r="T8918" s="38">
        <f t="shared" ca="1" si="559"/>
        <v>10</v>
      </c>
      <c r="U8918" s="38">
        <f ca="1">SUM($R$9:S8918)</f>
        <v>-225900</v>
      </c>
    </row>
    <row r="8919" spans="16:21" x14ac:dyDescent="0.2">
      <c r="P8919">
        <v>8911</v>
      </c>
      <c r="Q8919" s="37">
        <f t="shared" ca="1" si="556"/>
        <v>0</v>
      </c>
      <c r="R8919" s="38">
        <f t="shared" si="557"/>
        <v>10</v>
      </c>
      <c r="S8919" s="38">
        <f t="shared" ca="1" si="558"/>
        <v>0</v>
      </c>
      <c r="T8919" s="38">
        <f t="shared" ca="1" si="559"/>
        <v>10</v>
      </c>
      <c r="U8919" s="38">
        <f ca="1">SUM($R$9:S8919)</f>
        <v>-225890</v>
      </c>
    </row>
    <row r="8920" spans="16:21" x14ac:dyDescent="0.2">
      <c r="P8920">
        <v>8912</v>
      </c>
      <c r="Q8920" s="37">
        <f t="shared" ca="1" si="556"/>
        <v>0</v>
      </c>
      <c r="R8920" s="38">
        <f t="shared" si="557"/>
        <v>10</v>
      </c>
      <c r="S8920" s="38">
        <f t="shared" ca="1" si="558"/>
        <v>0</v>
      </c>
      <c r="T8920" s="38">
        <f t="shared" ca="1" si="559"/>
        <v>10</v>
      </c>
      <c r="U8920" s="38">
        <f ca="1">SUM($R$9:S8920)</f>
        <v>-225880</v>
      </c>
    </row>
    <row r="8921" spans="16:21" x14ac:dyDescent="0.2">
      <c r="P8921">
        <v>8913</v>
      </c>
      <c r="Q8921" s="37">
        <f t="shared" ca="1" si="556"/>
        <v>0</v>
      </c>
      <c r="R8921" s="38">
        <f t="shared" si="557"/>
        <v>10</v>
      </c>
      <c r="S8921" s="38">
        <f t="shared" ca="1" si="558"/>
        <v>0</v>
      </c>
      <c r="T8921" s="38">
        <f t="shared" ca="1" si="559"/>
        <v>10</v>
      </c>
      <c r="U8921" s="38">
        <f ca="1">SUM($R$9:S8921)</f>
        <v>-225870</v>
      </c>
    </row>
    <row r="8922" spans="16:21" x14ac:dyDescent="0.2">
      <c r="P8922">
        <v>8914</v>
      </c>
      <c r="Q8922" s="37">
        <f t="shared" ca="1" si="556"/>
        <v>0</v>
      </c>
      <c r="R8922" s="38">
        <f t="shared" si="557"/>
        <v>10</v>
      </c>
      <c r="S8922" s="38">
        <f t="shared" ca="1" si="558"/>
        <v>0</v>
      </c>
      <c r="T8922" s="38">
        <f t="shared" ca="1" si="559"/>
        <v>10</v>
      </c>
      <c r="U8922" s="38">
        <f ca="1">SUM($R$9:S8922)</f>
        <v>-225860</v>
      </c>
    </row>
    <row r="8923" spans="16:21" x14ac:dyDescent="0.2">
      <c r="P8923">
        <v>8915</v>
      </c>
      <c r="Q8923" s="37">
        <f t="shared" ca="1" si="556"/>
        <v>0</v>
      </c>
      <c r="R8923" s="38">
        <f t="shared" si="557"/>
        <v>10</v>
      </c>
      <c r="S8923" s="38">
        <f t="shared" ca="1" si="558"/>
        <v>0</v>
      </c>
      <c r="T8923" s="38">
        <f t="shared" ca="1" si="559"/>
        <v>10</v>
      </c>
      <c r="U8923" s="38">
        <f ca="1">SUM($R$9:S8923)</f>
        <v>-225850</v>
      </c>
    </row>
    <row r="8924" spans="16:21" x14ac:dyDescent="0.2">
      <c r="P8924">
        <v>8916</v>
      </c>
      <c r="Q8924" s="37">
        <f t="shared" ca="1" si="556"/>
        <v>1</v>
      </c>
      <c r="R8924" s="38">
        <f t="shared" si="557"/>
        <v>10</v>
      </c>
      <c r="S8924" s="38">
        <f t="shared" ca="1" si="558"/>
        <v>-1000</v>
      </c>
      <c r="T8924" s="38">
        <f t="shared" ca="1" si="559"/>
        <v>-990</v>
      </c>
      <c r="U8924" s="38">
        <f ca="1">SUM($R$9:S8924)</f>
        <v>-226840</v>
      </c>
    </row>
    <row r="8925" spans="16:21" x14ac:dyDescent="0.2">
      <c r="P8925">
        <v>8917</v>
      </c>
      <c r="Q8925" s="37">
        <f t="shared" ca="1" si="556"/>
        <v>0</v>
      </c>
      <c r="R8925" s="38">
        <f t="shared" si="557"/>
        <v>10</v>
      </c>
      <c r="S8925" s="38">
        <f t="shared" ca="1" si="558"/>
        <v>0</v>
      </c>
      <c r="T8925" s="38">
        <f t="shared" ca="1" si="559"/>
        <v>10</v>
      </c>
      <c r="U8925" s="38">
        <f ca="1">SUM($R$9:S8925)</f>
        <v>-226830</v>
      </c>
    </row>
    <row r="8926" spans="16:21" x14ac:dyDescent="0.2">
      <c r="P8926">
        <v>8918</v>
      </c>
      <c r="Q8926" s="37">
        <f t="shared" ca="1" si="556"/>
        <v>0</v>
      </c>
      <c r="R8926" s="38">
        <f t="shared" si="557"/>
        <v>10</v>
      </c>
      <c r="S8926" s="38">
        <f t="shared" ca="1" si="558"/>
        <v>0</v>
      </c>
      <c r="T8926" s="38">
        <f t="shared" ca="1" si="559"/>
        <v>10</v>
      </c>
      <c r="U8926" s="38">
        <f ca="1">SUM($R$9:S8926)</f>
        <v>-226820</v>
      </c>
    </row>
    <row r="8927" spans="16:21" x14ac:dyDescent="0.2">
      <c r="P8927">
        <v>8919</v>
      </c>
      <c r="Q8927" s="37">
        <f t="shared" ca="1" si="556"/>
        <v>0</v>
      </c>
      <c r="R8927" s="38">
        <f t="shared" si="557"/>
        <v>10</v>
      </c>
      <c r="S8927" s="38">
        <f t="shared" ca="1" si="558"/>
        <v>0</v>
      </c>
      <c r="T8927" s="38">
        <f t="shared" ca="1" si="559"/>
        <v>10</v>
      </c>
      <c r="U8927" s="38">
        <f ca="1">SUM($R$9:S8927)</f>
        <v>-226810</v>
      </c>
    </row>
    <row r="8928" spans="16:21" x14ac:dyDescent="0.2">
      <c r="P8928">
        <v>8920</v>
      </c>
      <c r="Q8928" s="37">
        <f t="shared" ca="1" si="556"/>
        <v>0</v>
      </c>
      <c r="R8928" s="38">
        <f t="shared" si="557"/>
        <v>10</v>
      </c>
      <c r="S8928" s="38">
        <f t="shared" ca="1" si="558"/>
        <v>0</v>
      </c>
      <c r="T8928" s="38">
        <f t="shared" ca="1" si="559"/>
        <v>10</v>
      </c>
      <c r="U8928" s="38">
        <f ca="1">SUM($R$9:S8928)</f>
        <v>-226800</v>
      </c>
    </row>
    <row r="8929" spans="16:21" x14ac:dyDescent="0.2">
      <c r="P8929">
        <v>8921</v>
      </c>
      <c r="Q8929" s="37">
        <f t="shared" ca="1" si="556"/>
        <v>0</v>
      </c>
      <c r="R8929" s="38">
        <f t="shared" si="557"/>
        <v>10</v>
      </c>
      <c r="S8929" s="38">
        <f t="shared" ca="1" si="558"/>
        <v>0</v>
      </c>
      <c r="T8929" s="38">
        <f t="shared" ca="1" si="559"/>
        <v>10</v>
      </c>
      <c r="U8929" s="38">
        <f ca="1">SUM($R$9:S8929)</f>
        <v>-226790</v>
      </c>
    </row>
    <row r="8930" spans="16:21" x14ac:dyDescent="0.2">
      <c r="P8930">
        <v>8922</v>
      </c>
      <c r="Q8930" s="37">
        <f t="shared" ca="1" si="556"/>
        <v>0</v>
      </c>
      <c r="R8930" s="38">
        <f t="shared" si="557"/>
        <v>10</v>
      </c>
      <c r="S8930" s="38">
        <f t="shared" ca="1" si="558"/>
        <v>0</v>
      </c>
      <c r="T8930" s="38">
        <f t="shared" ca="1" si="559"/>
        <v>10</v>
      </c>
      <c r="U8930" s="38">
        <f ca="1">SUM($R$9:S8930)</f>
        <v>-226780</v>
      </c>
    </row>
    <row r="8931" spans="16:21" x14ac:dyDescent="0.2">
      <c r="P8931">
        <v>8923</v>
      </c>
      <c r="Q8931" s="37">
        <f t="shared" ca="1" si="556"/>
        <v>0</v>
      </c>
      <c r="R8931" s="38">
        <f t="shared" si="557"/>
        <v>10</v>
      </c>
      <c r="S8931" s="38">
        <f t="shared" ca="1" si="558"/>
        <v>0</v>
      </c>
      <c r="T8931" s="38">
        <f t="shared" ca="1" si="559"/>
        <v>10</v>
      </c>
      <c r="U8931" s="38">
        <f ca="1">SUM($R$9:S8931)</f>
        <v>-226770</v>
      </c>
    </row>
    <row r="8932" spans="16:21" x14ac:dyDescent="0.2">
      <c r="P8932">
        <v>8924</v>
      </c>
      <c r="Q8932" s="37">
        <f t="shared" ca="1" si="556"/>
        <v>0</v>
      </c>
      <c r="R8932" s="38">
        <f t="shared" si="557"/>
        <v>10</v>
      </c>
      <c r="S8932" s="38">
        <f t="shared" ca="1" si="558"/>
        <v>0</v>
      </c>
      <c r="T8932" s="38">
        <f t="shared" ca="1" si="559"/>
        <v>10</v>
      </c>
      <c r="U8932" s="38">
        <f ca="1">SUM($R$9:S8932)</f>
        <v>-226760</v>
      </c>
    </row>
    <row r="8933" spans="16:21" x14ac:dyDescent="0.2">
      <c r="P8933">
        <v>8925</v>
      </c>
      <c r="Q8933" s="37">
        <f t="shared" ca="1" si="556"/>
        <v>1</v>
      </c>
      <c r="R8933" s="38">
        <f t="shared" si="557"/>
        <v>10</v>
      </c>
      <c r="S8933" s="38">
        <f t="shared" ca="1" si="558"/>
        <v>-1000</v>
      </c>
      <c r="T8933" s="38">
        <f t="shared" ca="1" si="559"/>
        <v>-990</v>
      </c>
      <c r="U8933" s="38">
        <f ca="1">SUM($R$9:S8933)</f>
        <v>-227750</v>
      </c>
    </row>
    <row r="8934" spans="16:21" x14ac:dyDescent="0.2">
      <c r="P8934">
        <v>8926</v>
      </c>
      <c r="Q8934" s="37">
        <f t="shared" ca="1" si="556"/>
        <v>0</v>
      </c>
      <c r="R8934" s="38">
        <f t="shared" si="557"/>
        <v>10</v>
      </c>
      <c r="S8934" s="38">
        <f t="shared" ca="1" si="558"/>
        <v>0</v>
      </c>
      <c r="T8934" s="38">
        <f t="shared" ca="1" si="559"/>
        <v>10</v>
      </c>
      <c r="U8934" s="38">
        <f ca="1">SUM($R$9:S8934)</f>
        <v>-227740</v>
      </c>
    </row>
    <row r="8935" spans="16:21" x14ac:dyDescent="0.2">
      <c r="P8935">
        <v>8927</v>
      </c>
      <c r="Q8935" s="37">
        <f t="shared" ca="1" si="556"/>
        <v>0</v>
      </c>
      <c r="R8935" s="38">
        <f t="shared" si="557"/>
        <v>10</v>
      </c>
      <c r="S8935" s="38">
        <f t="shared" ca="1" si="558"/>
        <v>0</v>
      </c>
      <c r="T8935" s="38">
        <f t="shared" ca="1" si="559"/>
        <v>10</v>
      </c>
      <c r="U8935" s="38">
        <f ca="1">SUM($R$9:S8935)</f>
        <v>-227730</v>
      </c>
    </row>
    <row r="8936" spans="16:21" x14ac:dyDescent="0.2">
      <c r="P8936">
        <v>8928</v>
      </c>
      <c r="Q8936" s="37">
        <f t="shared" ca="1" si="556"/>
        <v>0</v>
      </c>
      <c r="R8936" s="38">
        <f t="shared" si="557"/>
        <v>10</v>
      </c>
      <c r="S8936" s="38">
        <f t="shared" ca="1" si="558"/>
        <v>0</v>
      </c>
      <c r="T8936" s="38">
        <f t="shared" ca="1" si="559"/>
        <v>10</v>
      </c>
      <c r="U8936" s="38">
        <f ca="1">SUM($R$9:S8936)</f>
        <v>-227720</v>
      </c>
    </row>
    <row r="8937" spans="16:21" x14ac:dyDescent="0.2">
      <c r="P8937">
        <v>8929</v>
      </c>
      <c r="Q8937" s="37">
        <f t="shared" ca="1" si="556"/>
        <v>0</v>
      </c>
      <c r="R8937" s="38">
        <f t="shared" si="557"/>
        <v>10</v>
      </c>
      <c r="S8937" s="38">
        <f t="shared" ca="1" si="558"/>
        <v>0</v>
      </c>
      <c r="T8937" s="38">
        <f t="shared" ca="1" si="559"/>
        <v>10</v>
      </c>
      <c r="U8937" s="38">
        <f ca="1">SUM($R$9:S8937)</f>
        <v>-227710</v>
      </c>
    </row>
    <row r="8938" spans="16:21" x14ac:dyDescent="0.2">
      <c r="P8938">
        <v>8930</v>
      </c>
      <c r="Q8938" s="37">
        <f t="shared" ca="1" si="556"/>
        <v>0</v>
      </c>
      <c r="R8938" s="38">
        <f t="shared" si="557"/>
        <v>10</v>
      </c>
      <c r="S8938" s="38">
        <f t="shared" ca="1" si="558"/>
        <v>0</v>
      </c>
      <c r="T8938" s="38">
        <f t="shared" ca="1" si="559"/>
        <v>10</v>
      </c>
      <c r="U8938" s="38">
        <f ca="1">SUM($R$9:S8938)</f>
        <v>-227700</v>
      </c>
    </row>
    <row r="8939" spans="16:21" x14ac:dyDescent="0.2">
      <c r="P8939">
        <v>8931</v>
      </c>
      <c r="Q8939" s="37">
        <f t="shared" ca="1" si="556"/>
        <v>0</v>
      </c>
      <c r="R8939" s="38">
        <f t="shared" si="557"/>
        <v>10</v>
      </c>
      <c r="S8939" s="38">
        <f t="shared" ca="1" si="558"/>
        <v>0</v>
      </c>
      <c r="T8939" s="38">
        <f t="shared" ca="1" si="559"/>
        <v>10</v>
      </c>
      <c r="U8939" s="38">
        <f ca="1">SUM($R$9:S8939)</f>
        <v>-227690</v>
      </c>
    </row>
    <row r="8940" spans="16:21" x14ac:dyDescent="0.2">
      <c r="P8940">
        <v>8932</v>
      </c>
      <c r="Q8940" s="37">
        <f t="shared" ca="1" si="556"/>
        <v>0</v>
      </c>
      <c r="R8940" s="38">
        <f t="shared" si="557"/>
        <v>10</v>
      </c>
      <c r="S8940" s="38">
        <f t="shared" ca="1" si="558"/>
        <v>0</v>
      </c>
      <c r="T8940" s="38">
        <f t="shared" ca="1" si="559"/>
        <v>10</v>
      </c>
      <c r="U8940" s="38">
        <f ca="1">SUM($R$9:S8940)</f>
        <v>-227680</v>
      </c>
    </row>
    <row r="8941" spans="16:21" x14ac:dyDescent="0.2">
      <c r="P8941">
        <v>8933</v>
      </c>
      <c r="Q8941" s="37">
        <f t="shared" ca="1" si="556"/>
        <v>0</v>
      </c>
      <c r="R8941" s="38">
        <f t="shared" si="557"/>
        <v>10</v>
      </c>
      <c r="S8941" s="38">
        <f t="shared" ca="1" si="558"/>
        <v>0</v>
      </c>
      <c r="T8941" s="38">
        <f t="shared" ca="1" si="559"/>
        <v>10</v>
      </c>
      <c r="U8941" s="38">
        <f ca="1">SUM($R$9:S8941)</f>
        <v>-227670</v>
      </c>
    </row>
    <row r="8942" spans="16:21" x14ac:dyDescent="0.2">
      <c r="P8942">
        <v>8934</v>
      </c>
      <c r="Q8942" s="37">
        <f t="shared" ca="1" si="556"/>
        <v>0</v>
      </c>
      <c r="R8942" s="38">
        <f t="shared" si="557"/>
        <v>10</v>
      </c>
      <c r="S8942" s="38">
        <f t="shared" ca="1" si="558"/>
        <v>0</v>
      </c>
      <c r="T8942" s="38">
        <f t="shared" ca="1" si="559"/>
        <v>10</v>
      </c>
      <c r="U8942" s="38">
        <f ca="1">SUM($R$9:S8942)</f>
        <v>-227660</v>
      </c>
    </row>
    <row r="8943" spans="16:21" x14ac:dyDescent="0.2">
      <c r="P8943">
        <v>8935</v>
      </c>
      <c r="Q8943" s="37">
        <f t="shared" ca="1" si="556"/>
        <v>0</v>
      </c>
      <c r="R8943" s="38">
        <f t="shared" si="557"/>
        <v>10</v>
      </c>
      <c r="S8943" s="38">
        <f t="shared" ca="1" si="558"/>
        <v>0</v>
      </c>
      <c r="T8943" s="38">
        <f t="shared" ca="1" si="559"/>
        <v>10</v>
      </c>
      <c r="U8943" s="38">
        <f ca="1">SUM($R$9:S8943)</f>
        <v>-227650</v>
      </c>
    </row>
    <row r="8944" spans="16:21" x14ac:dyDescent="0.2">
      <c r="P8944">
        <v>8936</v>
      </c>
      <c r="Q8944" s="37">
        <f t="shared" ca="1" si="556"/>
        <v>1</v>
      </c>
      <c r="R8944" s="38">
        <f t="shared" si="557"/>
        <v>10</v>
      </c>
      <c r="S8944" s="38">
        <f t="shared" ca="1" si="558"/>
        <v>-1000</v>
      </c>
      <c r="T8944" s="38">
        <f t="shared" ca="1" si="559"/>
        <v>-990</v>
      </c>
      <c r="U8944" s="38">
        <f ca="1">SUM($R$9:S8944)</f>
        <v>-228640</v>
      </c>
    </row>
    <row r="8945" spans="16:21" x14ac:dyDescent="0.2">
      <c r="P8945">
        <v>8937</v>
      </c>
      <c r="Q8945" s="37">
        <f t="shared" ref="Q8945:Q9008" ca="1" si="560">IF(RAND()&lt;$C$2,1,0)</f>
        <v>0</v>
      </c>
      <c r="R8945" s="38">
        <f t="shared" ref="R8945:R9008" si="561">$G$2</f>
        <v>10</v>
      </c>
      <c r="S8945" s="38">
        <f t="shared" ref="S8945:S9008" ca="1" si="562">IF(Q8945=1,$G$3,$G$4)</f>
        <v>0</v>
      </c>
      <c r="T8945" s="38">
        <f t="shared" ca="1" si="559"/>
        <v>10</v>
      </c>
      <c r="U8945" s="38">
        <f ca="1">SUM($R$9:S8945)</f>
        <v>-228630</v>
      </c>
    </row>
    <row r="8946" spans="16:21" x14ac:dyDescent="0.2">
      <c r="P8946">
        <v>8938</v>
      </c>
      <c r="Q8946" s="37">
        <f t="shared" ca="1" si="560"/>
        <v>0</v>
      </c>
      <c r="R8946" s="38">
        <f t="shared" si="561"/>
        <v>10</v>
      </c>
      <c r="S8946" s="38">
        <f t="shared" ca="1" si="562"/>
        <v>0</v>
      </c>
      <c r="T8946" s="38">
        <f t="shared" ca="1" si="559"/>
        <v>10</v>
      </c>
      <c r="U8946" s="38">
        <f ca="1">SUM($R$9:S8946)</f>
        <v>-228620</v>
      </c>
    </row>
    <row r="8947" spans="16:21" x14ac:dyDescent="0.2">
      <c r="P8947">
        <v>8939</v>
      </c>
      <c r="Q8947" s="37">
        <f t="shared" ca="1" si="560"/>
        <v>0</v>
      </c>
      <c r="R8947" s="38">
        <f t="shared" si="561"/>
        <v>10</v>
      </c>
      <c r="S8947" s="38">
        <f t="shared" ca="1" si="562"/>
        <v>0</v>
      </c>
      <c r="T8947" s="38">
        <f t="shared" ca="1" si="559"/>
        <v>10</v>
      </c>
      <c r="U8947" s="38">
        <f ca="1">SUM($R$9:S8947)</f>
        <v>-228610</v>
      </c>
    </row>
    <row r="8948" spans="16:21" x14ac:dyDescent="0.2">
      <c r="P8948">
        <v>8940</v>
      </c>
      <c r="Q8948" s="37">
        <f t="shared" ca="1" si="560"/>
        <v>0</v>
      </c>
      <c r="R8948" s="38">
        <f t="shared" si="561"/>
        <v>10</v>
      </c>
      <c r="S8948" s="38">
        <f t="shared" ca="1" si="562"/>
        <v>0</v>
      </c>
      <c r="T8948" s="38">
        <f t="shared" ca="1" si="559"/>
        <v>10</v>
      </c>
      <c r="U8948" s="38">
        <f ca="1">SUM($R$9:S8948)</f>
        <v>-228600</v>
      </c>
    </row>
    <row r="8949" spans="16:21" x14ac:dyDescent="0.2">
      <c r="P8949">
        <v>8941</v>
      </c>
      <c r="Q8949" s="37">
        <f t="shared" ca="1" si="560"/>
        <v>0</v>
      </c>
      <c r="R8949" s="38">
        <f t="shared" si="561"/>
        <v>10</v>
      </c>
      <c r="S8949" s="38">
        <f t="shared" ca="1" si="562"/>
        <v>0</v>
      </c>
      <c r="T8949" s="38">
        <f t="shared" ca="1" si="559"/>
        <v>10</v>
      </c>
      <c r="U8949" s="38">
        <f ca="1">SUM($R$9:S8949)</f>
        <v>-228590</v>
      </c>
    </row>
    <row r="8950" spans="16:21" x14ac:dyDescent="0.2">
      <c r="P8950">
        <v>8942</v>
      </c>
      <c r="Q8950" s="37">
        <f t="shared" ca="1" si="560"/>
        <v>0</v>
      </c>
      <c r="R8950" s="38">
        <f t="shared" si="561"/>
        <v>10</v>
      </c>
      <c r="S8950" s="38">
        <f t="shared" ca="1" si="562"/>
        <v>0</v>
      </c>
      <c r="T8950" s="38">
        <f t="shared" ca="1" si="559"/>
        <v>10</v>
      </c>
      <c r="U8950" s="38">
        <f ca="1">SUM($R$9:S8950)</f>
        <v>-228580</v>
      </c>
    </row>
    <row r="8951" spans="16:21" x14ac:dyDescent="0.2">
      <c r="P8951">
        <v>8943</v>
      </c>
      <c r="Q8951" s="37">
        <f t="shared" ca="1" si="560"/>
        <v>0</v>
      </c>
      <c r="R8951" s="38">
        <f t="shared" si="561"/>
        <v>10</v>
      </c>
      <c r="S8951" s="38">
        <f t="shared" ca="1" si="562"/>
        <v>0</v>
      </c>
      <c r="T8951" s="38">
        <f t="shared" ca="1" si="559"/>
        <v>10</v>
      </c>
      <c r="U8951" s="38">
        <f ca="1">SUM($R$9:S8951)</f>
        <v>-228570</v>
      </c>
    </row>
    <row r="8952" spans="16:21" x14ac:dyDescent="0.2">
      <c r="P8952">
        <v>8944</v>
      </c>
      <c r="Q8952" s="37">
        <f t="shared" ca="1" si="560"/>
        <v>0</v>
      </c>
      <c r="R8952" s="38">
        <f t="shared" si="561"/>
        <v>10</v>
      </c>
      <c r="S8952" s="38">
        <f t="shared" ca="1" si="562"/>
        <v>0</v>
      </c>
      <c r="T8952" s="38">
        <f t="shared" ca="1" si="559"/>
        <v>10</v>
      </c>
      <c r="U8952" s="38">
        <f ca="1">SUM($R$9:S8952)</f>
        <v>-228560</v>
      </c>
    </row>
    <row r="8953" spans="16:21" x14ac:dyDescent="0.2">
      <c r="P8953">
        <v>8945</v>
      </c>
      <c r="Q8953" s="37">
        <f t="shared" ca="1" si="560"/>
        <v>0</v>
      </c>
      <c r="R8953" s="38">
        <f t="shared" si="561"/>
        <v>10</v>
      </c>
      <c r="S8953" s="38">
        <f t="shared" ca="1" si="562"/>
        <v>0</v>
      </c>
      <c r="T8953" s="38">
        <f t="shared" ca="1" si="559"/>
        <v>10</v>
      </c>
      <c r="U8953" s="38">
        <f ca="1">SUM($R$9:S8953)</f>
        <v>-228550</v>
      </c>
    </row>
    <row r="8954" spans="16:21" x14ac:dyDescent="0.2">
      <c r="P8954">
        <v>8946</v>
      </c>
      <c r="Q8954" s="37">
        <f t="shared" ca="1" si="560"/>
        <v>0</v>
      </c>
      <c r="R8954" s="38">
        <f t="shared" si="561"/>
        <v>10</v>
      </c>
      <c r="S8954" s="38">
        <f t="shared" ca="1" si="562"/>
        <v>0</v>
      </c>
      <c r="T8954" s="38">
        <f t="shared" ca="1" si="559"/>
        <v>10</v>
      </c>
      <c r="U8954" s="38">
        <f ca="1">SUM($R$9:S8954)</f>
        <v>-228540</v>
      </c>
    </row>
    <row r="8955" spans="16:21" x14ac:dyDescent="0.2">
      <c r="P8955">
        <v>8947</v>
      </c>
      <c r="Q8955" s="37">
        <f t="shared" ca="1" si="560"/>
        <v>0</v>
      </c>
      <c r="R8955" s="38">
        <f t="shared" si="561"/>
        <v>10</v>
      </c>
      <c r="S8955" s="38">
        <f t="shared" ca="1" si="562"/>
        <v>0</v>
      </c>
      <c r="T8955" s="38">
        <f t="shared" ca="1" si="559"/>
        <v>10</v>
      </c>
      <c r="U8955" s="38">
        <f ca="1">SUM($R$9:S8955)</f>
        <v>-228530</v>
      </c>
    </row>
    <row r="8956" spans="16:21" x14ac:dyDescent="0.2">
      <c r="P8956">
        <v>8948</v>
      </c>
      <c r="Q8956" s="37">
        <f t="shared" ca="1" si="560"/>
        <v>0</v>
      </c>
      <c r="R8956" s="38">
        <f t="shared" si="561"/>
        <v>10</v>
      </c>
      <c r="S8956" s="38">
        <f t="shared" ca="1" si="562"/>
        <v>0</v>
      </c>
      <c r="T8956" s="38">
        <f t="shared" ca="1" si="559"/>
        <v>10</v>
      </c>
      <c r="U8956" s="38">
        <f ca="1">SUM($R$9:S8956)</f>
        <v>-228520</v>
      </c>
    </row>
    <row r="8957" spans="16:21" x14ac:dyDescent="0.2">
      <c r="P8957">
        <v>8949</v>
      </c>
      <c r="Q8957" s="37">
        <f t="shared" ca="1" si="560"/>
        <v>0</v>
      </c>
      <c r="R8957" s="38">
        <f t="shared" si="561"/>
        <v>10</v>
      </c>
      <c r="S8957" s="38">
        <f t="shared" ca="1" si="562"/>
        <v>0</v>
      </c>
      <c r="T8957" s="38">
        <f t="shared" ca="1" si="559"/>
        <v>10</v>
      </c>
      <c r="U8957" s="38">
        <f ca="1">SUM($R$9:S8957)</f>
        <v>-228510</v>
      </c>
    </row>
    <row r="8958" spans="16:21" x14ac:dyDescent="0.2">
      <c r="P8958">
        <v>8950</v>
      </c>
      <c r="Q8958" s="37">
        <f t="shared" ca="1" si="560"/>
        <v>0</v>
      </c>
      <c r="R8958" s="38">
        <f t="shared" si="561"/>
        <v>10</v>
      </c>
      <c r="S8958" s="38">
        <f t="shared" ca="1" si="562"/>
        <v>0</v>
      </c>
      <c r="T8958" s="38">
        <f t="shared" ca="1" si="559"/>
        <v>10</v>
      </c>
      <c r="U8958" s="38">
        <f ca="1">SUM($R$9:S8958)</f>
        <v>-228500</v>
      </c>
    </row>
    <row r="8959" spans="16:21" x14ac:dyDescent="0.2">
      <c r="P8959">
        <v>8951</v>
      </c>
      <c r="Q8959" s="37">
        <f t="shared" ca="1" si="560"/>
        <v>0</v>
      </c>
      <c r="R8959" s="38">
        <f t="shared" si="561"/>
        <v>10</v>
      </c>
      <c r="S8959" s="38">
        <f t="shared" ca="1" si="562"/>
        <v>0</v>
      </c>
      <c r="T8959" s="38">
        <f t="shared" ca="1" si="559"/>
        <v>10</v>
      </c>
      <c r="U8959" s="38">
        <f ca="1">SUM($R$9:S8959)</f>
        <v>-228490</v>
      </c>
    </row>
    <row r="8960" spans="16:21" x14ac:dyDescent="0.2">
      <c r="P8960">
        <v>8952</v>
      </c>
      <c r="Q8960" s="37">
        <f t="shared" ca="1" si="560"/>
        <v>0</v>
      </c>
      <c r="R8960" s="38">
        <f t="shared" si="561"/>
        <v>10</v>
      </c>
      <c r="S8960" s="38">
        <f t="shared" ca="1" si="562"/>
        <v>0</v>
      </c>
      <c r="T8960" s="38">
        <f t="shared" ca="1" si="559"/>
        <v>10</v>
      </c>
      <c r="U8960" s="38">
        <f ca="1">SUM($R$9:S8960)</f>
        <v>-228480</v>
      </c>
    </row>
    <row r="8961" spans="16:21" x14ac:dyDescent="0.2">
      <c r="P8961">
        <v>8953</v>
      </c>
      <c r="Q8961" s="37">
        <f t="shared" ca="1" si="560"/>
        <v>0</v>
      </c>
      <c r="R8961" s="38">
        <f t="shared" si="561"/>
        <v>10</v>
      </c>
      <c r="S8961" s="38">
        <f t="shared" ca="1" si="562"/>
        <v>0</v>
      </c>
      <c r="T8961" s="38">
        <f t="shared" ca="1" si="559"/>
        <v>10</v>
      </c>
      <c r="U8961" s="38">
        <f ca="1">SUM($R$9:S8961)</f>
        <v>-228470</v>
      </c>
    </row>
    <row r="8962" spans="16:21" x14ac:dyDescent="0.2">
      <c r="P8962">
        <v>8954</v>
      </c>
      <c r="Q8962" s="37">
        <f t="shared" ca="1" si="560"/>
        <v>0</v>
      </c>
      <c r="R8962" s="38">
        <f t="shared" si="561"/>
        <v>10</v>
      </c>
      <c r="S8962" s="38">
        <f t="shared" ca="1" si="562"/>
        <v>0</v>
      </c>
      <c r="T8962" s="38">
        <f t="shared" ca="1" si="559"/>
        <v>10</v>
      </c>
      <c r="U8962" s="38">
        <f ca="1">SUM($R$9:S8962)</f>
        <v>-228460</v>
      </c>
    </row>
    <row r="8963" spans="16:21" x14ac:dyDescent="0.2">
      <c r="P8963">
        <v>8955</v>
      </c>
      <c r="Q8963" s="37">
        <f t="shared" ca="1" si="560"/>
        <v>0</v>
      </c>
      <c r="R8963" s="38">
        <f t="shared" si="561"/>
        <v>10</v>
      </c>
      <c r="S8963" s="38">
        <f t="shared" ca="1" si="562"/>
        <v>0</v>
      </c>
      <c r="T8963" s="38">
        <f t="shared" ca="1" si="559"/>
        <v>10</v>
      </c>
      <c r="U8963" s="38">
        <f ca="1">SUM($R$9:S8963)</f>
        <v>-228450</v>
      </c>
    </row>
    <row r="8964" spans="16:21" x14ac:dyDescent="0.2">
      <c r="P8964">
        <v>8956</v>
      </c>
      <c r="Q8964" s="37">
        <f t="shared" ca="1" si="560"/>
        <v>0</v>
      </c>
      <c r="R8964" s="38">
        <f t="shared" si="561"/>
        <v>10</v>
      </c>
      <c r="S8964" s="38">
        <f t="shared" ca="1" si="562"/>
        <v>0</v>
      </c>
      <c r="T8964" s="38">
        <f t="shared" ca="1" si="559"/>
        <v>10</v>
      </c>
      <c r="U8964" s="38">
        <f ca="1">SUM($R$9:S8964)</f>
        <v>-228440</v>
      </c>
    </row>
    <row r="8965" spans="16:21" x14ac:dyDescent="0.2">
      <c r="P8965">
        <v>8957</v>
      </c>
      <c r="Q8965" s="37">
        <f t="shared" ca="1" si="560"/>
        <v>0</v>
      </c>
      <c r="R8965" s="38">
        <f t="shared" si="561"/>
        <v>10</v>
      </c>
      <c r="S8965" s="38">
        <f t="shared" ca="1" si="562"/>
        <v>0</v>
      </c>
      <c r="T8965" s="38">
        <f t="shared" ca="1" si="559"/>
        <v>10</v>
      </c>
      <c r="U8965" s="38">
        <f ca="1">SUM($R$9:S8965)</f>
        <v>-228430</v>
      </c>
    </row>
    <row r="8966" spans="16:21" x14ac:dyDescent="0.2">
      <c r="P8966">
        <v>8958</v>
      </c>
      <c r="Q8966" s="37">
        <f t="shared" ca="1" si="560"/>
        <v>0</v>
      </c>
      <c r="R8966" s="38">
        <f t="shared" si="561"/>
        <v>10</v>
      </c>
      <c r="S8966" s="38">
        <f t="shared" ca="1" si="562"/>
        <v>0</v>
      </c>
      <c r="T8966" s="38">
        <f t="shared" ca="1" si="559"/>
        <v>10</v>
      </c>
      <c r="U8966" s="38">
        <f ca="1">SUM($R$9:S8966)</f>
        <v>-228420</v>
      </c>
    </row>
    <row r="8967" spans="16:21" x14ac:dyDescent="0.2">
      <c r="P8967">
        <v>8959</v>
      </c>
      <c r="Q8967" s="37">
        <f t="shared" ca="1" si="560"/>
        <v>0</v>
      </c>
      <c r="R8967" s="38">
        <f t="shared" si="561"/>
        <v>10</v>
      </c>
      <c r="S8967" s="38">
        <f t="shared" ca="1" si="562"/>
        <v>0</v>
      </c>
      <c r="T8967" s="38">
        <f t="shared" ca="1" si="559"/>
        <v>10</v>
      </c>
      <c r="U8967" s="38">
        <f ca="1">SUM($R$9:S8967)</f>
        <v>-228410</v>
      </c>
    </row>
    <row r="8968" spans="16:21" x14ac:dyDescent="0.2">
      <c r="P8968">
        <v>8960</v>
      </c>
      <c r="Q8968" s="37">
        <f t="shared" ca="1" si="560"/>
        <v>0</v>
      </c>
      <c r="R8968" s="38">
        <f t="shared" si="561"/>
        <v>10</v>
      </c>
      <c r="S8968" s="38">
        <f t="shared" ca="1" si="562"/>
        <v>0</v>
      </c>
      <c r="T8968" s="38">
        <f t="shared" ca="1" si="559"/>
        <v>10</v>
      </c>
      <c r="U8968" s="38">
        <f ca="1">SUM($R$9:S8968)</f>
        <v>-228400</v>
      </c>
    </row>
    <row r="8969" spans="16:21" x14ac:dyDescent="0.2">
      <c r="P8969">
        <v>8961</v>
      </c>
      <c r="Q8969" s="37">
        <f t="shared" ca="1" si="560"/>
        <v>0</v>
      </c>
      <c r="R8969" s="38">
        <f t="shared" si="561"/>
        <v>10</v>
      </c>
      <c r="S8969" s="38">
        <f t="shared" ca="1" si="562"/>
        <v>0</v>
      </c>
      <c r="T8969" s="38">
        <f t="shared" ca="1" si="559"/>
        <v>10</v>
      </c>
      <c r="U8969" s="38">
        <f ca="1">SUM($R$9:S8969)</f>
        <v>-228390</v>
      </c>
    </row>
    <row r="8970" spans="16:21" x14ac:dyDescent="0.2">
      <c r="P8970">
        <v>8962</v>
      </c>
      <c r="Q8970" s="37">
        <f t="shared" ca="1" si="560"/>
        <v>0</v>
      </c>
      <c r="R8970" s="38">
        <f t="shared" si="561"/>
        <v>10</v>
      </c>
      <c r="S8970" s="38">
        <f t="shared" ca="1" si="562"/>
        <v>0</v>
      </c>
      <c r="T8970" s="38">
        <f t="shared" ref="T8970:T9033" ca="1" si="563">R8970+S8970</f>
        <v>10</v>
      </c>
      <c r="U8970" s="38">
        <f ca="1">SUM($R$9:S8970)</f>
        <v>-228380</v>
      </c>
    </row>
    <row r="8971" spans="16:21" x14ac:dyDescent="0.2">
      <c r="P8971">
        <v>8963</v>
      </c>
      <c r="Q8971" s="37">
        <f t="shared" ca="1" si="560"/>
        <v>0</v>
      </c>
      <c r="R8971" s="38">
        <f t="shared" si="561"/>
        <v>10</v>
      </c>
      <c r="S8971" s="38">
        <f t="shared" ca="1" si="562"/>
        <v>0</v>
      </c>
      <c r="T8971" s="38">
        <f t="shared" ca="1" si="563"/>
        <v>10</v>
      </c>
      <c r="U8971" s="38">
        <f ca="1">SUM($R$9:S8971)</f>
        <v>-228370</v>
      </c>
    </row>
    <row r="8972" spans="16:21" x14ac:dyDescent="0.2">
      <c r="P8972">
        <v>8964</v>
      </c>
      <c r="Q8972" s="37">
        <f t="shared" ca="1" si="560"/>
        <v>0</v>
      </c>
      <c r="R8972" s="38">
        <f t="shared" si="561"/>
        <v>10</v>
      </c>
      <c r="S8972" s="38">
        <f t="shared" ca="1" si="562"/>
        <v>0</v>
      </c>
      <c r="T8972" s="38">
        <f t="shared" ca="1" si="563"/>
        <v>10</v>
      </c>
      <c r="U8972" s="38">
        <f ca="1">SUM($R$9:S8972)</f>
        <v>-228360</v>
      </c>
    </row>
    <row r="8973" spans="16:21" x14ac:dyDescent="0.2">
      <c r="P8973">
        <v>8965</v>
      </c>
      <c r="Q8973" s="37">
        <f t="shared" ca="1" si="560"/>
        <v>0</v>
      </c>
      <c r="R8973" s="38">
        <f t="shared" si="561"/>
        <v>10</v>
      </c>
      <c r="S8973" s="38">
        <f t="shared" ca="1" si="562"/>
        <v>0</v>
      </c>
      <c r="T8973" s="38">
        <f t="shared" ca="1" si="563"/>
        <v>10</v>
      </c>
      <c r="U8973" s="38">
        <f ca="1">SUM($R$9:S8973)</f>
        <v>-228350</v>
      </c>
    </row>
    <row r="8974" spans="16:21" x14ac:dyDescent="0.2">
      <c r="P8974">
        <v>8966</v>
      </c>
      <c r="Q8974" s="37">
        <f t="shared" ca="1" si="560"/>
        <v>0</v>
      </c>
      <c r="R8974" s="38">
        <f t="shared" si="561"/>
        <v>10</v>
      </c>
      <c r="S8974" s="38">
        <f t="shared" ca="1" si="562"/>
        <v>0</v>
      </c>
      <c r="T8974" s="38">
        <f t="shared" ca="1" si="563"/>
        <v>10</v>
      </c>
      <c r="U8974" s="38">
        <f ca="1">SUM($R$9:S8974)</f>
        <v>-228340</v>
      </c>
    </row>
    <row r="8975" spans="16:21" x14ac:dyDescent="0.2">
      <c r="P8975">
        <v>8967</v>
      </c>
      <c r="Q8975" s="37">
        <f t="shared" ca="1" si="560"/>
        <v>0</v>
      </c>
      <c r="R8975" s="38">
        <f t="shared" si="561"/>
        <v>10</v>
      </c>
      <c r="S8975" s="38">
        <f t="shared" ca="1" si="562"/>
        <v>0</v>
      </c>
      <c r="T8975" s="38">
        <f t="shared" ca="1" si="563"/>
        <v>10</v>
      </c>
      <c r="U8975" s="38">
        <f ca="1">SUM($R$9:S8975)</f>
        <v>-228330</v>
      </c>
    </row>
    <row r="8976" spans="16:21" x14ac:dyDescent="0.2">
      <c r="P8976">
        <v>8968</v>
      </c>
      <c r="Q8976" s="37">
        <f t="shared" ca="1" si="560"/>
        <v>0</v>
      </c>
      <c r="R8976" s="38">
        <f t="shared" si="561"/>
        <v>10</v>
      </c>
      <c r="S8976" s="38">
        <f t="shared" ca="1" si="562"/>
        <v>0</v>
      </c>
      <c r="T8976" s="38">
        <f t="shared" ca="1" si="563"/>
        <v>10</v>
      </c>
      <c r="U8976" s="38">
        <f ca="1">SUM($R$9:S8976)</f>
        <v>-228320</v>
      </c>
    </row>
    <row r="8977" spans="16:21" x14ac:dyDescent="0.2">
      <c r="P8977">
        <v>8969</v>
      </c>
      <c r="Q8977" s="37">
        <f t="shared" ca="1" si="560"/>
        <v>0</v>
      </c>
      <c r="R8977" s="38">
        <f t="shared" si="561"/>
        <v>10</v>
      </c>
      <c r="S8977" s="38">
        <f t="shared" ca="1" si="562"/>
        <v>0</v>
      </c>
      <c r="T8977" s="38">
        <f t="shared" ca="1" si="563"/>
        <v>10</v>
      </c>
      <c r="U8977" s="38">
        <f ca="1">SUM($R$9:S8977)</f>
        <v>-228310</v>
      </c>
    </row>
    <row r="8978" spans="16:21" x14ac:dyDescent="0.2">
      <c r="P8978">
        <v>8970</v>
      </c>
      <c r="Q8978" s="37">
        <f t="shared" ca="1" si="560"/>
        <v>0</v>
      </c>
      <c r="R8978" s="38">
        <f t="shared" si="561"/>
        <v>10</v>
      </c>
      <c r="S8978" s="38">
        <f t="shared" ca="1" si="562"/>
        <v>0</v>
      </c>
      <c r="T8978" s="38">
        <f t="shared" ca="1" si="563"/>
        <v>10</v>
      </c>
      <c r="U8978" s="38">
        <f ca="1">SUM($R$9:S8978)</f>
        <v>-228300</v>
      </c>
    </row>
    <row r="8979" spans="16:21" x14ac:dyDescent="0.2">
      <c r="P8979">
        <v>8971</v>
      </c>
      <c r="Q8979" s="37">
        <f t="shared" ca="1" si="560"/>
        <v>0</v>
      </c>
      <c r="R8979" s="38">
        <f t="shared" si="561"/>
        <v>10</v>
      </c>
      <c r="S8979" s="38">
        <f t="shared" ca="1" si="562"/>
        <v>0</v>
      </c>
      <c r="T8979" s="38">
        <f t="shared" ca="1" si="563"/>
        <v>10</v>
      </c>
      <c r="U8979" s="38">
        <f ca="1">SUM($R$9:S8979)</f>
        <v>-228290</v>
      </c>
    </row>
    <row r="8980" spans="16:21" x14ac:dyDescent="0.2">
      <c r="P8980">
        <v>8972</v>
      </c>
      <c r="Q8980" s="37">
        <f t="shared" ca="1" si="560"/>
        <v>0</v>
      </c>
      <c r="R8980" s="38">
        <f t="shared" si="561"/>
        <v>10</v>
      </c>
      <c r="S8980" s="38">
        <f t="shared" ca="1" si="562"/>
        <v>0</v>
      </c>
      <c r="T8980" s="38">
        <f t="shared" ca="1" si="563"/>
        <v>10</v>
      </c>
      <c r="U8980" s="38">
        <f ca="1">SUM($R$9:S8980)</f>
        <v>-228280</v>
      </c>
    </row>
    <row r="8981" spans="16:21" x14ac:dyDescent="0.2">
      <c r="P8981">
        <v>8973</v>
      </c>
      <c r="Q8981" s="37">
        <f t="shared" ca="1" si="560"/>
        <v>0</v>
      </c>
      <c r="R8981" s="38">
        <f t="shared" si="561"/>
        <v>10</v>
      </c>
      <c r="S8981" s="38">
        <f t="shared" ca="1" si="562"/>
        <v>0</v>
      </c>
      <c r="T8981" s="38">
        <f t="shared" ca="1" si="563"/>
        <v>10</v>
      </c>
      <c r="U8981" s="38">
        <f ca="1">SUM($R$9:S8981)</f>
        <v>-228270</v>
      </c>
    </row>
    <row r="8982" spans="16:21" x14ac:dyDescent="0.2">
      <c r="P8982">
        <v>8974</v>
      </c>
      <c r="Q8982" s="37">
        <f t="shared" ca="1" si="560"/>
        <v>0</v>
      </c>
      <c r="R8982" s="38">
        <f t="shared" si="561"/>
        <v>10</v>
      </c>
      <c r="S8982" s="38">
        <f t="shared" ca="1" si="562"/>
        <v>0</v>
      </c>
      <c r="T8982" s="38">
        <f t="shared" ca="1" si="563"/>
        <v>10</v>
      </c>
      <c r="U8982" s="38">
        <f ca="1">SUM($R$9:S8982)</f>
        <v>-228260</v>
      </c>
    </row>
    <row r="8983" spans="16:21" x14ac:dyDescent="0.2">
      <c r="P8983">
        <v>8975</v>
      </c>
      <c r="Q8983" s="37">
        <f t="shared" ca="1" si="560"/>
        <v>0</v>
      </c>
      <c r="R8983" s="38">
        <f t="shared" si="561"/>
        <v>10</v>
      </c>
      <c r="S8983" s="38">
        <f t="shared" ca="1" si="562"/>
        <v>0</v>
      </c>
      <c r="T8983" s="38">
        <f t="shared" ca="1" si="563"/>
        <v>10</v>
      </c>
      <c r="U8983" s="38">
        <f ca="1">SUM($R$9:S8983)</f>
        <v>-228250</v>
      </c>
    </row>
    <row r="8984" spans="16:21" x14ac:dyDescent="0.2">
      <c r="P8984">
        <v>8976</v>
      </c>
      <c r="Q8984" s="37">
        <f t="shared" ca="1" si="560"/>
        <v>0</v>
      </c>
      <c r="R8984" s="38">
        <f t="shared" si="561"/>
        <v>10</v>
      </c>
      <c r="S8984" s="38">
        <f t="shared" ca="1" si="562"/>
        <v>0</v>
      </c>
      <c r="T8984" s="38">
        <f t="shared" ca="1" si="563"/>
        <v>10</v>
      </c>
      <c r="U8984" s="38">
        <f ca="1">SUM($R$9:S8984)</f>
        <v>-228240</v>
      </c>
    </row>
    <row r="8985" spans="16:21" x14ac:dyDescent="0.2">
      <c r="P8985">
        <v>8977</v>
      </c>
      <c r="Q8985" s="37">
        <f t="shared" ca="1" si="560"/>
        <v>0</v>
      </c>
      <c r="R8985" s="38">
        <f t="shared" si="561"/>
        <v>10</v>
      </c>
      <c r="S8985" s="38">
        <f t="shared" ca="1" si="562"/>
        <v>0</v>
      </c>
      <c r="T8985" s="38">
        <f t="shared" ca="1" si="563"/>
        <v>10</v>
      </c>
      <c r="U8985" s="38">
        <f ca="1">SUM($R$9:S8985)</f>
        <v>-228230</v>
      </c>
    </row>
    <row r="8986" spans="16:21" x14ac:dyDescent="0.2">
      <c r="P8986">
        <v>8978</v>
      </c>
      <c r="Q8986" s="37">
        <f t="shared" ca="1" si="560"/>
        <v>0</v>
      </c>
      <c r="R8986" s="38">
        <f t="shared" si="561"/>
        <v>10</v>
      </c>
      <c r="S8986" s="38">
        <f t="shared" ca="1" si="562"/>
        <v>0</v>
      </c>
      <c r="T8986" s="38">
        <f t="shared" ca="1" si="563"/>
        <v>10</v>
      </c>
      <c r="U8986" s="38">
        <f ca="1">SUM($R$9:S8986)</f>
        <v>-228220</v>
      </c>
    </row>
    <row r="8987" spans="16:21" x14ac:dyDescent="0.2">
      <c r="P8987">
        <v>8979</v>
      </c>
      <c r="Q8987" s="37">
        <f t="shared" ca="1" si="560"/>
        <v>0</v>
      </c>
      <c r="R8987" s="38">
        <f t="shared" si="561"/>
        <v>10</v>
      </c>
      <c r="S8987" s="38">
        <f t="shared" ca="1" si="562"/>
        <v>0</v>
      </c>
      <c r="T8987" s="38">
        <f t="shared" ca="1" si="563"/>
        <v>10</v>
      </c>
      <c r="U8987" s="38">
        <f ca="1">SUM($R$9:S8987)</f>
        <v>-228210</v>
      </c>
    </row>
    <row r="8988" spans="16:21" x14ac:dyDescent="0.2">
      <c r="P8988">
        <v>8980</v>
      </c>
      <c r="Q8988" s="37">
        <f t="shared" ca="1" si="560"/>
        <v>0</v>
      </c>
      <c r="R8988" s="38">
        <f t="shared" si="561"/>
        <v>10</v>
      </c>
      <c r="S8988" s="38">
        <f t="shared" ca="1" si="562"/>
        <v>0</v>
      </c>
      <c r="T8988" s="38">
        <f t="shared" ca="1" si="563"/>
        <v>10</v>
      </c>
      <c r="U8988" s="38">
        <f ca="1">SUM($R$9:S8988)</f>
        <v>-228200</v>
      </c>
    </row>
    <row r="8989" spans="16:21" x14ac:dyDescent="0.2">
      <c r="P8989">
        <v>8981</v>
      </c>
      <c r="Q8989" s="37">
        <f t="shared" ca="1" si="560"/>
        <v>0</v>
      </c>
      <c r="R8989" s="38">
        <f t="shared" si="561"/>
        <v>10</v>
      </c>
      <c r="S8989" s="38">
        <f t="shared" ca="1" si="562"/>
        <v>0</v>
      </c>
      <c r="T8989" s="38">
        <f t="shared" ca="1" si="563"/>
        <v>10</v>
      </c>
      <c r="U8989" s="38">
        <f ca="1">SUM($R$9:S8989)</f>
        <v>-228190</v>
      </c>
    </row>
    <row r="8990" spans="16:21" x14ac:dyDescent="0.2">
      <c r="P8990">
        <v>8982</v>
      </c>
      <c r="Q8990" s="37">
        <f t="shared" ca="1" si="560"/>
        <v>1</v>
      </c>
      <c r="R8990" s="38">
        <f t="shared" si="561"/>
        <v>10</v>
      </c>
      <c r="S8990" s="38">
        <f t="shared" ca="1" si="562"/>
        <v>-1000</v>
      </c>
      <c r="T8990" s="38">
        <f t="shared" ca="1" si="563"/>
        <v>-990</v>
      </c>
      <c r="U8990" s="38">
        <f ca="1">SUM($R$9:S8990)</f>
        <v>-229180</v>
      </c>
    </row>
    <row r="8991" spans="16:21" x14ac:dyDescent="0.2">
      <c r="P8991">
        <v>8983</v>
      </c>
      <c r="Q8991" s="37">
        <f t="shared" ca="1" si="560"/>
        <v>0</v>
      </c>
      <c r="R8991" s="38">
        <f t="shared" si="561"/>
        <v>10</v>
      </c>
      <c r="S8991" s="38">
        <f t="shared" ca="1" si="562"/>
        <v>0</v>
      </c>
      <c r="T8991" s="38">
        <f t="shared" ca="1" si="563"/>
        <v>10</v>
      </c>
      <c r="U8991" s="38">
        <f ca="1">SUM($R$9:S8991)</f>
        <v>-229170</v>
      </c>
    </row>
    <row r="8992" spans="16:21" x14ac:dyDescent="0.2">
      <c r="P8992">
        <v>8984</v>
      </c>
      <c r="Q8992" s="37">
        <f t="shared" ca="1" si="560"/>
        <v>0</v>
      </c>
      <c r="R8992" s="38">
        <f t="shared" si="561"/>
        <v>10</v>
      </c>
      <c r="S8992" s="38">
        <f t="shared" ca="1" si="562"/>
        <v>0</v>
      </c>
      <c r="T8992" s="38">
        <f t="shared" ca="1" si="563"/>
        <v>10</v>
      </c>
      <c r="U8992" s="38">
        <f ca="1">SUM($R$9:S8992)</f>
        <v>-229160</v>
      </c>
    </row>
    <row r="8993" spans="16:21" x14ac:dyDescent="0.2">
      <c r="P8993">
        <v>8985</v>
      </c>
      <c r="Q8993" s="37">
        <f t="shared" ca="1" si="560"/>
        <v>0</v>
      </c>
      <c r="R8993" s="38">
        <f t="shared" si="561"/>
        <v>10</v>
      </c>
      <c r="S8993" s="38">
        <f t="shared" ca="1" si="562"/>
        <v>0</v>
      </c>
      <c r="T8993" s="38">
        <f t="shared" ca="1" si="563"/>
        <v>10</v>
      </c>
      <c r="U8993" s="38">
        <f ca="1">SUM($R$9:S8993)</f>
        <v>-229150</v>
      </c>
    </row>
    <row r="8994" spans="16:21" x14ac:dyDescent="0.2">
      <c r="P8994">
        <v>8986</v>
      </c>
      <c r="Q8994" s="37">
        <f t="shared" ca="1" si="560"/>
        <v>0</v>
      </c>
      <c r="R8994" s="38">
        <f t="shared" si="561"/>
        <v>10</v>
      </c>
      <c r="S8994" s="38">
        <f t="shared" ca="1" si="562"/>
        <v>0</v>
      </c>
      <c r="T8994" s="38">
        <f t="shared" ca="1" si="563"/>
        <v>10</v>
      </c>
      <c r="U8994" s="38">
        <f ca="1">SUM($R$9:S8994)</f>
        <v>-229140</v>
      </c>
    </row>
    <row r="8995" spans="16:21" x14ac:dyDescent="0.2">
      <c r="P8995">
        <v>8987</v>
      </c>
      <c r="Q8995" s="37">
        <f t="shared" ca="1" si="560"/>
        <v>0</v>
      </c>
      <c r="R8995" s="38">
        <f t="shared" si="561"/>
        <v>10</v>
      </c>
      <c r="S8995" s="38">
        <f t="shared" ca="1" si="562"/>
        <v>0</v>
      </c>
      <c r="T8995" s="38">
        <f t="shared" ca="1" si="563"/>
        <v>10</v>
      </c>
      <c r="U8995" s="38">
        <f ca="1">SUM($R$9:S8995)</f>
        <v>-229130</v>
      </c>
    </row>
    <row r="8996" spans="16:21" x14ac:dyDescent="0.2">
      <c r="P8996">
        <v>8988</v>
      </c>
      <c r="Q8996" s="37">
        <f t="shared" ca="1" si="560"/>
        <v>1</v>
      </c>
      <c r="R8996" s="38">
        <f t="shared" si="561"/>
        <v>10</v>
      </c>
      <c r="S8996" s="38">
        <f t="shared" ca="1" si="562"/>
        <v>-1000</v>
      </c>
      <c r="T8996" s="38">
        <f t="shared" ca="1" si="563"/>
        <v>-990</v>
      </c>
      <c r="U8996" s="38">
        <f ca="1">SUM($R$9:S8996)</f>
        <v>-230120</v>
      </c>
    </row>
    <row r="8997" spans="16:21" x14ac:dyDescent="0.2">
      <c r="P8997">
        <v>8989</v>
      </c>
      <c r="Q8997" s="37">
        <f t="shared" ca="1" si="560"/>
        <v>0</v>
      </c>
      <c r="R8997" s="38">
        <f t="shared" si="561"/>
        <v>10</v>
      </c>
      <c r="S8997" s="38">
        <f t="shared" ca="1" si="562"/>
        <v>0</v>
      </c>
      <c r="T8997" s="38">
        <f t="shared" ca="1" si="563"/>
        <v>10</v>
      </c>
      <c r="U8997" s="38">
        <f ca="1">SUM($R$9:S8997)</f>
        <v>-230110</v>
      </c>
    </row>
    <row r="8998" spans="16:21" x14ac:dyDescent="0.2">
      <c r="P8998">
        <v>8990</v>
      </c>
      <c r="Q8998" s="37">
        <f t="shared" ca="1" si="560"/>
        <v>0</v>
      </c>
      <c r="R8998" s="38">
        <f t="shared" si="561"/>
        <v>10</v>
      </c>
      <c r="S8998" s="38">
        <f t="shared" ca="1" si="562"/>
        <v>0</v>
      </c>
      <c r="T8998" s="38">
        <f t="shared" ca="1" si="563"/>
        <v>10</v>
      </c>
      <c r="U8998" s="38">
        <f ca="1">SUM($R$9:S8998)</f>
        <v>-230100</v>
      </c>
    </row>
    <row r="8999" spans="16:21" x14ac:dyDescent="0.2">
      <c r="P8999">
        <v>8991</v>
      </c>
      <c r="Q8999" s="37">
        <f t="shared" ca="1" si="560"/>
        <v>0</v>
      </c>
      <c r="R8999" s="38">
        <f t="shared" si="561"/>
        <v>10</v>
      </c>
      <c r="S8999" s="38">
        <f t="shared" ca="1" si="562"/>
        <v>0</v>
      </c>
      <c r="T8999" s="38">
        <f t="shared" ca="1" si="563"/>
        <v>10</v>
      </c>
      <c r="U8999" s="38">
        <f ca="1">SUM($R$9:S8999)</f>
        <v>-230090</v>
      </c>
    </row>
    <row r="9000" spans="16:21" x14ac:dyDescent="0.2">
      <c r="P9000">
        <v>8992</v>
      </c>
      <c r="Q9000" s="37">
        <f t="shared" ca="1" si="560"/>
        <v>0</v>
      </c>
      <c r="R9000" s="38">
        <f t="shared" si="561"/>
        <v>10</v>
      </c>
      <c r="S9000" s="38">
        <f t="shared" ca="1" si="562"/>
        <v>0</v>
      </c>
      <c r="T9000" s="38">
        <f t="shared" ca="1" si="563"/>
        <v>10</v>
      </c>
      <c r="U9000" s="38">
        <f ca="1">SUM($R$9:S9000)</f>
        <v>-230080</v>
      </c>
    </row>
    <row r="9001" spans="16:21" x14ac:dyDescent="0.2">
      <c r="P9001">
        <v>8993</v>
      </c>
      <c r="Q9001" s="37">
        <f t="shared" ca="1" si="560"/>
        <v>0</v>
      </c>
      <c r="R9001" s="38">
        <f t="shared" si="561"/>
        <v>10</v>
      </c>
      <c r="S9001" s="38">
        <f t="shared" ca="1" si="562"/>
        <v>0</v>
      </c>
      <c r="T9001" s="38">
        <f t="shared" ca="1" si="563"/>
        <v>10</v>
      </c>
      <c r="U9001" s="38">
        <f ca="1">SUM($R$9:S9001)</f>
        <v>-230070</v>
      </c>
    </row>
    <row r="9002" spans="16:21" x14ac:dyDescent="0.2">
      <c r="P9002">
        <v>8994</v>
      </c>
      <c r="Q9002" s="37">
        <f t="shared" ca="1" si="560"/>
        <v>0</v>
      </c>
      <c r="R9002" s="38">
        <f t="shared" si="561"/>
        <v>10</v>
      </c>
      <c r="S9002" s="38">
        <f t="shared" ca="1" si="562"/>
        <v>0</v>
      </c>
      <c r="T9002" s="38">
        <f t="shared" ca="1" si="563"/>
        <v>10</v>
      </c>
      <c r="U9002" s="38">
        <f ca="1">SUM($R$9:S9002)</f>
        <v>-230060</v>
      </c>
    </row>
    <row r="9003" spans="16:21" x14ac:dyDescent="0.2">
      <c r="P9003">
        <v>8995</v>
      </c>
      <c r="Q9003" s="37">
        <f t="shared" ca="1" si="560"/>
        <v>0</v>
      </c>
      <c r="R9003" s="38">
        <f t="shared" si="561"/>
        <v>10</v>
      </c>
      <c r="S9003" s="38">
        <f t="shared" ca="1" si="562"/>
        <v>0</v>
      </c>
      <c r="T9003" s="38">
        <f t="shared" ca="1" si="563"/>
        <v>10</v>
      </c>
      <c r="U9003" s="38">
        <f ca="1">SUM($R$9:S9003)</f>
        <v>-230050</v>
      </c>
    </row>
    <row r="9004" spans="16:21" x14ac:dyDescent="0.2">
      <c r="P9004">
        <v>8996</v>
      </c>
      <c r="Q9004" s="37">
        <f t="shared" ca="1" si="560"/>
        <v>0</v>
      </c>
      <c r="R9004" s="38">
        <f t="shared" si="561"/>
        <v>10</v>
      </c>
      <c r="S9004" s="38">
        <f t="shared" ca="1" si="562"/>
        <v>0</v>
      </c>
      <c r="T9004" s="38">
        <f t="shared" ca="1" si="563"/>
        <v>10</v>
      </c>
      <c r="U9004" s="38">
        <f ca="1">SUM($R$9:S9004)</f>
        <v>-230040</v>
      </c>
    </row>
    <row r="9005" spans="16:21" x14ac:dyDescent="0.2">
      <c r="P9005">
        <v>8997</v>
      </c>
      <c r="Q9005" s="37">
        <f t="shared" ca="1" si="560"/>
        <v>0</v>
      </c>
      <c r="R9005" s="38">
        <f t="shared" si="561"/>
        <v>10</v>
      </c>
      <c r="S9005" s="38">
        <f t="shared" ca="1" si="562"/>
        <v>0</v>
      </c>
      <c r="T9005" s="38">
        <f t="shared" ca="1" si="563"/>
        <v>10</v>
      </c>
      <c r="U9005" s="38">
        <f ca="1">SUM($R$9:S9005)</f>
        <v>-230030</v>
      </c>
    </row>
    <row r="9006" spans="16:21" x14ac:dyDescent="0.2">
      <c r="P9006">
        <v>8998</v>
      </c>
      <c r="Q9006" s="37">
        <f t="shared" ca="1" si="560"/>
        <v>0</v>
      </c>
      <c r="R9006" s="38">
        <f t="shared" si="561"/>
        <v>10</v>
      </c>
      <c r="S9006" s="38">
        <f t="shared" ca="1" si="562"/>
        <v>0</v>
      </c>
      <c r="T9006" s="38">
        <f t="shared" ca="1" si="563"/>
        <v>10</v>
      </c>
      <c r="U9006" s="38">
        <f ca="1">SUM($R$9:S9006)</f>
        <v>-230020</v>
      </c>
    </row>
    <row r="9007" spans="16:21" x14ac:dyDescent="0.2">
      <c r="P9007">
        <v>8999</v>
      </c>
      <c r="Q9007" s="37">
        <f t="shared" ca="1" si="560"/>
        <v>0</v>
      </c>
      <c r="R9007" s="38">
        <f t="shared" si="561"/>
        <v>10</v>
      </c>
      <c r="S9007" s="38">
        <f t="shared" ca="1" si="562"/>
        <v>0</v>
      </c>
      <c r="T9007" s="38">
        <f t="shared" ca="1" si="563"/>
        <v>10</v>
      </c>
      <c r="U9007" s="38">
        <f ca="1">SUM($R$9:S9007)</f>
        <v>-230010</v>
      </c>
    </row>
    <row r="9008" spans="16:21" x14ac:dyDescent="0.2">
      <c r="P9008">
        <v>9000</v>
      </c>
      <c r="Q9008" s="37">
        <f t="shared" ca="1" si="560"/>
        <v>0</v>
      </c>
      <c r="R9008" s="38">
        <f t="shared" si="561"/>
        <v>10</v>
      </c>
      <c r="S9008" s="38">
        <f t="shared" ca="1" si="562"/>
        <v>0</v>
      </c>
      <c r="T9008" s="38">
        <f t="shared" ca="1" si="563"/>
        <v>10</v>
      </c>
      <c r="U9008" s="38">
        <f ca="1">SUM($R$9:S9008)</f>
        <v>-230000</v>
      </c>
    </row>
    <row r="9009" spans="16:21" x14ac:dyDescent="0.2">
      <c r="P9009">
        <v>9001</v>
      </c>
      <c r="Q9009" s="37">
        <f t="shared" ref="Q9009:Q9072" ca="1" si="564">IF(RAND()&lt;$C$2,1,0)</f>
        <v>0</v>
      </c>
      <c r="R9009" s="38">
        <f t="shared" ref="R9009:R9072" si="565">$G$2</f>
        <v>10</v>
      </c>
      <c r="S9009" s="38">
        <f t="shared" ref="S9009:S9072" ca="1" si="566">IF(Q9009=1,$G$3,$G$4)</f>
        <v>0</v>
      </c>
      <c r="T9009" s="38">
        <f t="shared" ca="1" si="563"/>
        <v>10</v>
      </c>
      <c r="U9009" s="38">
        <f ca="1">SUM($R$9:S9009)</f>
        <v>-229990</v>
      </c>
    </row>
    <row r="9010" spans="16:21" x14ac:dyDescent="0.2">
      <c r="P9010">
        <v>9002</v>
      </c>
      <c r="Q9010" s="37">
        <f t="shared" ca="1" si="564"/>
        <v>0</v>
      </c>
      <c r="R9010" s="38">
        <f t="shared" si="565"/>
        <v>10</v>
      </c>
      <c r="S9010" s="38">
        <f t="shared" ca="1" si="566"/>
        <v>0</v>
      </c>
      <c r="T9010" s="38">
        <f t="shared" ca="1" si="563"/>
        <v>10</v>
      </c>
      <c r="U9010" s="38">
        <f ca="1">SUM($R$9:S9010)</f>
        <v>-229980</v>
      </c>
    </row>
    <row r="9011" spans="16:21" x14ac:dyDescent="0.2">
      <c r="P9011">
        <v>9003</v>
      </c>
      <c r="Q9011" s="37">
        <f t="shared" ca="1" si="564"/>
        <v>1</v>
      </c>
      <c r="R9011" s="38">
        <f t="shared" si="565"/>
        <v>10</v>
      </c>
      <c r="S9011" s="38">
        <f t="shared" ca="1" si="566"/>
        <v>-1000</v>
      </c>
      <c r="T9011" s="38">
        <f t="shared" ca="1" si="563"/>
        <v>-990</v>
      </c>
      <c r="U9011" s="38">
        <f ca="1">SUM($R$9:S9011)</f>
        <v>-230970</v>
      </c>
    </row>
    <row r="9012" spans="16:21" x14ac:dyDescent="0.2">
      <c r="P9012">
        <v>9004</v>
      </c>
      <c r="Q9012" s="37">
        <f t="shared" ca="1" si="564"/>
        <v>0</v>
      </c>
      <c r="R9012" s="38">
        <f t="shared" si="565"/>
        <v>10</v>
      </c>
      <c r="S9012" s="38">
        <f t="shared" ca="1" si="566"/>
        <v>0</v>
      </c>
      <c r="T9012" s="38">
        <f t="shared" ca="1" si="563"/>
        <v>10</v>
      </c>
      <c r="U9012" s="38">
        <f ca="1">SUM($R$9:S9012)</f>
        <v>-230960</v>
      </c>
    </row>
    <row r="9013" spans="16:21" x14ac:dyDescent="0.2">
      <c r="P9013">
        <v>9005</v>
      </c>
      <c r="Q9013" s="37">
        <f t="shared" ca="1" si="564"/>
        <v>0</v>
      </c>
      <c r="R9013" s="38">
        <f t="shared" si="565"/>
        <v>10</v>
      </c>
      <c r="S9013" s="38">
        <f t="shared" ca="1" si="566"/>
        <v>0</v>
      </c>
      <c r="T9013" s="38">
        <f t="shared" ca="1" si="563"/>
        <v>10</v>
      </c>
      <c r="U9013" s="38">
        <f ca="1">SUM($R$9:S9013)</f>
        <v>-230950</v>
      </c>
    </row>
    <row r="9014" spans="16:21" x14ac:dyDescent="0.2">
      <c r="P9014">
        <v>9006</v>
      </c>
      <c r="Q9014" s="37">
        <f t="shared" ca="1" si="564"/>
        <v>0</v>
      </c>
      <c r="R9014" s="38">
        <f t="shared" si="565"/>
        <v>10</v>
      </c>
      <c r="S9014" s="38">
        <f t="shared" ca="1" si="566"/>
        <v>0</v>
      </c>
      <c r="T9014" s="38">
        <f t="shared" ca="1" si="563"/>
        <v>10</v>
      </c>
      <c r="U9014" s="38">
        <f ca="1">SUM($R$9:S9014)</f>
        <v>-230940</v>
      </c>
    </row>
    <row r="9015" spans="16:21" x14ac:dyDescent="0.2">
      <c r="P9015">
        <v>9007</v>
      </c>
      <c r="Q9015" s="37">
        <f t="shared" ca="1" si="564"/>
        <v>0</v>
      </c>
      <c r="R9015" s="38">
        <f t="shared" si="565"/>
        <v>10</v>
      </c>
      <c r="S9015" s="38">
        <f t="shared" ca="1" si="566"/>
        <v>0</v>
      </c>
      <c r="T9015" s="38">
        <f t="shared" ca="1" si="563"/>
        <v>10</v>
      </c>
      <c r="U9015" s="38">
        <f ca="1">SUM($R$9:S9015)</f>
        <v>-230930</v>
      </c>
    </row>
    <row r="9016" spans="16:21" x14ac:dyDescent="0.2">
      <c r="P9016">
        <v>9008</v>
      </c>
      <c r="Q9016" s="37">
        <f t="shared" ca="1" si="564"/>
        <v>0</v>
      </c>
      <c r="R9016" s="38">
        <f t="shared" si="565"/>
        <v>10</v>
      </c>
      <c r="S9016" s="38">
        <f t="shared" ca="1" si="566"/>
        <v>0</v>
      </c>
      <c r="T9016" s="38">
        <f t="shared" ca="1" si="563"/>
        <v>10</v>
      </c>
      <c r="U9016" s="38">
        <f ca="1">SUM($R$9:S9016)</f>
        <v>-230920</v>
      </c>
    </row>
    <row r="9017" spans="16:21" x14ac:dyDescent="0.2">
      <c r="P9017">
        <v>9009</v>
      </c>
      <c r="Q9017" s="37">
        <f t="shared" ca="1" si="564"/>
        <v>0</v>
      </c>
      <c r="R9017" s="38">
        <f t="shared" si="565"/>
        <v>10</v>
      </c>
      <c r="S9017" s="38">
        <f t="shared" ca="1" si="566"/>
        <v>0</v>
      </c>
      <c r="T9017" s="38">
        <f t="shared" ca="1" si="563"/>
        <v>10</v>
      </c>
      <c r="U9017" s="38">
        <f ca="1">SUM($R$9:S9017)</f>
        <v>-230910</v>
      </c>
    </row>
    <row r="9018" spans="16:21" x14ac:dyDescent="0.2">
      <c r="P9018">
        <v>9010</v>
      </c>
      <c r="Q9018" s="37">
        <f t="shared" ca="1" si="564"/>
        <v>0</v>
      </c>
      <c r="R9018" s="38">
        <f t="shared" si="565"/>
        <v>10</v>
      </c>
      <c r="S9018" s="38">
        <f t="shared" ca="1" si="566"/>
        <v>0</v>
      </c>
      <c r="T9018" s="38">
        <f t="shared" ca="1" si="563"/>
        <v>10</v>
      </c>
      <c r="U9018" s="38">
        <f ca="1">SUM($R$9:S9018)</f>
        <v>-230900</v>
      </c>
    </row>
    <row r="9019" spans="16:21" x14ac:dyDescent="0.2">
      <c r="P9019">
        <v>9011</v>
      </c>
      <c r="Q9019" s="37">
        <f t="shared" ca="1" si="564"/>
        <v>0</v>
      </c>
      <c r="R9019" s="38">
        <f t="shared" si="565"/>
        <v>10</v>
      </c>
      <c r="S9019" s="38">
        <f t="shared" ca="1" si="566"/>
        <v>0</v>
      </c>
      <c r="T9019" s="38">
        <f t="shared" ca="1" si="563"/>
        <v>10</v>
      </c>
      <c r="U9019" s="38">
        <f ca="1">SUM($R$9:S9019)</f>
        <v>-230890</v>
      </c>
    </row>
    <row r="9020" spans="16:21" x14ac:dyDescent="0.2">
      <c r="P9020">
        <v>9012</v>
      </c>
      <c r="Q9020" s="37">
        <f t="shared" ca="1" si="564"/>
        <v>0</v>
      </c>
      <c r="R9020" s="38">
        <f t="shared" si="565"/>
        <v>10</v>
      </c>
      <c r="S9020" s="38">
        <f t="shared" ca="1" si="566"/>
        <v>0</v>
      </c>
      <c r="T9020" s="38">
        <f t="shared" ca="1" si="563"/>
        <v>10</v>
      </c>
      <c r="U9020" s="38">
        <f ca="1">SUM($R$9:S9020)</f>
        <v>-230880</v>
      </c>
    </row>
    <row r="9021" spans="16:21" x14ac:dyDescent="0.2">
      <c r="P9021">
        <v>9013</v>
      </c>
      <c r="Q9021" s="37">
        <f t="shared" ca="1" si="564"/>
        <v>0</v>
      </c>
      <c r="R9021" s="38">
        <f t="shared" si="565"/>
        <v>10</v>
      </c>
      <c r="S9021" s="38">
        <f t="shared" ca="1" si="566"/>
        <v>0</v>
      </c>
      <c r="T9021" s="38">
        <f t="shared" ca="1" si="563"/>
        <v>10</v>
      </c>
      <c r="U9021" s="38">
        <f ca="1">SUM($R$9:S9021)</f>
        <v>-230870</v>
      </c>
    </row>
    <row r="9022" spans="16:21" x14ac:dyDescent="0.2">
      <c r="P9022">
        <v>9014</v>
      </c>
      <c r="Q9022" s="37">
        <f t="shared" ca="1" si="564"/>
        <v>0</v>
      </c>
      <c r="R9022" s="38">
        <f t="shared" si="565"/>
        <v>10</v>
      </c>
      <c r="S9022" s="38">
        <f t="shared" ca="1" si="566"/>
        <v>0</v>
      </c>
      <c r="T9022" s="38">
        <f t="shared" ca="1" si="563"/>
        <v>10</v>
      </c>
      <c r="U9022" s="38">
        <f ca="1">SUM($R$9:S9022)</f>
        <v>-230860</v>
      </c>
    </row>
    <row r="9023" spans="16:21" x14ac:dyDescent="0.2">
      <c r="P9023">
        <v>9015</v>
      </c>
      <c r="Q9023" s="37">
        <f t="shared" ca="1" si="564"/>
        <v>0</v>
      </c>
      <c r="R9023" s="38">
        <f t="shared" si="565"/>
        <v>10</v>
      </c>
      <c r="S9023" s="38">
        <f t="shared" ca="1" si="566"/>
        <v>0</v>
      </c>
      <c r="T9023" s="38">
        <f t="shared" ca="1" si="563"/>
        <v>10</v>
      </c>
      <c r="U9023" s="38">
        <f ca="1">SUM($R$9:S9023)</f>
        <v>-230850</v>
      </c>
    </row>
    <row r="9024" spans="16:21" x14ac:dyDescent="0.2">
      <c r="P9024">
        <v>9016</v>
      </c>
      <c r="Q9024" s="37">
        <f t="shared" ca="1" si="564"/>
        <v>0</v>
      </c>
      <c r="R9024" s="38">
        <f t="shared" si="565"/>
        <v>10</v>
      </c>
      <c r="S9024" s="38">
        <f t="shared" ca="1" si="566"/>
        <v>0</v>
      </c>
      <c r="T9024" s="38">
        <f t="shared" ca="1" si="563"/>
        <v>10</v>
      </c>
      <c r="U9024" s="38">
        <f ca="1">SUM($R$9:S9024)</f>
        <v>-230840</v>
      </c>
    </row>
    <row r="9025" spans="16:21" x14ac:dyDescent="0.2">
      <c r="P9025">
        <v>9017</v>
      </c>
      <c r="Q9025" s="37">
        <f t="shared" ca="1" si="564"/>
        <v>0</v>
      </c>
      <c r="R9025" s="38">
        <f t="shared" si="565"/>
        <v>10</v>
      </c>
      <c r="S9025" s="38">
        <f t="shared" ca="1" si="566"/>
        <v>0</v>
      </c>
      <c r="T9025" s="38">
        <f t="shared" ca="1" si="563"/>
        <v>10</v>
      </c>
      <c r="U9025" s="38">
        <f ca="1">SUM($R$9:S9025)</f>
        <v>-230830</v>
      </c>
    </row>
    <row r="9026" spans="16:21" x14ac:dyDescent="0.2">
      <c r="P9026">
        <v>9018</v>
      </c>
      <c r="Q9026" s="37">
        <f t="shared" ca="1" si="564"/>
        <v>0</v>
      </c>
      <c r="R9026" s="38">
        <f t="shared" si="565"/>
        <v>10</v>
      </c>
      <c r="S9026" s="38">
        <f t="shared" ca="1" si="566"/>
        <v>0</v>
      </c>
      <c r="T9026" s="38">
        <f t="shared" ca="1" si="563"/>
        <v>10</v>
      </c>
      <c r="U9026" s="38">
        <f ca="1">SUM($R$9:S9026)</f>
        <v>-230820</v>
      </c>
    </row>
    <row r="9027" spans="16:21" x14ac:dyDescent="0.2">
      <c r="P9027">
        <v>9019</v>
      </c>
      <c r="Q9027" s="37">
        <f t="shared" ca="1" si="564"/>
        <v>0</v>
      </c>
      <c r="R9027" s="38">
        <f t="shared" si="565"/>
        <v>10</v>
      </c>
      <c r="S9027" s="38">
        <f t="shared" ca="1" si="566"/>
        <v>0</v>
      </c>
      <c r="T9027" s="38">
        <f t="shared" ca="1" si="563"/>
        <v>10</v>
      </c>
      <c r="U9027" s="38">
        <f ca="1">SUM($R$9:S9027)</f>
        <v>-230810</v>
      </c>
    </row>
    <row r="9028" spans="16:21" x14ac:dyDescent="0.2">
      <c r="P9028">
        <v>9020</v>
      </c>
      <c r="Q9028" s="37">
        <f t="shared" ca="1" si="564"/>
        <v>0</v>
      </c>
      <c r="R9028" s="38">
        <f t="shared" si="565"/>
        <v>10</v>
      </c>
      <c r="S9028" s="38">
        <f t="shared" ca="1" si="566"/>
        <v>0</v>
      </c>
      <c r="T9028" s="38">
        <f t="shared" ca="1" si="563"/>
        <v>10</v>
      </c>
      <c r="U9028" s="38">
        <f ca="1">SUM($R$9:S9028)</f>
        <v>-230800</v>
      </c>
    </row>
    <row r="9029" spans="16:21" x14ac:dyDescent="0.2">
      <c r="P9029">
        <v>9021</v>
      </c>
      <c r="Q9029" s="37">
        <f t="shared" ca="1" si="564"/>
        <v>0</v>
      </c>
      <c r="R9029" s="38">
        <f t="shared" si="565"/>
        <v>10</v>
      </c>
      <c r="S9029" s="38">
        <f t="shared" ca="1" si="566"/>
        <v>0</v>
      </c>
      <c r="T9029" s="38">
        <f t="shared" ca="1" si="563"/>
        <v>10</v>
      </c>
      <c r="U9029" s="38">
        <f ca="1">SUM($R$9:S9029)</f>
        <v>-230790</v>
      </c>
    </row>
    <row r="9030" spans="16:21" x14ac:dyDescent="0.2">
      <c r="P9030">
        <v>9022</v>
      </c>
      <c r="Q9030" s="37">
        <f t="shared" ca="1" si="564"/>
        <v>0</v>
      </c>
      <c r="R9030" s="38">
        <f t="shared" si="565"/>
        <v>10</v>
      </c>
      <c r="S9030" s="38">
        <f t="shared" ca="1" si="566"/>
        <v>0</v>
      </c>
      <c r="T9030" s="38">
        <f t="shared" ca="1" si="563"/>
        <v>10</v>
      </c>
      <c r="U9030" s="38">
        <f ca="1">SUM($R$9:S9030)</f>
        <v>-230780</v>
      </c>
    </row>
    <row r="9031" spans="16:21" x14ac:dyDescent="0.2">
      <c r="P9031">
        <v>9023</v>
      </c>
      <c r="Q9031" s="37">
        <f t="shared" ca="1" si="564"/>
        <v>0</v>
      </c>
      <c r="R9031" s="38">
        <f t="shared" si="565"/>
        <v>10</v>
      </c>
      <c r="S9031" s="38">
        <f t="shared" ca="1" si="566"/>
        <v>0</v>
      </c>
      <c r="T9031" s="38">
        <f t="shared" ca="1" si="563"/>
        <v>10</v>
      </c>
      <c r="U9031" s="38">
        <f ca="1">SUM($R$9:S9031)</f>
        <v>-230770</v>
      </c>
    </row>
    <row r="9032" spans="16:21" x14ac:dyDescent="0.2">
      <c r="P9032">
        <v>9024</v>
      </c>
      <c r="Q9032" s="37">
        <f t="shared" ca="1" si="564"/>
        <v>0</v>
      </c>
      <c r="R9032" s="38">
        <f t="shared" si="565"/>
        <v>10</v>
      </c>
      <c r="S9032" s="38">
        <f t="shared" ca="1" si="566"/>
        <v>0</v>
      </c>
      <c r="T9032" s="38">
        <f t="shared" ca="1" si="563"/>
        <v>10</v>
      </c>
      <c r="U9032" s="38">
        <f ca="1">SUM($R$9:S9032)</f>
        <v>-230760</v>
      </c>
    </row>
    <row r="9033" spans="16:21" x14ac:dyDescent="0.2">
      <c r="P9033">
        <v>9025</v>
      </c>
      <c r="Q9033" s="37">
        <f t="shared" ca="1" si="564"/>
        <v>0</v>
      </c>
      <c r="R9033" s="38">
        <f t="shared" si="565"/>
        <v>10</v>
      </c>
      <c r="S9033" s="38">
        <f t="shared" ca="1" si="566"/>
        <v>0</v>
      </c>
      <c r="T9033" s="38">
        <f t="shared" ca="1" si="563"/>
        <v>10</v>
      </c>
      <c r="U9033" s="38">
        <f ca="1">SUM($R$9:S9033)</f>
        <v>-230750</v>
      </c>
    </row>
    <row r="9034" spans="16:21" x14ac:dyDescent="0.2">
      <c r="P9034">
        <v>9026</v>
      </c>
      <c r="Q9034" s="37">
        <f t="shared" ca="1" si="564"/>
        <v>0</v>
      </c>
      <c r="R9034" s="38">
        <f t="shared" si="565"/>
        <v>10</v>
      </c>
      <c r="S9034" s="38">
        <f t="shared" ca="1" si="566"/>
        <v>0</v>
      </c>
      <c r="T9034" s="38">
        <f t="shared" ref="T9034:T9097" ca="1" si="567">R9034+S9034</f>
        <v>10</v>
      </c>
      <c r="U9034" s="38">
        <f ca="1">SUM($R$9:S9034)</f>
        <v>-230740</v>
      </c>
    </row>
    <row r="9035" spans="16:21" x14ac:dyDescent="0.2">
      <c r="P9035">
        <v>9027</v>
      </c>
      <c r="Q9035" s="37">
        <f t="shared" ca="1" si="564"/>
        <v>0</v>
      </c>
      <c r="R9035" s="38">
        <f t="shared" si="565"/>
        <v>10</v>
      </c>
      <c r="S9035" s="38">
        <f t="shared" ca="1" si="566"/>
        <v>0</v>
      </c>
      <c r="T9035" s="38">
        <f t="shared" ca="1" si="567"/>
        <v>10</v>
      </c>
      <c r="U9035" s="38">
        <f ca="1">SUM($R$9:S9035)</f>
        <v>-230730</v>
      </c>
    </row>
    <row r="9036" spans="16:21" x14ac:dyDescent="0.2">
      <c r="P9036">
        <v>9028</v>
      </c>
      <c r="Q9036" s="37">
        <f t="shared" ca="1" si="564"/>
        <v>0</v>
      </c>
      <c r="R9036" s="38">
        <f t="shared" si="565"/>
        <v>10</v>
      </c>
      <c r="S9036" s="38">
        <f t="shared" ca="1" si="566"/>
        <v>0</v>
      </c>
      <c r="T9036" s="38">
        <f t="shared" ca="1" si="567"/>
        <v>10</v>
      </c>
      <c r="U9036" s="38">
        <f ca="1">SUM($R$9:S9036)</f>
        <v>-230720</v>
      </c>
    </row>
    <row r="9037" spans="16:21" x14ac:dyDescent="0.2">
      <c r="P9037">
        <v>9029</v>
      </c>
      <c r="Q9037" s="37">
        <f t="shared" ca="1" si="564"/>
        <v>0</v>
      </c>
      <c r="R9037" s="38">
        <f t="shared" si="565"/>
        <v>10</v>
      </c>
      <c r="S9037" s="38">
        <f t="shared" ca="1" si="566"/>
        <v>0</v>
      </c>
      <c r="T9037" s="38">
        <f t="shared" ca="1" si="567"/>
        <v>10</v>
      </c>
      <c r="U9037" s="38">
        <f ca="1">SUM($R$9:S9037)</f>
        <v>-230710</v>
      </c>
    </row>
    <row r="9038" spans="16:21" x14ac:dyDescent="0.2">
      <c r="P9038">
        <v>9030</v>
      </c>
      <c r="Q9038" s="37">
        <f t="shared" ca="1" si="564"/>
        <v>0</v>
      </c>
      <c r="R9038" s="38">
        <f t="shared" si="565"/>
        <v>10</v>
      </c>
      <c r="S9038" s="38">
        <f t="shared" ca="1" si="566"/>
        <v>0</v>
      </c>
      <c r="T9038" s="38">
        <f t="shared" ca="1" si="567"/>
        <v>10</v>
      </c>
      <c r="U9038" s="38">
        <f ca="1">SUM($R$9:S9038)</f>
        <v>-230700</v>
      </c>
    </row>
    <row r="9039" spans="16:21" x14ac:dyDescent="0.2">
      <c r="P9039">
        <v>9031</v>
      </c>
      <c r="Q9039" s="37">
        <f t="shared" ca="1" si="564"/>
        <v>0</v>
      </c>
      <c r="R9039" s="38">
        <f t="shared" si="565"/>
        <v>10</v>
      </c>
      <c r="S9039" s="38">
        <f t="shared" ca="1" si="566"/>
        <v>0</v>
      </c>
      <c r="T9039" s="38">
        <f t="shared" ca="1" si="567"/>
        <v>10</v>
      </c>
      <c r="U9039" s="38">
        <f ca="1">SUM($R$9:S9039)</f>
        <v>-230690</v>
      </c>
    </row>
    <row r="9040" spans="16:21" x14ac:dyDescent="0.2">
      <c r="P9040">
        <v>9032</v>
      </c>
      <c r="Q9040" s="37">
        <f t="shared" ca="1" si="564"/>
        <v>0</v>
      </c>
      <c r="R9040" s="38">
        <f t="shared" si="565"/>
        <v>10</v>
      </c>
      <c r="S9040" s="38">
        <f t="shared" ca="1" si="566"/>
        <v>0</v>
      </c>
      <c r="T9040" s="38">
        <f t="shared" ca="1" si="567"/>
        <v>10</v>
      </c>
      <c r="U9040" s="38">
        <f ca="1">SUM($R$9:S9040)</f>
        <v>-230680</v>
      </c>
    </row>
    <row r="9041" spans="16:21" x14ac:dyDescent="0.2">
      <c r="P9041">
        <v>9033</v>
      </c>
      <c r="Q9041" s="37">
        <f t="shared" ca="1" si="564"/>
        <v>0</v>
      </c>
      <c r="R9041" s="38">
        <f t="shared" si="565"/>
        <v>10</v>
      </c>
      <c r="S9041" s="38">
        <f t="shared" ca="1" si="566"/>
        <v>0</v>
      </c>
      <c r="T9041" s="38">
        <f t="shared" ca="1" si="567"/>
        <v>10</v>
      </c>
      <c r="U9041" s="38">
        <f ca="1">SUM($R$9:S9041)</f>
        <v>-230670</v>
      </c>
    </row>
    <row r="9042" spans="16:21" x14ac:dyDescent="0.2">
      <c r="P9042">
        <v>9034</v>
      </c>
      <c r="Q9042" s="37">
        <f t="shared" ca="1" si="564"/>
        <v>0</v>
      </c>
      <c r="R9042" s="38">
        <f t="shared" si="565"/>
        <v>10</v>
      </c>
      <c r="S9042" s="38">
        <f t="shared" ca="1" si="566"/>
        <v>0</v>
      </c>
      <c r="T9042" s="38">
        <f t="shared" ca="1" si="567"/>
        <v>10</v>
      </c>
      <c r="U9042" s="38">
        <f ca="1">SUM($R$9:S9042)</f>
        <v>-230660</v>
      </c>
    </row>
    <row r="9043" spans="16:21" x14ac:dyDescent="0.2">
      <c r="P9043">
        <v>9035</v>
      </c>
      <c r="Q9043" s="37">
        <f t="shared" ca="1" si="564"/>
        <v>0</v>
      </c>
      <c r="R9043" s="38">
        <f t="shared" si="565"/>
        <v>10</v>
      </c>
      <c r="S9043" s="38">
        <f t="shared" ca="1" si="566"/>
        <v>0</v>
      </c>
      <c r="T9043" s="38">
        <f t="shared" ca="1" si="567"/>
        <v>10</v>
      </c>
      <c r="U9043" s="38">
        <f ca="1">SUM($R$9:S9043)</f>
        <v>-230650</v>
      </c>
    </row>
    <row r="9044" spans="16:21" x14ac:dyDescent="0.2">
      <c r="P9044">
        <v>9036</v>
      </c>
      <c r="Q9044" s="37">
        <f t="shared" ca="1" si="564"/>
        <v>0</v>
      </c>
      <c r="R9044" s="38">
        <f t="shared" si="565"/>
        <v>10</v>
      </c>
      <c r="S9044" s="38">
        <f t="shared" ca="1" si="566"/>
        <v>0</v>
      </c>
      <c r="T9044" s="38">
        <f t="shared" ca="1" si="567"/>
        <v>10</v>
      </c>
      <c r="U9044" s="38">
        <f ca="1">SUM($R$9:S9044)</f>
        <v>-230640</v>
      </c>
    </row>
    <row r="9045" spans="16:21" x14ac:dyDescent="0.2">
      <c r="P9045">
        <v>9037</v>
      </c>
      <c r="Q9045" s="37">
        <f t="shared" ca="1" si="564"/>
        <v>0</v>
      </c>
      <c r="R9045" s="38">
        <f t="shared" si="565"/>
        <v>10</v>
      </c>
      <c r="S9045" s="38">
        <f t="shared" ca="1" si="566"/>
        <v>0</v>
      </c>
      <c r="T9045" s="38">
        <f t="shared" ca="1" si="567"/>
        <v>10</v>
      </c>
      <c r="U9045" s="38">
        <f ca="1">SUM($R$9:S9045)</f>
        <v>-230630</v>
      </c>
    </row>
    <row r="9046" spans="16:21" x14ac:dyDescent="0.2">
      <c r="P9046">
        <v>9038</v>
      </c>
      <c r="Q9046" s="37">
        <f t="shared" ca="1" si="564"/>
        <v>0</v>
      </c>
      <c r="R9046" s="38">
        <f t="shared" si="565"/>
        <v>10</v>
      </c>
      <c r="S9046" s="38">
        <f t="shared" ca="1" si="566"/>
        <v>0</v>
      </c>
      <c r="T9046" s="38">
        <f t="shared" ca="1" si="567"/>
        <v>10</v>
      </c>
      <c r="U9046" s="38">
        <f ca="1">SUM($R$9:S9046)</f>
        <v>-230620</v>
      </c>
    </row>
    <row r="9047" spans="16:21" x14ac:dyDescent="0.2">
      <c r="P9047">
        <v>9039</v>
      </c>
      <c r="Q9047" s="37">
        <f t="shared" ca="1" si="564"/>
        <v>0</v>
      </c>
      <c r="R9047" s="38">
        <f t="shared" si="565"/>
        <v>10</v>
      </c>
      <c r="S9047" s="38">
        <f t="shared" ca="1" si="566"/>
        <v>0</v>
      </c>
      <c r="T9047" s="38">
        <f t="shared" ca="1" si="567"/>
        <v>10</v>
      </c>
      <c r="U9047" s="38">
        <f ca="1">SUM($R$9:S9047)</f>
        <v>-230610</v>
      </c>
    </row>
    <row r="9048" spans="16:21" x14ac:dyDescent="0.2">
      <c r="P9048">
        <v>9040</v>
      </c>
      <c r="Q9048" s="37">
        <f t="shared" ca="1" si="564"/>
        <v>0</v>
      </c>
      <c r="R9048" s="38">
        <f t="shared" si="565"/>
        <v>10</v>
      </c>
      <c r="S9048" s="38">
        <f t="shared" ca="1" si="566"/>
        <v>0</v>
      </c>
      <c r="T9048" s="38">
        <f t="shared" ca="1" si="567"/>
        <v>10</v>
      </c>
      <c r="U9048" s="38">
        <f ca="1">SUM($R$9:S9048)</f>
        <v>-230600</v>
      </c>
    </row>
    <row r="9049" spans="16:21" x14ac:dyDescent="0.2">
      <c r="P9049">
        <v>9041</v>
      </c>
      <c r="Q9049" s="37">
        <f t="shared" ca="1" si="564"/>
        <v>0</v>
      </c>
      <c r="R9049" s="38">
        <f t="shared" si="565"/>
        <v>10</v>
      </c>
      <c r="S9049" s="38">
        <f t="shared" ca="1" si="566"/>
        <v>0</v>
      </c>
      <c r="T9049" s="38">
        <f t="shared" ca="1" si="567"/>
        <v>10</v>
      </c>
      <c r="U9049" s="38">
        <f ca="1">SUM($R$9:S9049)</f>
        <v>-230590</v>
      </c>
    </row>
    <row r="9050" spans="16:21" x14ac:dyDescent="0.2">
      <c r="P9050">
        <v>9042</v>
      </c>
      <c r="Q9050" s="37">
        <f t="shared" ca="1" si="564"/>
        <v>0</v>
      </c>
      <c r="R9050" s="38">
        <f t="shared" si="565"/>
        <v>10</v>
      </c>
      <c r="S9050" s="38">
        <f t="shared" ca="1" si="566"/>
        <v>0</v>
      </c>
      <c r="T9050" s="38">
        <f t="shared" ca="1" si="567"/>
        <v>10</v>
      </c>
      <c r="U9050" s="38">
        <f ca="1">SUM($R$9:S9050)</f>
        <v>-230580</v>
      </c>
    </row>
    <row r="9051" spans="16:21" x14ac:dyDescent="0.2">
      <c r="P9051">
        <v>9043</v>
      </c>
      <c r="Q9051" s="37">
        <f t="shared" ca="1" si="564"/>
        <v>0</v>
      </c>
      <c r="R9051" s="38">
        <f t="shared" si="565"/>
        <v>10</v>
      </c>
      <c r="S9051" s="38">
        <f t="shared" ca="1" si="566"/>
        <v>0</v>
      </c>
      <c r="T9051" s="38">
        <f t="shared" ca="1" si="567"/>
        <v>10</v>
      </c>
      <c r="U9051" s="38">
        <f ca="1">SUM($R$9:S9051)</f>
        <v>-230570</v>
      </c>
    </row>
    <row r="9052" spans="16:21" x14ac:dyDescent="0.2">
      <c r="P9052">
        <v>9044</v>
      </c>
      <c r="Q9052" s="37">
        <f t="shared" ca="1" si="564"/>
        <v>0</v>
      </c>
      <c r="R9052" s="38">
        <f t="shared" si="565"/>
        <v>10</v>
      </c>
      <c r="S9052" s="38">
        <f t="shared" ca="1" si="566"/>
        <v>0</v>
      </c>
      <c r="T9052" s="38">
        <f t="shared" ca="1" si="567"/>
        <v>10</v>
      </c>
      <c r="U9052" s="38">
        <f ca="1">SUM($R$9:S9052)</f>
        <v>-230560</v>
      </c>
    </row>
    <row r="9053" spans="16:21" x14ac:dyDescent="0.2">
      <c r="P9053">
        <v>9045</v>
      </c>
      <c r="Q9053" s="37">
        <f t="shared" ca="1" si="564"/>
        <v>0</v>
      </c>
      <c r="R9053" s="38">
        <f t="shared" si="565"/>
        <v>10</v>
      </c>
      <c r="S9053" s="38">
        <f t="shared" ca="1" si="566"/>
        <v>0</v>
      </c>
      <c r="T9053" s="38">
        <f t="shared" ca="1" si="567"/>
        <v>10</v>
      </c>
      <c r="U9053" s="38">
        <f ca="1">SUM($R$9:S9053)</f>
        <v>-230550</v>
      </c>
    </row>
    <row r="9054" spans="16:21" x14ac:dyDescent="0.2">
      <c r="P9054">
        <v>9046</v>
      </c>
      <c r="Q9054" s="37">
        <f t="shared" ca="1" si="564"/>
        <v>0</v>
      </c>
      <c r="R9054" s="38">
        <f t="shared" si="565"/>
        <v>10</v>
      </c>
      <c r="S9054" s="38">
        <f t="shared" ca="1" si="566"/>
        <v>0</v>
      </c>
      <c r="T9054" s="38">
        <f t="shared" ca="1" si="567"/>
        <v>10</v>
      </c>
      <c r="U9054" s="38">
        <f ca="1">SUM($R$9:S9054)</f>
        <v>-230540</v>
      </c>
    </row>
    <row r="9055" spans="16:21" x14ac:dyDescent="0.2">
      <c r="P9055">
        <v>9047</v>
      </c>
      <c r="Q9055" s="37">
        <f t="shared" ca="1" si="564"/>
        <v>0</v>
      </c>
      <c r="R9055" s="38">
        <f t="shared" si="565"/>
        <v>10</v>
      </c>
      <c r="S9055" s="38">
        <f t="shared" ca="1" si="566"/>
        <v>0</v>
      </c>
      <c r="T9055" s="38">
        <f t="shared" ca="1" si="567"/>
        <v>10</v>
      </c>
      <c r="U9055" s="38">
        <f ca="1">SUM($R$9:S9055)</f>
        <v>-230530</v>
      </c>
    </row>
    <row r="9056" spans="16:21" x14ac:dyDescent="0.2">
      <c r="P9056">
        <v>9048</v>
      </c>
      <c r="Q9056" s="37">
        <f t="shared" ca="1" si="564"/>
        <v>0</v>
      </c>
      <c r="R9056" s="38">
        <f t="shared" si="565"/>
        <v>10</v>
      </c>
      <c r="S9056" s="38">
        <f t="shared" ca="1" si="566"/>
        <v>0</v>
      </c>
      <c r="T9056" s="38">
        <f t="shared" ca="1" si="567"/>
        <v>10</v>
      </c>
      <c r="U9056" s="38">
        <f ca="1">SUM($R$9:S9056)</f>
        <v>-230520</v>
      </c>
    </row>
    <row r="9057" spans="16:21" x14ac:dyDescent="0.2">
      <c r="P9057">
        <v>9049</v>
      </c>
      <c r="Q9057" s="37">
        <f t="shared" ca="1" si="564"/>
        <v>0</v>
      </c>
      <c r="R9057" s="38">
        <f t="shared" si="565"/>
        <v>10</v>
      </c>
      <c r="S9057" s="38">
        <f t="shared" ca="1" si="566"/>
        <v>0</v>
      </c>
      <c r="T9057" s="38">
        <f t="shared" ca="1" si="567"/>
        <v>10</v>
      </c>
      <c r="U9057" s="38">
        <f ca="1">SUM($R$9:S9057)</f>
        <v>-230510</v>
      </c>
    </row>
    <row r="9058" spans="16:21" x14ac:dyDescent="0.2">
      <c r="P9058">
        <v>9050</v>
      </c>
      <c r="Q9058" s="37">
        <f t="shared" ca="1" si="564"/>
        <v>0</v>
      </c>
      <c r="R9058" s="38">
        <f t="shared" si="565"/>
        <v>10</v>
      </c>
      <c r="S9058" s="38">
        <f t="shared" ca="1" si="566"/>
        <v>0</v>
      </c>
      <c r="T9058" s="38">
        <f t="shared" ca="1" si="567"/>
        <v>10</v>
      </c>
      <c r="U9058" s="38">
        <f ca="1">SUM($R$9:S9058)</f>
        <v>-230500</v>
      </c>
    </row>
    <row r="9059" spans="16:21" x14ac:dyDescent="0.2">
      <c r="P9059">
        <v>9051</v>
      </c>
      <c r="Q9059" s="37">
        <f t="shared" ca="1" si="564"/>
        <v>1</v>
      </c>
      <c r="R9059" s="38">
        <f t="shared" si="565"/>
        <v>10</v>
      </c>
      <c r="S9059" s="38">
        <f t="shared" ca="1" si="566"/>
        <v>-1000</v>
      </c>
      <c r="T9059" s="38">
        <f t="shared" ca="1" si="567"/>
        <v>-990</v>
      </c>
      <c r="U9059" s="38">
        <f ca="1">SUM($R$9:S9059)</f>
        <v>-231490</v>
      </c>
    </row>
    <row r="9060" spans="16:21" x14ac:dyDescent="0.2">
      <c r="P9060">
        <v>9052</v>
      </c>
      <c r="Q9060" s="37">
        <f t="shared" ca="1" si="564"/>
        <v>0</v>
      </c>
      <c r="R9060" s="38">
        <f t="shared" si="565"/>
        <v>10</v>
      </c>
      <c r="S9060" s="38">
        <f t="shared" ca="1" si="566"/>
        <v>0</v>
      </c>
      <c r="T9060" s="38">
        <f t="shared" ca="1" si="567"/>
        <v>10</v>
      </c>
      <c r="U9060" s="38">
        <f ca="1">SUM($R$9:S9060)</f>
        <v>-231480</v>
      </c>
    </row>
    <row r="9061" spans="16:21" x14ac:dyDescent="0.2">
      <c r="P9061">
        <v>9053</v>
      </c>
      <c r="Q9061" s="37">
        <f t="shared" ca="1" si="564"/>
        <v>0</v>
      </c>
      <c r="R9061" s="38">
        <f t="shared" si="565"/>
        <v>10</v>
      </c>
      <c r="S9061" s="38">
        <f t="shared" ca="1" si="566"/>
        <v>0</v>
      </c>
      <c r="T9061" s="38">
        <f t="shared" ca="1" si="567"/>
        <v>10</v>
      </c>
      <c r="U9061" s="38">
        <f ca="1">SUM($R$9:S9061)</f>
        <v>-231470</v>
      </c>
    </row>
    <row r="9062" spans="16:21" x14ac:dyDescent="0.2">
      <c r="P9062">
        <v>9054</v>
      </c>
      <c r="Q9062" s="37">
        <f t="shared" ca="1" si="564"/>
        <v>0</v>
      </c>
      <c r="R9062" s="38">
        <f t="shared" si="565"/>
        <v>10</v>
      </c>
      <c r="S9062" s="38">
        <f t="shared" ca="1" si="566"/>
        <v>0</v>
      </c>
      <c r="T9062" s="38">
        <f t="shared" ca="1" si="567"/>
        <v>10</v>
      </c>
      <c r="U9062" s="38">
        <f ca="1">SUM($R$9:S9062)</f>
        <v>-231460</v>
      </c>
    </row>
    <row r="9063" spans="16:21" x14ac:dyDescent="0.2">
      <c r="P9063">
        <v>9055</v>
      </c>
      <c r="Q9063" s="37">
        <f t="shared" ca="1" si="564"/>
        <v>0</v>
      </c>
      <c r="R9063" s="38">
        <f t="shared" si="565"/>
        <v>10</v>
      </c>
      <c r="S9063" s="38">
        <f t="shared" ca="1" si="566"/>
        <v>0</v>
      </c>
      <c r="T9063" s="38">
        <f t="shared" ca="1" si="567"/>
        <v>10</v>
      </c>
      <c r="U9063" s="38">
        <f ca="1">SUM($R$9:S9063)</f>
        <v>-231450</v>
      </c>
    </row>
    <row r="9064" spans="16:21" x14ac:dyDescent="0.2">
      <c r="P9064">
        <v>9056</v>
      </c>
      <c r="Q9064" s="37">
        <f t="shared" ca="1" si="564"/>
        <v>0</v>
      </c>
      <c r="R9064" s="38">
        <f t="shared" si="565"/>
        <v>10</v>
      </c>
      <c r="S9064" s="38">
        <f t="shared" ca="1" si="566"/>
        <v>0</v>
      </c>
      <c r="T9064" s="38">
        <f t="shared" ca="1" si="567"/>
        <v>10</v>
      </c>
      <c r="U9064" s="38">
        <f ca="1">SUM($R$9:S9064)</f>
        <v>-231440</v>
      </c>
    </row>
    <row r="9065" spans="16:21" x14ac:dyDescent="0.2">
      <c r="P9065">
        <v>9057</v>
      </c>
      <c r="Q9065" s="37">
        <f t="shared" ca="1" si="564"/>
        <v>0</v>
      </c>
      <c r="R9065" s="38">
        <f t="shared" si="565"/>
        <v>10</v>
      </c>
      <c r="S9065" s="38">
        <f t="shared" ca="1" si="566"/>
        <v>0</v>
      </c>
      <c r="T9065" s="38">
        <f t="shared" ca="1" si="567"/>
        <v>10</v>
      </c>
      <c r="U9065" s="38">
        <f ca="1">SUM($R$9:S9065)</f>
        <v>-231430</v>
      </c>
    </row>
    <row r="9066" spans="16:21" x14ac:dyDescent="0.2">
      <c r="P9066">
        <v>9058</v>
      </c>
      <c r="Q9066" s="37">
        <f t="shared" ca="1" si="564"/>
        <v>0</v>
      </c>
      <c r="R9066" s="38">
        <f t="shared" si="565"/>
        <v>10</v>
      </c>
      <c r="S9066" s="38">
        <f t="shared" ca="1" si="566"/>
        <v>0</v>
      </c>
      <c r="T9066" s="38">
        <f t="shared" ca="1" si="567"/>
        <v>10</v>
      </c>
      <c r="U9066" s="38">
        <f ca="1">SUM($R$9:S9066)</f>
        <v>-231420</v>
      </c>
    </row>
    <row r="9067" spans="16:21" x14ac:dyDescent="0.2">
      <c r="P9067">
        <v>9059</v>
      </c>
      <c r="Q9067" s="37">
        <f t="shared" ca="1" si="564"/>
        <v>0</v>
      </c>
      <c r="R9067" s="38">
        <f t="shared" si="565"/>
        <v>10</v>
      </c>
      <c r="S9067" s="38">
        <f t="shared" ca="1" si="566"/>
        <v>0</v>
      </c>
      <c r="T9067" s="38">
        <f t="shared" ca="1" si="567"/>
        <v>10</v>
      </c>
      <c r="U9067" s="38">
        <f ca="1">SUM($R$9:S9067)</f>
        <v>-231410</v>
      </c>
    </row>
    <row r="9068" spans="16:21" x14ac:dyDescent="0.2">
      <c r="P9068">
        <v>9060</v>
      </c>
      <c r="Q9068" s="37">
        <f t="shared" ca="1" si="564"/>
        <v>0</v>
      </c>
      <c r="R9068" s="38">
        <f t="shared" si="565"/>
        <v>10</v>
      </c>
      <c r="S9068" s="38">
        <f t="shared" ca="1" si="566"/>
        <v>0</v>
      </c>
      <c r="T9068" s="38">
        <f t="shared" ca="1" si="567"/>
        <v>10</v>
      </c>
      <c r="U9068" s="38">
        <f ca="1">SUM($R$9:S9068)</f>
        <v>-231400</v>
      </c>
    </row>
    <row r="9069" spans="16:21" x14ac:dyDescent="0.2">
      <c r="P9069">
        <v>9061</v>
      </c>
      <c r="Q9069" s="37">
        <f t="shared" ca="1" si="564"/>
        <v>0</v>
      </c>
      <c r="R9069" s="38">
        <f t="shared" si="565"/>
        <v>10</v>
      </c>
      <c r="S9069" s="38">
        <f t="shared" ca="1" si="566"/>
        <v>0</v>
      </c>
      <c r="T9069" s="38">
        <f t="shared" ca="1" si="567"/>
        <v>10</v>
      </c>
      <c r="U9069" s="38">
        <f ca="1">SUM($R$9:S9069)</f>
        <v>-231390</v>
      </c>
    </row>
    <row r="9070" spans="16:21" x14ac:dyDescent="0.2">
      <c r="P9070">
        <v>9062</v>
      </c>
      <c r="Q9070" s="37">
        <f t="shared" ca="1" si="564"/>
        <v>0</v>
      </c>
      <c r="R9070" s="38">
        <f t="shared" si="565"/>
        <v>10</v>
      </c>
      <c r="S9070" s="38">
        <f t="shared" ca="1" si="566"/>
        <v>0</v>
      </c>
      <c r="T9070" s="38">
        <f t="shared" ca="1" si="567"/>
        <v>10</v>
      </c>
      <c r="U9070" s="38">
        <f ca="1">SUM($R$9:S9070)</f>
        <v>-231380</v>
      </c>
    </row>
    <row r="9071" spans="16:21" x14ac:dyDescent="0.2">
      <c r="P9071">
        <v>9063</v>
      </c>
      <c r="Q9071" s="37">
        <f t="shared" ca="1" si="564"/>
        <v>0</v>
      </c>
      <c r="R9071" s="38">
        <f t="shared" si="565"/>
        <v>10</v>
      </c>
      <c r="S9071" s="38">
        <f t="shared" ca="1" si="566"/>
        <v>0</v>
      </c>
      <c r="T9071" s="38">
        <f t="shared" ca="1" si="567"/>
        <v>10</v>
      </c>
      <c r="U9071" s="38">
        <f ca="1">SUM($R$9:S9071)</f>
        <v>-231370</v>
      </c>
    </row>
    <row r="9072" spans="16:21" x14ac:dyDescent="0.2">
      <c r="P9072">
        <v>9064</v>
      </c>
      <c r="Q9072" s="37">
        <f t="shared" ca="1" si="564"/>
        <v>0</v>
      </c>
      <c r="R9072" s="38">
        <f t="shared" si="565"/>
        <v>10</v>
      </c>
      <c r="S9072" s="38">
        <f t="shared" ca="1" si="566"/>
        <v>0</v>
      </c>
      <c r="T9072" s="38">
        <f t="shared" ca="1" si="567"/>
        <v>10</v>
      </c>
      <c r="U9072" s="38">
        <f ca="1">SUM($R$9:S9072)</f>
        <v>-231360</v>
      </c>
    </row>
    <row r="9073" spans="16:21" x14ac:dyDescent="0.2">
      <c r="P9073">
        <v>9065</v>
      </c>
      <c r="Q9073" s="37">
        <f t="shared" ref="Q9073:Q9136" ca="1" si="568">IF(RAND()&lt;$C$2,1,0)</f>
        <v>0</v>
      </c>
      <c r="R9073" s="38">
        <f t="shared" ref="R9073:R9136" si="569">$G$2</f>
        <v>10</v>
      </c>
      <c r="S9073" s="38">
        <f t="shared" ref="S9073:S9136" ca="1" si="570">IF(Q9073=1,$G$3,$G$4)</f>
        <v>0</v>
      </c>
      <c r="T9073" s="38">
        <f t="shared" ca="1" si="567"/>
        <v>10</v>
      </c>
      <c r="U9073" s="38">
        <f ca="1">SUM($R$9:S9073)</f>
        <v>-231350</v>
      </c>
    </row>
    <row r="9074" spans="16:21" x14ac:dyDescent="0.2">
      <c r="P9074">
        <v>9066</v>
      </c>
      <c r="Q9074" s="37">
        <f t="shared" ca="1" si="568"/>
        <v>0</v>
      </c>
      <c r="R9074" s="38">
        <f t="shared" si="569"/>
        <v>10</v>
      </c>
      <c r="S9074" s="38">
        <f t="shared" ca="1" si="570"/>
        <v>0</v>
      </c>
      <c r="T9074" s="38">
        <f t="shared" ca="1" si="567"/>
        <v>10</v>
      </c>
      <c r="U9074" s="38">
        <f ca="1">SUM($R$9:S9074)</f>
        <v>-231340</v>
      </c>
    </row>
    <row r="9075" spans="16:21" x14ac:dyDescent="0.2">
      <c r="P9075">
        <v>9067</v>
      </c>
      <c r="Q9075" s="37">
        <f t="shared" ca="1" si="568"/>
        <v>0</v>
      </c>
      <c r="R9075" s="38">
        <f t="shared" si="569"/>
        <v>10</v>
      </c>
      <c r="S9075" s="38">
        <f t="shared" ca="1" si="570"/>
        <v>0</v>
      </c>
      <c r="T9075" s="38">
        <f t="shared" ca="1" si="567"/>
        <v>10</v>
      </c>
      <c r="U9075" s="38">
        <f ca="1">SUM($R$9:S9075)</f>
        <v>-231330</v>
      </c>
    </row>
    <row r="9076" spans="16:21" x14ac:dyDescent="0.2">
      <c r="P9076">
        <v>9068</v>
      </c>
      <c r="Q9076" s="37">
        <f t="shared" ca="1" si="568"/>
        <v>0</v>
      </c>
      <c r="R9076" s="38">
        <f t="shared" si="569"/>
        <v>10</v>
      </c>
      <c r="S9076" s="38">
        <f t="shared" ca="1" si="570"/>
        <v>0</v>
      </c>
      <c r="T9076" s="38">
        <f t="shared" ca="1" si="567"/>
        <v>10</v>
      </c>
      <c r="U9076" s="38">
        <f ca="1">SUM($R$9:S9076)</f>
        <v>-231320</v>
      </c>
    </row>
    <row r="9077" spans="16:21" x14ac:dyDescent="0.2">
      <c r="P9077">
        <v>9069</v>
      </c>
      <c r="Q9077" s="37">
        <f t="shared" ca="1" si="568"/>
        <v>0</v>
      </c>
      <c r="R9077" s="38">
        <f t="shared" si="569"/>
        <v>10</v>
      </c>
      <c r="S9077" s="38">
        <f t="shared" ca="1" si="570"/>
        <v>0</v>
      </c>
      <c r="T9077" s="38">
        <f t="shared" ca="1" si="567"/>
        <v>10</v>
      </c>
      <c r="U9077" s="38">
        <f ca="1">SUM($R$9:S9077)</f>
        <v>-231310</v>
      </c>
    </row>
    <row r="9078" spans="16:21" x14ac:dyDescent="0.2">
      <c r="P9078">
        <v>9070</v>
      </c>
      <c r="Q9078" s="37">
        <f t="shared" ca="1" si="568"/>
        <v>0</v>
      </c>
      <c r="R9078" s="38">
        <f t="shared" si="569"/>
        <v>10</v>
      </c>
      <c r="S9078" s="38">
        <f t="shared" ca="1" si="570"/>
        <v>0</v>
      </c>
      <c r="T9078" s="38">
        <f t="shared" ca="1" si="567"/>
        <v>10</v>
      </c>
      <c r="U9078" s="38">
        <f ca="1">SUM($R$9:S9078)</f>
        <v>-231300</v>
      </c>
    </row>
    <row r="9079" spans="16:21" x14ac:dyDescent="0.2">
      <c r="P9079">
        <v>9071</v>
      </c>
      <c r="Q9079" s="37">
        <f t="shared" ca="1" si="568"/>
        <v>0</v>
      </c>
      <c r="R9079" s="38">
        <f t="shared" si="569"/>
        <v>10</v>
      </c>
      <c r="S9079" s="38">
        <f t="shared" ca="1" si="570"/>
        <v>0</v>
      </c>
      <c r="T9079" s="38">
        <f t="shared" ca="1" si="567"/>
        <v>10</v>
      </c>
      <c r="U9079" s="38">
        <f ca="1">SUM($R$9:S9079)</f>
        <v>-231290</v>
      </c>
    </row>
    <row r="9080" spans="16:21" x14ac:dyDescent="0.2">
      <c r="P9080">
        <v>9072</v>
      </c>
      <c r="Q9080" s="37">
        <f t="shared" ca="1" si="568"/>
        <v>0</v>
      </c>
      <c r="R9080" s="38">
        <f t="shared" si="569"/>
        <v>10</v>
      </c>
      <c r="S9080" s="38">
        <f t="shared" ca="1" si="570"/>
        <v>0</v>
      </c>
      <c r="T9080" s="38">
        <f t="shared" ca="1" si="567"/>
        <v>10</v>
      </c>
      <c r="U9080" s="38">
        <f ca="1">SUM($R$9:S9080)</f>
        <v>-231280</v>
      </c>
    </row>
    <row r="9081" spans="16:21" x14ac:dyDescent="0.2">
      <c r="P9081">
        <v>9073</v>
      </c>
      <c r="Q9081" s="37">
        <f t="shared" ca="1" si="568"/>
        <v>0</v>
      </c>
      <c r="R9081" s="38">
        <f t="shared" si="569"/>
        <v>10</v>
      </c>
      <c r="S9081" s="38">
        <f t="shared" ca="1" si="570"/>
        <v>0</v>
      </c>
      <c r="T9081" s="38">
        <f t="shared" ca="1" si="567"/>
        <v>10</v>
      </c>
      <c r="U9081" s="38">
        <f ca="1">SUM($R$9:S9081)</f>
        <v>-231270</v>
      </c>
    </row>
    <row r="9082" spans="16:21" x14ac:dyDescent="0.2">
      <c r="P9082">
        <v>9074</v>
      </c>
      <c r="Q9082" s="37">
        <f t="shared" ca="1" si="568"/>
        <v>0</v>
      </c>
      <c r="R9082" s="38">
        <f t="shared" si="569"/>
        <v>10</v>
      </c>
      <c r="S9082" s="38">
        <f t="shared" ca="1" si="570"/>
        <v>0</v>
      </c>
      <c r="T9082" s="38">
        <f t="shared" ca="1" si="567"/>
        <v>10</v>
      </c>
      <c r="U9082" s="38">
        <f ca="1">SUM($R$9:S9082)</f>
        <v>-231260</v>
      </c>
    </row>
    <row r="9083" spans="16:21" x14ac:dyDescent="0.2">
      <c r="P9083">
        <v>9075</v>
      </c>
      <c r="Q9083" s="37">
        <f t="shared" ca="1" si="568"/>
        <v>0</v>
      </c>
      <c r="R9083" s="38">
        <f t="shared" si="569"/>
        <v>10</v>
      </c>
      <c r="S9083" s="38">
        <f t="shared" ca="1" si="570"/>
        <v>0</v>
      </c>
      <c r="T9083" s="38">
        <f t="shared" ca="1" si="567"/>
        <v>10</v>
      </c>
      <c r="U9083" s="38">
        <f ca="1">SUM($R$9:S9083)</f>
        <v>-231250</v>
      </c>
    </row>
    <row r="9084" spans="16:21" x14ac:dyDescent="0.2">
      <c r="P9084">
        <v>9076</v>
      </c>
      <c r="Q9084" s="37">
        <f t="shared" ca="1" si="568"/>
        <v>0</v>
      </c>
      <c r="R9084" s="38">
        <f t="shared" si="569"/>
        <v>10</v>
      </c>
      <c r="S9084" s="38">
        <f t="shared" ca="1" si="570"/>
        <v>0</v>
      </c>
      <c r="T9084" s="38">
        <f t="shared" ca="1" si="567"/>
        <v>10</v>
      </c>
      <c r="U9084" s="38">
        <f ca="1">SUM($R$9:S9084)</f>
        <v>-231240</v>
      </c>
    </row>
    <row r="9085" spans="16:21" x14ac:dyDescent="0.2">
      <c r="P9085">
        <v>9077</v>
      </c>
      <c r="Q9085" s="37">
        <f t="shared" ca="1" si="568"/>
        <v>0</v>
      </c>
      <c r="R9085" s="38">
        <f t="shared" si="569"/>
        <v>10</v>
      </c>
      <c r="S9085" s="38">
        <f t="shared" ca="1" si="570"/>
        <v>0</v>
      </c>
      <c r="T9085" s="38">
        <f t="shared" ca="1" si="567"/>
        <v>10</v>
      </c>
      <c r="U9085" s="38">
        <f ca="1">SUM($R$9:S9085)</f>
        <v>-231230</v>
      </c>
    </row>
    <row r="9086" spans="16:21" x14ac:dyDescent="0.2">
      <c r="P9086">
        <v>9078</v>
      </c>
      <c r="Q9086" s="37">
        <f t="shared" ca="1" si="568"/>
        <v>0</v>
      </c>
      <c r="R9086" s="38">
        <f t="shared" si="569"/>
        <v>10</v>
      </c>
      <c r="S9086" s="38">
        <f t="shared" ca="1" si="570"/>
        <v>0</v>
      </c>
      <c r="T9086" s="38">
        <f t="shared" ca="1" si="567"/>
        <v>10</v>
      </c>
      <c r="U9086" s="38">
        <f ca="1">SUM($R$9:S9086)</f>
        <v>-231220</v>
      </c>
    </row>
    <row r="9087" spans="16:21" x14ac:dyDescent="0.2">
      <c r="P9087">
        <v>9079</v>
      </c>
      <c r="Q9087" s="37">
        <f t="shared" ca="1" si="568"/>
        <v>0</v>
      </c>
      <c r="R9087" s="38">
        <f t="shared" si="569"/>
        <v>10</v>
      </c>
      <c r="S9087" s="38">
        <f t="shared" ca="1" si="570"/>
        <v>0</v>
      </c>
      <c r="T9087" s="38">
        <f t="shared" ca="1" si="567"/>
        <v>10</v>
      </c>
      <c r="U9087" s="38">
        <f ca="1">SUM($R$9:S9087)</f>
        <v>-231210</v>
      </c>
    </row>
    <row r="9088" spans="16:21" x14ac:dyDescent="0.2">
      <c r="P9088">
        <v>9080</v>
      </c>
      <c r="Q9088" s="37">
        <f t="shared" ca="1" si="568"/>
        <v>0</v>
      </c>
      <c r="R9088" s="38">
        <f t="shared" si="569"/>
        <v>10</v>
      </c>
      <c r="S9088" s="38">
        <f t="shared" ca="1" si="570"/>
        <v>0</v>
      </c>
      <c r="T9088" s="38">
        <f t="shared" ca="1" si="567"/>
        <v>10</v>
      </c>
      <c r="U9088" s="38">
        <f ca="1">SUM($R$9:S9088)</f>
        <v>-231200</v>
      </c>
    </row>
    <row r="9089" spans="16:21" x14ac:dyDescent="0.2">
      <c r="P9089">
        <v>9081</v>
      </c>
      <c r="Q9089" s="37">
        <f t="shared" ca="1" si="568"/>
        <v>0</v>
      </c>
      <c r="R9089" s="38">
        <f t="shared" si="569"/>
        <v>10</v>
      </c>
      <c r="S9089" s="38">
        <f t="shared" ca="1" si="570"/>
        <v>0</v>
      </c>
      <c r="T9089" s="38">
        <f t="shared" ca="1" si="567"/>
        <v>10</v>
      </c>
      <c r="U9089" s="38">
        <f ca="1">SUM($R$9:S9089)</f>
        <v>-231190</v>
      </c>
    </row>
    <row r="9090" spans="16:21" x14ac:dyDescent="0.2">
      <c r="P9090">
        <v>9082</v>
      </c>
      <c r="Q9090" s="37">
        <f t="shared" ca="1" si="568"/>
        <v>0</v>
      </c>
      <c r="R9090" s="38">
        <f t="shared" si="569"/>
        <v>10</v>
      </c>
      <c r="S9090" s="38">
        <f t="shared" ca="1" si="570"/>
        <v>0</v>
      </c>
      <c r="T9090" s="38">
        <f t="shared" ca="1" si="567"/>
        <v>10</v>
      </c>
      <c r="U9090" s="38">
        <f ca="1">SUM($R$9:S9090)</f>
        <v>-231180</v>
      </c>
    </row>
    <row r="9091" spans="16:21" x14ac:dyDescent="0.2">
      <c r="P9091">
        <v>9083</v>
      </c>
      <c r="Q9091" s="37">
        <f t="shared" ca="1" si="568"/>
        <v>1</v>
      </c>
      <c r="R9091" s="38">
        <f t="shared" si="569"/>
        <v>10</v>
      </c>
      <c r="S9091" s="38">
        <f t="shared" ca="1" si="570"/>
        <v>-1000</v>
      </c>
      <c r="T9091" s="38">
        <f t="shared" ca="1" si="567"/>
        <v>-990</v>
      </c>
      <c r="U9091" s="38">
        <f ca="1">SUM($R$9:S9091)</f>
        <v>-232170</v>
      </c>
    </row>
    <row r="9092" spans="16:21" x14ac:dyDescent="0.2">
      <c r="P9092">
        <v>9084</v>
      </c>
      <c r="Q9092" s="37">
        <f t="shared" ca="1" si="568"/>
        <v>0</v>
      </c>
      <c r="R9092" s="38">
        <f t="shared" si="569"/>
        <v>10</v>
      </c>
      <c r="S9092" s="38">
        <f t="shared" ca="1" si="570"/>
        <v>0</v>
      </c>
      <c r="T9092" s="38">
        <f t="shared" ca="1" si="567"/>
        <v>10</v>
      </c>
      <c r="U9092" s="38">
        <f ca="1">SUM($R$9:S9092)</f>
        <v>-232160</v>
      </c>
    </row>
    <row r="9093" spans="16:21" x14ac:dyDescent="0.2">
      <c r="P9093">
        <v>9085</v>
      </c>
      <c r="Q9093" s="37">
        <f t="shared" ca="1" si="568"/>
        <v>0</v>
      </c>
      <c r="R9093" s="38">
        <f t="shared" si="569"/>
        <v>10</v>
      </c>
      <c r="S9093" s="38">
        <f t="shared" ca="1" si="570"/>
        <v>0</v>
      </c>
      <c r="T9093" s="38">
        <f t="shared" ca="1" si="567"/>
        <v>10</v>
      </c>
      <c r="U9093" s="38">
        <f ca="1">SUM($R$9:S9093)</f>
        <v>-232150</v>
      </c>
    </row>
    <row r="9094" spans="16:21" x14ac:dyDescent="0.2">
      <c r="P9094">
        <v>9086</v>
      </c>
      <c r="Q9094" s="37">
        <f t="shared" ca="1" si="568"/>
        <v>0</v>
      </c>
      <c r="R9094" s="38">
        <f t="shared" si="569"/>
        <v>10</v>
      </c>
      <c r="S9094" s="38">
        <f t="shared" ca="1" si="570"/>
        <v>0</v>
      </c>
      <c r="T9094" s="38">
        <f t="shared" ca="1" si="567"/>
        <v>10</v>
      </c>
      <c r="U9094" s="38">
        <f ca="1">SUM($R$9:S9094)</f>
        <v>-232140</v>
      </c>
    </row>
    <row r="9095" spans="16:21" x14ac:dyDescent="0.2">
      <c r="P9095">
        <v>9087</v>
      </c>
      <c r="Q9095" s="37">
        <f t="shared" ca="1" si="568"/>
        <v>0</v>
      </c>
      <c r="R9095" s="38">
        <f t="shared" si="569"/>
        <v>10</v>
      </c>
      <c r="S9095" s="38">
        <f t="shared" ca="1" si="570"/>
        <v>0</v>
      </c>
      <c r="T9095" s="38">
        <f t="shared" ca="1" si="567"/>
        <v>10</v>
      </c>
      <c r="U9095" s="38">
        <f ca="1">SUM($R$9:S9095)</f>
        <v>-232130</v>
      </c>
    </row>
    <row r="9096" spans="16:21" x14ac:dyDescent="0.2">
      <c r="P9096">
        <v>9088</v>
      </c>
      <c r="Q9096" s="37">
        <f t="shared" ca="1" si="568"/>
        <v>0</v>
      </c>
      <c r="R9096" s="38">
        <f t="shared" si="569"/>
        <v>10</v>
      </c>
      <c r="S9096" s="38">
        <f t="shared" ca="1" si="570"/>
        <v>0</v>
      </c>
      <c r="T9096" s="38">
        <f t="shared" ca="1" si="567"/>
        <v>10</v>
      </c>
      <c r="U9096" s="38">
        <f ca="1">SUM($R$9:S9096)</f>
        <v>-232120</v>
      </c>
    </row>
    <row r="9097" spans="16:21" x14ac:dyDescent="0.2">
      <c r="P9097">
        <v>9089</v>
      </c>
      <c r="Q9097" s="37">
        <f t="shared" ca="1" si="568"/>
        <v>0</v>
      </c>
      <c r="R9097" s="38">
        <f t="shared" si="569"/>
        <v>10</v>
      </c>
      <c r="S9097" s="38">
        <f t="shared" ca="1" si="570"/>
        <v>0</v>
      </c>
      <c r="T9097" s="38">
        <f t="shared" ca="1" si="567"/>
        <v>10</v>
      </c>
      <c r="U9097" s="38">
        <f ca="1">SUM($R$9:S9097)</f>
        <v>-232110</v>
      </c>
    </row>
    <row r="9098" spans="16:21" x14ac:dyDescent="0.2">
      <c r="P9098">
        <v>9090</v>
      </c>
      <c r="Q9098" s="37">
        <f t="shared" ca="1" si="568"/>
        <v>0</v>
      </c>
      <c r="R9098" s="38">
        <f t="shared" si="569"/>
        <v>10</v>
      </c>
      <c r="S9098" s="38">
        <f t="shared" ca="1" si="570"/>
        <v>0</v>
      </c>
      <c r="T9098" s="38">
        <f t="shared" ref="T9098:T9161" ca="1" si="571">R9098+S9098</f>
        <v>10</v>
      </c>
      <c r="U9098" s="38">
        <f ca="1">SUM($R$9:S9098)</f>
        <v>-232100</v>
      </c>
    </row>
    <row r="9099" spans="16:21" x14ac:dyDescent="0.2">
      <c r="P9099">
        <v>9091</v>
      </c>
      <c r="Q9099" s="37">
        <f t="shared" ca="1" si="568"/>
        <v>0</v>
      </c>
      <c r="R9099" s="38">
        <f t="shared" si="569"/>
        <v>10</v>
      </c>
      <c r="S9099" s="38">
        <f t="shared" ca="1" si="570"/>
        <v>0</v>
      </c>
      <c r="T9099" s="38">
        <f t="shared" ca="1" si="571"/>
        <v>10</v>
      </c>
      <c r="U9099" s="38">
        <f ca="1">SUM($R$9:S9099)</f>
        <v>-232090</v>
      </c>
    </row>
    <row r="9100" spans="16:21" x14ac:dyDescent="0.2">
      <c r="P9100">
        <v>9092</v>
      </c>
      <c r="Q9100" s="37">
        <f t="shared" ca="1" si="568"/>
        <v>0</v>
      </c>
      <c r="R9100" s="38">
        <f t="shared" si="569"/>
        <v>10</v>
      </c>
      <c r="S9100" s="38">
        <f t="shared" ca="1" si="570"/>
        <v>0</v>
      </c>
      <c r="T9100" s="38">
        <f t="shared" ca="1" si="571"/>
        <v>10</v>
      </c>
      <c r="U9100" s="38">
        <f ca="1">SUM($R$9:S9100)</f>
        <v>-232080</v>
      </c>
    </row>
    <row r="9101" spans="16:21" x14ac:dyDescent="0.2">
      <c r="P9101">
        <v>9093</v>
      </c>
      <c r="Q9101" s="37">
        <f t="shared" ca="1" si="568"/>
        <v>0</v>
      </c>
      <c r="R9101" s="38">
        <f t="shared" si="569"/>
        <v>10</v>
      </c>
      <c r="S9101" s="38">
        <f t="shared" ca="1" si="570"/>
        <v>0</v>
      </c>
      <c r="T9101" s="38">
        <f t="shared" ca="1" si="571"/>
        <v>10</v>
      </c>
      <c r="U9101" s="38">
        <f ca="1">SUM($R$9:S9101)</f>
        <v>-232070</v>
      </c>
    </row>
    <row r="9102" spans="16:21" x14ac:dyDescent="0.2">
      <c r="P9102">
        <v>9094</v>
      </c>
      <c r="Q9102" s="37">
        <f t="shared" ca="1" si="568"/>
        <v>0</v>
      </c>
      <c r="R9102" s="38">
        <f t="shared" si="569"/>
        <v>10</v>
      </c>
      <c r="S9102" s="38">
        <f t="shared" ca="1" si="570"/>
        <v>0</v>
      </c>
      <c r="T9102" s="38">
        <f t="shared" ca="1" si="571"/>
        <v>10</v>
      </c>
      <c r="U9102" s="38">
        <f ca="1">SUM($R$9:S9102)</f>
        <v>-232060</v>
      </c>
    </row>
    <row r="9103" spans="16:21" x14ac:dyDescent="0.2">
      <c r="P9103">
        <v>9095</v>
      </c>
      <c r="Q9103" s="37">
        <f t="shared" ca="1" si="568"/>
        <v>0</v>
      </c>
      <c r="R9103" s="38">
        <f t="shared" si="569"/>
        <v>10</v>
      </c>
      <c r="S9103" s="38">
        <f t="shared" ca="1" si="570"/>
        <v>0</v>
      </c>
      <c r="T9103" s="38">
        <f t="shared" ca="1" si="571"/>
        <v>10</v>
      </c>
      <c r="U9103" s="38">
        <f ca="1">SUM($R$9:S9103)</f>
        <v>-232050</v>
      </c>
    </row>
    <row r="9104" spans="16:21" x14ac:dyDescent="0.2">
      <c r="P9104">
        <v>9096</v>
      </c>
      <c r="Q9104" s="37">
        <f t="shared" ca="1" si="568"/>
        <v>0</v>
      </c>
      <c r="R9104" s="38">
        <f t="shared" si="569"/>
        <v>10</v>
      </c>
      <c r="S9104" s="38">
        <f t="shared" ca="1" si="570"/>
        <v>0</v>
      </c>
      <c r="T9104" s="38">
        <f t="shared" ca="1" si="571"/>
        <v>10</v>
      </c>
      <c r="U9104" s="38">
        <f ca="1">SUM($R$9:S9104)</f>
        <v>-232040</v>
      </c>
    </row>
    <row r="9105" spans="16:21" x14ac:dyDescent="0.2">
      <c r="P9105">
        <v>9097</v>
      </c>
      <c r="Q9105" s="37">
        <f t="shared" ca="1" si="568"/>
        <v>1</v>
      </c>
      <c r="R9105" s="38">
        <f t="shared" si="569"/>
        <v>10</v>
      </c>
      <c r="S9105" s="38">
        <f t="shared" ca="1" si="570"/>
        <v>-1000</v>
      </c>
      <c r="T9105" s="38">
        <f t="shared" ca="1" si="571"/>
        <v>-990</v>
      </c>
      <c r="U9105" s="38">
        <f ca="1">SUM($R$9:S9105)</f>
        <v>-233030</v>
      </c>
    </row>
    <row r="9106" spans="16:21" x14ac:dyDescent="0.2">
      <c r="P9106">
        <v>9098</v>
      </c>
      <c r="Q9106" s="37">
        <f t="shared" ca="1" si="568"/>
        <v>0</v>
      </c>
      <c r="R9106" s="38">
        <f t="shared" si="569"/>
        <v>10</v>
      </c>
      <c r="S9106" s="38">
        <f t="shared" ca="1" si="570"/>
        <v>0</v>
      </c>
      <c r="T9106" s="38">
        <f t="shared" ca="1" si="571"/>
        <v>10</v>
      </c>
      <c r="U9106" s="38">
        <f ca="1">SUM($R$9:S9106)</f>
        <v>-233020</v>
      </c>
    </row>
    <row r="9107" spans="16:21" x14ac:dyDescent="0.2">
      <c r="P9107">
        <v>9099</v>
      </c>
      <c r="Q9107" s="37">
        <f t="shared" ca="1" si="568"/>
        <v>0</v>
      </c>
      <c r="R9107" s="38">
        <f t="shared" si="569"/>
        <v>10</v>
      </c>
      <c r="S9107" s="38">
        <f t="shared" ca="1" si="570"/>
        <v>0</v>
      </c>
      <c r="T9107" s="38">
        <f t="shared" ca="1" si="571"/>
        <v>10</v>
      </c>
      <c r="U9107" s="38">
        <f ca="1">SUM($R$9:S9107)</f>
        <v>-233010</v>
      </c>
    </row>
    <row r="9108" spans="16:21" x14ac:dyDescent="0.2">
      <c r="P9108">
        <v>9100</v>
      </c>
      <c r="Q9108" s="37">
        <f t="shared" ca="1" si="568"/>
        <v>0</v>
      </c>
      <c r="R9108" s="38">
        <f t="shared" si="569"/>
        <v>10</v>
      </c>
      <c r="S9108" s="38">
        <f t="shared" ca="1" si="570"/>
        <v>0</v>
      </c>
      <c r="T9108" s="38">
        <f t="shared" ca="1" si="571"/>
        <v>10</v>
      </c>
      <c r="U9108" s="38">
        <f ca="1">SUM($R$9:S9108)</f>
        <v>-233000</v>
      </c>
    </row>
    <row r="9109" spans="16:21" x14ac:dyDescent="0.2">
      <c r="P9109">
        <v>9101</v>
      </c>
      <c r="Q9109" s="37">
        <f t="shared" ca="1" si="568"/>
        <v>0</v>
      </c>
      <c r="R9109" s="38">
        <f t="shared" si="569"/>
        <v>10</v>
      </c>
      <c r="S9109" s="38">
        <f t="shared" ca="1" si="570"/>
        <v>0</v>
      </c>
      <c r="T9109" s="38">
        <f t="shared" ca="1" si="571"/>
        <v>10</v>
      </c>
      <c r="U9109" s="38">
        <f ca="1">SUM($R$9:S9109)</f>
        <v>-232990</v>
      </c>
    </row>
    <row r="9110" spans="16:21" x14ac:dyDescent="0.2">
      <c r="P9110">
        <v>9102</v>
      </c>
      <c r="Q9110" s="37">
        <f t="shared" ca="1" si="568"/>
        <v>0</v>
      </c>
      <c r="R9110" s="38">
        <f t="shared" si="569"/>
        <v>10</v>
      </c>
      <c r="S9110" s="38">
        <f t="shared" ca="1" si="570"/>
        <v>0</v>
      </c>
      <c r="T9110" s="38">
        <f t="shared" ca="1" si="571"/>
        <v>10</v>
      </c>
      <c r="U9110" s="38">
        <f ca="1">SUM($R$9:S9110)</f>
        <v>-232980</v>
      </c>
    </row>
    <row r="9111" spans="16:21" x14ac:dyDescent="0.2">
      <c r="P9111">
        <v>9103</v>
      </c>
      <c r="Q9111" s="37">
        <f t="shared" ca="1" si="568"/>
        <v>0</v>
      </c>
      <c r="R9111" s="38">
        <f t="shared" si="569"/>
        <v>10</v>
      </c>
      <c r="S9111" s="38">
        <f t="shared" ca="1" si="570"/>
        <v>0</v>
      </c>
      <c r="T9111" s="38">
        <f t="shared" ca="1" si="571"/>
        <v>10</v>
      </c>
      <c r="U9111" s="38">
        <f ca="1">SUM($R$9:S9111)</f>
        <v>-232970</v>
      </c>
    </row>
    <row r="9112" spans="16:21" x14ac:dyDescent="0.2">
      <c r="P9112">
        <v>9104</v>
      </c>
      <c r="Q9112" s="37">
        <f t="shared" ca="1" si="568"/>
        <v>0</v>
      </c>
      <c r="R9112" s="38">
        <f t="shared" si="569"/>
        <v>10</v>
      </c>
      <c r="S9112" s="38">
        <f t="shared" ca="1" si="570"/>
        <v>0</v>
      </c>
      <c r="T9112" s="38">
        <f t="shared" ca="1" si="571"/>
        <v>10</v>
      </c>
      <c r="U9112" s="38">
        <f ca="1">SUM($R$9:S9112)</f>
        <v>-232960</v>
      </c>
    </row>
    <row r="9113" spans="16:21" x14ac:dyDescent="0.2">
      <c r="P9113">
        <v>9105</v>
      </c>
      <c r="Q9113" s="37">
        <f t="shared" ca="1" si="568"/>
        <v>0</v>
      </c>
      <c r="R9113" s="38">
        <f t="shared" si="569"/>
        <v>10</v>
      </c>
      <c r="S9113" s="38">
        <f t="shared" ca="1" si="570"/>
        <v>0</v>
      </c>
      <c r="T9113" s="38">
        <f t="shared" ca="1" si="571"/>
        <v>10</v>
      </c>
      <c r="U9113" s="38">
        <f ca="1">SUM($R$9:S9113)</f>
        <v>-232950</v>
      </c>
    </row>
    <row r="9114" spans="16:21" x14ac:dyDescent="0.2">
      <c r="P9114">
        <v>9106</v>
      </c>
      <c r="Q9114" s="37">
        <f t="shared" ca="1" si="568"/>
        <v>0</v>
      </c>
      <c r="R9114" s="38">
        <f t="shared" si="569"/>
        <v>10</v>
      </c>
      <c r="S9114" s="38">
        <f t="shared" ca="1" si="570"/>
        <v>0</v>
      </c>
      <c r="T9114" s="38">
        <f t="shared" ca="1" si="571"/>
        <v>10</v>
      </c>
      <c r="U9114" s="38">
        <f ca="1">SUM($R$9:S9114)</f>
        <v>-232940</v>
      </c>
    </row>
    <row r="9115" spans="16:21" x14ac:dyDescent="0.2">
      <c r="P9115">
        <v>9107</v>
      </c>
      <c r="Q9115" s="37">
        <f t="shared" ca="1" si="568"/>
        <v>0</v>
      </c>
      <c r="R9115" s="38">
        <f t="shared" si="569"/>
        <v>10</v>
      </c>
      <c r="S9115" s="38">
        <f t="shared" ca="1" si="570"/>
        <v>0</v>
      </c>
      <c r="T9115" s="38">
        <f t="shared" ca="1" si="571"/>
        <v>10</v>
      </c>
      <c r="U9115" s="38">
        <f ca="1">SUM($R$9:S9115)</f>
        <v>-232930</v>
      </c>
    </row>
    <row r="9116" spans="16:21" x14ac:dyDescent="0.2">
      <c r="P9116">
        <v>9108</v>
      </c>
      <c r="Q9116" s="37">
        <f t="shared" ca="1" si="568"/>
        <v>0</v>
      </c>
      <c r="R9116" s="38">
        <f t="shared" si="569"/>
        <v>10</v>
      </c>
      <c r="S9116" s="38">
        <f t="shared" ca="1" si="570"/>
        <v>0</v>
      </c>
      <c r="T9116" s="38">
        <f t="shared" ca="1" si="571"/>
        <v>10</v>
      </c>
      <c r="U9116" s="38">
        <f ca="1">SUM($R$9:S9116)</f>
        <v>-232920</v>
      </c>
    </row>
    <row r="9117" spans="16:21" x14ac:dyDescent="0.2">
      <c r="P9117">
        <v>9109</v>
      </c>
      <c r="Q9117" s="37">
        <f t="shared" ca="1" si="568"/>
        <v>0</v>
      </c>
      <c r="R9117" s="38">
        <f t="shared" si="569"/>
        <v>10</v>
      </c>
      <c r="S9117" s="38">
        <f t="shared" ca="1" si="570"/>
        <v>0</v>
      </c>
      <c r="T9117" s="38">
        <f t="shared" ca="1" si="571"/>
        <v>10</v>
      </c>
      <c r="U9117" s="38">
        <f ca="1">SUM($R$9:S9117)</f>
        <v>-232910</v>
      </c>
    </row>
    <row r="9118" spans="16:21" x14ac:dyDescent="0.2">
      <c r="P9118">
        <v>9110</v>
      </c>
      <c r="Q9118" s="37">
        <f t="shared" ca="1" si="568"/>
        <v>0</v>
      </c>
      <c r="R9118" s="38">
        <f t="shared" si="569"/>
        <v>10</v>
      </c>
      <c r="S9118" s="38">
        <f t="shared" ca="1" si="570"/>
        <v>0</v>
      </c>
      <c r="T9118" s="38">
        <f t="shared" ca="1" si="571"/>
        <v>10</v>
      </c>
      <c r="U9118" s="38">
        <f ca="1">SUM($R$9:S9118)</f>
        <v>-232900</v>
      </c>
    </row>
    <row r="9119" spans="16:21" x14ac:dyDescent="0.2">
      <c r="P9119">
        <v>9111</v>
      </c>
      <c r="Q9119" s="37">
        <f t="shared" ca="1" si="568"/>
        <v>0</v>
      </c>
      <c r="R9119" s="38">
        <f t="shared" si="569"/>
        <v>10</v>
      </c>
      <c r="S9119" s="38">
        <f t="shared" ca="1" si="570"/>
        <v>0</v>
      </c>
      <c r="T9119" s="38">
        <f t="shared" ca="1" si="571"/>
        <v>10</v>
      </c>
      <c r="U9119" s="38">
        <f ca="1">SUM($R$9:S9119)</f>
        <v>-232890</v>
      </c>
    </row>
    <row r="9120" spans="16:21" x14ac:dyDescent="0.2">
      <c r="P9120">
        <v>9112</v>
      </c>
      <c r="Q9120" s="37">
        <f t="shared" ca="1" si="568"/>
        <v>0</v>
      </c>
      <c r="R9120" s="38">
        <f t="shared" si="569"/>
        <v>10</v>
      </c>
      <c r="S9120" s="38">
        <f t="shared" ca="1" si="570"/>
        <v>0</v>
      </c>
      <c r="T9120" s="38">
        <f t="shared" ca="1" si="571"/>
        <v>10</v>
      </c>
      <c r="U9120" s="38">
        <f ca="1">SUM($R$9:S9120)</f>
        <v>-232880</v>
      </c>
    </row>
    <row r="9121" spans="16:21" x14ac:dyDescent="0.2">
      <c r="P9121">
        <v>9113</v>
      </c>
      <c r="Q9121" s="37">
        <f t="shared" ca="1" si="568"/>
        <v>0</v>
      </c>
      <c r="R9121" s="38">
        <f t="shared" si="569"/>
        <v>10</v>
      </c>
      <c r="S9121" s="38">
        <f t="shared" ca="1" si="570"/>
        <v>0</v>
      </c>
      <c r="T9121" s="38">
        <f t="shared" ca="1" si="571"/>
        <v>10</v>
      </c>
      <c r="U9121" s="38">
        <f ca="1">SUM($R$9:S9121)</f>
        <v>-232870</v>
      </c>
    </row>
    <row r="9122" spans="16:21" x14ac:dyDescent="0.2">
      <c r="P9122">
        <v>9114</v>
      </c>
      <c r="Q9122" s="37">
        <f t="shared" ca="1" si="568"/>
        <v>0</v>
      </c>
      <c r="R9122" s="38">
        <f t="shared" si="569"/>
        <v>10</v>
      </c>
      <c r="S9122" s="38">
        <f t="shared" ca="1" si="570"/>
        <v>0</v>
      </c>
      <c r="T9122" s="38">
        <f t="shared" ca="1" si="571"/>
        <v>10</v>
      </c>
      <c r="U9122" s="38">
        <f ca="1">SUM($R$9:S9122)</f>
        <v>-232860</v>
      </c>
    </row>
    <row r="9123" spans="16:21" x14ac:dyDescent="0.2">
      <c r="P9123">
        <v>9115</v>
      </c>
      <c r="Q9123" s="37">
        <f t="shared" ca="1" si="568"/>
        <v>0</v>
      </c>
      <c r="R9123" s="38">
        <f t="shared" si="569"/>
        <v>10</v>
      </c>
      <c r="S9123" s="38">
        <f t="shared" ca="1" si="570"/>
        <v>0</v>
      </c>
      <c r="T9123" s="38">
        <f t="shared" ca="1" si="571"/>
        <v>10</v>
      </c>
      <c r="U9123" s="38">
        <f ca="1">SUM($R$9:S9123)</f>
        <v>-232850</v>
      </c>
    </row>
    <row r="9124" spans="16:21" x14ac:dyDescent="0.2">
      <c r="P9124">
        <v>9116</v>
      </c>
      <c r="Q9124" s="37">
        <f t="shared" ca="1" si="568"/>
        <v>0</v>
      </c>
      <c r="R9124" s="38">
        <f t="shared" si="569"/>
        <v>10</v>
      </c>
      <c r="S9124" s="38">
        <f t="shared" ca="1" si="570"/>
        <v>0</v>
      </c>
      <c r="T9124" s="38">
        <f t="shared" ca="1" si="571"/>
        <v>10</v>
      </c>
      <c r="U9124" s="38">
        <f ca="1">SUM($R$9:S9124)</f>
        <v>-232840</v>
      </c>
    </row>
    <row r="9125" spans="16:21" x14ac:dyDescent="0.2">
      <c r="P9125">
        <v>9117</v>
      </c>
      <c r="Q9125" s="37">
        <f t="shared" ca="1" si="568"/>
        <v>0</v>
      </c>
      <c r="R9125" s="38">
        <f t="shared" si="569"/>
        <v>10</v>
      </c>
      <c r="S9125" s="38">
        <f t="shared" ca="1" si="570"/>
        <v>0</v>
      </c>
      <c r="T9125" s="38">
        <f t="shared" ca="1" si="571"/>
        <v>10</v>
      </c>
      <c r="U9125" s="38">
        <f ca="1">SUM($R$9:S9125)</f>
        <v>-232830</v>
      </c>
    </row>
    <row r="9126" spans="16:21" x14ac:dyDescent="0.2">
      <c r="P9126">
        <v>9118</v>
      </c>
      <c r="Q9126" s="37">
        <f t="shared" ca="1" si="568"/>
        <v>0</v>
      </c>
      <c r="R9126" s="38">
        <f t="shared" si="569"/>
        <v>10</v>
      </c>
      <c r="S9126" s="38">
        <f t="shared" ca="1" si="570"/>
        <v>0</v>
      </c>
      <c r="T9126" s="38">
        <f t="shared" ca="1" si="571"/>
        <v>10</v>
      </c>
      <c r="U9126" s="38">
        <f ca="1">SUM($R$9:S9126)</f>
        <v>-232820</v>
      </c>
    </row>
    <row r="9127" spans="16:21" x14ac:dyDescent="0.2">
      <c r="P9127">
        <v>9119</v>
      </c>
      <c r="Q9127" s="37">
        <f t="shared" ca="1" si="568"/>
        <v>1</v>
      </c>
      <c r="R9127" s="38">
        <f t="shared" si="569"/>
        <v>10</v>
      </c>
      <c r="S9127" s="38">
        <f t="shared" ca="1" si="570"/>
        <v>-1000</v>
      </c>
      <c r="T9127" s="38">
        <f t="shared" ca="1" si="571"/>
        <v>-990</v>
      </c>
      <c r="U9127" s="38">
        <f ca="1">SUM($R$9:S9127)</f>
        <v>-233810</v>
      </c>
    </row>
    <row r="9128" spans="16:21" x14ac:dyDescent="0.2">
      <c r="P9128">
        <v>9120</v>
      </c>
      <c r="Q9128" s="37">
        <f t="shared" ca="1" si="568"/>
        <v>0</v>
      </c>
      <c r="R9128" s="38">
        <f t="shared" si="569"/>
        <v>10</v>
      </c>
      <c r="S9128" s="38">
        <f t="shared" ca="1" si="570"/>
        <v>0</v>
      </c>
      <c r="T9128" s="38">
        <f t="shared" ca="1" si="571"/>
        <v>10</v>
      </c>
      <c r="U9128" s="38">
        <f ca="1">SUM($R$9:S9128)</f>
        <v>-233800</v>
      </c>
    </row>
    <row r="9129" spans="16:21" x14ac:dyDescent="0.2">
      <c r="P9129">
        <v>9121</v>
      </c>
      <c r="Q9129" s="37">
        <f t="shared" ca="1" si="568"/>
        <v>0</v>
      </c>
      <c r="R9129" s="38">
        <f t="shared" si="569"/>
        <v>10</v>
      </c>
      <c r="S9129" s="38">
        <f t="shared" ca="1" si="570"/>
        <v>0</v>
      </c>
      <c r="T9129" s="38">
        <f t="shared" ca="1" si="571"/>
        <v>10</v>
      </c>
      <c r="U9129" s="38">
        <f ca="1">SUM($R$9:S9129)</f>
        <v>-233790</v>
      </c>
    </row>
    <row r="9130" spans="16:21" x14ac:dyDescent="0.2">
      <c r="P9130">
        <v>9122</v>
      </c>
      <c r="Q9130" s="37">
        <f t="shared" ca="1" si="568"/>
        <v>0</v>
      </c>
      <c r="R9130" s="38">
        <f t="shared" si="569"/>
        <v>10</v>
      </c>
      <c r="S9130" s="38">
        <f t="shared" ca="1" si="570"/>
        <v>0</v>
      </c>
      <c r="T9130" s="38">
        <f t="shared" ca="1" si="571"/>
        <v>10</v>
      </c>
      <c r="U9130" s="38">
        <f ca="1">SUM($R$9:S9130)</f>
        <v>-233780</v>
      </c>
    </row>
    <row r="9131" spans="16:21" x14ac:dyDescent="0.2">
      <c r="P9131">
        <v>9123</v>
      </c>
      <c r="Q9131" s="37">
        <f t="shared" ca="1" si="568"/>
        <v>0</v>
      </c>
      <c r="R9131" s="38">
        <f t="shared" si="569"/>
        <v>10</v>
      </c>
      <c r="S9131" s="38">
        <f t="shared" ca="1" si="570"/>
        <v>0</v>
      </c>
      <c r="T9131" s="38">
        <f t="shared" ca="1" si="571"/>
        <v>10</v>
      </c>
      <c r="U9131" s="38">
        <f ca="1">SUM($R$9:S9131)</f>
        <v>-233770</v>
      </c>
    </row>
    <row r="9132" spans="16:21" x14ac:dyDescent="0.2">
      <c r="P9132">
        <v>9124</v>
      </c>
      <c r="Q9132" s="37">
        <f t="shared" ca="1" si="568"/>
        <v>0</v>
      </c>
      <c r="R9132" s="38">
        <f t="shared" si="569"/>
        <v>10</v>
      </c>
      <c r="S9132" s="38">
        <f t="shared" ca="1" si="570"/>
        <v>0</v>
      </c>
      <c r="T9132" s="38">
        <f t="shared" ca="1" si="571"/>
        <v>10</v>
      </c>
      <c r="U9132" s="38">
        <f ca="1">SUM($R$9:S9132)</f>
        <v>-233760</v>
      </c>
    </row>
    <row r="9133" spans="16:21" x14ac:dyDescent="0.2">
      <c r="P9133">
        <v>9125</v>
      </c>
      <c r="Q9133" s="37">
        <f t="shared" ca="1" si="568"/>
        <v>0</v>
      </c>
      <c r="R9133" s="38">
        <f t="shared" si="569"/>
        <v>10</v>
      </c>
      <c r="S9133" s="38">
        <f t="shared" ca="1" si="570"/>
        <v>0</v>
      </c>
      <c r="T9133" s="38">
        <f t="shared" ca="1" si="571"/>
        <v>10</v>
      </c>
      <c r="U9133" s="38">
        <f ca="1">SUM($R$9:S9133)</f>
        <v>-233750</v>
      </c>
    </row>
    <row r="9134" spans="16:21" x14ac:dyDescent="0.2">
      <c r="P9134">
        <v>9126</v>
      </c>
      <c r="Q9134" s="37">
        <f t="shared" ca="1" si="568"/>
        <v>0</v>
      </c>
      <c r="R9134" s="38">
        <f t="shared" si="569"/>
        <v>10</v>
      </c>
      <c r="S9134" s="38">
        <f t="shared" ca="1" si="570"/>
        <v>0</v>
      </c>
      <c r="T9134" s="38">
        <f t="shared" ca="1" si="571"/>
        <v>10</v>
      </c>
      <c r="U9134" s="38">
        <f ca="1">SUM($R$9:S9134)</f>
        <v>-233740</v>
      </c>
    </row>
    <row r="9135" spans="16:21" x14ac:dyDescent="0.2">
      <c r="P9135">
        <v>9127</v>
      </c>
      <c r="Q9135" s="37">
        <f t="shared" ca="1" si="568"/>
        <v>0</v>
      </c>
      <c r="R9135" s="38">
        <f t="shared" si="569"/>
        <v>10</v>
      </c>
      <c r="S9135" s="38">
        <f t="shared" ca="1" si="570"/>
        <v>0</v>
      </c>
      <c r="T9135" s="38">
        <f t="shared" ca="1" si="571"/>
        <v>10</v>
      </c>
      <c r="U9135" s="38">
        <f ca="1">SUM($R$9:S9135)</f>
        <v>-233730</v>
      </c>
    </row>
    <row r="9136" spans="16:21" x14ac:dyDescent="0.2">
      <c r="P9136">
        <v>9128</v>
      </c>
      <c r="Q9136" s="37">
        <f t="shared" ca="1" si="568"/>
        <v>0</v>
      </c>
      <c r="R9136" s="38">
        <f t="shared" si="569"/>
        <v>10</v>
      </c>
      <c r="S9136" s="38">
        <f t="shared" ca="1" si="570"/>
        <v>0</v>
      </c>
      <c r="T9136" s="38">
        <f t="shared" ca="1" si="571"/>
        <v>10</v>
      </c>
      <c r="U9136" s="38">
        <f ca="1">SUM($R$9:S9136)</f>
        <v>-233720</v>
      </c>
    </row>
    <row r="9137" spans="16:21" x14ac:dyDescent="0.2">
      <c r="P9137">
        <v>9129</v>
      </c>
      <c r="Q9137" s="37">
        <f t="shared" ref="Q9137:Q9200" ca="1" si="572">IF(RAND()&lt;$C$2,1,0)</f>
        <v>0</v>
      </c>
      <c r="R9137" s="38">
        <f t="shared" ref="R9137:R9200" si="573">$G$2</f>
        <v>10</v>
      </c>
      <c r="S9137" s="38">
        <f t="shared" ref="S9137:S9200" ca="1" si="574">IF(Q9137=1,$G$3,$G$4)</f>
        <v>0</v>
      </c>
      <c r="T9137" s="38">
        <f t="shared" ca="1" si="571"/>
        <v>10</v>
      </c>
      <c r="U9137" s="38">
        <f ca="1">SUM($R$9:S9137)</f>
        <v>-233710</v>
      </c>
    </row>
    <row r="9138" spans="16:21" x14ac:dyDescent="0.2">
      <c r="P9138">
        <v>9130</v>
      </c>
      <c r="Q9138" s="37">
        <f t="shared" ca="1" si="572"/>
        <v>0</v>
      </c>
      <c r="R9138" s="38">
        <f t="shared" si="573"/>
        <v>10</v>
      </c>
      <c r="S9138" s="38">
        <f t="shared" ca="1" si="574"/>
        <v>0</v>
      </c>
      <c r="T9138" s="38">
        <f t="shared" ca="1" si="571"/>
        <v>10</v>
      </c>
      <c r="U9138" s="38">
        <f ca="1">SUM($R$9:S9138)</f>
        <v>-233700</v>
      </c>
    </row>
    <row r="9139" spans="16:21" x14ac:dyDescent="0.2">
      <c r="P9139">
        <v>9131</v>
      </c>
      <c r="Q9139" s="37">
        <f t="shared" ca="1" si="572"/>
        <v>0</v>
      </c>
      <c r="R9139" s="38">
        <f t="shared" si="573"/>
        <v>10</v>
      </c>
      <c r="S9139" s="38">
        <f t="shared" ca="1" si="574"/>
        <v>0</v>
      </c>
      <c r="T9139" s="38">
        <f t="shared" ca="1" si="571"/>
        <v>10</v>
      </c>
      <c r="U9139" s="38">
        <f ca="1">SUM($R$9:S9139)</f>
        <v>-233690</v>
      </c>
    </row>
    <row r="9140" spans="16:21" x14ac:dyDescent="0.2">
      <c r="P9140">
        <v>9132</v>
      </c>
      <c r="Q9140" s="37">
        <f t="shared" ca="1" si="572"/>
        <v>0</v>
      </c>
      <c r="R9140" s="38">
        <f t="shared" si="573"/>
        <v>10</v>
      </c>
      <c r="S9140" s="38">
        <f t="shared" ca="1" si="574"/>
        <v>0</v>
      </c>
      <c r="T9140" s="38">
        <f t="shared" ca="1" si="571"/>
        <v>10</v>
      </c>
      <c r="U9140" s="38">
        <f ca="1">SUM($R$9:S9140)</f>
        <v>-233680</v>
      </c>
    </row>
    <row r="9141" spans="16:21" x14ac:dyDescent="0.2">
      <c r="P9141">
        <v>9133</v>
      </c>
      <c r="Q9141" s="37">
        <f t="shared" ca="1" si="572"/>
        <v>0</v>
      </c>
      <c r="R9141" s="38">
        <f t="shared" si="573"/>
        <v>10</v>
      </c>
      <c r="S9141" s="38">
        <f t="shared" ca="1" si="574"/>
        <v>0</v>
      </c>
      <c r="T9141" s="38">
        <f t="shared" ca="1" si="571"/>
        <v>10</v>
      </c>
      <c r="U9141" s="38">
        <f ca="1">SUM($R$9:S9141)</f>
        <v>-233670</v>
      </c>
    </row>
    <row r="9142" spans="16:21" x14ac:dyDescent="0.2">
      <c r="P9142">
        <v>9134</v>
      </c>
      <c r="Q9142" s="37">
        <f t="shared" ca="1" si="572"/>
        <v>0</v>
      </c>
      <c r="R9142" s="38">
        <f t="shared" si="573"/>
        <v>10</v>
      </c>
      <c r="S9142" s="38">
        <f t="shared" ca="1" si="574"/>
        <v>0</v>
      </c>
      <c r="T9142" s="38">
        <f t="shared" ca="1" si="571"/>
        <v>10</v>
      </c>
      <c r="U9142" s="38">
        <f ca="1">SUM($R$9:S9142)</f>
        <v>-233660</v>
      </c>
    </row>
    <row r="9143" spans="16:21" x14ac:dyDescent="0.2">
      <c r="P9143">
        <v>9135</v>
      </c>
      <c r="Q9143" s="37">
        <f t="shared" ca="1" si="572"/>
        <v>0</v>
      </c>
      <c r="R9143" s="38">
        <f t="shared" si="573"/>
        <v>10</v>
      </c>
      <c r="S9143" s="38">
        <f t="shared" ca="1" si="574"/>
        <v>0</v>
      </c>
      <c r="T9143" s="38">
        <f t="shared" ca="1" si="571"/>
        <v>10</v>
      </c>
      <c r="U9143" s="38">
        <f ca="1">SUM($R$9:S9143)</f>
        <v>-233650</v>
      </c>
    </row>
    <row r="9144" spans="16:21" x14ac:dyDescent="0.2">
      <c r="P9144">
        <v>9136</v>
      </c>
      <c r="Q9144" s="37">
        <f t="shared" ca="1" si="572"/>
        <v>0</v>
      </c>
      <c r="R9144" s="38">
        <f t="shared" si="573"/>
        <v>10</v>
      </c>
      <c r="S9144" s="38">
        <f t="shared" ca="1" si="574"/>
        <v>0</v>
      </c>
      <c r="T9144" s="38">
        <f t="shared" ca="1" si="571"/>
        <v>10</v>
      </c>
      <c r="U9144" s="38">
        <f ca="1">SUM($R$9:S9144)</f>
        <v>-233640</v>
      </c>
    </row>
    <row r="9145" spans="16:21" x14ac:dyDescent="0.2">
      <c r="P9145">
        <v>9137</v>
      </c>
      <c r="Q9145" s="37">
        <f t="shared" ca="1" si="572"/>
        <v>0</v>
      </c>
      <c r="R9145" s="38">
        <f t="shared" si="573"/>
        <v>10</v>
      </c>
      <c r="S9145" s="38">
        <f t="shared" ca="1" si="574"/>
        <v>0</v>
      </c>
      <c r="T9145" s="38">
        <f t="shared" ca="1" si="571"/>
        <v>10</v>
      </c>
      <c r="U9145" s="38">
        <f ca="1">SUM($R$9:S9145)</f>
        <v>-233630</v>
      </c>
    </row>
    <row r="9146" spans="16:21" x14ac:dyDescent="0.2">
      <c r="P9146">
        <v>9138</v>
      </c>
      <c r="Q9146" s="37">
        <f t="shared" ca="1" si="572"/>
        <v>0</v>
      </c>
      <c r="R9146" s="38">
        <f t="shared" si="573"/>
        <v>10</v>
      </c>
      <c r="S9146" s="38">
        <f t="shared" ca="1" si="574"/>
        <v>0</v>
      </c>
      <c r="T9146" s="38">
        <f t="shared" ca="1" si="571"/>
        <v>10</v>
      </c>
      <c r="U9146" s="38">
        <f ca="1">SUM($R$9:S9146)</f>
        <v>-233620</v>
      </c>
    </row>
    <row r="9147" spans="16:21" x14ac:dyDescent="0.2">
      <c r="P9147">
        <v>9139</v>
      </c>
      <c r="Q9147" s="37">
        <f t="shared" ca="1" si="572"/>
        <v>0</v>
      </c>
      <c r="R9147" s="38">
        <f t="shared" si="573"/>
        <v>10</v>
      </c>
      <c r="S9147" s="38">
        <f t="shared" ca="1" si="574"/>
        <v>0</v>
      </c>
      <c r="T9147" s="38">
        <f t="shared" ca="1" si="571"/>
        <v>10</v>
      </c>
      <c r="U9147" s="38">
        <f ca="1">SUM($R$9:S9147)</f>
        <v>-233610</v>
      </c>
    </row>
    <row r="9148" spans="16:21" x14ac:dyDescent="0.2">
      <c r="P9148">
        <v>9140</v>
      </c>
      <c r="Q9148" s="37">
        <f t="shared" ca="1" si="572"/>
        <v>0</v>
      </c>
      <c r="R9148" s="38">
        <f t="shared" si="573"/>
        <v>10</v>
      </c>
      <c r="S9148" s="38">
        <f t="shared" ca="1" si="574"/>
        <v>0</v>
      </c>
      <c r="T9148" s="38">
        <f t="shared" ca="1" si="571"/>
        <v>10</v>
      </c>
      <c r="U9148" s="38">
        <f ca="1">SUM($R$9:S9148)</f>
        <v>-233600</v>
      </c>
    </row>
    <row r="9149" spans="16:21" x14ac:dyDescent="0.2">
      <c r="P9149">
        <v>9141</v>
      </c>
      <c r="Q9149" s="37">
        <f t="shared" ca="1" si="572"/>
        <v>0</v>
      </c>
      <c r="R9149" s="38">
        <f t="shared" si="573"/>
        <v>10</v>
      </c>
      <c r="S9149" s="38">
        <f t="shared" ca="1" si="574"/>
        <v>0</v>
      </c>
      <c r="T9149" s="38">
        <f t="shared" ca="1" si="571"/>
        <v>10</v>
      </c>
      <c r="U9149" s="38">
        <f ca="1">SUM($R$9:S9149)</f>
        <v>-233590</v>
      </c>
    </row>
    <row r="9150" spans="16:21" x14ac:dyDescent="0.2">
      <c r="P9150">
        <v>9142</v>
      </c>
      <c r="Q9150" s="37">
        <f t="shared" ca="1" si="572"/>
        <v>0</v>
      </c>
      <c r="R9150" s="38">
        <f t="shared" si="573"/>
        <v>10</v>
      </c>
      <c r="S9150" s="38">
        <f t="shared" ca="1" si="574"/>
        <v>0</v>
      </c>
      <c r="T9150" s="38">
        <f t="shared" ca="1" si="571"/>
        <v>10</v>
      </c>
      <c r="U9150" s="38">
        <f ca="1">SUM($R$9:S9150)</f>
        <v>-233580</v>
      </c>
    </row>
    <row r="9151" spans="16:21" x14ac:dyDescent="0.2">
      <c r="P9151">
        <v>9143</v>
      </c>
      <c r="Q9151" s="37">
        <f t="shared" ca="1" si="572"/>
        <v>0</v>
      </c>
      <c r="R9151" s="38">
        <f t="shared" si="573"/>
        <v>10</v>
      </c>
      <c r="S9151" s="38">
        <f t="shared" ca="1" si="574"/>
        <v>0</v>
      </c>
      <c r="T9151" s="38">
        <f t="shared" ca="1" si="571"/>
        <v>10</v>
      </c>
      <c r="U9151" s="38">
        <f ca="1">SUM($R$9:S9151)</f>
        <v>-233570</v>
      </c>
    </row>
    <row r="9152" spans="16:21" x14ac:dyDescent="0.2">
      <c r="P9152">
        <v>9144</v>
      </c>
      <c r="Q9152" s="37">
        <f t="shared" ca="1" si="572"/>
        <v>0</v>
      </c>
      <c r="R9152" s="38">
        <f t="shared" si="573"/>
        <v>10</v>
      </c>
      <c r="S9152" s="38">
        <f t="shared" ca="1" si="574"/>
        <v>0</v>
      </c>
      <c r="T9152" s="38">
        <f t="shared" ca="1" si="571"/>
        <v>10</v>
      </c>
      <c r="U9152" s="38">
        <f ca="1">SUM($R$9:S9152)</f>
        <v>-233560</v>
      </c>
    </row>
    <row r="9153" spans="16:21" x14ac:dyDescent="0.2">
      <c r="P9153">
        <v>9145</v>
      </c>
      <c r="Q9153" s="37">
        <f t="shared" ca="1" si="572"/>
        <v>0</v>
      </c>
      <c r="R9153" s="38">
        <f t="shared" si="573"/>
        <v>10</v>
      </c>
      <c r="S9153" s="38">
        <f t="shared" ca="1" si="574"/>
        <v>0</v>
      </c>
      <c r="T9153" s="38">
        <f t="shared" ca="1" si="571"/>
        <v>10</v>
      </c>
      <c r="U9153" s="38">
        <f ca="1">SUM($R$9:S9153)</f>
        <v>-233550</v>
      </c>
    </row>
    <row r="9154" spans="16:21" x14ac:dyDescent="0.2">
      <c r="P9154">
        <v>9146</v>
      </c>
      <c r="Q9154" s="37">
        <f t="shared" ca="1" si="572"/>
        <v>0</v>
      </c>
      <c r="R9154" s="38">
        <f t="shared" si="573"/>
        <v>10</v>
      </c>
      <c r="S9154" s="38">
        <f t="shared" ca="1" si="574"/>
        <v>0</v>
      </c>
      <c r="T9154" s="38">
        <f t="shared" ca="1" si="571"/>
        <v>10</v>
      </c>
      <c r="U9154" s="38">
        <f ca="1">SUM($R$9:S9154)</f>
        <v>-233540</v>
      </c>
    </row>
    <row r="9155" spans="16:21" x14ac:dyDescent="0.2">
      <c r="P9155">
        <v>9147</v>
      </c>
      <c r="Q9155" s="37">
        <f t="shared" ca="1" si="572"/>
        <v>0</v>
      </c>
      <c r="R9155" s="38">
        <f t="shared" si="573"/>
        <v>10</v>
      </c>
      <c r="S9155" s="38">
        <f t="shared" ca="1" si="574"/>
        <v>0</v>
      </c>
      <c r="T9155" s="38">
        <f t="shared" ca="1" si="571"/>
        <v>10</v>
      </c>
      <c r="U9155" s="38">
        <f ca="1">SUM($R$9:S9155)</f>
        <v>-233530</v>
      </c>
    </row>
    <row r="9156" spans="16:21" x14ac:dyDescent="0.2">
      <c r="P9156">
        <v>9148</v>
      </c>
      <c r="Q9156" s="37">
        <f t="shared" ca="1" si="572"/>
        <v>0</v>
      </c>
      <c r="R9156" s="38">
        <f t="shared" si="573"/>
        <v>10</v>
      </c>
      <c r="S9156" s="38">
        <f t="shared" ca="1" si="574"/>
        <v>0</v>
      </c>
      <c r="T9156" s="38">
        <f t="shared" ca="1" si="571"/>
        <v>10</v>
      </c>
      <c r="U9156" s="38">
        <f ca="1">SUM($R$9:S9156)</f>
        <v>-233520</v>
      </c>
    </row>
    <row r="9157" spans="16:21" x14ac:dyDescent="0.2">
      <c r="P9157">
        <v>9149</v>
      </c>
      <c r="Q9157" s="37">
        <f t="shared" ca="1" si="572"/>
        <v>0</v>
      </c>
      <c r="R9157" s="38">
        <f t="shared" si="573"/>
        <v>10</v>
      </c>
      <c r="S9157" s="38">
        <f t="shared" ca="1" si="574"/>
        <v>0</v>
      </c>
      <c r="T9157" s="38">
        <f t="shared" ca="1" si="571"/>
        <v>10</v>
      </c>
      <c r="U9157" s="38">
        <f ca="1">SUM($R$9:S9157)</f>
        <v>-233510</v>
      </c>
    </row>
    <row r="9158" spans="16:21" x14ac:dyDescent="0.2">
      <c r="P9158">
        <v>9150</v>
      </c>
      <c r="Q9158" s="37">
        <f t="shared" ca="1" si="572"/>
        <v>0</v>
      </c>
      <c r="R9158" s="38">
        <f t="shared" si="573"/>
        <v>10</v>
      </c>
      <c r="S9158" s="38">
        <f t="shared" ca="1" si="574"/>
        <v>0</v>
      </c>
      <c r="T9158" s="38">
        <f t="shared" ca="1" si="571"/>
        <v>10</v>
      </c>
      <c r="U9158" s="38">
        <f ca="1">SUM($R$9:S9158)</f>
        <v>-233500</v>
      </c>
    </row>
    <row r="9159" spans="16:21" x14ac:dyDescent="0.2">
      <c r="P9159">
        <v>9151</v>
      </c>
      <c r="Q9159" s="37">
        <f t="shared" ca="1" si="572"/>
        <v>0</v>
      </c>
      <c r="R9159" s="38">
        <f t="shared" si="573"/>
        <v>10</v>
      </c>
      <c r="S9159" s="38">
        <f t="shared" ca="1" si="574"/>
        <v>0</v>
      </c>
      <c r="T9159" s="38">
        <f t="shared" ca="1" si="571"/>
        <v>10</v>
      </c>
      <c r="U9159" s="38">
        <f ca="1">SUM($R$9:S9159)</f>
        <v>-233490</v>
      </c>
    </row>
    <row r="9160" spans="16:21" x14ac:dyDescent="0.2">
      <c r="P9160">
        <v>9152</v>
      </c>
      <c r="Q9160" s="37">
        <f t="shared" ca="1" si="572"/>
        <v>0</v>
      </c>
      <c r="R9160" s="38">
        <f t="shared" si="573"/>
        <v>10</v>
      </c>
      <c r="S9160" s="38">
        <f t="shared" ca="1" si="574"/>
        <v>0</v>
      </c>
      <c r="T9160" s="38">
        <f t="shared" ca="1" si="571"/>
        <v>10</v>
      </c>
      <c r="U9160" s="38">
        <f ca="1">SUM($R$9:S9160)</f>
        <v>-233480</v>
      </c>
    </row>
    <row r="9161" spans="16:21" x14ac:dyDescent="0.2">
      <c r="P9161">
        <v>9153</v>
      </c>
      <c r="Q9161" s="37">
        <f t="shared" ca="1" si="572"/>
        <v>0</v>
      </c>
      <c r="R9161" s="38">
        <f t="shared" si="573"/>
        <v>10</v>
      </c>
      <c r="S9161" s="38">
        <f t="shared" ca="1" si="574"/>
        <v>0</v>
      </c>
      <c r="T9161" s="38">
        <f t="shared" ca="1" si="571"/>
        <v>10</v>
      </c>
      <c r="U9161" s="38">
        <f ca="1">SUM($R$9:S9161)</f>
        <v>-233470</v>
      </c>
    </row>
    <row r="9162" spans="16:21" x14ac:dyDescent="0.2">
      <c r="P9162">
        <v>9154</v>
      </c>
      <c r="Q9162" s="37">
        <f t="shared" ca="1" si="572"/>
        <v>0</v>
      </c>
      <c r="R9162" s="38">
        <f t="shared" si="573"/>
        <v>10</v>
      </c>
      <c r="S9162" s="38">
        <f t="shared" ca="1" si="574"/>
        <v>0</v>
      </c>
      <c r="T9162" s="38">
        <f t="shared" ref="T9162:T9225" ca="1" si="575">R9162+S9162</f>
        <v>10</v>
      </c>
      <c r="U9162" s="38">
        <f ca="1">SUM($R$9:S9162)</f>
        <v>-233460</v>
      </c>
    </row>
    <row r="9163" spans="16:21" x14ac:dyDescent="0.2">
      <c r="P9163">
        <v>9155</v>
      </c>
      <c r="Q9163" s="37">
        <f t="shared" ca="1" si="572"/>
        <v>0</v>
      </c>
      <c r="R9163" s="38">
        <f t="shared" si="573"/>
        <v>10</v>
      </c>
      <c r="S9163" s="38">
        <f t="shared" ca="1" si="574"/>
        <v>0</v>
      </c>
      <c r="T9163" s="38">
        <f t="shared" ca="1" si="575"/>
        <v>10</v>
      </c>
      <c r="U9163" s="38">
        <f ca="1">SUM($R$9:S9163)</f>
        <v>-233450</v>
      </c>
    </row>
    <row r="9164" spans="16:21" x14ac:dyDescent="0.2">
      <c r="P9164">
        <v>9156</v>
      </c>
      <c r="Q9164" s="37">
        <f t="shared" ca="1" si="572"/>
        <v>0</v>
      </c>
      <c r="R9164" s="38">
        <f t="shared" si="573"/>
        <v>10</v>
      </c>
      <c r="S9164" s="38">
        <f t="shared" ca="1" si="574"/>
        <v>0</v>
      </c>
      <c r="T9164" s="38">
        <f t="shared" ca="1" si="575"/>
        <v>10</v>
      </c>
      <c r="U9164" s="38">
        <f ca="1">SUM($R$9:S9164)</f>
        <v>-233440</v>
      </c>
    </row>
    <row r="9165" spans="16:21" x14ac:dyDescent="0.2">
      <c r="P9165">
        <v>9157</v>
      </c>
      <c r="Q9165" s="37">
        <f t="shared" ca="1" si="572"/>
        <v>0</v>
      </c>
      <c r="R9165" s="38">
        <f t="shared" si="573"/>
        <v>10</v>
      </c>
      <c r="S9165" s="38">
        <f t="shared" ca="1" si="574"/>
        <v>0</v>
      </c>
      <c r="T9165" s="38">
        <f t="shared" ca="1" si="575"/>
        <v>10</v>
      </c>
      <c r="U9165" s="38">
        <f ca="1">SUM($R$9:S9165)</f>
        <v>-233430</v>
      </c>
    </row>
    <row r="9166" spans="16:21" x14ac:dyDescent="0.2">
      <c r="P9166">
        <v>9158</v>
      </c>
      <c r="Q9166" s="37">
        <f t="shared" ca="1" si="572"/>
        <v>0</v>
      </c>
      <c r="R9166" s="38">
        <f t="shared" si="573"/>
        <v>10</v>
      </c>
      <c r="S9166" s="38">
        <f t="shared" ca="1" si="574"/>
        <v>0</v>
      </c>
      <c r="T9166" s="38">
        <f t="shared" ca="1" si="575"/>
        <v>10</v>
      </c>
      <c r="U9166" s="38">
        <f ca="1">SUM($R$9:S9166)</f>
        <v>-233420</v>
      </c>
    </row>
    <row r="9167" spans="16:21" x14ac:dyDescent="0.2">
      <c r="P9167">
        <v>9159</v>
      </c>
      <c r="Q9167" s="37">
        <f t="shared" ca="1" si="572"/>
        <v>0</v>
      </c>
      <c r="R9167" s="38">
        <f t="shared" si="573"/>
        <v>10</v>
      </c>
      <c r="S9167" s="38">
        <f t="shared" ca="1" si="574"/>
        <v>0</v>
      </c>
      <c r="T9167" s="38">
        <f t="shared" ca="1" si="575"/>
        <v>10</v>
      </c>
      <c r="U9167" s="38">
        <f ca="1">SUM($R$9:S9167)</f>
        <v>-233410</v>
      </c>
    </row>
    <row r="9168" spans="16:21" x14ac:dyDescent="0.2">
      <c r="P9168">
        <v>9160</v>
      </c>
      <c r="Q9168" s="37">
        <f t="shared" ca="1" si="572"/>
        <v>0</v>
      </c>
      <c r="R9168" s="38">
        <f t="shared" si="573"/>
        <v>10</v>
      </c>
      <c r="S9168" s="38">
        <f t="shared" ca="1" si="574"/>
        <v>0</v>
      </c>
      <c r="T9168" s="38">
        <f t="shared" ca="1" si="575"/>
        <v>10</v>
      </c>
      <c r="U9168" s="38">
        <f ca="1">SUM($R$9:S9168)</f>
        <v>-233400</v>
      </c>
    </row>
    <row r="9169" spans="16:21" x14ac:dyDescent="0.2">
      <c r="P9169">
        <v>9161</v>
      </c>
      <c r="Q9169" s="37">
        <f t="shared" ca="1" si="572"/>
        <v>0</v>
      </c>
      <c r="R9169" s="38">
        <f t="shared" si="573"/>
        <v>10</v>
      </c>
      <c r="S9169" s="38">
        <f t="shared" ca="1" si="574"/>
        <v>0</v>
      </c>
      <c r="T9169" s="38">
        <f t="shared" ca="1" si="575"/>
        <v>10</v>
      </c>
      <c r="U9169" s="38">
        <f ca="1">SUM($R$9:S9169)</f>
        <v>-233390</v>
      </c>
    </row>
    <row r="9170" spans="16:21" x14ac:dyDescent="0.2">
      <c r="P9170">
        <v>9162</v>
      </c>
      <c r="Q9170" s="37">
        <f t="shared" ca="1" si="572"/>
        <v>0</v>
      </c>
      <c r="R9170" s="38">
        <f t="shared" si="573"/>
        <v>10</v>
      </c>
      <c r="S9170" s="38">
        <f t="shared" ca="1" si="574"/>
        <v>0</v>
      </c>
      <c r="T9170" s="38">
        <f t="shared" ca="1" si="575"/>
        <v>10</v>
      </c>
      <c r="U9170" s="38">
        <f ca="1">SUM($R$9:S9170)</f>
        <v>-233380</v>
      </c>
    </row>
    <row r="9171" spans="16:21" x14ac:dyDescent="0.2">
      <c r="P9171">
        <v>9163</v>
      </c>
      <c r="Q9171" s="37">
        <f t="shared" ca="1" si="572"/>
        <v>0</v>
      </c>
      <c r="R9171" s="38">
        <f t="shared" si="573"/>
        <v>10</v>
      </c>
      <c r="S9171" s="38">
        <f t="shared" ca="1" si="574"/>
        <v>0</v>
      </c>
      <c r="T9171" s="38">
        <f t="shared" ca="1" si="575"/>
        <v>10</v>
      </c>
      <c r="U9171" s="38">
        <f ca="1">SUM($R$9:S9171)</f>
        <v>-233370</v>
      </c>
    </row>
    <row r="9172" spans="16:21" x14ac:dyDescent="0.2">
      <c r="P9172">
        <v>9164</v>
      </c>
      <c r="Q9172" s="37">
        <f t="shared" ca="1" si="572"/>
        <v>0</v>
      </c>
      <c r="R9172" s="38">
        <f t="shared" si="573"/>
        <v>10</v>
      </c>
      <c r="S9172" s="38">
        <f t="shared" ca="1" si="574"/>
        <v>0</v>
      </c>
      <c r="T9172" s="38">
        <f t="shared" ca="1" si="575"/>
        <v>10</v>
      </c>
      <c r="U9172" s="38">
        <f ca="1">SUM($R$9:S9172)</f>
        <v>-233360</v>
      </c>
    </row>
    <row r="9173" spans="16:21" x14ac:dyDescent="0.2">
      <c r="P9173">
        <v>9165</v>
      </c>
      <c r="Q9173" s="37">
        <f t="shared" ca="1" si="572"/>
        <v>0</v>
      </c>
      <c r="R9173" s="38">
        <f t="shared" si="573"/>
        <v>10</v>
      </c>
      <c r="S9173" s="38">
        <f t="shared" ca="1" si="574"/>
        <v>0</v>
      </c>
      <c r="T9173" s="38">
        <f t="shared" ca="1" si="575"/>
        <v>10</v>
      </c>
      <c r="U9173" s="38">
        <f ca="1">SUM($R$9:S9173)</f>
        <v>-233350</v>
      </c>
    </row>
    <row r="9174" spans="16:21" x14ac:dyDescent="0.2">
      <c r="P9174">
        <v>9166</v>
      </c>
      <c r="Q9174" s="37">
        <f t="shared" ca="1" si="572"/>
        <v>0</v>
      </c>
      <c r="R9174" s="38">
        <f t="shared" si="573"/>
        <v>10</v>
      </c>
      <c r="S9174" s="38">
        <f t="shared" ca="1" si="574"/>
        <v>0</v>
      </c>
      <c r="T9174" s="38">
        <f t="shared" ca="1" si="575"/>
        <v>10</v>
      </c>
      <c r="U9174" s="38">
        <f ca="1">SUM($R$9:S9174)</f>
        <v>-233340</v>
      </c>
    </row>
    <row r="9175" spans="16:21" x14ac:dyDescent="0.2">
      <c r="P9175">
        <v>9167</v>
      </c>
      <c r="Q9175" s="37">
        <f t="shared" ca="1" si="572"/>
        <v>0</v>
      </c>
      <c r="R9175" s="38">
        <f t="shared" si="573"/>
        <v>10</v>
      </c>
      <c r="S9175" s="38">
        <f t="shared" ca="1" si="574"/>
        <v>0</v>
      </c>
      <c r="T9175" s="38">
        <f t="shared" ca="1" si="575"/>
        <v>10</v>
      </c>
      <c r="U9175" s="38">
        <f ca="1">SUM($R$9:S9175)</f>
        <v>-233330</v>
      </c>
    </row>
    <row r="9176" spans="16:21" x14ac:dyDescent="0.2">
      <c r="P9176">
        <v>9168</v>
      </c>
      <c r="Q9176" s="37">
        <f t="shared" ca="1" si="572"/>
        <v>0</v>
      </c>
      <c r="R9176" s="38">
        <f t="shared" si="573"/>
        <v>10</v>
      </c>
      <c r="S9176" s="38">
        <f t="shared" ca="1" si="574"/>
        <v>0</v>
      </c>
      <c r="T9176" s="38">
        <f t="shared" ca="1" si="575"/>
        <v>10</v>
      </c>
      <c r="U9176" s="38">
        <f ca="1">SUM($R$9:S9176)</f>
        <v>-233320</v>
      </c>
    </row>
    <row r="9177" spans="16:21" x14ac:dyDescent="0.2">
      <c r="P9177">
        <v>9169</v>
      </c>
      <c r="Q9177" s="37">
        <f t="shared" ca="1" si="572"/>
        <v>0</v>
      </c>
      <c r="R9177" s="38">
        <f t="shared" si="573"/>
        <v>10</v>
      </c>
      <c r="S9177" s="38">
        <f t="shared" ca="1" si="574"/>
        <v>0</v>
      </c>
      <c r="T9177" s="38">
        <f t="shared" ca="1" si="575"/>
        <v>10</v>
      </c>
      <c r="U9177" s="38">
        <f ca="1">SUM($R$9:S9177)</f>
        <v>-233310</v>
      </c>
    </row>
    <row r="9178" spans="16:21" x14ac:dyDescent="0.2">
      <c r="P9178">
        <v>9170</v>
      </c>
      <c r="Q9178" s="37">
        <f t="shared" ca="1" si="572"/>
        <v>0</v>
      </c>
      <c r="R9178" s="38">
        <f t="shared" si="573"/>
        <v>10</v>
      </c>
      <c r="S9178" s="38">
        <f t="shared" ca="1" si="574"/>
        <v>0</v>
      </c>
      <c r="T9178" s="38">
        <f t="shared" ca="1" si="575"/>
        <v>10</v>
      </c>
      <c r="U9178" s="38">
        <f ca="1">SUM($R$9:S9178)</f>
        <v>-233300</v>
      </c>
    </row>
    <row r="9179" spans="16:21" x14ac:dyDescent="0.2">
      <c r="P9179">
        <v>9171</v>
      </c>
      <c r="Q9179" s="37">
        <f t="shared" ca="1" si="572"/>
        <v>0</v>
      </c>
      <c r="R9179" s="38">
        <f t="shared" si="573"/>
        <v>10</v>
      </c>
      <c r="S9179" s="38">
        <f t="shared" ca="1" si="574"/>
        <v>0</v>
      </c>
      <c r="T9179" s="38">
        <f t="shared" ca="1" si="575"/>
        <v>10</v>
      </c>
      <c r="U9179" s="38">
        <f ca="1">SUM($R$9:S9179)</f>
        <v>-233290</v>
      </c>
    </row>
    <row r="9180" spans="16:21" x14ac:dyDescent="0.2">
      <c r="P9180">
        <v>9172</v>
      </c>
      <c r="Q9180" s="37">
        <f t="shared" ca="1" si="572"/>
        <v>0</v>
      </c>
      <c r="R9180" s="38">
        <f t="shared" si="573"/>
        <v>10</v>
      </c>
      <c r="S9180" s="38">
        <f t="shared" ca="1" si="574"/>
        <v>0</v>
      </c>
      <c r="T9180" s="38">
        <f t="shared" ca="1" si="575"/>
        <v>10</v>
      </c>
      <c r="U9180" s="38">
        <f ca="1">SUM($R$9:S9180)</f>
        <v>-233280</v>
      </c>
    </row>
    <row r="9181" spans="16:21" x14ac:dyDescent="0.2">
      <c r="P9181">
        <v>9173</v>
      </c>
      <c r="Q9181" s="37">
        <f t="shared" ca="1" si="572"/>
        <v>0</v>
      </c>
      <c r="R9181" s="38">
        <f t="shared" si="573"/>
        <v>10</v>
      </c>
      <c r="S9181" s="38">
        <f t="shared" ca="1" si="574"/>
        <v>0</v>
      </c>
      <c r="T9181" s="38">
        <f t="shared" ca="1" si="575"/>
        <v>10</v>
      </c>
      <c r="U9181" s="38">
        <f ca="1">SUM($R$9:S9181)</f>
        <v>-233270</v>
      </c>
    </row>
    <row r="9182" spans="16:21" x14ac:dyDescent="0.2">
      <c r="P9182">
        <v>9174</v>
      </c>
      <c r="Q9182" s="37">
        <f t="shared" ca="1" si="572"/>
        <v>0</v>
      </c>
      <c r="R9182" s="38">
        <f t="shared" si="573"/>
        <v>10</v>
      </c>
      <c r="S9182" s="38">
        <f t="shared" ca="1" si="574"/>
        <v>0</v>
      </c>
      <c r="T9182" s="38">
        <f t="shared" ca="1" si="575"/>
        <v>10</v>
      </c>
      <c r="U9182" s="38">
        <f ca="1">SUM($R$9:S9182)</f>
        <v>-233260</v>
      </c>
    </row>
    <row r="9183" spans="16:21" x14ac:dyDescent="0.2">
      <c r="P9183">
        <v>9175</v>
      </c>
      <c r="Q9183" s="37">
        <f t="shared" ca="1" si="572"/>
        <v>0</v>
      </c>
      <c r="R9183" s="38">
        <f t="shared" si="573"/>
        <v>10</v>
      </c>
      <c r="S9183" s="38">
        <f t="shared" ca="1" si="574"/>
        <v>0</v>
      </c>
      <c r="T9183" s="38">
        <f t="shared" ca="1" si="575"/>
        <v>10</v>
      </c>
      <c r="U9183" s="38">
        <f ca="1">SUM($R$9:S9183)</f>
        <v>-233250</v>
      </c>
    </row>
    <row r="9184" spans="16:21" x14ac:dyDescent="0.2">
      <c r="P9184">
        <v>9176</v>
      </c>
      <c r="Q9184" s="37">
        <f t="shared" ca="1" si="572"/>
        <v>0</v>
      </c>
      <c r="R9184" s="38">
        <f t="shared" si="573"/>
        <v>10</v>
      </c>
      <c r="S9184" s="38">
        <f t="shared" ca="1" si="574"/>
        <v>0</v>
      </c>
      <c r="T9184" s="38">
        <f t="shared" ca="1" si="575"/>
        <v>10</v>
      </c>
      <c r="U9184" s="38">
        <f ca="1">SUM($R$9:S9184)</f>
        <v>-233240</v>
      </c>
    </row>
    <row r="9185" spans="16:21" x14ac:dyDescent="0.2">
      <c r="P9185">
        <v>9177</v>
      </c>
      <c r="Q9185" s="37">
        <f t="shared" ca="1" si="572"/>
        <v>0</v>
      </c>
      <c r="R9185" s="38">
        <f t="shared" si="573"/>
        <v>10</v>
      </c>
      <c r="S9185" s="38">
        <f t="shared" ca="1" si="574"/>
        <v>0</v>
      </c>
      <c r="T9185" s="38">
        <f t="shared" ca="1" si="575"/>
        <v>10</v>
      </c>
      <c r="U9185" s="38">
        <f ca="1">SUM($R$9:S9185)</f>
        <v>-233230</v>
      </c>
    </row>
    <row r="9186" spans="16:21" x14ac:dyDescent="0.2">
      <c r="P9186">
        <v>9178</v>
      </c>
      <c r="Q9186" s="37">
        <f t="shared" ca="1" si="572"/>
        <v>0</v>
      </c>
      <c r="R9186" s="38">
        <f t="shared" si="573"/>
        <v>10</v>
      </c>
      <c r="S9186" s="38">
        <f t="shared" ca="1" si="574"/>
        <v>0</v>
      </c>
      <c r="T9186" s="38">
        <f t="shared" ca="1" si="575"/>
        <v>10</v>
      </c>
      <c r="U9186" s="38">
        <f ca="1">SUM($R$9:S9186)</f>
        <v>-233220</v>
      </c>
    </row>
    <row r="9187" spans="16:21" x14ac:dyDescent="0.2">
      <c r="P9187">
        <v>9179</v>
      </c>
      <c r="Q9187" s="37">
        <f t="shared" ca="1" si="572"/>
        <v>1</v>
      </c>
      <c r="R9187" s="38">
        <f t="shared" si="573"/>
        <v>10</v>
      </c>
      <c r="S9187" s="38">
        <f t="shared" ca="1" si="574"/>
        <v>-1000</v>
      </c>
      <c r="T9187" s="38">
        <f t="shared" ca="1" si="575"/>
        <v>-990</v>
      </c>
      <c r="U9187" s="38">
        <f ca="1">SUM($R$9:S9187)</f>
        <v>-234210</v>
      </c>
    </row>
    <row r="9188" spans="16:21" x14ac:dyDescent="0.2">
      <c r="P9188">
        <v>9180</v>
      </c>
      <c r="Q9188" s="37">
        <f t="shared" ca="1" si="572"/>
        <v>0</v>
      </c>
      <c r="R9188" s="38">
        <f t="shared" si="573"/>
        <v>10</v>
      </c>
      <c r="S9188" s="38">
        <f t="shared" ca="1" si="574"/>
        <v>0</v>
      </c>
      <c r="T9188" s="38">
        <f t="shared" ca="1" si="575"/>
        <v>10</v>
      </c>
      <c r="U9188" s="38">
        <f ca="1">SUM($R$9:S9188)</f>
        <v>-234200</v>
      </c>
    </row>
    <row r="9189" spans="16:21" x14ac:dyDescent="0.2">
      <c r="P9189">
        <v>9181</v>
      </c>
      <c r="Q9189" s="37">
        <f t="shared" ca="1" si="572"/>
        <v>0</v>
      </c>
      <c r="R9189" s="38">
        <f t="shared" si="573"/>
        <v>10</v>
      </c>
      <c r="S9189" s="38">
        <f t="shared" ca="1" si="574"/>
        <v>0</v>
      </c>
      <c r="T9189" s="38">
        <f t="shared" ca="1" si="575"/>
        <v>10</v>
      </c>
      <c r="U9189" s="38">
        <f ca="1">SUM($R$9:S9189)</f>
        <v>-234190</v>
      </c>
    </row>
    <row r="9190" spans="16:21" x14ac:dyDescent="0.2">
      <c r="P9190">
        <v>9182</v>
      </c>
      <c r="Q9190" s="37">
        <f t="shared" ca="1" si="572"/>
        <v>0</v>
      </c>
      <c r="R9190" s="38">
        <f t="shared" si="573"/>
        <v>10</v>
      </c>
      <c r="S9190" s="38">
        <f t="shared" ca="1" si="574"/>
        <v>0</v>
      </c>
      <c r="T9190" s="38">
        <f t="shared" ca="1" si="575"/>
        <v>10</v>
      </c>
      <c r="U9190" s="38">
        <f ca="1">SUM($R$9:S9190)</f>
        <v>-234180</v>
      </c>
    </row>
    <row r="9191" spans="16:21" x14ac:dyDescent="0.2">
      <c r="P9191">
        <v>9183</v>
      </c>
      <c r="Q9191" s="37">
        <f t="shared" ca="1" si="572"/>
        <v>0</v>
      </c>
      <c r="R9191" s="38">
        <f t="shared" si="573"/>
        <v>10</v>
      </c>
      <c r="S9191" s="38">
        <f t="shared" ca="1" si="574"/>
        <v>0</v>
      </c>
      <c r="T9191" s="38">
        <f t="shared" ca="1" si="575"/>
        <v>10</v>
      </c>
      <c r="U9191" s="38">
        <f ca="1">SUM($R$9:S9191)</f>
        <v>-234170</v>
      </c>
    </row>
    <row r="9192" spans="16:21" x14ac:dyDescent="0.2">
      <c r="P9192">
        <v>9184</v>
      </c>
      <c r="Q9192" s="37">
        <f t="shared" ca="1" si="572"/>
        <v>0</v>
      </c>
      <c r="R9192" s="38">
        <f t="shared" si="573"/>
        <v>10</v>
      </c>
      <c r="S9192" s="38">
        <f t="shared" ca="1" si="574"/>
        <v>0</v>
      </c>
      <c r="T9192" s="38">
        <f t="shared" ca="1" si="575"/>
        <v>10</v>
      </c>
      <c r="U9192" s="38">
        <f ca="1">SUM($R$9:S9192)</f>
        <v>-234160</v>
      </c>
    </row>
    <row r="9193" spans="16:21" x14ac:dyDescent="0.2">
      <c r="P9193">
        <v>9185</v>
      </c>
      <c r="Q9193" s="37">
        <f t="shared" ca="1" si="572"/>
        <v>0</v>
      </c>
      <c r="R9193" s="38">
        <f t="shared" si="573"/>
        <v>10</v>
      </c>
      <c r="S9193" s="38">
        <f t="shared" ca="1" si="574"/>
        <v>0</v>
      </c>
      <c r="T9193" s="38">
        <f t="shared" ca="1" si="575"/>
        <v>10</v>
      </c>
      <c r="U9193" s="38">
        <f ca="1">SUM($R$9:S9193)</f>
        <v>-234150</v>
      </c>
    </row>
    <row r="9194" spans="16:21" x14ac:dyDescent="0.2">
      <c r="P9194">
        <v>9186</v>
      </c>
      <c r="Q9194" s="37">
        <f t="shared" ca="1" si="572"/>
        <v>0</v>
      </c>
      <c r="R9194" s="38">
        <f t="shared" si="573"/>
        <v>10</v>
      </c>
      <c r="S9194" s="38">
        <f t="shared" ca="1" si="574"/>
        <v>0</v>
      </c>
      <c r="T9194" s="38">
        <f t="shared" ca="1" si="575"/>
        <v>10</v>
      </c>
      <c r="U9194" s="38">
        <f ca="1">SUM($R$9:S9194)</f>
        <v>-234140</v>
      </c>
    </row>
    <row r="9195" spans="16:21" x14ac:dyDescent="0.2">
      <c r="P9195">
        <v>9187</v>
      </c>
      <c r="Q9195" s="37">
        <f t="shared" ca="1" si="572"/>
        <v>0</v>
      </c>
      <c r="R9195" s="38">
        <f t="shared" si="573"/>
        <v>10</v>
      </c>
      <c r="S9195" s="38">
        <f t="shared" ca="1" si="574"/>
        <v>0</v>
      </c>
      <c r="T9195" s="38">
        <f t="shared" ca="1" si="575"/>
        <v>10</v>
      </c>
      <c r="U9195" s="38">
        <f ca="1">SUM($R$9:S9195)</f>
        <v>-234130</v>
      </c>
    </row>
    <row r="9196" spans="16:21" x14ac:dyDescent="0.2">
      <c r="P9196">
        <v>9188</v>
      </c>
      <c r="Q9196" s="37">
        <f t="shared" ca="1" si="572"/>
        <v>0</v>
      </c>
      <c r="R9196" s="38">
        <f t="shared" si="573"/>
        <v>10</v>
      </c>
      <c r="S9196" s="38">
        <f t="shared" ca="1" si="574"/>
        <v>0</v>
      </c>
      <c r="T9196" s="38">
        <f t="shared" ca="1" si="575"/>
        <v>10</v>
      </c>
      <c r="U9196" s="38">
        <f ca="1">SUM($R$9:S9196)</f>
        <v>-234120</v>
      </c>
    </row>
    <row r="9197" spans="16:21" x14ac:dyDescent="0.2">
      <c r="P9197">
        <v>9189</v>
      </c>
      <c r="Q9197" s="37">
        <f t="shared" ca="1" si="572"/>
        <v>0</v>
      </c>
      <c r="R9197" s="38">
        <f t="shared" si="573"/>
        <v>10</v>
      </c>
      <c r="S9197" s="38">
        <f t="shared" ca="1" si="574"/>
        <v>0</v>
      </c>
      <c r="T9197" s="38">
        <f t="shared" ca="1" si="575"/>
        <v>10</v>
      </c>
      <c r="U9197" s="38">
        <f ca="1">SUM($R$9:S9197)</f>
        <v>-234110</v>
      </c>
    </row>
    <row r="9198" spans="16:21" x14ac:dyDescent="0.2">
      <c r="P9198">
        <v>9190</v>
      </c>
      <c r="Q9198" s="37">
        <f t="shared" ca="1" si="572"/>
        <v>0</v>
      </c>
      <c r="R9198" s="38">
        <f t="shared" si="573"/>
        <v>10</v>
      </c>
      <c r="S9198" s="38">
        <f t="shared" ca="1" si="574"/>
        <v>0</v>
      </c>
      <c r="T9198" s="38">
        <f t="shared" ca="1" si="575"/>
        <v>10</v>
      </c>
      <c r="U9198" s="38">
        <f ca="1">SUM($R$9:S9198)</f>
        <v>-234100</v>
      </c>
    </row>
    <row r="9199" spans="16:21" x14ac:dyDescent="0.2">
      <c r="P9199">
        <v>9191</v>
      </c>
      <c r="Q9199" s="37">
        <f t="shared" ca="1" si="572"/>
        <v>0</v>
      </c>
      <c r="R9199" s="38">
        <f t="shared" si="573"/>
        <v>10</v>
      </c>
      <c r="S9199" s="38">
        <f t="shared" ca="1" si="574"/>
        <v>0</v>
      </c>
      <c r="T9199" s="38">
        <f t="shared" ca="1" si="575"/>
        <v>10</v>
      </c>
      <c r="U9199" s="38">
        <f ca="1">SUM($R$9:S9199)</f>
        <v>-234090</v>
      </c>
    </row>
    <row r="9200" spans="16:21" x14ac:dyDescent="0.2">
      <c r="P9200">
        <v>9192</v>
      </c>
      <c r="Q9200" s="37">
        <f t="shared" ca="1" si="572"/>
        <v>0</v>
      </c>
      <c r="R9200" s="38">
        <f t="shared" si="573"/>
        <v>10</v>
      </c>
      <c r="S9200" s="38">
        <f t="shared" ca="1" si="574"/>
        <v>0</v>
      </c>
      <c r="T9200" s="38">
        <f t="shared" ca="1" si="575"/>
        <v>10</v>
      </c>
      <c r="U9200" s="38">
        <f ca="1">SUM($R$9:S9200)</f>
        <v>-234080</v>
      </c>
    </row>
    <row r="9201" spans="16:21" x14ac:dyDescent="0.2">
      <c r="P9201">
        <v>9193</v>
      </c>
      <c r="Q9201" s="37">
        <f t="shared" ref="Q9201:Q9264" ca="1" si="576">IF(RAND()&lt;$C$2,1,0)</f>
        <v>0</v>
      </c>
      <c r="R9201" s="38">
        <f t="shared" ref="R9201:R9264" si="577">$G$2</f>
        <v>10</v>
      </c>
      <c r="S9201" s="38">
        <f t="shared" ref="S9201:S9264" ca="1" si="578">IF(Q9201=1,$G$3,$G$4)</f>
        <v>0</v>
      </c>
      <c r="T9201" s="38">
        <f t="shared" ca="1" si="575"/>
        <v>10</v>
      </c>
      <c r="U9201" s="38">
        <f ca="1">SUM($R$9:S9201)</f>
        <v>-234070</v>
      </c>
    </row>
    <row r="9202" spans="16:21" x14ac:dyDescent="0.2">
      <c r="P9202">
        <v>9194</v>
      </c>
      <c r="Q9202" s="37">
        <f t="shared" ca="1" si="576"/>
        <v>0</v>
      </c>
      <c r="R9202" s="38">
        <f t="shared" si="577"/>
        <v>10</v>
      </c>
      <c r="S9202" s="38">
        <f t="shared" ca="1" si="578"/>
        <v>0</v>
      </c>
      <c r="T9202" s="38">
        <f t="shared" ca="1" si="575"/>
        <v>10</v>
      </c>
      <c r="U9202" s="38">
        <f ca="1">SUM($R$9:S9202)</f>
        <v>-234060</v>
      </c>
    </row>
    <row r="9203" spans="16:21" x14ac:dyDescent="0.2">
      <c r="P9203">
        <v>9195</v>
      </c>
      <c r="Q9203" s="37">
        <f t="shared" ca="1" si="576"/>
        <v>0</v>
      </c>
      <c r="R9203" s="38">
        <f t="shared" si="577"/>
        <v>10</v>
      </c>
      <c r="S9203" s="38">
        <f t="shared" ca="1" si="578"/>
        <v>0</v>
      </c>
      <c r="T9203" s="38">
        <f t="shared" ca="1" si="575"/>
        <v>10</v>
      </c>
      <c r="U9203" s="38">
        <f ca="1">SUM($R$9:S9203)</f>
        <v>-234050</v>
      </c>
    </row>
    <row r="9204" spans="16:21" x14ac:dyDescent="0.2">
      <c r="P9204">
        <v>9196</v>
      </c>
      <c r="Q9204" s="37">
        <f t="shared" ca="1" si="576"/>
        <v>0</v>
      </c>
      <c r="R9204" s="38">
        <f t="shared" si="577"/>
        <v>10</v>
      </c>
      <c r="S9204" s="38">
        <f t="shared" ca="1" si="578"/>
        <v>0</v>
      </c>
      <c r="T9204" s="38">
        <f t="shared" ca="1" si="575"/>
        <v>10</v>
      </c>
      <c r="U9204" s="38">
        <f ca="1">SUM($R$9:S9204)</f>
        <v>-234040</v>
      </c>
    </row>
    <row r="9205" spans="16:21" x14ac:dyDescent="0.2">
      <c r="P9205">
        <v>9197</v>
      </c>
      <c r="Q9205" s="37">
        <f t="shared" ca="1" si="576"/>
        <v>0</v>
      </c>
      <c r="R9205" s="38">
        <f t="shared" si="577"/>
        <v>10</v>
      </c>
      <c r="S9205" s="38">
        <f t="shared" ca="1" si="578"/>
        <v>0</v>
      </c>
      <c r="T9205" s="38">
        <f t="shared" ca="1" si="575"/>
        <v>10</v>
      </c>
      <c r="U9205" s="38">
        <f ca="1">SUM($R$9:S9205)</f>
        <v>-234030</v>
      </c>
    </row>
    <row r="9206" spans="16:21" x14ac:dyDescent="0.2">
      <c r="P9206">
        <v>9198</v>
      </c>
      <c r="Q9206" s="37">
        <f t="shared" ca="1" si="576"/>
        <v>0</v>
      </c>
      <c r="R9206" s="38">
        <f t="shared" si="577"/>
        <v>10</v>
      </c>
      <c r="S9206" s="38">
        <f t="shared" ca="1" si="578"/>
        <v>0</v>
      </c>
      <c r="T9206" s="38">
        <f t="shared" ca="1" si="575"/>
        <v>10</v>
      </c>
      <c r="U9206" s="38">
        <f ca="1">SUM($R$9:S9206)</f>
        <v>-234020</v>
      </c>
    </row>
    <row r="9207" spans="16:21" x14ac:dyDescent="0.2">
      <c r="P9207">
        <v>9199</v>
      </c>
      <c r="Q9207" s="37">
        <f t="shared" ca="1" si="576"/>
        <v>0</v>
      </c>
      <c r="R9207" s="38">
        <f t="shared" si="577"/>
        <v>10</v>
      </c>
      <c r="S9207" s="38">
        <f t="shared" ca="1" si="578"/>
        <v>0</v>
      </c>
      <c r="T9207" s="38">
        <f t="shared" ca="1" si="575"/>
        <v>10</v>
      </c>
      <c r="U9207" s="38">
        <f ca="1">SUM($R$9:S9207)</f>
        <v>-234010</v>
      </c>
    </row>
    <row r="9208" spans="16:21" x14ac:dyDescent="0.2">
      <c r="P9208">
        <v>9200</v>
      </c>
      <c r="Q9208" s="37">
        <f t="shared" ca="1" si="576"/>
        <v>0</v>
      </c>
      <c r="R9208" s="38">
        <f t="shared" si="577"/>
        <v>10</v>
      </c>
      <c r="S9208" s="38">
        <f t="shared" ca="1" si="578"/>
        <v>0</v>
      </c>
      <c r="T9208" s="38">
        <f t="shared" ca="1" si="575"/>
        <v>10</v>
      </c>
      <c r="U9208" s="38">
        <f ca="1">SUM($R$9:S9208)</f>
        <v>-234000</v>
      </c>
    </row>
    <row r="9209" spans="16:21" x14ac:dyDescent="0.2">
      <c r="P9209">
        <v>9201</v>
      </c>
      <c r="Q9209" s="37">
        <f t="shared" ca="1" si="576"/>
        <v>0</v>
      </c>
      <c r="R9209" s="38">
        <f t="shared" si="577"/>
        <v>10</v>
      </c>
      <c r="S9209" s="38">
        <f t="shared" ca="1" si="578"/>
        <v>0</v>
      </c>
      <c r="T9209" s="38">
        <f t="shared" ca="1" si="575"/>
        <v>10</v>
      </c>
      <c r="U9209" s="38">
        <f ca="1">SUM($R$9:S9209)</f>
        <v>-233990</v>
      </c>
    </row>
    <row r="9210" spans="16:21" x14ac:dyDescent="0.2">
      <c r="P9210">
        <v>9202</v>
      </c>
      <c r="Q9210" s="37">
        <f t="shared" ca="1" si="576"/>
        <v>1</v>
      </c>
      <c r="R9210" s="38">
        <f t="shared" si="577"/>
        <v>10</v>
      </c>
      <c r="S9210" s="38">
        <f t="shared" ca="1" si="578"/>
        <v>-1000</v>
      </c>
      <c r="T9210" s="38">
        <f t="shared" ca="1" si="575"/>
        <v>-990</v>
      </c>
      <c r="U9210" s="38">
        <f ca="1">SUM($R$9:S9210)</f>
        <v>-234980</v>
      </c>
    </row>
    <row r="9211" spans="16:21" x14ac:dyDescent="0.2">
      <c r="P9211">
        <v>9203</v>
      </c>
      <c r="Q9211" s="37">
        <f t="shared" ca="1" si="576"/>
        <v>0</v>
      </c>
      <c r="R9211" s="38">
        <f t="shared" si="577"/>
        <v>10</v>
      </c>
      <c r="S9211" s="38">
        <f t="shared" ca="1" si="578"/>
        <v>0</v>
      </c>
      <c r="T9211" s="38">
        <f t="shared" ca="1" si="575"/>
        <v>10</v>
      </c>
      <c r="U9211" s="38">
        <f ca="1">SUM($R$9:S9211)</f>
        <v>-234970</v>
      </c>
    </row>
    <row r="9212" spans="16:21" x14ac:dyDescent="0.2">
      <c r="P9212">
        <v>9204</v>
      </c>
      <c r="Q9212" s="37">
        <f t="shared" ca="1" si="576"/>
        <v>0</v>
      </c>
      <c r="R9212" s="38">
        <f t="shared" si="577"/>
        <v>10</v>
      </c>
      <c r="S9212" s="38">
        <f t="shared" ca="1" si="578"/>
        <v>0</v>
      </c>
      <c r="T9212" s="38">
        <f t="shared" ca="1" si="575"/>
        <v>10</v>
      </c>
      <c r="U9212" s="38">
        <f ca="1">SUM($R$9:S9212)</f>
        <v>-234960</v>
      </c>
    </row>
    <row r="9213" spans="16:21" x14ac:dyDescent="0.2">
      <c r="P9213">
        <v>9205</v>
      </c>
      <c r="Q9213" s="37">
        <f t="shared" ca="1" si="576"/>
        <v>0</v>
      </c>
      <c r="R9213" s="38">
        <f t="shared" si="577"/>
        <v>10</v>
      </c>
      <c r="S9213" s="38">
        <f t="shared" ca="1" si="578"/>
        <v>0</v>
      </c>
      <c r="T9213" s="38">
        <f t="shared" ca="1" si="575"/>
        <v>10</v>
      </c>
      <c r="U9213" s="38">
        <f ca="1">SUM($R$9:S9213)</f>
        <v>-234950</v>
      </c>
    </row>
    <row r="9214" spans="16:21" x14ac:dyDescent="0.2">
      <c r="P9214">
        <v>9206</v>
      </c>
      <c r="Q9214" s="37">
        <f t="shared" ca="1" si="576"/>
        <v>0</v>
      </c>
      <c r="R9214" s="38">
        <f t="shared" si="577"/>
        <v>10</v>
      </c>
      <c r="S9214" s="38">
        <f t="shared" ca="1" si="578"/>
        <v>0</v>
      </c>
      <c r="T9214" s="38">
        <f t="shared" ca="1" si="575"/>
        <v>10</v>
      </c>
      <c r="U9214" s="38">
        <f ca="1">SUM($R$9:S9214)</f>
        <v>-234940</v>
      </c>
    </row>
    <row r="9215" spans="16:21" x14ac:dyDescent="0.2">
      <c r="P9215">
        <v>9207</v>
      </c>
      <c r="Q9215" s="37">
        <f t="shared" ca="1" si="576"/>
        <v>0</v>
      </c>
      <c r="R9215" s="38">
        <f t="shared" si="577"/>
        <v>10</v>
      </c>
      <c r="S9215" s="38">
        <f t="shared" ca="1" si="578"/>
        <v>0</v>
      </c>
      <c r="T9215" s="38">
        <f t="shared" ca="1" si="575"/>
        <v>10</v>
      </c>
      <c r="U9215" s="38">
        <f ca="1">SUM($R$9:S9215)</f>
        <v>-234930</v>
      </c>
    </row>
    <row r="9216" spans="16:21" x14ac:dyDescent="0.2">
      <c r="P9216">
        <v>9208</v>
      </c>
      <c r="Q9216" s="37">
        <f t="shared" ca="1" si="576"/>
        <v>0</v>
      </c>
      <c r="R9216" s="38">
        <f t="shared" si="577"/>
        <v>10</v>
      </c>
      <c r="S9216" s="38">
        <f t="shared" ca="1" si="578"/>
        <v>0</v>
      </c>
      <c r="T9216" s="38">
        <f t="shared" ca="1" si="575"/>
        <v>10</v>
      </c>
      <c r="U9216" s="38">
        <f ca="1">SUM($R$9:S9216)</f>
        <v>-234920</v>
      </c>
    </row>
    <row r="9217" spans="16:21" x14ac:dyDescent="0.2">
      <c r="P9217">
        <v>9209</v>
      </c>
      <c r="Q9217" s="37">
        <f t="shared" ca="1" si="576"/>
        <v>0</v>
      </c>
      <c r="R9217" s="38">
        <f t="shared" si="577"/>
        <v>10</v>
      </c>
      <c r="S9217" s="38">
        <f t="shared" ca="1" si="578"/>
        <v>0</v>
      </c>
      <c r="T9217" s="38">
        <f t="shared" ca="1" si="575"/>
        <v>10</v>
      </c>
      <c r="U9217" s="38">
        <f ca="1">SUM($R$9:S9217)</f>
        <v>-234910</v>
      </c>
    </row>
    <row r="9218" spans="16:21" x14ac:dyDescent="0.2">
      <c r="P9218">
        <v>9210</v>
      </c>
      <c r="Q9218" s="37">
        <f t="shared" ca="1" si="576"/>
        <v>0</v>
      </c>
      <c r="R9218" s="38">
        <f t="shared" si="577"/>
        <v>10</v>
      </c>
      <c r="S9218" s="38">
        <f t="shared" ca="1" si="578"/>
        <v>0</v>
      </c>
      <c r="T9218" s="38">
        <f t="shared" ca="1" si="575"/>
        <v>10</v>
      </c>
      <c r="U9218" s="38">
        <f ca="1">SUM($R$9:S9218)</f>
        <v>-234900</v>
      </c>
    </row>
    <row r="9219" spans="16:21" x14ac:dyDescent="0.2">
      <c r="P9219">
        <v>9211</v>
      </c>
      <c r="Q9219" s="37">
        <f t="shared" ca="1" si="576"/>
        <v>0</v>
      </c>
      <c r="R9219" s="38">
        <f t="shared" si="577"/>
        <v>10</v>
      </c>
      <c r="S9219" s="38">
        <f t="shared" ca="1" si="578"/>
        <v>0</v>
      </c>
      <c r="T9219" s="38">
        <f t="shared" ca="1" si="575"/>
        <v>10</v>
      </c>
      <c r="U9219" s="38">
        <f ca="1">SUM($R$9:S9219)</f>
        <v>-234890</v>
      </c>
    </row>
    <row r="9220" spans="16:21" x14ac:dyDescent="0.2">
      <c r="P9220">
        <v>9212</v>
      </c>
      <c r="Q9220" s="37">
        <f t="shared" ca="1" si="576"/>
        <v>0</v>
      </c>
      <c r="R9220" s="38">
        <f t="shared" si="577"/>
        <v>10</v>
      </c>
      <c r="S9220" s="38">
        <f t="shared" ca="1" si="578"/>
        <v>0</v>
      </c>
      <c r="T9220" s="38">
        <f t="shared" ca="1" si="575"/>
        <v>10</v>
      </c>
      <c r="U9220" s="38">
        <f ca="1">SUM($R$9:S9220)</f>
        <v>-234880</v>
      </c>
    </row>
    <row r="9221" spans="16:21" x14ac:dyDescent="0.2">
      <c r="P9221">
        <v>9213</v>
      </c>
      <c r="Q9221" s="37">
        <f t="shared" ca="1" si="576"/>
        <v>0</v>
      </c>
      <c r="R9221" s="38">
        <f t="shared" si="577"/>
        <v>10</v>
      </c>
      <c r="S9221" s="38">
        <f t="shared" ca="1" si="578"/>
        <v>0</v>
      </c>
      <c r="T9221" s="38">
        <f t="shared" ca="1" si="575"/>
        <v>10</v>
      </c>
      <c r="U9221" s="38">
        <f ca="1">SUM($R$9:S9221)</f>
        <v>-234870</v>
      </c>
    </row>
    <row r="9222" spans="16:21" x14ac:dyDescent="0.2">
      <c r="P9222">
        <v>9214</v>
      </c>
      <c r="Q9222" s="37">
        <f t="shared" ca="1" si="576"/>
        <v>0</v>
      </c>
      <c r="R9222" s="38">
        <f t="shared" si="577"/>
        <v>10</v>
      </c>
      <c r="S9222" s="38">
        <f t="shared" ca="1" si="578"/>
        <v>0</v>
      </c>
      <c r="T9222" s="38">
        <f t="shared" ca="1" si="575"/>
        <v>10</v>
      </c>
      <c r="U9222" s="38">
        <f ca="1">SUM($R$9:S9222)</f>
        <v>-234860</v>
      </c>
    </row>
    <row r="9223" spans="16:21" x14ac:dyDescent="0.2">
      <c r="P9223">
        <v>9215</v>
      </c>
      <c r="Q9223" s="37">
        <f t="shared" ca="1" si="576"/>
        <v>0</v>
      </c>
      <c r="R9223" s="38">
        <f t="shared" si="577"/>
        <v>10</v>
      </c>
      <c r="S9223" s="38">
        <f t="shared" ca="1" si="578"/>
        <v>0</v>
      </c>
      <c r="T9223" s="38">
        <f t="shared" ca="1" si="575"/>
        <v>10</v>
      </c>
      <c r="U9223" s="38">
        <f ca="1">SUM($R$9:S9223)</f>
        <v>-234850</v>
      </c>
    </row>
    <row r="9224" spans="16:21" x14ac:dyDescent="0.2">
      <c r="P9224">
        <v>9216</v>
      </c>
      <c r="Q9224" s="37">
        <f t="shared" ca="1" si="576"/>
        <v>0</v>
      </c>
      <c r="R9224" s="38">
        <f t="shared" si="577"/>
        <v>10</v>
      </c>
      <c r="S9224" s="38">
        <f t="shared" ca="1" si="578"/>
        <v>0</v>
      </c>
      <c r="T9224" s="38">
        <f t="shared" ca="1" si="575"/>
        <v>10</v>
      </c>
      <c r="U9224" s="38">
        <f ca="1">SUM($R$9:S9224)</f>
        <v>-234840</v>
      </c>
    </row>
    <row r="9225" spans="16:21" x14ac:dyDescent="0.2">
      <c r="P9225">
        <v>9217</v>
      </c>
      <c r="Q9225" s="37">
        <f t="shared" ca="1" si="576"/>
        <v>0</v>
      </c>
      <c r="R9225" s="38">
        <f t="shared" si="577"/>
        <v>10</v>
      </c>
      <c r="S9225" s="38">
        <f t="shared" ca="1" si="578"/>
        <v>0</v>
      </c>
      <c r="T9225" s="38">
        <f t="shared" ca="1" si="575"/>
        <v>10</v>
      </c>
      <c r="U9225" s="38">
        <f ca="1">SUM($R$9:S9225)</f>
        <v>-234830</v>
      </c>
    </row>
    <row r="9226" spans="16:21" x14ac:dyDescent="0.2">
      <c r="P9226">
        <v>9218</v>
      </c>
      <c r="Q9226" s="37">
        <f t="shared" ca="1" si="576"/>
        <v>0</v>
      </c>
      <c r="R9226" s="38">
        <f t="shared" si="577"/>
        <v>10</v>
      </c>
      <c r="S9226" s="38">
        <f t="shared" ca="1" si="578"/>
        <v>0</v>
      </c>
      <c r="T9226" s="38">
        <f t="shared" ref="T9226:T9289" ca="1" si="579">R9226+S9226</f>
        <v>10</v>
      </c>
      <c r="U9226" s="38">
        <f ca="1">SUM($R$9:S9226)</f>
        <v>-234820</v>
      </c>
    </row>
    <row r="9227" spans="16:21" x14ac:dyDescent="0.2">
      <c r="P9227">
        <v>9219</v>
      </c>
      <c r="Q9227" s="37">
        <f t="shared" ca="1" si="576"/>
        <v>0</v>
      </c>
      <c r="R9227" s="38">
        <f t="shared" si="577"/>
        <v>10</v>
      </c>
      <c r="S9227" s="38">
        <f t="shared" ca="1" si="578"/>
        <v>0</v>
      </c>
      <c r="T9227" s="38">
        <f t="shared" ca="1" si="579"/>
        <v>10</v>
      </c>
      <c r="U9227" s="38">
        <f ca="1">SUM($R$9:S9227)</f>
        <v>-234810</v>
      </c>
    </row>
    <row r="9228" spans="16:21" x14ac:dyDescent="0.2">
      <c r="P9228">
        <v>9220</v>
      </c>
      <c r="Q9228" s="37">
        <f t="shared" ca="1" si="576"/>
        <v>0</v>
      </c>
      <c r="R9228" s="38">
        <f t="shared" si="577"/>
        <v>10</v>
      </c>
      <c r="S9228" s="38">
        <f t="shared" ca="1" si="578"/>
        <v>0</v>
      </c>
      <c r="T9228" s="38">
        <f t="shared" ca="1" si="579"/>
        <v>10</v>
      </c>
      <c r="U9228" s="38">
        <f ca="1">SUM($R$9:S9228)</f>
        <v>-234800</v>
      </c>
    </row>
    <row r="9229" spans="16:21" x14ac:dyDescent="0.2">
      <c r="P9229">
        <v>9221</v>
      </c>
      <c r="Q9229" s="37">
        <f t="shared" ca="1" si="576"/>
        <v>0</v>
      </c>
      <c r="R9229" s="38">
        <f t="shared" si="577"/>
        <v>10</v>
      </c>
      <c r="S9229" s="38">
        <f t="shared" ca="1" si="578"/>
        <v>0</v>
      </c>
      <c r="T9229" s="38">
        <f t="shared" ca="1" si="579"/>
        <v>10</v>
      </c>
      <c r="U9229" s="38">
        <f ca="1">SUM($R$9:S9229)</f>
        <v>-234790</v>
      </c>
    </row>
    <row r="9230" spans="16:21" x14ac:dyDescent="0.2">
      <c r="P9230">
        <v>9222</v>
      </c>
      <c r="Q9230" s="37">
        <f t="shared" ca="1" si="576"/>
        <v>0</v>
      </c>
      <c r="R9230" s="38">
        <f t="shared" si="577"/>
        <v>10</v>
      </c>
      <c r="S9230" s="38">
        <f t="shared" ca="1" si="578"/>
        <v>0</v>
      </c>
      <c r="T9230" s="38">
        <f t="shared" ca="1" si="579"/>
        <v>10</v>
      </c>
      <c r="U9230" s="38">
        <f ca="1">SUM($R$9:S9230)</f>
        <v>-234780</v>
      </c>
    </row>
    <row r="9231" spans="16:21" x14ac:dyDescent="0.2">
      <c r="P9231">
        <v>9223</v>
      </c>
      <c r="Q9231" s="37">
        <f t="shared" ca="1" si="576"/>
        <v>0</v>
      </c>
      <c r="R9231" s="38">
        <f t="shared" si="577"/>
        <v>10</v>
      </c>
      <c r="S9231" s="38">
        <f t="shared" ca="1" si="578"/>
        <v>0</v>
      </c>
      <c r="T9231" s="38">
        <f t="shared" ca="1" si="579"/>
        <v>10</v>
      </c>
      <c r="U9231" s="38">
        <f ca="1">SUM($R$9:S9231)</f>
        <v>-234770</v>
      </c>
    </row>
    <row r="9232" spans="16:21" x14ac:dyDescent="0.2">
      <c r="P9232">
        <v>9224</v>
      </c>
      <c r="Q9232" s="37">
        <f t="shared" ca="1" si="576"/>
        <v>0</v>
      </c>
      <c r="R9232" s="38">
        <f t="shared" si="577"/>
        <v>10</v>
      </c>
      <c r="S9232" s="38">
        <f t="shared" ca="1" si="578"/>
        <v>0</v>
      </c>
      <c r="T9232" s="38">
        <f t="shared" ca="1" si="579"/>
        <v>10</v>
      </c>
      <c r="U9232" s="38">
        <f ca="1">SUM($R$9:S9232)</f>
        <v>-234760</v>
      </c>
    </row>
    <row r="9233" spans="16:21" x14ac:dyDescent="0.2">
      <c r="P9233">
        <v>9225</v>
      </c>
      <c r="Q9233" s="37">
        <f t="shared" ca="1" si="576"/>
        <v>0</v>
      </c>
      <c r="R9233" s="38">
        <f t="shared" si="577"/>
        <v>10</v>
      </c>
      <c r="S9233" s="38">
        <f t="shared" ca="1" si="578"/>
        <v>0</v>
      </c>
      <c r="T9233" s="38">
        <f t="shared" ca="1" si="579"/>
        <v>10</v>
      </c>
      <c r="U9233" s="38">
        <f ca="1">SUM($R$9:S9233)</f>
        <v>-234750</v>
      </c>
    </row>
    <row r="9234" spans="16:21" x14ac:dyDescent="0.2">
      <c r="P9234">
        <v>9226</v>
      </c>
      <c r="Q9234" s="37">
        <f t="shared" ca="1" si="576"/>
        <v>0</v>
      </c>
      <c r="R9234" s="38">
        <f t="shared" si="577"/>
        <v>10</v>
      </c>
      <c r="S9234" s="38">
        <f t="shared" ca="1" si="578"/>
        <v>0</v>
      </c>
      <c r="T9234" s="38">
        <f t="shared" ca="1" si="579"/>
        <v>10</v>
      </c>
      <c r="U9234" s="38">
        <f ca="1">SUM($R$9:S9234)</f>
        <v>-234740</v>
      </c>
    </row>
    <row r="9235" spans="16:21" x14ac:dyDescent="0.2">
      <c r="P9235">
        <v>9227</v>
      </c>
      <c r="Q9235" s="37">
        <f t="shared" ca="1" si="576"/>
        <v>0</v>
      </c>
      <c r="R9235" s="38">
        <f t="shared" si="577"/>
        <v>10</v>
      </c>
      <c r="S9235" s="38">
        <f t="shared" ca="1" si="578"/>
        <v>0</v>
      </c>
      <c r="T9235" s="38">
        <f t="shared" ca="1" si="579"/>
        <v>10</v>
      </c>
      <c r="U9235" s="38">
        <f ca="1">SUM($R$9:S9235)</f>
        <v>-234730</v>
      </c>
    </row>
    <row r="9236" spans="16:21" x14ac:dyDescent="0.2">
      <c r="P9236">
        <v>9228</v>
      </c>
      <c r="Q9236" s="37">
        <f t="shared" ca="1" si="576"/>
        <v>0</v>
      </c>
      <c r="R9236" s="38">
        <f t="shared" si="577"/>
        <v>10</v>
      </c>
      <c r="S9236" s="38">
        <f t="shared" ca="1" si="578"/>
        <v>0</v>
      </c>
      <c r="T9236" s="38">
        <f t="shared" ca="1" si="579"/>
        <v>10</v>
      </c>
      <c r="U9236" s="38">
        <f ca="1">SUM($R$9:S9236)</f>
        <v>-234720</v>
      </c>
    </row>
    <row r="9237" spans="16:21" x14ac:dyDescent="0.2">
      <c r="P9237">
        <v>9229</v>
      </c>
      <c r="Q9237" s="37">
        <f t="shared" ca="1" si="576"/>
        <v>0</v>
      </c>
      <c r="R9237" s="38">
        <f t="shared" si="577"/>
        <v>10</v>
      </c>
      <c r="S9237" s="38">
        <f t="shared" ca="1" si="578"/>
        <v>0</v>
      </c>
      <c r="T9237" s="38">
        <f t="shared" ca="1" si="579"/>
        <v>10</v>
      </c>
      <c r="U9237" s="38">
        <f ca="1">SUM($R$9:S9237)</f>
        <v>-234710</v>
      </c>
    </row>
    <row r="9238" spans="16:21" x14ac:dyDescent="0.2">
      <c r="P9238">
        <v>9230</v>
      </c>
      <c r="Q9238" s="37">
        <f t="shared" ca="1" si="576"/>
        <v>0</v>
      </c>
      <c r="R9238" s="38">
        <f t="shared" si="577"/>
        <v>10</v>
      </c>
      <c r="S9238" s="38">
        <f t="shared" ca="1" si="578"/>
        <v>0</v>
      </c>
      <c r="T9238" s="38">
        <f t="shared" ca="1" si="579"/>
        <v>10</v>
      </c>
      <c r="U9238" s="38">
        <f ca="1">SUM($R$9:S9238)</f>
        <v>-234700</v>
      </c>
    </row>
    <row r="9239" spans="16:21" x14ac:dyDescent="0.2">
      <c r="P9239">
        <v>9231</v>
      </c>
      <c r="Q9239" s="37">
        <f t="shared" ca="1" si="576"/>
        <v>0</v>
      </c>
      <c r="R9239" s="38">
        <f t="shared" si="577"/>
        <v>10</v>
      </c>
      <c r="S9239" s="38">
        <f t="shared" ca="1" si="578"/>
        <v>0</v>
      </c>
      <c r="T9239" s="38">
        <f t="shared" ca="1" si="579"/>
        <v>10</v>
      </c>
      <c r="U9239" s="38">
        <f ca="1">SUM($R$9:S9239)</f>
        <v>-234690</v>
      </c>
    </row>
    <row r="9240" spans="16:21" x14ac:dyDescent="0.2">
      <c r="P9240">
        <v>9232</v>
      </c>
      <c r="Q9240" s="37">
        <f t="shared" ca="1" si="576"/>
        <v>1</v>
      </c>
      <c r="R9240" s="38">
        <f t="shared" si="577"/>
        <v>10</v>
      </c>
      <c r="S9240" s="38">
        <f t="shared" ca="1" si="578"/>
        <v>-1000</v>
      </c>
      <c r="T9240" s="38">
        <f t="shared" ca="1" si="579"/>
        <v>-990</v>
      </c>
      <c r="U9240" s="38">
        <f ca="1">SUM($R$9:S9240)</f>
        <v>-235680</v>
      </c>
    </row>
    <row r="9241" spans="16:21" x14ac:dyDescent="0.2">
      <c r="P9241">
        <v>9233</v>
      </c>
      <c r="Q9241" s="37">
        <f t="shared" ca="1" si="576"/>
        <v>0</v>
      </c>
      <c r="R9241" s="38">
        <f t="shared" si="577"/>
        <v>10</v>
      </c>
      <c r="S9241" s="38">
        <f t="shared" ca="1" si="578"/>
        <v>0</v>
      </c>
      <c r="T9241" s="38">
        <f t="shared" ca="1" si="579"/>
        <v>10</v>
      </c>
      <c r="U9241" s="38">
        <f ca="1">SUM($R$9:S9241)</f>
        <v>-235670</v>
      </c>
    </row>
    <row r="9242" spans="16:21" x14ac:dyDescent="0.2">
      <c r="P9242">
        <v>9234</v>
      </c>
      <c r="Q9242" s="37">
        <f t="shared" ca="1" si="576"/>
        <v>0</v>
      </c>
      <c r="R9242" s="38">
        <f t="shared" si="577"/>
        <v>10</v>
      </c>
      <c r="S9242" s="38">
        <f t="shared" ca="1" si="578"/>
        <v>0</v>
      </c>
      <c r="T9242" s="38">
        <f t="shared" ca="1" si="579"/>
        <v>10</v>
      </c>
      <c r="U9242" s="38">
        <f ca="1">SUM($R$9:S9242)</f>
        <v>-235660</v>
      </c>
    </row>
    <row r="9243" spans="16:21" x14ac:dyDescent="0.2">
      <c r="P9243">
        <v>9235</v>
      </c>
      <c r="Q9243" s="37">
        <f t="shared" ca="1" si="576"/>
        <v>0</v>
      </c>
      <c r="R9243" s="38">
        <f t="shared" si="577"/>
        <v>10</v>
      </c>
      <c r="S9243" s="38">
        <f t="shared" ca="1" si="578"/>
        <v>0</v>
      </c>
      <c r="T9243" s="38">
        <f t="shared" ca="1" si="579"/>
        <v>10</v>
      </c>
      <c r="U9243" s="38">
        <f ca="1">SUM($R$9:S9243)</f>
        <v>-235650</v>
      </c>
    </row>
    <row r="9244" spans="16:21" x14ac:dyDescent="0.2">
      <c r="P9244">
        <v>9236</v>
      </c>
      <c r="Q9244" s="37">
        <f t="shared" ca="1" si="576"/>
        <v>0</v>
      </c>
      <c r="R9244" s="38">
        <f t="shared" si="577"/>
        <v>10</v>
      </c>
      <c r="S9244" s="38">
        <f t="shared" ca="1" si="578"/>
        <v>0</v>
      </c>
      <c r="T9244" s="38">
        <f t="shared" ca="1" si="579"/>
        <v>10</v>
      </c>
      <c r="U9244" s="38">
        <f ca="1">SUM($R$9:S9244)</f>
        <v>-235640</v>
      </c>
    </row>
    <row r="9245" spans="16:21" x14ac:dyDescent="0.2">
      <c r="P9245">
        <v>9237</v>
      </c>
      <c r="Q9245" s="37">
        <f t="shared" ca="1" si="576"/>
        <v>0</v>
      </c>
      <c r="R9245" s="38">
        <f t="shared" si="577"/>
        <v>10</v>
      </c>
      <c r="S9245" s="38">
        <f t="shared" ca="1" si="578"/>
        <v>0</v>
      </c>
      <c r="T9245" s="38">
        <f t="shared" ca="1" si="579"/>
        <v>10</v>
      </c>
      <c r="U9245" s="38">
        <f ca="1">SUM($R$9:S9245)</f>
        <v>-235630</v>
      </c>
    </row>
    <row r="9246" spans="16:21" x14ac:dyDescent="0.2">
      <c r="P9246">
        <v>9238</v>
      </c>
      <c r="Q9246" s="37">
        <f t="shared" ca="1" si="576"/>
        <v>0</v>
      </c>
      <c r="R9246" s="38">
        <f t="shared" si="577"/>
        <v>10</v>
      </c>
      <c r="S9246" s="38">
        <f t="shared" ca="1" si="578"/>
        <v>0</v>
      </c>
      <c r="T9246" s="38">
        <f t="shared" ca="1" si="579"/>
        <v>10</v>
      </c>
      <c r="U9246" s="38">
        <f ca="1">SUM($R$9:S9246)</f>
        <v>-235620</v>
      </c>
    </row>
    <row r="9247" spans="16:21" x14ac:dyDescent="0.2">
      <c r="P9247">
        <v>9239</v>
      </c>
      <c r="Q9247" s="37">
        <f t="shared" ca="1" si="576"/>
        <v>0</v>
      </c>
      <c r="R9247" s="38">
        <f t="shared" si="577"/>
        <v>10</v>
      </c>
      <c r="S9247" s="38">
        <f t="shared" ca="1" si="578"/>
        <v>0</v>
      </c>
      <c r="T9247" s="38">
        <f t="shared" ca="1" si="579"/>
        <v>10</v>
      </c>
      <c r="U9247" s="38">
        <f ca="1">SUM($R$9:S9247)</f>
        <v>-235610</v>
      </c>
    </row>
    <row r="9248" spans="16:21" x14ac:dyDescent="0.2">
      <c r="P9248">
        <v>9240</v>
      </c>
      <c r="Q9248" s="37">
        <f t="shared" ca="1" si="576"/>
        <v>0</v>
      </c>
      <c r="R9248" s="38">
        <f t="shared" si="577"/>
        <v>10</v>
      </c>
      <c r="S9248" s="38">
        <f t="shared" ca="1" si="578"/>
        <v>0</v>
      </c>
      <c r="T9248" s="38">
        <f t="shared" ca="1" si="579"/>
        <v>10</v>
      </c>
      <c r="U9248" s="38">
        <f ca="1">SUM($R$9:S9248)</f>
        <v>-235600</v>
      </c>
    </row>
    <row r="9249" spans="16:21" x14ac:dyDescent="0.2">
      <c r="P9249">
        <v>9241</v>
      </c>
      <c r="Q9249" s="37">
        <f t="shared" ca="1" si="576"/>
        <v>0</v>
      </c>
      <c r="R9249" s="38">
        <f t="shared" si="577"/>
        <v>10</v>
      </c>
      <c r="S9249" s="38">
        <f t="shared" ca="1" si="578"/>
        <v>0</v>
      </c>
      <c r="T9249" s="38">
        <f t="shared" ca="1" si="579"/>
        <v>10</v>
      </c>
      <c r="U9249" s="38">
        <f ca="1">SUM($R$9:S9249)</f>
        <v>-235590</v>
      </c>
    </row>
    <row r="9250" spans="16:21" x14ac:dyDescent="0.2">
      <c r="P9250">
        <v>9242</v>
      </c>
      <c r="Q9250" s="37">
        <f t="shared" ca="1" si="576"/>
        <v>0</v>
      </c>
      <c r="R9250" s="38">
        <f t="shared" si="577"/>
        <v>10</v>
      </c>
      <c r="S9250" s="38">
        <f t="shared" ca="1" si="578"/>
        <v>0</v>
      </c>
      <c r="T9250" s="38">
        <f t="shared" ca="1" si="579"/>
        <v>10</v>
      </c>
      <c r="U9250" s="38">
        <f ca="1">SUM($R$9:S9250)</f>
        <v>-235580</v>
      </c>
    </row>
    <row r="9251" spans="16:21" x14ac:dyDescent="0.2">
      <c r="P9251">
        <v>9243</v>
      </c>
      <c r="Q9251" s="37">
        <f t="shared" ca="1" si="576"/>
        <v>0</v>
      </c>
      <c r="R9251" s="38">
        <f t="shared" si="577"/>
        <v>10</v>
      </c>
      <c r="S9251" s="38">
        <f t="shared" ca="1" si="578"/>
        <v>0</v>
      </c>
      <c r="T9251" s="38">
        <f t="shared" ca="1" si="579"/>
        <v>10</v>
      </c>
      <c r="U9251" s="38">
        <f ca="1">SUM($R$9:S9251)</f>
        <v>-235570</v>
      </c>
    </row>
    <row r="9252" spans="16:21" x14ac:dyDescent="0.2">
      <c r="P9252">
        <v>9244</v>
      </c>
      <c r="Q9252" s="37">
        <f t="shared" ca="1" si="576"/>
        <v>0</v>
      </c>
      <c r="R9252" s="38">
        <f t="shared" si="577"/>
        <v>10</v>
      </c>
      <c r="S9252" s="38">
        <f t="shared" ca="1" si="578"/>
        <v>0</v>
      </c>
      <c r="T9252" s="38">
        <f t="shared" ca="1" si="579"/>
        <v>10</v>
      </c>
      <c r="U9252" s="38">
        <f ca="1">SUM($R$9:S9252)</f>
        <v>-235560</v>
      </c>
    </row>
    <row r="9253" spans="16:21" x14ac:dyDescent="0.2">
      <c r="P9253">
        <v>9245</v>
      </c>
      <c r="Q9253" s="37">
        <f t="shared" ca="1" si="576"/>
        <v>0</v>
      </c>
      <c r="R9253" s="38">
        <f t="shared" si="577"/>
        <v>10</v>
      </c>
      <c r="S9253" s="38">
        <f t="shared" ca="1" si="578"/>
        <v>0</v>
      </c>
      <c r="T9253" s="38">
        <f t="shared" ca="1" si="579"/>
        <v>10</v>
      </c>
      <c r="U9253" s="38">
        <f ca="1">SUM($R$9:S9253)</f>
        <v>-235550</v>
      </c>
    </row>
    <row r="9254" spans="16:21" x14ac:dyDescent="0.2">
      <c r="P9254">
        <v>9246</v>
      </c>
      <c r="Q9254" s="37">
        <f t="shared" ca="1" si="576"/>
        <v>0</v>
      </c>
      <c r="R9254" s="38">
        <f t="shared" si="577"/>
        <v>10</v>
      </c>
      <c r="S9254" s="38">
        <f t="shared" ca="1" si="578"/>
        <v>0</v>
      </c>
      <c r="T9254" s="38">
        <f t="shared" ca="1" si="579"/>
        <v>10</v>
      </c>
      <c r="U9254" s="38">
        <f ca="1">SUM($R$9:S9254)</f>
        <v>-235540</v>
      </c>
    </row>
    <row r="9255" spans="16:21" x14ac:dyDescent="0.2">
      <c r="P9255">
        <v>9247</v>
      </c>
      <c r="Q9255" s="37">
        <f t="shared" ca="1" si="576"/>
        <v>0</v>
      </c>
      <c r="R9255" s="38">
        <f t="shared" si="577"/>
        <v>10</v>
      </c>
      <c r="S9255" s="38">
        <f t="shared" ca="1" si="578"/>
        <v>0</v>
      </c>
      <c r="T9255" s="38">
        <f t="shared" ca="1" si="579"/>
        <v>10</v>
      </c>
      <c r="U9255" s="38">
        <f ca="1">SUM($R$9:S9255)</f>
        <v>-235530</v>
      </c>
    </row>
    <row r="9256" spans="16:21" x14ac:dyDescent="0.2">
      <c r="P9256">
        <v>9248</v>
      </c>
      <c r="Q9256" s="37">
        <f t="shared" ca="1" si="576"/>
        <v>0</v>
      </c>
      <c r="R9256" s="38">
        <f t="shared" si="577"/>
        <v>10</v>
      </c>
      <c r="S9256" s="38">
        <f t="shared" ca="1" si="578"/>
        <v>0</v>
      </c>
      <c r="T9256" s="38">
        <f t="shared" ca="1" si="579"/>
        <v>10</v>
      </c>
      <c r="U9256" s="38">
        <f ca="1">SUM($R$9:S9256)</f>
        <v>-235520</v>
      </c>
    </row>
    <row r="9257" spans="16:21" x14ac:dyDescent="0.2">
      <c r="P9257">
        <v>9249</v>
      </c>
      <c r="Q9257" s="37">
        <f t="shared" ca="1" si="576"/>
        <v>0</v>
      </c>
      <c r="R9257" s="38">
        <f t="shared" si="577"/>
        <v>10</v>
      </c>
      <c r="S9257" s="38">
        <f t="shared" ca="1" si="578"/>
        <v>0</v>
      </c>
      <c r="T9257" s="38">
        <f t="shared" ca="1" si="579"/>
        <v>10</v>
      </c>
      <c r="U9257" s="38">
        <f ca="1">SUM($R$9:S9257)</f>
        <v>-235510</v>
      </c>
    </row>
    <row r="9258" spans="16:21" x14ac:dyDescent="0.2">
      <c r="P9258">
        <v>9250</v>
      </c>
      <c r="Q9258" s="37">
        <f t="shared" ca="1" si="576"/>
        <v>0</v>
      </c>
      <c r="R9258" s="38">
        <f t="shared" si="577"/>
        <v>10</v>
      </c>
      <c r="S9258" s="38">
        <f t="shared" ca="1" si="578"/>
        <v>0</v>
      </c>
      <c r="T9258" s="38">
        <f t="shared" ca="1" si="579"/>
        <v>10</v>
      </c>
      <c r="U9258" s="38">
        <f ca="1">SUM($R$9:S9258)</f>
        <v>-235500</v>
      </c>
    </row>
    <row r="9259" spans="16:21" x14ac:dyDescent="0.2">
      <c r="P9259">
        <v>9251</v>
      </c>
      <c r="Q9259" s="37">
        <f t="shared" ca="1" si="576"/>
        <v>0</v>
      </c>
      <c r="R9259" s="38">
        <f t="shared" si="577"/>
        <v>10</v>
      </c>
      <c r="S9259" s="38">
        <f t="shared" ca="1" si="578"/>
        <v>0</v>
      </c>
      <c r="T9259" s="38">
        <f t="shared" ca="1" si="579"/>
        <v>10</v>
      </c>
      <c r="U9259" s="38">
        <f ca="1">SUM($R$9:S9259)</f>
        <v>-235490</v>
      </c>
    </row>
    <row r="9260" spans="16:21" x14ac:dyDescent="0.2">
      <c r="P9260">
        <v>9252</v>
      </c>
      <c r="Q9260" s="37">
        <f t="shared" ca="1" si="576"/>
        <v>0</v>
      </c>
      <c r="R9260" s="38">
        <f t="shared" si="577"/>
        <v>10</v>
      </c>
      <c r="S9260" s="38">
        <f t="shared" ca="1" si="578"/>
        <v>0</v>
      </c>
      <c r="T9260" s="38">
        <f t="shared" ca="1" si="579"/>
        <v>10</v>
      </c>
      <c r="U9260" s="38">
        <f ca="1">SUM($R$9:S9260)</f>
        <v>-235480</v>
      </c>
    </row>
    <row r="9261" spans="16:21" x14ac:dyDescent="0.2">
      <c r="P9261">
        <v>9253</v>
      </c>
      <c r="Q9261" s="37">
        <f t="shared" ca="1" si="576"/>
        <v>0</v>
      </c>
      <c r="R9261" s="38">
        <f t="shared" si="577"/>
        <v>10</v>
      </c>
      <c r="S9261" s="38">
        <f t="shared" ca="1" si="578"/>
        <v>0</v>
      </c>
      <c r="T9261" s="38">
        <f t="shared" ca="1" si="579"/>
        <v>10</v>
      </c>
      <c r="U9261" s="38">
        <f ca="1">SUM($R$9:S9261)</f>
        <v>-235470</v>
      </c>
    </row>
    <row r="9262" spans="16:21" x14ac:dyDescent="0.2">
      <c r="P9262">
        <v>9254</v>
      </c>
      <c r="Q9262" s="37">
        <f t="shared" ca="1" si="576"/>
        <v>0</v>
      </c>
      <c r="R9262" s="38">
        <f t="shared" si="577"/>
        <v>10</v>
      </c>
      <c r="S9262" s="38">
        <f t="shared" ca="1" si="578"/>
        <v>0</v>
      </c>
      <c r="T9262" s="38">
        <f t="shared" ca="1" si="579"/>
        <v>10</v>
      </c>
      <c r="U9262" s="38">
        <f ca="1">SUM($R$9:S9262)</f>
        <v>-235460</v>
      </c>
    </row>
    <row r="9263" spans="16:21" x14ac:dyDescent="0.2">
      <c r="P9263">
        <v>9255</v>
      </c>
      <c r="Q9263" s="37">
        <f t="shared" ca="1" si="576"/>
        <v>0</v>
      </c>
      <c r="R9263" s="38">
        <f t="shared" si="577"/>
        <v>10</v>
      </c>
      <c r="S9263" s="38">
        <f t="shared" ca="1" si="578"/>
        <v>0</v>
      </c>
      <c r="T9263" s="38">
        <f t="shared" ca="1" si="579"/>
        <v>10</v>
      </c>
      <c r="U9263" s="38">
        <f ca="1">SUM($R$9:S9263)</f>
        <v>-235450</v>
      </c>
    </row>
    <row r="9264" spans="16:21" x14ac:dyDescent="0.2">
      <c r="P9264">
        <v>9256</v>
      </c>
      <c r="Q9264" s="37">
        <f t="shared" ca="1" si="576"/>
        <v>0</v>
      </c>
      <c r="R9264" s="38">
        <f t="shared" si="577"/>
        <v>10</v>
      </c>
      <c r="S9264" s="38">
        <f t="shared" ca="1" si="578"/>
        <v>0</v>
      </c>
      <c r="T9264" s="38">
        <f t="shared" ca="1" si="579"/>
        <v>10</v>
      </c>
      <c r="U9264" s="38">
        <f ca="1">SUM($R$9:S9264)</f>
        <v>-235440</v>
      </c>
    </row>
    <row r="9265" spans="16:21" x14ac:dyDescent="0.2">
      <c r="P9265">
        <v>9257</v>
      </c>
      <c r="Q9265" s="37">
        <f t="shared" ref="Q9265:Q9328" ca="1" si="580">IF(RAND()&lt;$C$2,1,0)</f>
        <v>0</v>
      </c>
      <c r="R9265" s="38">
        <f t="shared" ref="R9265:R9328" si="581">$G$2</f>
        <v>10</v>
      </c>
      <c r="S9265" s="38">
        <f t="shared" ref="S9265:S9328" ca="1" si="582">IF(Q9265=1,$G$3,$G$4)</f>
        <v>0</v>
      </c>
      <c r="T9265" s="38">
        <f t="shared" ca="1" si="579"/>
        <v>10</v>
      </c>
      <c r="U9265" s="38">
        <f ca="1">SUM($R$9:S9265)</f>
        <v>-235430</v>
      </c>
    </row>
    <row r="9266" spans="16:21" x14ac:dyDescent="0.2">
      <c r="P9266">
        <v>9258</v>
      </c>
      <c r="Q9266" s="37">
        <f t="shared" ca="1" si="580"/>
        <v>0</v>
      </c>
      <c r="R9266" s="38">
        <f t="shared" si="581"/>
        <v>10</v>
      </c>
      <c r="S9266" s="38">
        <f t="shared" ca="1" si="582"/>
        <v>0</v>
      </c>
      <c r="T9266" s="38">
        <f t="shared" ca="1" si="579"/>
        <v>10</v>
      </c>
      <c r="U9266" s="38">
        <f ca="1">SUM($R$9:S9266)</f>
        <v>-235420</v>
      </c>
    </row>
    <row r="9267" spans="16:21" x14ac:dyDescent="0.2">
      <c r="P9267">
        <v>9259</v>
      </c>
      <c r="Q9267" s="37">
        <f t="shared" ca="1" si="580"/>
        <v>0</v>
      </c>
      <c r="R9267" s="38">
        <f t="shared" si="581"/>
        <v>10</v>
      </c>
      <c r="S9267" s="38">
        <f t="shared" ca="1" si="582"/>
        <v>0</v>
      </c>
      <c r="T9267" s="38">
        <f t="shared" ca="1" si="579"/>
        <v>10</v>
      </c>
      <c r="U9267" s="38">
        <f ca="1">SUM($R$9:S9267)</f>
        <v>-235410</v>
      </c>
    </row>
    <row r="9268" spans="16:21" x14ac:dyDescent="0.2">
      <c r="P9268">
        <v>9260</v>
      </c>
      <c r="Q9268" s="37">
        <f t="shared" ca="1" si="580"/>
        <v>0</v>
      </c>
      <c r="R9268" s="38">
        <f t="shared" si="581"/>
        <v>10</v>
      </c>
      <c r="S9268" s="38">
        <f t="shared" ca="1" si="582"/>
        <v>0</v>
      </c>
      <c r="T9268" s="38">
        <f t="shared" ca="1" si="579"/>
        <v>10</v>
      </c>
      <c r="U9268" s="38">
        <f ca="1">SUM($R$9:S9268)</f>
        <v>-235400</v>
      </c>
    </row>
    <row r="9269" spans="16:21" x14ac:dyDescent="0.2">
      <c r="P9269">
        <v>9261</v>
      </c>
      <c r="Q9269" s="37">
        <f t="shared" ca="1" si="580"/>
        <v>0</v>
      </c>
      <c r="R9269" s="38">
        <f t="shared" si="581"/>
        <v>10</v>
      </c>
      <c r="S9269" s="38">
        <f t="shared" ca="1" si="582"/>
        <v>0</v>
      </c>
      <c r="T9269" s="38">
        <f t="shared" ca="1" si="579"/>
        <v>10</v>
      </c>
      <c r="U9269" s="38">
        <f ca="1">SUM($R$9:S9269)</f>
        <v>-235390</v>
      </c>
    </row>
    <row r="9270" spans="16:21" x14ac:dyDescent="0.2">
      <c r="P9270">
        <v>9262</v>
      </c>
      <c r="Q9270" s="37">
        <f t="shared" ca="1" si="580"/>
        <v>0</v>
      </c>
      <c r="R9270" s="38">
        <f t="shared" si="581"/>
        <v>10</v>
      </c>
      <c r="S9270" s="38">
        <f t="shared" ca="1" si="582"/>
        <v>0</v>
      </c>
      <c r="T9270" s="38">
        <f t="shared" ca="1" si="579"/>
        <v>10</v>
      </c>
      <c r="U9270" s="38">
        <f ca="1">SUM($R$9:S9270)</f>
        <v>-235380</v>
      </c>
    </row>
    <row r="9271" spans="16:21" x14ac:dyDescent="0.2">
      <c r="P9271">
        <v>9263</v>
      </c>
      <c r="Q9271" s="37">
        <f t="shared" ca="1" si="580"/>
        <v>0</v>
      </c>
      <c r="R9271" s="38">
        <f t="shared" si="581"/>
        <v>10</v>
      </c>
      <c r="S9271" s="38">
        <f t="shared" ca="1" si="582"/>
        <v>0</v>
      </c>
      <c r="T9271" s="38">
        <f t="shared" ca="1" si="579"/>
        <v>10</v>
      </c>
      <c r="U9271" s="38">
        <f ca="1">SUM($R$9:S9271)</f>
        <v>-235370</v>
      </c>
    </row>
    <row r="9272" spans="16:21" x14ac:dyDescent="0.2">
      <c r="P9272">
        <v>9264</v>
      </c>
      <c r="Q9272" s="37">
        <f t="shared" ca="1" si="580"/>
        <v>0</v>
      </c>
      <c r="R9272" s="38">
        <f t="shared" si="581"/>
        <v>10</v>
      </c>
      <c r="S9272" s="38">
        <f t="shared" ca="1" si="582"/>
        <v>0</v>
      </c>
      <c r="T9272" s="38">
        <f t="shared" ca="1" si="579"/>
        <v>10</v>
      </c>
      <c r="U9272" s="38">
        <f ca="1">SUM($R$9:S9272)</f>
        <v>-235360</v>
      </c>
    </row>
    <row r="9273" spans="16:21" x14ac:dyDescent="0.2">
      <c r="P9273">
        <v>9265</v>
      </c>
      <c r="Q9273" s="37">
        <f t="shared" ca="1" si="580"/>
        <v>1</v>
      </c>
      <c r="R9273" s="38">
        <f t="shared" si="581"/>
        <v>10</v>
      </c>
      <c r="S9273" s="38">
        <f t="shared" ca="1" si="582"/>
        <v>-1000</v>
      </c>
      <c r="T9273" s="38">
        <f t="shared" ca="1" si="579"/>
        <v>-990</v>
      </c>
      <c r="U9273" s="38">
        <f ca="1">SUM($R$9:S9273)</f>
        <v>-236350</v>
      </c>
    </row>
    <row r="9274" spans="16:21" x14ac:dyDescent="0.2">
      <c r="P9274">
        <v>9266</v>
      </c>
      <c r="Q9274" s="37">
        <f t="shared" ca="1" si="580"/>
        <v>0</v>
      </c>
      <c r="R9274" s="38">
        <f t="shared" si="581"/>
        <v>10</v>
      </c>
      <c r="S9274" s="38">
        <f t="shared" ca="1" si="582"/>
        <v>0</v>
      </c>
      <c r="T9274" s="38">
        <f t="shared" ca="1" si="579"/>
        <v>10</v>
      </c>
      <c r="U9274" s="38">
        <f ca="1">SUM($R$9:S9274)</f>
        <v>-236340</v>
      </c>
    </row>
    <row r="9275" spans="16:21" x14ac:dyDescent="0.2">
      <c r="P9275">
        <v>9267</v>
      </c>
      <c r="Q9275" s="37">
        <f t="shared" ca="1" si="580"/>
        <v>0</v>
      </c>
      <c r="R9275" s="38">
        <f t="shared" si="581"/>
        <v>10</v>
      </c>
      <c r="S9275" s="38">
        <f t="shared" ca="1" si="582"/>
        <v>0</v>
      </c>
      <c r="T9275" s="38">
        <f t="shared" ca="1" si="579"/>
        <v>10</v>
      </c>
      <c r="U9275" s="38">
        <f ca="1">SUM($R$9:S9275)</f>
        <v>-236330</v>
      </c>
    </row>
    <row r="9276" spans="16:21" x14ac:dyDescent="0.2">
      <c r="P9276">
        <v>9268</v>
      </c>
      <c r="Q9276" s="37">
        <f t="shared" ca="1" si="580"/>
        <v>0</v>
      </c>
      <c r="R9276" s="38">
        <f t="shared" si="581"/>
        <v>10</v>
      </c>
      <c r="S9276" s="38">
        <f t="shared" ca="1" si="582"/>
        <v>0</v>
      </c>
      <c r="T9276" s="38">
        <f t="shared" ca="1" si="579"/>
        <v>10</v>
      </c>
      <c r="U9276" s="38">
        <f ca="1">SUM($R$9:S9276)</f>
        <v>-236320</v>
      </c>
    </row>
    <row r="9277" spans="16:21" x14ac:dyDescent="0.2">
      <c r="P9277">
        <v>9269</v>
      </c>
      <c r="Q9277" s="37">
        <f t="shared" ca="1" si="580"/>
        <v>0</v>
      </c>
      <c r="R9277" s="38">
        <f t="shared" si="581"/>
        <v>10</v>
      </c>
      <c r="S9277" s="38">
        <f t="shared" ca="1" si="582"/>
        <v>0</v>
      </c>
      <c r="T9277" s="38">
        <f t="shared" ca="1" si="579"/>
        <v>10</v>
      </c>
      <c r="U9277" s="38">
        <f ca="1">SUM($R$9:S9277)</f>
        <v>-236310</v>
      </c>
    </row>
    <row r="9278" spans="16:21" x14ac:dyDescent="0.2">
      <c r="P9278">
        <v>9270</v>
      </c>
      <c r="Q9278" s="37">
        <f t="shared" ca="1" si="580"/>
        <v>0</v>
      </c>
      <c r="R9278" s="38">
        <f t="shared" si="581"/>
        <v>10</v>
      </c>
      <c r="S9278" s="38">
        <f t="shared" ca="1" si="582"/>
        <v>0</v>
      </c>
      <c r="T9278" s="38">
        <f t="shared" ca="1" si="579"/>
        <v>10</v>
      </c>
      <c r="U9278" s="38">
        <f ca="1">SUM($R$9:S9278)</f>
        <v>-236300</v>
      </c>
    </row>
    <row r="9279" spans="16:21" x14ac:dyDescent="0.2">
      <c r="P9279">
        <v>9271</v>
      </c>
      <c r="Q9279" s="37">
        <f t="shared" ca="1" si="580"/>
        <v>0</v>
      </c>
      <c r="R9279" s="38">
        <f t="shared" si="581"/>
        <v>10</v>
      </c>
      <c r="S9279" s="38">
        <f t="shared" ca="1" si="582"/>
        <v>0</v>
      </c>
      <c r="T9279" s="38">
        <f t="shared" ca="1" si="579"/>
        <v>10</v>
      </c>
      <c r="U9279" s="38">
        <f ca="1">SUM($R$9:S9279)</f>
        <v>-236290</v>
      </c>
    </row>
    <row r="9280" spans="16:21" x14ac:dyDescent="0.2">
      <c r="P9280">
        <v>9272</v>
      </c>
      <c r="Q9280" s="37">
        <f t="shared" ca="1" si="580"/>
        <v>0</v>
      </c>
      <c r="R9280" s="38">
        <f t="shared" si="581"/>
        <v>10</v>
      </c>
      <c r="S9280" s="38">
        <f t="shared" ca="1" si="582"/>
        <v>0</v>
      </c>
      <c r="T9280" s="38">
        <f t="shared" ca="1" si="579"/>
        <v>10</v>
      </c>
      <c r="U9280" s="38">
        <f ca="1">SUM($R$9:S9280)</f>
        <v>-236280</v>
      </c>
    </row>
    <row r="9281" spans="16:21" x14ac:dyDescent="0.2">
      <c r="P9281">
        <v>9273</v>
      </c>
      <c r="Q9281" s="37">
        <f t="shared" ca="1" si="580"/>
        <v>0</v>
      </c>
      <c r="R9281" s="38">
        <f t="shared" si="581"/>
        <v>10</v>
      </c>
      <c r="S9281" s="38">
        <f t="shared" ca="1" si="582"/>
        <v>0</v>
      </c>
      <c r="T9281" s="38">
        <f t="shared" ca="1" si="579"/>
        <v>10</v>
      </c>
      <c r="U9281" s="38">
        <f ca="1">SUM($R$9:S9281)</f>
        <v>-236270</v>
      </c>
    </row>
    <row r="9282" spans="16:21" x14ac:dyDescent="0.2">
      <c r="P9282">
        <v>9274</v>
      </c>
      <c r="Q9282" s="37">
        <f t="shared" ca="1" si="580"/>
        <v>0</v>
      </c>
      <c r="R9282" s="38">
        <f t="shared" si="581"/>
        <v>10</v>
      </c>
      <c r="S9282" s="38">
        <f t="shared" ca="1" si="582"/>
        <v>0</v>
      </c>
      <c r="T9282" s="38">
        <f t="shared" ca="1" si="579"/>
        <v>10</v>
      </c>
      <c r="U9282" s="38">
        <f ca="1">SUM($R$9:S9282)</f>
        <v>-236260</v>
      </c>
    </row>
    <row r="9283" spans="16:21" x14ac:dyDescent="0.2">
      <c r="P9283">
        <v>9275</v>
      </c>
      <c r="Q9283" s="37">
        <f t="shared" ca="1" si="580"/>
        <v>0</v>
      </c>
      <c r="R9283" s="38">
        <f t="shared" si="581"/>
        <v>10</v>
      </c>
      <c r="S9283" s="38">
        <f t="shared" ca="1" si="582"/>
        <v>0</v>
      </c>
      <c r="T9283" s="38">
        <f t="shared" ca="1" si="579"/>
        <v>10</v>
      </c>
      <c r="U9283" s="38">
        <f ca="1">SUM($R$9:S9283)</f>
        <v>-236250</v>
      </c>
    </row>
    <row r="9284" spans="16:21" x14ac:dyDescent="0.2">
      <c r="P9284">
        <v>9276</v>
      </c>
      <c r="Q9284" s="37">
        <f t="shared" ca="1" si="580"/>
        <v>0</v>
      </c>
      <c r="R9284" s="38">
        <f t="shared" si="581"/>
        <v>10</v>
      </c>
      <c r="S9284" s="38">
        <f t="shared" ca="1" si="582"/>
        <v>0</v>
      </c>
      <c r="T9284" s="38">
        <f t="shared" ca="1" si="579"/>
        <v>10</v>
      </c>
      <c r="U9284" s="38">
        <f ca="1">SUM($R$9:S9284)</f>
        <v>-236240</v>
      </c>
    </row>
    <row r="9285" spans="16:21" x14ac:dyDescent="0.2">
      <c r="P9285">
        <v>9277</v>
      </c>
      <c r="Q9285" s="37">
        <f t="shared" ca="1" si="580"/>
        <v>0</v>
      </c>
      <c r="R9285" s="38">
        <f t="shared" si="581"/>
        <v>10</v>
      </c>
      <c r="S9285" s="38">
        <f t="shared" ca="1" si="582"/>
        <v>0</v>
      </c>
      <c r="T9285" s="38">
        <f t="shared" ca="1" si="579"/>
        <v>10</v>
      </c>
      <c r="U9285" s="38">
        <f ca="1">SUM($R$9:S9285)</f>
        <v>-236230</v>
      </c>
    </row>
    <row r="9286" spans="16:21" x14ac:dyDescent="0.2">
      <c r="P9286">
        <v>9278</v>
      </c>
      <c r="Q9286" s="37">
        <f t="shared" ca="1" si="580"/>
        <v>0</v>
      </c>
      <c r="R9286" s="38">
        <f t="shared" si="581"/>
        <v>10</v>
      </c>
      <c r="S9286" s="38">
        <f t="shared" ca="1" si="582"/>
        <v>0</v>
      </c>
      <c r="T9286" s="38">
        <f t="shared" ca="1" si="579"/>
        <v>10</v>
      </c>
      <c r="U9286" s="38">
        <f ca="1">SUM($R$9:S9286)</f>
        <v>-236220</v>
      </c>
    </row>
    <row r="9287" spans="16:21" x14ac:dyDescent="0.2">
      <c r="P9287">
        <v>9279</v>
      </c>
      <c r="Q9287" s="37">
        <f t="shared" ca="1" si="580"/>
        <v>0</v>
      </c>
      <c r="R9287" s="38">
        <f t="shared" si="581"/>
        <v>10</v>
      </c>
      <c r="S9287" s="38">
        <f t="shared" ca="1" si="582"/>
        <v>0</v>
      </c>
      <c r="T9287" s="38">
        <f t="shared" ca="1" si="579"/>
        <v>10</v>
      </c>
      <c r="U9287" s="38">
        <f ca="1">SUM($R$9:S9287)</f>
        <v>-236210</v>
      </c>
    </row>
    <row r="9288" spans="16:21" x14ac:dyDescent="0.2">
      <c r="P9288">
        <v>9280</v>
      </c>
      <c r="Q9288" s="37">
        <f t="shared" ca="1" si="580"/>
        <v>0</v>
      </c>
      <c r="R9288" s="38">
        <f t="shared" si="581"/>
        <v>10</v>
      </c>
      <c r="S9288" s="38">
        <f t="shared" ca="1" si="582"/>
        <v>0</v>
      </c>
      <c r="T9288" s="38">
        <f t="shared" ca="1" si="579"/>
        <v>10</v>
      </c>
      <c r="U9288" s="38">
        <f ca="1">SUM($R$9:S9288)</f>
        <v>-236200</v>
      </c>
    </row>
    <row r="9289" spans="16:21" x14ac:dyDescent="0.2">
      <c r="P9289">
        <v>9281</v>
      </c>
      <c r="Q9289" s="37">
        <f t="shared" ca="1" si="580"/>
        <v>0</v>
      </c>
      <c r="R9289" s="38">
        <f t="shared" si="581"/>
        <v>10</v>
      </c>
      <c r="S9289" s="38">
        <f t="shared" ca="1" si="582"/>
        <v>0</v>
      </c>
      <c r="T9289" s="38">
        <f t="shared" ca="1" si="579"/>
        <v>10</v>
      </c>
      <c r="U9289" s="38">
        <f ca="1">SUM($R$9:S9289)</f>
        <v>-236190</v>
      </c>
    </row>
    <row r="9290" spans="16:21" x14ac:dyDescent="0.2">
      <c r="P9290">
        <v>9282</v>
      </c>
      <c r="Q9290" s="37">
        <f t="shared" ca="1" si="580"/>
        <v>0</v>
      </c>
      <c r="R9290" s="38">
        <f t="shared" si="581"/>
        <v>10</v>
      </c>
      <c r="S9290" s="38">
        <f t="shared" ca="1" si="582"/>
        <v>0</v>
      </c>
      <c r="T9290" s="38">
        <f t="shared" ref="T9290:T9353" ca="1" si="583">R9290+S9290</f>
        <v>10</v>
      </c>
      <c r="U9290" s="38">
        <f ca="1">SUM($R$9:S9290)</f>
        <v>-236180</v>
      </c>
    </row>
    <row r="9291" spans="16:21" x14ac:dyDescent="0.2">
      <c r="P9291">
        <v>9283</v>
      </c>
      <c r="Q9291" s="37">
        <f t="shared" ca="1" si="580"/>
        <v>1</v>
      </c>
      <c r="R9291" s="38">
        <f t="shared" si="581"/>
        <v>10</v>
      </c>
      <c r="S9291" s="38">
        <f t="shared" ca="1" si="582"/>
        <v>-1000</v>
      </c>
      <c r="T9291" s="38">
        <f t="shared" ca="1" si="583"/>
        <v>-990</v>
      </c>
      <c r="U9291" s="38">
        <f ca="1">SUM($R$9:S9291)</f>
        <v>-237170</v>
      </c>
    </row>
    <row r="9292" spans="16:21" x14ac:dyDescent="0.2">
      <c r="P9292">
        <v>9284</v>
      </c>
      <c r="Q9292" s="37">
        <f t="shared" ca="1" si="580"/>
        <v>0</v>
      </c>
      <c r="R9292" s="38">
        <f t="shared" si="581"/>
        <v>10</v>
      </c>
      <c r="S9292" s="38">
        <f t="shared" ca="1" si="582"/>
        <v>0</v>
      </c>
      <c r="T9292" s="38">
        <f t="shared" ca="1" si="583"/>
        <v>10</v>
      </c>
      <c r="U9292" s="38">
        <f ca="1">SUM($R$9:S9292)</f>
        <v>-237160</v>
      </c>
    </row>
    <row r="9293" spans="16:21" x14ac:dyDescent="0.2">
      <c r="P9293">
        <v>9285</v>
      </c>
      <c r="Q9293" s="37">
        <f t="shared" ca="1" si="580"/>
        <v>0</v>
      </c>
      <c r="R9293" s="38">
        <f t="shared" si="581"/>
        <v>10</v>
      </c>
      <c r="S9293" s="38">
        <f t="shared" ca="1" si="582"/>
        <v>0</v>
      </c>
      <c r="T9293" s="38">
        <f t="shared" ca="1" si="583"/>
        <v>10</v>
      </c>
      <c r="U9293" s="38">
        <f ca="1">SUM($R$9:S9293)</f>
        <v>-237150</v>
      </c>
    </row>
    <row r="9294" spans="16:21" x14ac:dyDescent="0.2">
      <c r="P9294">
        <v>9286</v>
      </c>
      <c r="Q9294" s="37">
        <f t="shared" ca="1" si="580"/>
        <v>1</v>
      </c>
      <c r="R9294" s="38">
        <f t="shared" si="581"/>
        <v>10</v>
      </c>
      <c r="S9294" s="38">
        <f t="shared" ca="1" si="582"/>
        <v>-1000</v>
      </c>
      <c r="T9294" s="38">
        <f t="shared" ca="1" si="583"/>
        <v>-990</v>
      </c>
      <c r="U9294" s="38">
        <f ca="1">SUM($R$9:S9294)</f>
        <v>-238140</v>
      </c>
    </row>
    <row r="9295" spans="16:21" x14ac:dyDescent="0.2">
      <c r="P9295">
        <v>9287</v>
      </c>
      <c r="Q9295" s="37">
        <f t="shared" ca="1" si="580"/>
        <v>0</v>
      </c>
      <c r="R9295" s="38">
        <f t="shared" si="581"/>
        <v>10</v>
      </c>
      <c r="S9295" s="38">
        <f t="shared" ca="1" si="582"/>
        <v>0</v>
      </c>
      <c r="T9295" s="38">
        <f t="shared" ca="1" si="583"/>
        <v>10</v>
      </c>
      <c r="U9295" s="38">
        <f ca="1">SUM($R$9:S9295)</f>
        <v>-238130</v>
      </c>
    </row>
    <row r="9296" spans="16:21" x14ac:dyDescent="0.2">
      <c r="P9296">
        <v>9288</v>
      </c>
      <c r="Q9296" s="37">
        <f t="shared" ca="1" si="580"/>
        <v>0</v>
      </c>
      <c r="R9296" s="38">
        <f t="shared" si="581"/>
        <v>10</v>
      </c>
      <c r="S9296" s="38">
        <f t="shared" ca="1" si="582"/>
        <v>0</v>
      </c>
      <c r="T9296" s="38">
        <f t="shared" ca="1" si="583"/>
        <v>10</v>
      </c>
      <c r="U9296" s="38">
        <f ca="1">SUM($R$9:S9296)</f>
        <v>-238120</v>
      </c>
    </row>
    <row r="9297" spans="16:21" x14ac:dyDescent="0.2">
      <c r="P9297">
        <v>9289</v>
      </c>
      <c r="Q9297" s="37">
        <f t="shared" ca="1" si="580"/>
        <v>0</v>
      </c>
      <c r="R9297" s="38">
        <f t="shared" si="581"/>
        <v>10</v>
      </c>
      <c r="S9297" s="38">
        <f t="shared" ca="1" si="582"/>
        <v>0</v>
      </c>
      <c r="T9297" s="38">
        <f t="shared" ca="1" si="583"/>
        <v>10</v>
      </c>
      <c r="U9297" s="38">
        <f ca="1">SUM($R$9:S9297)</f>
        <v>-238110</v>
      </c>
    </row>
    <row r="9298" spans="16:21" x14ac:dyDescent="0.2">
      <c r="P9298">
        <v>9290</v>
      </c>
      <c r="Q9298" s="37">
        <f t="shared" ca="1" si="580"/>
        <v>1</v>
      </c>
      <c r="R9298" s="38">
        <f t="shared" si="581"/>
        <v>10</v>
      </c>
      <c r="S9298" s="38">
        <f t="shared" ca="1" si="582"/>
        <v>-1000</v>
      </c>
      <c r="T9298" s="38">
        <f t="shared" ca="1" si="583"/>
        <v>-990</v>
      </c>
      <c r="U9298" s="38">
        <f ca="1">SUM($R$9:S9298)</f>
        <v>-239100</v>
      </c>
    </row>
    <row r="9299" spans="16:21" x14ac:dyDescent="0.2">
      <c r="P9299">
        <v>9291</v>
      </c>
      <c r="Q9299" s="37">
        <f t="shared" ca="1" si="580"/>
        <v>0</v>
      </c>
      <c r="R9299" s="38">
        <f t="shared" si="581"/>
        <v>10</v>
      </c>
      <c r="S9299" s="38">
        <f t="shared" ca="1" si="582"/>
        <v>0</v>
      </c>
      <c r="T9299" s="38">
        <f t="shared" ca="1" si="583"/>
        <v>10</v>
      </c>
      <c r="U9299" s="38">
        <f ca="1">SUM($R$9:S9299)</f>
        <v>-239090</v>
      </c>
    </row>
    <row r="9300" spans="16:21" x14ac:dyDescent="0.2">
      <c r="P9300">
        <v>9292</v>
      </c>
      <c r="Q9300" s="37">
        <f t="shared" ca="1" si="580"/>
        <v>0</v>
      </c>
      <c r="R9300" s="38">
        <f t="shared" si="581"/>
        <v>10</v>
      </c>
      <c r="S9300" s="38">
        <f t="shared" ca="1" si="582"/>
        <v>0</v>
      </c>
      <c r="T9300" s="38">
        <f t="shared" ca="1" si="583"/>
        <v>10</v>
      </c>
      <c r="U9300" s="38">
        <f ca="1">SUM($R$9:S9300)</f>
        <v>-239080</v>
      </c>
    </row>
    <row r="9301" spans="16:21" x14ac:dyDescent="0.2">
      <c r="P9301">
        <v>9293</v>
      </c>
      <c r="Q9301" s="37">
        <f t="shared" ca="1" si="580"/>
        <v>0</v>
      </c>
      <c r="R9301" s="38">
        <f t="shared" si="581"/>
        <v>10</v>
      </c>
      <c r="S9301" s="38">
        <f t="shared" ca="1" si="582"/>
        <v>0</v>
      </c>
      <c r="T9301" s="38">
        <f t="shared" ca="1" si="583"/>
        <v>10</v>
      </c>
      <c r="U9301" s="38">
        <f ca="1">SUM($R$9:S9301)</f>
        <v>-239070</v>
      </c>
    </row>
    <row r="9302" spans="16:21" x14ac:dyDescent="0.2">
      <c r="P9302">
        <v>9294</v>
      </c>
      <c r="Q9302" s="37">
        <f t="shared" ca="1" si="580"/>
        <v>0</v>
      </c>
      <c r="R9302" s="38">
        <f t="shared" si="581"/>
        <v>10</v>
      </c>
      <c r="S9302" s="38">
        <f t="shared" ca="1" si="582"/>
        <v>0</v>
      </c>
      <c r="T9302" s="38">
        <f t="shared" ca="1" si="583"/>
        <v>10</v>
      </c>
      <c r="U9302" s="38">
        <f ca="1">SUM($R$9:S9302)</f>
        <v>-239060</v>
      </c>
    </row>
    <row r="9303" spans="16:21" x14ac:dyDescent="0.2">
      <c r="P9303">
        <v>9295</v>
      </c>
      <c r="Q9303" s="37">
        <f t="shared" ca="1" si="580"/>
        <v>0</v>
      </c>
      <c r="R9303" s="38">
        <f t="shared" si="581"/>
        <v>10</v>
      </c>
      <c r="S9303" s="38">
        <f t="shared" ca="1" si="582"/>
        <v>0</v>
      </c>
      <c r="T9303" s="38">
        <f t="shared" ca="1" si="583"/>
        <v>10</v>
      </c>
      <c r="U9303" s="38">
        <f ca="1">SUM($R$9:S9303)</f>
        <v>-239050</v>
      </c>
    </row>
    <row r="9304" spans="16:21" x14ac:dyDescent="0.2">
      <c r="P9304">
        <v>9296</v>
      </c>
      <c r="Q9304" s="37">
        <f t="shared" ca="1" si="580"/>
        <v>0</v>
      </c>
      <c r="R9304" s="38">
        <f t="shared" si="581"/>
        <v>10</v>
      </c>
      <c r="S9304" s="38">
        <f t="shared" ca="1" si="582"/>
        <v>0</v>
      </c>
      <c r="T9304" s="38">
        <f t="shared" ca="1" si="583"/>
        <v>10</v>
      </c>
      <c r="U9304" s="38">
        <f ca="1">SUM($R$9:S9304)</f>
        <v>-239040</v>
      </c>
    </row>
    <row r="9305" spans="16:21" x14ac:dyDescent="0.2">
      <c r="P9305">
        <v>9297</v>
      </c>
      <c r="Q9305" s="37">
        <f t="shared" ca="1" si="580"/>
        <v>0</v>
      </c>
      <c r="R9305" s="38">
        <f t="shared" si="581"/>
        <v>10</v>
      </c>
      <c r="S9305" s="38">
        <f t="shared" ca="1" si="582"/>
        <v>0</v>
      </c>
      <c r="T9305" s="38">
        <f t="shared" ca="1" si="583"/>
        <v>10</v>
      </c>
      <c r="U9305" s="38">
        <f ca="1">SUM($R$9:S9305)</f>
        <v>-239030</v>
      </c>
    </row>
    <row r="9306" spans="16:21" x14ac:dyDescent="0.2">
      <c r="P9306">
        <v>9298</v>
      </c>
      <c r="Q9306" s="37">
        <f t="shared" ca="1" si="580"/>
        <v>0</v>
      </c>
      <c r="R9306" s="38">
        <f t="shared" si="581"/>
        <v>10</v>
      </c>
      <c r="S9306" s="38">
        <f t="shared" ca="1" si="582"/>
        <v>0</v>
      </c>
      <c r="T9306" s="38">
        <f t="shared" ca="1" si="583"/>
        <v>10</v>
      </c>
      <c r="U9306" s="38">
        <f ca="1">SUM($R$9:S9306)</f>
        <v>-239020</v>
      </c>
    </row>
    <row r="9307" spans="16:21" x14ac:dyDescent="0.2">
      <c r="P9307">
        <v>9299</v>
      </c>
      <c r="Q9307" s="37">
        <f t="shared" ca="1" si="580"/>
        <v>0</v>
      </c>
      <c r="R9307" s="38">
        <f t="shared" si="581"/>
        <v>10</v>
      </c>
      <c r="S9307" s="38">
        <f t="shared" ca="1" si="582"/>
        <v>0</v>
      </c>
      <c r="T9307" s="38">
        <f t="shared" ca="1" si="583"/>
        <v>10</v>
      </c>
      <c r="U9307" s="38">
        <f ca="1">SUM($R$9:S9307)</f>
        <v>-239010</v>
      </c>
    </row>
    <row r="9308" spans="16:21" x14ac:dyDescent="0.2">
      <c r="P9308">
        <v>9300</v>
      </c>
      <c r="Q9308" s="37">
        <f t="shared" ca="1" si="580"/>
        <v>0</v>
      </c>
      <c r="R9308" s="38">
        <f t="shared" si="581"/>
        <v>10</v>
      </c>
      <c r="S9308" s="38">
        <f t="shared" ca="1" si="582"/>
        <v>0</v>
      </c>
      <c r="T9308" s="38">
        <f t="shared" ca="1" si="583"/>
        <v>10</v>
      </c>
      <c r="U9308" s="38">
        <f ca="1">SUM($R$9:S9308)</f>
        <v>-239000</v>
      </c>
    </row>
    <row r="9309" spans="16:21" x14ac:dyDescent="0.2">
      <c r="P9309">
        <v>9301</v>
      </c>
      <c r="Q9309" s="37">
        <f t="shared" ca="1" si="580"/>
        <v>0</v>
      </c>
      <c r="R9309" s="38">
        <f t="shared" si="581"/>
        <v>10</v>
      </c>
      <c r="S9309" s="38">
        <f t="shared" ca="1" si="582"/>
        <v>0</v>
      </c>
      <c r="T9309" s="38">
        <f t="shared" ca="1" si="583"/>
        <v>10</v>
      </c>
      <c r="U9309" s="38">
        <f ca="1">SUM($R$9:S9309)</f>
        <v>-238990</v>
      </c>
    </row>
    <row r="9310" spans="16:21" x14ac:dyDescent="0.2">
      <c r="P9310">
        <v>9302</v>
      </c>
      <c r="Q9310" s="37">
        <f t="shared" ca="1" si="580"/>
        <v>0</v>
      </c>
      <c r="R9310" s="38">
        <f t="shared" si="581"/>
        <v>10</v>
      </c>
      <c r="S9310" s="38">
        <f t="shared" ca="1" si="582"/>
        <v>0</v>
      </c>
      <c r="T9310" s="38">
        <f t="shared" ca="1" si="583"/>
        <v>10</v>
      </c>
      <c r="U9310" s="38">
        <f ca="1">SUM($R$9:S9310)</f>
        <v>-238980</v>
      </c>
    </row>
    <row r="9311" spans="16:21" x14ac:dyDescent="0.2">
      <c r="P9311">
        <v>9303</v>
      </c>
      <c r="Q9311" s="37">
        <f t="shared" ca="1" si="580"/>
        <v>0</v>
      </c>
      <c r="R9311" s="38">
        <f t="shared" si="581"/>
        <v>10</v>
      </c>
      <c r="S9311" s="38">
        <f t="shared" ca="1" si="582"/>
        <v>0</v>
      </c>
      <c r="T9311" s="38">
        <f t="shared" ca="1" si="583"/>
        <v>10</v>
      </c>
      <c r="U9311" s="38">
        <f ca="1">SUM($R$9:S9311)</f>
        <v>-238970</v>
      </c>
    </row>
    <row r="9312" spans="16:21" x14ac:dyDescent="0.2">
      <c r="P9312">
        <v>9304</v>
      </c>
      <c r="Q9312" s="37">
        <f t="shared" ca="1" si="580"/>
        <v>0</v>
      </c>
      <c r="R9312" s="38">
        <f t="shared" si="581"/>
        <v>10</v>
      </c>
      <c r="S9312" s="38">
        <f t="shared" ca="1" si="582"/>
        <v>0</v>
      </c>
      <c r="T9312" s="38">
        <f t="shared" ca="1" si="583"/>
        <v>10</v>
      </c>
      <c r="U9312" s="38">
        <f ca="1">SUM($R$9:S9312)</f>
        <v>-238960</v>
      </c>
    </row>
    <row r="9313" spans="16:21" x14ac:dyDescent="0.2">
      <c r="P9313">
        <v>9305</v>
      </c>
      <c r="Q9313" s="37">
        <f t="shared" ca="1" si="580"/>
        <v>0</v>
      </c>
      <c r="R9313" s="38">
        <f t="shared" si="581"/>
        <v>10</v>
      </c>
      <c r="S9313" s="38">
        <f t="shared" ca="1" si="582"/>
        <v>0</v>
      </c>
      <c r="T9313" s="38">
        <f t="shared" ca="1" si="583"/>
        <v>10</v>
      </c>
      <c r="U9313" s="38">
        <f ca="1">SUM($R$9:S9313)</f>
        <v>-238950</v>
      </c>
    </row>
    <row r="9314" spans="16:21" x14ac:dyDescent="0.2">
      <c r="P9314">
        <v>9306</v>
      </c>
      <c r="Q9314" s="37">
        <f t="shared" ca="1" si="580"/>
        <v>0</v>
      </c>
      <c r="R9314" s="38">
        <f t="shared" si="581"/>
        <v>10</v>
      </c>
      <c r="S9314" s="38">
        <f t="shared" ca="1" si="582"/>
        <v>0</v>
      </c>
      <c r="T9314" s="38">
        <f t="shared" ca="1" si="583"/>
        <v>10</v>
      </c>
      <c r="U9314" s="38">
        <f ca="1">SUM($R$9:S9314)</f>
        <v>-238940</v>
      </c>
    </row>
    <row r="9315" spans="16:21" x14ac:dyDescent="0.2">
      <c r="P9315">
        <v>9307</v>
      </c>
      <c r="Q9315" s="37">
        <f t="shared" ca="1" si="580"/>
        <v>0</v>
      </c>
      <c r="R9315" s="38">
        <f t="shared" si="581"/>
        <v>10</v>
      </c>
      <c r="S9315" s="38">
        <f t="shared" ca="1" si="582"/>
        <v>0</v>
      </c>
      <c r="T9315" s="38">
        <f t="shared" ca="1" si="583"/>
        <v>10</v>
      </c>
      <c r="U9315" s="38">
        <f ca="1">SUM($R$9:S9315)</f>
        <v>-238930</v>
      </c>
    </row>
    <row r="9316" spans="16:21" x14ac:dyDescent="0.2">
      <c r="P9316">
        <v>9308</v>
      </c>
      <c r="Q9316" s="37">
        <f t="shared" ca="1" si="580"/>
        <v>0</v>
      </c>
      <c r="R9316" s="38">
        <f t="shared" si="581"/>
        <v>10</v>
      </c>
      <c r="S9316" s="38">
        <f t="shared" ca="1" si="582"/>
        <v>0</v>
      </c>
      <c r="T9316" s="38">
        <f t="shared" ca="1" si="583"/>
        <v>10</v>
      </c>
      <c r="U9316" s="38">
        <f ca="1">SUM($R$9:S9316)</f>
        <v>-238920</v>
      </c>
    </row>
    <row r="9317" spans="16:21" x14ac:dyDescent="0.2">
      <c r="P9317">
        <v>9309</v>
      </c>
      <c r="Q9317" s="37">
        <f t="shared" ca="1" si="580"/>
        <v>0</v>
      </c>
      <c r="R9317" s="38">
        <f t="shared" si="581"/>
        <v>10</v>
      </c>
      <c r="S9317" s="38">
        <f t="shared" ca="1" si="582"/>
        <v>0</v>
      </c>
      <c r="T9317" s="38">
        <f t="shared" ca="1" si="583"/>
        <v>10</v>
      </c>
      <c r="U9317" s="38">
        <f ca="1">SUM($R$9:S9317)</f>
        <v>-238910</v>
      </c>
    </row>
    <row r="9318" spans="16:21" x14ac:dyDescent="0.2">
      <c r="P9318">
        <v>9310</v>
      </c>
      <c r="Q9318" s="37">
        <f t="shared" ca="1" si="580"/>
        <v>0</v>
      </c>
      <c r="R9318" s="38">
        <f t="shared" si="581"/>
        <v>10</v>
      </c>
      <c r="S9318" s="38">
        <f t="shared" ca="1" si="582"/>
        <v>0</v>
      </c>
      <c r="T9318" s="38">
        <f t="shared" ca="1" si="583"/>
        <v>10</v>
      </c>
      <c r="U9318" s="38">
        <f ca="1">SUM($R$9:S9318)</f>
        <v>-238900</v>
      </c>
    </row>
    <row r="9319" spans="16:21" x14ac:dyDescent="0.2">
      <c r="P9319">
        <v>9311</v>
      </c>
      <c r="Q9319" s="37">
        <f t="shared" ca="1" si="580"/>
        <v>0</v>
      </c>
      <c r="R9319" s="38">
        <f t="shared" si="581"/>
        <v>10</v>
      </c>
      <c r="S9319" s="38">
        <f t="shared" ca="1" si="582"/>
        <v>0</v>
      </c>
      <c r="T9319" s="38">
        <f t="shared" ca="1" si="583"/>
        <v>10</v>
      </c>
      <c r="U9319" s="38">
        <f ca="1">SUM($R$9:S9319)</f>
        <v>-238890</v>
      </c>
    </row>
    <row r="9320" spans="16:21" x14ac:dyDescent="0.2">
      <c r="P9320">
        <v>9312</v>
      </c>
      <c r="Q9320" s="37">
        <f t="shared" ca="1" si="580"/>
        <v>0</v>
      </c>
      <c r="R9320" s="38">
        <f t="shared" si="581"/>
        <v>10</v>
      </c>
      <c r="S9320" s="38">
        <f t="shared" ca="1" si="582"/>
        <v>0</v>
      </c>
      <c r="T9320" s="38">
        <f t="shared" ca="1" si="583"/>
        <v>10</v>
      </c>
      <c r="U9320" s="38">
        <f ca="1">SUM($R$9:S9320)</f>
        <v>-238880</v>
      </c>
    </row>
    <row r="9321" spans="16:21" x14ac:dyDescent="0.2">
      <c r="P9321">
        <v>9313</v>
      </c>
      <c r="Q9321" s="37">
        <f t="shared" ca="1" si="580"/>
        <v>0</v>
      </c>
      <c r="R9321" s="38">
        <f t="shared" si="581"/>
        <v>10</v>
      </c>
      <c r="S9321" s="38">
        <f t="shared" ca="1" si="582"/>
        <v>0</v>
      </c>
      <c r="T9321" s="38">
        <f t="shared" ca="1" si="583"/>
        <v>10</v>
      </c>
      <c r="U9321" s="38">
        <f ca="1">SUM($R$9:S9321)</f>
        <v>-238870</v>
      </c>
    </row>
    <row r="9322" spans="16:21" x14ac:dyDescent="0.2">
      <c r="P9322">
        <v>9314</v>
      </c>
      <c r="Q9322" s="37">
        <f t="shared" ca="1" si="580"/>
        <v>0</v>
      </c>
      <c r="R9322" s="38">
        <f t="shared" si="581"/>
        <v>10</v>
      </c>
      <c r="S9322" s="38">
        <f t="shared" ca="1" si="582"/>
        <v>0</v>
      </c>
      <c r="T9322" s="38">
        <f t="shared" ca="1" si="583"/>
        <v>10</v>
      </c>
      <c r="U9322" s="38">
        <f ca="1">SUM($R$9:S9322)</f>
        <v>-238860</v>
      </c>
    </row>
    <row r="9323" spans="16:21" x14ac:dyDescent="0.2">
      <c r="P9323">
        <v>9315</v>
      </c>
      <c r="Q9323" s="37">
        <f t="shared" ca="1" si="580"/>
        <v>0</v>
      </c>
      <c r="R9323" s="38">
        <f t="shared" si="581"/>
        <v>10</v>
      </c>
      <c r="S9323" s="38">
        <f t="shared" ca="1" si="582"/>
        <v>0</v>
      </c>
      <c r="T9323" s="38">
        <f t="shared" ca="1" si="583"/>
        <v>10</v>
      </c>
      <c r="U9323" s="38">
        <f ca="1">SUM($R$9:S9323)</f>
        <v>-238850</v>
      </c>
    </row>
    <row r="9324" spans="16:21" x14ac:dyDescent="0.2">
      <c r="P9324">
        <v>9316</v>
      </c>
      <c r="Q9324" s="37">
        <f t="shared" ca="1" si="580"/>
        <v>0</v>
      </c>
      <c r="R9324" s="38">
        <f t="shared" si="581"/>
        <v>10</v>
      </c>
      <c r="S9324" s="38">
        <f t="shared" ca="1" si="582"/>
        <v>0</v>
      </c>
      <c r="T9324" s="38">
        <f t="shared" ca="1" si="583"/>
        <v>10</v>
      </c>
      <c r="U9324" s="38">
        <f ca="1">SUM($R$9:S9324)</f>
        <v>-238840</v>
      </c>
    </row>
    <row r="9325" spans="16:21" x14ac:dyDescent="0.2">
      <c r="P9325">
        <v>9317</v>
      </c>
      <c r="Q9325" s="37">
        <f t="shared" ca="1" si="580"/>
        <v>0</v>
      </c>
      <c r="R9325" s="38">
        <f t="shared" si="581"/>
        <v>10</v>
      </c>
      <c r="S9325" s="38">
        <f t="shared" ca="1" si="582"/>
        <v>0</v>
      </c>
      <c r="T9325" s="38">
        <f t="shared" ca="1" si="583"/>
        <v>10</v>
      </c>
      <c r="U9325" s="38">
        <f ca="1">SUM($R$9:S9325)</f>
        <v>-238830</v>
      </c>
    </row>
    <row r="9326" spans="16:21" x14ac:dyDescent="0.2">
      <c r="P9326">
        <v>9318</v>
      </c>
      <c r="Q9326" s="37">
        <f t="shared" ca="1" si="580"/>
        <v>0</v>
      </c>
      <c r="R9326" s="38">
        <f t="shared" si="581"/>
        <v>10</v>
      </c>
      <c r="S9326" s="38">
        <f t="shared" ca="1" si="582"/>
        <v>0</v>
      </c>
      <c r="T9326" s="38">
        <f t="shared" ca="1" si="583"/>
        <v>10</v>
      </c>
      <c r="U9326" s="38">
        <f ca="1">SUM($R$9:S9326)</f>
        <v>-238820</v>
      </c>
    </row>
    <row r="9327" spans="16:21" x14ac:dyDescent="0.2">
      <c r="P9327">
        <v>9319</v>
      </c>
      <c r="Q9327" s="37">
        <f t="shared" ca="1" si="580"/>
        <v>0</v>
      </c>
      <c r="R9327" s="38">
        <f t="shared" si="581"/>
        <v>10</v>
      </c>
      <c r="S9327" s="38">
        <f t="shared" ca="1" si="582"/>
        <v>0</v>
      </c>
      <c r="T9327" s="38">
        <f t="shared" ca="1" si="583"/>
        <v>10</v>
      </c>
      <c r="U9327" s="38">
        <f ca="1">SUM($R$9:S9327)</f>
        <v>-238810</v>
      </c>
    </row>
    <row r="9328" spans="16:21" x14ac:dyDescent="0.2">
      <c r="P9328">
        <v>9320</v>
      </c>
      <c r="Q9328" s="37">
        <f t="shared" ca="1" si="580"/>
        <v>0</v>
      </c>
      <c r="R9328" s="38">
        <f t="shared" si="581"/>
        <v>10</v>
      </c>
      <c r="S9328" s="38">
        <f t="shared" ca="1" si="582"/>
        <v>0</v>
      </c>
      <c r="T9328" s="38">
        <f t="shared" ca="1" si="583"/>
        <v>10</v>
      </c>
      <c r="U9328" s="38">
        <f ca="1">SUM($R$9:S9328)</f>
        <v>-238800</v>
      </c>
    </row>
    <row r="9329" spans="16:21" x14ac:dyDescent="0.2">
      <c r="P9329">
        <v>9321</v>
      </c>
      <c r="Q9329" s="37">
        <f t="shared" ref="Q9329:Q9392" ca="1" si="584">IF(RAND()&lt;$C$2,1,0)</f>
        <v>0</v>
      </c>
      <c r="R9329" s="38">
        <f t="shared" ref="R9329:R9392" si="585">$G$2</f>
        <v>10</v>
      </c>
      <c r="S9329" s="38">
        <f t="shared" ref="S9329:S9392" ca="1" si="586">IF(Q9329=1,$G$3,$G$4)</f>
        <v>0</v>
      </c>
      <c r="T9329" s="38">
        <f t="shared" ca="1" si="583"/>
        <v>10</v>
      </c>
      <c r="U9329" s="38">
        <f ca="1">SUM($R$9:S9329)</f>
        <v>-238790</v>
      </c>
    </row>
    <row r="9330" spans="16:21" x14ac:dyDescent="0.2">
      <c r="P9330">
        <v>9322</v>
      </c>
      <c r="Q9330" s="37">
        <f t="shared" ca="1" si="584"/>
        <v>0</v>
      </c>
      <c r="R9330" s="38">
        <f t="shared" si="585"/>
        <v>10</v>
      </c>
      <c r="S9330" s="38">
        <f t="shared" ca="1" si="586"/>
        <v>0</v>
      </c>
      <c r="T9330" s="38">
        <f t="shared" ca="1" si="583"/>
        <v>10</v>
      </c>
      <c r="U9330" s="38">
        <f ca="1">SUM($R$9:S9330)</f>
        <v>-238780</v>
      </c>
    </row>
    <row r="9331" spans="16:21" x14ac:dyDescent="0.2">
      <c r="P9331">
        <v>9323</v>
      </c>
      <c r="Q9331" s="37">
        <f t="shared" ca="1" si="584"/>
        <v>0</v>
      </c>
      <c r="R9331" s="38">
        <f t="shared" si="585"/>
        <v>10</v>
      </c>
      <c r="S9331" s="38">
        <f t="shared" ca="1" si="586"/>
        <v>0</v>
      </c>
      <c r="T9331" s="38">
        <f t="shared" ca="1" si="583"/>
        <v>10</v>
      </c>
      <c r="U9331" s="38">
        <f ca="1">SUM($R$9:S9331)</f>
        <v>-238770</v>
      </c>
    </row>
    <row r="9332" spans="16:21" x14ac:dyDescent="0.2">
      <c r="P9332">
        <v>9324</v>
      </c>
      <c r="Q9332" s="37">
        <f t="shared" ca="1" si="584"/>
        <v>0</v>
      </c>
      <c r="R9332" s="38">
        <f t="shared" si="585"/>
        <v>10</v>
      </c>
      <c r="S9332" s="38">
        <f t="shared" ca="1" si="586"/>
        <v>0</v>
      </c>
      <c r="T9332" s="38">
        <f t="shared" ca="1" si="583"/>
        <v>10</v>
      </c>
      <c r="U9332" s="38">
        <f ca="1">SUM($R$9:S9332)</f>
        <v>-238760</v>
      </c>
    </row>
    <row r="9333" spans="16:21" x14ac:dyDescent="0.2">
      <c r="P9333">
        <v>9325</v>
      </c>
      <c r="Q9333" s="37">
        <f t="shared" ca="1" si="584"/>
        <v>0</v>
      </c>
      <c r="R9333" s="38">
        <f t="shared" si="585"/>
        <v>10</v>
      </c>
      <c r="S9333" s="38">
        <f t="shared" ca="1" si="586"/>
        <v>0</v>
      </c>
      <c r="T9333" s="38">
        <f t="shared" ca="1" si="583"/>
        <v>10</v>
      </c>
      <c r="U9333" s="38">
        <f ca="1">SUM($R$9:S9333)</f>
        <v>-238750</v>
      </c>
    </row>
    <row r="9334" spans="16:21" x14ac:dyDescent="0.2">
      <c r="P9334">
        <v>9326</v>
      </c>
      <c r="Q9334" s="37">
        <f t="shared" ca="1" si="584"/>
        <v>0</v>
      </c>
      <c r="R9334" s="38">
        <f t="shared" si="585"/>
        <v>10</v>
      </c>
      <c r="S9334" s="38">
        <f t="shared" ca="1" si="586"/>
        <v>0</v>
      </c>
      <c r="T9334" s="38">
        <f t="shared" ca="1" si="583"/>
        <v>10</v>
      </c>
      <c r="U9334" s="38">
        <f ca="1">SUM($R$9:S9334)</f>
        <v>-238740</v>
      </c>
    </row>
    <row r="9335" spans="16:21" x14ac:dyDescent="0.2">
      <c r="P9335">
        <v>9327</v>
      </c>
      <c r="Q9335" s="37">
        <f t="shared" ca="1" si="584"/>
        <v>0</v>
      </c>
      <c r="R9335" s="38">
        <f t="shared" si="585"/>
        <v>10</v>
      </c>
      <c r="S9335" s="38">
        <f t="shared" ca="1" si="586"/>
        <v>0</v>
      </c>
      <c r="T9335" s="38">
        <f t="shared" ca="1" si="583"/>
        <v>10</v>
      </c>
      <c r="U9335" s="38">
        <f ca="1">SUM($R$9:S9335)</f>
        <v>-238730</v>
      </c>
    </row>
    <row r="9336" spans="16:21" x14ac:dyDescent="0.2">
      <c r="P9336">
        <v>9328</v>
      </c>
      <c r="Q9336" s="37">
        <f t="shared" ca="1" si="584"/>
        <v>0</v>
      </c>
      <c r="R9336" s="38">
        <f t="shared" si="585"/>
        <v>10</v>
      </c>
      <c r="S9336" s="38">
        <f t="shared" ca="1" si="586"/>
        <v>0</v>
      </c>
      <c r="T9336" s="38">
        <f t="shared" ca="1" si="583"/>
        <v>10</v>
      </c>
      <c r="U9336" s="38">
        <f ca="1">SUM($R$9:S9336)</f>
        <v>-238720</v>
      </c>
    </row>
    <row r="9337" spans="16:21" x14ac:dyDescent="0.2">
      <c r="P9337">
        <v>9329</v>
      </c>
      <c r="Q9337" s="37">
        <f t="shared" ca="1" si="584"/>
        <v>0</v>
      </c>
      <c r="R9337" s="38">
        <f t="shared" si="585"/>
        <v>10</v>
      </c>
      <c r="S9337" s="38">
        <f t="shared" ca="1" si="586"/>
        <v>0</v>
      </c>
      <c r="T9337" s="38">
        <f t="shared" ca="1" si="583"/>
        <v>10</v>
      </c>
      <c r="U9337" s="38">
        <f ca="1">SUM($R$9:S9337)</f>
        <v>-238710</v>
      </c>
    </row>
    <row r="9338" spans="16:21" x14ac:dyDescent="0.2">
      <c r="P9338">
        <v>9330</v>
      </c>
      <c r="Q9338" s="37">
        <f t="shared" ca="1" si="584"/>
        <v>0</v>
      </c>
      <c r="R9338" s="38">
        <f t="shared" si="585"/>
        <v>10</v>
      </c>
      <c r="S9338" s="38">
        <f t="shared" ca="1" si="586"/>
        <v>0</v>
      </c>
      <c r="T9338" s="38">
        <f t="shared" ca="1" si="583"/>
        <v>10</v>
      </c>
      <c r="U9338" s="38">
        <f ca="1">SUM($R$9:S9338)</f>
        <v>-238700</v>
      </c>
    </row>
    <row r="9339" spans="16:21" x14ac:dyDescent="0.2">
      <c r="P9339">
        <v>9331</v>
      </c>
      <c r="Q9339" s="37">
        <f t="shared" ca="1" si="584"/>
        <v>0</v>
      </c>
      <c r="R9339" s="38">
        <f t="shared" si="585"/>
        <v>10</v>
      </c>
      <c r="S9339" s="38">
        <f t="shared" ca="1" si="586"/>
        <v>0</v>
      </c>
      <c r="T9339" s="38">
        <f t="shared" ca="1" si="583"/>
        <v>10</v>
      </c>
      <c r="U9339" s="38">
        <f ca="1">SUM($R$9:S9339)</f>
        <v>-238690</v>
      </c>
    </row>
    <row r="9340" spans="16:21" x14ac:dyDescent="0.2">
      <c r="P9340">
        <v>9332</v>
      </c>
      <c r="Q9340" s="37">
        <f t="shared" ca="1" si="584"/>
        <v>0</v>
      </c>
      <c r="R9340" s="38">
        <f t="shared" si="585"/>
        <v>10</v>
      </c>
      <c r="S9340" s="38">
        <f t="shared" ca="1" si="586"/>
        <v>0</v>
      </c>
      <c r="T9340" s="38">
        <f t="shared" ca="1" si="583"/>
        <v>10</v>
      </c>
      <c r="U9340" s="38">
        <f ca="1">SUM($R$9:S9340)</f>
        <v>-238680</v>
      </c>
    </row>
    <row r="9341" spans="16:21" x14ac:dyDescent="0.2">
      <c r="P9341">
        <v>9333</v>
      </c>
      <c r="Q9341" s="37">
        <f t="shared" ca="1" si="584"/>
        <v>0</v>
      </c>
      <c r="R9341" s="38">
        <f t="shared" si="585"/>
        <v>10</v>
      </c>
      <c r="S9341" s="38">
        <f t="shared" ca="1" si="586"/>
        <v>0</v>
      </c>
      <c r="T9341" s="38">
        <f t="shared" ca="1" si="583"/>
        <v>10</v>
      </c>
      <c r="U9341" s="38">
        <f ca="1">SUM($R$9:S9341)</f>
        <v>-238670</v>
      </c>
    </row>
    <row r="9342" spans="16:21" x14ac:dyDescent="0.2">
      <c r="P9342">
        <v>9334</v>
      </c>
      <c r="Q9342" s="37">
        <f t="shared" ca="1" si="584"/>
        <v>0</v>
      </c>
      <c r="R9342" s="38">
        <f t="shared" si="585"/>
        <v>10</v>
      </c>
      <c r="S9342" s="38">
        <f t="shared" ca="1" si="586"/>
        <v>0</v>
      </c>
      <c r="T9342" s="38">
        <f t="shared" ca="1" si="583"/>
        <v>10</v>
      </c>
      <c r="U9342" s="38">
        <f ca="1">SUM($R$9:S9342)</f>
        <v>-238660</v>
      </c>
    </row>
    <row r="9343" spans="16:21" x14ac:dyDescent="0.2">
      <c r="P9343">
        <v>9335</v>
      </c>
      <c r="Q9343" s="37">
        <f t="shared" ca="1" si="584"/>
        <v>0</v>
      </c>
      <c r="R9343" s="38">
        <f t="shared" si="585"/>
        <v>10</v>
      </c>
      <c r="S9343" s="38">
        <f t="shared" ca="1" si="586"/>
        <v>0</v>
      </c>
      <c r="T9343" s="38">
        <f t="shared" ca="1" si="583"/>
        <v>10</v>
      </c>
      <c r="U9343" s="38">
        <f ca="1">SUM($R$9:S9343)</f>
        <v>-238650</v>
      </c>
    </row>
    <row r="9344" spans="16:21" x14ac:dyDescent="0.2">
      <c r="P9344">
        <v>9336</v>
      </c>
      <c r="Q9344" s="37">
        <f t="shared" ca="1" si="584"/>
        <v>0</v>
      </c>
      <c r="R9344" s="38">
        <f t="shared" si="585"/>
        <v>10</v>
      </c>
      <c r="S9344" s="38">
        <f t="shared" ca="1" si="586"/>
        <v>0</v>
      </c>
      <c r="T9344" s="38">
        <f t="shared" ca="1" si="583"/>
        <v>10</v>
      </c>
      <c r="U9344" s="38">
        <f ca="1">SUM($R$9:S9344)</f>
        <v>-238640</v>
      </c>
    </row>
    <row r="9345" spans="16:21" x14ac:dyDescent="0.2">
      <c r="P9345">
        <v>9337</v>
      </c>
      <c r="Q9345" s="37">
        <f t="shared" ca="1" si="584"/>
        <v>0</v>
      </c>
      <c r="R9345" s="38">
        <f t="shared" si="585"/>
        <v>10</v>
      </c>
      <c r="S9345" s="38">
        <f t="shared" ca="1" si="586"/>
        <v>0</v>
      </c>
      <c r="T9345" s="38">
        <f t="shared" ca="1" si="583"/>
        <v>10</v>
      </c>
      <c r="U9345" s="38">
        <f ca="1">SUM($R$9:S9345)</f>
        <v>-238630</v>
      </c>
    </row>
    <row r="9346" spans="16:21" x14ac:dyDescent="0.2">
      <c r="P9346">
        <v>9338</v>
      </c>
      <c r="Q9346" s="37">
        <f t="shared" ca="1" si="584"/>
        <v>0</v>
      </c>
      <c r="R9346" s="38">
        <f t="shared" si="585"/>
        <v>10</v>
      </c>
      <c r="S9346" s="38">
        <f t="shared" ca="1" si="586"/>
        <v>0</v>
      </c>
      <c r="T9346" s="38">
        <f t="shared" ca="1" si="583"/>
        <v>10</v>
      </c>
      <c r="U9346" s="38">
        <f ca="1">SUM($R$9:S9346)</f>
        <v>-238620</v>
      </c>
    </row>
    <row r="9347" spans="16:21" x14ac:dyDescent="0.2">
      <c r="P9347">
        <v>9339</v>
      </c>
      <c r="Q9347" s="37">
        <f t="shared" ca="1" si="584"/>
        <v>0</v>
      </c>
      <c r="R9347" s="38">
        <f t="shared" si="585"/>
        <v>10</v>
      </c>
      <c r="S9347" s="38">
        <f t="shared" ca="1" si="586"/>
        <v>0</v>
      </c>
      <c r="T9347" s="38">
        <f t="shared" ca="1" si="583"/>
        <v>10</v>
      </c>
      <c r="U9347" s="38">
        <f ca="1">SUM($R$9:S9347)</f>
        <v>-238610</v>
      </c>
    </row>
    <row r="9348" spans="16:21" x14ac:dyDescent="0.2">
      <c r="P9348">
        <v>9340</v>
      </c>
      <c r="Q9348" s="37">
        <f t="shared" ca="1" si="584"/>
        <v>0</v>
      </c>
      <c r="R9348" s="38">
        <f t="shared" si="585"/>
        <v>10</v>
      </c>
      <c r="S9348" s="38">
        <f t="shared" ca="1" si="586"/>
        <v>0</v>
      </c>
      <c r="T9348" s="38">
        <f t="shared" ca="1" si="583"/>
        <v>10</v>
      </c>
      <c r="U9348" s="38">
        <f ca="1">SUM($R$9:S9348)</f>
        <v>-238600</v>
      </c>
    </row>
    <row r="9349" spans="16:21" x14ac:dyDescent="0.2">
      <c r="P9349">
        <v>9341</v>
      </c>
      <c r="Q9349" s="37">
        <f t="shared" ca="1" si="584"/>
        <v>0</v>
      </c>
      <c r="R9349" s="38">
        <f t="shared" si="585"/>
        <v>10</v>
      </c>
      <c r="S9349" s="38">
        <f t="shared" ca="1" si="586"/>
        <v>0</v>
      </c>
      <c r="T9349" s="38">
        <f t="shared" ca="1" si="583"/>
        <v>10</v>
      </c>
      <c r="U9349" s="38">
        <f ca="1">SUM($R$9:S9349)</f>
        <v>-238590</v>
      </c>
    </row>
    <row r="9350" spans="16:21" x14ac:dyDescent="0.2">
      <c r="P9350">
        <v>9342</v>
      </c>
      <c r="Q9350" s="37">
        <f t="shared" ca="1" si="584"/>
        <v>0</v>
      </c>
      <c r="R9350" s="38">
        <f t="shared" si="585"/>
        <v>10</v>
      </c>
      <c r="S9350" s="38">
        <f t="shared" ca="1" si="586"/>
        <v>0</v>
      </c>
      <c r="T9350" s="38">
        <f t="shared" ca="1" si="583"/>
        <v>10</v>
      </c>
      <c r="U9350" s="38">
        <f ca="1">SUM($R$9:S9350)</f>
        <v>-238580</v>
      </c>
    </row>
    <row r="9351" spans="16:21" x14ac:dyDescent="0.2">
      <c r="P9351">
        <v>9343</v>
      </c>
      <c r="Q9351" s="37">
        <f t="shared" ca="1" si="584"/>
        <v>0</v>
      </c>
      <c r="R9351" s="38">
        <f t="shared" si="585"/>
        <v>10</v>
      </c>
      <c r="S9351" s="38">
        <f t="shared" ca="1" si="586"/>
        <v>0</v>
      </c>
      <c r="T9351" s="38">
        <f t="shared" ca="1" si="583"/>
        <v>10</v>
      </c>
      <c r="U9351" s="38">
        <f ca="1">SUM($R$9:S9351)</f>
        <v>-238570</v>
      </c>
    </row>
    <row r="9352" spans="16:21" x14ac:dyDescent="0.2">
      <c r="P9352">
        <v>9344</v>
      </c>
      <c r="Q9352" s="37">
        <f t="shared" ca="1" si="584"/>
        <v>0</v>
      </c>
      <c r="R9352" s="38">
        <f t="shared" si="585"/>
        <v>10</v>
      </c>
      <c r="S9352" s="38">
        <f t="shared" ca="1" si="586"/>
        <v>0</v>
      </c>
      <c r="T9352" s="38">
        <f t="shared" ca="1" si="583"/>
        <v>10</v>
      </c>
      <c r="U9352" s="38">
        <f ca="1">SUM($R$9:S9352)</f>
        <v>-238560</v>
      </c>
    </row>
    <row r="9353" spans="16:21" x14ac:dyDescent="0.2">
      <c r="P9353">
        <v>9345</v>
      </c>
      <c r="Q9353" s="37">
        <f t="shared" ca="1" si="584"/>
        <v>0</v>
      </c>
      <c r="R9353" s="38">
        <f t="shared" si="585"/>
        <v>10</v>
      </c>
      <c r="S9353" s="38">
        <f t="shared" ca="1" si="586"/>
        <v>0</v>
      </c>
      <c r="T9353" s="38">
        <f t="shared" ca="1" si="583"/>
        <v>10</v>
      </c>
      <c r="U9353" s="38">
        <f ca="1">SUM($R$9:S9353)</f>
        <v>-238550</v>
      </c>
    </row>
    <row r="9354" spans="16:21" x14ac:dyDescent="0.2">
      <c r="P9354">
        <v>9346</v>
      </c>
      <c r="Q9354" s="37">
        <f t="shared" ca="1" si="584"/>
        <v>0</v>
      </c>
      <c r="R9354" s="38">
        <f t="shared" si="585"/>
        <v>10</v>
      </c>
      <c r="S9354" s="38">
        <f t="shared" ca="1" si="586"/>
        <v>0</v>
      </c>
      <c r="T9354" s="38">
        <f t="shared" ref="T9354:T9417" ca="1" si="587">R9354+S9354</f>
        <v>10</v>
      </c>
      <c r="U9354" s="38">
        <f ca="1">SUM($R$9:S9354)</f>
        <v>-238540</v>
      </c>
    </row>
    <row r="9355" spans="16:21" x14ac:dyDescent="0.2">
      <c r="P9355">
        <v>9347</v>
      </c>
      <c r="Q9355" s="37">
        <f t="shared" ca="1" si="584"/>
        <v>0</v>
      </c>
      <c r="R9355" s="38">
        <f t="shared" si="585"/>
        <v>10</v>
      </c>
      <c r="S9355" s="38">
        <f t="shared" ca="1" si="586"/>
        <v>0</v>
      </c>
      <c r="T9355" s="38">
        <f t="shared" ca="1" si="587"/>
        <v>10</v>
      </c>
      <c r="U9355" s="38">
        <f ca="1">SUM($R$9:S9355)</f>
        <v>-238530</v>
      </c>
    </row>
    <row r="9356" spans="16:21" x14ac:dyDescent="0.2">
      <c r="P9356">
        <v>9348</v>
      </c>
      <c r="Q9356" s="37">
        <f t="shared" ca="1" si="584"/>
        <v>0</v>
      </c>
      <c r="R9356" s="38">
        <f t="shared" si="585"/>
        <v>10</v>
      </c>
      <c r="S9356" s="38">
        <f t="shared" ca="1" si="586"/>
        <v>0</v>
      </c>
      <c r="T9356" s="38">
        <f t="shared" ca="1" si="587"/>
        <v>10</v>
      </c>
      <c r="U9356" s="38">
        <f ca="1">SUM($R$9:S9356)</f>
        <v>-238520</v>
      </c>
    </row>
    <row r="9357" spans="16:21" x14ac:dyDescent="0.2">
      <c r="P9357">
        <v>9349</v>
      </c>
      <c r="Q9357" s="37">
        <f t="shared" ca="1" si="584"/>
        <v>0</v>
      </c>
      <c r="R9357" s="38">
        <f t="shared" si="585"/>
        <v>10</v>
      </c>
      <c r="S9357" s="38">
        <f t="shared" ca="1" si="586"/>
        <v>0</v>
      </c>
      <c r="T9357" s="38">
        <f t="shared" ca="1" si="587"/>
        <v>10</v>
      </c>
      <c r="U9357" s="38">
        <f ca="1">SUM($R$9:S9357)</f>
        <v>-238510</v>
      </c>
    </row>
    <row r="9358" spans="16:21" x14ac:dyDescent="0.2">
      <c r="P9358">
        <v>9350</v>
      </c>
      <c r="Q9358" s="37">
        <f t="shared" ca="1" si="584"/>
        <v>0</v>
      </c>
      <c r="R9358" s="38">
        <f t="shared" si="585"/>
        <v>10</v>
      </c>
      <c r="S9358" s="38">
        <f t="shared" ca="1" si="586"/>
        <v>0</v>
      </c>
      <c r="T9358" s="38">
        <f t="shared" ca="1" si="587"/>
        <v>10</v>
      </c>
      <c r="U9358" s="38">
        <f ca="1">SUM($R$9:S9358)</f>
        <v>-238500</v>
      </c>
    </row>
    <row r="9359" spans="16:21" x14ac:dyDescent="0.2">
      <c r="P9359">
        <v>9351</v>
      </c>
      <c r="Q9359" s="37">
        <f t="shared" ca="1" si="584"/>
        <v>0</v>
      </c>
      <c r="R9359" s="38">
        <f t="shared" si="585"/>
        <v>10</v>
      </c>
      <c r="S9359" s="38">
        <f t="shared" ca="1" si="586"/>
        <v>0</v>
      </c>
      <c r="T9359" s="38">
        <f t="shared" ca="1" si="587"/>
        <v>10</v>
      </c>
      <c r="U9359" s="38">
        <f ca="1">SUM($R$9:S9359)</f>
        <v>-238490</v>
      </c>
    </row>
    <row r="9360" spans="16:21" x14ac:dyDescent="0.2">
      <c r="P9360">
        <v>9352</v>
      </c>
      <c r="Q9360" s="37">
        <f t="shared" ca="1" si="584"/>
        <v>0</v>
      </c>
      <c r="R9360" s="38">
        <f t="shared" si="585"/>
        <v>10</v>
      </c>
      <c r="S9360" s="38">
        <f t="shared" ca="1" si="586"/>
        <v>0</v>
      </c>
      <c r="T9360" s="38">
        <f t="shared" ca="1" si="587"/>
        <v>10</v>
      </c>
      <c r="U9360" s="38">
        <f ca="1">SUM($R$9:S9360)</f>
        <v>-238480</v>
      </c>
    </row>
    <row r="9361" spans="16:21" x14ac:dyDescent="0.2">
      <c r="P9361">
        <v>9353</v>
      </c>
      <c r="Q9361" s="37">
        <f t="shared" ca="1" si="584"/>
        <v>0</v>
      </c>
      <c r="R9361" s="38">
        <f t="shared" si="585"/>
        <v>10</v>
      </c>
      <c r="S9361" s="38">
        <f t="shared" ca="1" si="586"/>
        <v>0</v>
      </c>
      <c r="T9361" s="38">
        <f t="shared" ca="1" si="587"/>
        <v>10</v>
      </c>
      <c r="U9361" s="38">
        <f ca="1">SUM($R$9:S9361)</f>
        <v>-238470</v>
      </c>
    </row>
    <row r="9362" spans="16:21" x14ac:dyDescent="0.2">
      <c r="P9362">
        <v>9354</v>
      </c>
      <c r="Q9362" s="37">
        <f t="shared" ca="1" si="584"/>
        <v>0</v>
      </c>
      <c r="R9362" s="38">
        <f t="shared" si="585"/>
        <v>10</v>
      </c>
      <c r="S9362" s="38">
        <f t="shared" ca="1" si="586"/>
        <v>0</v>
      </c>
      <c r="T9362" s="38">
        <f t="shared" ca="1" si="587"/>
        <v>10</v>
      </c>
      <c r="U9362" s="38">
        <f ca="1">SUM($R$9:S9362)</f>
        <v>-238460</v>
      </c>
    </row>
    <row r="9363" spans="16:21" x14ac:dyDescent="0.2">
      <c r="P9363">
        <v>9355</v>
      </c>
      <c r="Q9363" s="37">
        <f t="shared" ca="1" si="584"/>
        <v>0</v>
      </c>
      <c r="R9363" s="38">
        <f t="shared" si="585"/>
        <v>10</v>
      </c>
      <c r="S9363" s="38">
        <f t="shared" ca="1" si="586"/>
        <v>0</v>
      </c>
      <c r="T9363" s="38">
        <f t="shared" ca="1" si="587"/>
        <v>10</v>
      </c>
      <c r="U9363" s="38">
        <f ca="1">SUM($R$9:S9363)</f>
        <v>-238450</v>
      </c>
    </row>
    <row r="9364" spans="16:21" x14ac:dyDescent="0.2">
      <c r="P9364">
        <v>9356</v>
      </c>
      <c r="Q9364" s="37">
        <f t="shared" ca="1" si="584"/>
        <v>0</v>
      </c>
      <c r="R9364" s="38">
        <f t="shared" si="585"/>
        <v>10</v>
      </c>
      <c r="S9364" s="38">
        <f t="shared" ca="1" si="586"/>
        <v>0</v>
      </c>
      <c r="T9364" s="38">
        <f t="shared" ca="1" si="587"/>
        <v>10</v>
      </c>
      <c r="U9364" s="38">
        <f ca="1">SUM($R$9:S9364)</f>
        <v>-238440</v>
      </c>
    </row>
    <row r="9365" spans="16:21" x14ac:dyDescent="0.2">
      <c r="P9365">
        <v>9357</v>
      </c>
      <c r="Q9365" s="37">
        <f t="shared" ca="1" si="584"/>
        <v>0</v>
      </c>
      <c r="R9365" s="38">
        <f t="shared" si="585"/>
        <v>10</v>
      </c>
      <c r="S9365" s="38">
        <f t="shared" ca="1" si="586"/>
        <v>0</v>
      </c>
      <c r="T9365" s="38">
        <f t="shared" ca="1" si="587"/>
        <v>10</v>
      </c>
      <c r="U9365" s="38">
        <f ca="1">SUM($R$9:S9365)</f>
        <v>-238430</v>
      </c>
    </row>
    <row r="9366" spans="16:21" x14ac:dyDescent="0.2">
      <c r="P9366">
        <v>9358</v>
      </c>
      <c r="Q9366" s="37">
        <f t="shared" ca="1" si="584"/>
        <v>0</v>
      </c>
      <c r="R9366" s="38">
        <f t="shared" si="585"/>
        <v>10</v>
      </c>
      <c r="S9366" s="38">
        <f t="shared" ca="1" si="586"/>
        <v>0</v>
      </c>
      <c r="T9366" s="38">
        <f t="shared" ca="1" si="587"/>
        <v>10</v>
      </c>
      <c r="U9366" s="38">
        <f ca="1">SUM($R$9:S9366)</f>
        <v>-238420</v>
      </c>
    </row>
    <row r="9367" spans="16:21" x14ac:dyDescent="0.2">
      <c r="P9367">
        <v>9359</v>
      </c>
      <c r="Q9367" s="37">
        <f t="shared" ca="1" si="584"/>
        <v>0</v>
      </c>
      <c r="R9367" s="38">
        <f t="shared" si="585"/>
        <v>10</v>
      </c>
      <c r="S9367" s="38">
        <f t="shared" ca="1" si="586"/>
        <v>0</v>
      </c>
      <c r="T9367" s="38">
        <f t="shared" ca="1" si="587"/>
        <v>10</v>
      </c>
      <c r="U9367" s="38">
        <f ca="1">SUM($R$9:S9367)</f>
        <v>-238410</v>
      </c>
    </row>
    <row r="9368" spans="16:21" x14ac:dyDescent="0.2">
      <c r="P9368">
        <v>9360</v>
      </c>
      <c r="Q9368" s="37">
        <f t="shared" ca="1" si="584"/>
        <v>0</v>
      </c>
      <c r="R9368" s="38">
        <f t="shared" si="585"/>
        <v>10</v>
      </c>
      <c r="S9368" s="38">
        <f t="shared" ca="1" si="586"/>
        <v>0</v>
      </c>
      <c r="T9368" s="38">
        <f t="shared" ca="1" si="587"/>
        <v>10</v>
      </c>
      <c r="U9368" s="38">
        <f ca="1">SUM($R$9:S9368)</f>
        <v>-238400</v>
      </c>
    </row>
    <row r="9369" spans="16:21" x14ac:dyDescent="0.2">
      <c r="P9369">
        <v>9361</v>
      </c>
      <c r="Q9369" s="37">
        <f t="shared" ca="1" si="584"/>
        <v>0</v>
      </c>
      <c r="R9369" s="38">
        <f t="shared" si="585"/>
        <v>10</v>
      </c>
      <c r="S9369" s="38">
        <f t="shared" ca="1" si="586"/>
        <v>0</v>
      </c>
      <c r="T9369" s="38">
        <f t="shared" ca="1" si="587"/>
        <v>10</v>
      </c>
      <c r="U9369" s="38">
        <f ca="1">SUM($R$9:S9369)</f>
        <v>-238390</v>
      </c>
    </row>
    <row r="9370" spans="16:21" x14ac:dyDescent="0.2">
      <c r="P9370">
        <v>9362</v>
      </c>
      <c r="Q9370" s="37">
        <f t="shared" ca="1" si="584"/>
        <v>0</v>
      </c>
      <c r="R9370" s="38">
        <f t="shared" si="585"/>
        <v>10</v>
      </c>
      <c r="S9370" s="38">
        <f t="shared" ca="1" si="586"/>
        <v>0</v>
      </c>
      <c r="T9370" s="38">
        <f t="shared" ca="1" si="587"/>
        <v>10</v>
      </c>
      <c r="U9370" s="38">
        <f ca="1">SUM($R$9:S9370)</f>
        <v>-238380</v>
      </c>
    </row>
    <row r="9371" spans="16:21" x14ac:dyDescent="0.2">
      <c r="P9371">
        <v>9363</v>
      </c>
      <c r="Q9371" s="37">
        <f t="shared" ca="1" si="584"/>
        <v>0</v>
      </c>
      <c r="R9371" s="38">
        <f t="shared" si="585"/>
        <v>10</v>
      </c>
      <c r="S9371" s="38">
        <f t="shared" ca="1" si="586"/>
        <v>0</v>
      </c>
      <c r="T9371" s="38">
        <f t="shared" ca="1" si="587"/>
        <v>10</v>
      </c>
      <c r="U9371" s="38">
        <f ca="1">SUM($R$9:S9371)</f>
        <v>-238370</v>
      </c>
    </row>
    <row r="9372" spans="16:21" x14ac:dyDescent="0.2">
      <c r="P9372">
        <v>9364</v>
      </c>
      <c r="Q9372" s="37">
        <f t="shared" ca="1" si="584"/>
        <v>0</v>
      </c>
      <c r="R9372" s="38">
        <f t="shared" si="585"/>
        <v>10</v>
      </c>
      <c r="S9372" s="38">
        <f t="shared" ca="1" si="586"/>
        <v>0</v>
      </c>
      <c r="T9372" s="38">
        <f t="shared" ca="1" si="587"/>
        <v>10</v>
      </c>
      <c r="U9372" s="38">
        <f ca="1">SUM($R$9:S9372)</f>
        <v>-238360</v>
      </c>
    </row>
    <row r="9373" spans="16:21" x14ac:dyDescent="0.2">
      <c r="P9373">
        <v>9365</v>
      </c>
      <c r="Q9373" s="37">
        <f t="shared" ca="1" si="584"/>
        <v>0</v>
      </c>
      <c r="R9373" s="38">
        <f t="shared" si="585"/>
        <v>10</v>
      </c>
      <c r="S9373" s="38">
        <f t="shared" ca="1" si="586"/>
        <v>0</v>
      </c>
      <c r="T9373" s="38">
        <f t="shared" ca="1" si="587"/>
        <v>10</v>
      </c>
      <c r="U9373" s="38">
        <f ca="1">SUM($R$9:S9373)</f>
        <v>-238350</v>
      </c>
    </row>
    <row r="9374" spans="16:21" x14ac:dyDescent="0.2">
      <c r="P9374">
        <v>9366</v>
      </c>
      <c r="Q9374" s="37">
        <f t="shared" ca="1" si="584"/>
        <v>0</v>
      </c>
      <c r="R9374" s="38">
        <f t="shared" si="585"/>
        <v>10</v>
      </c>
      <c r="S9374" s="38">
        <f t="shared" ca="1" si="586"/>
        <v>0</v>
      </c>
      <c r="T9374" s="38">
        <f t="shared" ca="1" si="587"/>
        <v>10</v>
      </c>
      <c r="U9374" s="38">
        <f ca="1">SUM($R$9:S9374)</f>
        <v>-238340</v>
      </c>
    </row>
    <row r="9375" spans="16:21" x14ac:dyDescent="0.2">
      <c r="P9375">
        <v>9367</v>
      </c>
      <c r="Q9375" s="37">
        <f t="shared" ca="1" si="584"/>
        <v>0</v>
      </c>
      <c r="R9375" s="38">
        <f t="shared" si="585"/>
        <v>10</v>
      </c>
      <c r="S9375" s="38">
        <f t="shared" ca="1" si="586"/>
        <v>0</v>
      </c>
      <c r="T9375" s="38">
        <f t="shared" ca="1" si="587"/>
        <v>10</v>
      </c>
      <c r="U9375" s="38">
        <f ca="1">SUM($R$9:S9375)</f>
        <v>-238330</v>
      </c>
    </row>
    <row r="9376" spans="16:21" x14ac:dyDescent="0.2">
      <c r="P9376">
        <v>9368</v>
      </c>
      <c r="Q9376" s="37">
        <f t="shared" ca="1" si="584"/>
        <v>0</v>
      </c>
      <c r="R9376" s="38">
        <f t="shared" si="585"/>
        <v>10</v>
      </c>
      <c r="S9376" s="38">
        <f t="shared" ca="1" si="586"/>
        <v>0</v>
      </c>
      <c r="T9376" s="38">
        <f t="shared" ca="1" si="587"/>
        <v>10</v>
      </c>
      <c r="U9376" s="38">
        <f ca="1">SUM($R$9:S9376)</f>
        <v>-238320</v>
      </c>
    </row>
    <row r="9377" spans="16:21" x14ac:dyDescent="0.2">
      <c r="P9377">
        <v>9369</v>
      </c>
      <c r="Q9377" s="37">
        <f t="shared" ca="1" si="584"/>
        <v>0</v>
      </c>
      <c r="R9377" s="38">
        <f t="shared" si="585"/>
        <v>10</v>
      </c>
      <c r="S9377" s="38">
        <f t="shared" ca="1" si="586"/>
        <v>0</v>
      </c>
      <c r="T9377" s="38">
        <f t="shared" ca="1" si="587"/>
        <v>10</v>
      </c>
      <c r="U9377" s="38">
        <f ca="1">SUM($R$9:S9377)</f>
        <v>-238310</v>
      </c>
    </row>
    <row r="9378" spans="16:21" x14ac:dyDescent="0.2">
      <c r="P9378">
        <v>9370</v>
      </c>
      <c r="Q9378" s="37">
        <f t="shared" ca="1" si="584"/>
        <v>0</v>
      </c>
      <c r="R9378" s="38">
        <f t="shared" si="585"/>
        <v>10</v>
      </c>
      <c r="S9378" s="38">
        <f t="shared" ca="1" si="586"/>
        <v>0</v>
      </c>
      <c r="T9378" s="38">
        <f t="shared" ca="1" si="587"/>
        <v>10</v>
      </c>
      <c r="U9378" s="38">
        <f ca="1">SUM($R$9:S9378)</f>
        <v>-238300</v>
      </c>
    </row>
    <row r="9379" spans="16:21" x14ac:dyDescent="0.2">
      <c r="P9379">
        <v>9371</v>
      </c>
      <c r="Q9379" s="37">
        <f t="shared" ca="1" si="584"/>
        <v>0</v>
      </c>
      <c r="R9379" s="38">
        <f t="shared" si="585"/>
        <v>10</v>
      </c>
      <c r="S9379" s="38">
        <f t="shared" ca="1" si="586"/>
        <v>0</v>
      </c>
      <c r="T9379" s="38">
        <f t="shared" ca="1" si="587"/>
        <v>10</v>
      </c>
      <c r="U9379" s="38">
        <f ca="1">SUM($R$9:S9379)</f>
        <v>-238290</v>
      </c>
    </row>
    <row r="9380" spans="16:21" x14ac:dyDescent="0.2">
      <c r="P9380">
        <v>9372</v>
      </c>
      <c r="Q9380" s="37">
        <f t="shared" ca="1" si="584"/>
        <v>0</v>
      </c>
      <c r="R9380" s="38">
        <f t="shared" si="585"/>
        <v>10</v>
      </c>
      <c r="S9380" s="38">
        <f t="shared" ca="1" si="586"/>
        <v>0</v>
      </c>
      <c r="T9380" s="38">
        <f t="shared" ca="1" si="587"/>
        <v>10</v>
      </c>
      <c r="U9380" s="38">
        <f ca="1">SUM($R$9:S9380)</f>
        <v>-238280</v>
      </c>
    </row>
    <row r="9381" spans="16:21" x14ac:dyDescent="0.2">
      <c r="P9381">
        <v>9373</v>
      </c>
      <c r="Q9381" s="37">
        <f t="shared" ca="1" si="584"/>
        <v>0</v>
      </c>
      <c r="R9381" s="38">
        <f t="shared" si="585"/>
        <v>10</v>
      </c>
      <c r="S9381" s="38">
        <f t="shared" ca="1" si="586"/>
        <v>0</v>
      </c>
      <c r="T9381" s="38">
        <f t="shared" ca="1" si="587"/>
        <v>10</v>
      </c>
      <c r="U9381" s="38">
        <f ca="1">SUM($R$9:S9381)</f>
        <v>-238270</v>
      </c>
    </row>
    <row r="9382" spans="16:21" x14ac:dyDescent="0.2">
      <c r="P9382">
        <v>9374</v>
      </c>
      <c r="Q9382" s="37">
        <f t="shared" ca="1" si="584"/>
        <v>0</v>
      </c>
      <c r="R9382" s="38">
        <f t="shared" si="585"/>
        <v>10</v>
      </c>
      <c r="S9382" s="38">
        <f t="shared" ca="1" si="586"/>
        <v>0</v>
      </c>
      <c r="T9382" s="38">
        <f t="shared" ca="1" si="587"/>
        <v>10</v>
      </c>
      <c r="U9382" s="38">
        <f ca="1">SUM($R$9:S9382)</f>
        <v>-238260</v>
      </c>
    </row>
    <row r="9383" spans="16:21" x14ac:dyDescent="0.2">
      <c r="P9383">
        <v>9375</v>
      </c>
      <c r="Q9383" s="37">
        <f t="shared" ca="1" si="584"/>
        <v>0</v>
      </c>
      <c r="R9383" s="38">
        <f t="shared" si="585"/>
        <v>10</v>
      </c>
      <c r="S9383" s="38">
        <f t="shared" ca="1" si="586"/>
        <v>0</v>
      </c>
      <c r="T9383" s="38">
        <f t="shared" ca="1" si="587"/>
        <v>10</v>
      </c>
      <c r="U9383" s="38">
        <f ca="1">SUM($R$9:S9383)</f>
        <v>-238250</v>
      </c>
    </row>
    <row r="9384" spans="16:21" x14ac:dyDescent="0.2">
      <c r="P9384">
        <v>9376</v>
      </c>
      <c r="Q9384" s="37">
        <f t="shared" ca="1" si="584"/>
        <v>0</v>
      </c>
      <c r="R9384" s="38">
        <f t="shared" si="585"/>
        <v>10</v>
      </c>
      <c r="S9384" s="38">
        <f t="shared" ca="1" si="586"/>
        <v>0</v>
      </c>
      <c r="T9384" s="38">
        <f t="shared" ca="1" si="587"/>
        <v>10</v>
      </c>
      <c r="U9384" s="38">
        <f ca="1">SUM($R$9:S9384)</f>
        <v>-238240</v>
      </c>
    </row>
    <row r="9385" spans="16:21" x14ac:dyDescent="0.2">
      <c r="P9385">
        <v>9377</v>
      </c>
      <c r="Q9385" s="37">
        <f t="shared" ca="1" si="584"/>
        <v>0</v>
      </c>
      <c r="R9385" s="38">
        <f t="shared" si="585"/>
        <v>10</v>
      </c>
      <c r="S9385" s="38">
        <f t="shared" ca="1" si="586"/>
        <v>0</v>
      </c>
      <c r="T9385" s="38">
        <f t="shared" ca="1" si="587"/>
        <v>10</v>
      </c>
      <c r="U9385" s="38">
        <f ca="1">SUM($R$9:S9385)</f>
        <v>-238230</v>
      </c>
    </row>
    <row r="9386" spans="16:21" x14ac:dyDescent="0.2">
      <c r="P9386">
        <v>9378</v>
      </c>
      <c r="Q9386" s="37">
        <f t="shared" ca="1" si="584"/>
        <v>1</v>
      </c>
      <c r="R9386" s="38">
        <f t="shared" si="585"/>
        <v>10</v>
      </c>
      <c r="S9386" s="38">
        <f t="shared" ca="1" si="586"/>
        <v>-1000</v>
      </c>
      <c r="T9386" s="38">
        <f t="shared" ca="1" si="587"/>
        <v>-990</v>
      </c>
      <c r="U9386" s="38">
        <f ca="1">SUM($R$9:S9386)</f>
        <v>-239220</v>
      </c>
    </row>
    <row r="9387" spans="16:21" x14ac:dyDescent="0.2">
      <c r="P9387">
        <v>9379</v>
      </c>
      <c r="Q9387" s="37">
        <f t="shared" ca="1" si="584"/>
        <v>1</v>
      </c>
      <c r="R9387" s="38">
        <f t="shared" si="585"/>
        <v>10</v>
      </c>
      <c r="S9387" s="38">
        <f t="shared" ca="1" si="586"/>
        <v>-1000</v>
      </c>
      <c r="T9387" s="38">
        <f t="shared" ca="1" si="587"/>
        <v>-990</v>
      </c>
      <c r="U9387" s="38">
        <f ca="1">SUM($R$9:S9387)</f>
        <v>-240210</v>
      </c>
    </row>
    <row r="9388" spans="16:21" x14ac:dyDescent="0.2">
      <c r="P9388">
        <v>9380</v>
      </c>
      <c r="Q9388" s="37">
        <f t="shared" ca="1" si="584"/>
        <v>0</v>
      </c>
      <c r="R9388" s="38">
        <f t="shared" si="585"/>
        <v>10</v>
      </c>
      <c r="S9388" s="38">
        <f t="shared" ca="1" si="586"/>
        <v>0</v>
      </c>
      <c r="T9388" s="38">
        <f t="shared" ca="1" si="587"/>
        <v>10</v>
      </c>
      <c r="U9388" s="38">
        <f ca="1">SUM($R$9:S9388)</f>
        <v>-240200</v>
      </c>
    </row>
    <row r="9389" spans="16:21" x14ac:dyDescent="0.2">
      <c r="P9389">
        <v>9381</v>
      </c>
      <c r="Q9389" s="37">
        <f t="shared" ca="1" si="584"/>
        <v>0</v>
      </c>
      <c r="R9389" s="38">
        <f t="shared" si="585"/>
        <v>10</v>
      </c>
      <c r="S9389" s="38">
        <f t="shared" ca="1" si="586"/>
        <v>0</v>
      </c>
      <c r="T9389" s="38">
        <f t="shared" ca="1" si="587"/>
        <v>10</v>
      </c>
      <c r="U9389" s="38">
        <f ca="1">SUM($R$9:S9389)</f>
        <v>-240190</v>
      </c>
    </row>
    <row r="9390" spans="16:21" x14ac:dyDescent="0.2">
      <c r="P9390">
        <v>9382</v>
      </c>
      <c r="Q9390" s="37">
        <f t="shared" ca="1" si="584"/>
        <v>0</v>
      </c>
      <c r="R9390" s="38">
        <f t="shared" si="585"/>
        <v>10</v>
      </c>
      <c r="S9390" s="38">
        <f t="shared" ca="1" si="586"/>
        <v>0</v>
      </c>
      <c r="T9390" s="38">
        <f t="shared" ca="1" si="587"/>
        <v>10</v>
      </c>
      <c r="U9390" s="38">
        <f ca="1">SUM($R$9:S9390)</f>
        <v>-240180</v>
      </c>
    </row>
    <row r="9391" spans="16:21" x14ac:dyDescent="0.2">
      <c r="P9391">
        <v>9383</v>
      </c>
      <c r="Q9391" s="37">
        <f t="shared" ca="1" si="584"/>
        <v>0</v>
      </c>
      <c r="R9391" s="38">
        <f t="shared" si="585"/>
        <v>10</v>
      </c>
      <c r="S9391" s="38">
        <f t="shared" ca="1" si="586"/>
        <v>0</v>
      </c>
      <c r="T9391" s="38">
        <f t="shared" ca="1" si="587"/>
        <v>10</v>
      </c>
      <c r="U9391" s="38">
        <f ca="1">SUM($R$9:S9391)</f>
        <v>-240170</v>
      </c>
    </row>
    <row r="9392" spans="16:21" x14ac:dyDescent="0.2">
      <c r="P9392">
        <v>9384</v>
      </c>
      <c r="Q9392" s="37">
        <f t="shared" ca="1" si="584"/>
        <v>0</v>
      </c>
      <c r="R9392" s="38">
        <f t="shared" si="585"/>
        <v>10</v>
      </c>
      <c r="S9392" s="38">
        <f t="shared" ca="1" si="586"/>
        <v>0</v>
      </c>
      <c r="T9392" s="38">
        <f t="shared" ca="1" si="587"/>
        <v>10</v>
      </c>
      <c r="U9392" s="38">
        <f ca="1">SUM($R$9:S9392)</f>
        <v>-240160</v>
      </c>
    </row>
    <row r="9393" spans="16:21" x14ac:dyDescent="0.2">
      <c r="P9393">
        <v>9385</v>
      </c>
      <c r="Q9393" s="37">
        <f t="shared" ref="Q9393:Q9456" ca="1" si="588">IF(RAND()&lt;$C$2,1,0)</f>
        <v>0</v>
      </c>
      <c r="R9393" s="38">
        <f t="shared" ref="R9393:R9456" si="589">$G$2</f>
        <v>10</v>
      </c>
      <c r="S9393" s="38">
        <f t="shared" ref="S9393:S9456" ca="1" si="590">IF(Q9393=1,$G$3,$G$4)</f>
        <v>0</v>
      </c>
      <c r="T9393" s="38">
        <f t="shared" ca="1" si="587"/>
        <v>10</v>
      </c>
      <c r="U9393" s="38">
        <f ca="1">SUM($R$9:S9393)</f>
        <v>-240150</v>
      </c>
    </row>
    <row r="9394" spans="16:21" x14ac:dyDescent="0.2">
      <c r="P9394">
        <v>9386</v>
      </c>
      <c r="Q9394" s="37">
        <f t="shared" ca="1" si="588"/>
        <v>0</v>
      </c>
      <c r="R9394" s="38">
        <f t="shared" si="589"/>
        <v>10</v>
      </c>
      <c r="S9394" s="38">
        <f t="shared" ca="1" si="590"/>
        <v>0</v>
      </c>
      <c r="T9394" s="38">
        <f t="shared" ca="1" si="587"/>
        <v>10</v>
      </c>
      <c r="U9394" s="38">
        <f ca="1">SUM($R$9:S9394)</f>
        <v>-240140</v>
      </c>
    </row>
    <row r="9395" spans="16:21" x14ac:dyDescent="0.2">
      <c r="P9395">
        <v>9387</v>
      </c>
      <c r="Q9395" s="37">
        <f t="shared" ca="1" si="588"/>
        <v>0</v>
      </c>
      <c r="R9395" s="38">
        <f t="shared" si="589"/>
        <v>10</v>
      </c>
      <c r="S9395" s="38">
        <f t="shared" ca="1" si="590"/>
        <v>0</v>
      </c>
      <c r="T9395" s="38">
        <f t="shared" ca="1" si="587"/>
        <v>10</v>
      </c>
      <c r="U9395" s="38">
        <f ca="1">SUM($R$9:S9395)</f>
        <v>-240130</v>
      </c>
    </row>
    <row r="9396" spans="16:21" x14ac:dyDescent="0.2">
      <c r="P9396">
        <v>9388</v>
      </c>
      <c r="Q9396" s="37">
        <f t="shared" ca="1" si="588"/>
        <v>0</v>
      </c>
      <c r="R9396" s="38">
        <f t="shared" si="589"/>
        <v>10</v>
      </c>
      <c r="S9396" s="38">
        <f t="shared" ca="1" si="590"/>
        <v>0</v>
      </c>
      <c r="T9396" s="38">
        <f t="shared" ca="1" si="587"/>
        <v>10</v>
      </c>
      <c r="U9396" s="38">
        <f ca="1">SUM($R$9:S9396)</f>
        <v>-240120</v>
      </c>
    </row>
    <row r="9397" spans="16:21" x14ac:dyDescent="0.2">
      <c r="P9397">
        <v>9389</v>
      </c>
      <c r="Q9397" s="37">
        <f t="shared" ca="1" si="588"/>
        <v>0</v>
      </c>
      <c r="R9397" s="38">
        <f t="shared" si="589"/>
        <v>10</v>
      </c>
      <c r="S9397" s="38">
        <f t="shared" ca="1" si="590"/>
        <v>0</v>
      </c>
      <c r="T9397" s="38">
        <f t="shared" ca="1" si="587"/>
        <v>10</v>
      </c>
      <c r="U9397" s="38">
        <f ca="1">SUM($R$9:S9397)</f>
        <v>-240110</v>
      </c>
    </row>
    <row r="9398" spans="16:21" x14ac:dyDescent="0.2">
      <c r="P9398">
        <v>9390</v>
      </c>
      <c r="Q9398" s="37">
        <f t="shared" ca="1" si="588"/>
        <v>0</v>
      </c>
      <c r="R9398" s="38">
        <f t="shared" si="589"/>
        <v>10</v>
      </c>
      <c r="S9398" s="38">
        <f t="shared" ca="1" si="590"/>
        <v>0</v>
      </c>
      <c r="T9398" s="38">
        <f t="shared" ca="1" si="587"/>
        <v>10</v>
      </c>
      <c r="U9398" s="38">
        <f ca="1">SUM($R$9:S9398)</f>
        <v>-240100</v>
      </c>
    </row>
    <row r="9399" spans="16:21" x14ac:dyDescent="0.2">
      <c r="P9399">
        <v>9391</v>
      </c>
      <c r="Q9399" s="37">
        <f t="shared" ca="1" si="588"/>
        <v>0</v>
      </c>
      <c r="R9399" s="38">
        <f t="shared" si="589"/>
        <v>10</v>
      </c>
      <c r="S9399" s="38">
        <f t="shared" ca="1" si="590"/>
        <v>0</v>
      </c>
      <c r="T9399" s="38">
        <f t="shared" ca="1" si="587"/>
        <v>10</v>
      </c>
      <c r="U9399" s="38">
        <f ca="1">SUM($R$9:S9399)</f>
        <v>-240090</v>
      </c>
    </row>
    <row r="9400" spans="16:21" x14ac:dyDescent="0.2">
      <c r="P9400">
        <v>9392</v>
      </c>
      <c r="Q9400" s="37">
        <f t="shared" ca="1" si="588"/>
        <v>0</v>
      </c>
      <c r="R9400" s="38">
        <f t="shared" si="589"/>
        <v>10</v>
      </c>
      <c r="S9400" s="38">
        <f t="shared" ca="1" si="590"/>
        <v>0</v>
      </c>
      <c r="T9400" s="38">
        <f t="shared" ca="1" si="587"/>
        <v>10</v>
      </c>
      <c r="U9400" s="38">
        <f ca="1">SUM($R$9:S9400)</f>
        <v>-240080</v>
      </c>
    </row>
    <row r="9401" spans="16:21" x14ac:dyDescent="0.2">
      <c r="P9401">
        <v>9393</v>
      </c>
      <c r="Q9401" s="37">
        <f t="shared" ca="1" si="588"/>
        <v>0</v>
      </c>
      <c r="R9401" s="38">
        <f t="shared" si="589"/>
        <v>10</v>
      </c>
      <c r="S9401" s="38">
        <f t="shared" ca="1" si="590"/>
        <v>0</v>
      </c>
      <c r="T9401" s="38">
        <f t="shared" ca="1" si="587"/>
        <v>10</v>
      </c>
      <c r="U9401" s="38">
        <f ca="1">SUM($R$9:S9401)</f>
        <v>-240070</v>
      </c>
    </row>
    <row r="9402" spans="16:21" x14ac:dyDescent="0.2">
      <c r="P9402">
        <v>9394</v>
      </c>
      <c r="Q9402" s="37">
        <f t="shared" ca="1" si="588"/>
        <v>0</v>
      </c>
      <c r="R9402" s="38">
        <f t="shared" si="589"/>
        <v>10</v>
      </c>
      <c r="S9402" s="38">
        <f t="shared" ca="1" si="590"/>
        <v>0</v>
      </c>
      <c r="T9402" s="38">
        <f t="shared" ca="1" si="587"/>
        <v>10</v>
      </c>
      <c r="U9402" s="38">
        <f ca="1">SUM($R$9:S9402)</f>
        <v>-240060</v>
      </c>
    </row>
    <row r="9403" spans="16:21" x14ac:dyDescent="0.2">
      <c r="P9403">
        <v>9395</v>
      </c>
      <c r="Q9403" s="37">
        <f t="shared" ca="1" si="588"/>
        <v>0</v>
      </c>
      <c r="R9403" s="38">
        <f t="shared" si="589"/>
        <v>10</v>
      </c>
      <c r="S9403" s="38">
        <f t="shared" ca="1" si="590"/>
        <v>0</v>
      </c>
      <c r="T9403" s="38">
        <f t="shared" ca="1" si="587"/>
        <v>10</v>
      </c>
      <c r="U9403" s="38">
        <f ca="1">SUM($R$9:S9403)</f>
        <v>-240050</v>
      </c>
    </row>
    <row r="9404" spans="16:21" x14ac:dyDescent="0.2">
      <c r="P9404">
        <v>9396</v>
      </c>
      <c r="Q9404" s="37">
        <f t="shared" ca="1" si="588"/>
        <v>0</v>
      </c>
      <c r="R9404" s="38">
        <f t="shared" si="589"/>
        <v>10</v>
      </c>
      <c r="S9404" s="38">
        <f t="shared" ca="1" si="590"/>
        <v>0</v>
      </c>
      <c r="T9404" s="38">
        <f t="shared" ca="1" si="587"/>
        <v>10</v>
      </c>
      <c r="U9404" s="38">
        <f ca="1">SUM($R$9:S9404)</f>
        <v>-240040</v>
      </c>
    </row>
    <row r="9405" spans="16:21" x14ac:dyDescent="0.2">
      <c r="P9405">
        <v>9397</v>
      </c>
      <c r="Q9405" s="37">
        <f t="shared" ca="1" si="588"/>
        <v>0</v>
      </c>
      <c r="R9405" s="38">
        <f t="shared" si="589"/>
        <v>10</v>
      </c>
      <c r="S9405" s="38">
        <f t="shared" ca="1" si="590"/>
        <v>0</v>
      </c>
      <c r="T9405" s="38">
        <f t="shared" ca="1" si="587"/>
        <v>10</v>
      </c>
      <c r="U9405" s="38">
        <f ca="1">SUM($R$9:S9405)</f>
        <v>-240030</v>
      </c>
    </row>
    <row r="9406" spans="16:21" x14ac:dyDescent="0.2">
      <c r="P9406">
        <v>9398</v>
      </c>
      <c r="Q9406" s="37">
        <f t="shared" ca="1" si="588"/>
        <v>0</v>
      </c>
      <c r="R9406" s="38">
        <f t="shared" si="589"/>
        <v>10</v>
      </c>
      <c r="S9406" s="38">
        <f t="shared" ca="1" si="590"/>
        <v>0</v>
      </c>
      <c r="T9406" s="38">
        <f t="shared" ca="1" si="587"/>
        <v>10</v>
      </c>
      <c r="U9406" s="38">
        <f ca="1">SUM($R$9:S9406)</f>
        <v>-240020</v>
      </c>
    </row>
    <row r="9407" spans="16:21" x14ac:dyDescent="0.2">
      <c r="P9407">
        <v>9399</v>
      </c>
      <c r="Q9407" s="37">
        <f t="shared" ca="1" si="588"/>
        <v>0</v>
      </c>
      <c r="R9407" s="38">
        <f t="shared" si="589"/>
        <v>10</v>
      </c>
      <c r="S9407" s="38">
        <f t="shared" ca="1" si="590"/>
        <v>0</v>
      </c>
      <c r="T9407" s="38">
        <f t="shared" ca="1" si="587"/>
        <v>10</v>
      </c>
      <c r="U9407" s="38">
        <f ca="1">SUM($R$9:S9407)</f>
        <v>-240010</v>
      </c>
    </row>
    <row r="9408" spans="16:21" x14ac:dyDescent="0.2">
      <c r="P9408">
        <v>9400</v>
      </c>
      <c r="Q9408" s="37">
        <f t="shared" ca="1" si="588"/>
        <v>0</v>
      </c>
      <c r="R9408" s="38">
        <f t="shared" si="589"/>
        <v>10</v>
      </c>
      <c r="S9408" s="38">
        <f t="shared" ca="1" si="590"/>
        <v>0</v>
      </c>
      <c r="T9408" s="38">
        <f t="shared" ca="1" si="587"/>
        <v>10</v>
      </c>
      <c r="U9408" s="38">
        <f ca="1">SUM($R$9:S9408)</f>
        <v>-240000</v>
      </c>
    </row>
    <row r="9409" spans="16:21" x14ac:dyDescent="0.2">
      <c r="P9409">
        <v>9401</v>
      </c>
      <c r="Q9409" s="37">
        <f t="shared" ca="1" si="588"/>
        <v>0</v>
      </c>
      <c r="R9409" s="38">
        <f t="shared" si="589"/>
        <v>10</v>
      </c>
      <c r="S9409" s="38">
        <f t="shared" ca="1" si="590"/>
        <v>0</v>
      </c>
      <c r="T9409" s="38">
        <f t="shared" ca="1" si="587"/>
        <v>10</v>
      </c>
      <c r="U9409" s="38">
        <f ca="1">SUM($R$9:S9409)</f>
        <v>-239990</v>
      </c>
    </row>
    <row r="9410" spans="16:21" x14ac:dyDescent="0.2">
      <c r="P9410">
        <v>9402</v>
      </c>
      <c r="Q9410" s="37">
        <f t="shared" ca="1" si="588"/>
        <v>0</v>
      </c>
      <c r="R9410" s="38">
        <f t="shared" si="589"/>
        <v>10</v>
      </c>
      <c r="S9410" s="38">
        <f t="shared" ca="1" si="590"/>
        <v>0</v>
      </c>
      <c r="T9410" s="38">
        <f t="shared" ca="1" si="587"/>
        <v>10</v>
      </c>
      <c r="U9410" s="38">
        <f ca="1">SUM($R$9:S9410)</f>
        <v>-239980</v>
      </c>
    </row>
    <row r="9411" spans="16:21" x14ac:dyDescent="0.2">
      <c r="P9411">
        <v>9403</v>
      </c>
      <c r="Q9411" s="37">
        <f t="shared" ca="1" si="588"/>
        <v>0</v>
      </c>
      <c r="R9411" s="38">
        <f t="shared" si="589"/>
        <v>10</v>
      </c>
      <c r="S9411" s="38">
        <f t="shared" ca="1" si="590"/>
        <v>0</v>
      </c>
      <c r="T9411" s="38">
        <f t="shared" ca="1" si="587"/>
        <v>10</v>
      </c>
      <c r="U9411" s="38">
        <f ca="1">SUM($R$9:S9411)</f>
        <v>-239970</v>
      </c>
    </row>
    <row r="9412" spans="16:21" x14ac:dyDescent="0.2">
      <c r="P9412">
        <v>9404</v>
      </c>
      <c r="Q9412" s="37">
        <f t="shared" ca="1" si="588"/>
        <v>0</v>
      </c>
      <c r="R9412" s="38">
        <f t="shared" si="589"/>
        <v>10</v>
      </c>
      <c r="S9412" s="38">
        <f t="shared" ca="1" si="590"/>
        <v>0</v>
      </c>
      <c r="T9412" s="38">
        <f t="shared" ca="1" si="587"/>
        <v>10</v>
      </c>
      <c r="U9412" s="38">
        <f ca="1">SUM($R$9:S9412)</f>
        <v>-239960</v>
      </c>
    </row>
    <row r="9413" spans="16:21" x14ac:dyDescent="0.2">
      <c r="P9413">
        <v>9405</v>
      </c>
      <c r="Q9413" s="37">
        <f t="shared" ca="1" si="588"/>
        <v>0</v>
      </c>
      <c r="R9413" s="38">
        <f t="shared" si="589"/>
        <v>10</v>
      </c>
      <c r="S9413" s="38">
        <f t="shared" ca="1" si="590"/>
        <v>0</v>
      </c>
      <c r="T9413" s="38">
        <f t="shared" ca="1" si="587"/>
        <v>10</v>
      </c>
      <c r="U9413" s="38">
        <f ca="1">SUM($R$9:S9413)</f>
        <v>-239950</v>
      </c>
    </row>
    <row r="9414" spans="16:21" x14ac:dyDescent="0.2">
      <c r="P9414">
        <v>9406</v>
      </c>
      <c r="Q9414" s="37">
        <f t="shared" ca="1" si="588"/>
        <v>0</v>
      </c>
      <c r="R9414" s="38">
        <f t="shared" si="589"/>
        <v>10</v>
      </c>
      <c r="S9414" s="38">
        <f t="shared" ca="1" si="590"/>
        <v>0</v>
      </c>
      <c r="T9414" s="38">
        <f t="shared" ca="1" si="587"/>
        <v>10</v>
      </c>
      <c r="U9414" s="38">
        <f ca="1">SUM($R$9:S9414)</f>
        <v>-239940</v>
      </c>
    </row>
    <row r="9415" spans="16:21" x14ac:dyDescent="0.2">
      <c r="P9415">
        <v>9407</v>
      </c>
      <c r="Q9415" s="37">
        <f t="shared" ca="1" si="588"/>
        <v>0</v>
      </c>
      <c r="R9415" s="38">
        <f t="shared" si="589"/>
        <v>10</v>
      </c>
      <c r="S9415" s="38">
        <f t="shared" ca="1" si="590"/>
        <v>0</v>
      </c>
      <c r="T9415" s="38">
        <f t="shared" ca="1" si="587"/>
        <v>10</v>
      </c>
      <c r="U9415" s="38">
        <f ca="1">SUM($R$9:S9415)</f>
        <v>-239930</v>
      </c>
    </row>
    <row r="9416" spans="16:21" x14ac:dyDescent="0.2">
      <c r="P9416">
        <v>9408</v>
      </c>
      <c r="Q9416" s="37">
        <f t="shared" ca="1" si="588"/>
        <v>0</v>
      </c>
      <c r="R9416" s="38">
        <f t="shared" si="589"/>
        <v>10</v>
      </c>
      <c r="S9416" s="38">
        <f t="shared" ca="1" si="590"/>
        <v>0</v>
      </c>
      <c r="T9416" s="38">
        <f t="shared" ca="1" si="587"/>
        <v>10</v>
      </c>
      <c r="U9416" s="38">
        <f ca="1">SUM($R$9:S9416)</f>
        <v>-239920</v>
      </c>
    </row>
    <row r="9417" spans="16:21" x14ac:dyDescent="0.2">
      <c r="P9417">
        <v>9409</v>
      </c>
      <c r="Q9417" s="37">
        <f t="shared" ca="1" si="588"/>
        <v>0</v>
      </c>
      <c r="R9417" s="38">
        <f t="shared" si="589"/>
        <v>10</v>
      </c>
      <c r="S9417" s="38">
        <f t="shared" ca="1" si="590"/>
        <v>0</v>
      </c>
      <c r="T9417" s="38">
        <f t="shared" ca="1" si="587"/>
        <v>10</v>
      </c>
      <c r="U9417" s="38">
        <f ca="1">SUM($R$9:S9417)</f>
        <v>-239910</v>
      </c>
    </row>
    <row r="9418" spans="16:21" x14ac:dyDescent="0.2">
      <c r="P9418">
        <v>9410</v>
      </c>
      <c r="Q9418" s="37">
        <f t="shared" ca="1" si="588"/>
        <v>0</v>
      </c>
      <c r="R9418" s="38">
        <f t="shared" si="589"/>
        <v>10</v>
      </c>
      <c r="S9418" s="38">
        <f t="shared" ca="1" si="590"/>
        <v>0</v>
      </c>
      <c r="T9418" s="38">
        <f t="shared" ref="T9418:T9481" ca="1" si="591">R9418+S9418</f>
        <v>10</v>
      </c>
      <c r="U9418" s="38">
        <f ca="1">SUM($R$9:S9418)</f>
        <v>-239900</v>
      </c>
    </row>
    <row r="9419" spans="16:21" x14ac:dyDescent="0.2">
      <c r="P9419">
        <v>9411</v>
      </c>
      <c r="Q9419" s="37">
        <f t="shared" ca="1" si="588"/>
        <v>0</v>
      </c>
      <c r="R9419" s="38">
        <f t="shared" si="589"/>
        <v>10</v>
      </c>
      <c r="S9419" s="38">
        <f t="shared" ca="1" si="590"/>
        <v>0</v>
      </c>
      <c r="T9419" s="38">
        <f t="shared" ca="1" si="591"/>
        <v>10</v>
      </c>
      <c r="U9419" s="38">
        <f ca="1">SUM($R$9:S9419)</f>
        <v>-239890</v>
      </c>
    </row>
    <row r="9420" spans="16:21" x14ac:dyDescent="0.2">
      <c r="P9420">
        <v>9412</v>
      </c>
      <c r="Q9420" s="37">
        <f t="shared" ca="1" si="588"/>
        <v>0</v>
      </c>
      <c r="R9420" s="38">
        <f t="shared" si="589"/>
        <v>10</v>
      </c>
      <c r="S9420" s="38">
        <f t="shared" ca="1" si="590"/>
        <v>0</v>
      </c>
      <c r="T9420" s="38">
        <f t="shared" ca="1" si="591"/>
        <v>10</v>
      </c>
      <c r="U9420" s="38">
        <f ca="1">SUM($R$9:S9420)</f>
        <v>-239880</v>
      </c>
    </row>
    <row r="9421" spans="16:21" x14ac:dyDescent="0.2">
      <c r="P9421">
        <v>9413</v>
      </c>
      <c r="Q9421" s="37">
        <f t="shared" ca="1" si="588"/>
        <v>0</v>
      </c>
      <c r="R9421" s="38">
        <f t="shared" si="589"/>
        <v>10</v>
      </c>
      <c r="S9421" s="38">
        <f t="shared" ca="1" si="590"/>
        <v>0</v>
      </c>
      <c r="T9421" s="38">
        <f t="shared" ca="1" si="591"/>
        <v>10</v>
      </c>
      <c r="U9421" s="38">
        <f ca="1">SUM($R$9:S9421)</f>
        <v>-239870</v>
      </c>
    </row>
    <row r="9422" spans="16:21" x14ac:dyDescent="0.2">
      <c r="P9422">
        <v>9414</v>
      </c>
      <c r="Q9422" s="37">
        <f t="shared" ca="1" si="588"/>
        <v>0</v>
      </c>
      <c r="R9422" s="38">
        <f t="shared" si="589"/>
        <v>10</v>
      </c>
      <c r="S9422" s="38">
        <f t="shared" ca="1" si="590"/>
        <v>0</v>
      </c>
      <c r="T9422" s="38">
        <f t="shared" ca="1" si="591"/>
        <v>10</v>
      </c>
      <c r="U9422" s="38">
        <f ca="1">SUM($R$9:S9422)</f>
        <v>-239860</v>
      </c>
    </row>
    <row r="9423" spans="16:21" x14ac:dyDescent="0.2">
      <c r="P9423">
        <v>9415</v>
      </c>
      <c r="Q9423" s="37">
        <f t="shared" ca="1" si="588"/>
        <v>0</v>
      </c>
      <c r="R9423" s="38">
        <f t="shared" si="589"/>
        <v>10</v>
      </c>
      <c r="S9423" s="38">
        <f t="shared" ca="1" si="590"/>
        <v>0</v>
      </c>
      <c r="T9423" s="38">
        <f t="shared" ca="1" si="591"/>
        <v>10</v>
      </c>
      <c r="U9423" s="38">
        <f ca="1">SUM($R$9:S9423)</f>
        <v>-239850</v>
      </c>
    </row>
    <row r="9424" spans="16:21" x14ac:dyDescent="0.2">
      <c r="P9424">
        <v>9416</v>
      </c>
      <c r="Q9424" s="37">
        <f t="shared" ca="1" si="588"/>
        <v>0</v>
      </c>
      <c r="R9424" s="38">
        <f t="shared" si="589"/>
        <v>10</v>
      </c>
      <c r="S9424" s="38">
        <f t="shared" ca="1" si="590"/>
        <v>0</v>
      </c>
      <c r="T9424" s="38">
        <f t="shared" ca="1" si="591"/>
        <v>10</v>
      </c>
      <c r="U9424" s="38">
        <f ca="1">SUM($R$9:S9424)</f>
        <v>-239840</v>
      </c>
    </row>
    <row r="9425" spans="16:21" x14ac:dyDescent="0.2">
      <c r="P9425">
        <v>9417</v>
      </c>
      <c r="Q9425" s="37">
        <f t="shared" ca="1" si="588"/>
        <v>0</v>
      </c>
      <c r="R9425" s="38">
        <f t="shared" si="589"/>
        <v>10</v>
      </c>
      <c r="S9425" s="38">
        <f t="shared" ca="1" si="590"/>
        <v>0</v>
      </c>
      <c r="T9425" s="38">
        <f t="shared" ca="1" si="591"/>
        <v>10</v>
      </c>
      <c r="U9425" s="38">
        <f ca="1">SUM($R$9:S9425)</f>
        <v>-239830</v>
      </c>
    </row>
    <row r="9426" spans="16:21" x14ac:dyDescent="0.2">
      <c r="P9426">
        <v>9418</v>
      </c>
      <c r="Q9426" s="37">
        <f t="shared" ca="1" si="588"/>
        <v>0</v>
      </c>
      <c r="R9426" s="38">
        <f t="shared" si="589"/>
        <v>10</v>
      </c>
      <c r="S9426" s="38">
        <f t="shared" ca="1" si="590"/>
        <v>0</v>
      </c>
      <c r="T9426" s="38">
        <f t="shared" ca="1" si="591"/>
        <v>10</v>
      </c>
      <c r="U9426" s="38">
        <f ca="1">SUM($R$9:S9426)</f>
        <v>-239820</v>
      </c>
    </row>
    <row r="9427" spans="16:21" x14ac:dyDescent="0.2">
      <c r="P9427">
        <v>9419</v>
      </c>
      <c r="Q9427" s="37">
        <f t="shared" ca="1" si="588"/>
        <v>0</v>
      </c>
      <c r="R9427" s="38">
        <f t="shared" si="589"/>
        <v>10</v>
      </c>
      <c r="S9427" s="38">
        <f t="shared" ca="1" si="590"/>
        <v>0</v>
      </c>
      <c r="T9427" s="38">
        <f t="shared" ca="1" si="591"/>
        <v>10</v>
      </c>
      <c r="U9427" s="38">
        <f ca="1">SUM($R$9:S9427)</f>
        <v>-239810</v>
      </c>
    </row>
    <row r="9428" spans="16:21" x14ac:dyDescent="0.2">
      <c r="P9428">
        <v>9420</v>
      </c>
      <c r="Q9428" s="37">
        <f t="shared" ca="1" si="588"/>
        <v>1</v>
      </c>
      <c r="R9428" s="38">
        <f t="shared" si="589"/>
        <v>10</v>
      </c>
      <c r="S9428" s="38">
        <f t="shared" ca="1" si="590"/>
        <v>-1000</v>
      </c>
      <c r="T9428" s="38">
        <f t="shared" ca="1" si="591"/>
        <v>-990</v>
      </c>
      <c r="U9428" s="38">
        <f ca="1">SUM($R$9:S9428)</f>
        <v>-240800</v>
      </c>
    </row>
    <row r="9429" spans="16:21" x14ac:dyDescent="0.2">
      <c r="P9429">
        <v>9421</v>
      </c>
      <c r="Q9429" s="37">
        <f t="shared" ca="1" si="588"/>
        <v>0</v>
      </c>
      <c r="R9429" s="38">
        <f t="shared" si="589"/>
        <v>10</v>
      </c>
      <c r="S9429" s="38">
        <f t="shared" ca="1" si="590"/>
        <v>0</v>
      </c>
      <c r="T9429" s="38">
        <f t="shared" ca="1" si="591"/>
        <v>10</v>
      </c>
      <c r="U9429" s="38">
        <f ca="1">SUM($R$9:S9429)</f>
        <v>-240790</v>
      </c>
    </row>
    <row r="9430" spans="16:21" x14ac:dyDescent="0.2">
      <c r="P9430">
        <v>9422</v>
      </c>
      <c r="Q9430" s="37">
        <f t="shared" ca="1" si="588"/>
        <v>0</v>
      </c>
      <c r="R9430" s="38">
        <f t="shared" si="589"/>
        <v>10</v>
      </c>
      <c r="S9430" s="38">
        <f t="shared" ca="1" si="590"/>
        <v>0</v>
      </c>
      <c r="T9430" s="38">
        <f t="shared" ca="1" si="591"/>
        <v>10</v>
      </c>
      <c r="U9430" s="38">
        <f ca="1">SUM($R$9:S9430)</f>
        <v>-240780</v>
      </c>
    </row>
    <row r="9431" spans="16:21" x14ac:dyDescent="0.2">
      <c r="P9431">
        <v>9423</v>
      </c>
      <c r="Q9431" s="37">
        <f t="shared" ca="1" si="588"/>
        <v>0</v>
      </c>
      <c r="R9431" s="38">
        <f t="shared" si="589"/>
        <v>10</v>
      </c>
      <c r="S9431" s="38">
        <f t="shared" ca="1" si="590"/>
        <v>0</v>
      </c>
      <c r="T9431" s="38">
        <f t="shared" ca="1" si="591"/>
        <v>10</v>
      </c>
      <c r="U9431" s="38">
        <f ca="1">SUM($R$9:S9431)</f>
        <v>-240770</v>
      </c>
    </row>
    <row r="9432" spans="16:21" x14ac:dyDescent="0.2">
      <c r="P9432">
        <v>9424</v>
      </c>
      <c r="Q9432" s="37">
        <f t="shared" ca="1" si="588"/>
        <v>0</v>
      </c>
      <c r="R9432" s="38">
        <f t="shared" si="589"/>
        <v>10</v>
      </c>
      <c r="S9432" s="38">
        <f t="shared" ca="1" si="590"/>
        <v>0</v>
      </c>
      <c r="T9432" s="38">
        <f t="shared" ca="1" si="591"/>
        <v>10</v>
      </c>
      <c r="U9432" s="38">
        <f ca="1">SUM($R$9:S9432)</f>
        <v>-240760</v>
      </c>
    </row>
    <row r="9433" spans="16:21" x14ac:dyDescent="0.2">
      <c r="P9433">
        <v>9425</v>
      </c>
      <c r="Q9433" s="37">
        <f t="shared" ca="1" si="588"/>
        <v>0</v>
      </c>
      <c r="R9433" s="38">
        <f t="shared" si="589"/>
        <v>10</v>
      </c>
      <c r="S9433" s="38">
        <f t="shared" ca="1" si="590"/>
        <v>0</v>
      </c>
      <c r="T9433" s="38">
        <f t="shared" ca="1" si="591"/>
        <v>10</v>
      </c>
      <c r="U9433" s="38">
        <f ca="1">SUM($R$9:S9433)</f>
        <v>-240750</v>
      </c>
    </row>
    <row r="9434" spans="16:21" x14ac:dyDescent="0.2">
      <c r="P9434">
        <v>9426</v>
      </c>
      <c r="Q9434" s="37">
        <f t="shared" ca="1" si="588"/>
        <v>0</v>
      </c>
      <c r="R9434" s="38">
        <f t="shared" si="589"/>
        <v>10</v>
      </c>
      <c r="S9434" s="38">
        <f t="shared" ca="1" si="590"/>
        <v>0</v>
      </c>
      <c r="T9434" s="38">
        <f t="shared" ca="1" si="591"/>
        <v>10</v>
      </c>
      <c r="U9434" s="38">
        <f ca="1">SUM($R$9:S9434)</f>
        <v>-240740</v>
      </c>
    </row>
    <row r="9435" spans="16:21" x14ac:dyDescent="0.2">
      <c r="P9435">
        <v>9427</v>
      </c>
      <c r="Q9435" s="37">
        <f t="shared" ca="1" si="588"/>
        <v>0</v>
      </c>
      <c r="R9435" s="38">
        <f t="shared" si="589"/>
        <v>10</v>
      </c>
      <c r="S9435" s="38">
        <f t="shared" ca="1" si="590"/>
        <v>0</v>
      </c>
      <c r="T9435" s="38">
        <f t="shared" ca="1" si="591"/>
        <v>10</v>
      </c>
      <c r="U9435" s="38">
        <f ca="1">SUM($R$9:S9435)</f>
        <v>-240730</v>
      </c>
    </row>
    <row r="9436" spans="16:21" x14ac:dyDescent="0.2">
      <c r="P9436">
        <v>9428</v>
      </c>
      <c r="Q9436" s="37">
        <f t="shared" ca="1" si="588"/>
        <v>0</v>
      </c>
      <c r="R9436" s="38">
        <f t="shared" si="589"/>
        <v>10</v>
      </c>
      <c r="S9436" s="38">
        <f t="shared" ca="1" si="590"/>
        <v>0</v>
      </c>
      <c r="T9436" s="38">
        <f t="shared" ca="1" si="591"/>
        <v>10</v>
      </c>
      <c r="U9436" s="38">
        <f ca="1">SUM($R$9:S9436)</f>
        <v>-240720</v>
      </c>
    </row>
    <row r="9437" spans="16:21" x14ac:dyDescent="0.2">
      <c r="P9437">
        <v>9429</v>
      </c>
      <c r="Q9437" s="37">
        <f t="shared" ca="1" si="588"/>
        <v>0</v>
      </c>
      <c r="R9437" s="38">
        <f t="shared" si="589"/>
        <v>10</v>
      </c>
      <c r="S9437" s="38">
        <f t="shared" ca="1" si="590"/>
        <v>0</v>
      </c>
      <c r="T9437" s="38">
        <f t="shared" ca="1" si="591"/>
        <v>10</v>
      </c>
      <c r="U9437" s="38">
        <f ca="1">SUM($R$9:S9437)</f>
        <v>-240710</v>
      </c>
    </row>
    <row r="9438" spans="16:21" x14ac:dyDescent="0.2">
      <c r="P9438">
        <v>9430</v>
      </c>
      <c r="Q9438" s="37">
        <f t="shared" ca="1" si="588"/>
        <v>0</v>
      </c>
      <c r="R9438" s="38">
        <f t="shared" si="589"/>
        <v>10</v>
      </c>
      <c r="S9438" s="38">
        <f t="shared" ca="1" si="590"/>
        <v>0</v>
      </c>
      <c r="T9438" s="38">
        <f t="shared" ca="1" si="591"/>
        <v>10</v>
      </c>
      <c r="U9438" s="38">
        <f ca="1">SUM($R$9:S9438)</f>
        <v>-240700</v>
      </c>
    </row>
    <row r="9439" spans="16:21" x14ac:dyDescent="0.2">
      <c r="P9439">
        <v>9431</v>
      </c>
      <c r="Q9439" s="37">
        <f t="shared" ca="1" si="588"/>
        <v>0</v>
      </c>
      <c r="R9439" s="38">
        <f t="shared" si="589"/>
        <v>10</v>
      </c>
      <c r="S9439" s="38">
        <f t="shared" ca="1" si="590"/>
        <v>0</v>
      </c>
      <c r="T9439" s="38">
        <f t="shared" ca="1" si="591"/>
        <v>10</v>
      </c>
      <c r="U9439" s="38">
        <f ca="1">SUM($R$9:S9439)</f>
        <v>-240690</v>
      </c>
    </row>
    <row r="9440" spans="16:21" x14ac:dyDescent="0.2">
      <c r="P9440">
        <v>9432</v>
      </c>
      <c r="Q9440" s="37">
        <f t="shared" ca="1" si="588"/>
        <v>0</v>
      </c>
      <c r="R9440" s="38">
        <f t="shared" si="589"/>
        <v>10</v>
      </c>
      <c r="S9440" s="38">
        <f t="shared" ca="1" si="590"/>
        <v>0</v>
      </c>
      <c r="T9440" s="38">
        <f t="shared" ca="1" si="591"/>
        <v>10</v>
      </c>
      <c r="U9440" s="38">
        <f ca="1">SUM($R$9:S9440)</f>
        <v>-240680</v>
      </c>
    </row>
    <row r="9441" spans="16:21" x14ac:dyDescent="0.2">
      <c r="P9441">
        <v>9433</v>
      </c>
      <c r="Q9441" s="37">
        <f t="shared" ca="1" si="588"/>
        <v>0</v>
      </c>
      <c r="R9441" s="38">
        <f t="shared" si="589"/>
        <v>10</v>
      </c>
      <c r="S9441" s="38">
        <f t="shared" ca="1" si="590"/>
        <v>0</v>
      </c>
      <c r="T9441" s="38">
        <f t="shared" ca="1" si="591"/>
        <v>10</v>
      </c>
      <c r="U9441" s="38">
        <f ca="1">SUM($R$9:S9441)</f>
        <v>-240670</v>
      </c>
    </row>
    <row r="9442" spans="16:21" x14ac:dyDescent="0.2">
      <c r="P9442">
        <v>9434</v>
      </c>
      <c r="Q9442" s="37">
        <f t="shared" ca="1" si="588"/>
        <v>1</v>
      </c>
      <c r="R9442" s="38">
        <f t="shared" si="589"/>
        <v>10</v>
      </c>
      <c r="S9442" s="38">
        <f t="shared" ca="1" si="590"/>
        <v>-1000</v>
      </c>
      <c r="T9442" s="38">
        <f t="shared" ca="1" si="591"/>
        <v>-990</v>
      </c>
      <c r="U9442" s="38">
        <f ca="1">SUM($R$9:S9442)</f>
        <v>-241660</v>
      </c>
    </row>
    <row r="9443" spans="16:21" x14ac:dyDescent="0.2">
      <c r="P9443">
        <v>9435</v>
      </c>
      <c r="Q9443" s="37">
        <f t="shared" ca="1" si="588"/>
        <v>0</v>
      </c>
      <c r="R9443" s="38">
        <f t="shared" si="589"/>
        <v>10</v>
      </c>
      <c r="S9443" s="38">
        <f t="shared" ca="1" si="590"/>
        <v>0</v>
      </c>
      <c r="T9443" s="38">
        <f t="shared" ca="1" si="591"/>
        <v>10</v>
      </c>
      <c r="U9443" s="38">
        <f ca="1">SUM($R$9:S9443)</f>
        <v>-241650</v>
      </c>
    </row>
    <row r="9444" spans="16:21" x14ac:dyDescent="0.2">
      <c r="P9444">
        <v>9436</v>
      </c>
      <c r="Q9444" s="37">
        <f t="shared" ca="1" si="588"/>
        <v>0</v>
      </c>
      <c r="R9444" s="38">
        <f t="shared" si="589"/>
        <v>10</v>
      </c>
      <c r="S9444" s="38">
        <f t="shared" ca="1" si="590"/>
        <v>0</v>
      </c>
      <c r="T9444" s="38">
        <f t="shared" ca="1" si="591"/>
        <v>10</v>
      </c>
      <c r="U9444" s="38">
        <f ca="1">SUM($R$9:S9444)</f>
        <v>-241640</v>
      </c>
    </row>
    <row r="9445" spans="16:21" x14ac:dyDescent="0.2">
      <c r="P9445">
        <v>9437</v>
      </c>
      <c r="Q9445" s="37">
        <f t="shared" ca="1" si="588"/>
        <v>0</v>
      </c>
      <c r="R9445" s="38">
        <f t="shared" si="589"/>
        <v>10</v>
      </c>
      <c r="S9445" s="38">
        <f t="shared" ca="1" si="590"/>
        <v>0</v>
      </c>
      <c r="T9445" s="38">
        <f t="shared" ca="1" si="591"/>
        <v>10</v>
      </c>
      <c r="U9445" s="38">
        <f ca="1">SUM($R$9:S9445)</f>
        <v>-241630</v>
      </c>
    </row>
    <row r="9446" spans="16:21" x14ac:dyDescent="0.2">
      <c r="P9446">
        <v>9438</v>
      </c>
      <c r="Q9446" s="37">
        <f t="shared" ca="1" si="588"/>
        <v>0</v>
      </c>
      <c r="R9446" s="38">
        <f t="shared" si="589"/>
        <v>10</v>
      </c>
      <c r="S9446" s="38">
        <f t="shared" ca="1" si="590"/>
        <v>0</v>
      </c>
      <c r="T9446" s="38">
        <f t="shared" ca="1" si="591"/>
        <v>10</v>
      </c>
      <c r="U9446" s="38">
        <f ca="1">SUM($R$9:S9446)</f>
        <v>-241620</v>
      </c>
    </row>
    <row r="9447" spans="16:21" x14ac:dyDescent="0.2">
      <c r="P9447">
        <v>9439</v>
      </c>
      <c r="Q9447" s="37">
        <f t="shared" ca="1" si="588"/>
        <v>0</v>
      </c>
      <c r="R9447" s="38">
        <f t="shared" si="589"/>
        <v>10</v>
      </c>
      <c r="S9447" s="38">
        <f t="shared" ca="1" si="590"/>
        <v>0</v>
      </c>
      <c r="T9447" s="38">
        <f t="shared" ca="1" si="591"/>
        <v>10</v>
      </c>
      <c r="U9447" s="38">
        <f ca="1">SUM($R$9:S9447)</f>
        <v>-241610</v>
      </c>
    </row>
    <row r="9448" spans="16:21" x14ac:dyDescent="0.2">
      <c r="P9448">
        <v>9440</v>
      </c>
      <c r="Q9448" s="37">
        <f t="shared" ca="1" si="588"/>
        <v>0</v>
      </c>
      <c r="R9448" s="38">
        <f t="shared" si="589"/>
        <v>10</v>
      </c>
      <c r="S9448" s="38">
        <f t="shared" ca="1" si="590"/>
        <v>0</v>
      </c>
      <c r="T9448" s="38">
        <f t="shared" ca="1" si="591"/>
        <v>10</v>
      </c>
      <c r="U9448" s="38">
        <f ca="1">SUM($R$9:S9448)</f>
        <v>-241600</v>
      </c>
    </row>
    <row r="9449" spans="16:21" x14ac:dyDescent="0.2">
      <c r="P9449">
        <v>9441</v>
      </c>
      <c r="Q9449" s="37">
        <f t="shared" ca="1" si="588"/>
        <v>0</v>
      </c>
      <c r="R9449" s="38">
        <f t="shared" si="589"/>
        <v>10</v>
      </c>
      <c r="S9449" s="38">
        <f t="shared" ca="1" si="590"/>
        <v>0</v>
      </c>
      <c r="T9449" s="38">
        <f t="shared" ca="1" si="591"/>
        <v>10</v>
      </c>
      <c r="U9449" s="38">
        <f ca="1">SUM($R$9:S9449)</f>
        <v>-241590</v>
      </c>
    </row>
    <row r="9450" spans="16:21" x14ac:dyDescent="0.2">
      <c r="P9450">
        <v>9442</v>
      </c>
      <c r="Q9450" s="37">
        <f t="shared" ca="1" si="588"/>
        <v>0</v>
      </c>
      <c r="R9450" s="38">
        <f t="shared" si="589"/>
        <v>10</v>
      </c>
      <c r="S9450" s="38">
        <f t="shared" ca="1" si="590"/>
        <v>0</v>
      </c>
      <c r="T9450" s="38">
        <f t="shared" ca="1" si="591"/>
        <v>10</v>
      </c>
      <c r="U9450" s="38">
        <f ca="1">SUM($R$9:S9450)</f>
        <v>-241580</v>
      </c>
    </row>
    <row r="9451" spans="16:21" x14ac:dyDescent="0.2">
      <c r="P9451">
        <v>9443</v>
      </c>
      <c r="Q9451" s="37">
        <f t="shared" ca="1" si="588"/>
        <v>0</v>
      </c>
      <c r="R9451" s="38">
        <f t="shared" si="589"/>
        <v>10</v>
      </c>
      <c r="S9451" s="38">
        <f t="shared" ca="1" si="590"/>
        <v>0</v>
      </c>
      <c r="T9451" s="38">
        <f t="shared" ca="1" si="591"/>
        <v>10</v>
      </c>
      <c r="U9451" s="38">
        <f ca="1">SUM($R$9:S9451)</f>
        <v>-241570</v>
      </c>
    </row>
    <row r="9452" spans="16:21" x14ac:dyDescent="0.2">
      <c r="P9452">
        <v>9444</v>
      </c>
      <c r="Q9452" s="37">
        <f t="shared" ca="1" si="588"/>
        <v>0</v>
      </c>
      <c r="R9452" s="38">
        <f t="shared" si="589"/>
        <v>10</v>
      </c>
      <c r="S9452" s="38">
        <f t="shared" ca="1" si="590"/>
        <v>0</v>
      </c>
      <c r="T9452" s="38">
        <f t="shared" ca="1" si="591"/>
        <v>10</v>
      </c>
      <c r="U9452" s="38">
        <f ca="1">SUM($R$9:S9452)</f>
        <v>-241560</v>
      </c>
    </row>
    <row r="9453" spans="16:21" x14ac:dyDescent="0.2">
      <c r="P9453">
        <v>9445</v>
      </c>
      <c r="Q9453" s="37">
        <f t="shared" ca="1" si="588"/>
        <v>0</v>
      </c>
      <c r="R9453" s="38">
        <f t="shared" si="589"/>
        <v>10</v>
      </c>
      <c r="S9453" s="38">
        <f t="shared" ca="1" si="590"/>
        <v>0</v>
      </c>
      <c r="T9453" s="38">
        <f t="shared" ca="1" si="591"/>
        <v>10</v>
      </c>
      <c r="U9453" s="38">
        <f ca="1">SUM($R$9:S9453)</f>
        <v>-241550</v>
      </c>
    </row>
    <row r="9454" spans="16:21" x14ac:dyDescent="0.2">
      <c r="P9454">
        <v>9446</v>
      </c>
      <c r="Q9454" s="37">
        <f t="shared" ca="1" si="588"/>
        <v>0</v>
      </c>
      <c r="R9454" s="38">
        <f t="shared" si="589"/>
        <v>10</v>
      </c>
      <c r="S9454" s="38">
        <f t="shared" ca="1" si="590"/>
        <v>0</v>
      </c>
      <c r="T9454" s="38">
        <f t="shared" ca="1" si="591"/>
        <v>10</v>
      </c>
      <c r="U9454" s="38">
        <f ca="1">SUM($R$9:S9454)</f>
        <v>-241540</v>
      </c>
    </row>
    <row r="9455" spans="16:21" x14ac:dyDescent="0.2">
      <c r="P9455">
        <v>9447</v>
      </c>
      <c r="Q9455" s="37">
        <f t="shared" ca="1" si="588"/>
        <v>0</v>
      </c>
      <c r="R9455" s="38">
        <f t="shared" si="589"/>
        <v>10</v>
      </c>
      <c r="S9455" s="38">
        <f t="shared" ca="1" si="590"/>
        <v>0</v>
      </c>
      <c r="T9455" s="38">
        <f t="shared" ca="1" si="591"/>
        <v>10</v>
      </c>
      <c r="U9455" s="38">
        <f ca="1">SUM($R$9:S9455)</f>
        <v>-241530</v>
      </c>
    </row>
    <row r="9456" spans="16:21" x14ac:dyDescent="0.2">
      <c r="P9456">
        <v>9448</v>
      </c>
      <c r="Q9456" s="37">
        <f t="shared" ca="1" si="588"/>
        <v>0</v>
      </c>
      <c r="R9456" s="38">
        <f t="shared" si="589"/>
        <v>10</v>
      </c>
      <c r="S9456" s="38">
        <f t="shared" ca="1" si="590"/>
        <v>0</v>
      </c>
      <c r="T9456" s="38">
        <f t="shared" ca="1" si="591"/>
        <v>10</v>
      </c>
      <c r="U9456" s="38">
        <f ca="1">SUM($R$9:S9456)</f>
        <v>-241520</v>
      </c>
    </row>
    <row r="9457" spans="16:21" x14ac:dyDescent="0.2">
      <c r="P9457">
        <v>9449</v>
      </c>
      <c r="Q9457" s="37">
        <f t="shared" ref="Q9457:Q9520" ca="1" si="592">IF(RAND()&lt;$C$2,1,0)</f>
        <v>0</v>
      </c>
      <c r="R9457" s="38">
        <f t="shared" ref="R9457:R9520" si="593">$G$2</f>
        <v>10</v>
      </c>
      <c r="S9457" s="38">
        <f t="shared" ref="S9457:S9520" ca="1" si="594">IF(Q9457=1,$G$3,$G$4)</f>
        <v>0</v>
      </c>
      <c r="T9457" s="38">
        <f t="shared" ca="1" si="591"/>
        <v>10</v>
      </c>
      <c r="U9457" s="38">
        <f ca="1">SUM($R$9:S9457)</f>
        <v>-241510</v>
      </c>
    </row>
    <row r="9458" spans="16:21" x14ac:dyDescent="0.2">
      <c r="P9458">
        <v>9450</v>
      </c>
      <c r="Q9458" s="37">
        <f t="shared" ca="1" si="592"/>
        <v>0</v>
      </c>
      <c r="R9458" s="38">
        <f t="shared" si="593"/>
        <v>10</v>
      </c>
      <c r="S9458" s="38">
        <f t="shared" ca="1" si="594"/>
        <v>0</v>
      </c>
      <c r="T9458" s="38">
        <f t="shared" ca="1" si="591"/>
        <v>10</v>
      </c>
      <c r="U9458" s="38">
        <f ca="1">SUM($R$9:S9458)</f>
        <v>-241500</v>
      </c>
    </row>
    <row r="9459" spans="16:21" x14ac:dyDescent="0.2">
      <c r="P9459">
        <v>9451</v>
      </c>
      <c r="Q9459" s="37">
        <f t="shared" ca="1" si="592"/>
        <v>0</v>
      </c>
      <c r="R9459" s="38">
        <f t="shared" si="593"/>
        <v>10</v>
      </c>
      <c r="S9459" s="38">
        <f t="shared" ca="1" si="594"/>
        <v>0</v>
      </c>
      <c r="T9459" s="38">
        <f t="shared" ca="1" si="591"/>
        <v>10</v>
      </c>
      <c r="U9459" s="38">
        <f ca="1">SUM($R$9:S9459)</f>
        <v>-241490</v>
      </c>
    </row>
    <row r="9460" spans="16:21" x14ac:dyDescent="0.2">
      <c r="P9460">
        <v>9452</v>
      </c>
      <c r="Q9460" s="37">
        <f t="shared" ca="1" si="592"/>
        <v>0</v>
      </c>
      <c r="R9460" s="38">
        <f t="shared" si="593"/>
        <v>10</v>
      </c>
      <c r="S9460" s="38">
        <f t="shared" ca="1" si="594"/>
        <v>0</v>
      </c>
      <c r="T9460" s="38">
        <f t="shared" ca="1" si="591"/>
        <v>10</v>
      </c>
      <c r="U9460" s="38">
        <f ca="1">SUM($R$9:S9460)</f>
        <v>-241480</v>
      </c>
    </row>
    <row r="9461" spans="16:21" x14ac:dyDescent="0.2">
      <c r="P9461">
        <v>9453</v>
      </c>
      <c r="Q9461" s="37">
        <f t="shared" ca="1" si="592"/>
        <v>0</v>
      </c>
      <c r="R9461" s="38">
        <f t="shared" si="593"/>
        <v>10</v>
      </c>
      <c r="S9461" s="38">
        <f t="shared" ca="1" si="594"/>
        <v>0</v>
      </c>
      <c r="T9461" s="38">
        <f t="shared" ca="1" si="591"/>
        <v>10</v>
      </c>
      <c r="U9461" s="38">
        <f ca="1">SUM($R$9:S9461)</f>
        <v>-241470</v>
      </c>
    </row>
    <row r="9462" spans="16:21" x14ac:dyDescent="0.2">
      <c r="P9462">
        <v>9454</v>
      </c>
      <c r="Q9462" s="37">
        <f t="shared" ca="1" si="592"/>
        <v>0</v>
      </c>
      <c r="R9462" s="38">
        <f t="shared" si="593"/>
        <v>10</v>
      </c>
      <c r="S9462" s="38">
        <f t="shared" ca="1" si="594"/>
        <v>0</v>
      </c>
      <c r="T9462" s="38">
        <f t="shared" ca="1" si="591"/>
        <v>10</v>
      </c>
      <c r="U9462" s="38">
        <f ca="1">SUM($R$9:S9462)</f>
        <v>-241460</v>
      </c>
    </row>
    <row r="9463" spans="16:21" x14ac:dyDescent="0.2">
      <c r="P9463">
        <v>9455</v>
      </c>
      <c r="Q9463" s="37">
        <f t="shared" ca="1" si="592"/>
        <v>0</v>
      </c>
      <c r="R9463" s="38">
        <f t="shared" si="593"/>
        <v>10</v>
      </c>
      <c r="S9463" s="38">
        <f t="shared" ca="1" si="594"/>
        <v>0</v>
      </c>
      <c r="T9463" s="38">
        <f t="shared" ca="1" si="591"/>
        <v>10</v>
      </c>
      <c r="U9463" s="38">
        <f ca="1">SUM($R$9:S9463)</f>
        <v>-241450</v>
      </c>
    </row>
    <row r="9464" spans="16:21" x14ac:dyDescent="0.2">
      <c r="P9464">
        <v>9456</v>
      </c>
      <c r="Q9464" s="37">
        <f t="shared" ca="1" si="592"/>
        <v>0</v>
      </c>
      <c r="R9464" s="38">
        <f t="shared" si="593"/>
        <v>10</v>
      </c>
      <c r="S9464" s="38">
        <f t="shared" ca="1" si="594"/>
        <v>0</v>
      </c>
      <c r="T9464" s="38">
        <f t="shared" ca="1" si="591"/>
        <v>10</v>
      </c>
      <c r="U9464" s="38">
        <f ca="1">SUM($R$9:S9464)</f>
        <v>-241440</v>
      </c>
    </row>
    <row r="9465" spans="16:21" x14ac:dyDescent="0.2">
      <c r="P9465">
        <v>9457</v>
      </c>
      <c r="Q9465" s="37">
        <f t="shared" ca="1" si="592"/>
        <v>0</v>
      </c>
      <c r="R9465" s="38">
        <f t="shared" si="593"/>
        <v>10</v>
      </c>
      <c r="S9465" s="38">
        <f t="shared" ca="1" si="594"/>
        <v>0</v>
      </c>
      <c r="T9465" s="38">
        <f t="shared" ca="1" si="591"/>
        <v>10</v>
      </c>
      <c r="U9465" s="38">
        <f ca="1">SUM($R$9:S9465)</f>
        <v>-241430</v>
      </c>
    </row>
    <row r="9466" spans="16:21" x14ac:dyDescent="0.2">
      <c r="P9466">
        <v>9458</v>
      </c>
      <c r="Q9466" s="37">
        <f t="shared" ca="1" si="592"/>
        <v>0</v>
      </c>
      <c r="R9466" s="38">
        <f t="shared" si="593"/>
        <v>10</v>
      </c>
      <c r="S9466" s="38">
        <f t="shared" ca="1" si="594"/>
        <v>0</v>
      </c>
      <c r="T9466" s="38">
        <f t="shared" ca="1" si="591"/>
        <v>10</v>
      </c>
      <c r="U9466" s="38">
        <f ca="1">SUM($R$9:S9466)</f>
        <v>-241420</v>
      </c>
    </row>
    <row r="9467" spans="16:21" x14ac:dyDescent="0.2">
      <c r="P9467">
        <v>9459</v>
      </c>
      <c r="Q9467" s="37">
        <f t="shared" ca="1" si="592"/>
        <v>0</v>
      </c>
      <c r="R9467" s="38">
        <f t="shared" si="593"/>
        <v>10</v>
      </c>
      <c r="S9467" s="38">
        <f t="shared" ca="1" si="594"/>
        <v>0</v>
      </c>
      <c r="T9467" s="38">
        <f t="shared" ca="1" si="591"/>
        <v>10</v>
      </c>
      <c r="U9467" s="38">
        <f ca="1">SUM($R$9:S9467)</f>
        <v>-241410</v>
      </c>
    </row>
    <row r="9468" spans="16:21" x14ac:dyDescent="0.2">
      <c r="P9468">
        <v>9460</v>
      </c>
      <c r="Q9468" s="37">
        <f t="shared" ca="1" si="592"/>
        <v>0</v>
      </c>
      <c r="R9468" s="38">
        <f t="shared" si="593"/>
        <v>10</v>
      </c>
      <c r="S9468" s="38">
        <f t="shared" ca="1" si="594"/>
        <v>0</v>
      </c>
      <c r="T9468" s="38">
        <f t="shared" ca="1" si="591"/>
        <v>10</v>
      </c>
      <c r="U9468" s="38">
        <f ca="1">SUM($R$9:S9468)</f>
        <v>-241400</v>
      </c>
    </row>
    <row r="9469" spans="16:21" x14ac:dyDescent="0.2">
      <c r="P9469">
        <v>9461</v>
      </c>
      <c r="Q9469" s="37">
        <f t="shared" ca="1" si="592"/>
        <v>0</v>
      </c>
      <c r="R9469" s="38">
        <f t="shared" si="593"/>
        <v>10</v>
      </c>
      <c r="S9469" s="38">
        <f t="shared" ca="1" si="594"/>
        <v>0</v>
      </c>
      <c r="T9469" s="38">
        <f t="shared" ca="1" si="591"/>
        <v>10</v>
      </c>
      <c r="U9469" s="38">
        <f ca="1">SUM($R$9:S9469)</f>
        <v>-241390</v>
      </c>
    </row>
    <row r="9470" spans="16:21" x14ac:dyDescent="0.2">
      <c r="P9470">
        <v>9462</v>
      </c>
      <c r="Q9470" s="37">
        <f t="shared" ca="1" si="592"/>
        <v>0</v>
      </c>
      <c r="R9470" s="38">
        <f t="shared" si="593"/>
        <v>10</v>
      </c>
      <c r="S9470" s="38">
        <f t="shared" ca="1" si="594"/>
        <v>0</v>
      </c>
      <c r="T9470" s="38">
        <f t="shared" ca="1" si="591"/>
        <v>10</v>
      </c>
      <c r="U9470" s="38">
        <f ca="1">SUM($R$9:S9470)</f>
        <v>-241380</v>
      </c>
    </row>
    <row r="9471" spans="16:21" x14ac:dyDescent="0.2">
      <c r="P9471">
        <v>9463</v>
      </c>
      <c r="Q9471" s="37">
        <f t="shared" ca="1" si="592"/>
        <v>0</v>
      </c>
      <c r="R9471" s="38">
        <f t="shared" si="593"/>
        <v>10</v>
      </c>
      <c r="S9471" s="38">
        <f t="shared" ca="1" si="594"/>
        <v>0</v>
      </c>
      <c r="T9471" s="38">
        <f t="shared" ca="1" si="591"/>
        <v>10</v>
      </c>
      <c r="U9471" s="38">
        <f ca="1">SUM($R$9:S9471)</f>
        <v>-241370</v>
      </c>
    </row>
    <row r="9472" spans="16:21" x14ac:dyDescent="0.2">
      <c r="P9472">
        <v>9464</v>
      </c>
      <c r="Q9472" s="37">
        <f t="shared" ca="1" si="592"/>
        <v>0</v>
      </c>
      <c r="R9472" s="38">
        <f t="shared" si="593"/>
        <v>10</v>
      </c>
      <c r="S9472" s="38">
        <f t="shared" ca="1" si="594"/>
        <v>0</v>
      </c>
      <c r="T9472" s="38">
        <f t="shared" ca="1" si="591"/>
        <v>10</v>
      </c>
      <c r="U9472" s="38">
        <f ca="1">SUM($R$9:S9472)</f>
        <v>-241360</v>
      </c>
    </row>
    <row r="9473" spans="16:21" x14ac:dyDescent="0.2">
      <c r="P9473">
        <v>9465</v>
      </c>
      <c r="Q9473" s="37">
        <f t="shared" ca="1" si="592"/>
        <v>0</v>
      </c>
      <c r="R9473" s="38">
        <f t="shared" si="593"/>
        <v>10</v>
      </c>
      <c r="S9473" s="38">
        <f t="shared" ca="1" si="594"/>
        <v>0</v>
      </c>
      <c r="T9473" s="38">
        <f t="shared" ca="1" si="591"/>
        <v>10</v>
      </c>
      <c r="U9473" s="38">
        <f ca="1">SUM($R$9:S9473)</f>
        <v>-241350</v>
      </c>
    </row>
    <row r="9474" spans="16:21" x14ac:dyDescent="0.2">
      <c r="P9474">
        <v>9466</v>
      </c>
      <c r="Q9474" s="37">
        <f t="shared" ca="1" si="592"/>
        <v>0</v>
      </c>
      <c r="R9474" s="38">
        <f t="shared" si="593"/>
        <v>10</v>
      </c>
      <c r="S9474" s="38">
        <f t="shared" ca="1" si="594"/>
        <v>0</v>
      </c>
      <c r="T9474" s="38">
        <f t="shared" ca="1" si="591"/>
        <v>10</v>
      </c>
      <c r="U9474" s="38">
        <f ca="1">SUM($R$9:S9474)</f>
        <v>-241340</v>
      </c>
    </row>
    <row r="9475" spans="16:21" x14ac:dyDescent="0.2">
      <c r="P9475">
        <v>9467</v>
      </c>
      <c r="Q9475" s="37">
        <f t="shared" ca="1" si="592"/>
        <v>0</v>
      </c>
      <c r="R9475" s="38">
        <f t="shared" si="593"/>
        <v>10</v>
      </c>
      <c r="S9475" s="38">
        <f t="shared" ca="1" si="594"/>
        <v>0</v>
      </c>
      <c r="T9475" s="38">
        <f t="shared" ca="1" si="591"/>
        <v>10</v>
      </c>
      <c r="U9475" s="38">
        <f ca="1">SUM($R$9:S9475)</f>
        <v>-241330</v>
      </c>
    </row>
    <row r="9476" spans="16:21" x14ac:dyDescent="0.2">
      <c r="P9476">
        <v>9468</v>
      </c>
      <c r="Q9476" s="37">
        <f t="shared" ca="1" si="592"/>
        <v>0</v>
      </c>
      <c r="R9476" s="38">
        <f t="shared" si="593"/>
        <v>10</v>
      </c>
      <c r="S9476" s="38">
        <f t="shared" ca="1" si="594"/>
        <v>0</v>
      </c>
      <c r="T9476" s="38">
        <f t="shared" ca="1" si="591"/>
        <v>10</v>
      </c>
      <c r="U9476" s="38">
        <f ca="1">SUM($R$9:S9476)</f>
        <v>-241320</v>
      </c>
    </row>
    <row r="9477" spans="16:21" x14ac:dyDescent="0.2">
      <c r="P9477">
        <v>9469</v>
      </c>
      <c r="Q9477" s="37">
        <f t="shared" ca="1" si="592"/>
        <v>0</v>
      </c>
      <c r="R9477" s="38">
        <f t="shared" si="593"/>
        <v>10</v>
      </c>
      <c r="S9477" s="38">
        <f t="shared" ca="1" si="594"/>
        <v>0</v>
      </c>
      <c r="T9477" s="38">
        <f t="shared" ca="1" si="591"/>
        <v>10</v>
      </c>
      <c r="U9477" s="38">
        <f ca="1">SUM($R$9:S9477)</f>
        <v>-241310</v>
      </c>
    </row>
    <row r="9478" spans="16:21" x14ac:dyDescent="0.2">
      <c r="P9478">
        <v>9470</v>
      </c>
      <c r="Q9478" s="37">
        <f t="shared" ca="1" si="592"/>
        <v>0</v>
      </c>
      <c r="R9478" s="38">
        <f t="shared" si="593"/>
        <v>10</v>
      </c>
      <c r="S9478" s="38">
        <f t="shared" ca="1" si="594"/>
        <v>0</v>
      </c>
      <c r="T9478" s="38">
        <f t="shared" ca="1" si="591"/>
        <v>10</v>
      </c>
      <c r="U9478" s="38">
        <f ca="1">SUM($R$9:S9478)</f>
        <v>-241300</v>
      </c>
    </row>
    <row r="9479" spans="16:21" x14ac:dyDescent="0.2">
      <c r="P9479">
        <v>9471</v>
      </c>
      <c r="Q9479" s="37">
        <f t="shared" ca="1" si="592"/>
        <v>1</v>
      </c>
      <c r="R9479" s="38">
        <f t="shared" si="593"/>
        <v>10</v>
      </c>
      <c r="S9479" s="38">
        <f t="shared" ca="1" si="594"/>
        <v>-1000</v>
      </c>
      <c r="T9479" s="38">
        <f t="shared" ca="1" si="591"/>
        <v>-990</v>
      </c>
      <c r="U9479" s="38">
        <f ca="1">SUM($R$9:S9479)</f>
        <v>-242290</v>
      </c>
    </row>
    <row r="9480" spans="16:21" x14ac:dyDescent="0.2">
      <c r="P9480">
        <v>9472</v>
      </c>
      <c r="Q9480" s="37">
        <f t="shared" ca="1" si="592"/>
        <v>0</v>
      </c>
      <c r="R9480" s="38">
        <f t="shared" si="593"/>
        <v>10</v>
      </c>
      <c r="S9480" s="38">
        <f t="shared" ca="1" si="594"/>
        <v>0</v>
      </c>
      <c r="T9480" s="38">
        <f t="shared" ca="1" si="591"/>
        <v>10</v>
      </c>
      <c r="U9480" s="38">
        <f ca="1">SUM($R$9:S9480)</f>
        <v>-242280</v>
      </c>
    </row>
    <row r="9481" spans="16:21" x14ac:dyDescent="0.2">
      <c r="P9481">
        <v>9473</v>
      </c>
      <c r="Q9481" s="37">
        <f t="shared" ca="1" si="592"/>
        <v>0</v>
      </c>
      <c r="R9481" s="38">
        <f t="shared" si="593"/>
        <v>10</v>
      </c>
      <c r="S9481" s="38">
        <f t="shared" ca="1" si="594"/>
        <v>0</v>
      </c>
      <c r="T9481" s="38">
        <f t="shared" ca="1" si="591"/>
        <v>10</v>
      </c>
      <c r="U9481" s="38">
        <f ca="1">SUM($R$9:S9481)</f>
        <v>-242270</v>
      </c>
    </row>
    <row r="9482" spans="16:21" x14ac:dyDescent="0.2">
      <c r="P9482">
        <v>9474</v>
      </c>
      <c r="Q9482" s="37">
        <f t="shared" ca="1" si="592"/>
        <v>0</v>
      </c>
      <c r="R9482" s="38">
        <f t="shared" si="593"/>
        <v>10</v>
      </c>
      <c r="S9482" s="38">
        <f t="shared" ca="1" si="594"/>
        <v>0</v>
      </c>
      <c r="T9482" s="38">
        <f t="shared" ref="T9482:T9545" ca="1" si="595">R9482+S9482</f>
        <v>10</v>
      </c>
      <c r="U9482" s="38">
        <f ca="1">SUM($R$9:S9482)</f>
        <v>-242260</v>
      </c>
    </row>
    <row r="9483" spans="16:21" x14ac:dyDescent="0.2">
      <c r="P9483">
        <v>9475</v>
      </c>
      <c r="Q9483" s="37">
        <f t="shared" ca="1" si="592"/>
        <v>0</v>
      </c>
      <c r="R9483" s="38">
        <f t="shared" si="593"/>
        <v>10</v>
      </c>
      <c r="S9483" s="38">
        <f t="shared" ca="1" si="594"/>
        <v>0</v>
      </c>
      <c r="T9483" s="38">
        <f t="shared" ca="1" si="595"/>
        <v>10</v>
      </c>
      <c r="U9483" s="38">
        <f ca="1">SUM($R$9:S9483)</f>
        <v>-242250</v>
      </c>
    </row>
    <row r="9484" spans="16:21" x14ac:dyDescent="0.2">
      <c r="P9484">
        <v>9476</v>
      </c>
      <c r="Q9484" s="37">
        <f t="shared" ca="1" si="592"/>
        <v>0</v>
      </c>
      <c r="R9484" s="38">
        <f t="shared" si="593"/>
        <v>10</v>
      </c>
      <c r="S9484" s="38">
        <f t="shared" ca="1" si="594"/>
        <v>0</v>
      </c>
      <c r="T9484" s="38">
        <f t="shared" ca="1" si="595"/>
        <v>10</v>
      </c>
      <c r="U9484" s="38">
        <f ca="1">SUM($R$9:S9484)</f>
        <v>-242240</v>
      </c>
    </row>
    <row r="9485" spans="16:21" x14ac:dyDescent="0.2">
      <c r="P9485">
        <v>9477</v>
      </c>
      <c r="Q9485" s="37">
        <f t="shared" ca="1" si="592"/>
        <v>0</v>
      </c>
      <c r="R9485" s="38">
        <f t="shared" si="593"/>
        <v>10</v>
      </c>
      <c r="S9485" s="38">
        <f t="shared" ca="1" si="594"/>
        <v>0</v>
      </c>
      <c r="T9485" s="38">
        <f t="shared" ca="1" si="595"/>
        <v>10</v>
      </c>
      <c r="U9485" s="38">
        <f ca="1">SUM($R$9:S9485)</f>
        <v>-242230</v>
      </c>
    </row>
    <row r="9486" spans="16:21" x14ac:dyDescent="0.2">
      <c r="P9486">
        <v>9478</v>
      </c>
      <c r="Q9486" s="37">
        <f t="shared" ca="1" si="592"/>
        <v>0</v>
      </c>
      <c r="R9486" s="38">
        <f t="shared" si="593"/>
        <v>10</v>
      </c>
      <c r="S9486" s="38">
        <f t="shared" ca="1" si="594"/>
        <v>0</v>
      </c>
      <c r="T9486" s="38">
        <f t="shared" ca="1" si="595"/>
        <v>10</v>
      </c>
      <c r="U9486" s="38">
        <f ca="1">SUM($R$9:S9486)</f>
        <v>-242220</v>
      </c>
    </row>
    <row r="9487" spans="16:21" x14ac:dyDescent="0.2">
      <c r="P9487">
        <v>9479</v>
      </c>
      <c r="Q9487" s="37">
        <f t="shared" ca="1" si="592"/>
        <v>0</v>
      </c>
      <c r="R9487" s="38">
        <f t="shared" si="593"/>
        <v>10</v>
      </c>
      <c r="S9487" s="38">
        <f t="shared" ca="1" si="594"/>
        <v>0</v>
      </c>
      <c r="T9487" s="38">
        <f t="shared" ca="1" si="595"/>
        <v>10</v>
      </c>
      <c r="U9487" s="38">
        <f ca="1">SUM($R$9:S9487)</f>
        <v>-242210</v>
      </c>
    </row>
    <row r="9488" spans="16:21" x14ac:dyDescent="0.2">
      <c r="P9488">
        <v>9480</v>
      </c>
      <c r="Q9488" s="37">
        <f t="shared" ca="1" si="592"/>
        <v>0</v>
      </c>
      <c r="R9488" s="38">
        <f t="shared" si="593"/>
        <v>10</v>
      </c>
      <c r="S9488" s="38">
        <f t="shared" ca="1" si="594"/>
        <v>0</v>
      </c>
      <c r="T9488" s="38">
        <f t="shared" ca="1" si="595"/>
        <v>10</v>
      </c>
      <c r="U9488" s="38">
        <f ca="1">SUM($R$9:S9488)</f>
        <v>-242200</v>
      </c>
    </row>
    <row r="9489" spans="16:21" x14ac:dyDescent="0.2">
      <c r="P9489">
        <v>9481</v>
      </c>
      <c r="Q9489" s="37">
        <f t="shared" ca="1" si="592"/>
        <v>0</v>
      </c>
      <c r="R9489" s="38">
        <f t="shared" si="593"/>
        <v>10</v>
      </c>
      <c r="S9489" s="38">
        <f t="shared" ca="1" si="594"/>
        <v>0</v>
      </c>
      <c r="T9489" s="38">
        <f t="shared" ca="1" si="595"/>
        <v>10</v>
      </c>
      <c r="U9489" s="38">
        <f ca="1">SUM($R$9:S9489)</f>
        <v>-242190</v>
      </c>
    </row>
    <row r="9490" spans="16:21" x14ac:dyDescent="0.2">
      <c r="P9490">
        <v>9482</v>
      </c>
      <c r="Q9490" s="37">
        <f t="shared" ca="1" si="592"/>
        <v>0</v>
      </c>
      <c r="R9490" s="38">
        <f t="shared" si="593"/>
        <v>10</v>
      </c>
      <c r="S9490" s="38">
        <f t="shared" ca="1" si="594"/>
        <v>0</v>
      </c>
      <c r="T9490" s="38">
        <f t="shared" ca="1" si="595"/>
        <v>10</v>
      </c>
      <c r="U9490" s="38">
        <f ca="1">SUM($R$9:S9490)</f>
        <v>-242180</v>
      </c>
    </row>
    <row r="9491" spans="16:21" x14ac:dyDescent="0.2">
      <c r="P9491">
        <v>9483</v>
      </c>
      <c r="Q9491" s="37">
        <f t="shared" ca="1" si="592"/>
        <v>0</v>
      </c>
      <c r="R9491" s="38">
        <f t="shared" si="593"/>
        <v>10</v>
      </c>
      <c r="S9491" s="38">
        <f t="shared" ca="1" si="594"/>
        <v>0</v>
      </c>
      <c r="T9491" s="38">
        <f t="shared" ca="1" si="595"/>
        <v>10</v>
      </c>
      <c r="U9491" s="38">
        <f ca="1">SUM($R$9:S9491)</f>
        <v>-242170</v>
      </c>
    </row>
    <row r="9492" spans="16:21" x14ac:dyDescent="0.2">
      <c r="P9492">
        <v>9484</v>
      </c>
      <c r="Q9492" s="37">
        <f t="shared" ca="1" si="592"/>
        <v>0</v>
      </c>
      <c r="R9492" s="38">
        <f t="shared" si="593"/>
        <v>10</v>
      </c>
      <c r="S9492" s="38">
        <f t="shared" ca="1" si="594"/>
        <v>0</v>
      </c>
      <c r="T9492" s="38">
        <f t="shared" ca="1" si="595"/>
        <v>10</v>
      </c>
      <c r="U9492" s="38">
        <f ca="1">SUM($R$9:S9492)</f>
        <v>-242160</v>
      </c>
    </row>
    <row r="9493" spans="16:21" x14ac:dyDescent="0.2">
      <c r="P9493">
        <v>9485</v>
      </c>
      <c r="Q9493" s="37">
        <f t="shared" ca="1" si="592"/>
        <v>0</v>
      </c>
      <c r="R9493" s="38">
        <f t="shared" si="593"/>
        <v>10</v>
      </c>
      <c r="S9493" s="38">
        <f t="shared" ca="1" si="594"/>
        <v>0</v>
      </c>
      <c r="T9493" s="38">
        <f t="shared" ca="1" si="595"/>
        <v>10</v>
      </c>
      <c r="U9493" s="38">
        <f ca="1">SUM($R$9:S9493)</f>
        <v>-242150</v>
      </c>
    </row>
    <row r="9494" spans="16:21" x14ac:dyDescent="0.2">
      <c r="P9494">
        <v>9486</v>
      </c>
      <c r="Q9494" s="37">
        <f t="shared" ca="1" si="592"/>
        <v>0</v>
      </c>
      <c r="R9494" s="38">
        <f t="shared" si="593"/>
        <v>10</v>
      </c>
      <c r="S9494" s="38">
        <f t="shared" ca="1" si="594"/>
        <v>0</v>
      </c>
      <c r="T9494" s="38">
        <f t="shared" ca="1" si="595"/>
        <v>10</v>
      </c>
      <c r="U9494" s="38">
        <f ca="1">SUM($R$9:S9494)</f>
        <v>-242140</v>
      </c>
    </row>
    <row r="9495" spans="16:21" x14ac:dyDescent="0.2">
      <c r="P9495">
        <v>9487</v>
      </c>
      <c r="Q9495" s="37">
        <f t="shared" ca="1" si="592"/>
        <v>0</v>
      </c>
      <c r="R9495" s="38">
        <f t="shared" si="593"/>
        <v>10</v>
      </c>
      <c r="S9495" s="38">
        <f t="shared" ca="1" si="594"/>
        <v>0</v>
      </c>
      <c r="T9495" s="38">
        <f t="shared" ca="1" si="595"/>
        <v>10</v>
      </c>
      <c r="U9495" s="38">
        <f ca="1">SUM($R$9:S9495)</f>
        <v>-242130</v>
      </c>
    </row>
    <row r="9496" spans="16:21" x14ac:dyDescent="0.2">
      <c r="P9496">
        <v>9488</v>
      </c>
      <c r="Q9496" s="37">
        <f t="shared" ca="1" si="592"/>
        <v>0</v>
      </c>
      <c r="R9496" s="38">
        <f t="shared" si="593"/>
        <v>10</v>
      </c>
      <c r="S9496" s="38">
        <f t="shared" ca="1" si="594"/>
        <v>0</v>
      </c>
      <c r="T9496" s="38">
        <f t="shared" ca="1" si="595"/>
        <v>10</v>
      </c>
      <c r="U9496" s="38">
        <f ca="1">SUM($R$9:S9496)</f>
        <v>-242120</v>
      </c>
    </row>
    <row r="9497" spans="16:21" x14ac:dyDescent="0.2">
      <c r="P9497">
        <v>9489</v>
      </c>
      <c r="Q9497" s="37">
        <f t="shared" ca="1" si="592"/>
        <v>0</v>
      </c>
      <c r="R9497" s="38">
        <f t="shared" si="593"/>
        <v>10</v>
      </c>
      <c r="S9497" s="38">
        <f t="shared" ca="1" si="594"/>
        <v>0</v>
      </c>
      <c r="T9497" s="38">
        <f t="shared" ca="1" si="595"/>
        <v>10</v>
      </c>
      <c r="U9497" s="38">
        <f ca="1">SUM($R$9:S9497)</f>
        <v>-242110</v>
      </c>
    </row>
    <row r="9498" spans="16:21" x14ac:dyDescent="0.2">
      <c r="P9498">
        <v>9490</v>
      </c>
      <c r="Q9498" s="37">
        <f t="shared" ca="1" si="592"/>
        <v>0</v>
      </c>
      <c r="R9498" s="38">
        <f t="shared" si="593"/>
        <v>10</v>
      </c>
      <c r="S9498" s="38">
        <f t="shared" ca="1" si="594"/>
        <v>0</v>
      </c>
      <c r="T9498" s="38">
        <f t="shared" ca="1" si="595"/>
        <v>10</v>
      </c>
      <c r="U9498" s="38">
        <f ca="1">SUM($R$9:S9498)</f>
        <v>-242100</v>
      </c>
    </row>
    <row r="9499" spans="16:21" x14ac:dyDescent="0.2">
      <c r="P9499">
        <v>9491</v>
      </c>
      <c r="Q9499" s="37">
        <f t="shared" ca="1" si="592"/>
        <v>0</v>
      </c>
      <c r="R9499" s="38">
        <f t="shared" si="593"/>
        <v>10</v>
      </c>
      <c r="S9499" s="38">
        <f t="shared" ca="1" si="594"/>
        <v>0</v>
      </c>
      <c r="T9499" s="38">
        <f t="shared" ca="1" si="595"/>
        <v>10</v>
      </c>
      <c r="U9499" s="38">
        <f ca="1">SUM($R$9:S9499)</f>
        <v>-242090</v>
      </c>
    </row>
    <row r="9500" spans="16:21" x14ac:dyDescent="0.2">
      <c r="P9500">
        <v>9492</v>
      </c>
      <c r="Q9500" s="37">
        <f t="shared" ca="1" si="592"/>
        <v>0</v>
      </c>
      <c r="R9500" s="38">
        <f t="shared" si="593"/>
        <v>10</v>
      </c>
      <c r="S9500" s="38">
        <f t="shared" ca="1" si="594"/>
        <v>0</v>
      </c>
      <c r="T9500" s="38">
        <f t="shared" ca="1" si="595"/>
        <v>10</v>
      </c>
      <c r="U9500" s="38">
        <f ca="1">SUM($R$9:S9500)</f>
        <v>-242080</v>
      </c>
    </row>
    <row r="9501" spans="16:21" x14ac:dyDescent="0.2">
      <c r="P9501">
        <v>9493</v>
      </c>
      <c r="Q9501" s="37">
        <f t="shared" ca="1" si="592"/>
        <v>0</v>
      </c>
      <c r="R9501" s="38">
        <f t="shared" si="593"/>
        <v>10</v>
      </c>
      <c r="S9501" s="38">
        <f t="shared" ca="1" si="594"/>
        <v>0</v>
      </c>
      <c r="T9501" s="38">
        <f t="shared" ca="1" si="595"/>
        <v>10</v>
      </c>
      <c r="U9501" s="38">
        <f ca="1">SUM($R$9:S9501)</f>
        <v>-242070</v>
      </c>
    </row>
    <row r="9502" spans="16:21" x14ac:dyDescent="0.2">
      <c r="P9502">
        <v>9494</v>
      </c>
      <c r="Q9502" s="37">
        <f t="shared" ca="1" si="592"/>
        <v>0</v>
      </c>
      <c r="R9502" s="38">
        <f t="shared" si="593"/>
        <v>10</v>
      </c>
      <c r="S9502" s="38">
        <f t="shared" ca="1" si="594"/>
        <v>0</v>
      </c>
      <c r="T9502" s="38">
        <f t="shared" ca="1" si="595"/>
        <v>10</v>
      </c>
      <c r="U9502" s="38">
        <f ca="1">SUM($R$9:S9502)</f>
        <v>-242060</v>
      </c>
    </row>
    <row r="9503" spans="16:21" x14ac:dyDescent="0.2">
      <c r="P9503">
        <v>9495</v>
      </c>
      <c r="Q9503" s="37">
        <f t="shared" ca="1" si="592"/>
        <v>0</v>
      </c>
      <c r="R9503" s="38">
        <f t="shared" si="593"/>
        <v>10</v>
      </c>
      <c r="S9503" s="38">
        <f t="shared" ca="1" si="594"/>
        <v>0</v>
      </c>
      <c r="T9503" s="38">
        <f t="shared" ca="1" si="595"/>
        <v>10</v>
      </c>
      <c r="U9503" s="38">
        <f ca="1">SUM($R$9:S9503)</f>
        <v>-242050</v>
      </c>
    </row>
    <row r="9504" spans="16:21" x14ac:dyDescent="0.2">
      <c r="P9504">
        <v>9496</v>
      </c>
      <c r="Q9504" s="37">
        <f t="shared" ca="1" si="592"/>
        <v>0</v>
      </c>
      <c r="R9504" s="38">
        <f t="shared" si="593"/>
        <v>10</v>
      </c>
      <c r="S9504" s="38">
        <f t="shared" ca="1" si="594"/>
        <v>0</v>
      </c>
      <c r="T9504" s="38">
        <f t="shared" ca="1" si="595"/>
        <v>10</v>
      </c>
      <c r="U9504" s="38">
        <f ca="1">SUM($R$9:S9504)</f>
        <v>-242040</v>
      </c>
    </row>
    <row r="9505" spans="16:21" x14ac:dyDescent="0.2">
      <c r="P9505">
        <v>9497</v>
      </c>
      <c r="Q9505" s="37">
        <f t="shared" ca="1" si="592"/>
        <v>0</v>
      </c>
      <c r="R9505" s="38">
        <f t="shared" si="593"/>
        <v>10</v>
      </c>
      <c r="S9505" s="38">
        <f t="shared" ca="1" si="594"/>
        <v>0</v>
      </c>
      <c r="T9505" s="38">
        <f t="shared" ca="1" si="595"/>
        <v>10</v>
      </c>
      <c r="U9505" s="38">
        <f ca="1">SUM($R$9:S9505)</f>
        <v>-242030</v>
      </c>
    </row>
    <row r="9506" spans="16:21" x14ac:dyDescent="0.2">
      <c r="P9506">
        <v>9498</v>
      </c>
      <c r="Q9506" s="37">
        <f t="shared" ca="1" si="592"/>
        <v>0</v>
      </c>
      <c r="R9506" s="38">
        <f t="shared" si="593"/>
        <v>10</v>
      </c>
      <c r="S9506" s="38">
        <f t="shared" ca="1" si="594"/>
        <v>0</v>
      </c>
      <c r="T9506" s="38">
        <f t="shared" ca="1" si="595"/>
        <v>10</v>
      </c>
      <c r="U9506" s="38">
        <f ca="1">SUM($R$9:S9506)</f>
        <v>-242020</v>
      </c>
    </row>
    <row r="9507" spans="16:21" x14ac:dyDescent="0.2">
      <c r="P9507">
        <v>9499</v>
      </c>
      <c r="Q9507" s="37">
        <f t="shared" ca="1" si="592"/>
        <v>0</v>
      </c>
      <c r="R9507" s="38">
        <f t="shared" si="593"/>
        <v>10</v>
      </c>
      <c r="S9507" s="38">
        <f t="shared" ca="1" si="594"/>
        <v>0</v>
      </c>
      <c r="T9507" s="38">
        <f t="shared" ca="1" si="595"/>
        <v>10</v>
      </c>
      <c r="U9507" s="38">
        <f ca="1">SUM($R$9:S9507)</f>
        <v>-242010</v>
      </c>
    </row>
    <row r="9508" spans="16:21" x14ac:dyDescent="0.2">
      <c r="P9508">
        <v>9500</v>
      </c>
      <c r="Q9508" s="37">
        <f t="shared" ca="1" si="592"/>
        <v>0</v>
      </c>
      <c r="R9508" s="38">
        <f t="shared" si="593"/>
        <v>10</v>
      </c>
      <c r="S9508" s="38">
        <f t="shared" ca="1" si="594"/>
        <v>0</v>
      </c>
      <c r="T9508" s="38">
        <f t="shared" ca="1" si="595"/>
        <v>10</v>
      </c>
      <c r="U9508" s="38">
        <f ca="1">SUM($R$9:S9508)</f>
        <v>-242000</v>
      </c>
    </row>
    <row r="9509" spans="16:21" x14ac:dyDescent="0.2">
      <c r="P9509">
        <v>9501</v>
      </c>
      <c r="Q9509" s="37">
        <f t="shared" ca="1" si="592"/>
        <v>0</v>
      </c>
      <c r="R9509" s="38">
        <f t="shared" si="593"/>
        <v>10</v>
      </c>
      <c r="S9509" s="38">
        <f t="shared" ca="1" si="594"/>
        <v>0</v>
      </c>
      <c r="T9509" s="38">
        <f t="shared" ca="1" si="595"/>
        <v>10</v>
      </c>
      <c r="U9509" s="38">
        <f ca="1">SUM($R$9:S9509)</f>
        <v>-241990</v>
      </c>
    </row>
    <row r="9510" spans="16:21" x14ac:dyDescent="0.2">
      <c r="P9510">
        <v>9502</v>
      </c>
      <c r="Q9510" s="37">
        <f t="shared" ca="1" si="592"/>
        <v>0</v>
      </c>
      <c r="R9510" s="38">
        <f t="shared" si="593"/>
        <v>10</v>
      </c>
      <c r="S9510" s="38">
        <f t="shared" ca="1" si="594"/>
        <v>0</v>
      </c>
      <c r="T9510" s="38">
        <f t="shared" ca="1" si="595"/>
        <v>10</v>
      </c>
      <c r="U9510" s="38">
        <f ca="1">SUM($R$9:S9510)</f>
        <v>-241980</v>
      </c>
    </row>
    <row r="9511" spans="16:21" x14ac:dyDescent="0.2">
      <c r="P9511">
        <v>9503</v>
      </c>
      <c r="Q9511" s="37">
        <f t="shared" ca="1" si="592"/>
        <v>0</v>
      </c>
      <c r="R9511" s="38">
        <f t="shared" si="593"/>
        <v>10</v>
      </c>
      <c r="S9511" s="38">
        <f t="shared" ca="1" si="594"/>
        <v>0</v>
      </c>
      <c r="T9511" s="38">
        <f t="shared" ca="1" si="595"/>
        <v>10</v>
      </c>
      <c r="U9511" s="38">
        <f ca="1">SUM($R$9:S9511)</f>
        <v>-241970</v>
      </c>
    </row>
    <row r="9512" spans="16:21" x14ac:dyDescent="0.2">
      <c r="P9512">
        <v>9504</v>
      </c>
      <c r="Q9512" s="37">
        <f t="shared" ca="1" si="592"/>
        <v>0</v>
      </c>
      <c r="R9512" s="38">
        <f t="shared" si="593"/>
        <v>10</v>
      </c>
      <c r="S9512" s="38">
        <f t="shared" ca="1" si="594"/>
        <v>0</v>
      </c>
      <c r="T9512" s="38">
        <f t="shared" ca="1" si="595"/>
        <v>10</v>
      </c>
      <c r="U9512" s="38">
        <f ca="1">SUM($R$9:S9512)</f>
        <v>-241960</v>
      </c>
    </row>
    <row r="9513" spans="16:21" x14ac:dyDescent="0.2">
      <c r="P9513">
        <v>9505</v>
      </c>
      <c r="Q9513" s="37">
        <f t="shared" ca="1" si="592"/>
        <v>0</v>
      </c>
      <c r="R9513" s="38">
        <f t="shared" si="593"/>
        <v>10</v>
      </c>
      <c r="S9513" s="38">
        <f t="shared" ca="1" si="594"/>
        <v>0</v>
      </c>
      <c r="T9513" s="38">
        <f t="shared" ca="1" si="595"/>
        <v>10</v>
      </c>
      <c r="U9513" s="38">
        <f ca="1">SUM($R$9:S9513)</f>
        <v>-241950</v>
      </c>
    </row>
    <row r="9514" spans="16:21" x14ac:dyDescent="0.2">
      <c r="P9514">
        <v>9506</v>
      </c>
      <c r="Q9514" s="37">
        <f t="shared" ca="1" si="592"/>
        <v>0</v>
      </c>
      <c r="R9514" s="38">
        <f t="shared" si="593"/>
        <v>10</v>
      </c>
      <c r="S9514" s="38">
        <f t="shared" ca="1" si="594"/>
        <v>0</v>
      </c>
      <c r="T9514" s="38">
        <f t="shared" ca="1" si="595"/>
        <v>10</v>
      </c>
      <c r="U9514" s="38">
        <f ca="1">SUM($R$9:S9514)</f>
        <v>-241940</v>
      </c>
    </row>
    <row r="9515" spans="16:21" x14ac:dyDescent="0.2">
      <c r="P9515">
        <v>9507</v>
      </c>
      <c r="Q9515" s="37">
        <f t="shared" ca="1" si="592"/>
        <v>0</v>
      </c>
      <c r="R9515" s="38">
        <f t="shared" si="593"/>
        <v>10</v>
      </c>
      <c r="S9515" s="38">
        <f t="shared" ca="1" si="594"/>
        <v>0</v>
      </c>
      <c r="T9515" s="38">
        <f t="shared" ca="1" si="595"/>
        <v>10</v>
      </c>
      <c r="U9515" s="38">
        <f ca="1">SUM($R$9:S9515)</f>
        <v>-241930</v>
      </c>
    </row>
    <row r="9516" spans="16:21" x14ac:dyDescent="0.2">
      <c r="P9516">
        <v>9508</v>
      </c>
      <c r="Q9516" s="37">
        <f t="shared" ca="1" si="592"/>
        <v>0</v>
      </c>
      <c r="R9516" s="38">
        <f t="shared" si="593"/>
        <v>10</v>
      </c>
      <c r="S9516" s="38">
        <f t="shared" ca="1" si="594"/>
        <v>0</v>
      </c>
      <c r="T9516" s="38">
        <f t="shared" ca="1" si="595"/>
        <v>10</v>
      </c>
      <c r="U9516" s="38">
        <f ca="1">SUM($R$9:S9516)</f>
        <v>-241920</v>
      </c>
    </row>
    <row r="9517" spans="16:21" x14ac:dyDescent="0.2">
      <c r="P9517">
        <v>9509</v>
      </c>
      <c r="Q9517" s="37">
        <f t="shared" ca="1" si="592"/>
        <v>0</v>
      </c>
      <c r="R9517" s="38">
        <f t="shared" si="593"/>
        <v>10</v>
      </c>
      <c r="S9517" s="38">
        <f t="shared" ca="1" si="594"/>
        <v>0</v>
      </c>
      <c r="T9517" s="38">
        <f t="shared" ca="1" si="595"/>
        <v>10</v>
      </c>
      <c r="U9517" s="38">
        <f ca="1">SUM($R$9:S9517)</f>
        <v>-241910</v>
      </c>
    </row>
    <row r="9518" spans="16:21" x14ac:dyDescent="0.2">
      <c r="P9518">
        <v>9510</v>
      </c>
      <c r="Q9518" s="37">
        <f t="shared" ca="1" si="592"/>
        <v>1</v>
      </c>
      <c r="R9518" s="38">
        <f t="shared" si="593"/>
        <v>10</v>
      </c>
      <c r="S9518" s="38">
        <f t="shared" ca="1" si="594"/>
        <v>-1000</v>
      </c>
      <c r="T9518" s="38">
        <f t="shared" ca="1" si="595"/>
        <v>-990</v>
      </c>
      <c r="U9518" s="38">
        <f ca="1">SUM($R$9:S9518)</f>
        <v>-242900</v>
      </c>
    </row>
    <row r="9519" spans="16:21" x14ac:dyDescent="0.2">
      <c r="P9519">
        <v>9511</v>
      </c>
      <c r="Q9519" s="37">
        <f t="shared" ca="1" si="592"/>
        <v>0</v>
      </c>
      <c r="R9519" s="38">
        <f t="shared" si="593"/>
        <v>10</v>
      </c>
      <c r="S9519" s="38">
        <f t="shared" ca="1" si="594"/>
        <v>0</v>
      </c>
      <c r="T9519" s="38">
        <f t="shared" ca="1" si="595"/>
        <v>10</v>
      </c>
      <c r="U9519" s="38">
        <f ca="1">SUM($R$9:S9519)</f>
        <v>-242890</v>
      </c>
    </row>
    <row r="9520" spans="16:21" x14ac:dyDescent="0.2">
      <c r="P9520">
        <v>9512</v>
      </c>
      <c r="Q9520" s="37">
        <f t="shared" ca="1" si="592"/>
        <v>0</v>
      </c>
      <c r="R9520" s="38">
        <f t="shared" si="593"/>
        <v>10</v>
      </c>
      <c r="S9520" s="38">
        <f t="shared" ca="1" si="594"/>
        <v>0</v>
      </c>
      <c r="T9520" s="38">
        <f t="shared" ca="1" si="595"/>
        <v>10</v>
      </c>
      <c r="U9520" s="38">
        <f ca="1">SUM($R$9:S9520)</f>
        <v>-242880</v>
      </c>
    </row>
    <row r="9521" spans="16:21" x14ac:dyDescent="0.2">
      <c r="P9521">
        <v>9513</v>
      </c>
      <c r="Q9521" s="37">
        <f t="shared" ref="Q9521:Q9584" ca="1" si="596">IF(RAND()&lt;$C$2,1,0)</f>
        <v>0</v>
      </c>
      <c r="R9521" s="38">
        <f t="shared" ref="R9521:R9584" si="597">$G$2</f>
        <v>10</v>
      </c>
      <c r="S9521" s="38">
        <f t="shared" ref="S9521:S9584" ca="1" si="598">IF(Q9521=1,$G$3,$G$4)</f>
        <v>0</v>
      </c>
      <c r="T9521" s="38">
        <f t="shared" ca="1" si="595"/>
        <v>10</v>
      </c>
      <c r="U9521" s="38">
        <f ca="1">SUM($R$9:S9521)</f>
        <v>-242870</v>
      </c>
    </row>
    <row r="9522" spans="16:21" x14ac:dyDescent="0.2">
      <c r="P9522">
        <v>9514</v>
      </c>
      <c r="Q9522" s="37">
        <f t="shared" ca="1" si="596"/>
        <v>0</v>
      </c>
      <c r="R9522" s="38">
        <f t="shared" si="597"/>
        <v>10</v>
      </c>
      <c r="S9522" s="38">
        <f t="shared" ca="1" si="598"/>
        <v>0</v>
      </c>
      <c r="T9522" s="38">
        <f t="shared" ca="1" si="595"/>
        <v>10</v>
      </c>
      <c r="U9522" s="38">
        <f ca="1">SUM($R$9:S9522)</f>
        <v>-242860</v>
      </c>
    </row>
    <row r="9523" spans="16:21" x14ac:dyDescent="0.2">
      <c r="P9523">
        <v>9515</v>
      </c>
      <c r="Q9523" s="37">
        <f t="shared" ca="1" si="596"/>
        <v>1</v>
      </c>
      <c r="R9523" s="38">
        <f t="shared" si="597"/>
        <v>10</v>
      </c>
      <c r="S9523" s="38">
        <f t="shared" ca="1" si="598"/>
        <v>-1000</v>
      </c>
      <c r="T9523" s="38">
        <f t="shared" ca="1" si="595"/>
        <v>-990</v>
      </c>
      <c r="U9523" s="38">
        <f ca="1">SUM($R$9:S9523)</f>
        <v>-243850</v>
      </c>
    </row>
    <row r="9524" spans="16:21" x14ac:dyDescent="0.2">
      <c r="P9524">
        <v>9516</v>
      </c>
      <c r="Q9524" s="37">
        <f t="shared" ca="1" si="596"/>
        <v>0</v>
      </c>
      <c r="R9524" s="38">
        <f t="shared" si="597"/>
        <v>10</v>
      </c>
      <c r="S9524" s="38">
        <f t="shared" ca="1" si="598"/>
        <v>0</v>
      </c>
      <c r="T9524" s="38">
        <f t="shared" ca="1" si="595"/>
        <v>10</v>
      </c>
      <c r="U9524" s="38">
        <f ca="1">SUM($R$9:S9524)</f>
        <v>-243840</v>
      </c>
    </row>
    <row r="9525" spans="16:21" x14ac:dyDescent="0.2">
      <c r="P9525">
        <v>9517</v>
      </c>
      <c r="Q9525" s="37">
        <f t="shared" ca="1" si="596"/>
        <v>0</v>
      </c>
      <c r="R9525" s="38">
        <f t="shared" si="597"/>
        <v>10</v>
      </c>
      <c r="S9525" s="38">
        <f t="shared" ca="1" si="598"/>
        <v>0</v>
      </c>
      <c r="T9525" s="38">
        <f t="shared" ca="1" si="595"/>
        <v>10</v>
      </c>
      <c r="U9525" s="38">
        <f ca="1">SUM($R$9:S9525)</f>
        <v>-243830</v>
      </c>
    </row>
    <row r="9526" spans="16:21" x14ac:dyDescent="0.2">
      <c r="P9526">
        <v>9518</v>
      </c>
      <c r="Q9526" s="37">
        <f t="shared" ca="1" si="596"/>
        <v>0</v>
      </c>
      <c r="R9526" s="38">
        <f t="shared" si="597"/>
        <v>10</v>
      </c>
      <c r="S9526" s="38">
        <f t="shared" ca="1" si="598"/>
        <v>0</v>
      </c>
      <c r="T9526" s="38">
        <f t="shared" ca="1" si="595"/>
        <v>10</v>
      </c>
      <c r="U9526" s="38">
        <f ca="1">SUM($R$9:S9526)</f>
        <v>-243820</v>
      </c>
    </row>
    <row r="9527" spans="16:21" x14ac:dyDescent="0.2">
      <c r="P9527">
        <v>9519</v>
      </c>
      <c r="Q9527" s="37">
        <f t="shared" ca="1" si="596"/>
        <v>0</v>
      </c>
      <c r="R9527" s="38">
        <f t="shared" si="597"/>
        <v>10</v>
      </c>
      <c r="S9527" s="38">
        <f t="shared" ca="1" si="598"/>
        <v>0</v>
      </c>
      <c r="T9527" s="38">
        <f t="shared" ca="1" si="595"/>
        <v>10</v>
      </c>
      <c r="U9527" s="38">
        <f ca="1">SUM($R$9:S9527)</f>
        <v>-243810</v>
      </c>
    </row>
    <row r="9528" spans="16:21" x14ac:dyDescent="0.2">
      <c r="P9528">
        <v>9520</v>
      </c>
      <c r="Q9528" s="37">
        <f t="shared" ca="1" si="596"/>
        <v>0</v>
      </c>
      <c r="R9528" s="38">
        <f t="shared" si="597"/>
        <v>10</v>
      </c>
      <c r="S9528" s="38">
        <f t="shared" ca="1" si="598"/>
        <v>0</v>
      </c>
      <c r="T9528" s="38">
        <f t="shared" ca="1" si="595"/>
        <v>10</v>
      </c>
      <c r="U9528" s="38">
        <f ca="1">SUM($R$9:S9528)</f>
        <v>-243800</v>
      </c>
    </row>
    <row r="9529" spans="16:21" x14ac:dyDescent="0.2">
      <c r="P9529">
        <v>9521</v>
      </c>
      <c r="Q9529" s="37">
        <f t="shared" ca="1" si="596"/>
        <v>0</v>
      </c>
      <c r="R9529" s="38">
        <f t="shared" si="597"/>
        <v>10</v>
      </c>
      <c r="S9529" s="38">
        <f t="shared" ca="1" si="598"/>
        <v>0</v>
      </c>
      <c r="T9529" s="38">
        <f t="shared" ca="1" si="595"/>
        <v>10</v>
      </c>
      <c r="U9529" s="38">
        <f ca="1">SUM($R$9:S9529)</f>
        <v>-243790</v>
      </c>
    </row>
    <row r="9530" spans="16:21" x14ac:dyDescent="0.2">
      <c r="P9530">
        <v>9522</v>
      </c>
      <c r="Q9530" s="37">
        <f t="shared" ca="1" si="596"/>
        <v>0</v>
      </c>
      <c r="R9530" s="38">
        <f t="shared" si="597"/>
        <v>10</v>
      </c>
      <c r="S9530" s="38">
        <f t="shared" ca="1" si="598"/>
        <v>0</v>
      </c>
      <c r="T9530" s="38">
        <f t="shared" ca="1" si="595"/>
        <v>10</v>
      </c>
      <c r="U9530" s="38">
        <f ca="1">SUM($R$9:S9530)</f>
        <v>-243780</v>
      </c>
    </row>
    <row r="9531" spans="16:21" x14ac:dyDescent="0.2">
      <c r="P9531">
        <v>9523</v>
      </c>
      <c r="Q9531" s="37">
        <f t="shared" ca="1" si="596"/>
        <v>0</v>
      </c>
      <c r="R9531" s="38">
        <f t="shared" si="597"/>
        <v>10</v>
      </c>
      <c r="S9531" s="38">
        <f t="shared" ca="1" si="598"/>
        <v>0</v>
      </c>
      <c r="T9531" s="38">
        <f t="shared" ca="1" si="595"/>
        <v>10</v>
      </c>
      <c r="U9531" s="38">
        <f ca="1">SUM($R$9:S9531)</f>
        <v>-243770</v>
      </c>
    </row>
    <row r="9532" spans="16:21" x14ac:dyDescent="0.2">
      <c r="P9532">
        <v>9524</v>
      </c>
      <c r="Q9532" s="37">
        <f t="shared" ca="1" si="596"/>
        <v>0</v>
      </c>
      <c r="R9532" s="38">
        <f t="shared" si="597"/>
        <v>10</v>
      </c>
      <c r="S9532" s="38">
        <f t="shared" ca="1" si="598"/>
        <v>0</v>
      </c>
      <c r="T9532" s="38">
        <f t="shared" ca="1" si="595"/>
        <v>10</v>
      </c>
      <c r="U9532" s="38">
        <f ca="1">SUM($R$9:S9532)</f>
        <v>-243760</v>
      </c>
    </row>
    <row r="9533" spans="16:21" x14ac:dyDescent="0.2">
      <c r="P9533">
        <v>9525</v>
      </c>
      <c r="Q9533" s="37">
        <f t="shared" ca="1" si="596"/>
        <v>0</v>
      </c>
      <c r="R9533" s="38">
        <f t="shared" si="597"/>
        <v>10</v>
      </c>
      <c r="S9533" s="38">
        <f t="shared" ca="1" si="598"/>
        <v>0</v>
      </c>
      <c r="T9533" s="38">
        <f t="shared" ca="1" si="595"/>
        <v>10</v>
      </c>
      <c r="U9533" s="38">
        <f ca="1">SUM($R$9:S9533)</f>
        <v>-243750</v>
      </c>
    </row>
    <row r="9534" spans="16:21" x14ac:dyDescent="0.2">
      <c r="P9534">
        <v>9526</v>
      </c>
      <c r="Q9534" s="37">
        <f t="shared" ca="1" si="596"/>
        <v>0</v>
      </c>
      <c r="R9534" s="38">
        <f t="shared" si="597"/>
        <v>10</v>
      </c>
      <c r="S9534" s="38">
        <f t="shared" ca="1" si="598"/>
        <v>0</v>
      </c>
      <c r="T9534" s="38">
        <f t="shared" ca="1" si="595"/>
        <v>10</v>
      </c>
      <c r="U9534" s="38">
        <f ca="1">SUM($R$9:S9534)</f>
        <v>-243740</v>
      </c>
    </row>
    <row r="9535" spans="16:21" x14ac:dyDescent="0.2">
      <c r="P9535">
        <v>9527</v>
      </c>
      <c r="Q9535" s="37">
        <f t="shared" ca="1" si="596"/>
        <v>0</v>
      </c>
      <c r="R9535" s="38">
        <f t="shared" si="597"/>
        <v>10</v>
      </c>
      <c r="S9535" s="38">
        <f t="shared" ca="1" si="598"/>
        <v>0</v>
      </c>
      <c r="T9535" s="38">
        <f t="shared" ca="1" si="595"/>
        <v>10</v>
      </c>
      <c r="U9535" s="38">
        <f ca="1">SUM($R$9:S9535)</f>
        <v>-243730</v>
      </c>
    </row>
    <row r="9536" spans="16:21" x14ac:dyDescent="0.2">
      <c r="P9536">
        <v>9528</v>
      </c>
      <c r="Q9536" s="37">
        <f t="shared" ca="1" si="596"/>
        <v>0</v>
      </c>
      <c r="R9536" s="38">
        <f t="shared" si="597"/>
        <v>10</v>
      </c>
      <c r="S9536" s="38">
        <f t="shared" ca="1" si="598"/>
        <v>0</v>
      </c>
      <c r="T9536" s="38">
        <f t="shared" ca="1" si="595"/>
        <v>10</v>
      </c>
      <c r="U9536" s="38">
        <f ca="1">SUM($R$9:S9536)</f>
        <v>-243720</v>
      </c>
    </row>
    <row r="9537" spans="16:21" x14ac:dyDescent="0.2">
      <c r="P9537">
        <v>9529</v>
      </c>
      <c r="Q9537" s="37">
        <f t="shared" ca="1" si="596"/>
        <v>0</v>
      </c>
      <c r="R9537" s="38">
        <f t="shared" si="597"/>
        <v>10</v>
      </c>
      <c r="S9537" s="38">
        <f t="shared" ca="1" si="598"/>
        <v>0</v>
      </c>
      <c r="T9537" s="38">
        <f t="shared" ca="1" si="595"/>
        <v>10</v>
      </c>
      <c r="U9537" s="38">
        <f ca="1">SUM($R$9:S9537)</f>
        <v>-243710</v>
      </c>
    </row>
    <row r="9538" spans="16:21" x14ac:dyDescent="0.2">
      <c r="P9538">
        <v>9530</v>
      </c>
      <c r="Q9538" s="37">
        <f t="shared" ca="1" si="596"/>
        <v>0</v>
      </c>
      <c r="R9538" s="38">
        <f t="shared" si="597"/>
        <v>10</v>
      </c>
      <c r="S9538" s="38">
        <f t="shared" ca="1" si="598"/>
        <v>0</v>
      </c>
      <c r="T9538" s="38">
        <f t="shared" ca="1" si="595"/>
        <v>10</v>
      </c>
      <c r="U9538" s="38">
        <f ca="1">SUM($R$9:S9538)</f>
        <v>-243700</v>
      </c>
    </row>
    <row r="9539" spans="16:21" x14ac:dyDescent="0.2">
      <c r="P9539">
        <v>9531</v>
      </c>
      <c r="Q9539" s="37">
        <f t="shared" ca="1" si="596"/>
        <v>0</v>
      </c>
      <c r="R9539" s="38">
        <f t="shared" si="597"/>
        <v>10</v>
      </c>
      <c r="S9539" s="38">
        <f t="shared" ca="1" si="598"/>
        <v>0</v>
      </c>
      <c r="T9539" s="38">
        <f t="shared" ca="1" si="595"/>
        <v>10</v>
      </c>
      <c r="U9539" s="38">
        <f ca="1">SUM($R$9:S9539)</f>
        <v>-243690</v>
      </c>
    </row>
    <row r="9540" spans="16:21" x14ac:dyDescent="0.2">
      <c r="P9540">
        <v>9532</v>
      </c>
      <c r="Q9540" s="37">
        <f t="shared" ca="1" si="596"/>
        <v>0</v>
      </c>
      <c r="R9540" s="38">
        <f t="shared" si="597"/>
        <v>10</v>
      </c>
      <c r="S9540" s="38">
        <f t="shared" ca="1" si="598"/>
        <v>0</v>
      </c>
      <c r="T9540" s="38">
        <f t="shared" ca="1" si="595"/>
        <v>10</v>
      </c>
      <c r="U9540" s="38">
        <f ca="1">SUM($R$9:S9540)</f>
        <v>-243680</v>
      </c>
    </row>
    <row r="9541" spans="16:21" x14ac:dyDescent="0.2">
      <c r="P9541">
        <v>9533</v>
      </c>
      <c r="Q9541" s="37">
        <f t="shared" ca="1" si="596"/>
        <v>0</v>
      </c>
      <c r="R9541" s="38">
        <f t="shared" si="597"/>
        <v>10</v>
      </c>
      <c r="S9541" s="38">
        <f t="shared" ca="1" si="598"/>
        <v>0</v>
      </c>
      <c r="T9541" s="38">
        <f t="shared" ca="1" si="595"/>
        <v>10</v>
      </c>
      <c r="U9541" s="38">
        <f ca="1">SUM($R$9:S9541)</f>
        <v>-243670</v>
      </c>
    </row>
    <row r="9542" spans="16:21" x14ac:dyDescent="0.2">
      <c r="P9542">
        <v>9534</v>
      </c>
      <c r="Q9542" s="37">
        <f t="shared" ca="1" si="596"/>
        <v>0</v>
      </c>
      <c r="R9542" s="38">
        <f t="shared" si="597"/>
        <v>10</v>
      </c>
      <c r="S9542" s="38">
        <f t="shared" ca="1" si="598"/>
        <v>0</v>
      </c>
      <c r="T9542" s="38">
        <f t="shared" ca="1" si="595"/>
        <v>10</v>
      </c>
      <c r="U9542" s="38">
        <f ca="1">SUM($R$9:S9542)</f>
        <v>-243660</v>
      </c>
    </row>
    <row r="9543" spans="16:21" x14ac:dyDescent="0.2">
      <c r="P9543">
        <v>9535</v>
      </c>
      <c r="Q9543" s="37">
        <f t="shared" ca="1" si="596"/>
        <v>0</v>
      </c>
      <c r="R9543" s="38">
        <f t="shared" si="597"/>
        <v>10</v>
      </c>
      <c r="S9543" s="38">
        <f t="shared" ca="1" si="598"/>
        <v>0</v>
      </c>
      <c r="T9543" s="38">
        <f t="shared" ca="1" si="595"/>
        <v>10</v>
      </c>
      <c r="U9543" s="38">
        <f ca="1">SUM($R$9:S9543)</f>
        <v>-243650</v>
      </c>
    </row>
    <row r="9544" spans="16:21" x14ac:dyDescent="0.2">
      <c r="P9544">
        <v>9536</v>
      </c>
      <c r="Q9544" s="37">
        <f t="shared" ca="1" si="596"/>
        <v>0</v>
      </c>
      <c r="R9544" s="38">
        <f t="shared" si="597"/>
        <v>10</v>
      </c>
      <c r="S9544" s="38">
        <f t="shared" ca="1" si="598"/>
        <v>0</v>
      </c>
      <c r="T9544" s="38">
        <f t="shared" ca="1" si="595"/>
        <v>10</v>
      </c>
      <c r="U9544" s="38">
        <f ca="1">SUM($R$9:S9544)</f>
        <v>-243640</v>
      </c>
    </row>
    <row r="9545" spans="16:21" x14ac:dyDescent="0.2">
      <c r="P9545">
        <v>9537</v>
      </c>
      <c r="Q9545" s="37">
        <f t="shared" ca="1" si="596"/>
        <v>0</v>
      </c>
      <c r="R9545" s="38">
        <f t="shared" si="597"/>
        <v>10</v>
      </c>
      <c r="S9545" s="38">
        <f t="shared" ca="1" si="598"/>
        <v>0</v>
      </c>
      <c r="T9545" s="38">
        <f t="shared" ca="1" si="595"/>
        <v>10</v>
      </c>
      <c r="U9545" s="38">
        <f ca="1">SUM($R$9:S9545)</f>
        <v>-243630</v>
      </c>
    </row>
    <row r="9546" spans="16:21" x14ac:dyDescent="0.2">
      <c r="P9546">
        <v>9538</v>
      </c>
      <c r="Q9546" s="37">
        <f t="shared" ca="1" si="596"/>
        <v>0</v>
      </c>
      <c r="R9546" s="38">
        <f t="shared" si="597"/>
        <v>10</v>
      </c>
      <c r="S9546" s="38">
        <f t="shared" ca="1" si="598"/>
        <v>0</v>
      </c>
      <c r="T9546" s="38">
        <f t="shared" ref="T9546:T9609" ca="1" si="599">R9546+S9546</f>
        <v>10</v>
      </c>
      <c r="U9546" s="38">
        <f ca="1">SUM($R$9:S9546)</f>
        <v>-243620</v>
      </c>
    </row>
    <row r="9547" spans="16:21" x14ac:dyDescent="0.2">
      <c r="P9547">
        <v>9539</v>
      </c>
      <c r="Q9547" s="37">
        <f t="shared" ca="1" si="596"/>
        <v>0</v>
      </c>
      <c r="R9547" s="38">
        <f t="shared" si="597"/>
        <v>10</v>
      </c>
      <c r="S9547" s="38">
        <f t="shared" ca="1" si="598"/>
        <v>0</v>
      </c>
      <c r="T9547" s="38">
        <f t="shared" ca="1" si="599"/>
        <v>10</v>
      </c>
      <c r="U9547" s="38">
        <f ca="1">SUM($R$9:S9547)</f>
        <v>-243610</v>
      </c>
    </row>
    <row r="9548" spans="16:21" x14ac:dyDescent="0.2">
      <c r="P9548">
        <v>9540</v>
      </c>
      <c r="Q9548" s="37">
        <f t="shared" ca="1" si="596"/>
        <v>0</v>
      </c>
      <c r="R9548" s="38">
        <f t="shared" si="597"/>
        <v>10</v>
      </c>
      <c r="S9548" s="38">
        <f t="shared" ca="1" si="598"/>
        <v>0</v>
      </c>
      <c r="T9548" s="38">
        <f t="shared" ca="1" si="599"/>
        <v>10</v>
      </c>
      <c r="U9548" s="38">
        <f ca="1">SUM($R$9:S9548)</f>
        <v>-243600</v>
      </c>
    </row>
    <row r="9549" spans="16:21" x14ac:dyDescent="0.2">
      <c r="P9549">
        <v>9541</v>
      </c>
      <c r="Q9549" s="37">
        <f t="shared" ca="1" si="596"/>
        <v>0</v>
      </c>
      <c r="R9549" s="38">
        <f t="shared" si="597"/>
        <v>10</v>
      </c>
      <c r="S9549" s="38">
        <f t="shared" ca="1" si="598"/>
        <v>0</v>
      </c>
      <c r="T9549" s="38">
        <f t="shared" ca="1" si="599"/>
        <v>10</v>
      </c>
      <c r="U9549" s="38">
        <f ca="1">SUM($R$9:S9549)</f>
        <v>-243590</v>
      </c>
    </row>
    <row r="9550" spans="16:21" x14ac:dyDescent="0.2">
      <c r="P9550">
        <v>9542</v>
      </c>
      <c r="Q9550" s="37">
        <f t="shared" ca="1" si="596"/>
        <v>0</v>
      </c>
      <c r="R9550" s="38">
        <f t="shared" si="597"/>
        <v>10</v>
      </c>
      <c r="S9550" s="38">
        <f t="shared" ca="1" si="598"/>
        <v>0</v>
      </c>
      <c r="T9550" s="38">
        <f t="shared" ca="1" si="599"/>
        <v>10</v>
      </c>
      <c r="U9550" s="38">
        <f ca="1">SUM($R$9:S9550)</f>
        <v>-243580</v>
      </c>
    </row>
    <row r="9551" spans="16:21" x14ac:dyDescent="0.2">
      <c r="P9551">
        <v>9543</v>
      </c>
      <c r="Q9551" s="37">
        <f t="shared" ca="1" si="596"/>
        <v>0</v>
      </c>
      <c r="R9551" s="38">
        <f t="shared" si="597"/>
        <v>10</v>
      </c>
      <c r="S9551" s="38">
        <f t="shared" ca="1" si="598"/>
        <v>0</v>
      </c>
      <c r="T9551" s="38">
        <f t="shared" ca="1" si="599"/>
        <v>10</v>
      </c>
      <c r="U9551" s="38">
        <f ca="1">SUM($R$9:S9551)</f>
        <v>-243570</v>
      </c>
    </row>
    <row r="9552" spans="16:21" x14ac:dyDescent="0.2">
      <c r="P9552">
        <v>9544</v>
      </c>
      <c r="Q9552" s="37">
        <f t="shared" ca="1" si="596"/>
        <v>0</v>
      </c>
      <c r="R9552" s="38">
        <f t="shared" si="597"/>
        <v>10</v>
      </c>
      <c r="S9552" s="38">
        <f t="shared" ca="1" si="598"/>
        <v>0</v>
      </c>
      <c r="T9552" s="38">
        <f t="shared" ca="1" si="599"/>
        <v>10</v>
      </c>
      <c r="U9552" s="38">
        <f ca="1">SUM($R$9:S9552)</f>
        <v>-243560</v>
      </c>
    </row>
    <row r="9553" spans="16:21" x14ac:dyDescent="0.2">
      <c r="P9553">
        <v>9545</v>
      </c>
      <c r="Q9553" s="37">
        <f t="shared" ca="1" si="596"/>
        <v>0</v>
      </c>
      <c r="R9553" s="38">
        <f t="shared" si="597"/>
        <v>10</v>
      </c>
      <c r="S9553" s="38">
        <f t="shared" ca="1" si="598"/>
        <v>0</v>
      </c>
      <c r="T9553" s="38">
        <f t="shared" ca="1" si="599"/>
        <v>10</v>
      </c>
      <c r="U9553" s="38">
        <f ca="1">SUM($R$9:S9553)</f>
        <v>-243550</v>
      </c>
    </row>
    <row r="9554" spans="16:21" x14ac:dyDescent="0.2">
      <c r="P9554">
        <v>9546</v>
      </c>
      <c r="Q9554" s="37">
        <f t="shared" ca="1" si="596"/>
        <v>0</v>
      </c>
      <c r="R9554" s="38">
        <f t="shared" si="597"/>
        <v>10</v>
      </c>
      <c r="S9554" s="38">
        <f t="shared" ca="1" si="598"/>
        <v>0</v>
      </c>
      <c r="T9554" s="38">
        <f t="shared" ca="1" si="599"/>
        <v>10</v>
      </c>
      <c r="U9554" s="38">
        <f ca="1">SUM($R$9:S9554)</f>
        <v>-243540</v>
      </c>
    </row>
    <row r="9555" spans="16:21" x14ac:dyDescent="0.2">
      <c r="P9555">
        <v>9547</v>
      </c>
      <c r="Q9555" s="37">
        <f t="shared" ca="1" si="596"/>
        <v>0</v>
      </c>
      <c r="R9555" s="38">
        <f t="shared" si="597"/>
        <v>10</v>
      </c>
      <c r="S9555" s="38">
        <f t="shared" ca="1" si="598"/>
        <v>0</v>
      </c>
      <c r="T9555" s="38">
        <f t="shared" ca="1" si="599"/>
        <v>10</v>
      </c>
      <c r="U9555" s="38">
        <f ca="1">SUM($R$9:S9555)</f>
        <v>-243530</v>
      </c>
    </row>
    <row r="9556" spans="16:21" x14ac:dyDescent="0.2">
      <c r="P9556">
        <v>9548</v>
      </c>
      <c r="Q9556" s="37">
        <f t="shared" ca="1" si="596"/>
        <v>0</v>
      </c>
      <c r="R9556" s="38">
        <f t="shared" si="597"/>
        <v>10</v>
      </c>
      <c r="S9556" s="38">
        <f t="shared" ca="1" si="598"/>
        <v>0</v>
      </c>
      <c r="T9556" s="38">
        <f t="shared" ca="1" si="599"/>
        <v>10</v>
      </c>
      <c r="U9556" s="38">
        <f ca="1">SUM($R$9:S9556)</f>
        <v>-243520</v>
      </c>
    </row>
    <row r="9557" spans="16:21" x14ac:dyDescent="0.2">
      <c r="P9557">
        <v>9549</v>
      </c>
      <c r="Q9557" s="37">
        <f t="shared" ca="1" si="596"/>
        <v>1</v>
      </c>
      <c r="R9557" s="38">
        <f t="shared" si="597"/>
        <v>10</v>
      </c>
      <c r="S9557" s="38">
        <f t="shared" ca="1" si="598"/>
        <v>-1000</v>
      </c>
      <c r="T9557" s="38">
        <f t="shared" ca="1" si="599"/>
        <v>-990</v>
      </c>
      <c r="U9557" s="38">
        <f ca="1">SUM($R$9:S9557)</f>
        <v>-244510</v>
      </c>
    </row>
    <row r="9558" spans="16:21" x14ac:dyDescent="0.2">
      <c r="P9558">
        <v>9550</v>
      </c>
      <c r="Q9558" s="37">
        <f t="shared" ca="1" si="596"/>
        <v>0</v>
      </c>
      <c r="R9558" s="38">
        <f t="shared" si="597"/>
        <v>10</v>
      </c>
      <c r="S9558" s="38">
        <f t="shared" ca="1" si="598"/>
        <v>0</v>
      </c>
      <c r="T9558" s="38">
        <f t="shared" ca="1" si="599"/>
        <v>10</v>
      </c>
      <c r="U9558" s="38">
        <f ca="1">SUM($R$9:S9558)</f>
        <v>-244500</v>
      </c>
    </row>
    <row r="9559" spans="16:21" x14ac:dyDescent="0.2">
      <c r="P9559">
        <v>9551</v>
      </c>
      <c r="Q9559" s="37">
        <f t="shared" ca="1" si="596"/>
        <v>0</v>
      </c>
      <c r="R9559" s="38">
        <f t="shared" si="597"/>
        <v>10</v>
      </c>
      <c r="S9559" s="38">
        <f t="shared" ca="1" si="598"/>
        <v>0</v>
      </c>
      <c r="T9559" s="38">
        <f t="shared" ca="1" si="599"/>
        <v>10</v>
      </c>
      <c r="U9559" s="38">
        <f ca="1">SUM($R$9:S9559)</f>
        <v>-244490</v>
      </c>
    </row>
    <row r="9560" spans="16:21" x14ac:dyDescent="0.2">
      <c r="P9560">
        <v>9552</v>
      </c>
      <c r="Q9560" s="37">
        <f t="shared" ca="1" si="596"/>
        <v>0</v>
      </c>
      <c r="R9560" s="38">
        <f t="shared" si="597"/>
        <v>10</v>
      </c>
      <c r="S9560" s="38">
        <f t="shared" ca="1" si="598"/>
        <v>0</v>
      </c>
      <c r="T9560" s="38">
        <f t="shared" ca="1" si="599"/>
        <v>10</v>
      </c>
      <c r="U9560" s="38">
        <f ca="1">SUM($R$9:S9560)</f>
        <v>-244480</v>
      </c>
    </row>
    <row r="9561" spans="16:21" x14ac:dyDescent="0.2">
      <c r="P9561">
        <v>9553</v>
      </c>
      <c r="Q9561" s="37">
        <f t="shared" ca="1" si="596"/>
        <v>0</v>
      </c>
      <c r="R9561" s="38">
        <f t="shared" si="597"/>
        <v>10</v>
      </c>
      <c r="S9561" s="38">
        <f t="shared" ca="1" si="598"/>
        <v>0</v>
      </c>
      <c r="T9561" s="38">
        <f t="shared" ca="1" si="599"/>
        <v>10</v>
      </c>
      <c r="U9561" s="38">
        <f ca="1">SUM($R$9:S9561)</f>
        <v>-244470</v>
      </c>
    </row>
    <row r="9562" spans="16:21" x14ac:dyDescent="0.2">
      <c r="P9562">
        <v>9554</v>
      </c>
      <c r="Q9562" s="37">
        <f t="shared" ca="1" si="596"/>
        <v>0</v>
      </c>
      <c r="R9562" s="38">
        <f t="shared" si="597"/>
        <v>10</v>
      </c>
      <c r="S9562" s="38">
        <f t="shared" ca="1" si="598"/>
        <v>0</v>
      </c>
      <c r="T9562" s="38">
        <f t="shared" ca="1" si="599"/>
        <v>10</v>
      </c>
      <c r="U9562" s="38">
        <f ca="1">SUM($R$9:S9562)</f>
        <v>-244460</v>
      </c>
    </row>
    <row r="9563" spans="16:21" x14ac:dyDescent="0.2">
      <c r="P9563">
        <v>9555</v>
      </c>
      <c r="Q9563" s="37">
        <f t="shared" ca="1" si="596"/>
        <v>0</v>
      </c>
      <c r="R9563" s="38">
        <f t="shared" si="597"/>
        <v>10</v>
      </c>
      <c r="S9563" s="38">
        <f t="shared" ca="1" si="598"/>
        <v>0</v>
      </c>
      <c r="T9563" s="38">
        <f t="shared" ca="1" si="599"/>
        <v>10</v>
      </c>
      <c r="U9563" s="38">
        <f ca="1">SUM($R$9:S9563)</f>
        <v>-244450</v>
      </c>
    </row>
    <row r="9564" spans="16:21" x14ac:dyDescent="0.2">
      <c r="P9564">
        <v>9556</v>
      </c>
      <c r="Q9564" s="37">
        <f t="shared" ca="1" si="596"/>
        <v>0</v>
      </c>
      <c r="R9564" s="38">
        <f t="shared" si="597"/>
        <v>10</v>
      </c>
      <c r="S9564" s="38">
        <f t="shared" ca="1" si="598"/>
        <v>0</v>
      </c>
      <c r="T9564" s="38">
        <f t="shared" ca="1" si="599"/>
        <v>10</v>
      </c>
      <c r="U9564" s="38">
        <f ca="1">SUM($R$9:S9564)</f>
        <v>-244440</v>
      </c>
    </row>
    <row r="9565" spans="16:21" x14ac:dyDescent="0.2">
      <c r="P9565">
        <v>9557</v>
      </c>
      <c r="Q9565" s="37">
        <f t="shared" ca="1" si="596"/>
        <v>0</v>
      </c>
      <c r="R9565" s="38">
        <f t="shared" si="597"/>
        <v>10</v>
      </c>
      <c r="S9565" s="38">
        <f t="shared" ca="1" si="598"/>
        <v>0</v>
      </c>
      <c r="T9565" s="38">
        <f t="shared" ca="1" si="599"/>
        <v>10</v>
      </c>
      <c r="U9565" s="38">
        <f ca="1">SUM($R$9:S9565)</f>
        <v>-244430</v>
      </c>
    </row>
    <row r="9566" spans="16:21" x14ac:dyDescent="0.2">
      <c r="P9566">
        <v>9558</v>
      </c>
      <c r="Q9566" s="37">
        <f t="shared" ca="1" si="596"/>
        <v>0</v>
      </c>
      <c r="R9566" s="38">
        <f t="shared" si="597"/>
        <v>10</v>
      </c>
      <c r="S9566" s="38">
        <f t="shared" ca="1" si="598"/>
        <v>0</v>
      </c>
      <c r="T9566" s="38">
        <f t="shared" ca="1" si="599"/>
        <v>10</v>
      </c>
      <c r="U9566" s="38">
        <f ca="1">SUM($R$9:S9566)</f>
        <v>-244420</v>
      </c>
    </row>
    <row r="9567" spans="16:21" x14ac:dyDescent="0.2">
      <c r="P9567">
        <v>9559</v>
      </c>
      <c r="Q9567" s="37">
        <f t="shared" ca="1" si="596"/>
        <v>0</v>
      </c>
      <c r="R9567" s="38">
        <f t="shared" si="597"/>
        <v>10</v>
      </c>
      <c r="S9567" s="38">
        <f t="shared" ca="1" si="598"/>
        <v>0</v>
      </c>
      <c r="T9567" s="38">
        <f t="shared" ca="1" si="599"/>
        <v>10</v>
      </c>
      <c r="U9567" s="38">
        <f ca="1">SUM($R$9:S9567)</f>
        <v>-244410</v>
      </c>
    </row>
    <row r="9568" spans="16:21" x14ac:dyDescent="0.2">
      <c r="P9568">
        <v>9560</v>
      </c>
      <c r="Q9568" s="37">
        <f t="shared" ca="1" si="596"/>
        <v>0</v>
      </c>
      <c r="R9568" s="38">
        <f t="shared" si="597"/>
        <v>10</v>
      </c>
      <c r="S9568" s="38">
        <f t="shared" ca="1" si="598"/>
        <v>0</v>
      </c>
      <c r="T9568" s="38">
        <f t="shared" ca="1" si="599"/>
        <v>10</v>
      </c>
      <c r="U9568" s="38">
        <f ca="1">SUM($R$9:S9568)</f>
        <v>-244400</v>
      </c>
    </row>
    <row r="9569" spans="16:21" x14ac:dyDescent="0.2">
      <c r="P9569">
        <v>9561</v>
      </c>
      <c r="Q9569" s="37">
        <f t="shared" ca="1" si="596"/>
        <v>0</v>
      </c>
      <c r="R9569" s="38">
        <f t="shared" si="597"/>
        <v>10</v>
      </c>
      <c r="S9569" s="38">
        <f t="shared" ca="1" si="598"/>
        <v>0</v>
      </c>
      <c r="T9569" s="38">
        <f t="shared" ca="1" si="599"/>
        <v>10</v>
      </c>
      <c r="U9569" s="38">
        <f ca="1">SUM($R$9:S9569)</f>
        <v>-244390</v>
      </c>
    </row>
    <row r="9570" spans="16:21" x14ac:dyDescent="0.2">
      <c r="P9570">
        <v>9562</v>
      </c>
      <c r="Q9570" s="37">
        <f t="shared" ca="1" si="596"/>
        <v>0</v>
      </c>
      <c r="R9570" s="38">
        <f t="shared" si="597"/>
        <v>10</v>
      </c>
      <c r="S9570" s="38">
        <f t="shared" ca="1" si="598"/>
        <v>0</v>
      </c>
      <c r="T9570" s="38">
        <f t="shared" ca="1" si="599"/>
        <v>10</v>
      </c>
      <c r="U9570" s="38">
        <f ca="1">SUM($R$9:S9570)</f>
        <v>-244380</v>
      </c>
    </row>
    <row r="9571" spans="16:21" x14ac:dyDescent="0.2">
      <c r="P9571">
        <v>9563</v>
      </c>
      <c r="Q9571" s="37">
        <f t="shared" ca="1" si="596"/>
        <v>1</v>
      </c>
      <c r="R9571" s="38">
        <f t="shared" si="597"/>
        <v>10</v>
      </c>
      <c r="S9571" s="38">
        <f t="shared" ca="1" si="598"/>
        <v>-1000</v>
      </c>
      <c r="T9571" s="38">
        <f t="shared" ca="1" si="599"/>
        <v>-990</v>
      </c>
      <c r="U9571" s="38">
        <f ca="1">SUM($R$9:S9571)</f>
        <v>-245370</v>
      </c>
    </row>
    <row r="9572" spans="16:21" x14ac:dyDescent="0.2">
      <c r="P9572">
        <v>9564</v>
      </c>
      <c r="Q9572" s="37">
        <f t="shared" ca="1" si="596"/>
        <v>0</v>
      </c>
      <c r="R9572" s="38">
        <f t="shared" si="597"/>
        <v>10</v>
      </c>
      <c r="S9572" s="38">
        <f t="shared" ca="1" si="598"/>
        <v>0</v>
      </c>
      <c r="T9572" s="38">
        <f t="shared" ca="1" si="599"/>
        <v>10</v>
      </c>
      <c r="U9572" s="38">
        <f ca="1">SUM($R$9:S9572)</f>
        <v>-245360</v>
      </c>
    </row>
    <row r="9573" spans="16:21" x14ac:dyDescent="0.2">
      <c r="P9573">
        <v>9565</v>
      </c>
      <c r="Q9573" s="37">
        <f t="shared" ca="1" si="596"/>
        <v>0</v>
      </c>
      <c r="R9573" s="38">
        <f t="shared" si="597"/>
        <v>10</v>
      </c>
      <c r="S9573" s="38">
        <f t="shared" ca="1" si="598"/>
        <v>0</v>
      </c>
      <c r="T9573" s="38">
        <f t="shared" ca="1" si="599"/>
        <v>10</v>
      </c>
      <c r="U9573" s="38">
        <f ca="1">SUM($R$9:S9573)</f>
        <v>-245350</v>
      </c>
    </row>
    <row r="9574" spans="16:21" x14ac:dyDescent="0.2">
      <c r="P9574">
        <v>9566</v>
      </c>
      <c r="Q9574" s="37">
        <f t="shared" ca="1" si="596"/>
        <v>0</v>
      </c>
      <c r="R9574" s="38">
        <f t="shared" si="597"/>
        <v>10</v>
      </c>
      <c r="S9574" s="38">
        <f t="shared" ca="1" si="598"/>
        <v>0</v>
      </c>
      <c r="T9574" s="38">
        <f t="shared" ca="1" si="599"/>
        <v>10</v>
      </c>
      <c r="U9574" s="38">
        <f ca="1">SUM($R$9:S9574)</f>
        <v>-245340</v>
      </c>
    </row>
    <row r="9575" spans="16:21" x14ac:dyDescent="0.2">
      <c r="P9575">
        <v>9567</v>
      </c>
      <c r="Q9575" s="37">
        <f t="shared" ca="1" si="596"/>
        <v>0</v>
      </c>
      <c r="R9575" s="38">
        <f t="shared" si="597"/>
        <v>10</v>
      </c>
      <c r="S9575" s="38">
        <f t="shared" ca="1" si="598"/>
        <v>0</v>
      </c>
      <c r="T9575" s="38">
        <f t="shared" ca="1" si="599"/>
        <v>10</v>
      </c>
      <c r="U9575" s="38">
        <f ca="1">SUM($R$9:S9575)</f>
        <v>-245330</v>
      </c>
    </row>
    <row r="9576" spans="16:21" x14ac:dyDescent="0.2">
      <c r="P9576">
        <v>9568</v>
      </c>
      <c r="Q9576" s="37">
        <f t="shared" ca="1" si="596"/>
        <v>0</v>
      </c>
      <c r="R9576" s="38">
        <f t="shared" si="597"/>
        <v>10</v>
      </c>
      <c r="S9576" s="38">
        <f t="shared" ca="1" si="598"/>
        <v>0</v>
      </c>
      <c r="T9576" s="38">
        <f t="shared" ca="1" si="599"/>
        <v>10</v>
      </c>
      <c r="U9576" s="38">
        <f ca="1">SUM($R$9:S9576)</f>
        <v>-245320</v>
      </c>
    </row>
    <row r="9577" spans="16:21" x14ac:dyDescent="0.2">
      <c r="P9577">
        <v>9569</v>
      </c>
      <c r="Q9577" s="37">
        <f t="shared" ca="1" si="596"/>
        <v>0</v>
      </c>
      <c r="R9577" s="38">
        <f t="shared" si="597"/>
        <v>10</v>
      </c>
      <c r="S9577" s="38">
        <f t="shared" ca="1" si="598"/>
        <v>0</v>
      </c>
      <c r="T9577" s="38">
        <f t="shared" ca="1" si="599"/>
        <v>10</v>
      </c>
      <c r="U9577" s="38">
        <f ca="1">SUM($R$9:S9577)</f>
        <v>-245310</v>
      </c>
    </row>
    <row r="9578" spans="16:21" x14ac:dyDescent="0.2">
      <c r="P9578">
        <v>9570</v>
      </c>
      <c r="Q9578" s="37">
        <f t="shared" ca="1" si="596"/>
        <v>0</v>
      </c>
      <c r="R9578" s="38">
        <f t="shared" si="597"/>
        <v>10</v>
      </c>
      <c r="S9578" s="38">
        <f t="shared" ca="1" si="598"/>
        <v>0</v>
      </c>
      <c r="T9578" s="38">
        <f t="shared" ca="1" si="599"/>
        <v>10</v>
      </c>
      <c r="U9578" s="38">
        <f ca="1">SUM($R$9:S9578)</f>
        <v>-245300</v>
      </c>
    </row>
    <row r="9579" spans="16:21" x14ac:dyDescent="0.2">
      <c r="P9579">
        <v>9571</v>
      </c>
      <c r="Q9579" s="37">
        <f t="shared" ca="1" si="596"/>
        <v>0</v>
      </c>
      <c r="R9579" s="38">
        <f t="shared" si="597"/>
        <v>10</v>
      </c>
      <c r="S9579" s="38">
        <f t="shared" ca="1" si="598"/>
        <v>0</v>
      </c>
      <c r="T9579" s="38">
        <f t="shared" ca="1" si="599"/>
        <v>10</v>
      </c>
      <c r="U9579" s="38">
        <f ca="1">SUM($R$9:S9579)</f>
        <v>-245290</v>
      </c>
    </row>
    <row r="9580" spans="16:21" x14ac:dyDescent="0.2">
      <c r="P9580">
        <v>9572</v>
      </c>
      <c r="Q9580" s="37">
        <f t="shared" ca="1" si="596"/>
        <v>0</v>
      </c>
      <c r="R9580" s="38">
        <f t="shared" si="597"/>
        <v>10</v>
      </c>
      <c r="S9580" s="38">
        <f t="shared" ca="1" si="598"/>
        <v>0</v>
      </c>
      <c r="T9580" s="38">
        <f t="shared" ca="1" si="599"/>
        <v>10</v>
      </c>
      <c r="U9580" s="38">
        <f ca="1">SUM($R$9:S9580)</f>
        <v>-245280</v>
      </c>
    </row>
    <row r="9581" spans="16:21" x14ac:dyDescent="0.2">
      <c r="P9581">
        <v>9573</v>
      </c>
      <c r="Q9581" s="37">
        <f t="shared" ca="1" si="596"/>
        <v>0</v>
      </c>
      <c r="R9581" s="38">
        <f t="shared" si="597"/>
        <v>10</v>
      </c>
      <c r="S9581" s="38">
        <f t="shared" ca="1" si="598"/>
        <v>0</v>
      </c>
      <c r="T9581" s="38">
        <f t="shared" ca="1" si="599"/>
        <v>10</v>
      </c>
      <c r="U9581" s="38">
        <f ca="1">SUM($R$9:S9581)</f>
        <v>-245270</v>
      </c>
    </row>
    <row r="9582" spans="16:21" x14ac:dyDescent="0.2">
      <c r="P9582">
        <v>9574</v>
      </c>
      <c r="Q9582" s="37">
        <f t="shared" ca="1" si="596"/>
        <v>0</v>
      </c>
      <c r="R9582" s="38">
        <f t="shared" si="597"/>
        <v>10</v>
      </c>
      <c r="S9582" s="38">
        <f t="shared" ca="1" si="598"/>
        <v>0</v>
      </c>
      <c r="T9582" s="38">
        <f t="shared" ca="1" si="599"/>
        <v>10</v>
      </c>
      <c r="U9582" s="38">
        <f ca="1">SUM($R$9:S9582)</f>
        <v>-245260</v>
      </c>
    </row>
    <row r="9583" spans="16:21" x14ac:dyDescent="0.2">
      <c r="P9583">
        <v>9575</v>
      </c>
      <c r="Q9583" s="37">
        <f t="shared" ca="1" si="596"/>
        <v>0</v>
      </c>
      <c r="R9583" s="38">
        <f t="shared" si="597"/>
        <v>10</v>
      </c>
      <c r="S9583" s="38">
        <f t="shared" ca="1" si="598"/>
        <v>0</v>
      </c>
      <c r="T9583" s="38">
        <f t="shared" ca="1" si="599"/>
        <v>10</v>
      </c>
      <c r="U9583" s="38">
        <f ca="1">SUM($R$9:S9583)</f>
        <v>-245250</v>
      </c>
    </row>
    <row r="9584" spans="16:21" x14ac:dyDescent="0.2">
      <c r="P9584">
        <v>9576</v>
      </c>
      <c r="Q9584" s="37">
        <f t="shared" ca="1" si="596"/>
        <v>0</v>
      </c>
      <c r="R9584" s="38">
        <f t="shared" si="597"/>
        <v>10</v>
      </c>
      <c r="S9584" s="38">
        <f t="shared" ca="1" si="598"/>
        <v>0</v>
      </c>
      <c r="T9584" s="38">
        <f t="shared" ca="1" si="599"/>
        <v>10</v>
      </c>
      <c r="U9584" s="38">
        <f ca="1">SUM($R$9:S9584)</f>
        <v>-245240</v>
      </c>
    </row>
    <row r="9585" spans="16:21" x14ac:dyDescent="0.2">
      <c r="P9585">
        <v>9577</v>
      </c>
      <c r="Q9585" s="37">
        <f t="shared" ref="Q9585:Q9648" ca="1" si="600">IF(RAND()&lt;$C$2,1,0)</f>
        <v>0</v>
      </c>
      <c r="R9585" s="38">
        <f t="shared" ref="R9585:R9648" si="601">$G$2</f>
        <v>10</v>
      </c>
      <c r="S9585" s="38">
        <f t="shared" ref="S9585:S9648" ca="1" si="602">IF(Q9585=1,$G$3,$G$4)</f>
        <v>0</v>
      </c>
      <c r="T9585" s="38">
        <f t="shared" ca="1" si="599"/>
        <v>10</v>
      </c>
      <c r="U9585" s="38">
        <f ca="1">SUM($R$9:S9585)</f>
        <v>-245230</v>
      </c>
    </row>
    <row r="9586" spans="16:21" x14ac:dyDescent="0.2">
      <c r="P9586">
        <v>9578</v>
      </c>
      <c r="Q9586" s="37">
        <f t="shared" ca="1" si="600"/>
        <v>0</v>
      </c>
      <c r="R9586" s="38">
        <f t="shared" si="601"/>
        <v>10</v>
      </c>
      <c r="S9586" s="38">
        <f t="shared" ca="1" si="602"/>
        <v>0</v>
      </c>
      <c r="T9586" s="38">
        <f t="shared" ca="1" si="599"/>
        <v>10</v>
      </c>
      <c r="U9586" s="38">
        <f ca="1">SUM($R$9:S9586)</f>
        <v>-245220</v>
      </c>
    </row>
    <row r="9587" spans="16:21" x14ac:dyDescent="0.2">
      <c r="P9587">
        <v>9579</v>
      </c>
      <c r="Q9587" s="37">
        <f t="shared" ca="1" si="600"/>
        <v>0</v>
      </c>
      <c r="R9587" s="38">
        <f t="shared" si="601"/>
        <v>10</v>
      </c>
      <c r="S9587" s="38">
        <f t="shared" ca="1" si="602"/>
        <v>0</v>
      </c>
      <c r="T9587" s="38">
        <f t="shared" ca="1" si="599"/>
        <v>10</v>
      </c>
      <c r="U9587" s="38">
        <f ca="1">SUM($R$9:S9587)</f>
        <v>-245210</v>
      </c>
    </row>
    <row r="9588" spans="16:21" x14ac:dyDescent="0.2">
      <c r="P9588">
        <v>9580</v>
      </c>
      <c r="Q9588" s="37">
        <f t="shared" ca="1" si="600"/>
        <v>0</v>
      </c>
      <c r="R9588" s="38">
        <f t="shared" si="601"/>
        <v>10</v>
      </c>
      <c r="S9588" s="38">
        <f t="shared" ca="1" si="602"/>
        <v>0</v>
      </c>
      <c r="T9588" s="38">
        <f t="shared" ca="1" si="599"/>
        <v>10</v>
      </c>
      <c r="U9588" s="38">
        <f ca="1">SUM($R$9:S9588)</f>
        <v>-245200</v>
      </c>
    </row>
    <row r="9589" spans="16:21" x14ac:dyDescent="0.2">
      <c r="P9589">
        <v>9581</v>
      </c>
      <c r="Q9589" s="37">
        <f t="shared" ca="1" si="600"/>
        <v>0</v>
      </c>
      <c r="R9589" s="38">
        <f t="shared" si="601"/>
        <v>10</v>
      </c>
      <c r="S9589" s="38">
        <f t="shared" ca="1" si="602"/>
        <v>0</v>
      </c>
      <c r="T9589" s="38">
        <f t="shared" ca="1" si="599"/>
        <v>10</v>
      </c>
      <c r="U9589" s="38">
        <f ca="1">SUM($R$9:S9589)</f>
        <v>-245190</v>
      </c>
    </row>
    <row r="9590" spans="16:21" x14ac:dyDescent="0.2">
      <c r="P9590">
        <v>9582</v>
      </c>
      <c r="Q9590" s="37">
        <f t="shared" ca="1" si="600"/>
        <v>0</v>
      </c>
      <c r="R9590" s="38">
        <f t="shared" si="601"/>
        <v>10</v>
      </c>
      <c r="S9590" s="38">
        <f t="shared" ca="1" si="602"/>
        <v>0</v>
      </c>
      <c r="T9590" s="38">
        <f t="shared" ca="1" si="599"/>
        <v>10</v>
      </c>
      <c r="U9590" s="38">
        <f ca="1">SUM($R$9:S9590)</f>
        <v>-245180</v>
      </c>
    </row>
    <row r="9591" spans="16:21" x14ac:dyDescent="0.2">
      <c r="P9591">
        <v>9583</v>
      </c>
      <c r="Q9591" s="37">
        <f t="shared" ca="1" si="600"/>
        <v>0</v>
      </c>
      <c r="R9591" s="38">
        <f t="shared" si="601"/>
        <v>10</v>
      </c>
      <c r="S9591" s="38">
        <f t="shared" ca="1" si="602"/>
        <v>0</v>
      </c>
      <c r="T9591" s="38">
        <f t="shared" ca="1" si="599"/>
        <v>10</v>
      </c>
      <c r="U9591" s="38">
        <f ca="1">SUM($R$9:S9591)</f>
        <v>-245170</v>
      </c>
    </row>
    <row r="9592" spans="16:21" x14ac:dyDescent="0.2">
      <c r="P9592">
        <v>9584</v>
      </c>
      <c r="Q9592" s="37">
        <f t="shared" ca="1" si="600"/>
        <v>1</v>
      </c>
      <c r="R9592" s="38">
        <f t="shared" si="601"/>
        <v>10</v>
      </c>
      <c r="S9592" s="38">
        <f t="shared" ca="1" si="602"/>
        <v>-1000</v>
      </c>
      <c r="T9592" s="38">
        <f t="shared" ca="1" si="599"/>
        <v>-990</v>
      </c>
      <c r="U9592" s="38">
        <f ca="1">SUM($R$9:S9592)</f>
        <v>-246160</v>
      </c>
    </row>
    <row r="9593" spans="16:21" x14ac:dyDescent="0.2">
      <c r="P9593">
        <v>9585</v>
      </c>
      <c r="Q9593" s="37">
        <f t="shared" ca="1" si="600"/>
        <v>0</v>
      </c>
      <c r="R9593" s="38">
        <f t="shared" si="601"/>
        <v>10</v>
      </c>
      <c r="S9593" s="38">
        <f t="shared" ca="1" si="602"/>
        <v>0</v>
      </c>
      <c r="T9593" s="38">
        <f t="shared" ca="1" si="599"/>
        <v>10</v>
      </c>
      <c r="U9593" s="38">
        <f ca="1">SUM($R$9:S9593)</f>
        <v>-246150</v>
      </c>
    </row>
    <row r="9594" spans="16:21" x14ac:dyDescent="0.2">
      <c r="P9594">
        <v>9586</v>
      </c>
      <c r="Q9594" s="37">
        <f t="shared" ca="1" si="600"/>
        <v>0</v>
      </c>
      <c r="R9594" s="38">
        <f t="shared" si="601"/>
        <v>10</v>
      </c>
      <c r="S9594" s="38">
        <f t="shared" ca="1" si="602"/>
        <v>0</v>
      </c>
      <c r="T9594" s="38">
        <f t="shared" ca="1" si="599"/>
        <v>10</v>
      </c>
      <c r="U9594" s="38">
        <f ca="1">SUM($R$9:S9594)</f>
        <v>-246140</v>
      </c>
    </row>
    <row r="9595" spans="16:21" x14ac:dyDescent="0.2">
      <c r="P9595">
        <v>9587</v>
      </c>
      <c r="Q9595" s="37">
        <f t="shared" ca="1" si="600"/>
        <v>0</v>
      </c>
      <c r="R9595" s="38">
        <f t="shared" si="601"/>
        <v>10</v>
      </c>
      <c r="S9595" s="38">
        <f t="shared" ca="1" si="602"/>
        <v>0</v>
      </c>
      <c r="T9595" s="38">
        <f t="shared" ca="1" si="599"/>
        <v>10</v>
      </c>
      <c r="U9595" s="38">
        <f ca="1">SUM($R$9:S9595)</f>
        <v>-246130</v>
      </c>
    </row>
    <row r="9596" spans="16:21" x14ac:dyDescent="0.2">
      <c r="P9596">
        <v>9588</v>
      </c>
      <c r="Q9596" s="37">
        <f t="shared" ca="1" si="600"/>
        <v>0</v>
      </c>
      <c r="R9596" s="38">
        <f t="shared" si="601"/>
        <v>10</v>
      </c>
      <c r="S9596" s="38">
        <f t="shared" ca="1" si="602"/>
        <v>0</v>
      </c>
      <c r="T9596" s="38">
        <f t="shared" ca="1" si="599"/>
        <v>10</v>
      </c>
      <c r="U9596" s="38">
        <f ca="1">SUM($R$9:S9596)</f>
        <v>-246120</v>
      </c>
    </row>
    <row r="9597" spans="16:21" x14ac:dyDescent="0.2">
      <c r="P9597">
        <v>9589</v>
      </c>
      <c r="Q9597" s="37">
        <f t="shared" ca="1" si="600"/>
        <v>0</v>
      </c>
      <c r="R9597" s="38">
        <f t="shared" si="601"/>
        <v>10</v>
      </c>
      <c r="S9597" s="38">
        <f t="shared" ca="1" si="602"/>
        <v>0</v>
      </c>
      <c r="T9597" s="38">
        <f t="shared" ca="1" si="599"/>
        <v>10</v>
      </c>
      <c r="U9597" s="38">
        <f ca="1">SUM($R$9:S9597)</f>
        <v>-246110</v>
      </c>
    </row>
    <row r="9598" spans="16:21" x14ac:dyDescent="0.2">
      <c r="P9598">
        <v>9590</v>
      </c>
      <c r="Q9598" s="37">
        <f t="shared" ca="1" si="600"/>
        <v>0</v>
      </c>
      <c r="R9598" s="38">
        <f t="shared" si="601"/>
        <v>10</v>
      </c>
      <c r="S9598" s="38">
        <f t="shared" ca="1" si="602"/>
        <v>0</v>
      </c>
      <c r="T9598" s="38">
        <f t="shared" ca="1" si="599"/>
        <v>10</v>
      </c>
      <c r="U9598" s="38">
        <f ca="1">SUM($R$9:S9598)</f>
        <v>-246100</v>
      </c>
    </row>
    <row r="9599" spans="16:21" x14ac:dyDescent="0.2">
      <c r="P9599">
        <v>9591</v>
      </c>
      <c r="Q9599" s="37">
        <f t="shared" ca="1" si="600"/>
        <v>0</v>
      </c>
      <c r="R9599" s="38">
        <f t="shared" si="601"/>
        <v>10</v>
      </c>
      <c r="S9599" s="38">
        <f t="shared" ca="1" si="602"/>
        <v>0</v>
      </c>
      <c r="T9599" s="38">
        <f t="shared" ca="1" si="599"/>
        <v>10</v>
      </c>
      <c r="U9599" s="38">
        <f ca="1">SUM($R$9:S9599)</f>
        <v>-246090</v>
      </c>
    </row>
    <row r="9600" spans="16:21" x14ac:dyDescent="0.2">
      <c r="P9600">
        <v>9592</v>
      </c>
      <c r="Q9600" s="37">
        <f t="shared" ca="1" si="600"/>
        <v>0</v>
      </c>
      <c r="R9600" s="38">
        <f t="shared" si="601"/>
        <v>10</v>
      </c>
      <c r="S9600" s="38">
        <f t="shared" ca="1" si="602"/>
        <v>0</v>
      </c>
      <c r="T9600" s="38">
        <f t="shared" ca="1" si="599"/>
        <v>10</v>
      </c>
      <c r="U9600" s="38">
        <f ca="1">SUM($R$9:S9600)</f>
        <v>-246080</v>
      </c>
    </row>
    <row r="9601" spans="16:21" x14ac:dyDescent="0.2">
      <c r="P9601">
        <v>9593</v>
      </c>
      <c r="Q9601" s="37">
        <f t="shared" ca="1" si="600"/>
        <v>0</v>
      </c>
      <c r="R9601" s="38">
        <f t="shared" si="601"/>
        <v>10</v>
      </c>
      <c r="S9601" s="38">
        <f t="shared" ca="1" si="602"/>
        <v>0</v>
      </c>
      <c r="T9601" s="38">
        <f t="shared" ca="1" si="599"/>
        <v>10</v>
      </c>
      <c r="U9601" s="38">
        <f ca="1">SUM($R$9:S9601)</f>
        <v>-246070</v>
      </c>
    </row>
    <row r="9602" spans="16:21" x14ac:dyDescent="0.2">
      <c r="P9602">
        <v>9594</v>
      </c>
      <c r="Q9602" s="37">
        <f t="shared" ca="1" si="600"/>
        <v>0</v>
      </c>
      <c r="R9602" s="38">
        <f t="shared" si="601"/>
        <v>10</v>
      </c>
      <c r="S9602" s="38">
        <f t="shared" ca="1" si="602"/>
        <v>0</v>
      </c>
      <c r="T9602" s="38">
        <f t="shared" ca="1" si="599"/>
        <v>10</v>
      </c>
      <c r="U9602" s="38">
        <f ca="1">SUM($R$9:S9602)</f>
        <v>-246060</v>
      </c>
    </row>
    <row r="9603" spans="16:21" x14ac:dyDescent="0.2">
      <c r="P9603">
        <v>9595</v>
      </c>
      <c r="Q9603" s="37">
        <f t="shared" ca="1" si="600"/>
        <v>0</v>
      </c>
      <c r="R9603" s="38">
        <f t="shared" si="601"/>
        <v>10</v>
      </c>
      <c r="S9603" s="38">
        <f t="shared" ca="1" si="602"/>
        <v>0</v>
      </c>
      <c r="T9603" s="38">
        <f t="shared" ca="1" si="599"/>
        <v>10</v>
      </c>
      <c r="U9603" s="38">
        <f ca="1">SUM($R$9:S9603)</f>
        <v>-246050</v>
      </c>
    </row>
    <row r="9604" spans="16:21" x14ac:dyDescent="0.2">
      <c r="P9604">
        <v>9596</v>
      </c>
      <c r="Q9604" s="37">
        <f t="shared" ca="1" si="600"/>
        <v>0</v>
      </c>
      <c r="R9604" s="38">
        <f t="shared" si="601"/>
        <v>10</v>
      </c>
      <c r="S9604" s="38">
        <f t="shared" ca="1" si="602"/>
        <v>0</v>
      </c>
      <c r="T9604" s="38">
        <f t="shared" ca="1" si="599"/>
        <v>10</v>
      </c>
      <c r="U9604" s="38">
        <f ca="1">SUM($R$9:S9604)</f>
        <v>-246040</v>
      </c>
    </row>
    <row r="9605" spans="16:21" x14ac:dyDescent="0.2">
      <c r="P9605">
        <v>9597</v>
      </c>
      <c r="Q9605" s="37">
        <f t="shared" ca="1" si="600"/>
        <v>0</v>
      </c>
      <c r="R9605" s="38">
        <f t="shared" si="601"/>
        <v>10</v>
      </c>
      <c r="S9605" s="38">
        <f t="shared" ca="1" si="602"/>
        <v>0</v>
      </c>
      <c r="T9605" s="38">
        <f t="shared" ca="1" si="599"/>
        <v>10</v>
      </c>
      <c r="U9605" s="38">
        <f ca="1">SUM($R$9:S9605)</f>
        <v>-246030</v>
      </c>
    </row>
    <row r="9606" spans="16:21" x14ac:dyDescent="0.2">
      <c r="P9606">
        <v>9598</v>
      </c>
      <c r="Q9606" s="37">
        <f t="shared" ca="1" si="600"/>
        <v>0</v>
      </c>
      <c r="R9606" s="38">
        <f t="shared" si="601"/>
        <v>10</v>
      </c>
      <c r="S9606" s="38">
        <f t="shared" ca="1" si="602"/>
        <v>0</v>
      </c>
      <c r="T9606" s="38">
        <f t="shared" ca="1" si="599"/>
        <v>10</v>
      </c>
      <c r="U9606" s="38">
        <f ca="1">SUM($R$9:S9606)</f>
        <v>-246020</v>
      </c>
    </row>
    <row r="9607" spans="16:21" x14ac:dyDescent="0.2">
      <c r="P9607">
        <v>9599</v>
      </c>
      <c r="Q9607" s="37">
        <f t="shared" ca="1" si="600"/>
        <v>0</v>
      </c>
      <c r="R9607" s="38">
        <f t="shared" si="601"/>
        <v>10</v>
      </c>
      <c r="S9607" s="38">
        <f t="shared" ca="1" si="602"/>
        <v>0</v>
      </c>
      <c r="T9607" s="38">
        <f t="shared" ca="1" si="599"/>
        <v>10</v>
      </c>
      <c r="U9607" s="38">
        <f ca="1">SUM($R$9:S9607)</f>
        <v>-246010</v>
      </c>
    </row>
    <row r="9608" spans="16:21" x14ac:dyDescent="0.2">
      <c r="P9608">
        <v>9600</v>
      </c>
      <c r="Q9608" s="37">
        <f t="shared" ca="1" si="600"/>
        <v>0</v>
      </c>
      <c r="R9608" s="38">
        <f t="shared" si="601"/>
        <v>10</v>
      </c>
      <c r="S9608" s="38">
        <f t="shared" ca="1" si="602"/>
        <v>0</v>
      </c>
      <c r="T9608" s="38">
        <f t="shared" ca="1" si="599"/>
        <v>10</v>
      </c>
      <c r="U9608" s="38">
        <f ca="1">SUM($R$9:S9608)</f>
        <v>-246000</v>
      </c>
    </row>
    <row r="9609" spans="16:21" x14ac:dyDescent="0.2">
      <c r="P9609">
        <v>9601</v>
      </c>
      <c r="Q9609" s="37">
        <f t="shared" ca="1" si="600"/>
        <v>0</v>
      </c>
      <c r="R9609" s="38">
        <f t="shared" si="601"/>
        <v>10</v>
      </c>
      <c r="S9609" s="38">
        <f t="shared" ca="1" si="602"/>
        <v>0</v>
      </c>
      <c r="T9609" s="38">
        <f t="shared" ca="1" si="599"/>
        <v>10</v>
      </c>
      <c r="U9609" s="38">
        <f ca="1">SUM($R$9:S9609)</f>
        <v>-245990</v>
      </c>
    </row>
    <row r="9610" spans="16:21" x14ac:dyDescent="0.2">
      <c r="P9610">
        <v>9602</v>
      </c>
      <c r="Q9610" s="37">
        <f t="shared" ca="1" si="600"/>
        <v>0</v>
      </c>
      <c r="R9610" s="38">
        <f t="shared" si="601"/>
        <v>10</v>
      </c>
      <c r="S9610" s="38">
        <f t="shared" ca="1" si="602"/>
        <v>0</v>
      </c>
      <c r="T9610" s="38">
        <f t="shared" ref="T9610:T9673" ca="1" si="603">R9610+S9610</f>
        <v>10</v>
      </c>
      <c r="U9610" s="38">
        <f ca="1">SUM($R$9:S9610)</f>
        <v>-245980</v>
      </c>
    </row>
    <row r="9611" spans="16:21" x14ac:dyDescent="0.2">
      <c r="P9611">
        <v>9603</v>
      </c>
      <c r="Q9611" s="37">
        <f t="shared" ca="1" si="600"/>
        <v>0</v>
      </c>
      <c r="R9611" s="38">
        <f t="shared" si="601"/>
        <v>10</v>
      </c>
      <c r="S9611" s="38">
        <f t="shared" ca="1" si="602"/>
        <v>0</v>
      </c>
      <c r="T9611" s="38">
        <f t="shared" ca="1" si="603"/>
        <v>10</v>
      </c>
      <c r="U9611" s="38">
        <f ca="1">SUM($R$9:S9611)</f>
        <v>-245970</v>
      </c>
    </row>
    <row r="9612" spans="16:21" x14ac:dyDescent="0.2">
      <c r="P9612">
        <v>9604</v>
      </c>
      <c r="Q9612" s="37">
        <f t="shared" ca="1" si="600"/>
        <v>0</v>
      </c>
      <c r="R9612" s="38">
        <f t="shared" si="601"/>
        <v>10</v>
      </c>
      <c r="S9612" s="38">
        <f t="shared" ca="1" si="602"/>
        <v>0</v>
      </c>
      <c r="T9612" s="38">
        <f t="shared" ca="1" si="603"/>
        <v>10</v>
      </c>
      <c r="U9612" s="38">
        <f ca="1">SUM($R$9:S9612)</f>
        <v>-245960</v>
      </c>
    </row>
    <row r="9613" spans="16:21" x14ac:dyDescent="0.2">
      <c r="P9613">
        <v>9605</v>
      </c>
      <c r="Q9613" s="37">
        <f t="shared" ca="1" si="600"/>
        <v>1</v>
      </c>
      <c r="R9613" s="38">
        <f t="shared" si="601"/>
        <v>10</v>
      </c>
      <c r="S9613" s="38">
        <f t="shared" ca="1" si="602"/>
        <v>-1000</v>
      </c>
      <c r="T9613" s="38">
        <f t="shared" ca="1" si="603"/>
        <v>-990</v>
      </c>
      <c r="U9613" s="38">
        <f ca="1">SUM($R$9:S9613)</f>
        <v>-246950</v>
      </c>
    </row>
    <row r="9614" spans="16:21" x14ac:dyDescent="0.2">
      <c r="P9614">
        <v>9606</v>
      </c>
      <c r="Q9614" s="37">
        <f t="shared" ca="1" si="600"/>
        <v>0</v>
      </c>
      <c r="R9614" s="38">
        <f t="shared" si="601"/>
        <v>10</v>
      </c>
      <c r="S9614" s="38">
        <f t="shared" ca="1" si="602"/>
        <v>0</v>
      </c>
      <c r="T9614" s="38">
        <f t="shared" ca="1" si="603"/>
        <v>10</v>
      </c>
      <c r="U9614" s="38">
        <f ca="1">SUM($R$9:S9614)</f>
        <v>-246940</v>
      </c>
    </row>
    <row r="9615" spans="16:21" x14ac:dyDescent="0.2">
      <c r="P9615">
        <v>9607</v>
      </c>
      <c r="Q9615" s="37">
        <f t="shared" ca="1" si="600"/>
        <v>0</v>
      </c>
      <c r="R9615" s="38">
        <f t="shared" si="601"/>
        <v>10</v>
      </c>
      <c r="S9615" s="38">
        <f t="shared" ca="1" si="602"/>
        <v>0</v>
      </c>
      <c r="T9615" s="38">
        <f t="shared" ca="1" si="603"/>
        <v>10</v>
      </c>
      <c r="U9615" s="38">
        <f ca="1">SUM($R$9:S9615)</f>
        <v>-246930</v>
      </c>
    </row>
    <row r="9616" spans="16:21" x14ac:dyDescent="0.2">
      <c r="P9616">
        <v>9608</v>
      </c>
      <c r="Q9616" s="37">
        <f t="shared" ca="1" si="600"/>
        <v>0</v>
      </c>
      <c r="R9616" s="38">
        <f t="shared" si="601"/>
        <v>10</v>
      </c>
      <c r="S9616" s="38">
        <f t="shared" ca="1" si="602"/>
        <v>0</v>
      </c>
      <c r="T9616" s="38">
        <f t="shared" ca="1" si="603"/>
        <v>10</v>
      </c>
      <c r="U9616" s="38">
        <f ca="1">SUM($R$9:S9616)</f>
        <v>-246920</v>
      </c>
    </row>
    <row r="9617" spans="16:21" x14ac:dyDescent="0.2">
      <c r="P9617">
        <v>9609</v>
      </c>
      <c r="Q9617" s="37">
        <f t="shared" ca="1" si="600"/>
        <v>0</v>
      </c>
      <c r="R9617" s="38">
        <f t="shared" si="601"/>
        <v>10</v>
      </c>
      <c r="S9617" s="38">
        <f t="shared" ca="1" si="602"/>
        <v>0</v>
      </c>
      <c r="T9617" s="38">
        <f t="shared" ca="1" si="603"/>
        <v>10</v>
      </c>
      <c r="U9617" s="38">
        <f ca="1">SUM($R$9:S9617)</f>
        <v>-246910</v>
      </c>
    </row>
    <row r="9618" spans="16:21" x14ac:dyDescent="0.2">
      <c r="P9618">
        <v>9610</v>
      </c>
      <c r="Q9618" s="37">
        <f t="shared" ca="1" si="600"/>
        <v>0</v>
      </c>
      <c r="R9618" s="38">
        <f t="shared" si="601"/>
        <v>10</v>
      </c>
      <c r="S9618" s="38">
        <f t="shared" ca="1" si="602"/>
        <v>0</v>
      </c>
      <c r="T9618" s="38">
        <f t="shared" ca="1" si="603"/>
        <v>10</v>
      </c>
      <c r="U9618" s="38">
        <f ca="1">SUM($R$9:S9618)</f>
        <v>-246900</v>
      </c>
    </row>
    <row r="9619" spans="16:21" x14ac:dyDescent="0.2">
      <c r="P9619">
        <v>9611</v>
      </c>
      <c r="Q9619" s="37">
        <f t="shared" ca="1" si="600"/>
        <v>0</v>
      </c>
      <c r="R9619" s="38">
        <f t="shared" si="601"/>
        <v>10</v>
      </c>
      <c r="S9619" s="38">
        <f t="shared" ca="1" si="602"/>
        <v>0</v>
      </c>
      <c r="T9619" s="38">
        <f t="shared" ca="1" si="603"/>
        <v>10</v>
      </c>
      <c r="U9619" s="38">
        <f ca="1">SUM($R$9:S9619)</f>
        <v>-246890</v>
      </c>
    </row>
    <row r="9620" spans="16:21" x14ac:dyDescent="0.2">
      <c r="P9620">
        <v>9612</v>
      </c>
      <c r="Q9620" s="37">
        <f t="shared" ca="1" si="600"/>
        <v>0</v>
      </c>
      <c r="R9620" s="38">
        <f t="shared" si="601"/>
        <v>10</v>
      </c>
      <c r="S9620" s="38">
        <f t="shared" ca="1" si="602"/>
        <v>0</v>
      </c>
      <c r="T9620" s="38">
        <f t="shared" ca="1" si="603"/>
        <v>10</v>
      </c>
      <c r="U9620" s="38">
        <f ca="1">SUM($R$9:S9620)</f>
        <v>-246880</v>
      </c>
    </row>
    <row r="9621" spans="16:21" x14ac:dyDescent="0.2">
      <c r="P9621">
        <v>9613</v>
      </c>
      <c r="Q9621" s="37">
        <f t="shared" ca="1" si="600"/>
        <v>0</v>
      </c>
      <c r="R9621" s="38">
        <f t="shared" si="601"/>
        <v>10</v>
      </c>
      <c r="S9621" s="38">
        <f t="shared" ca="1" si="602"/>
        <v>0</v>
      </c>
      <c r="T9621" s="38">
        <f t="shared" ca="1" si="603"/>
        <v>10</v>
      </c>
      <c r="U9621" s="38">
        <f ca="1">SUM($R$9:S9621)</f>
        <v>-246870</v>
      </c>
    </row>
    <row r="9622" spans="16:21" x14ac:dyDescent="0.2">
      <c r="P9622">
        <v>9614</v>
      </c>
      <c r="Q9622" s="37">
        <f t="shared" ca="1" si="600"/>
        <v>0</v>
      </c>
      <c r="R9622" s="38">
        <f t="shared" si="601"/>
        <v>10</v>
      </c>
      <c r="S9622" s="38">
        <f t="shared" ca="1" si="602"/>
        <v>0</v>
      </c>
      <c r="T9622" s="38">
        <f t="shared" ca="1" si="603"/>
        <v>10</v>
      </c>
      <c r="U9622" s="38">
        <f ca="1">SUM($R$9:S9622)</f>
        <v>-246860</v>
      </c>
    </row>
    <row r="9623" spans="16:21" x14ac:dyDescent="0.2">
      <c r="P9623">
        <v>9615</v>
      </c>
      <c r="Q9623" s="37">
        <f t="shared" ca="1" si="600"/>
        <v>0</v>
      </c>
      <c r="R9623" s="38">
        <f t="shared" si="601"/>
        <v>10</v>
      </c>
      <c r="S9623" s="38">
        <f t="shared" ca="1" si="602"/>
        <v>0</v>
      </c>
      <c r="T9623" s="38">
        <f t="shared" ca="1" si="603"/>
        <v>10</v>
      </c>
      <c r="U9623" s="38">
        <f ca="1">SUM($R$9:S9623)</f>
        <v>-246850</v>
      </c>
    </row>
    <row r="9624" spans="16:21" x14ac:dyDescent="0.2">
      <c r="P9624">
        <v>9616</v>
      </c>
      <c r="Q9624" s="37">
        <f t="shared" ca="1" si="600"/>
        <v>0</v>
      </c>
      <c r="R9624" s="38">
        <f t="shared" si="601"/>
        <v>10</v>
      </c>
      <c r="S9624" s="38">
        <f t="shared" ca="1" si="602"/>
        <v>0</v>
      </c>
      <c r="T9624" s="38">
        <f t="shared" ca="1" si="603"/>
        <v>10</v>
      </c>
      <c r="U9624" s="38">
        <f ca="1">SUM($R$9:S9624)</f>
        <v>-246840</v>
      </c>
    </row>
    <row r="9625" spans="16:21" x14ac:dyDescent="0.2">
      <c r="P9625">
        <v>9617</v>
      </c>
      <c r="Q9625" s="37">
        <f t="shared" ca="1" si="600"/>
        <v>0</v>
      </c>
      <c r="R9625" s="38">
        <f t="shared" si="601"/>
        <v>10</v>
      </c>
      <c r="S9625" s="38">
        <f t="shared" ca="1" si="602"/>
        <v>0</v>
      </c>
      <c r="T9625" s="38">
        <f t="shared" ca="1" si="603"/>
        <v>10</v>
      </c>
      <c r="U9625" s="38">
        <f ca="1">SUM($R$9:S9625)</f>
        <v>-246830</v>
      </c>
    </row>
    <row r="9626" spans="16:21" x14ac:dyDescent="0.2">
      <c r="P9626">
        <v>9618</v>
      </c>
      <c r="Q9626" s="37">
        <f t="shared" ca="1" si="600"/>
        <v>0</v>
      </c>
      <c r="R9626" s="38">
        <f t="shared" si="601"/>
        <v>10</v>
      </c>
      <c r="S9626" s="38">
        <f t="shared" ca="1" si="602"/>
        <v>0</v>
      </c>
      <c r="T9626" s="38">
        <f t="shared" ca="1" si="603"/>
        <v>10</v>
      </c>
      <c r="U9626" s="38">
        <f ca="1">SUM($R$9:S9626)</f>
        <v>-246820</v>
      </c>
    </row>
    <row r="9627" spans="16:21" x14ac:dyDescent="0.2">
      <c r="P9627">
        <v>9619</v>
      </c>
      <c r="Q9627" s="37">
        <f t="shared" ca="1" si="600"/>
        <v>0</v>
      </c>
      <c r="R9627" s="38">
        <f t="shared" si="601"/>
        <v>10</v>
      </c>
      <c r="S9627" s="38">
        <f t="shared" ca="1" si="602"/>
        <v>0</v>
      </c>
      <c r="T9627" s="38">
        <f t="shared" ca="1" si="603"/>
        <v>10</v>
      </c>
      <c r="U9627" s="38">
        <f ca="1">SUM($R$9:S9627)</f>
        <v>-246810</v>
      </c>
    </row>
    <row r="9628" spans="16:21" x14ac:dyDescent="0.2">
      <c r="P9628">
        <v>9620</v>
      </c>
      <c r="Q9628" s="37">
        <f t="shared" ca="1" si="600"/>
        <v>0</v>
      </c>
      <c r="R9628" s="38">
        <f t="shared" si="601"/>
        <v>10</v>
      </c>
      <c r="S9628" s="38">
        <f t="shared" ca="1" si="602"/>
        <v>0</v>
      </c>
      <c r="T9628" s="38">
        <f t="shared" ca="1" si="603"/>
        <v>10</v>
      </c>
      <c r="U9628" s="38">
        <f ca="1">SUM($R$9:S9628)</f>
        <v>-246800</v>
      </c>
    </row>
    <row r="9629" spans="16:21" x14ac:dyDescent="0.2">
      <c r="P9629">
        <v>9621</v>
      </c>
      <c r="Q9629" s="37">
        <f t="shared" ca="1" si="600"/>
        <v>0</v>
      </c>
      <c r="R9629" s="38">
        <f t="shared" si="601"/>
        <v>10</v>
      </c>
      <c r="S9629" s="38">
        <f t="shared" ca="1" si="602"/>
        <v>0</v>
      </c>
      <c r="T9629" s="38">
        <f t="shared" ca="1" si="603"/>
        <v>10</v>
      </c>
      <c r="U9629" s="38">
        <f ca="1">SUM($R$9:S9629)</f>
        <v>-246790</v>
      </c>
    </row>
    <row r="9630" spans="16:21" x14ac:dyDescent="0.2">
      <c r="P9630">
        <v>9622</v>
      </c>
      <c r="Q9630" s="37">
        <f t="shared" ca="1" si="600"/>
        <v>0</v>
      </c>
      <c r="R9630" s="38">
        <f t="shared" si="601"/>
        <v>10</v>
      </c>
      <c r="S9630" s="38">
        <f t="shared" ca="1" si="602"/>
        <v>0</v>
      </c>
      <c r="T9630" s="38">
        <f t="shared" ca="1" si="603"/>
        <v>10</v>
      </c>
      <c r="U9630" s="38">
        <f ca="1">SUM($R$9:S9630)</f>
        <v>-246780</v>
      </c>
    </row>
    <row r="9631" spans="16:21" x14ac:dyDescent="0.2">
      <c r="P9631">
        <v>9623</v>
      </c>
      <c r="Q9631" s="37">
        <f t="shared" ca="1" si="600"/>
        <v>0</v>
      </c>
      <c r="R9631" s="38">
        <f t="shared" si="601"/>
        <v>10</v>
      </c>
      <c r="S9631" s="38">
        <f t="shared" ca="1" si="602"/>
        <v>0</v>
      </c>
      <c r="T9631" s="38">
        <f t="shared" ca="1" si="603"/>
        <v>10</v>
      </c>
      <c r="U9631" s="38">
        <f ca="1">SUM($R$9:S9631)</f>
        <v>-246770</v>
      </c>
    </row>
    <row r="9632" spans="16:21" x14ac:dyDescent="0.2">
      <c r="P9632">
        <v>9624</v>
      </c>
      <c r="Q9632" s="37">
        <f t="shared" ca="1" si="600"/>
        <v>0</v>
      </c>
      <c r="R9632" s="38">
        <f t="shared" si="601"/>
        <v>10</v>
      </c>
      <c r="S9632" s="38">
        <f t="shared" ca="1" si="602"/>
        <v>0</v>
      </c>
      <c r="T9632" s="38">
        <f t="shared" ca="1" si="603"/>
        <v>10</v>
      </c>
      <c r="U9632" s="38">
        <f ca="1">SUM($R$9:S9632)</f>
        <v>-246760</v>
      </c>
    </row>
    <row r="9633" spans="16:21" x14ac:dyDescent="0.2">
      <c r="P9633">
        <v>9625</v>
      </c>
      <c r="Q9633" s="37">
        <f t="shared" ca="1" si="600"/>
        <v>0</v>
      </c>
      <c r="R9633" s="38">
        <f t="shared" si="601"/>
        <v>10</v>
      </c>
      <c r="S9633" s="38">
        <f t="shared" ca="1" si="602"/>
        <v>0</v>
      </c>
      <c r="T9633" s="38">
        <f t="shared" ca="1" si="603"/>
        <v>10</v>
      </c>
      <c r="U9633" s="38">
        <f ca="1">SUM($R$9:S9633)</f>
        <v>-246750</v>
      </c>
    </row>
    <row r="9634" spans="16:21" x14ac:dyDescent="0.2">
      <c r="P9634">
        <v>9626</v>
      </c>
      <c r="Q9634" s="37">
        <f t="shared" ca="1" si="600"/>
        <v>0</v>
      </c>
      <c r="R9634" s="38">
        <f t="shared" si="601"/>
        <v>10</v>
      </c>
      <c r="S9634" s="38">
        <f t="shared" ca="1" si="602"/>
        <v>0</v>
      </c>
      <c r="T9634" s="38">
        <f t="shared" ca="1" si="603"/>
        <v>10</v>
      </c>
      <c r="U9634" s="38">
        <f ca="1">SUM($R$9:S9634)</f>
        <v>-246740</v>
      </c>
    </row>
    <row r="9635" spans="16:21" x14ac:dyDescent="0.2">
      <c r="P9635">
        <v>9627</v>
      </c>
      <c r="Q9635" s="37">
        <f t="shared" ca="1" si="600"/>
        <v>0</v>
      </c>
      <c r="R9635" s="38">
        <f t="shared" si="601"/>
        <v>10</v>
      </c>
      <c r="S9635" s="38">
        <f t="shared" ca="1" si="602"/>
        <v>0</v>
      </c>
      <c r="T9635" s="38">
        <f t="shared" ca="1" si="603"/>
        <v>10</v>
      </c>
      <c r="U9635" s="38">
        <f ca="1">SUM($R$9:S9635)</f>
        <v>-246730</v>
      </c>
    </row>
    <row r="9636" spans="16:21" x14ac:dyDescent="0.2">
      <c r="P9636">
        <v>9628</v>
      </c>
      <c r="Q9636" s="37">
        <f t="shared" ca="1" si="600"/>
        <v>0</v>
      </c>
      <c r="R9636" s="38">
        <f t="shared" si="601"/>
        <v>10</v>
      </c>
      <c r="S9636" s="38">
        <f t="shared" ca="1" si="602"/>
        <v>0</v>
      </c>
      <c r="T9636" s="38">
        <f t="shared" ca="1" si="603"/>
        <v>10</v>
      </c>
      <c r="U9636" s="38">
        <f ca="1">SUM($R$9:S9636)</f>
        <v>-246720</v>
      </c>
    </row>
    <row r="9637" spans="16:21" x14ac:dyDescent="0.2">
      <c r="P9637">
        <v>9629</v>
      </c>
      <c r="Q9637" s="37">
        <f t="shared" ca="1" si="600"/>
        <v>0</v>
      </c>
      <c r="R9637" s="38">
        <f t="shared" si="601"/>
        <v>10</v>
      </c>
      <c r="S9637" s="38">
        <f t="shared" ca="1" si="602"/>
        <v>0</v>
      </c>
      <c r="T9637" s="38">
        <f t="shared" ca="1" si="603"/>
        <v>10</v>
      </c>
      <c r="U9637" s="38">
        <f ca="1">SUM($R$9:S9637)</f>
        <v>-246710</v>
      </c>
    </row>
    <row r="9638" spans="16:21" x14ac:dyDescent="0.2">
      <c r="P9638">
        <v>9630</v>
      </c>
      <c r="Q9638" s="37">
        <f t="shared" ca="1" si="600"/>
        <v>0</v>
      </c>
      <c r="R9638" s="38">
        <f t="shared" si="601"/>
        <v>10</v>
      </c>
      <c r="S9638" s="38">
        <f t="shared" ca="1" si="602"/>
        <v>0</v>
      </c>
      <c r="T9638" s="38">
        <f t="shared" ca="1" si="603"/>
        <v>10</v>
      </c>
      <c r="U9638" s="38">
        <f ca="1">SUM($R$9:S9638)</f>
        <v>-246700</v>
      </c>
    </row>
    <row r="9639" spans="16:21" x14ac:dyDescent="0.2">
      <c r="P9639">
        <v>9631</v>
      </c>
      <c r="Q9639" s="37">
        <f t="shared" ca="1" si="600"/>
        <v>0</v>
      </c>
      <c r="R9639" s="38">
        <f t="shared" si="601"/>
        <v>10</v>
      </c>
      <c r="S9639" s="38">
        <f t="shared" ca="1" si="602"/>
        <v>0</v>
      </c>
      <c r="T9639" s="38">
        <f t="shared" ca="1" si="603"/>
        <v>10</v>
      </c>
      <c r="U9639" s="38">
        <f ca="1">SUM($R$9:S9639)</f>
        <v>-246690</v>
      </c>
    </row>
    <row r="9640" spans="16:21" x14ac:dyDescent="0.2">
      <c r="P9640">
        <v>9632</v>
      </c>
      <c r="Q9640" s="37">
        <f t="shared" ca="1" si="600"/>
        <v>0</v>
      </c>
      <c r="R9640" s="38">
        <f t="shared" si="601"/>
        <v>10</v>
      </c>
      <c r="S9640" s="38">
        <f t="shared" ca="1" si="602"/>
        <v>0</v>
      </c>
      <c r="T9640" s="38">
        <f t="shared" ca="1" si="603"/>
        <v>10</v>
      </c>
      <c r="U9640" s="38">
        <f ca="1">SUM($R$9:S9640)</f>
        <v>-246680</v>
      </c>
    </row>
    <row r="9641" spans="16:21" x14ac:dyDescent="0.2">
      <c r="P9641">
        <v>9633</v>
      </c>
      <c r="Q9641" s="37">
        <f t="shared" ca="1" si="600"/>
        <v>0</v>
      </c>
      <c r="R9641" s="38">
        <f t="shared" si="601"/>
        <v>10</v>
      </c>
      <c r="S9641" s="38">
        <f t="shared" ca="1" si="602"/>
        <v>0</v>
      </c>
      <c r="T9641" s="38">
        <f t="shared" ca="1" si="603"/>
        <v>10</v>
      </c>
      <c r="U9641" s="38">
        <f ca="1">SUM($R$9:S9641)</f>
        <v>-246670</v>
      </c>
    </row>
    <row r="9642" spans="16:21" x14ac:dyDescent="0.2">
      <c r="P9642">
        <v>9634</v>
      </c>
      <c r="Q9642" s="37">
        <f t="shared" ca="1" si="600"/>
        <v>0</v>
      </c>
      <c r="R9642" s="38">
        <f t="shared" si="601"/>
        <v>10</v>
      </c>
      <c r="S9642" s="38">
        <f t="shared" ca="1" si="602"/>
        <v>0</v>
      </c>
      <c r="T9642" s="38">
        <f t="shared" ca="1" si="603"/>
        <v>10</v>
      </c>
      <c r="U9642" s="38">
        <f ca="1">SUM($R$9:S9642)</f>
        <v>-246660</v>
      </c>
    </row>
    <row r="9643" spans="16:21" x14ac:dyDescent="0.2">
      <c r="P9643">
        <v>9635</v>
      </c>
      <c r="Q9643" s="37">
        <f t="shared" ca="1" si="600"/>
        <v>0</v>
      </c>
      <c r="R9643" s="38">
        <f t="shared" si="601"/>
        <v>10</v>
      </c>
      <c r="S9643" s="38">
        <f t="shared" ca="1" si="602"/>
        <v>0</v>
      </c>
      <c r="T9643" s="38">
        <f t="shared" ca="1" si="603"/>
        <v>10</v>
      </c>
      <c r="U9643" s="38">
        <f ca="1">SUM($R$9:S9643)</f>
        <v>-246650</v>
      </c>
    </row>
    <row r="9644" spans="16:21" x14ac:dyDescent="0.2">
      <c r="P9644">
        <v>9636</v>
      </c>
      <c r="Q9644" s="37">
        <f t="shared" ca="1" si="600"/>
        <v>1</v>
      </c>
      <c r="R9644" s="38">
        <f t="shared" si="601"/>
        <v>10</v>
      </c>
      <c r="S9644" s="38">
        <f t="shared" ca="1" si="602"/>
        <v>-1000</v>
      </c>
      <c r="T9644" s="38">
        <f t="shared" ca="1" si="603"/>
        <v>-990</v>
      </c>
      <c r="U9644" s="38">
        <f ca="1">SUM($R$9:S9644)</f>
        <v>-247640</v>
      </c>
    </row>
    <row r="9645" spans="16:21" x14ac:dyDescent="0.2">
      <c r="P9645">
        <v>9637</v>
      </c>
      <c r="Q9645" s="37">
        <f t="shared" ca="1" si="600"/>
        <v>0</v>
      </c>
      <c r="R9645" s="38">
        <f t="shared" si="601"/>
        <v>10</v>
      </c>
      <c r="S9645" s="38">
        <f t="shared" ca="1" si="602"/>
        <v>0</v>
      </c>
      <c r="T9645" s="38">
        <f t="shared" ca="1" si="603"/>
        <v>10</v>
      </c>
      <c r="U9645" s="38">
        <f ca="1">SUM($R$9:S9645)</f>
        <v>-247630</v>
      </c>
    </row>
    <row r="9646" spans="16:21" x14ac:dyDescent="0.2">
      <c r="P9646">
        <v>9638</v>
      </c>
      <c r="Q9646" s="37">
        <f t="shared" ca="1" si="600"/>
        <v>0</v>
      </c>
      <c r="R9646" s="38">
        <f t="shared" si="601"/>
        <v>10</v>
      </c>
      <c r="S9646" s="38">
        <f t="shared" ca="1" si="602"/>
        <v>0</v>
      </c>
      <c r="T9646" s="38">
        <f t="shared" ca="1" si="603"/>
        <v>10</v>
      </c>
      <c r="U9646" s="38">
        <f ca="1">SUM($R$9:S9646)</f>
        <v>-247620</v>
      </c>
    </row>
    <row r="9647" spans="16:21" x14ac:dyDescent="0.2">
      <c r="P9647">
        <v>9639</v>
      </c>
      <c r="Q9647" s="37">
        <f t="shared" ca="1" si="600"/>
        <v>1</v>
      </c>
      <c r="R9647" s="38">
        <f t="shared" si="601"/>
        <v>10</v>
      </c>
      <c r="S9647" s="38">
        <f t="shared" ca="1" si="602"/>
        <v>-1000</v>
      </c>
      <c r="T9647" s="38">
        <f t="shared" ca="1" si="603"/>
        <v>-990</v>
      </c>
      <c r="U9647" s="38">
        <f ca="1">SUM($R$9:S9647)</f>
        <v>-248610</v>
      </c>
    </row>
    <row r="9648" spans="16:21" x14ac:dyDescent="0.2">
      <c r="P9648">
        <v>9640</v>
      </c>
      <c r="Q9648" s="37">
        <f t="shared" ca="1" si="600"/>
        <v>0</v>
      </c>
      <c r="R9648" s="38">
        <f t="shared" si="601"/>
        <v>10</v>
      </c>
      <c r="S9648" s="38">
        <f t="shared" ca="1" si="602"/>
        <v>0</v>
      </c>
      <c r="T9648" s="38">
        <f t="shared" ca="1" si="603"/>
        <v>10</v>
      </c>
      <c r="U9648" s="38">
        <f ca="1">SUM($R$9:S9648)</f>
        <v>-248600</v>
      </c>
    </row>
    <row r="9649" spans="16:21" x14ac:dyDescent="0.2">
      <c r="P9649">
        <v>9641</v>
      </c>
      <c r="Q9649" s="37">
        <f t="shared" ref="Q9649:Q9712" ca="1" si="604">IF(RAND()&lt;$C$2,1,0)</f>
        <v>0</v>
      </c>
      <c r="R9649" s="38">
        <f t="shared" ref="R9649:R9712" si="605">$G$2</f>
        <v>10</v>
      </c>
      <c r="S9649" s="38">
        <f t="shared" ref="S9649:S9712" ca="1" si="606">IF(Q9649=1,$G$3,$G$4)</f>
        <v>0</v>
      </c>
      <c r="T9649" s="38">
        <f t="shared" ca="1" si="603"/>
        <v>10</v>
      </c>
      <c r="U9649" s="38">
        <f ca="1">SUM($R$9:S9649)</f>
        <v>-248590</v>
      </c>
    </row>
    <row r="9650" spans="16:21" x14ac:dyDescent="0.2">
      <c r="P9650">
        <v>9642</v>
      </c>
      <c r="Q9650" s="37">
        <f t="shared" ca="1" si="604"/>
        <v>0</v>
      </c>
      <c r="R9650" s="38">
        <f t="shared" si="605"/>
        <v>10</v>
      </c>
      <c r="S9650" s="38">
        <f t="shared" ca="1" si="606"/>
        <v>0</v>
      </c>
      <c r="T9650" s="38">
        <f t="shared" ca="1" si="603"/>
        <v>10</v>
      </c>
      <c r="U9650" s="38">
        <f ca="1">SUM($R$9:S9650)</f>
        <v>-248580</v>
      </c>
    </row>
    <row r="9651" spans="16:21" x14ac:dyDescent="0.2">
      <c r="P9651">
        <v>9643</v>
      </c>
      <c r="Q9651" s="37">
        <f t="shared" ca="1" si="604"/>
        <v>0</v>
      </c>
      <c r="R9651" s="38">
        <f t="shared" si="605"/>
        <v>10</v>
      </c>
      <c r="S9651" s="38">
        <f t="shared" ca="1" si="606"/>
        <v>0</v>
      </c>
      <c r="T9651" s="38">
        <f t="shared" ca="1" si="603"/>
        <v>10</v>
      </c>
      <c r="U9651" s="38">
        <f ca="1">SUM($R$9:S9651)</f>
        <v>-248570</v>
      </c>
    </row>
    <row r="9652" spans="16:21" x14ac:dyDescent="0.2">
      <c r="P9652">
        <v>9644</v>
      </c>
      <c r="Q9652" s="37">
        <f t="shared" ca="1" si="604"/>
        <v>0</v>
      </c>
      <c r="R9652" s="38">
        <f t="shared" si="605"/>
        <v>10</v>
      </c>
      <c r="S9652" s="38">
        <f t="shared" ca="1" si="606"/>
        <v>0</v>
      </c>
      <c r="T9652" s="38">
        <f t="shared" ca="1" si="603"/>
        <v>10</v>
      </c>
      <c r="U9652" s="38">
        <f ca="1">SUM($R$9:S9652)</f>
        <v>-248560</v>
      </c>
    </row>
    <row r="9653" spans="16:21" x14ac:dyDescent="0.2">
      <c r="P9653">
        <v>9645</v>
      </c>
      <c r="Q9653" s="37">
        <f t="shared" ca="1" si="604"/>
        <v>0</v>
      </c>
      <c r="R9653" s="38">
        <f t="shared" si="605"/>
        <v>10</v>
      </c>
      <c r="S9653" s="38">
        <f t="shared" ca="1" si="606"/>
        <v>0</v>
      </c>
      <c r="T9653" s="38">
        <f t="shared" ca="1" si="603"/>
        <v>10</v>
      </c>
      <c r="U9653" s="38">
        <f ca="1">SUM($R$9:S9653)</f>
        <v>-248550</v>
      </c>
    </row>
    <row r="9654" spans="16:21" x14ac:dyDescent="0.2">
      <c r="P9654">
        <v>9646</v>
      </c>
      <c r="Q9654" s="37">
        <f t="shared" ca="1" si="604"/>
        <v>0</v>
      </c>
      <c r="R9654" s="38">
        <f t="shared" si="605"/>
        <v>10</v>
      </c>
      <c r="S9654" s="38">
        <f t="shared" ca="1" si="606"/>
        <v>0</v>
      </c>
      <c r="T9654" s="38">
        <f t="shared" ca="1" si="603"/>
        <v>10</v>
      </c>
      <c r="U9654" s="38">
        <f ca="1">SUM($R$9:S9654)</f>
        <v>-248540</v>
      </c>
    </row>
    <row r="9655" spans="16:21" x14ac:dyDescent="0.2">
      <c r="P9655">
        <v>9647</v>
      </c>
      <c r="Q9655" s="37">
        <f t="shared" ca="1" si="604"/>
        <v>0</v>
      </c>
      <c r="R9655" s="38">
        <f t="shared" si="605"/>
        <v>10</v>
      </c>
      <c r="S9655" s="38">
        <f t="shared" ca="1" si="606"/>
        <v>0</v>
      </c>
      <c r="T9655" s="38">
        <f t="shared" ca="1" si="603"/>
        <v>10</v>
      </c>
      <c r="U9655" s="38">
        <f ca="1">SUM($R$9:S9655)</f>
        <v>-248530</v>
      </c>
    </row>
    <row r="9656" spans="16:21" x14ac:dyDescent="0.2">
      <c r="P9656">
        <v>9648</v>
      </c>
      <c r="Q9656" s="37">
        <f t="shared" ca="1" si="604"/>
        <v>0</v>
      </c>
      <c r="R9656" s="38">
        <f t="shared" si="605"/>
        <v>10</v>
      </c>
      <c r="S9656" s="38">
        <f t="shared" ca="1" si="606"/>
        <v>0</v>
      </c>
      <c r="T9656" s="38">
        <f t="shared" ca="1" si="603"/>
        <v>10</v>
      </c>
      <c r="U9656" s="38">
        <f ca="1">SUM($R$9:S9656)</f>
        <v>-248520</v>
      </c>
    </row>
    <row r="9657" spans="16:21" x14ac:dyDescent="0.2">
      <c r="P9657">
        <v>9649</v>
      </c>
      <c r="Q9657" s="37">
        <f t="shared" ca="1" si="604"/>
        <v>0</v>
      </c>
      <c r="R9657" s="38">
        <f t="shared" si="605"/>
        <v>10</v>
      </c>
      <c r="S9657" s="38">
        <f t="shared" ca="1" si="606"/>
        <v>0</v>
      </c>
      <c r="T9657" s="38">
        <f t="shared" ca="1" si="603"/>
        <v>10</v>
      </c>
      <c r="U9657" s="38">
        <f ca="1">SUM($R$9:S9657)</f>
        <v>-248510</v>
      </c>
    </row>
    <row r="9658" spans="16:21" x14ac:dyDescent="0.2">
      <c r="P9658">
        <v>9650</v>
      </c>
      <c r="Q9658" s="37">
        <f t="shared" ca="1" si="604"/>
        <v>0</v>
      </c>
      <c r="R9658" s="38">
        <f t="shared" si="605"/>
        <v>10</v>
      </c>
      <c r="S9658" s="38">
        <f t="shared" ca="1" si="606"/>
        <v>0</v>
      </c>
      <c r="T9658" s="38">
        <f t="shared" ca="1" si="603"/>
        <v>10</v>
      </c>
      <c r="U9658" s="38">
        <f ca="1">SUM($R$9:S9658)</f>
        <v>-248500</v>
      </c>
    </row>
    <row r="9659" spans="16:21" x14ac:dyDescent="0.2">
      <c r="P9659">
        <v>9651</v>
      </c>
      <c r="Q9659" s="37">
        <f t="shared" ca="1" si="604"/>
        <v>0</v>
      </c>
      <c r="R9659" s="38">
        <f t="shared" si="605"/>
        <v>10</v>
      </c>
      <c r="S9659" s="38">
        <f t="shared" ca="1" si="606"/>
        <v>0</v>
      </c>
      <c r="T9659" s="38">
        <f t="shared" ca="1" si="603"/>
        <v>10</v>
      </c>
      <c r="U9659" s="38">
        <f ca="1">SUM($R$9:S9659)</f>
        <v>-248490</v>
      </c>
    </row>
    <row r="9660" spans="16:21" x14ac:dyDescent="0.2">
      <c r="P9660">
        <v>9652</v>
      </c>
      <c r="Q9660" s="37">
        <f t="shared" ca="1" si="604"/>
        <v>0</v>
      </c>
      <c r="R9660" s="38">
        <f t="shared" si="605"/>
        <v>10</v>
      </c>
      <c r="S9660" s="38">
        <f t="shared" ca="1" si="606"/>
        <v>0</v>
      </c>
      <c r="T9660" s="38">
        <f t="shared" ca="1" si="603"/>
        <v>10</v>
      </c>
      <c r="U9660" s="38">
        <f ca="1">SUM($R$9:S9660)</f>
        <v>-248480</v>
      </c>
    </row>
    <row r="9661" spans="16:21" x14ac:dyDescent="0.2">
      <c r="P9661">
        <v>9653</v>
      </c>
      <c r="Q9661" s="37">
        <f t="shared" ca="1" si="604"/>
        <v>0</v>
      </c>
      <c r="R9661" s="38">
        <f t="shared" si="605"/>
        <v>10</v>
      </c>
      <c r="S9661" s="38">
        <f t="shared" ca="1" si="606"/>
        <v>0</v>
      </c>
      <c r="T9661" s="38">
        <f t="shared" ca="1" si="603"/>
        <v>10</v>
      </c>
      <c r="U9661" s="38">
        <f ca="1">SUM($R$9:S9661)</f>
        <v>-248470</v>
      </c>
    </row>
    <row r="9662" spans="16:21" x14ac:dyDescent="0.2">
      <c r="P9662">
        <v>9654</v>
      </c>
      <c r="Q9662" s="37">
        <f t="shared" ca="1" si="604"/>
        <v>0</v>
      </c>
      <c r="R9662" s="38">
        <f t="shared" si="605"/>
        <v>10</v>
      </c>
      <c r="S9662" s="38">
        <f t="shared" ca="1" si="606"/>
        <v>0</v>
      </c>
      <c r="T9662" s="38">
        <f t="shared" ca="1" si="603"/>
        <v>10</v>
      </c>
      <c r="U9662" s="38">
        <f ca="1">SUM($R$9:S9662)</f>
        <v>-248460</v>
      </c>
    </row>
    <row r="9663" spans="16:21" x14ac:dyDescent="0.2">
      <c r="P9663">
        <v>9655</v>
      </c>
      <c r="Q9663" s="37">
        <f t="shared" ca="1" si="604"/>
        <v>0</v>
      </c>
      <c r="R9663" s="38">
        <f t="shared" si="605"/>
        <v>10</v>
      </c>
      <c r="S9663" s="38">
        <f t="shared" ca="1" si="606"/>
        <v>0</v>
      </c>
      <c r="T9663" s="38">
        <f t="shared" ca="1" si="603"/>
        <v>10</v>
      </c>
      <c r="U9663" s="38">
        <f ca="1">SUM($R$9:S9663)</f>
        <v>-248450</v>
      </c>
    </row>
    <row r="9664" spans="16:21" x14ac:dyDescent="0.2">
      <c r="P9664">
        <v>9656</v>
      </c>
      <c r="Q9664" s="37">
        <f t="shared" ca="1" si="604"/>
        <v>0</v>
      </c>
      <c r="R9664" s="38">
        <f t="shared" si="605"/>
        <v>10</v>
      </c>
      <c r="S9664" s="38">
        <f t="shared" ca="1" si="606"/>
        <v>0</v>
      </c>
      <c r="T9664" s="38">
        <f t="shared" ca="1" si="603"/>
        <v>10</v>
      </c>
      <c r="U9664" s="38">
        <f ca="1">SUM($R$9:S9664)</f>
        <v>-248440</v>
      </c>
    </row>
    <row r="9665" spans="16:21" x14ac:dyDescent="0.2">
      <c r="P9665">
        <v>9657</v>
      </c>
      <c r="Q9665" s="37">
        <f t="shared" ca="1" si="604"/>
        <v>0</v>
      </c>
      <c r="R9665" s="38">
        <f t="shared" si="605"/>
        <v>10</v>
      </c>
      <c r="S9665" s="38">
        <f t="shared" ca="1" si="606"/>
        <v>0</v>
      </c>
      <c r="T9665" s="38">
        <f t="shared" ca="1" si="603"/>
        <v>10</v>
      </c>
      <c r="U9665" s="38">
        <f ca="1">SUM($R$9:S9665)</f>
        <v>-248430</v>
      </c>
    </row>
    <row r="9666" spans="16:21" x14ac:dyDescent="0.2">
      <c r="P9666">
        <v>9658</v>
      </c>
      <c r="Q9666" s="37">
        <f t="shared" ca="1" si="604"/>
        <v>0</v>
      </c>
      <c r="R9666" s="38">
        <f t="shared" si="605"/>
        <v>10</v>
      </c>
      <c r="S9666" s="38">
        <f t="shared" ca="1" si="606"/>
        <v>0</v>
      </c>
      <c r="T9666" s="38">
        <f t="shared" ca="1" si="603"/>
        <v>10</v>
      </c>
      <c r="U9666" s="38">
        <f ca="1">SUM($R$9:S9666)</f>
        <v>-248420</v>
      </c>
    </row>
    <row r="9667" spans="16:21" x14ac:dyDescent="0.2">
      <c r="P9667">
        <v>9659</v>
      </c>
      <c r="Q9667" s="37">
        <f t="shared" ca="1" si="604"/>
        <v>0</v>
      </c>
      <c r="R9667" s="38">
        <f t="shared" si="605"/>
        <v>10</v>
      </c>
      <c r="S9667" s="38">
        <f t="shared" ca="1" si="606"/>
        <v>0</v>
      </c>
      <c r="T9667" s="38">
        <f t="shared" ca="1" si="603"/>
        <v>10</v>
      </c>
      <c r="U9667" s="38">
        <f ca="1">SUM($R$9:S9667)</f>
        <v>-248410</v>
      </c>
    </row>
    <row r="9668" spans="16:21" x14ac:dyDescent="0.2">
      <c r="P9668">
        <v>9660</v>
      </c>
      <c r="Q9668" s="37">
        <f t="shared" ca="1" si="604"/>
        <v>0</v>
      </c>
      <c r="R9668" s="38">
        <f t="shared" si="605"/>
        <v>10</v>
      </c>
      <c r="S9668" s="38">
        <f t="shared" ca="1" si="606"/>
        <v>0</v>
      </c>
      <c r="T9668" s="38">
        <f t="shared" ca="1" si="603"/>
        <v>10</v>
      </c>
      <c r="U9668" s="38">
        <f ca="1">SUM($R$9:S9668)</f>
        <v>-248400</v>
      </c>
    </row>
    <row r="9669" spans="16:21" x14ac:dyDescent="0.2">
      <c r="P9669">
        <v>9661</v>
      </c>
      <c r="Q9669" s="37">
        <f t="shared" ca="1" si="604"/>
        <v>0</v>
      </c>
      <c r="R9669" s="38">
        <f t="shared" si="605"/>
        <v>10</v>
      </c>
      <c r="S9669" s="38">
        <f t="shared" ca="1" si="606"/>
        <v>0</v>
      </c>
      <c r="T9669" s="38">
        <f t="shared" ca="1" si="603"/>
        <v>10</v>
      </c>
      <c r="U9669" s="38">
        <f ca="1">SUM($R$9:S9669)</f>
        <v>-248390</v>
      </c>
    </row>
    <row r="9670" spans="16:21" x14ac:dyDescent="0.2">
      <c r="P9670">
        <v>9662</v>
      </c>
      <c r="Q9670" s="37">
        <f t="shared" ca="1" si="604"/>
        <v>0</v>
      </c>
      <c r="R9670" s="38">
        <f t="shared" si="605"/>
        <v>10</v>
      </c>
      <c r="S9670" s="38">
        <f t="shared" ca="1" si="606"/>
        <v>0</v>
      </c>
      <c r="T9670" s="38">
        <f t="shared" ca="1" si="603"/>
        <v>10</v>
      </c>
      <c r="U9670" s="38">
        <f ca="1">SUM($R$9:S9670)</f>
        <v>-248380</v>
      </c>
    </row>
    <row r="9671" spans="16:21" x14ac:dyDescent="0.2">
      <c r="P9671">
        <v>9663</v>
      </c>
      <c r="Q9671" s="37">
        <f t="shared" ca="1" si="604"/>
        <v>0</v>
      </c>
      <c r="R9671" s="38">
        <f t="shared" si="605"/>
        <v>10</v>
      </c>
      <c r="S9671" s="38">
        <f t="shared" ca="1" si="606"/>
        <v>0</v>
      </c>
      <c r="T9671" s="38">
        <f t="shared" ca="1" si="603"/>
        <v>10</v>
      </c>
      <c r="U9671" s="38">
        <f ca="1">SUM($R$9:S9671)</f>
        <v>-248370</v>
      </c>
    </row>
    <row r="9672" spans="16:21" x14ac:dyDescent="0.2">
      <c r="P9672">
        <v>9664</v>
      </c>
      <c r="Q9672" s="37">
        <f t="shared" ca="1" si="604"/>
        <v>0</v>
      </c>
      <c r="R9672" s="38">
        <f t="shared" si="605"/>
        <v>10</v>
      </c>
      <c r="S9672" s="38">
        <f t="shared" ca="1" si="606"/>
        <v>0</v>
      </c>
      <c r="T9672" s="38">
        <f t="shared" ca="1" si="603"/>
        <v>10</v>
      </c>
      <c r="U9672" s="38">
        <f ca="1">SUM($R$9:S9672)</f>
        <v>-248360</v>
      </c>
    </row>
    <row r="9673" spans="16:21" x14ac:dyDescent="0.2">
      <c r="P9673">
        <v>9665</v>
      </c>
      <c r="Q9673" s="37">
        <f t="shared" ca="1" si="604"/>
        <v>1</v>
      </c>
      <c r="R9673" s="38">
        <f t="shared" si="605"/>
        <v>10</v>
      </c>
      <c r="S9673" s="38">
        <f t="shared" ca="1" si="606"/>
        <v>-1000</v>
      </c>
      <c r="T9673" s="38">
        <f t="shared" ca="1" si="603"/>
        <v>-990</v>
      </c>
      <c r="U9673" s="38">
        <f ca="1">SUM($R$9:S9673)</f>
        <v>-249350</v>
      </c>
    </row>
    <row r="9674" spans="16:21" x14ac:dyDescent="0.2">
      <c r="P9674">
        <v>9666</v>
      </c>
      <c r="Q9674" s="37">
        <f t="shared" ca="1" si="604"/>
        <v>0</v>
      </c>
      <c r="R9674" s="38">
        <f t="shared" si="605"/>
        <v>10</v>
      </c>
      <c r="S9674" s="38">
        <f t="shared" ca="1" si="606"/>
        <v>0</v>
      </c>
      <c r="T9674" s="38">
        <f t="shared" ref="T9674:T9737" ca="1" si="607">R9674+S9674</f>
        <v>10</v>
      </c>
      <c r="U9674" s="38">
        <f ca="1">SUM($R$9:S9674)</f>
        <v>-249340</v>
      </c>
    </row>
    <row r="9675" spans="16:21" x14ac:dyDescent="0.2">
      <c r="P9675">
        <v>9667</v>
      </c>
      <c r="Q9675" s="37">
        <f t="shared" ca="1" si="604"/>
        <v>0</v>
      </c>
      <c r="R9675" s="38">
        <f t="shared" si="605"/>
        <v>10</v>
      </c>
      <c r="S9675" s="38">
        <f t="shared" ca="1" si="606"/>
        <v>0</v>
      </c>
      <c r="T9675" s="38">
        <f t="shared" ca="1" si="607"/>
        <v>10</v>
      </c>
      <c r="U9675" s="38">
        <f ca="1">SUM($R$9:S9675)</f>
        <v>-249330</v>
      </c>
    </row>
    <row r="9676" spans="16:21" x14ac:dyDescent="0.2">
      <c r="P9676">
        <v>9668</v>
      </c>
      <c r="Q9676" s="37">
        <f t="shared" ca="1" si="604"/>
        <v>0</v>
      </c>
      <c r="R9676" s="38">
        <f t="shared" si="605"/>
        <v>10</v>
      </c>
      <c r="S9676" s="38">
        <f t="shared" ca="1" si="606"/>
        <v>0</v>
      </c>
      <c r="T9676" s="38">
        <f t="shared" ca="1" si="607"/>
        <v>10</v>
      </c>
      <c r="U9676" s="38">
        <f ca="1">SUM($R$9:S9676)</f>
        <v>-249320</v>
      </c>
    </row>
    <row r="9677" spans="16:21" x14ac:dyDescent="0.2">
      <c r="P9677">
        <v>9669</v>
      </c>
      <c r="Q9677" s="37">
        <f t="shared" ca="1" si="604"/>
        <v>0</v>
      </c>
      <c r="R9677" s="38">
        <f t="shared" si="605"/>
        <v>10</v>
      </c>
      <c r="S9677" s="38">
        <f t="shared" ca="1" si="606"/>
        <v>0</v>
      </c>
      <c r="T9677" s="38">
        <f t="shared" ca="1" si="607"/>
        <v>10</v>
      </c>
      <c r="U9677" s="38">
        <f ca="1">SUM($R$9:S9677)</f>
        <v>-249310</v>
      </c>
    </row>
    <row r="9678" spans="16:21" x14ac:dyDescent="0.2">
      <c r="P9678">
        <v>9670</v>
      </c>
      <c r="Q9678" s="37">
        <f t="shared" ca="1" si="604"/>
        <v>0</v>
      </c>
      <c r="R9678" s="38">
        <f t="shared" si="605"/>
        <v>10</v>
      </c>
      <c r="S9678" s="38">
        <f t="shared" ca="1" si="606"/>
        <v>0</v>
      </c>
      <c r="T9678" s="38">
        <f t="shared" ca="1" si="607"/>
        <v>10</v>
      </c>
      <c r="U9678" s="38">
        <f ca="1">SUM($R$9:S9678)</f>
        <v>-249300</v>
      </c>
    </row>
    <row r="9679" spans="16:21" x14ac:dyDescent="0.2">
      <c r="P9679">
        <v>9671</v>
      </c>
      <c r="Q9679" s="37">
        <f t="shared" ca="1" si="604"/>
        <v>0</v>
      </c>
      <c r="R9679" s="38">
        <f t="shared" si="605"/>
        <v>10</v>
      </c>
      <c r="S9679" s="38">
        <f t="shared" ca="1" si="606"/>
        <v>0</v>
      </c>
      <c r="T9679" s="38">
        <f t="shared" ca="1" si="607"/>
        <v>10</v>
      </c>
      <c r="U9679" s="38">
        <f ca="1">SUM($R$9:S9679)</f>
        <v>-249290</v>
      </c>
    </row>
    <row r="9680" spans="16:21" x14ac:dyDescent="0.2">
      <c r="P9680">
        <v>9672</v>
      </c>
      <c r="Q9680" s="37">
        <f t="shared" ca="1" si="604"/>
        <v>0</v>
      </c>
      <c r="R9680" s="38">
        <f t="shared" si="605"/>
        <v>10</v>
      </c>
      <c r="S9680" s="38">
        <f t="shared" ca="1" si="606"/>
        <v>0</v>
      </c>
      <c r="T9680" s="38">
        <f t="shared" ca="1" si="607"/>
        <v>10</v>
      </c>
      <c r="U9680" s="38">
        <f ca="1">SUM($R$9:S9680)</f>
        <v>-249280</v>
      </c>
    </row>
    <row r="9681" spans="16:21" x14ac:dyDescent="0.2">
      <c r="P9681">
        <v>9673</v>
      </c>
      <c r="Q9681" s="37">
        <f t="shared" ca="1" si="604"/>
        <v>0</v>
      </c>
      <c r="R9681" s="38">
        <f t="shared" si="605"/>
        <v>10</v>
      </c>
      <c r="S9681" s="38">
        <f t="shared" ca="1" si="606"/>
        <v>0</v>
      </c>
      <c r="T9681" s="38">
        <f t="shared" ca="1" si="607"/>
        <v>10</v>
      </c>
      <c r="U9681" s="38">
        <f ca="1">SUM($R$9:S9681)</f>
        <v>-249270</v>
      </c>
    </row>
    <row r="9682" spans="16:21" x14ac:dyDescent="0.2">
      <c r="P9682">
        <v>9674</v>
      </c>
      <c r="Q9682" s="37">
        <f t="shared" ca="1" si="604"/>
        <v>0</v>
      </c>
      <c r="R9682" s="38">
        <f t="shared" si="605"/>
        <v>10</v>
      </c>
      <c r="S9682" s="38">
        <f t="shared" ca="1" si="606"/>
        <v>0</v>
      </c>
      <c r="T9682" s="38">
        <f t="shared" ca="1" si="607"/>
        <v>10</v>
      </c>
      <c r="U9682" s="38">
        <f ca="1">SUM($R$9:S9682)</f>
        <v>-249260</v>
      </c>
    </row>
    <row r="9683" spans="16:21" x14ac:dyDescent="0.2">
      <c r="P9683">
        <v>9675</v>
      </c>
      <c r="Q9683" s="37">
        <f t="shared" ca="1" si="604"/>
        <v>0</v>
      </c>
      <c r="R9683" s="38">
        <f t="shared" si="605"/>
        <v>10</v>
      </c>
      <c r="S9683" s="38">
        <f t="shared" ca="1" si="606"/>
        <v>0</v>
      </c>
      <c r="T9683" s="38">
        <f t="shared" ca="1" si="607"/>
        <v>10</v>
      </c>
      <c r="U9683" s="38">
        <f ca="1">SUM($R$9:S9683)</f>
        <v>-249250</v>
      </c>
    </row>
    <row r="9684" spans="16:21" x14ac:dyDescent="0.2">
      <c r="P9684">
        <v>9676</v>
      </c>
      <c r="Q9684" s="37">
        <f t="shared" ca="1" si="604"/>
        <v>0</v>
      </c>
      <c r="R9684" s="38">
        <f t="shared" si="605"/>
        <v>10</v>
      </c>
      <c r="S9684" s="38">
        <f t="shared" ca="1" si="606"/>
        <v>0</v>
      </c>
      <c r="T9684" s="38">
        <f t="shared" ca="1" si="607"/>
        <v>10</v>
      </c>
      <c r="U9684" s="38">
        <f ca="1">SUM($R$9:S9684)</f>
        <v>-249240</v>
      </c>
    </row>
    <row r="9685" spans="16:21" x14ac:dyDescent="0.2">
      <c r="P9685">
        <v>9677</v>
      </c>
      <c r="Q9685" s="37">
        <f t="shared" ca="1" si="604"/>
        <v>0</v>
      </c>
      <c r="R9685" s="38">
        <f t="shared" si="605"/>
        <v>10</v>
      </c>
      <c r="S9685" s="38">
        <f t="shared" ca="1" si="606"/>
        <v>0</v>
      </c>
      <c r="T9685" s="38">
        <f t="shared" ca="1" si="607"/>
        <v>10</v>
      </c>
      <c r="U9685" s="38">
        <f ca="1">SUM($R$9:S9685)</f>
        <v>-249230</v>
      </c>
    </row>
    <row r="9686" spans="16:21" x14ac:dyDescent="0.2">
      <c r="P9686">
        <v>9678</v>
      </c>
      <c r="Q9686" s="37">
        <f t="shared" ca="1" si="604"/>
        <v>0</v>
      </c>
      <c r="R9686" s="38">
        <f t="shared" si="605"/>
        <v>10</v>
      </c>
      <c r="S9686" s="38">
        <f t="shared" ca="1" si="606"/>
        <v>0</v>
      </c>
      <c r="T9686" s="38">
        <f t="shared" ca="1" si="607"/>
        <v>10</v>
      </c>
      <c r="U9686" s="38">
        <f ca="1">SUM($R$9:S9686)</f>
        <v>-249220</v>
      </c>
    </row>
    <row r="9687" spans="16:21" x14ac:dyDescent="0.2">
      <c r="P9687">
        <v>9679</v>
      </c>
      <c r="Q9687" s="37">
        <f t="shared" ca="1" si="604"/>
        <v>1</v>
      </c>
      <c r="R9687" s="38">
        <f t="shared" si="605"/>
        <v>10</v>
      </c>
      <c r="S9687" s="38">
        <f t="shared" ca="1" si="606"/>
        <v>-1000</v>
      </c>
      <c r="T9687" s="38">
        <f t="shared" ca="1" si="607"/>
        <v>-990</v>
      </c>
      <c r="U9687" s="38">
        <f ca="1">SUM($R$9:S9687)</f>
        <v>-250210</v>
      </c>
    </row>
    <row r="9688" spans="16:21" x14ac:dyDescent="0.2">
      <c r="P9688">
        <v>9680</v>
      </c>
      <c r="Q9688" s="37">
        <f t="shared" ca="1" si="604"/>
        <v>0</v>
      </c>
      <c r="R9688" s="38">
        <f t="shared" si="605"/>
        <v>10</v>
      </c>
      <c r="S9688" s="38">
        <f t="shared" ca="1" si="606"/>
        <v>0</v>
      </c>
      <c r="T9688" s="38">
        <f t="shared" ca="1" si="607"/>
        <v>10</v>
      </c>
      <c r="U9688" s="38">
        <f ca="1">SUM($R$9:S9688)</f>
        <v>-250200</v>
      </c>
    </row>
    <row r="9689" spans="16:21" x14ac:dyDescent="0.2">
      <c r="P9689">
        <v>9681</v>
      </c>
      <c r="Q9689" s="37">
        <f t="shared" ca="1" si="604"/>
        <v>0</v>
      </c>
      <c r="R9689" s="38">
        <f t="shared" si="605"/>
        <v>10</v>
      </c>
      <c r="S9689" s="38">
        <f t="shared" ca="1" si="606"/>
        <v>0</v>
      </c>
      <c r="T9689" s="38">
        <f t="shared" ca="1" si="607"/>
        <v>10</v>
      </c>
      <c r="U9689" s="38">
        <f ca="1">SUM($R$9:S9689)</f>
        <v>-250190</v>
      </c>
    </row>
    <row r="9690" spans="16:21" x14ac:dyDescent="0.2">
      <c r="P9690">
        <v>9682</v>
      </c>
      <c r="Q9690" s="37">
        <f t="shared" ca="1" si="604"/>
        <v>0</v>
      </c>
      <c r="R9690" s="38">
        <f t="shared" si="605"/>
        <v>10</v>
      </c>
      <c r="S9690" s="38">
        <f t="shared" ca="1" si="606"/>
        <v>0</v>
      </c>
      <c r="T9690" s="38">
        <f t="shared" ca="1" si="607"/>
        <v>10</v>
      </c>
      <c r="U9690" s="38">
        <f ca="1">SUM($R$9:S9690)</f>
        <v>-250180</v>
      </c>
    </row>
    <row r="9691" spans="16:21" x14ac:dyDescent="0.2">
      <c r="P9691">
        <v>9683</v>
      </c>
      <c r="Q9691" s="37">
        <f t="shared" ca="1" si="604"/>
        <v>0</v>
      </c>
      <c r="R9691" s="38">
        <f t="shared" si="605"/>
        <v>10</v>
      </c>
      <c r="S9691" s="38">
        <f t="shared" ca="1" si="606"/>
        <v>0</v>
      </c>
      <c r="T9691" s="38">
        <f t="shared" ca="1" si="607"/>
        <v>10</v>
      </c>
      <c r="U9691" s="38">
        <f ca="1">SUM($R$9:S9691)</f>
        <v>-250170</v>
      </c>
    </row>
    <row r="9692" spans="16:21" x14ac:dyDescent="0.2">
      <c r="P9692">
        <v>9684</v>
      </c>
      <c r="Q9692" s="37">
        <f t="shared" ca="1" si="604"/>
        <v>0</v>
      </c>
      <c r="R9692" s="38">
        <f t="shared" si="605"/>
        <v>10</v>
      </c>
      <c r="S9692" s="38">
        <f t="shared" ca="1" si="606"/>
        <v>0</v>
      </c>
      <c r="T9692" s="38">
        <f t="shared" ca="1" si="607"/>
        <v>10</v>
      </c>
      <c r="U9692" s="38">
        <f ca="1">SUM($R$9:S9692)</f>
        <v>-250160</v>
      </c>
    </row>
    <row r="9693" spans="16:21" x14ac:dyDescent="0.2">
      <c r="P9693">
        <v>9685</v>
      </c>
      <c r="Q9693" s="37">
        <f t="shared" ca="1" si="604"/>
        <v>0</v>
      </c>
      <c r="R9693" s="38">
        <f t="shared" si="605"/>
        <v>10</v>
      </c>
      <c r="S9693" s="38">
        <f t="shared" ca="1" si="606"/>
        <v>0</v>
      </c>
      <c r="T9693" s="38">
        <f t="shared" ca="1" si="607"/>
        <v>10</v>
      </c>
      <c r="U9693" s="38">
        <f ca="1">SUM($R$9:S9693)</f>
        <v>-250150</v>
      </c>
    </row>
    <row r="9694" spans="16:21" x14ac:dyDescent="0.2">
      <c r="P9694">
        <v>9686</v>
      </c>
      <c r="Q9694" s="37">
        <f t="shared" ca="1" si="604"/>
        <v>0</v>
      </c>
      <c r="R9694" s="38">
        <f t="shared" si="605"/>
        <v>10</v>
      </c>
      <c r="S9694" s="38">
        <f t="shared" ca="1" si="606"/>
        <v>0</v>
      </c>
      <c r="T9694" s="38">
        <f t="shared" ca="1" si="607"/>
        <v>10</v>
      </c>
      <c r="U9694" s="38">
        <f ca="1">SUM($R$9:S9694)</f>
        <v>-250140</v>
      </c>
    </row>
    <row r="9695" spans="16:21" x14ac:dyDescent="0.2">
      <c r="P9695">
        <v>9687</v>
      </c>
      <c r="Q9695" s="37">
        <f t="shared" ca="1" si="604"/>
        <v>0</v>
      </c>
      <c r="R9695" s="38">
        <f t="shared" si="605"/>
        <v>10</v>
      </c>
      <c r="S9695" s="38">
        <f t="shared" ca="1" si="606"/>
        <v>0</v>
      </c>
      <c r="T9695" s="38">
        <f t="shared" ca="1" si="607"/>
        <v>10</v>
      </c>
      <c r="U9695" s="38">
        <f ca="1">SUM($R$9:S9695)</f>
        <v>-250130</v>
      </c>
    </row>
    <row r="9696" spans="16:21" x14ac:dyDescent="0.2">
      <c r="P9696">
        <v>9688</v>
      </c>
      <c r="Q9696" s="37">
        <f t="shared" ca="1" si="604"/>
        <v>0</v>
      </c>
      <c r="R9696" s="38">
        <f t="shared" si="605"/>
        <v>10</v>
      </c>
      <c r="S9696" s="38">
        <f t="shared" ca="1" si="606"/>
        <v>0</v>
      </c>
      <c r="T9696" s="38">
        <f t="shared" ca="1" si="607"/>
        <v>10</v>
      </c>
      <c r="U9696" s="38">
        <f ca="1">SUM($R$9:S9696)</f>
        <v>-250120</v>
      </c>
    </row>
    <row r="9697" spans="16:21" x14ac:dyDescent="0.2">
      <c r="P9697">
        <v>9689</v>
      </c>
      <c r="Q9697" s="37">
        <f t="shared" ca="1" si="604"/>
        <v>0</v>
      </c>
      <c r="R9697" s="38">
        <f t="shared" si="605"/>
        <v>10</v>
      </c>
      <c r="S9697" s="38">
        <f t="shared" ca="1" si="606"/>
        <v>0</v>
      </c>
      <c r="T9697" s="38">
        <f t="shared" ca="1" si="607"/>
        <v>10</v>
      </c>
      <c r="U9697" s="38">
        <f ca="1">SUM($R$9:S9697)</f>
        <v>-250110</v>
      </c>
    </row>
    <row r="9698" spans="16:21" x14ac:dyDescent="0.2">
      <c r="P9698">
        <v>9690</v>
      </c>
      <c r="Q9698" s="37">
        <f t="shared" ca="1" si="604"/>
        <v>0</v>
      </c>
      <c r="R9698" s="38">
        <f t="shared" si="605"/>
        <v>10</v>
      </c>
      <c r="S9698" s="38">
        <f t="shared" ca="1" si="606"/>
        <v>0</v>
      </c>
      <c r="T9698" s="38">
        <f t="shared" ca="1" si="607"/>
        <v>10</v>
      </c>
      <c r="U9698" s="38">
        <f ca="1">SUM($R$9:S9698)</f>
        <v>-250100</v>
      </c>
    </row>
    <row r="9699" spans="16:21" x14ac:dyDescent="0.2">
      <c r="P9699">
        <v>9691</v>
      </c>
      <c r="Q9699" s="37">
        <f t="shared" ca="1" si="604"/>
        <v>0</v>
      </c>
      <c r="R9699" s="38">
        <f t="shared" si="605"/>
        <v>10</v>
      </c>
      <c r="S9699" s="38">
        <f t="shared" ca="1" si="606"/>
        <v>0</v>
      </c>
      <c r="T9699" s="38">
        <f t="shared" ca="1" si="607"/>
        <v>10</v>
      </c>
      <c r="U9699" s="38">
        <f ca="1">SUM($R$9:S9699)</f>
        <v>-250090</v>
      </c>
    </row>
    <row r="9700" spans="16:21" x14ac:dyDescent="0.2">
      <c r="P9700">
        <v>9692</v>
      </c>
      <c r="Q9700" s="37">
        <f t="shared" ca="1" si="604"/>
        <v>0</v>
      </c>
      <c r="R9700" s="38">
        <f t="shared" si="605"/>
        <v>10</v>
      </c>
      <c r="S9700" s="38">
        <f t="shared" ca="1" si="606"/>
        <v>0</v>
      </c>
      <c r="T9700" s="38">
        <f t="shared" ca="1" si="607"/>
        <v>10</v>
      </c>
      <c r="U9700" s="38">
        <f ca="1">SUM($R$9:S9700)</f>
        <v>-250080</v>
      </c>
    </row>
    <row r="9701" spans="16:21" x14ac:dyDescent="0.2">
      <c r="P9701">
        <v>9693</v>
      </c>
      <c r="Q9701" s="37">
        <f t="shared" ca="1" si="604"/>
        <v>0</v>
      </c>
      <c r="R9701" s="38">
        <f t="shared" si="605"/>
        <v>10</v>
      </c>
      <c r="S9701" s="38">
        <f t="shared" ca="1" si="606"/>
        <v>0</v>
      </c>
      <c r="T9701" s="38">
        <f t="shared" ca="1" si="607"/>
        <v>10</v>
      </c>
      <c r="U9701" s="38">
        <f ca="1">SUM($R$9:S9701)</f>
        <v>-250070</v>
      </c>
    </row>
    <row r="9702" spans="16:21" x14ac:dyDescent="0.2">
      <c r="P9702">
        <v>9694</v>
      </c>
      <c r="Q9702" s="37">
        <f t="shared" ca="1" si="604"/>
        <v>0</v>
      </c>
      <c r="R9702" s="38">
        <f t="shared" si="605"/>
        <v>10</v>
      </c>
      <c r="S9702" s="38">
        <f t="shared" ca="1" si="606"/>
        <v>0</v>
      </c>
      <c r="T9702" s="38">
        <f t="shared" ca="1" si="607"/>
        <v>10</v>
      </c>
      <c r="U9702" s="38">
        <f ca="1">SUM($R$9:S9702)</f>
        <v>-250060</v>
      </c>
    </row>
    <row r="9703" spans="16:21" x14ac:dyDescent="0.2">
      <c r="P9703">
        <v>9695</v>
      </c>
      <c r="Q9703" s="37">
        <f t="shared" ca="1" si="604"/>
        <v>0</v>
      </c>
      <c r="R9703" s="38">
        <f t="shared" si="605"/>
        <v>10</v>
      </c>
      <c r="S9703" s="38">
        <f t="shared" ca="1" si="606"/>
        <v>0</v>
      </c>
      <c r="T9703" s="38">
        <f t="shared" ca="1" si="607"/>
        <v>10</v>
      </c>
      <c r="U9703" s="38">
        <f ca="1">SUM($R$9:S9703)</f>
        <v>-250050</v>
      </c>
    </row>
    <row r="9704" spans="16:21" x14ac:dyDescent="0.2">
      <c r="P9704">
        <v>9696</v>
      </c>
      <c r="Q9704" s="37">
        <f t="shared" ca="1" si="604"/>
        <v>1</v>
      </c>
      <c r="R9704" s="38">
        <f t="shared" si="605"/>
        <v>10</v>
      </c>
      <c r="S9704" s="38">
        <f t="shared" ca="1" si="606"/>
        <v>-1000</v>
      </c>
      <c r="T9704" s="38">
        <f t="shared" ca="1" si="607"/>
        <v>-990</v>
      </c>
      <c r="U9704" s="38">
        <f ca="1">SUM($R$9:S9704)</f>
        <v>-251040</v>
      </c>
    </row>
    <row r="9705" spans="16:21" x14ac:dyDescent="0.2">
      <c r="P9705">
        <v>9697</v>
      </c>
      <c r="Q9705" s="37">
        <f t="shared" ca="1" si="604"/>
        <v>0</v>
      </c>
      <c r="R9705" s="38">
        <f t="shared" si="605"/>
        <v>10</v>
      </c>
      <c r="S9705" s="38">
        <f t="shared" ca="1" si="606"/>
        <v>0</v>
      </c>
      <c r="T9705" s="38">
        <f t="shared" ca="1" si="607"/>
        <v>10</v>
      </c>
      <c r="U9705" s="38">
        <f ca="1">SUM($R$9:S9705)</f>
        <v>-251030</v>
      </c>
    </row>
    <row r="9706" spans="16:21" x14ac:dyDescent="0.2">
      <c r="P9706">
        <v>9698</v>
      </c>
      <c r="Q9706" s="37">
        <f t="shared" ca="1" si="604"/>
        <v>0</v>
      </c>
      <c r="R9706" s="38">
        <f t="shared" si="605"/>
        <v>10</v>
      </c>
      <c r="S9706" s="38">
        <f t="shared" ca="1" si="606"/>
        <v>0</v>
      </c>
      <c r="T9706" s="38">
        <f t="shared" ca="1" si="607"/>
        <v>10</v>
      </c>
      <c r="U9706" s="38">
        <f ca="1">SUM($R$9:S9706)</f>
        <v>-251020</v>
      </c>
    </row>
    <row r="9707" spans="16:21" x14ac:dyDescent="0.2">
      <c r="P9707">
        <v>9699</v>
      </c>
      <c r="Q9707" s="37">
        <f t="shared" ca="1" si="604"/>
        <v>0</v>
      </c>
      <c r="R9707" s="38">
        <f t="shared" si="605"/>
        <v>10</v>
      </c>
      <c r="S9707" s="38">
        <f t="shared" ca="1" si="606"/>
        <v>0</v>
      </c>
      <c r="T9707" s="38">
        <f t="shared" ca="1" si="607"/>
        <v>10</v>
      </c>
      <c r="U9707" s="38">
        <f ca="1">SUM($R$9:S9707)</f>
        <v>-251010</v>
      </c>
    </row>
    <row r="9708" spans="16:21" x14ac:dyDescent="0.2">
      <c r="P9708">
        <v>9700</v>
      </c>
      <c r="Q9708" s="37">
        <f t="shared" ca="1" si="604"/>
        <v>0</v>
      </c>
      <c r="R9708" s="38">
        <f t="shared" si="605"/>
        <v>10</v>
      </c>
      <c r="S9708" s="38">
        <f t="shared" ca="1" si="606"/>
        <v>0</v>
      </c>
      <c r="T9708" s="38">
        <f t="shared" ca="1" si="607"/>
        <v>10</v>
      </c>
      <c r="U9708" s="38">
        <f ca="1">SUM($R$9:S9708)</f>
        <v>-251000</v>
      </c>
    </row>
    <row r="9709" spans="16:21" x14ac:dyDescent="0.2">
      <c r="P9709">
        <v>9701</v>
      </c>
      <c r="Q9709" s="37">
        <f t="shared" ca="1" si="604"/>
        <v>0</v>
      </c>
      <c r="R9709" s="38">
        <f t="shared" si="605"/>
        <v>10</v>
      </c>
      <c r="S9709" s="38">
        <f t="shared" ca="1" si="606"/>
        <v>0</v>
      </c>
      <c r="T9709" s="38">
        <f t="shared" ca="1" si="607"/>
        <v>10</v>
      </c>
      <c r="U9709" s="38">
        <f ca="1">SUM($R$9:S9709)</f>
        <v>-250990</v>
      </c>
    </row>
    <row r="9710" spans="16:21" x14ac:dyDescent="0.2">
      <c r="P9710">
        <v>9702</v>
      </c>
      <c r="Q9710" s="37">
        <f t="shared" ca="1" si="604"/>
        <v>0</v>
      </c>
      <c r="R9710" s="38">
        <f t="shared" si="605"/>
        <v>10</v>
      </c>
      <c r="S9710" s="38">
        <f t="shared" ca="1" si="606"/>
        <v>0</v>
      </c>
      <c r="T9710" s="38">
        <f t="shared" ca="1" si="607"/>
        <v>10</v>
      </c>
      <c r="U9710" s="38">
        <f ca="1">SUM($R$9:S9710)</f>
        <v>-250980</v>
      </c>
    </row>
    <row r="9711" spans="16:21" x14ac:dyDescent="0.2">
      <c r="P9711">
        <v>9703</v>
      </c>
      <c r="Q9711" s="37">
        <f t="shared" ca="1" si="604"/>
        <v>0</v>
      </c>
      <c r="R9711" s="38">
        <f t="shared" si="605"/>
        <v>10</v>
      </c>
      <c r="S9711" s="38">
        <f t="shared" ca="1" si="606"/>
        <v>0</v>
      </c>
      <c r="T9711" s="38">
        <f t="shared" ca="1" si="607"/>
        <v>10</v>
      </c>
      <c r="U9711" s="38">
        <f ca="1">SUM($R$9:S9711)</f>
        <v>-250970</v>
      </c>
    </row>
    <row r="9712" spans="16:21" x14ac:dyDescent="0.2">
      <c r="P9712">
        <v>9704</v>
      </c>
      <c r="Q9712" s="37">
        <f t="shared" ca="1" si="604"/>
        <v>0</v>
      </c>
      <c r="R9712" s="38">
        <f t="shared" si="605"/>
        <v>10</v>
      </c>
      <c r="S9712" s="38">
        <f t="shared" ca="1" si="606"/>
        <v>0</v>
      </c>
      <c r="T9712" s="38">
        <f t="shared" ca="1" si="607"/>
        <v>10</v>
      </c>
      <c r="U9712" s="38">
        <f ca="1">SUM($R$9:S9712)</f>
        <v>-250960</v>
      </c>
    </row>
    <row r="9713" spans="16:21" x14ac:dyDescent="0.2">
      <c r="P9713">
        <v>9705</v>
      </c>
      <c r="Q9713" s="37">
        <f t="shared" ref="Q9713:Q9776" ca="1" si="608">IF(RAND()&lt;$C$2,1,0)</f>
        <v>0</v>
      </c>
      <c r="R9713" s="38">
        <f t="shared" ref="R9713:R9776" si="609">$G$2</f>
        <v>10</v>
      </c>
      <c r="S9713" s="38">
        <f t="shared" ref="S9713:S9776" ca="1" si="610">IF(Q9713=1,$G$3,$G$4)</f>
        <v>0</v>
      </c>
      <c r="T9713" s="38">
        <f t="shared" ca="1" si="607"/>
        <v>10</v>
      </c>
      <c r="U9713" s="38">
        <f ca="1">SUM($R$9:S9713)</f>
        <v>-250950</v>
      </c>
    </row>
    <row r="9714" spans="16:21" x14ac:dyDescent="0.2">
      <c r="P9714">
        <v>9706</v>
      </c>
      <c r="Q9714" s="37">
        <f t="shared" ca="1" si="608"/>
        <v>0</v>
      </c>
      <c r="R9714" s="38">
        <f t="shared" si="609"/>
        <v>10</v>
      </c>
      <c r="S9714" s="38">
        <f t="shared" ca="1" si="610"/>
        <v>0</v>
      </c>
      <c r="T9714" s="38">
        <f t="shared" ca="1" si="607"/>
        <v>10</v>
      </c>
      <c r="U9714" s="38">
        <f ca="1">SUM($R$9:S9714)</f>
        <v>-250940</v>
      </c>
    </row>
    <row r="9715" spans="16:21" x14ac:dyDescent="0.2">
      <c r="P9715">
        <v>9707</v>
      </c>
      <c r="Q9715" s="37">
        <f t="shared" ca="1" si="608"/>
        <v>0</v>
      </c>
      <c r="R9715" s="38">
        <f t="shared" si="609"/>
        <v>10</v>
      </c>
      <c r="S9715" s="38">
        <f t="shared" ca="1" si="610"/>
        <v>0</v>
      </c>
      <c r="T9715" s="38">
        <f t="shared" ca="1" si="607"/>
        <v>10</v>
      </c>
      <c r="U9715" s="38">
        <f ca="1">SUM($R$9:S9715)</f>
        <v>-250930</v>
      </c>
    </row>
    <row r="9716" spans="16:21" x14ac:dyDescent="0.2">
      <c r="P9716">
        <v>9708</v>
      </c>
      <c r="Q9716" s="37">
        <f t="shared" ca="1" si="608"/>
        <v>0</v>
      </c>
      <c r="R9716" s="38">
        <f t="shared" si="609"/>
        <v>10</v>
      </c>
      <c r="S9716" s="38">
        <f t="shared" ca="1" si="610"/>
        <v>0</v>
      </c>
      <c r="T9716" s="38">
        <f t="shared" ca="1" si="607"/>
        <v>10</v>
      </c>
      <c r="U9716" s="38">
        <f ca="1">SUM($R$9:S9716)</f>
        <v>-250920</v>
      </c>
    </row>
    <row r="9717" spans="16:21" x14ac:dyDescent="0.2">
      <c r="P9717">
        <v>9709</v>
      </c>
      <c r="Q9717" s="37">
        <f t="shared" ca="1" si="608"/>
        <v>0</v>
      </c>
      <c r="R9717" s="38">
        <f t="shared" si="609"/>
        <v>10</v>
      </c>
      <c r="S9717" s="38">
        <f t="shared" ca="1" si="610"/>
        <v>0</v>
      </c>
      <c r="T9717" s="38">
        <f t="shared" ca="1" si="607"/>
        <v>10</v>
      </c>
      <c r="U9717" s="38">
        <f ca="1">SUM($R$9:S9717)</f>
        <v>-250910</v>
      </c>
    </row>
    <row r="9718" spans="16:21" x14ac:dyDescent="0.2">
      <c r="P9718">
        <v>9710</v>
      </c>
      <c r="Q9718" s="37">
        <f t="shared" ca="1" si="608"/>
        <v>0</v>
      </c>
      <c r="R9718" s="38">
        <f t="shared" si="609"/>
        <v>10</v>
      </c>
      <c r="S9718" s="38">
        <f t="shared" ca="1" si="610"/>
        <v>0</v>
      </c>
      <c r="T9718" s="38">
        <f t="shared" ca="1" si="607"/>
        <v>10</v>
      </c>
      <c r="U9718" s="38">
        <f ca="1">SUM($R$9:S9718)</f>
        <v>-250900</v>
      </c>
    </row>
    <row r="9719" spans="16:21" x14ac:dyDescent="0.2">
      <c r="P9719">
        <v>9711</v>
      </c>
      <c r="Q9719" s="37">
        <f t="shared" ca="1" si="608"/>
        <v>0</v>
      </c>
      <c r="R9719" s="38">
        <f t="shared" si="609"/>
        <v>10</v>
      </c>
      <c r="S9719" s="38">
        <f t="shared" ca="1" si="610"/>
        <v>0</v>
      </c>
      <c r="T9719" s="38">
        <f t="shared" ca="1" si="607"/>
        <v>10</v>
      </c>
      <c r="U9719" s="38">
        <f ca="1">SUM($R$9:S9719)</f>
        <v>-250890</v>
      </c>
    </row>
    <row r="9720" spans="16:21" x14ac:dyDescent="0.2">
      <c r="P9720">
        <v>9712</v>
      </c>
      <c r="Q9720" s="37">
        <f t="shared" ca="1" si="608"/>
        <v>0</v>
      </c>
      <c r="R9720" s="38">
        <f t="shared" si="609"/>
        <v>10</v>
      </c>
      <c r="S9720" s="38">
        <f t="shared" ca="1" si="610"/>
        <v>0</v>
      </c>
      <c r="T9720" s="38">
        <f t="shared" ca="1" si="607"/>
        <v>10</v>
      </c>
      <c r="U9720" s="38">
        <f ca="1">SUM($R$9:S9720)</f>
        <v>-250880</v>
      </c>
    </row>
    <row r="9721" spans="16:21" x14ac:dyDescent="0.2">
      <c r="P9721">
        <v>9713</v>
      </c>
      <c r="Q9721" s="37">
        <f t="shared" ca="1" si="608"/>
        <v>0</v>
      </c>
      <c r="R9721" s="38">
        <f t="shared" si="609"/>
        <v>10</v>
      </c>
      <c r="S9721" s="38">
        <f t="shared" ca="1" si="610"/>
        <v>0</v>
      </c>
      <c r="T9721" s="38">
        <f t="shared" ca="1" si="607"/>
        <v>10</v>
      </c>
      <c r="U9721" s="38">
        <f ca="1">SUM($R$9:S9721)</f>
        <v>-250870</v>
      </c>
    </row>
    <row r="9722" spans="16:21" x14ac:dyDescent="0.2">
      <c r="P9722">
        <v>9714</v>
      </c>
      <c r="Q9722" s="37">
        <f t="shared" ca="1" si="608"/>
        <v>0</v>
      </c>
      <c r="R9722" s="38">
        <f t="shared" si="609"/>
        <v>10</v>
      </c>
      <c r="S9722" s="38">
        <f t="shared" ca="1" si="610"/>
        <v>0</v>
      </c>
      <c r="T9722" s="38">
        <f t="shared" ca="1" si="607"/>
        <v>10</v>
      </c>
      <c r="U9722" s="38">
        <f ca="1">SUM($R$9:S9722)</f>
        <v>-250860</v>
      </c>
    </row>
    <row r="9723" spans="16:21" x14ac:dyDescent="0.2">
      <c r="P9723">
        <v>9715</v>
      </c>
      <c r="Q9723" s="37">
        <f t="shared" ca="1" si="608"/>
        <v>0</v>
      </c>
      <c r="R9723" s="38">
        <f t="shared" si="609"/>
        <v>10</v>
      </c>
      <c r="S9723" s="38">
        <f t="shared" ca="1" si="610"/>
        <v>0</v>
      </c>
      <c r="T9723" s="38">
        <f t="shared" ca="1" si="607"/>
        <v>10</v>
      </c>
      <c r="U9723" s="38">
        <f ca="1">SUM($R$9:S9723)</f>
        <v>-250850</v>
      </c>
    </row>
    <row r="9724" spans="16:21" x14ac:dyDescent="0.2">
      <c r="P9724">
        <v>9716</v>
      </c>
      <c r="Q9724" s="37">
        <f t="shared" ca="1" si="608"/>
        <v>0</v>
      </c>
      <c r="R9724" s="38">
        <f t="shared" si="609"/>
        <v>10</v>
      </c>
      <c r="S9724" s="38">
        <f t="shared" ca="1" si="610"/>
        <v>0</v>
      </c>
      <c r="T9724" s="38">
        <f t="shared" ca="1" si="607"/>
        <v>10</v>
      </c>
      <c r="U9724" s="38">
        <f ca="1">SUM($R$9:S9724)</f>
        <v>-250840</v>
      </c>
    </row>
    <row r="9725" spans="16:21" x14ac:dyDescent="0.2">
      <c r="P9725">
        <v>9717</v>
      </c>
      <c r="Q9725" s="37">
        <f t="shared" ca="1" si="608"/>
        <v>0</v>
      </c>
      <c r="R9725" s="38">
        <f t="shared" si="609"/>
        <v>10</v>
      </c>
      <c r="S9725" s="38">
        <f t="shared" ca="1" si="610"/>
        <v>0</v>
      </c>
      <c r="T9725" s="38">
        <f t="shared" ca="1" si="607"/>
        <v>10</v>
      </c>
      <c r="U9725" s="38">
        <f ca="1">SUM($R$9:S9725)</f>
        <v>-250830</v>
      </c>
    </row>
    <row r="9726" spans="16:21" x14ac:dyDescent="0.2">
      <c r="P9726">
        <v>9718</v>
      </c>
      <c r="Q9726" s="37">
        <f t="shared" ca="1" si="608"/>
        <v>0</v>
      </c>
      <c r="R9726" s="38">
        <f t="shared" si="609"/>
        <v>10</v>
      </c>
      <c r="S9726" s="38">
        <f t="shared" ca="1" si="610"/>
        <v>0</v>
      </c>
      <c r="T9726" s="38">
        <f t="shared" ca="1" si="607"/>
        <v>10</v>
      </c>
      <c r="U9726" s="38">
        <f ca="1">SUM($R$9:S9726)</f>
        <v>-250820</v>
      </c>
    </row>
    <row r="9727" spans="16:21" x14ac:dyDescent="0.2">
      <c r="P9727">
        <v>9719</v>
      </c>
      <c r="Q9727" s="37">
        <f t="shared" ca="1" si="608"/>
        <v>0</v>
      </c>
      <c r="R9727" s="38">
        <f t="shared" si="609"/>
        <v>10</v>
      </c>
      <c r="S9727" s="38">
        <f t="shared" ca="1" si="610"/>
        <v>0</v>
      </c>
      <c r="T9727" s="38">
        <f t="shared" ca="1" si="607"/>
        <v>10</v>
      </c>
      <c r="U9727" s="38">
        <f ca="1">SUM($R$9:S9727)</f>
        <v>-250810</v>
      </c>
    </row>
    <row r="9728" spans="16:21" x14ac:dyDescent="0.2">
      <c r="P9728">
        <v>9720</v>
      </c>
      <c r="Q9728" s="37">
        <f t="shared" ca="1" si="608"/>
        <v>0</v>
      </c>
      <c r="R9728" s="38">
        <f t="shared" si="609"/>
        <v>10</v>
      </c>
      <c r="S9728" s="38">
        <f t="shared" ca="1" si="610"/>
        <v>0</v>
      </c>
      <c r="T9728" s="38">
        <f t="shared" ca="1" si="607"/>
        <v>10</v>
      </c>
      <c r="U9728" s="38">
        <f ca="1">SUM($R$9:S9728)</f>
        <v>-250800</v>
      </c>
    </row>
    <row r="9729" spans="16:21" x14ac:dyDescent="0.2">
      <c r="P9729">
        <v>9721</v>
      </c>
      <c r="Q9729" s="37">
        <f t="shared" ca="1" si="608"/>
        <v>0</v>
      </c>
      <c r="R9729" s="38">
        <f t="shared" si="609"/>
        <v>10</v>
      </c>
      <c r="S9729" s="38">
        <f t="shared" ca="1" si="610"/>
        <v>0</v>
      </c>
      <c r="T9729" s="38">
        <f t="shared" ca="1" si="607"/>
        <v>10</v>
      </c>
      <c r="U9729" s="38">
        <f ca="1">SUM($R$9:S9729)</f>
        <v>-250790</v>
      </c>
    </row>
    <row r="9730" spans="16:21" x14ac:dyDescent="0.2">
      <c r="P9730">
        <v>9722</v>
      </c>
      <c r="Q9730" s="37">
        <f t="shared" ca="1" si="608"/>
        <v>0</v>
      </c>
      <c r="R9730" s="38">
        <f t="shared" si="609"/>
        <v>10</v>
      </c>
      <c r="S9730" s="38">
        <f t="shared" ca="1" si="610"/>
        <v>0</v>
      </c>
      <c r="T9730" s="38">
        <f t="shared" ca="1" si="607"/>
        <v>10</v>
      </c>
      <c r="U9730" s="38">
        <f ca="1">SUM($R$9:S9730)</f>
        <v>-250780</v>
      </c>
    </row>
    <row r="9731" spans="16:21" x14ac:dyDescent="0.2">
      <c r="P9731">
        <v>9723</v>
      </c>
      <c r="Q9731" s="37">
        <f t="shared" ca="1" si="608"/>
        <v>0</v>
      </c>
      <c r="R9731" s="38">
        <f t="shared" si="609"/>
        <v>10</v>
      </c>
      <c r="S9731" s="38">
        <f t="shared" ca="1" si="610"/>
        <v>0</v>
      </c>
      <c r="T9731" s="38">
        <f t="shared" ca="1" si="607"/>
        <v>10</v>
      </c>
      <c r="U9731" s="38">
        <f ca="1">SUM($R$9:S9731)</f>
        <v>-250770</v>
      </c>
    </row>
    <row r="9732" spans="16:21" x14ac:dyDescent="0.2">
      <c r="P9732">
        <v>9724</v>
      </c>
      <c r="Q9732" s="37">
        <f t="shared" ca="1" si="608"/>
        <v>0</v>
      </c>
      <c r="R9732" s="38">
        <f t="shared" si="609"/>
        <v>10</v>
      </c>
      <c r="S9732" s="38">
        <f t="shared" ca="1" si="610"/>
        <v>0</v>
      </c>
      <c r="T9732" s="38">
        <f t="shared" ca="1" si="607"/>
        <v>10</v>
      </c>
      <c r="U9732" s="38">
        <f ca="1">SUM($R$9:S9732)</f>
        <v>-250760</v>
      </c>
    </row>
    <row r="9733" spans="16:21" x14ac:dyDescent="0.2">
      <c r="P9733">
        <v>9725</v>
      </c>
      <c r="Q9733" s="37">
        <f t="shared" ca="1" si="608"/>
        <v>0</v>
      </c>
      <c r="R9733" s="38">
        <f t="shared" si="609"/>
        <v>10</v>
      </c>
      <c r="S9733" s="38">
        <f t="shared" ca="1" si="610"/>
        <v>0</v>
      </c>
      <c r="T9733" s="38">
        <f t="shared" ca="1" si="607"/>
        <v>10</v>
      </c>
      <c r="U9733" s="38">
        <f ca="1">SUM($R$9:S9733)</f>
        <v>-250750</v>
      </c>
    </row>
    <row r="9734" spans="16:21" x14ac:dyDescent="0.2">
      <c r="P9734">
        <v>9726</v>
      </c>
      <c r="Q9734" s="37">
        <f t="shared" ca="1" si="608"/>
        <v>0</v>
      </c>
      <c r="R9734" s="38">
        <f t="shared" si="609"/>
        <v>10</v>
      </c>
      <c r="S9734" s="38">
        <f t="shared" ca="1" si="610"/>
        <v>0</v>
      </c>
      <c r="T9734" s="38">
        <f t="shared" ca="1" si="607"/>
        <v>10</v>
      </c>
      <c r="U9734" s="38">
        <f ca="1">SUM($R$9:S9734)</f>
        <v>-250740</v>
      </c>
    </row>
    <row r="9735" spans="16:21" x14ac:dyDescent="0.2">
      <c r="P9735">
        <v>9727</v>
      </c>
      <c r="Q9735" s="37">
        <f t="shared" ca="1" si="608"/>
        <v>0</v>
      </c>
      <c r="R9735" s="38">
        <f t="shared" si="609"/>
        <v>10</v>
      </c>
      <c r="S9735" s="38">
        <f t="shared" ca="1" si="610"/>
        <v>0</v>
      </c>
      <c r="T9735" s="38">
        <f t="shared" ca="1" si="607"/>
        <v>10</v>
      </c>
      <c r="U9735" s="38">
        <f ca="1">SUM($R$9:S9735)</f>
        <v>-250730</v>
      </c>
    </row>
    <row r="9736" spans="16:21" x14ac:dyDescent="0.2">
      <c r="P9736">
        <v>9728</v>
      </c>
      <c r="Q9736" s="37">
        <f t="shared" ca="1" si="608"/>
        <v>0</v>
      </c>
      <c r="R9736" s="38">
        <f t="shared" si="609"/>
        <v>10</v>
      </c>
      <c r="S9736" s="38">
        <f t="shared" ca="1" si="610"/>
        <v>0</v>
      </c>
      <c r="T9736" s="38">
        <f t="shared" ca="1" si="607"/>
        <v>10</v>
      </c>
      <c r="U9736" s="38">
        <f ca="1">SUM($R$9:S9736)</f>
        <v>-250720</v>
      </c>
    </row>
    <row r="9737" spans="16:21" x14ac:dyDescent="0.2">
      <c r="P9737">
        <v>9729</v>
      </c>
      <c r="Q9737" s="37">
        <f t="shared" ca="1" si="608"/>
        <v>0</v>
      </c>
      <c r="R9737" s="38">
        <f t="shared" si="609"/>
        <v>10</v>
      </c>
      <c r="S9737" s="38">
        <f t="shared" ca="1" si="610"/>
        <v>0</v>
      </c>
      <c r="T9737" s="38">
        <f t="shared" ca="1" si="607"/>
        <v>10</v>
      </c>
      <c r="U9737" s="38">
        <f ca="1">SUM($R$9:S9737)</f>
        <v>-250710</v>
      </c>
    </row>
    <row r="9738" spans="16:21" x14ac:dyDescent="0.2">
      <c r="P9738">
        <v>9730</v>
      </c>
      <c r="Q9738" s="37">
        <f t="shared" ca="1" si="608"/>
        <v>0</v>
      </c>
      <c r="R9738" s="38">
        <f t="shared" si="609"/>
        <v>10</v>
      </c>
      <c r="S9738" s="38">
        <f t="shared" ca="1" si="610"/>
        <v>0</v>
      </c>
      <c r="T9738" s="38">
        <f t="shared" ref="T9738:T9801" ca="1" si="611">R9738+S9738</f>
        <v>10</v>
      </c>
      <c r="U9738" s="38">
        <f ca="1">SUM($R$9:S9738)</f>
        <v>-250700</v>
      </c>
    </row>
    <row r="9739" spans="16:21" x14ac:dyDescent="0.2">
      <c r="P9739">
        <v>9731</v>
      </c>
      <c r="Q9739" s="37">
        <f t="shared" ca="1" si="608"/>
        <v>0</v>
      </c>
      <c r="R9739" s="38">
        <f t="shared" si="609"/>
        <v>10</v>
      </c>
      <c r="S9739" s="38">
        <f t="shared" ca="1" si="610"/>
        <v>0</v>
      </c>
      <c r="T9739" s="38">
        <f t="shared" ca="1" si="611"/>
        <v>10</v>
      </c>
      <c r="U9739" s="38">
        <f ca="1">SUM($R$9:S9739)</f>
        <v>-250690</v>
      </c>
    </row>
    <row r="9740" spans="16:21" x14ac:dyDescent="0.2">
      <c r="P9740">
        <v>9732</v>
      </c>
      <c r="Q9740" s="37">
        <f t="shared" ca="1" si="608"/>
        <v>0</v>
      </c>
      <c r="R9740" s="38">
        <f t="shared" si="609"/>
        <v>10</v>
      </c>
      <c r="S9740" s="38">
        <f t="shared" ca="1" si="610"/>
        <v>0</v>
      </c>
      <c r="T9740" s="38">
        <f t="shared" ca="1" si="611"/>
        <v>10</v>
      </c>
      <c r="U9740" s="38">
        <f ca="1">SUM($R$9:S9740)</f>
        <v>-250680</v>
      </c>
    </row>
    <row r="9741" spans="16:21" x14ac:dyDescent="0.2">
      <c r="P9741">
        <v>9733</v>
      </c>
      <c r="Q9741" s="37">
        <f t="shared" ca="1" si="608"/>
        <v>0</v>
      </c>
      <c r="R9741" s="38">
        <f t="shared" si="609"/>
        <v>10</v>
      </c>
      <c r="S9741" s="38">
        <f t="shared" ca="1" si="610"/>
        <v>0</v>
      </c>
      <c r="T9741" s="38">
        <f t="shared" ca="1" si="611"/>
        <v>10</v>
      </c>
      <c r="U9741" s="38">
        <f ca="1">SUM($R$9:S9741)</f>
        <v>-250670</v>
      </c>
    </row>
    <row r="9742" spans="16:21" x14ac:dyDescent="0.2">
      <c r="P9742">
        <v>9734</v>
      </c>
      <c r="Q9742" s="37">
        <f t="shared" ca="1" si="608"/>
        <v>0</v>
      </c>
      <c r="R9742" s="38">
        <f t="shared" si="609"/>
        <v>10</v>
      </c>
      <c r="S9742" s="38">
        <f t="shared" ca="1" si="610"/>
        <v>0</v>
      </c>
      <c r="T9742" s="38">
        <f t="shared" ca="1" si="611"/>
        <v>10</v>
      </c>
      <c r="U9742" s="38">
        <f ca="1">SUM($R$9:S9742)</f>
        <v>-250660</v>
      </c>
    </row>
    <row r="9743" spans="16:21" x14ac:dyDescent="0.2">
      <c r="P9743">
        <v>9735</v>
      </c>
      <c r="Q9743" s="37">
        <f t="shared" ca="1" si="608"/>
        <v>0</v>
      </c>
      <c r="R9743" s="38">
        <f t="shared" si="609"/>
        <v>10</v>
      </c>
      <c r="S9743" s="38">
        <f t="shared" ca="1" si="610"/>
        <v>0</v>
      </c>
      <c r="T9743" s="38">
        <f t="shared" ca="1" si="611"/>
        <v>10</v>
      </c>
      <c r="U9743" s="38">
        <f ca="1">SUM($R$9:S9743)</f>
        <v>-250650</v>
      </c>
    </row>
    <row r="9744" spans="16:21" x14ac:dyDescent="0.2">
      <c r="P9744">
        <v>9736</v>
      </c>
      <c r="Q9744" s="37">
        <f t="shared" ca="1" si="608"/>
        <v>0</v>
      </c>
      <c r="R9744" s="38">
        <f t="shared" si="609"/>
        <v>10</v>
      </c>
      <c r="S9744" s="38">
        <f t="shared" ca="1" si="610"/>
        <v>0</v>
      </c>
      <c r="T9744" s="38">
        <f t="shared" ca="1" si="611"/>
        <v>10</v>
      </c>
      <c r="U9744" s="38">
        <f ca="1">SUM($R$9:S9744)</f>
        <v>-250640</v>
      </c>
    </row>
    <row r="9745" spans="16:21" x14ac:dyDescent="0.2">
      <c r="P9745">
        <v>9737</v>
      </c>
      <c r="Q9745" s="37">
        <f t="shared" ca="1" si="608"/>
        <v>0</v>
      </c>
      <c r="R9745" s="38">
        <f t="shared" si="609"/>
        <v>10</v>
      </c>
      <c r="S9745" s="38">
        <f t="shared" ca="1" si="610"/>
        <v>0</v>
      </c>
      <c r="T9745" s="38">
        <f t="shared" ca="1" si="611"/>
        <v>10</v>
      </c>
      <c r="U9745" s="38">
        <f ca="1">SUM($R$9:S9745)</f>
        <v>-250630</v>
      </c>
    </row>
    <row r="9746" spans="16:21" x14ac:dyDescent="0.2">
      <c r="P9746">
        <v>9738</v>
      </c>
      <c r="Q9746" s="37">
        <f t="shared" ca="1" si="608"/>
        <v>0</v>
      </c>
      <c r="R9746" s="38">
        <f t="shared" si="609"/>
        <v>10</v>
      </c>
      <c r="S9746" s="38">
        <f t="shared" ca="1" si="610"/>
        <v>0</v>
      </c>
      <c r="T9746" s="38">
        <f t="shared" ca="1" si="611"/>
        <v>10</v>
      </c>
      <c r="U9746" s="38">
        <f ca="1">SUM($R$9:S9746)</f>
        <v>-250620</v>
      </c>
    </row>
    <row r="9747" spans="16:21" x14ac:dyDescent="0.2">
      <c r="P9747">
        <v>9739</v>
      </c>
      <c r="Q9747" s="37">
        <f t="shared" ca="1" si="608"/>
        <v>0</v>
      </c>
      <c r="R9747" s="38">
        <f t="shared" si="609"/>
        <v>10</v>
      </c>
      <c r="S9747" s="38">
        <f t="shared" ca="1" si="610"/>
        <v>0</v>
      </c>
      <c r="T9747" s="38">
        <f t="shared" ca="1" si="611"/>
        <v>10</v>
      </c>
      <c r="U9747" s="38">
        <f ca="1">SUM($R$9:S9747)</f>
        <v>-250610</v>
      </c>
    </row>
    <row r="9748" spans="16:21" x14ac:dyDescent="0.2">
      <c r="P9748">
        <v>9740</v>
      </c>
      <c r="Q9748" s="37">
        <f t="shared" ca="1" si="608"/>
        <v>0</v>
      </c>
      <c r="R9748" s="38">
        <f t="shared" si="609"/>
        <v>10</v>
      </c>
      <c r="S9748" s="38">
        <f t="shared" ca="1" si="610"/>
        <v>0</v>
      </c>
      <c r="T9748" s="38">
        <f t="shared" ca="1" si="611"/>
        <v>10</v>
      </c>
      <c r="U9748" s="38">
        <f ca="1">SUM($R$9:S9748)</f>
        <v>-250600</v>
      </c>
    </row>
    <row r="9749" spans="16:21" x14ac:dyDescent="0.2">
      <c r="P9749">
        <v>9741</v>
      </c>
      <c r="Q9749" s="37">
        <f t="shared" ca="1" si="608"/>
        <v>0</v>
      </c>
      <c r="R9749" s="38">
        <f t="shared" si="609"/>
        <v>10</v>
      </c>
      <c r="S9749" s="38">
        <f t="shared" ca="1" si="610"/>
        <v>0</v>
      </c>
      <c r="T9749" s="38">
        <f t="shared" ca="1" si="611"/>
        <v>10</v>
      </c>
      <c r="U9749" s="38">
        <f ca="1">SUM($R$9:S9749)</f>
        <v>-250590</v>
      </c>
    </row>
    <row r="9750" spans="16:21" x14ac:dyDescent="0.2">
      <c r="P9750">
        <v>9742</v>
      </c>
      <c r="Q9750" s="37">
        <f t="shared" ca="1" si="608"/>
        <v>0</v>
      </c>
      <c r="R9750" s="38">
        <f t="shared" si="609"/>
        <v>10</v>
      </c>
      <c r="S9750" s="38">
        <f t="shared" ca="1" si="610"/>
        <v>0</v>
      </c>
      <c r="T9750" s="38">
        <f t="shared" ca="1" si="611"/>
        <v>10</v>
      </c>
      <c r="U9750" s="38">
        <f ca="1">SUM($R$9:S9750)</f>
        <v>-250580</v>
      </c>
    </row>
    <row r="9751" spans="16:21" x14ac:dyDescent="0.2">
      <c r="P9751">
        <v>9743</v>
      </c>
      <c r="Q9751" s="37">
        <f t="shared" ca="1" si="608"/>
        <v>0</v>
      </c>
      <c r="R9751" s="38">
        <f t="shared" si="609"/>
        <v>10</v>
      </c>
      <c r="S9751" s="38">
        <f t="shared" ca="1" si="610"/>
        <v>0</v>
      </c>
      <c r="T9751" s="38">
        <f t="shared" ca="1" si="611"/>
        <v>10</v>
      </c>
      <c r="U9751" s="38">
        <f ca="1">SUM($R$9:S9751)</f>
        <v>-250570</v>
      </c>
    </row>
    <row r="9752" spans="16:21" x14ac:dyDescent="0.2">
      <c r="P9752">
        <v>9744</v>
      </c>
      <c r="Q9752" s="37">
        <f t="shared" ca="1" si="608"/>
        <v>0</v>
      </c>
      <c r="R9752" s="38">
        <f t="shared" si="609"/>
        <v>10</v>
      </c>
      <c r="S9752" s="38">
        <f t="shared" ca="1" si="610"/>
        <v>0</v>
      </c>
      <c r="T9752" s="38">
        <f t="shared" ca="1" si="611"/>
        <v>10</v>
      </c>
      <c r="U9752" s="38">
        <f ca="1">SUM($R$9:S9752)</f>
        <v>-250560</v>
      </c>
    </row>
    <row r="9753" spans="16:21" x14ac:dyDescent="0.2">
      <c r="P9753">
        <v>9745</v>
      </c>
      <c r="Q9753" s="37">
        <f t="shared" ca="1" si="608"/>
        <v>0</v>
      </c>
      <c r="R9753" s="38">
        <f t="shared" si="609"/>
        <v>10</v>
      </c>
      <c r="S9753" s="38">
        <f t="shared" ca="1" si="610"/>
        <v>0</v>
      </c>
      <c r="T9753" s="38">
        <f t="shared" ca="1" si="611"/>
        <v>10</v>
      </c>
      <c r="U9753" s="38">
        <f ca="1">SUM($R$9:S9753)</f>
        <v>-250550</v>
      </c>
    </row>
    <row r="9754" spans="16:21" x14ac:dyDescent="0.2">
      <c r="P9754">
        <v>9746</v>
      </c>
      <c r="Q9754" s="37">
        <f t="shared" ca="1" si="608"/>
        <v>0</v>
      </c>
      <c r="R9754" s="38">
        <f t="shared" si="609"/>
        <v>10</v>
      </c>
      <c r="S9754" s="38">
        <f t="shared" ca="1" si="610"/>
        <v>0</v>
      </c>
      <c r="T9754" s="38">
        <f t="shared" ca="1" si="611"/>
        <v>10</v>
      </c>
      <c r="U9754" s="38">
        <f ca="1">SUM($R$9:S9754)</f>
        <v>-250540</v>
      </c>
    </row>
    <row r="9755" spans="16:21" x14ac:dyDescent="0.2">
      <c r="P9755">
        <v>9747</v>
      </c>
      <c r="Q9755" s="37">
        <f t="shared" ca="1" si="608"/>
        <v>0</v>
      </c>
      <c r="R9755" s="38">
        <f t="shared" si="609"/>
        <v>10</v>
      </c>
      <c r="S9755" s="38">
        <f t="shared" ca="1" si="610"/>
        <v>0</v>
      </c>
      <c r="T9755" s="38">
        <f t="shared" ca="1" si="611"/>
        <v>10</v>
      </c>
      <c r="U9755" s="38">
        <f ca="1">SUM($R$9:S9755)</f>
        <v>-250530</v>
      </c>
    </row>
    <row r="9756" spans="16:21" x14ac:dyDescent="0.2">
      <c r="P9756">
        <v>9748</v>
      </c>
      <c r="Q9756" s="37">
        <f t="shared" ca="1" si="608"/>
        <v>0</v>
      </c>
      <c r="R9756" s="38">
        <f t="shared" si="609"/>
        <v>10</v>
      </c>
      <c r="S9756" s="38">
        <f t="shared" ca="1" si="610"/>
        <v>0</v>
      </c>
      <c r="T9756" s="38">
        <f t="shared" ca="1" si="611"/>
        <v>10</v>
      </c>
      <c r="U9756" s="38">
        <f ca="1">SUM($R$9:S9756)</f>
        <v>-250520</v>
      </c>
    </row>
    <row r="9757" spans="16:21" x14ac:dyDescent="0.2">
      <c r="P9757">
        <v>9749</v>
      </c>
      <c r="Q9757" s="37">
        <f t="shared" ca="1" si="608"/>
        <v>0</v>
      </c>
      <c r="R9757" s="38">
        <f t="shared" si="609"/>
        <v>10</v>
      </c>
      <c r="S9757" s="38">
        <f t="shared" ca="1" si="610"/>
        <v>0</v>
      </c>
      <c r="T9757" s="38">
        <f t="shared" ca="1" si="611"/>
        <v>10</v>
      </c>
      <c r="U9757" s="38">
        <f ca="1">SUM($R$9:S9757)</f>
        <v>-250510</v>
      </c>
    </row>
    <row r="9758" spans="16:21" x14ac:dyDescent="0.2">
      <c r="P9758">
        <v>9750</v>
      </c>
      <c r="Q9758" s="37">
        <f t="shared" ca="1" si="608"/>
        <v>0</v>
      </c>
      <c r="R9758" s="38">
        <f t="shared" si="609"/>
        <v>10</v>
      </c>
      <c r="S9758" s="38">
        <f t="shared" ca="1" si="610"/>
        <v>0</v>
      </c>
      <c r="T9758" s="38">
        <f t="shared" ca="1" si="611"/>
        <v>10</v>
      </c>
      <c r="U9758" s="38">
        <f ca="1">SUM($R$9:S9758)</f>
        <v>-250500</v>
      </c>
    </row>
    <row r="9759" spans="16:21" x14ac:dyDescent="0.2">
      <c r="P9759">
        <v>9751</v>
      </c>
      <c r="Q9759" s="37">
        <f t="shared" ca="1" si="608"/>
        <v>0</v>
      </c>
      <c r="R9759" s="38">
        <f t="shared" si="609"/>
        <v>10</v>
      </c>
      <c r="S9759" s="38">
        <f t="shared" ca="1" si="610"/>
        <v>0</v>
      </c>
      <c r="T9759" s="38">
        <f t="shared" ca="1" si="611"/>
        <v>10</v>
      </c>
      <c r="U9759" s="38">
        <f ca="1">SUM($R$9:S9759)</f>
        <v>-250490</v>
      </c>
    </row>
    <row r="9760" spans="16:21" x14ac:dyDescent="0.2">
      <c r="P9760">
        <v>9752</v>
      </c>
      <c r="Q9760" s="37">
        <f t="shared" ca="1" si="608"/>
        <v>0</v>
      </c>
      <c r="R9760" s="38">
        <f t="shared" si="609"/>
        <v>10</v>
      </c>
      <c r="S9760" s="38">
        <f t="shared" ca="1" si="610"/>
        <v>0</v>
      </c>
      <c r="T9760" s="38">
        <f t="shared" ca="1" si="611"/>
        <v>10</v>
      </c>
      <c r="U9760" s="38">
        <f ca="1">SUM($R$9:S9760)</f>
        <v>-250480</v>
      </c>
    </row>
    <row r="9761" spans="16:21" x14ac:dyDescent="0.2">
      <c r="P9761">
        <v>9753</v>
      </c>
      <c r="Q9761" s="37">
        <f t="shared" ca="1" si="608"/>
        <v>0</v>
      </c>
      <c r="R9761" s="38">
        <f t="shared" si="609"/>
        <v>10</v>
      </c>
      <c r="S9761" s="38">
        <f t="shared" ca="1" si="610"/>
        <v>0</v>
      </c>
      <c r="T9761" s="38">
        <f t="shared" ca="1" si="611"/>
        <v>10</v>
      </c>
      <c r="U9761" s="38">
        <f ca="1">SUM($R$9:S9761)</f>
        <v>-250470</v>
      </c>
    </row>
    <row r="9762" spans="16:21" x14ac:dyDescent="0.2">
      <c r="P9762">
        <v>9754</v>
      </c>
      <c r="Q9762" s="37">
        <f t="shared" ca="1" si="608"/>
        <v>0</v>
      </c>
      <c r="R9762" s="38">
        <f t="shared" si="609"/>
        <v>10</v>
      </c>
      <c r="S9762" s="38">
        <f t="shared" ca="1" si="610"/>
        <v>0</v>
      </c>
      <c r="T9762" s="38">
        <f t="shared" ca="1" si="611"/>
        <v>10</v>
      </c>
      <c r="U9762" s="38">
        <f ca="1">SUM($R$9:S9762)</f>
        <v>-250460</v>
      </c>
    </row>
    <row r="9763" spans="16:21" x14ac:dyDescent="0.2">
      <c r="P9763">
        <v>9755</v>
      </c>
      <c r="Q9763" s="37">
        <f t="shared" ca="1" si="608"/>
        <v>0</v>
      </c>
      <c r="R9763" s="38">
        <f t="shared" si="609"/>
        <v>10</v>
      </c>
      <c r="S9763" s="38">
        <f t="shared" ca="1" si="610"/>
        <v>0</v>
      </c>
      <c r="T9763" s="38">
        <f t="shared" ca="1" si="611"/>
        <v>10</v>
      </c>
      <c r="U9763" s="38">
        <f ca="1">SUM($R$9:S9763)</f>
        <v>-250450</v>
      </c>
    </row>
    <row r="9764" spans="16:21" x14ac:dyDescent="0.2">
      <c r="P9764">
        <v>9756</v>
      </c>
      <c r="Q9764" s="37">
        <f t="shared" ca="1" si="608"/>
        <v>0</v>
      </c>
      <c r="R9764" s="38">
        <f t="shared" si="609"/>
        <v>10</v>
      </c>
      <c r="S9764" s="38">
        <f t="shared" ca="1" si="610"/>
        <v>0</v>
      </c>
      <c r="T9764" s="38">
        <f t="shared" ca="1" si="611"/>
        <v>10</v>
      </c>
      <c r="U9764" s="38">
        <f ca="1">SUM($R$9:S9764)</f>
        <v>-250440</v>
      </c>
    </row>
    <row r="9765" spans="16:21" x14ac:dyDescent="0.2">
      <c r="P9765">
        <v>9757</v>
      </c>
      <c r="Q9765" s="37">
        <f t="shared" ca="1" si="608"/>
        <v>0</v>
      </c>
      <c r="R9765" s="38">
        <f t="shared" si="609"/>
        <v>10</v>
      </c>
      <c r="S9765" s="38">
        <f t="shared" ca="1" si="610"/>
        <v>0</v>
      </c>
      <c r="T9765" s="38">
        <f t="shared" ca="1" si="611"/>
        <v>10</v>
      </c>
      <c r="U9765" s="38">
        <f ca="1">SUM($R$9:S9765)</f>
        <v>-250430</v>
      </c>
    </row>
    <row r="9766" spans="16:21" x14ac:dyDescent="0.2">
      <c r="P9766">
        <v>9758</v>
      </c>
      <c r="Q9766" s="37">
        <f t="shared" ca="1" si="608"/>
        <v>0</v>
      </c>
      <c r="R9766" s="38">
        <f t="shared" si="609"/>
        <v>10</v>
      </c>
      <c r="S9766" s="38">
        <f t="shared" ca="1" si="610"/>
        <v>0</v>
      </c>
      <c r="T9766" s="38">
        <f t="shared" ca="1" si="611"/>
        <v>10</v>
      </c>
      <c r="U9766" s="38">
        <f ca="1">SUM($R$9:S9766)</f>
        <v>-250420</v>
      </c>
    </row>
    <row r="9767" spans="16:21" x14ac:dyDescent="0.2">
      <c r="P9767">
        <v>9759</v>
      </c>
      <c r="Q9767" s="37">
        <f t="shared" ca="1" si="608"/>
        <v>0</v>
      </c>
      <c r="R9767" s="38">
        <f t="shared" si="609"/>
        <v>10</v>
      </c>
      <c r="S9767" s="38">
        <f t="shared" ca="1" si="610"/>
        <v>0</v>
      </c>
      <c r="T9767" s="38">
        <f t="shared" ca="1" si="611"/>
        <v>10</v>
      </c>
      <c r="U9767" s="38">
        <f ca="1">SUM($R$9:S9767)</f>
        <v>-250410</v>
      </c>
    </row>
    <row r="9768" spans="16:21" x14ac:dyDescent="0.2">
      <c r="P9768">
        <v>9760</v>
      </c>
      <c r="Q9768" s="37">
        <f t="shared" ca="1" si="608"/>
        <v>0</v>
      </c>
      <c r="R9768" s="38">
        <f t="shared" si="609"/>
        <v>10</v>
      </c>
      <c r="S9768" s="38">
        <f t="shared" ca="1" si="610"/>
        <v>0</v>
      </c>
      <c r="T9768" s="38">
        <f t="shared" ca="1" si="611"/>
        <v>10</v>
      </c>
      <c r="U9768" s="38">
        <f ca="1">SUM($R$9:S9768)</f>
        <v>-250400</v>
      </c>
    </row>
    <row r="9769" spans="16:21" x14ac:dyDescent="0.2">
      <c r="P9769">
        <v>9761</v>
      </c>
      <c r="Q9769" s="37">
        <f t="shared" ca="1" si="608"/>
        <v>0</v>
      </c>
      <c r="R9769" s="38">
        <f t="shared" si="609"/>
        <v>10</v>
      </c>
      <c r="S9769" s="38">
        <f t="shared" ca="1" si="610"/>
        <v>0</v>
      </c>
      <c r="T9769" s="38">
        <f t="shared" ca="1" si="611"/>
        <v>10</v>
      </c>
      <c r="U9769" s="38">
        <f ca="1">SUM($R$9:S9769)</f>
        <v>-250390</v>
      </c>
    </row>
    <row r="9770" spans="16:21" x14ac:dyDescent="0.2">
      <c r="P9770">
        <v>9762</v>
      </c>
      <c r="Q9770" s="37">
        <f t="shared" ca="1" si="608"/>
        <v>0</v>
      </c>
      <c r="R9770" s="38">
        <f t="shared" si="609"/>
        <v>10</v>
      </c>
      <c r="S9770" s="38">
        <f t="shared" ca="1" si="610"/>
        <v>0</v>
      </c>
      <c r="T9770" s="38">
        <f t="shared" ca="1" si="611"/>
        <v>10</v>
      </c>
      <c r="U9770" s="38">
        <f ca="1">SUM($R$9:S9770)</f>
        <v>-250380</v>
      </c>
    </row>
    <row r="9771" spans="16:21" x14ac:dyDescent="0.2">
      <c r="P9771">
        <v>9763</v>
      </c>
      <c r="Q9771" s="37">
        <f t="shared" ca="1" si="608"/>
        <v>0</v>
      </c>
      <c r="R9771" s="38">
        <f t="shared" si="609"/>
        <v>10</v>
      </c>
      <c r="S9771" s="38">
        <f t="shared" ca="1" si="610"/>
        <v>0</v>
      </c>
      <c r="T9771" s="38">
        <f t="shared" ca="1" si="611"/>
        <v>10</v>
      </c>
      <c r="U9771" s="38">
        <f ca="1">SUM($R$9:S9771)</f>
        <v>-250370</v>
      </c>
    </row>
    <row r="9772" spans="16:21" x14ac:dyDescent="0.2">
      <c r="P9772">
        <v>9764</v>
      </c>
      <c r="Q9772" s="37">
        <f t="shared" ca="1" si="608"/>
        <v>0</v>
      </c>
      <c r="R9772" s="38">
        <f t="shared" si="609"/>
        <v>10</v>
      </c>
      <c r="S9772" s="38">
        <f t="shared" ca="1" si="610"/>
        <v>0</v>
      </c>
      <c r="T9772" s="38">
        <f t="shared" ca="1" si="611"/>
        <v>10</v>
      </c>
      <c r="U9772" s="38">
        <f ca="1">SUM($R$9:S9772)</f>
        <v>-250360</v>
      </c>
    </row>
    <row r="9773" spans="16:21" x14ac:dyDescent="0.2">
      <c r="P9773">
        <v>9765</v>
      </c>
      <c r="Q9773" s="37">
        <f t="shared" ca="1" si="608"/>
        <v>0</v>
      </c>
      <c r="R9773" s="38">
        <f t="shared" si="609"/>
        <v>10</v>
      </c>
      <c r="S9773" s="38">
        <f t="shared" ca="1" si="610"/>
        <v>0</v>
      </c>
      <c r="T9773" s="38">
        <f t="shared" ca="1" si="611"/>
        <v>10</v>
      </c>
      <c r="U9773" s="38">
        <f ca="1">SUM($R$9:S9773)</f>
        <v>-250350</v>
      </c>
    </row>
    <row r="9774" spans="16:21" x14ac:dyDescent="0.2">
      <c r="P9774">
        <v>9766</v>
      </c>
      <c r="Q9774" s="37">
        <f t="shared" ca="1" si="608"/>
        <v>0</v>
      </c>
      <c r="R9774" s="38">
        <f t="shared" si="609"/>
        <v>10</v>
      </c>
      <c r="S9774" s="38">
        <f t="shared" ca="1" si="610"/>
        <v>0</v>
      </c>
      <c r="T9774" s="38">
        <f t="shared" ca="1" si="611"/>
        <v>10</v>
      </c>
      <c r="U9774" s="38">
        <f ca="1">SUM($R$9:S9774)</f>
        <v>-250340</v>
      </c>
    </row>
    <row r="9775" spans="16:21" x14ac:dyDescent="0.2">
      <c r="P9775">
        <v>9767</v>
      </c>
      <c r="Q9775" s="37">
        <f t="shared" ca="1" si="608"/>
        <v>0</v>
      </c>
      <c r="R9775" s="38">
        <f t="shared" si="609"/>
        <v>10</v>
      </c>
      <c r="S9775" s="38">
        <f t="shared" ca="1" si="610"/>
        <v>0</v>
      </c>
      <c r="T9775" s="38">
        <f t="shared" ca="1" si="611"/>
        <v>10</v>
      </c>
      <c r="U9775" s="38">
        <f ca="1">SUM($R$9:S9775)</f>
        <v>-250330</v>
      </c>
    </row>
    <row r="9776" spans="16:21" x14ac:dyDescent="0.2">
      <c r="P9776">
        <v>9768</v>
      </c>
      <c r="Q9776" s="37">
        <f t="shared" ca="1" si="608"/>
        <v>0</v>
      </c>
      <c r="R9776" s="38">
        <f t="shared" si="609"/>
        <v>10</v>
      </c>
      <c r="S9776" s="38">
        <f t="shared" ca="1" si="610"/>
        <v>0</v>
      </c>
      <c r="T9776" s="38">
        <f t="shared" ca="1" si="611"/>
        <v>10</v>
      </c>
      <c r="U9776" s="38">
        <f ca="1">SUM($R$9:S9776)</f>
        <v>-250320</v>
      </c>
    </row>
    <row r="9777" spans="16:21" x14ac:dyDescent="0.2">
      <c r="P9777">
        <v>9769</v>
      </c>
      <c r="Q9777" s="37">
        <f t="shared" ref="Q9777:Q9840" ca="1" si="612">IF(RAND()&lt;$C$2,1,0)</f>
        <v>0</v>
      </c>
      <c r="R9777" s="38">
        <f t="shared" ref="R9777:R9840" si="613">$G$2</f>
        <v>10</v>
      </c>
      <c r="S9777" s="38">
        <f t="shared" ref="S9777:S9840" ca="1" si="614">IF(Q9777=1,$G$3,$G$4)</f>
        <v>0</v>
      </c>
      <c r="T9777" s="38">
        <f t="shared" ca="1" si="611"/>
        <v>10</v>
      </c>
      <c r="U9777" s="38">
        <f ca="1">SUM($R$9:S9777)</f>
        <v>-250310</v>
      </c>
    </row>
    <row r="9778" spans="16:21" x14ac:dyDescent="0.2">
      <c r="P9778">
        <v>9770</v>
      </c>
      <c r="Q9778" s="37">
        <f t="shared" ca="1" si="612"/>
        <v>0</v>
      </c>
      <c r="R9778" s="38">
        <f t="shared" si="613"/>
        <v>10</v>
      </c>
      <c r="S9778" s="38">
        <f t="shared" ca="1" si="614"/>
        <v>0</v>
      </c>
      <c r="T9778" s="38">
        <f t="shared" ca="1" si="611"/>
        <v>10</v>
      </c>
      <c r="U9778" s="38">
        <f ca="1">SUM($R$9:S9778)</f>
        <v>-250300</v>
      </c>
    </row>
    <row r="9779" spans="16:21" x14ac:dyDescent="0.2">
      <c r="P9779">
        <v>9771</v>
      </c>
      <c r="Q9779" s="37">
        <f t="shared" ca="1" si="612"/>
        <v>0</v>
      </c>
      <c r="R9779" s="38">
        <f t="shared" si="613"/>
        <v>10</v>
      </c>
      <c r="S9779" s="38">
        <f t="shared" ca="1" si="614"/>
        <v>0</v>
      </c>
      <c r="T9779" s="38">
        <f t="shared" ca="1" si="611"/>
        <v>10</v>
      </c>
      <c r="U9779" s="38">
        <f ca="1">SUM($R$9:S9779)</f>
        <v>-250290</v>
      </c>
    </row>
    <row r="9780" spans="16:21" x14ac:dyDescent="0.2">
      <c r="P9780">
        <v>9772</v>
      </c>
      <c r="Q9780" s="37">
        <f t="shared" ca="1" si="612"/>
        <v>0</v>
      </c>
      <c r="R9780" s="38">
        <f t="shared" si="613"/>
        <v>10</v>
      </c>
      <c r="S9780" s="38">
        <f t="shared" ca="1" si="614"/>
        <v>0</v>
      </c>
      <c r="T9780" s="38">
        <f t="shared" ca="1" si="611"/>
        <v>10</v>
      </c>
      <c r="U9780" s="38">
        <f ca="1">SUM($R$9:S9780)</f>
        <v>-250280</v>
      </c>
    </row>
    <row r="9781" spans="16:21" x14ac:dyDescent="0.2">
      <c r="P9781">
        <v>9773</v>
      </c>
      <c r="Q9781" s="37">
        <f t="shared" ca="1" si="612"/>
        <v>0</v>
      </c>
      <c r="R9781" s="38">
        <f t="shared" si="613"/>
        <v>10</v>
      </c>
      <c r="S9781" s="38">
        <f t="shared" ca="1" si="614"/>
        <v>0</v>
      </c>
      <c r="T9781" s="38">
        <f t="shared" ca="1" si="611"/>
        <v>10</v>
      </c>
      <c r="U9781" s="38">
        <f ca="1">SUM($R$9:S9781)</f>
        <v>-250270</v>
      </c>
    </row>
    <row r="9782" spans="16:21" x14ac:dyDescent="0.2">
      <c r="P9782">
        <v>9774</v>
      </c>
      <c r="Q9782" s="37">
        <f t="shared" ca="1" si="612"/>
        <v>1</v>
      </c>
      <c r="R9782" s="38">
        <f t="shared" si="613"/>
        <v>10</v>
      </c>
      <c r="S9782" s="38">
        <f t="shared" ca="1" si="614"/>
        <v>-1000</v>
      </c>
      <c r="T9782" s="38">
        <f t="shared" ca="1" si="611"/>
        <v>-990</v>
      </c>
      <c r="U9782" s="38">
        <f ca="1">SUM($R$9:S9782)</f>
        <v>-251260</v>
      </c>
    </row>
    <row r="9783" spans="16:21" x14ac:dyDescent="0.2">
      <c r="P9783">
        <v>9775</v>
      </c>
      <c r="Q9783" s="37">
        <f t="shared" ca="1" si="612"/>
        <v>0</v>
      </c>
      <c r="R9783" s="38">
        <f t="shared" si="613"/>
        <v>10</v>
      </c>
      <c r="S9783" s="38">
        <f t="shared" ca="1" si="614"/>
        <v>0</v>
      </c>
      <c r="T9783" s="38">
        <f t="shared" ca="1" si="611"/>
        <v>10</v>
      </c>
      <c r="U9783" s="38">
        <f ca="1">SUM($R$9:S9783)</f>
        <v>-251250</v>
      </c>
    </row>
    <row r="9784" spans="16:21" x14ac:dyDescent="0.2">
      <c r="P9784">
        <v>9776</v>
      </c>
      <c r="Q9784" s="37">
        <f t="shared" ca="1" si="612"/>
        <v>0</v>
      </c>
      <c r="R9784" s="38">
        <f t="shared" si="613"/>
        <v>10</v>
      </c>
      <c r="S9784" s="38">
        <f t="shared" ca="1" si="614"/>
        <v>0</v>
      </c>
      <c r="T9784" s="38">
        <f t="shared" ca="1" si="611"/>
        <v>10</v>
      </c>
      <c r="U9784" s="38">
        <f ca="1">SUM($R$9:S9784)</f>
        <v>-251240</v>
      </c>
    </row>
    <row r="9785" spans="16:21" x14ac:dyDescent="0.2">
      <c r="P9785">
        <v>9777</v>
      </c>
      <c r="Q9785" s="37">
        <f t="shared" ca="1" si="612"/>
        <v>0</v>
      </c>
      <c r="R9785" s="38">
        <f t="shared" si="613"/>
        <v>10</v>
      </c>
      <c r="S9785" s="38">
        <f t="shared" ca="1" si="614"/>
        <v>0</v>
      </c>
      <c r="T9785" s="38">
        <f t="shared" ca="1" si="611"/>
        <v>10</v>
      </c>
      <c r="U9785" s="38">
        <f ca="1">SUM($R$9:S9785)</f>
        <v>-251230</v>
      </c>
    </row>
    <row r="9786" spans="16:21" x14ac:dyDescent="0.2">
      <c r="P9786">
        <v>9778</v>
      </c>
      <c r="Q9786" s="37">
        <f t="shared" ca="1" si="612"/>
        <v>0</v>
      </c>
      <c r="R9786" s="38">
        <f t="shared" si="613"/>
        <v>10</v>
      </c>
      <c r="S9786" s="38">
        <f t="shared" ca="1" si="614"/>
        <v>0</v>
      </c>
      <c r="T9786" s="38">
        <f t="shared" ca="1" si="611"/>
        <v>10</v>
      </c>
      <c r="U9786" s="38">
        <f ca="1">SUM($R$9:S9786)</f>
        <v>-251220</v>
      </c>
    </row>
    <row r="9787" spans="16:21" x14ac:dyDescent="0.2">
      <c r="P9787">
        <v>9779</v>
      </c>
      <c r="Q9787" s="37">
        <f t="shared" ca="1" si="612"/>
        <v>0</v>
      </c>
      <c r="R9787" s="38">
        <f t="shared" si="613"/>
        <v>10</v>
      </c>
      <c r="S9787" s="38">
        <f t="shared" ca="1" si="614"/>
        <v>0</v>
      </c>
      <c r="T9787" s="38">
        <f t="shared" ca="1" si="611"/>
        <v>10</v>
      </c>
      <c r="U9787" s="38">
        <f ca="1">SUM($R$9:S9787)</f>
        <v>-251210</v>
      </c>
    </row>
    <row r="9788" spans="16:21" x14ac:dyDescent="0.2">
      <c r="P9788">
        <v>9780</v>
      </c>
      <c r="Q9788" s="37">
        <f t="shared" ca="1" si="612"/>
        <v>0</v>
      </c>
      <c r="R9788" s="38">
        <f t="shared" si="613"/>
        <v>10</v>
      </c>
      <c r="S9788" s="38">
        <f t="shared" ca="1" si="614"/>
        <v>0</v>
      </c>
      <c r="T9788" s="38">
        <f t="shared" ca="1" si="611"/>
        <v>10</v>
      </c>
      <c r="U9788" s="38">
        <f ca="1">SUM($R$9:S9788)</f>
        <v>-251200</v>
      </c>
    </row>
    <row r="9789" spans="16:21" x14ac:dyDescent="0.2">
      <c r="P9789">
        <v>9781</v>
      </c>
      <c r="Q9789" s="37">
        <f t="shared" ca="1" si="612"/>
        <v>0</v>
      </c>
      <c r="R9789" s="38">
        <f t="shared" si="613"/>
        <v>10</v>
      </c>
      <c r="S9789" s="38">
        <f t="shared" ca="1" si="614"/>
        <v>0</v>
      </c>
      <c r="T9789" s="38">
        <f t="shared" ca="1" si="611"/>
        <v>10</v>
      </c>
      <c r="U9789" s="38">
        <f ca="1">SUM($R$9:S9789)</f>
        <v>-251190</v>
      </c>
    </row>
    <row r="9790" spans="16:21" x14ac:dyDescent="0.2">
      <c r="P9790">
        <v>9782</v>
      </c>
      <c r="Q9790" s="37">
        <f t="shared" ca="1" si="612"/>
        <v>0</v>
      </c>
      <c r="R9790" s="38">
        <f t="shared" si="613"/>
        <v>10</v>
      </c>
      <c r="S9790" s="38">
        <f t="shared" ca="1" si="614"/>
        <v>0</v>
      </c>
      <c r="T9790" s="38">
        <f t="shared" ca="1" si="611"/>
        <v>10</v>
      </c>
      <c r="U9790" s="38">
        <f ca="1">SUM($R$9:S9790)</f>
        <v>-251180</v>
      </c>
    </row>
    <row r="9791" spans="16:21" x14ac:dyDescent="0.2">
      <c r="P9791">
        <v>9783</v>
      </c>
      <c r="Q9791" s="37">
        <f t="shared" ca="1" si="612"/>
        <v>0</v>
      </c>
      <c r="R9791" s="38">
        <f t="shared" si="613"/>
        <v>10</v>
      </c>
      <c r="S9791" s="38">
        <f t="shared" ca="1" si="614"/>
        <v>0</v>
      </c>
      <c r="T9791" s="38">
        <f t="shared" ca="1" si="611"/>
        <v>10</v>
      </c>
      <c r="U9791" s="38">
        <f ca="1">SUM($R$9:S9791)</f>
        <v>-251170</v>
      </c>
    </row>
    <row r="9792" spans="16:21" x14ac:dyDescent="0.2">
      <c r="P9792">
        <v>9784</v>
      </c>
      <c r="Q9792" s="37">
        <f t="shared" ca="1" si="612"/>
        <v>1</v>
      </c>
      <c r="R9792" s="38">
        <f t="shared" si="613"/>
        <v>10</v>
      </c>
      <c r="S9792" s="38">
        <f t="shared" ca="1" si="614"/>
        <v>-1000</v>
      </c>
      <c r="T9792" s="38">
        <f t="shared" ca="1" si="611"/>
        <v>-990</v>
      </c>
      <c r="U9792" s="38">
        <f ca="1">SUM($R$9:S9792)</f>
        <v>-252160</v>
      </c>
    </row>
    <row r="9793" spans="16:21" x14ac:dyDescent="0.2">
      <c r="P9793">
        <v>9785</v>
      </c>
      <c r="Q9793" s="37">
        <f t="shared" ca="1" si="612"/>
        <v>0</v>
      </c>
      <c r="R9793" s="38">
        <f t="shared" si="613"/>
        <v>10</v>
      </c>
      <c r="S9793" s="38">
        <f t="shared" ca="1" si="614"/>
        <v>0</v>
      </c>
      <c r="T9793" s="38">
        <f t="shared" ca="1" si="611"/>
        <v>10</v>
      </c>
      <c r="U9793" s="38">
        <f ca="1">SUM($R$9:S9793)</f>
        <v>-252150</v>
      </c>
    </row>
    <row r="9794" spans="16:21" x14ac:dyDescent="0.2">
      <c r="P9794">
        <v>9786</v>
      </c>
      <c r="Q9794" s="37">
        <f t="shared" ca="1" si="612"/>
        <v>1</v>
      </c>
      <c r="R9794" s="38">
        <f t="shared" si="613"/>
        <v>10</v>
      </c>
      <c r="S9794" s="38">
        <f t="shared" ca="1" si="614"/>
        <v>-1000</v>
      </c>
      <c r="T9794" s="38">
        <f t="shared" ca="1" si="611"/>
        <v>-990</v>
      </c>
      <c r="U9794" s="38">
        <f ca="1">SUM($R$9:S9794)</f>
        <v>-253140</v>
      </c>
    </row>
    <row r="9795" spans="16:21" x14ac:dyDescent="0.2">
      <c r="P9795">
        <v>9787</v>
      </c>
      <c r="Q9795" s="37">
        <f t="shared" ca="1" si="612"/>
        <v>0</v>
      </c>
      <c r="R9795" s="38">
        <f t="shared" si="613"/>
        <v>10</v>
      </c>
      <c r="S9795" s="38">
        <f t="shared" ca="1" si="614"/>
        <v>0</v>
      </c>
      <c r="T9795" s="38">
        <f t="shared" ca="1" si="611"/>
        <v>10</v>
      </c>
      <c r="U9795" s="38">
        <f ca="1">SUM($R$9:S9795)</f>
        <v>-253130</v>
      </c>
    </row>
    <row r="9796" spans="16:21" x14ac:dyDescent="0.2">
      <c r="P9796">
        <v>9788</v>
      </c>
      <c r="Q9796" s="37">
        <f t="shared" ca="1" si="612"/>
        <v>0</v>
      </c>
      <c r="R9796" s="38">
        <f t="shared" si="613"/>
        <v>10</v>
      </c>
      <c r="S9796" s="38">
        <f t="shared" ca="1" si="614"/>
        <v>0</v>
      </c>
      <c r="T9796" s="38">
        <f t="shared" ca="1" si="611"/>
        <v>10</v>
      </c>
      <c r="U9796" s="38">
        <f ca="1">SUM($R$9:S9796)</f>
        <v>-253120</v>
      </c>
    </row>
    <row r="9797" spans="16:21" x14ac:dyDescent="0.2">
      <c r="P9797">
        <v>9789</v>
      </c>
      <c r="Q9797" s="37">
        <f t="shared" ca="1" si="612"/>
        <v>0</v>
      </c>
      <c r="R9797" s="38">
        <f t="shared" si="613"/>
        <v>10</v>
      </c>
      <c r="S9797" s="38">
        <f t="shared" ca="1" si="614"/>
        <v>0</v>
      </c>
      <c r="T9797" s="38">
        <f t="shared" ca="1" si="611"/>
        <v>10</v>
      </c>
      <c r="U9797" s="38">
        <f ca="1">SUM($R$9:S9797)</f>
        <v>-253110</v>
      </c>
    </row>
    <row r="9798" spans="16:21" x14ac:dyDescent="0.2">
      <c r="P9798">
        <v>9790</v>
      </c>
      <c r="Q9798" s="37">
        <f t="shared" ca="1" si="612"/>
        <v>0</v>
      </c>
      <c r="R9798" s="38">
        <f t="shared" si="613"/>
        <v>10</v>
      </c>
      <c r="S9798" s="38">
        <f t="shared" ca="1" si="614"/>
        <v>0</v>
      </c>
      <c r="T9798" s="38">
        <f t="shared" ca="1" si="611"/>
        <v>10</v>
      </c>
      <c r="U9798" s="38">
        <f ca="1">SUM($R$9:S9798)</f>
        <v>-253100</v>
      </c>
    </row>
    <row r="9799" spans="16:21" x14ac:dyDescent="0.2">
      <c r="P9799">
        <v>9791</v>
      </c>
      <c r="Q9799" s="37">
        <f t="shared" ca="1" si="612"/>
        <v>0</v>
      </c>
      <c r="R9799" s="38">
        <f t="shared" si="613"/>
        <v>10</v>
      </c>
      <c r="S9799" s="38">
        <f t="shared" ca="1" si="614"/>
        <v>0</v>
      </c>
      <c r="T9799" s="38">
        <f t="shared" ca="1" si="611"/>
        <v>10</v>
      </c>
      <c r="U9799" s="38">
        <f ca="1">SUM($R$9:S9799)</f>
        <v>-253090</v>
      </c>
    </row>
    <row r="9800" spans="16:21" x14ac:dyDescent="0.2">
      <c r="P9800">
        <v>9792</v>
      </c>
      <c r="Q9800" s="37">
        <f t="shared" ca="1" si="612"/>
        <v>0</v>
      </c>
      <c r="R9800" s="38">
        <f t="shared" si="613"/>
        <v>10</v>
      </c>
      <c r="S9800" s="38">
        <f t="shared" ca="1" si="614"/>
        <v>0</v>
      </c>
      <c r="T9800" s="38">
        <f t="shared" ca="1" si="611"/>
        <v>10</v>
      </c>
      <c r="U9800" s="38">
        <f ca="1">SUM($R$9:S9800)</f>
        <v>-253080</v>
      </c>
    </row>
    <row r="9801" spans="16:21" x14ac:dyDescent="0.2">
      <c r="P9801">
        <v>9793</v>
      </c>
      <c r="Q9801" s="37">
        <f t="shared" ca="1" si="612"/>
        <v>0</v>
      </c>
      <c r="R9801" s="38">
        <f t="shared" si="613"/>
        <v>10</v>
      </c>
      <c r="S9801" s="38">
        <f t="shared" ca="1" si="614"/>
        <v>0</v>
      </c>
      <c r="T9801" s="38">
        <f t="shared" ca="1" si="611"/>
        <v>10</v>
      </c>
      <c r="U9801" s="38">
        <f ca="1">SUM($R$9:S9801)</f>
        <v>-253070</v>
      </c>
    </row>
    <row r="9802" spans="16:21" x14ac:dyDescent="0.2">
      <c r="P9802">
        <v>9794</v>
      </c>
      <c r="Q9802" s="37">
        <f t="shared" ca="1" si="612"/>
        <v>0</v>
      </c>
      <c r="R9802" s="38">
        <f t="shared" si="613"/>
        <v>10</v>
      </c>
      <c r="S9802" s="38">
        <f t="shared" ca="1" si="614"/>
        <v>0</v>
      </c>
      <c r="T9802" s="38">
        <f t="shared" ref="T9802:T9865" ca="1" si="615">R9802+S9802</f>
        <v>10</v>
      </c>
      <c r="U9802" s="38">
        <f ca="1">SUM($R$9:S9802)</f>
        <v>-253060</v>
      </c>
    </row>
    <row r="9803" spans="16:21" x14ac:dyDescent="0.2">
      <c r="P9803">
        <v>9795</v>
      </c>
      <c r="Q9803" s="37">
        <f t="shared" ca="1" si="612"/>
        <v>0</v>
      </c>
      <c r="R9803" s="38">
        <f t="shared" si="613"/>
        <v>10</v>
      </c>
      <c r="S9803" s="38">
        <f t="shared" ca="1" si="614"/>
        <v>0</v>
      </c>
      <c r="T9803" s="38">
        <f t="shared" ca="1" si="615"/>
        <v>10</v>
      </c>
      <c r="U9803" s="38">
        <f ca="1">SUM($R$9:S9803)</f>
        <v>-253050</v>
      </c>
    </row>
    <row r="9804" spans="16:21" x14ac:dyDescent="0.2">
      <c r="P9804">
        <v>9796</v>
      </c>
      <c r="Q9804" s="37">
        <f t="shared" ca="1" si="612"/>
        <v>0</v>
      </c>
      <c r="R9804" s="38">
        <f t="shared" si="613"/>
        <v>10</v>
      </c>
      <c r="S9804" s="38">
        <f t="shared" ca="1" si="614"/>
        <v>0</v>
      </c>
      <c r="T9804" s="38">
        <f t="shared" ca="1" si="615"/>
        <v>10</v>
      </c>
      <c r="U9804" s="38">
        <f ca="1">SUM($R$9:S9804)</f>
        <v>-253040</v>
      </c>
    </row>
    <row r="9805" spans="16:21" x14ac:dyDescent="0.2">
      <c r="P9805">
        <v>9797</v>
      </c>
      <c r="Q9805" s="37">
        <f t="shared" ca="1" si="612"/>
        <v>0</v>
      </c>
      <c r="R9805" s="38">
        <f t="shared" si="613"/>
        <v>10</v>
      </c>
      <c r="S9805" s="38">
        <f t="shared" ca="1" si="614"/>
        <v>0</v>
      </c>
      <c r="T9805" s="38">
        <f t="shared" ca="1" si="615"/>
        <v>10</v>
      </c>
      <c r="U9805" s="38">
        <f ca="1">SUM($R$9:S9805)</f>
        <v>-253030</v>
      </c>
    </row>
    <row r="9806" spans="16:21" x14ac:dyDescent="0.2">
      <c r="P9806">
        <v>9798</v>
      </c>
      <c r="Q9806" s="37">
        <f t="shared" ca="1" si="612"/>
        <v>0</v>
      </c>
      <c r="R9806" s="38">
        <f t="shared" si="613"/>
        <v>10</v>
      </c>
      <c r="S9806" s="38">
        <f t="shared" ca="1" si="614"/>
        <v>0</v>
      </c>
      <c r="T9806" s="38">
        <f t="shared" ca="1" si="615"/>
        <v>10</v>
      </c>
      <c r="U9806" s="38">
        <f ca="1">SUM($R$9:S9806)</f>
        <v>-253020</v>
      </c>
    </row>
    <row r="9807" spans="16:21" x14ac:dyDescent="0.2">
      <c r="P9807">
        <v>9799</v>
      </c>
      <c r="Q9807" s="37">
        <f t="shared" ca="1" si="612"/>
        <v>0</v>
      </c>
      <c r="R9807" s="38">
        <f t="shared" si="613"/>
        <v>10</v>
      </c>
      <c r="S9807" s="38">
        <f t="shared" ca="1" si="614"/>
        <v>0</v>
      </c>
      <c r="T9807" s="38">
        <f t="shared" ca="1" si="615"/>
        <v>10</v>
      </c>
      <c r="U9807" s="38">
        <f ca="1">SUM($R$9:S9807)</f>
        <v>-253010</v>
      </c>
    </row>
    <row r="9808" spans="16:21" x14ac:dyDescent="0.2">
      <c r="P9808">
        <v>9800</v>
      </c>
      <c r="Q9808" s="37">
        <f t="shared" ca="1" si="612"/>
        <v>0</v>
      </c>
      <c r="R9808" s="38">
        <f t="shared" si="613"/>
        <v>10</v>
      </c>
      <c r="S9808" s="38">
        <f t="shared" ca="1" si="614"/>
        <v>0</v>
      </c>
      <c r="T9808" s="38">
        <f t="shared" ca="1" si="615"/>
        <v>10</v>
      </c>
      <c r="U9808" s="38">
        <f ca="1">SUM($R$9:S9808)</f>
        <v>-253000</v>
      </c>
    </row>
    <row r="9809" spans="16:21" x14ac:dyDescent="0.2">
      <c r="P9809">
        <v>9801</v>
      </c>
      <c r="Q9809" s="37">
        <f t="shared" ca="1" si="612"/>
        <v>0</v>
      </c>
      <c r="R9809" s="38">
        <f t="shared" si="613"/>
        <v>10</v>
      </c>
      <c r="S9809" s="38">
        <f t="shared" ca="1" si="614"/>
        <v>0</v>
      </c>
      <c r="T9809" s="38">
        <f t="shared" ca="1" si="615"/>
        <v>10</v>
      </c>
      <c r="U9809" s="38">
        <f ca="1">SUM($R$9:S9809)</f>
        <v>-252990</v>
      </c>
    </row>
    <row r="9810" spans="16:21" x14ac:dyDescent="0.2">
      <c r="P9810">
        <v>9802</v>
      </c>
      <c r="Q9810" s="37">
        <f t="shared" ca="1" si="612"/>
        <v>0</v>
      </c>
      <c r="R9810" s="38">
        <f t="shared" si="613"/>
        <v>10</v>
      </c>
      <c r="S9810" s="38">
        <f t="shared" ca="1" si="614"/>
        <v>0</v>
      </c>
      <c r="T9810" s="38">
        <f t="shared" ca="1" si="615"/>
        <v>10</v>
      </c>
      <c r="U9810" s="38">
        <f ca="1">SUM($R$9:S9810)</f>
        <v>-252980</v>
      </c>
    </row>
    <row r="9811" spans="16:21" x14ac:dyDescent="0.2">
      <c r="P9811">
        <v>9803</v>
      </c>
      <c r="Q9811" s="37">
        <f t="shared" ca="1" si="612"/>
        <v>0</v>
      </c>
      <c r="R9811" s="38">
        <f t="shared" si="613"/>
        <v>10</v>
      </c>
      <c r="S9811" s="38">
        <f t="shared" ca="1" si="614"/>
        <v>0</v>
      </c>
      <c r="T9811" s="38">
        <f t="shared" ca="1" si="615"/>
        <v>10</v>
      </c>
      <c r="U9811" s="38">
        <f ca="1">SUM($R$9:S9811)</f>
        <v>-252970</v>
      </c>
    </row>
    <row r="9812" spans="16:21" x14ac:dyDescent="0.2">
      <c r="P9812">
        <v>9804</v>
      </c>
      <c r="Q9812" s="37">
        <f t="shared" ca="1" si="612"/>
        <v>0</v>
      </c>
      <c r="R9812" s="38">
        <f t="shared" si="613"/>
        <v>10</v>
      </c>
      <c r="S9812" s="38">
        <f t="shared" ca="1" si="614"/>
        <v>0</v>
      </c>
      <c r="T9812" s="38">
        <f t="shared" ca="1" si="615"/>
        <v>10</v>
      </c>
      <c r="U9812" s="38">
        <f ca="1">SUM($R$9:S9812)</f>
        <v>-252960</v>
      </c>
    </row>
    <row r="9813" spans="16:21" x14ac:dyDescent="0.2">
      <c r="P9813">
        <v>9805</v>
      </c>
      <c r="Q9813" s="37">
        <f t="shared" ca="1" si="612"/>
        <v>0</v>
      </c>
      <c r="R9813" s="38">
        <f t="shared" si="613"/>
        <v>10</v>
      </c>
      <c r="S9813" s="38">
        <f t="shared" ca="1" si="614"/>
        <v>0</v>
      </c>
      <c r="T9813" s="38">
        <f t="shared" ca="1" si="615"/>
        <v>10</v>
      </c>
      <c r="U9813" s="38">
        <f ca="1">SUM($R$9:S9813)</f>
        <v>-252950</v>
      </c>
    </row>
    <row r="9814" spans="16:21" x14ac:dyDescent="0.2">
      <c r="P9814">
        <v>9806</v>
      </c>
      <c r="Q9814" s="37">
        <f t="shared" ca="1" si="612"/>
        <v>0</v>
      </c>
      <c r="R9814" s="38">
        <f t="shared" si="613"/>
        <v>10</v>
      </c>
      <c r="S9814" s="38">
        <f t="shared" ca="1" si="614"/>
        <v>0</v>
      </c>
      <c r="T9814" s="38">
        <f t="shared" ca="1" si="615"/>
        <v>10</v>
      </c>
      <c r="U9814" s="38">
        <f ca="1">SUM($R$9:S9814)</f>
        <v>-252940</v>
      </c>
    </row>
    <row r="9815" spans="16:21" x14ac:dyDescent="0.2">
      <c r="P9815">
        <v>9807</v>
      </c>
      <c r="Q9815" s="37">
        <f t="shared" ca="1" si="612"/>
        <v>0</v>
      </c>
      <c r="R9815" s="38">
        <f t="shared" si="613"/>
        <v>10</v>
      </c>
      <c r="S9815" s="38">
        <f t="shared" ca="1" si="614"/>
        <v>0</v>
      </c>
      <c r="T9815" s="38">
        <f t="shared" ca="1" si="615"/>
        <v>10</v>
      </c>
      <c r="U9815" s="38">
        <f ca="1">SUM($R$9:S9815)</f>
        <v>-252930</v>
      </c>
    </row>
    <row r="9816" spans="16:21" x14ac:dyDescent="0.2">
      <c r="P9816">
        <v>9808</v>
      </c>
      <c r="Q9816" s="37">
        <f t="shared" ca="1" si="612"/>
        <v>0</v>
      </c>
      <c r="R9816" s="38">
        <f t="shared" si="613"/>
        <v>10</v>
      </c>
      <c r="S9816" s="38">
        <f t="shared" ca="1" si="614"/>
        <v>0</v>
      </c>
      <c r="T9816" s="38">
        <f t="shared" ca="1" si="615"/>
        <v>10</v>
      </c>
      <c r="U9816" s="38">
        <f ca="1">SUM($R$9:S9816)</f>
        <v>-252920</v>
      </c>
    </row>
    <row r="9817" spans="16:21" x14ac:dyDescent="0.2">
      <c r="P9817">
        <v>9809</v>
      </c>
      <c r="Q9817" s="37">
        <f t="shared" ca="1" si="612"/>
        <v>0</v>
      </c>
      <c r="R9817" s="38">
        <f t="shared" si="613"/>
        <v>10</v>
      </c>
      <c r="S9817" s="38">
        <f t="shared" ca="1" si="614"/>
        <v>0</v>
      </c>
      <c r="T9817" s="38">
        <f t="shared" ca="1" si="615"/>
        <v>10</v>
      </c>
      <c r="U9817" s="38">
        <f ca="1">SUM($R$9:S9817)</f>
        <v>-252910</v>
      </c>
    </row>
    <row r="9818" spans="16:21" x14ac:dyDescent="0.2">
      <c r="P9818">
        <v>9810</v>
      </c>
      <c r="Q9818" s="37">
        <f t="shared" ca="1" si="612"/>
        <v>0</v>
      </c>
      <c r="R9818" s="38">
        <f t="shared" si="613"/>
        <v>10</v>
      </c>
      <c r="S9818" s="38">
        <f t="shared" ca="1" si="614"/>
        <v>0</v>
      </c>
      <c r="T9818" s="38">
        <f t="shared" ca="1" si="615"/>
        <v>10</v>
      </c>
      <c r="U9818" s="38">
        <f ca="1">SUM($R$9:S9818)</f>
        <v>-252900</v>
      </c>
    </row>
    <row r="9819" spans="16:21" x14ac:dyDescent="0.2">
      <c r="P9819">
        <v>9811</v>
      </c>
      <c r="Q9819" s="37">
        <f t="shared" ca="1" si="612"/>
        <v>0</v>
      </c>
      <c r="R9819" s="38">
        <f t="shared" si="613"/>
        <v>10</v>
      </c>
      <c r="S9819" s="38">
        <f t="shared" ca="1" si="614"/>
        <v>0</v>
      </c>
      <c r="T9819" s="38">
        <f t="shared" ca="1" si="615"/>
        <v>10</v>
      </c>
      <c r="U9819" s="38">
        <f ca="1">SUM($R$9:S9819)</f>
        <v>-252890</v>
      </c>
    </row>
    <row r="9820" spans="16:21" x14ac:dyDescent="0.2">
      <c r="P9820">
        <v>9812</v>
      </c>
      <c r="Q9820" s="37">
        <f t="shared" ca="1" si="612"/>
        <v>0</v>
      </c>
      <c r="R9820" s="38">
        <f t="shared" si="613"/>
        <v>10</v>
      </c>
      <c r="S9820" s="38">
        <f t="shared" ca="1" si="614"/>
        <v>0</v>
      </c>
      <c r="T9820" s="38">
        <f t="shared" ca="1" si="615"/>
        <v>10</v>
      </c>
      <c r="U9820" s="38">
        <f ca="1">SUM($R$9:S9820)</f>
        <v>-252880</v>
      </c>
    </row>
    <row r="9821" spans="16:21" x14ac:dyDescent="0.2">
      <c r="P9821">
        <v>9813</v>
      </c>
      <c r="Q9821" s="37">
        <f t="shared" ca="1" si="612"/>
        <v>0</v>
      </c>
      <c r="R9821" s="38">
        <f t="shared" si="613"/>
        <v>10</v>
      </c>
      <c r="S9821" s="38">
        <f t="shared" ca="1" si="614"/>
        <v>0</v>
      </c>
      <c r="T9821" s="38">
        <f t="shared" ca="1" si="615"/>
        <v>10</v>
      </c>
      <c r="U9821" s="38">
        <f ca="1">SUM($R$9:S9821)</f>
        <v>-252870</v>
      </c>
    </row>
    <row r="9822" spans="16:21" x14ac:dyDescent="0.2">
      <c r="P9822">
        <v>9814</v>
      </c>
      <c r="Q9822" s="37">
        <f t="shared" ca="1" si="612"/>
        <v>0</v>
      </c>
      <c r="R9822" s="38">
        <f t="shared" si="613"/>
        <v>10</v>
      </c>
      <c r="S9822" s="38">
        <f t="shared" ca="1" si="614"/>
        <v>0</v>
      </c>
      <c r="T9822" s="38">
        <f t="shared" ca="1" si="615"/>
        <v>10</v>
      </c>
      <c r="U9822" s="38">
        <f ca="1">SUM($R$9:S9822)</f>
        <v>-252860</v>
      </c>
    </row>
    <row r="9823" spans="16:21" x14ac:dyDescent="0.2">
      <c r="P9823">
        <v>9815</v>
      </c>
      <c r="Q9823" s="37">
        <f t="shared" ca="1" si="612"/>
        <v>0</v>
      </c>
      <c r="R9823" s="38">
        <f t="shared" si="613"/>
        <v>10</v>
      </c>
      <c r="S9823" s="38">
        <f t="shared" ca="1" si="614"/>
        <v>0</v>
      </c>
      <c r="T9823" s="38">
        <f t="shared" ca="1" si="615"/>
        <v>10</v>
      </c>
      <c r="U9823" s="38">
        <f ca="1">SUM($R$9:S9823)</f>
        <v>-252850</v>
      </c>
    </row>
    <row r="9824" spans="16:21" x14ac:dyDescent="0.2">
      <c r="P9824">
        <v>9816</v>
      </c>
      <c r="Q9824" s="37">
        <f t="shared" ca="1" si="612"/>
        <v>0</v>
      </c>
      <c r="R9824" s="38">
        <f t="shared" si="613"/>
        <v>10</v>
      </c>
      <c r="S9824" s="38">
        <f t="shared" ca="1" si="614"/>
        <v>0</v>
      </c>
      <c r="T9824" s="38">
        <f t="shared" ca="1" si="615"/>
        <v>10</v>
      </c>
      <c r="U9824" s="38">
        <f ca="1">SUM($R$9:S9824)</f>
        <v>-252840</v>
      </c>
    </row>
    <row r="9825" spans="16:21" x14ac:dyDescent="0.2">
      <c r="P9825">
        <v>9817</v>
      </c>
      <c r="Q9825" s="37">
        <f t="shared" ca="1" si="612"/>
        <v>0</v>
      </c>
      <c r="R9825" s="38">
        <f t="shared" si="613"/>
        <v>10</v>
      </c>
      <c r="S9825" s="38">
        <f t="shared" ca="1" si="614"/>
        <v>0</v>
      </c>
      <c r="T9825" s="38">
        <f t="shared" ca="1" si="615"/>
        <v>10</v>
      </c>
      <c r="U9825" s="38">
        <f ca="1">SUM($R$9:S9825)</f>
        <v>-252830</v>
      </c>
    </row>
    <row r="9826" spans="16:21" x14ac:dyDescent="0.2">
      <c r="P9826">
        <v>9818</v>
      </c>
      <c r="Q9826" s="37">
        <f t="shared" ca="1" si="612"/>
        <v>1</v>
      </c>
      <c r="R9826" s="38">
        <f t="shared" si="613"/>
        <v>10</v>
      </c>
      <c r="S9826" s="38">
        <f t="shared" ca="1" si="614"/>
        <v>-1000</v>
      </c>
      <c r="T9826" s="38">
        <f t="shared" ca="1" si="615"/>
        <v>-990</v>
      </c>
      <c r="U9826" s="38">
        <f ca="1">SUM($R$9:S9826)</f>
        <v>-253820</v>
      </c>
    </row>
    <row r="9827" spans="16:21" x14ac:dyDescent="0.2">
      <c r="P9827">
        <v>9819</v>
      </c>
      <c r="Q9827" s="37">
        <f t="shared" ca="1" si="612"/>
        <v>0</v>
      </c>
      <c r="R9827" s="38">
        <f t="shared" si="613"/>
        <v>10</v>
      </c>
      <c r="S9827" s="38">
        <f t="shared" ca="1" si="614"/>
        <v>0</v>
      </c>
      <c r="T9827" s="38">
        <f t="shared" ca="1" si="615"/>
        <v>10</v>
      </c>
      <c r="U9827" s="38">
        <f ca="1">SUM($R$9:S9827)</f>
        <v>-253810</v>
      </c>
    </row>
    <row r="9828" spans="16:21" x14ac:dyDescent="0.2">
      <c r="P9828">
        <v>9820</v>
      </c>
      <c r="Q9828" s="37">
        <f t="shared" ca="1" si="612"/>
        <v>0</v>
      </c>
      <c r="R9828" s="38">
        <f t="shared" si="613"/>
        <v>10</v>
      </c>
      <c r="S9828" s="38">
        <f t="shared" ca="1" si="614"/>
        <v>0</v>
      </c>
      <c r="T9828" s="38">
        <f t="shared" ca="1" si="615"/>
        <v>10</v>
      </c>
      <c r="U9828" s="38">
        <f ca="1">SUM($R$9:S9828)</f>
        <v>-253800</v>
      </c>
    </row>
    <row r="9829" spans="16:21" x14ac:dyDescent="0.2">
      <c r="P9829">
        <v>9821</v>
      </c>
      <c r="Q9829" s="37">
        <f t="shared" ca="1" si="612"/>
        <v>0</v>
      </c>
      <c r="R9829" s="38">
        <f t="shared" si="613"/>
        <v>10</v>
      </c>
      <c r="S9829" s="38">
        <f t="shared" ca="1" si="614"/>
        <v>0</v>
      </c>
      <c r="T9829" s="38">
        <f t="shared" ca="1" si="615"/>
        <v>10</v>
      </c>
      <c r="U9829" s="38">
        <f ca="1">SUM($R$9:S9829)</f>
        <v>-253790</v>
      </c>
    </row>
    <row r="9830" spans="16:21" x14ac:dyDescent="0.2">
      <c r="P9830">
        <v>9822</v>
      </c>
      <c r="Q9830" s="37">
        <f t="shared" ca="1" si="612"/>
        <v>0</v>
      </c>
      <c r="R9830" s="38">
        <f t="shared" si="613"/>
        <v>10</v>
      </c>
      <c r="S9830" s="38">
        <f t="shared" ca="1" si="614"/>
        <v>0</v>
      </c>
      <c r="T9830" s="38">
        <f t="shared" ca="1" si="615"/>
        <v>10</v>
      </c>
      <c r="U9830" s="38">
        <f ca="1">SUM($R$9:S9830)</f>
        <v>-253780</v>
      </c>
    </row>
    <row r="9831" spans="16:21" x14ac:dyDescent="0.2">
      <c r="P9831">
        <v>9823</v>
      </c>
      <c r="Q9831" s="37">
        <f t="shared" ca="1" si="612"/>
        <v>0</v>
      </c>
      <c r="R9831" s="38">
        <f t="shared" si="613"/>
        <v>10</v>
      </c>
      <c r="S9831" s="38">
        <f t="shared" ca="1" si="614"/>
        <v>0</v>
      </c>
      <c r="T9831" s="38">
        <f t="shared" ca="1" si="615"/>
        <v>10</v>
      </c>
      <c r="U9831" s="38">
        <f ca="1">SUM($R$9:S9831)</f>
        <v>-253770</v>
      </c>
    </row>
    <row r="9832" spans="16:21" x14ac:dyDescent="0.2">
      <c r="P9832">
        <v>9824</v>
      </c>
      <c r="Q9832" s="37">
        <f t="shared" ca="1" si="612"/>
        <v>0</v>
      </c>
      <c r="R9832" s="38">
        <f t="shared" si="613"/>
        <v>10</v>
      </c>
      <c r="S9832" s="38">
        <f t="shared" ca="1" si="614"/>
        <v>0</v>
      </c>
      <c r="T9832" s="38">
        <f t="shared" ca="1" si="615"/>
        <v>10</v>
      </c>
      <c r="U9832" s="38">
        <f ca="1">SUM($R$9:S9832)</f>
        <v>-253760</v>
      </c>
    </row>
    <row r="9833" spans="16:21" x14ac:dyDescent="0.2">
      <c r="P9833">
        <v>9825</v>
      </c>
      <c r="Q9833" s="37">
        <f t="shared" ca="1" si="612"/>
        <v>0</v>
      </c>
      <c r="R9833" s="38">
        <f t="shared" si="613"/>
        <v>10</v>
      </c>
      <c r="S9833" s="38">
        <f t="shared" ca="1" si="614"/>
        <v>0</v>
      </c>
      <c r="T9833" s="38">
        <f t="shared" ca="1" si="615"/>
        <v>10</v>
      </c>
      <c r="U9833" s="38">
        <f ca="1">SUM($R$9:S9833)</f>
        <v>-253750</v>
      </c>
    </row>
    <row r="9834" spans="16:21" x14ac:dyDescent="0.2">
      <c r="P9834">
        <v>9826</v>
      </c>
      <c r="Q9834" s="37">
        <f t="shared" ca="1" si="612"/>
        <v>0</v>
      </c>
      <c r="R9834" s="38">
        <f t="shared" si="613"/>
        <v>10</v>
      </c>
      <c r="S9834" s="38">
        <f t="shared" ca="1" si="614"/>
        <v>0</v>
      </c>
      <c r="T9834" s="38">
        <f t="shared" ca="1" si="615"/>
        <v>10</v>
      </c>
      <c r="U9834" s="38">
        <f ca="1">SUM($R$9:S9834)</f>
        <v>-253740</v>
      </c>
    </row>
    <row r="9835" spans="16:21" x14ac:dyDescent="0.2">
      <c r="P9835">
        <v>9827</v>
      </c>
      <c r="Q9835" s="37">
        <f t="shared" ca="1" si="612"/>
        <v>0</v>
      </c>
      <c r="R9835" s="38">
        <f t="shared" si="613"/>
        <v>10</v>
      </c>
      <c r="S9835" s="38">
        <f t="shared" ca="1" si="614"/>
        <v>0</v>
      </c>
      <c r="T9835" s="38">
        <f t="shared" ca="1" si="615"/>
        <v>10</v>
      </c>
      <c r="U9835" s="38">
        <f ca="1">SUM($R$9:S9835)</f>
        <v>-253730</v>
      </c>
    </row>
    <row r="9836" spans="16:21" x14ac:dyDescent="0.2">
      <c r="P9836">
        <v>9828</v>
      </c>
      <c r="Q9836" s="37">
        <f t="shared" ca="1" si="612"/>
        <v>0</v>
      </c>
      <c r="R9836" s="38">
        <f t="shared" si="613"/>
        <v>10</v>
      </c>
      <c r="S9836" s="38">
        <f t="shared" ca="1" si="614"/>
        <v>0</v>
      </c>
      <c r="T9836" s="38">
        <f t="shared" ca="1" si="615"/>
        <v>10</v>
      </c>
      <c r="U9836" s="38">
        <f ca="1">SUM($R$9:S9836)</f>
        <v>-253720</v>
      </c>
    </row>
    <row r="9837" spans="16:21" x14ac:dyDescent="0.2">
      <c r="P9837">
        <v>9829</v>
      </c>
      <c r="Q9837" s="37">
        <f t="shared" ca="1" si="612"/>
        <v>0</v>
      </c>
      <c r="R9837" s="38">
        <f t="shared" si="613"/>
        <v>10</v>
      </c>
      <c r="S9837" s="38">
        <f t="shared" ca="1" si="614"/>
        <v>0</v>
      </c>
      <c r="T9837" s="38">
        <f t="shared" ca="1" si="615"/>
        <v>10</v>
      </c>
      <c r="U9837" s="38">
        <f ca="1">SUM($R$9:S9837)</f>
        <v>-253710</v>
      </c>
    </row>
    <row r="9838" spans="16:21" x14ac:dyDescent="0.2">
      <c r="P9838">
        <v>9830</v>
      </c>
      <c r="Q9838" s="37">
        <f t="shared" ca="1" si="612"/>
        <v>0</v>
      </c>
      <c r="R9838" s="38">
        <f t="shared" si="613"/>
        <v>10</v>
      </c>
      <c r="S9838" s="38">
        <f t="shared" ca="1" si="614"/>
        <v>0</v>
      </c>
      <c r="T9838" s="38">
        <f t="shared" ca="1" si="615"/>
        <v>10</v>
      </c>
      <c r="U9838" s="38">
        <f ca="1">SUM($R$9:S9838)</f>
        <v>-253700</v>
      </c>
    </row>
    <row r="9839" spans="16:21" x14ac:dyDescent="0.2">
      <c r="P9839">
        <v>9831</v>
      </c>
      <c r="Q9839" s="37">
        <f t="shared" ca="1" si="612"/>
        <v>0</v>
      </c>
      <c r="R9839" s="38">
        <f t="shared" si="613"/>
        <v>10</v>
      </c>
      <c r="S9839" s="38">
        <f t="shared" ca="1" si="614"/>
        <v>0</v>
      </c>
      <c r="T9839" s="38">
        <f t="shared" ca="1" si="615"/>
        <v>10</v>
      </c>
      <c r="U9839" s="38">
        <f ca="1">SUM($R$9:S9839)</f>
        <v>-253690</v>
      </c>
    </row>
    <row r="9840" spans="16:21" x14ac:dyDescent="0.2">
      <c r="P9840">
        <v>9832</v>
      </c>
      <c r="Q9840" s="37">
        <f t="shared" ca="1" si="612"/>
        <v>0</v>
      </c>
      <c r="R9840" s="38">
        <f t="shared" si="613"/>
        <v>10</v>
      </c>
      <c r="S9840" s="38">
        <f t="shared" ca="1" si="614"/>
        <v>0</v>
      </c>
      <c r="T9840" s="38">
        <f t="shared" ca="1" si="615"/>
        <v>10</v>
      </c>
      <c r="U9840" s="38">
        <f ca="1">SUM($R$9:S9840)</f>
        <v>-253680</v>
      </c>
    </row>
    <row r="9841" spans="16:21" x14ac:dyDescent="0.2">
      <c r="P9841">
        <v>9833</v>
      </c>
      <c r="Q9841" s="37">
        <f t="shared" ref="Q9841:Q9904" ca="1" si="616">IF(RAND()&lt;$C$2,1,0)</f>
        <v>0</v>
      </c>
      <c r="R9841" s="38">
        <f t="shared" ref="R9841:R9904" si="617">$G$2</f>
        <v>10</v>
      </c>
      <c r="S9841" s="38">
        <f t="shared" ref="S9841:S9904" ca="1" si="618">IF(Q9841=1,$G$3,$G$4)</f>
        <v>0</v>
      </c>
      <c r="T9841" s="38">
        <f t="shared" ca="1" si="615"/>
        <v>10</v>
      </c>
      <c r="U9841" s="38">
        <f ca="1">SUM($R$9:S9841)</f>
        <v>-253670</v>
      </c>
    </row>
    <row r="9842" spans="16:21" x14ac:dyDescent="0.2">
      <c r="P9842">
        <v>9834</v>
      </c>
      <c r="Q9842" s="37">
        <f t="shared" ca="1" si="616"/>
        <v>0</v>
      </c>
      <c r="R9842" s="38">
        <f t="shared" si="617"/>
        <v>10</v>
      </c>
      <c r="S9842" s="38">
        <f t="shared" ca="1" si="618"/>
        <v>0</v>
      </c>
      <c r="T9842" s="38">
        <f t="shared" ca="1" si="615"/>
        <v>10</v>
      </c>
      <c r="U9842" s="38">
        <f ca="1">SUM($R$9:S9842)</f>
        <v>-253660</v>
      </c>
    </row>
    <row r="9843" spans="16:21" x14ac:dyDescent="0.2">
      <c r="P9843">
        <v>9835</v>
      </c>
      <c r="Q9843" s="37">
        <f t="shared" ca="1" si="616"/>
        <v>0</v>
      </c>
      <c r="R9843" s="38">
        <f t="shared" si="617"/>
        <v>10</v>
      </c>
      <c r="S9843" s="38">
        <f t="shared" ca="1" si="618"/>
        <v>0</v>
      </c>
      <c r="T9843" s="38">
        <f t="shared" ca="1" si="615"/>
        <v>10</v>
      </c>
      <c r="U9843" s="38">
        <f ca="1">SUM($R$9:S9843)</f>
        <v>-253650</v>
      </c>
    </row>
    <row r="9844" spans="16:21" x14ac:dyDescent="0.2">
      <c r="P9844">
        <v>9836</v>
      </c>
      <c r="Q9844" s="37">
        <f t="shared" ca="1" si="616"/>
        <v>0</v>
      </c>
      <c r="R9844" s="38">
        <f t="shared" si="617"/>
        <v>10</v>
      </c>
      <c r="S9844" s="38">
        <f t="shared" ca="1" si="618"/>
        <v>0</v>
      </c>
      <c r="T9844" s="38">
        <f t="shared" ca="1" si="615"/>
        <v>10</v>
      </c>
      <c r="U9844" s="38">
        <f ca="1">SUM($R$9:S9844)</f>
        <v>-253640</v>
      </c>
    </row>
    <row r="9845" spans="16:21" x14ac:dyDescent="0.2">
      <c r="P9845">
        <v>9837</v>
      </c>
      <c r="Q9845" s="37">
        <f t="shared" ca="1" si="616"/>
        <v>1</v>
      </c>
      <c r="R9845" s="38">
        <f t="shared" si="617"/>
        <v>10</v>
      </c>
      <c r="S9845" s="38">
        <f t="shared" ca="1" si="618"/>
        <v>-1000</v>
      </c>
      <c r="T9845" s="38">
        <f t="shared" ca="1" si="615"/>
        <v>-990</v>
      </c>
      <c r="U9845" s="38">
        <f ca="1">SUM($R$9:S9845)</f>
        <v>-254630</v>
      </c>
    </row>
    <row r="9846" spans="16:21" x14ac:dyDescent="0.2">
      <c r="P9846">
        <v>9838</v>
      </c>
      <c r="Q9846" s="37">
        <f t="shared" ca="1" si="616"/>
        <v>0</v>
      </c>
      <c r="R9846" s="38">
        <f t="shared" si="617"/>
        <v>10</v>
      </c>
      <c r="S9846" s="38">
        <f t="shared" ca="1" si="618"/>
        <v>0</v>
      </c>
      <c r="T9846" s="38">
        <f t="shared" ca="1" si="615"/>
        <v>10</v>
      </c>
      <c r="U9846" s="38">
        <f ca="1">SUM($R$9:S9846)</f>
        <v>-254620</v>
      </c>
    </row>
    <row r="9847" spans="16:21" x14ac:dyDescent="0.2">
      <c r="P9847">
        <v>9839</v>
      </c>
      <c r="Q9847" s="37">
        <f t="shared" ca="1" si="616"/>
        <v>0</v>
      </c>
      <c r="R9847" s="38">
        <f t="shared" si="617"/>
        <v>10</v>
      </c>
      <c r="S9847" s="38">
        <f t="shared" ca="1" si="618"/>
        <v>0</v>
      </c>
      <c r="T9847" s="38">
        <f t="shared" ca="1" si="615"/>
        <v>10</v>
      </c>
      <c r="U9847" s="38">
        <f ca="1">SUM($R$9:S9847)</f>
        <v>-254610</v>
      </c>
    </row>
    <row r="9848" spans="16:21" x14ac:dyDescent="0.2">
      <c r="P9848">
        <v>9840</v>
      </c>
      <c r="Q9848" s="37">
        <f t="shared" ca="1" si="616"/>
        <v>0</v>
      </c>
      <c r="R9848" s="38">
        <f t="shared" si="617"/>
        <v>10</v>
      </c>
      <c r="S9848" s="38">
        <f t="shared" ca="1" si="618"/>
        <v>0</v>
      </c>
      <c r="T9848" s="38">
        <f t="shared" ca="1" si="615"/>
        <v>10</v>
      </c>
      <c r="U9848" s="38">
        <f ca="1">SUM($R$9:S9848)</f>
        <v>-254600</v>
      </c>
    </row>
    <row r="9849" spans="16:21" x14ac:dyDescent="0.2">
      <c r="P9849">
        <v>9841</v>
      </c>
      <c r="Q9849" s="37">
        <f t="shared" ca="1" si="616"/>
        <v>0</v>
      </c>
      <c r="R9849" s="38">
        <f t="shared" si="617"/>
        <v>10</v>
      </c>
      <c r="S9849" s="38">
        <f t="shared" ca="1" si="618"/>
        <v>0</v>
      </c>
      <c r="T9849" s="38">
        <f t="shared" ca="1" si="615"/>
        <v>10</v>
      </c>
      <c r="U9849" s="38">
        <f ca="1">SUM($R$9:S9849)</f>
        <v>-254590</v>
      </c>
    </row>
    <row r="9850" spans="16:21" x14ac:dyDescent="0.2">
      <c r="P9850">
        <v>9842</v>
      </c>
      <c r="Q9850" s="37">
        <f t="shared" ca="1" si="616"/>
        <v>0</v>
      </c>
      <c r="R9850" s="38">
        <f t="shared" si="617"/>
        <v>10</v>
      </c>
      <c r="S9850" s="38">
        <f t="shared" ca="1" si="618"/>
        <v>0</v>
      </c>
      <c r="T9850" s="38">
        <f t="shared" ca="1" si="615"/>
        <v>10</v>
      </c>
      <c r="U9850" s="38">
        <f ca="1">SUM($R$9:S9850)</f>
        <v>-254580</v>
      </c>
    </row>
    <row r="9851" spans="16:21" x14ac:dyDescent="0.2">
      <c r="P9851">
        <v>9843</v>
      </c>
      <c r="Q9851" s="37">
        <f t="shared" ca="1" si="616"/>
        <v>0</v>
      </c>
      <c r="R9851" s="38">
        <f t="shared" si="617"/>
        <v>10</v>
      </c>
      <c r="S9851" s="38">
        <f t="shared" ca="1" si="618"/>
        <v>0</v>
      </c>
      <c r="T9851" s="38">
        <f t="shared" ca="1" si="615"/>
        <v>10</v>
      </c>
      <c r="U9851" s="38">
        <f ca="1">SUM($R$9:S9851)</f>
        <v>-254570</v>
      </c>
    </row>
    <row r="9852" spans="16:21" x14ac:dyDescent="0.2">
      <c r="P9852">
        <v>9844</v>
      </c>
      <c r="Q9852" s="37">
        <f t="shared" ca="1" si="616"/>
        <v>1</v>
      </c>
      <c r="R9852" s="38">
        <f t="shared" si="617"/>
        <v>10</v>
      </c>
      <c r="S9852" s="38">
        <f t="shared" ca="1" si="618"/>
        <v>-1000</v>
      </c>
      <c r="T9852" s="38">
        <f t="shared" ca="1" si="615"/>
        <v>-990</v>
      </c>
      <c r="U9852" s="38">
        <f ca="1">SUM($R$9:S9852)</f>
        <v>-255560</v>
      </c>
    </row>
    <row r="9853" spans="16:21" x14ac:dyDescent="0.2">
      <c r="P9853">
        <v>9845</v>
      </c>
      <c r="Q9853" s="37">
        <f t="shared" ca="1" si="616"/>
        <v>0</v>
      </c>
      <c r="R9853" s="38">
        <f t="shared" si="617"/>
        <v>10</v>
      </c>
      <c r="S9853" s="38">
        <f t="shared" ca="1" si="618"/>
        <v>0</v>
      </c>
      <c r="T9853" s="38">
        <f t="shared" ca="1" si="615"/>
        <v>10</v>
      </c>
      <c r="U9853" s="38">
        <f ca="1">SUM($R$9:S9853)</f>
        <v>-255550</v>
      </c>
    </row>
    <row r="9854" spans="16:21" x14ac:dyDescent="0.2">
      <c r="P9854">
        <v>9846</v>
      </c>
      <c r="Q9854" s="37">
        <f t="shared" ca="1" si="616"/>
        <v>0</v>
      </c>
      <c r="R9854" s="38">
        <f t="shared" si="617"/>
        <v>10</v>
      </c>
      <c r="S9854" s="38">
        <f t="shared" ca="1" si="618"/>
        <v>0</v>
      </c>
      <c r="T9854" s="38">
        <f t="shared" ca="1" si="615"/>
        <v>10</v>
      </c>
      <c r="U9854" s="38">
        <f ca="1">SUM($R$9:S9854)</f>
        <v>-255540</v>
      </c>
    </row>
    <row r="9855" spans="16:21" x14ac:dyDescent="0.2">
      <c r="P9855">
        <v>9847</v>
      </c>
      <c r="Q9855" s="37">
        <f t="shared" ca="1" si="616"/>
        <v>0</v>
      </c>
      <c r="R9855" s="38">
        <f t="shared" si="617"/>
        <v>10</v>
      </c>
      <c r="S9855" s="38">
        <f t="shared" ca="1" si="618"/>
        <v>0</v>
      </c>
      <c r="T9855" s="38">
        <f t="shared" ca="1" si="615"/>
        <v>10</v>
      </c>
      <c r="U9855" s="38">
        <f ca="1">SUM($R$9:S9855)</f>
        <v>-255530</v>
      </c>
    </row>
    <row r="9856" spans="16:21" x14ac:dyDescent="0.2">
      <c r="P9856">
        <v>9848</v>
      </c>
      <c r="Q9856" s="37">
        <f t="shared" ca="1" si="616"/>
        <v>0</v>
      </c>
      <c r="R9856" s="38">
        <f t="shared" si="617"/>
        <v>10</v>
      </c>
      <c r="S9856" s="38">
        <f t="shared" ca="1" si="618"/>
        <v>0</v>
      </c>
      <c r="T9856" s="38">
        <f t="shared" ca="1" si="615"/>
        <v>10</v>
      </c>
      <c r="U9856" s="38">
        <f ca="1">SUM($R$9:S9856)</f>
        <v>-255520</v>
      </c>
    </row>
    <row r="9857" spans="16:21" x14ac:dyDescent="0.2">
      <c r="P9857">
        <v>9849</v>
      </c>
      <c r="Q9857" s="37">
        <f t="shared" ca="1" si="616"/>
        <v>0</v>
      </c>
      <c r="R9857" s="38">
        <f t="shared" si="617"/>
        <v>10</v>
      </c>
      <c r="S9857" s="38">
        <f t="shared" ca="1" si="618"/>
        <v>0</v>
      </c>
      <c r="T9857" s="38">
        <f t="shared" ca="1" si="615"/>
        <v>10</v>
      </c>
      <c r="U9857" s="38">
        <f ca="1">SUM($R$9:S9857)</f>
        <v>-255510</v>
      </c>
    </row>
    <row r="9858" spans="16:21" x14ac:dyDescent="0.2">
      <c r="P9858">
        <v>9850</v>
      </c>
      <c r="Q9858" s="37">
        <f t="shared" ca="1" si="616"/>
        <v>0</v>
      </c>
      <c r="R9858" s="38">
        <f t="shared" si="617"/>
        <v>10</v>
      </c>
      <c r="S9858" s="38">
        <f t="shared" ca="1" si="618"/>
        <v>0</v>
      </c>
      <c r="T9858" s="38">
        <f t="shared" ca="1" si="615"/>
        <v>10</v>
      </c>
      <c r="U9858" s="38">
        <f ca="1">SUM($R$9:S9858)</f>
        <v>-255500</v>
      </c>
    </row>
    <row r="9859" spans="16:21" x14ac:dyDescent="0.2">
      <c r="P9859">
        <v>9851</v>
      </c>
      <c r="Q9859" s="37">
        <f t="shared" ca="1" si="616"/>
        <v>0</v>
      </c>
      <c r="R9859" s="38">
        <f t="shared" si="617"/>
        <v>10</v>
      </c>
      <c r="S9859" s="38">
        <f t="shared" ca="1" si="618"/>
        <v>0</v>
      </c>
      <c r="T9859" s="38">
        <f t="shared" ca="1" si="615"/>
        <v>10</v>
      </c>
      <c r="U9859" s="38">
        <f ca="1">SUM($R$9:S9859)</f>
        <v>-255490</v>
      </c>
    </row>
    <row r="9860" spans="16:21" x14ac:dyDescent="0.2">
      <c r="P9860">
        <v>9852</v>
      </c>
      <c r="Q9860" s="37">
        <f t="shared" ca="1" si="616"/>
        <v>0</v>
      </c>
      <c r="R9860" s="38">
        <f t="shared" si="617"/>
        <v>10</v>
      </c>
      <c r="S9860" s="38">
        <f t="shared" ca="1" si="618"/>
        <v>0</v>
      </c>
      <c r="T9860" s="38">
        <f t="shared" ca="1" si="615"/>
        <v>10</v>
      </c>
      <c r="U9860" s="38">
        <f ca="1">SUM($R$9:S9860)</f>
        <v>-255480</v>
      </c>
    </row>
    <row r="9861" spans="16:21" x14ac:dyDescent="0.2">
      <c r="P9861">
        <v>9853</v>
      </c>
      <c r="Q9861" s="37">
        <f t="shared" ca="1" si="616"/>
        <v>0</v>
      </c>
      <c r="R9861" s="38">
        <f t="shared" si="617"/>
        <v>10</v>
      </c>
      <c r="S9861" s="38">
        <f t="shared" ca="1" si="618"/>
        <v>0</v>
      </c>
      <c r="T9861" s="38">
        <f t="shared" ca="1" si="615"/>
        <v>10</v>
      </c>
      <c r="U9861" s="38">
        <f ca="1">SUM($R$9:S9861)</f>
        <v>-255470</v>
      </c>
    </row>
    <row r="9862" spans="16:21" x14ac:dyDescent="0.2">
      <c r="P9862">
        <v>9854</v>
      </c>
      <c r="Q9862" s="37">
        <f t="shared" ca="1" si="616"/>
        <v>0</v>
      </c>
      <c r="R9862" s="38">
        <f t="shared" si="617"/>
        <v>10</v>
      </c>
      <c r="S9862" s="38">
        <f t="shared" ca="1" si="618"/>
        <v>0</v>
      </c>
      <c r="T9862" s="38">
        <f t="shared" ca="1" si="615"/>
        <v>10</v>
      </c>
      <c r="U9862" s="38">
        <f ca="1">SUM($R$9:S9862)</f>
        <v>-255460</v>
      </c>
    </row>
    <row r="9863" spans="16:21" x14ac:dyDescent="0.2">
      <c r="P9863">
        <v>9855</v>
      </c>
      <c r="Q9863" s="37">
        <f t="shared" ca="1" si="616"/>
        <v>0</v>
      </c>
      <c r="R9863" s="38">
        <f t="shared" si="617"/>
        <v>10</v>
      </c>
      <c r="S9863" s="38">
        <f t="shared" ca="1" si="618"/>
        <v>0</v>
      </c>
      <c r="T9863" s="38">
        <f t="shared" ca="1" si="615"/>
        <v>10</v>
      </c>
      <c r="U9863" s="38">
        <f ca="1">SUM($R$9:S9863)</f>
        <v>-255450</v>
      </c>
    </row>
    <row r="9864" spans="16:21" x14ac:dyDescent="0.2">
      <c r="P9864">
        <v>9856</v>
      </c>
      <c r="Q9864" s="37">
        <f t="shared" ca="1" si="616"/>
        <v>0</v>
      </c>
      <c r="R9864" s="38">
        <f t="shared" si="617"/>
        <v>10</v>
      </c>
      <c r="S9864" s="38">
        <f t="shared" ca="1" si="618"/>
        <v>0</v>
      </c>
      <c r="T9864" s="38">
        <f t="shared" ca="1" si="615"/>
        <v>10</v>
      </c>
      <c r="U9864" s="38">
        <f ca="1">SUM($R$9:S9864)</f>
        <v>-255440</v>
      </c>
    </row>
    <row r="9865" spans="16:21" x14ac:dyDescent="0.2">
      <c r="P9865">
        <v>9857</v>
      </c>
      <c r="Q9865" s="37">
        <f t="shared" ca="1" si="616"/>
        <v>0</v>
      </c>
      <c r="R9865" s="38">
        <f t="shared" si="617"/>
        <v>10</v>
      </c>
      <c r="S9865" s="38">
        <f t="shared" ca="1" si="618"/>
        <v>0</v>
      </c>
      <c r="T9865" s="38">
        <f t="shared" ca="1" si="615"/>
        <v>10</v>
      </c>
      <c r="U9865" s="38">
        <f ca="1">SUM($R$9:S9865)</f>
        <v>-255430</v>
      </c>
    </row>
    <row r="9866" spans="16:21" x14ac:dyDescent="0.2">
      <c r="P9866">
        <v>9858</v>
      </c>
      <c r="Q9866" s="37">
        <f t="shared" ca="1" si="616"/>
        <v>0</v>
      </c>
      <c r="R9866" s="38">
        <f t="shared" si="617"/>
        <v>10</v>
      </c>
      <c r="S9866" s="38">
        <f t="shared" ca="1" si="618"/>
        <v>0</v>
      </c>
      <c r="T9866" s="38">
        <f t="shared" ref="T9866:T9929" ca="1" si="619">R9866+S9866</f>
        <v>10</v>
      </c>
      <c r="U9866" s="38">
        <f ca="1">SUM($R$9:S9866)</f>
        <v>-255420</v>
      </c>
    </row>
    <row r="9867" spans="16:21" x14ac:dyDescent="0.2">
      <c r="P9867">
        <v>9859</v>
      </c>
      <c r="Q9867" s="37">
        <f t="shared" ca="1" si="616"/>
        <v>0</v>
      </c>
      <c r="R9867" s="38">
        <f t="shared" si="617"/>
        <v>10</v>
      </c>
      <c r="S9867" s="38">
        <f t="shared" ca="1" si="618"/>
        <v>0</v>
      </c>
      <c r="T9867" s="38">
        <f t="shared" ca="1" si="619"/>
        <v>10</v>
      </c>
      <c r="U9867" s="38">
        <f ca="1">SUM($R$9:S9867)</f>
        <v>-255410</v>
      </c>
    </row>
    <row r="9868" spans="16:21" x14ac:dyDescent="0.2">
      <c r="P9868">
        <v>9860</v>
      </c>
      <c r="Q9868" s="37">
        <f t="shared" ca="1" si="616"/>
        <v>0</v>
      </c>
      <c r="R9868" s="38">
        <f t="shared" si="617"/>
        <v>10</v>
      </c>
      <c r="S9868" s="38">
        <f t="shared" ca="1" si="618"/>
        <v>0</v>
      </c>
      <c r="T9868" s="38">
        <f t="shared" ca="1" si="619"/>
        <v>10</v>
      </c>
      <c r="U9868" s="38">
        <f ca="1">SUM($R$9:S9868)</f>
        <v>-255400</v>
      </c>
    </row>
    <row r="9869" spans="16:21" x14ac:dyDescent="0.2">
      <c r="P9869">
        <v>9861</v>
      </c>
      <c r="Q9869" s="37">
        <f t="shared" ca="1" si="616"/>
        <v>0</v>
      </c>
      <c r="R9869" s="38">
        <f t="shared" si="617"/>
        <v>10</v>
      </c>
      <c r="S9869" s="38">
        <f t="shared" ca="1" si="618"/>
        <v>0</v>
      </c>
      <c r="T9869" s="38">
        <f t="shared" ca="1" si="619"/>
        <v>10</v>
      </c>
      <c r="U9869" s="38">
        <f ca="1">SUM($R$9:S9869)</f>
        <v>-255390</v>
      </c>
    </row>
    <row r="9870" spans="16:21" x14ac:dyDescent="0.2">
      <c r="P9870">
        <v>9862</v>
      </c>
      <c r="Q9870" s="37">
        <f t="shared" ca="1" si="616"/>
        <v>0</v>
      </c>
      <c r="R9870" s="38">
        <f t="shared" si="617"/>
        <v>10</v>
      </c>
      <c r="S9870" s="38">
        <f t="shared" ca="1" si="618"/>
        <v>0</v>
      </c>
      <c r="T9870" s="38">
        <f t="shared" ca="1" si="619"/>
        <v>10</v>
      </c>
      <c r="U9870" s="38">
        <f ca="1">SUM($R$9:S9870)</f>
        <v>-255380</v>
      </c>
    </row>
    <row r="9871" spans="16:21" x14ac:dyDescent="0.2">
      <c r="P9871">
        <v>9863</v>
      </c>
      <c r="Q9871" s="37">
        <f t="shared" ca="1" si="616"/>
        <v>0</v>
      </c>
      <c r="R9871" s="38">
        <f t="shared" si="617"/>
        <v>10</v>
      </c>
      <c r="S9871" s="38">
        <f t="shared" ca="1" si="618"/>
        <v>0</v>
      </c>
      <c r="T9871" s="38">
        <f t="shared" ca="1" si="619"/>
        <v>10</v>
      </c>
      <c r="U9871" s="38">
        <f ca="1">SUM($R$9:S9871)</f>
        <v>-255370</v>
      </c>
    </row>
    <row r="9872" spans="16:21" x14ac:dyDescent="0.2">
      <c r="P9872">
        <v>9864</v>
      </c>
      <c r="Q9872" s="37">
        <f t="shared" ca="1" si="616"/>
        <v>0</v>
      </c>
      <c r="R9872" s="38">
        <f t="shared" si="617"/>
        <v>10</v>
      </c>
      <c r="S9872" s="38">
        <f t="shared" ca="1" si="618"/>
        <v>0</v>
      </c>
      <c r="T9872" s="38">
        <f t="shared" ca="1" si="619"/>
        <v>10</v>
      </c>
      <c r="U9872" s="38">
        <f ca="1">SUM($R$9:S9872)</f>
        <v>-255360</v>
      </c>
    </row>
    <row r="9873" spans="16:21" x14ac:dyDescent="0.2">
      <c r="P9873">
        <v>9865</v>
      </c>
      <c r="Q9873" s="37">
        <f t="shared" ca="1" si="616"/>
        <v>0</v>
      </c>
      <c r="R9873" s="38">
        <f t="shared" si="617"/>
        <v>10</v>
      </c>
      <c r="S9873" s="38">
        <f t="shared" ca="1" si="618"/>
        <v>0</v>
      </c>
      <c r="T9873" s="38">
        <f t="shared" ca="1" si="619"/>
        <v>10</v>
      </c>
      <c r="U9873" s="38">
        <f ca="1">SUM($R$9:S9873)</f>
        <v>-255350</v>
      </c>
    </row>
    <row r="9874" spans="16:21" x14ac:dyDescent="0.2">
      <c r="P9874">
        <v>9866</v>
      </c>
      <c r="Q9874" s="37">
        <f t="shared" ca="1" si="616"/>
        <v>0</v>
      </c>
      <c r="R9874" s="38">
        <f t="shared" si="617"/>
        <v>10</v>
      </c>
      <c r="S9874" s="38">
        <f t="shared" ca="1" si="618"/>
        <v>0</v>
      </c>
      <c r="T9874" s="38">
        <f t="shared" ca="1" si="619"/>
        <v>10</v>
      </c>
      <c r="U9874" s="38">
        <f ca="1">SUM($R$9:S9874)</f>
        <v>-255340</v>
      </c>
    </row>
    <row r="9875" spans="16:21" x14ac:dyDescent="0.2">
      <c r="P9875">
        <v>9867</v>
      </c>
      <c r="Q9875" s="37">
        <f t="shared" ca="1" si="616"/>
        <v>0</v>
      </c>
      <c r="R9875" s="38">
        <f t="shared" si="617"/>
        <v>10</v>
      </c>
      <c r="S9875" s="38">
        <f t="shared" ca="1" si="618"/>
        <v>0</v>
      </c>
      <c r="T9875" s="38">
        <f t="shared" ca="1" si="619"/>
        <v>10</v>
      </c>
      <c r="U9875" s="38">
        <f ca="1">SUM($R$9:S9875)</f>
        <v>-255330</v>
      </c>
    </row>
    <row r="9876" spans="16:21" x14ac:dyDescent="0.2">
      <c r="P9876">
        <v>9868</v>
      </c>
      <c r="Q9876" s="37">
        <f t="shared" ca="1" si="616"/>
        <v>0</v>
      </c>
      <c r="R9876" s="38">
        <f t="shared" si="617"/>
        <v>10</v>
      </c>
      <c r="S9876" s="38">
        <f t="shared" ca="1" si="618"/>
        <v>0</v>
      </c>
      <c r="T9876" s="38">
        <f t="shared" ca="1" si="619"/>
        <v>10</v>
      </c>
      <c r="U9876" s="38">
        <f ca="1">SUM($R$9:S9876)</f>
        <v>-255320</v>
      </c>
    </row>
    <row r="9877" spans="16:21" x14ac:dyDescent="0.2">
      <c r="P9877">
        <v>9869</v>
      </c>
      <c r="Q9877" s="37">
        <f t="shared" ca="1" si="616"/>
        <v>0</v>
      </c>
      <c r="R9877" s="38">
        <f t="shared" si="617"/>
        <v>10</v>
      </c>
      <c r="S9877" s="38">
        <f t="shared" ca="1" si="618"/>
        <v>0</v>
      </c>
      <c r="T9877" s="38">
        <f t="shared" ca="1" si="619"/>
        <v>10</v>
      </c>
      <c r="U9877" s="38">
        <f ca="1">SUM($R$9:S9877)</f>
        <v>-255310</v>
      </c>
    </row>
    <row r="9878" spans="16:21" x14ac:dyDescent="0.2">
      <c r="P9878">
        <v>9870</v>
      </c>
      <c r="Q9878" s="37">
        <f t="shared" ca="1" si="616"/>
        <v>0</v>
      </c>
      <c r="R9878" s="38">
        <f t="shared" si="617"/>
        <v>10</v>
      </c>
      <c r="S9878" s="38">
        <f t="shared" ca="1" si="618"/>
        <v>0</v>
      </c>
      <c r="T9878" s="38">
        <f t="shared" ca="1" si="619"/>
        <v>10</v>
      </c>
      <c r="U9878" s="38">
        <f ca="1">SUM($R$9:S9878)</f>
        <v>-255300</v>
      </c>
    </row>
    <row r="9879" spans="16:21" x14ac:dyDescent="0.2">
      <c r="P9879">
        <v>9871</v>
      </c>
      <c r="Q9879" s="37">
        <f t="shared" ca="1" si="616"/>
        <v>0</v>
      </c>
      <c r="R9879" s="38">
        <f t="shared" si="617"/>
        <v>10</v>
      </c>
      <c r="S9879" s="38">
        <f t="shared" ca="1" si="618"/>
        <v>0</v>
      </c>
      <c r="T9879" s="38">
        <f t="shared" ca="1" si="619"/>
        <v>10</v>
      </c>
      <c r="U9879" s="38">
        <f ca="1">SUM($R$9:S9879)</f>
        <v>-255290</v>
      </c>
    </row>
    <row r="9880" spans="16:21" x14ac:dyDescent="0.2">
      <c r="P9880">
        <v>9872</v>
      </c>
      <c r="Q9880" s="37">
        <f t="shared" ca="1" si="616"/>
        <v>0</v>
      </c>
      <c r="R9880" s="38">
        <f t="shared" si="617"/>
        <v>10</v>
      </c>
      <c r="S9880" s="38">
        <f t="shared" ca="1" si="618"/>
        <v>0</v>
      </c>
      <c r="T9880" s="38">
        <f t="shared" ca="1" si="619"/>
        <v>10</v>
      </c>
      <c r="U9880" s="38">
        <f ca="1">SUM($R$9:S9880)</f>
        <v>-255280</v>
      </c>
    </row>
    <row r="9881" spans="16:21" x14ac:dyDescent="0.2">
      <c r="P9881">
        <v>9873</v>
      </c>
      <c r="Q9881" s="37">
        <f t="shared" ca="1" si="616"/>
        <v>0</v>
      </c>
      <c r="R9881" s="38">
        <f t="shared" si="617"/>
        <v>10</v>
      </c>
      <c r="S9881" s="38">
        <f t="shared" ca="1" si="618"/>
        <v>0</v>
      </c>
      <c r="T9881" s="38">
        <f t="shared" ca="1" si="619"/>
        <v>10</v>
      </c>
      <c r="U9881" s="38">
        <f ca="1">SUM($R$9:S9881)</f>
        <v>-255270</v>
      </c>
    </row>
    <row r="9882" spans="16:21" x14ac:dyDescent="0.2">
      <c r="P9882">
        <v>9874</v>
      </c>
      <c r="Q9882" s="37">
        <f t="shared" ca="1" si="616"/>
        <v>0</v>
      </c>
      <c r="R9882" s="38">
        <f t="shared" si="617"/>
        <v>10</v>
      </c>
      <c r="S9882" s="38">
        <f t="shared" ca="1" si="618"/>
        <v>0</v>
      </c>
      <c r="T9882" s="38">
        <f t="shared" ca="1" si="619"/>
        <v>10</v>
      </c>
      <c r="U9882" s="38">
        <f ca="1">SUM($R$9:S9882)</f>
        <v>-255260</v>
      </c>
    </row>
    <row r="9883" spans="16:21" x14ac:dyDescent="0.2">
      <c r="P9883">
        <v>9875</v>
      </c>
      <c r="Q9883" s="37">
        <f t="shared" ca="1" si="616"/>
        <v>0</v>
      </c>
      <c r="R9883" s="38">
        <f t="shared" si="617"/>
        <v>10</v>
      </c>
      <c r="S9883" s="38">
        <f t="shared" ca="1" si="618"/>
        <v>0</v>
      </c>
      <c r="T9883" s="38">
        <f t="shared" ca="1" si="619"/>
        <v>10</v>
      </c>
      <c r="U9883" s="38">
        <f ca="1">SUM($R$9:S9883)</f>
        <v>-255250</v>
      </c>
    </row>
    <row r="9884" spans="16:21" x14ac:dyDescent="0.2">
      <c r="P9884">
        <v>9876</v>
      </c>
      <c r="Q9884" s="37">
        <f t="shared" ca="1" si="616"/>
        <v>0</v>
      </c>
      <c r="R9884" s="38">
        <f t="shared" si="617"/>
        <v>10</v>
      </c>
      <c r="S9884" s="38">
        <f t="shared" ca="1" si="618"/>
        <v>0</v>
      </c>
      <c r="T9884" s="38">
        <f t="shared" ca="1" si="619"/>
        <v>10</v>
      </c>
      <c r="U9884" s="38">
        <f ca="1">SUM($R$9:S9884)</f>
        <v>-255240</v>
      </c>
    </row>
    <row r="9885" spans="16:21" x14ac:dyDescent="0.2">
      <c r="P9885">
        <v>9877</v>
      </c>
      <c r="Q9885" s="37">
        <f t="shared" ca="1" si="616"/>
        <v>0</v>
      </c>
      <c r="R9885" s="38">
        <f t="shared" si="617"/>
        <v>10</v>
      </c>
      <c r="S9885" s="38">
        <f t="shared" ca="1" si="618"/>
        <v>0</v>
      </c>
      <c r="T9885" s="38">
        <f t="shared" ca="1" si="619"/>
        <v>10</v>
      </c>
      <c r="U9885" s="38">
        <f ca="1">SUM($R$9:S9885)</f>
        <v>-255230</v>
      </c>
    </row>
    <row r="9886" spans="16:21" x14ac:dyDescent="0.2">
      <c r="P9886">
        <v>9878</v>
      </c>
      <c r="Q9886" s="37">
        <f t="shared" ca="1" si="616"/>
        <v>0</v>
      </c>
      <c r="R9886" s="38">
        <f t="shared" si="617"/>
        <v>10</v>
      </c>
      <c r="S9886" s="38">
        <f t="shared" ca="1" si="618"/>
        <v>0</v>
      </c>
      <c r="T9886" s="38">
        <f t="shared" ca="1" si="619"/>
        <v>10</v>
      </c>
      <c r="U9886" s="38">
        <f ca="1">SUM($R$9:S9886)</f>
        <v>-255220</v>
      </c>
    </row>
    <row r="9887" spans="16:21" x14ac:dyDescent="0.2">
      <c r="P9887">
        <v>9879</v>
      </c>
      <c r="Q9887" s="37">
        <f t="shared" ca="1" si="616"/>
        <v>0</v>
      </c>
      <c r="R9887" s="38">
        <f t="shared" si="617"/>
        <v>10</v>
      </c>
      <c r="S9887" s="38">
        <f t="shared" ca="1" si="618"/>
        <v>0</v>
      </c>
      <c r="T9887" s="38">
        <f t="shared" ca="1" si="619"/>
        <v>10</v>
      </c>
      <c r="U9887" s="38">
        <f ca="1">SUM($R$9:S9887)</f>
        <v>-255210</v>
      </c>
    </row>
    <row r="9888" spans="16:21" x14ac:dyDescent="0.2">
      <c r="P9888">
        <v>9880</v>
      </c>
      <c r="Q9888" s="37">
        <f t="shared" ca="1" si="616"/>
        <v>0</v>
      </c>
      <c r="R9888" s="38">
        <f t="shared" si="617"/>
        <v>10</v>
      </c>
      <c r="S9888" s="38">
        <f t="shared" ca="1" si="618"/>
        <v>0</v>
      </c>
      <c r="T9888" s="38">
        <f t="shared" ca="1" si="619"/>
        <v>10</v>
      </c>
      <c r="U9888" s="38">
        <f ca="1">SUM($R$9:S9888)</f>
        <v>-255200</v>
      </c>
    </row>
    <row r="9889" spans="16:21" x14ac:dyDescent="0.2">
      <c r="P9889">
        <v>9881</v>
      </c>
      <c r="Q9889" s="37">
        <f t="shared" ca="1" si="616"/>
        <v>1</v>
      </c>
      <c r="R9889" s="38">
        <f t="shared" si="617"/>
        <v>10</v>
      </c>
      <c r="S9889" s="38">
        <f t="shared" ca="1" si="618"/>
        <v>-1000</v>
      </c>
      <c r="T9889" s="38">
        <f t="shared" ca="1" si="619"/>
        <v>-990</v>
      </c>
      <c r="U9889" s="38">
        <f ca="1">SUM($R$9:S9889)</f>
        <v>-256190</v>
      </c>
    </row>
    <row r="9890" spans="16:21" x14ac:dyDescent="0.2">
      <c r="P9890">
        <v>9882</v>
      </c>
      <c r="Q9890" s="37">
        <f t="shared" ca="1" si="616"/>
        <v>0</v>
      </c>
      <c r="R9890" s="38">
        <f t="shared" si="617"/>
        <v>10</v>
      </c>
      <c r="S9890" s="38">
        <f t="shared" ca="1" si="618"/>
        <v>0</v>
      </c>
      <c r="T9890" s="38">
        <f t="shared" ca="1" si="619"/>
        <v>10</v>
      </c>
      <c r="U9890" s="38">
        <f ca="1">SUM($R$9:S9890)</f>
        <v>-256180</v>
      </c>
    </row>
    <row r="9891" spans="16:21" x14ac:dyDescent="0.2">
      <c r="P9891">
        <v>9883</v>
      </c>
      <c r="Q9891" s="37">
        <f t="shared" ca="1" si="616"/>
        <v>0</v>
      </c>
      <c r="R9891" s="38">
        <f t="shared" si="617"/>
        <v>10</v>
      </c>
      <c r="S9891" s="38">
        <f t="shared" ca="1" si="618"/>
        <v>0</v>
      </c>
      <c r="T9891" s="38">
        <f t="shared" ca="1" si="619"/>
        <v>10</v>
      </c>
      <c r="U9891" s="38">
        <f ca="1">SUM($R$9:S9891)</f>
        <v>-256170</v>
      </c>
    </row>
    <row r="9892" spans="16:21" x14ac:dyDescent="0.2">
      <c r="P9892">
        <v>9884</v>
      </c>
      <c r="Q9892" s="37">
        <f t="shared" ca="1" si="616"/>
        <v>0</v>
      </c>
      <c r="R9892" s="38">
        <f t="shared" si="617"/>
        <v>10</v>
      </c>
      <c r="S9892" s="38">
        <f t="shared" ca="1" si="618"/>
        <v>0</v>
      </c>
      <c r="T9892" s="38">
        <f t="shared" ca="1" si="619"/>
        <v>10</v>
      </c>
      <c r="U9892" s="38">
        <f ca="1">SUM($R$9:S9892)</f>
        <v>-256160</v>
      </c>
    </row>
    <row r="9893" spans="16:21" x14ac:dyDescent="0.2">
      <c r="P9893">
        <v>9885</v>
      </c>
      <c r="Q9893" s="37">
        <f t="shared" ca="1" si="616"/>
        <v>0</v>
      </c>
      <c r="R9893" s="38">
        <f t="shared" si="617"/>
        <v>10</v>
      </c>
      <c r="S9893" s="38">
        <f t="shared" ca="1" si="618"/>
        <v>0</v>
      </c>
      <c r="T9893" s="38">
        <f t="shared" ca="1" si="619"/>
        <v>10</v>
      </c>
      <c r="U9893" s="38">
        <f ca="1">SUM($R$9:S9893)</f>
        <v>-256150</v>
      </c>
    </row>
    <row r="9894" spans="16:21" x14ac:dyDescent="0.2">
      <c r="P9894">
        <v>9886</v>
      </c>
      <c r="Q9894" s="37">
        <f t="shared" ca="1" si="616"/>
        <v>0</v>
      </c>
      <c r="R9894" s="38">
        <f t="shared" si="617"/>
        <v>10</v>
      </c>
      <c r="S9894" s="38">
        <f t="shared" ca="1" si="618"/>
        <v>0</v>
      </c>
      <c r="T9894" s="38">
        <f t="shared" ca="1" si="619"/>
        <v>10</v>
      </c>
      <c r="U9894" s="38">
        <f ca="1">SUM($R$9:S9894)</f>
        <v>-256140</v>
      </c>
    </row>
    <row r="9895" spans="16:21" x14ac:dyDescent="0.2">
      <c r="P9895">
        <v>9887</v>
      </c>
      <c r="Q9895" s="37">
        <f t="shared" ca="1" si="616"/>
        <v>0</v>
      </c>
      <c r="R9895" s="38">
        <f t="shared" si="617"/>
        <v>10</v>
      </c>
      <c r="S9895" s="38">
        <f t="shared" ca="1" si="618"/>
        <v>0</v>
      </c>
      <c r="T9895" s="38">
        <f t="shared" ca="1" si="619"/>
        <v>10</v>
      </c>
      <c r="U9895" s="38">
        <f ca="1">SUM($R$9:S9895)</f>
        <v>-256130</v>
      </c>
    </row>
    <row r="9896" spans="16:21" x14ac:dyDescent="0.2">
      <c r="P9896">
        <v>9888</v>
      </c>
      <c r="Q9896" s="37">
        <f t="shared" ca="1" si="616"/>
        <v>0</v>
      </c>
      <c r="R9896" s="38">
        <f t="shared" si="617"/>
        <v>10</v>
      </c>
      <c r="S9896" s="38">
        <f t="shared" ca="1" si="618"/>
        <v>0</v>
      </c>
      <c r="T9896" s="38">
        <f t="shared" ca="1" si="619"/>
        <v>10</v>
      </c>
      <c r="U9896" s="38">
        <f ca="1">SUM($R$9:S9896)</f>
        <v>-256120</v>
      </c>
    </row>
    <row r="9897" spans="16:21" x14ac:dyDescent="0.2">
      <c r="P9897">
        <v>9889</v>
      </c>
      <c r="Q9897" s="37">
        <f t="shared" ca="1" si="616"/>
        <v>0</v>
      </c>
      <c r="R9897" s="38">
        <f t="shared" si="617"/>
        <v>10</v>
      </c>
      <c r="S9897" s="38">
        <f t="shared" ca="1" si="618"/>
        <v>0</v>
      </c>
      <c r="T9897" s="38">
        <f t="shared" ca="1" si="619"/>
        <v>10</v>
      </c>
      <c r="U9897" s="38">
        <f ca="1">SUM($R$9:S9897)</f>
        <v>-256110</v>
      </c>
    </row>
    <row r="9898" spans="16:21" x14ac:dyDescent="0.2">
      <c r="P9898">
        <v>9890</v>
      </c>
      <c r="Q9898" s="37">
        <f t="shared" ca="1" si="616"/>
        <v>0</v>
      </c>
      <c r="R9898" s="38">
        <f t="shared" si="617"/>
        <v>10</v>
      </c>
      <c r="S9898" s="38">
        <f t="shared" ca="1" si="618"/>
        <v>0</v>
      </c>
      <c r="T9898" s="38">
        <f t="shared" ca="1" si="619"/>
        <v>10</v>
      </c>
      <c r="U9898" s="38">
        <f ca="1">SUM($R$9:S9898)</f>
        <v>-256100</v>
      </c>
    </row>
    <row r="9899" spans="16:21" x14ac:dyDescent="0.2">
      <c r="P9899">
        <v>9891</v>
      </c>
      <c r="Q9899" s="37">
        <f t="shared" ca="1" si="616"/>
        <v>0</v>
      </c>
      <c r="R9899" s="38">
        <f t="shared" si="617"/>
        <v>10</v>
      </c>
      <c r="S9899" s="38">
        <f t="shared" ca="1" si="618"/>
        <v>0</v>
      </c>
      <c r="T9899" s="38">
        <f t="shared" ca="1" si="619"/>
        <v>10</v>
      </c>
      <c r="U9899" s="38">
        <f ca="1">SUM($R$9:S9899)</f>
        <v>-256090</v>
      </c>
    </row>
    <row r="9900" spans="16:21" x14ac:dyDescent="0.2">
      <c r="P9900">
        <v>9892</v>
      </c>
      <c r="Q9900" s="37">
        <f t="shared" ca="1" si="616"/>
        <v>0</v>
      </c>
      <c r="R9900" s="38">
        <f t="shared" si="617"/>
        <v>10</v>
      </c>
      <c r="S9900" s="38">
        <f t="shared" ca="1" si="618"/>
        <v>0</v>
      </c>
      <c r="T9900" s="38">
        <f t="shared" ca="1" si="619"/>
        <v>10</v>
      </c>
      <c r="U9900" s="38">
        <f ca="1">SUM($R$9:S9900)</f>
        <v>-256080</v>
      </c>
    </row>
    <row r="9901" spans="16:21" x14ac:dyDescent="0.2">
      <c r="P9901">
        <v>9893</v>
      </c>
      <c r="Q9901" s="37">
        <f t="shared" ca="1" si="616"/>
        <v>0</v>
      </c>
      <c r="R9901" s="38">
        <f t="shared" si="617"/>
        <v>10</v>
      </c>
      <c r="S9901" s="38">
        <f t="shared" ca="1" si="618"/>
        <v>0</v>
      </c>
      <c r="T9901" s="38">
        <f t="shared" ca="1" si="619"/>
        <v>10</v>
      </c>
      <c r="U9901" s="38">
        <f ca="1">SUM($R$9:S9901)</f>
        <v>-256070</v>
      </c>
    </row>
    <row r="9902" spans="16:21" x14ac:dyDescent="0.2">
      <c r="P9902">
        <v>9894</v>
      </c>
      <c r="Q9902" s="37">
        <f t="shared" ca="1" si="616"/>
        <v>0</v>
      </c>
      <c r="R9902" s="38">
        <f t="shared" si="617"/>
        <v>10</v>
      </c>
      <c r="S9902" s="38">
        <f t="shared" ca="1" si="618"/>
        <v>0</v>
      </c>
      <c r="T9902" s="38">
        <f t="shared" ca="1" si="619"/>
        <v>10</v>
      </c>
      <c r="U9902" s="38">
        <f ca="1">SUM($R$9:S9902)</f>
        <v>-256060</v>
      </c>
    </row>
    <row r="9903" spans="16:21" x14ac:dyDescent="0.2">
      <c r="P9903">
        <v>9895</v>
      </c>
      <c r="Q9903" s="37">
        <f t="shared" ca="1" si="616"/>
        <v>0</v>
      </c>
      <c r="R9903" s="38">
        <f t="shared" si="617"/>
        <v>10</v>
      </c>
      <c r="S9903" s="38">
        <f t="shared" ca="1" si="618"/>
        <v>0</v>
      </c>
      <c r="T9903" s="38">
        <f t="shared" ca="1" si="619"/>
        <v>10</v>
      </c>
      <c r="U9903" s="38">
        <f ca="1">SUM($R$9:S9903)</f>
        <v>-256050</v>
      </c>
    </row>
    <row r="9904" spans="16:21" x14ac:dyDescent="0.2">
      <c r="P9904">
        <v>9896</v>
      </c>
      <c r="Q9904" s="37">
        <f t="shared" ca="1" si="616"/>
        <v>0</v>
      </c>
      <c r="R9904" s="38">
        <f t="shared" si="617"/>
        <v>10</v>
      </c>
      <c r="S9904" s="38">
        <f t="shared" ca="1" si="618"/>
        <v>0</v>
      </c>
      <c r="T9904" s="38">
        <f t="shared" ca="1" si="619"/>
        <v>10</v>
      </c>
      <c r="U9904" s="38">
        <f ca="1">SUM($R$9:S9904)</f>
        <v>-256040</v>
      </c>
    </row>
    <row r="9905" spans="16:21" x14ac:dyDescent="0.2">
      <c r="P9905">
        <v>9897</v>
      </c>
      <c r="Q9905" s="37">
        <f t="shared" ref="Q9905:Q9968" ca="1" si="620">IF(RAND()&lt;$C$2,1,0)</f>
        <v>0</v>
      </c>
      <c r="R9905" s="38">
        <f t="shared" ref="R9905:R9968" si="621">$G$2</f>
        <v>10</v>
      </c>
      <c r="S9905" s="38">
        <f t="shared" ref="S9905:S9968" ca="1" si="622">IF(Q9905=1,$G$3,$G$4)</f>
        <v>0</v>
      </c>
      <c r="T9905" s="38">
        <f t="shared" ca="1" si="619"/>
        <v>10</v>
      </c>
      <c r="U9905" s="38">
        <f ca="1">SUM($R$9:S9905)</f>
        <v>-256030</v>
      </c>
    </row>
    <row r="9906" spans="16:21" x14ac:dyDescent="0.2">
      <c r="P9906">
        <v>9898</v>
      </c>
      <c r="Q9906" s="37">
        <f t="shared" ca="1" si="620"/>
        <v>0</v>
      </c>
      <c r="R9906" s="38">
        <f t="shared" si="621"/>
        <v>10</v>
      </c>
      <c r="S9906" s="38">
        <f t="shared" ca="1" si="622"/>
        <v>0</v>
      </c>
      <c r="T9906" s="38">
        <f t="shared" ca="1" si="619"/>
        <v>10</v>
      </c>
      <c r="U9906" s="38">
        <f ca="1">SUM($R$9:S9906)</f>
        <v>-256020</v>
      </c>
    </row>
    <row r="9907" spans="16:21" x14ac:dyDescent="0.2">
      <c r="P9907">
        <v>9899</v>
      </c>
      <c r="Q9907" s="37">
        <f t="shared" ca="1" si="620"/>
        <v>0</v>
      </c>
      <c r="R9907" s="38">
        <f t="shared" si="621"/>
        <v>10</v>
      </c>
      <c r="S9907" s="38">
        <f t="shared" ca="1" si="622"/>
        <v>0</v>
      </c>
      <c r="T9907" s="38">
        <f t="shared" ca="1" si="619"/>
        <v>10</v>
      </c>
      <c r="U9907" s="38">
        <f ca="1">SUM($R$9:S9907)</f>
        <v>-256010</v>
      </c>
    </row>
    <row r="9908" spans="16:21" x14ac:dyDescent="0.2">
      <c r="P9908">
        <v>9900</v>
      </c>
      <c r="Q9908" s="37">
        <f t="shared" ca="1" si="620"/>
        <v>0</v>
      </c>
      <c r="R9908" s="38">
        <f t="shared" si="621"/>
        <v>10</v>
      </c>
      <c r="S9908" s="38">
        <f t="shared" ca="1" si="622"/>
        <v>0</v>
      </c>
      <c r="T9908" s="38">
        <f t="shared" ca="1" si="619"/>
        <v>10</v>
      </c>
      <c r="U9908" s="38">
        <f ca="1">SUM($R$9:S9908)</f>
        <v>-256000</v>
      </c>
    </row>
    <row r="9909" spans="16:21" x14ac:dyDescent="0.2">
      <c r="P9909">
        <v>9901</v>
      </c>
      <c r="Q9909" s="37">
        <f t="shared" ca="1" si="620"/>
        <v>0</v>
      </c>
      <c r="R9909" s="38">
        <f t="shared" si="621"/>
        <v>10</v>
      </c>
      <c r="S9909" s="38">
        <f t="shared" ca="1" si="622"/>
        <v>0</v>
      </c>
      <c r="T9909" s="38">
        <f t="shared" ca="1" si="619"/>
        <v>10</v>
      </c>
      <c r="U9909" s="38">
        <f ca="1">SUM($R$9:S9909)</f>
        <v>-255990</v>
      </c>
    </row>
    <row r="9910" spans="16:21" x14ac:dyDescent="0.2">
      <c r="P9910">
        <v>9902</v>
      </c>
      <c r="Q9910" s="37">
        <f t="shared" ca="1" si="620"/>
        <v>0</v>
      </c>
      <c r="R9910" s="38">
        <f t="shared" si="621"/>
        <v>10</v>
      </c>
      <c r="S9910" s="38">
        <f t="shared" ca="1" si="622"/>
        <v>0</v>
      </c>
      <c r="T9910" s="38">
        <f t="shared" ca="1" si="619"/>
        <v>10</v>
      </c>
      <c r="U9910" s="38">
        <f ca="1">SUM($R$9:S9910)</f>
        <v>-255980</v>
      </c>
    </row>
    <row r="9911" spans="16:21" x14ac:dyDescent="0.2">
      <c r="P9911">
        <v>9903</v>
      </c>
      <c r="Q9911" s="37">
        <f t="shared" ca="1" si="620"/>
        <v>0</v>
      </c>
      <c r="R9911" s="38">
        <f t="shared" si="621"/>
        <v>10</v>
      </c>
      <c r="S9911" s="38">
        <f t="shared" ca="1" si="622"/>
        <v>0</v>
      </c>
      <c r="T9911" s="38">
        <f t="shared" ca="1" si="619"/>
        <v>10</v>
      </c>
      <c r="U9911" s="38">
        <f ca="1">SUM($R$9:S9911)</f>
        <v>-255970</v>
      </c>
    </row>
    <row r="9912" spans="16:21" x14ac:dyDescent="0.2">
      <c r="P9912">
        <v>9904</v>
      </c>
      <c r="Q9912" s="37">
        <f t="shared" ca="1" si="620"/>
        <v>0</v>
      </c>
      <c r="R9912" s="38">
        <f t="shared" si="621"/>
        <v>10</v>
      </c>
      <c r="S9912" s="38">
        <f t="shared" ca="1" si="622"/>
        <v>0</v>
      </c>
      <c r="T9912" s="38">
        <f t="shared" ca="1" si="619"/>
        <v>10</v>
      </c>
      <c r="U9912" s="38">
        <f ca="1">SUM($R$9:S9912)</f>
        <v>-255960</v>
      </c>
    </row>
    <row r="9913" spans="16:21" x14ac:dyDescent="0.2">
      <c r="P9913">
        <v>9905</v>
      </c>
      <c r="Q9913" s="37">
        <f t="shared" ca="1" si="620"/>
        <v>0</v>
      </c>
      <c r="R9913" s="38">
        <f t="shared" si="621"/>
        <v>10</v>
      </c>
      <c r="S9913" s="38">
        <f t="shared" ca="1" si="622"/>
        <v>0</v>
      </c>
      <c r="T9913" s="38">
        <f t="shared" ca="1" si="619"/>
        <v>10</v>
      </c>
      <c r="U9913" s="38">
        <f ca="1">SUM($R$9:S9913)</f>
        <v>-255950</v>
      </c>
    </row>
    <row r="9914" spans="16:21" x14ac:dyDescent="0.2">
      <c r="P9914">
        <v>9906</v>
      </c>
      <c r="Q9914" s="37">
        <f t="shared" ca="1" si="620"/>
        <v>0</v>
      </c>
      <c r="R9914" s="38">
        <f t="shared" si="621"/>
        <v>10</v>
      </c>
      <c r="S9914" s="38">
        <f t="shared" ca="1" si="622"/>
        <v>0</v>
      </c>
      <c r="T9914" s="38">
        <f t="shared" ca="1" si="619"/>
        <v>10</v>
      </c>
      <c r="U9914" s="38">
        <f ca="1">SUM($R$9:S9914)</f>
        <v>-255940</v>
      </c>
    </row>
    <row r="9915" spans="16:21" x14ac:dyDescent="0.2">
      <c r="P9915">
        <v>9907</v>
      </c>
      <c r="Q9915" s="37">
        <f t="shared" ca="1" si="620"/>
        <v>0</v>
      </c>
      <c r="R9915" s="38">
        <f t="shared" si="621"/>
        <v>10</v>
      </c>
      <c r="S9915" s="38">
        <f t="shared" ca="1" si="622"/>
        <v>0</v>
      </c>
      <c r="T9915" s="38">
        <f t="shared" ca="1" si="619"/>
        <v>10</v>
      </c>
      <c r="U9915" s="38">
        <f ca="1">SUM($R$9:S9915)</f>
        <v>-255930</v>
      </c>
    </row>
    <row r="9916" spans="16:21" x14ac:dyDescent="0.2">
      <c r="P9916">
        <v>9908</v>
      </c>
      <c r="Q9916" s="37">
        <f t="shared" ca="1" si="620"/>
        <v>0</v>
      </c>
      <c r="R9916" s="38">
        <f t="shared" si="621"/>
        <v>10</v>
      </c>
      <c r="S9916" s="38">
        <f t="shared" ca="1" si="622"/>
        <v>0</v>
      </c>
      <c r="T9916" s="38">
        <f t="shared" ca="1" si="619"/>
        <v>10</v>
      </c>
      <c r="U9916" s="38">
        <f ca="1">SUM($R$9:S9916)</f>
        <v>-255920</v>
      </c>
    </row>
    <row r="9917" spans="16:21" x14ac:dyDescent="0.2">
      <c r="P9917">
        <v>9909</v>
      </c>
      <c r="Q9917" s="37">
        <f t="shared" ca="1" si="620"/>
        <v>0</v>
      </c>
      <c r="R9917" s="38">
        <f t="shared" si="621"/>
        <v>10</v>
      </c>
      <c r="S9917" s="38">
        <f t="shared" ca="1" si="622"/>
        <v>0</v>
      </c>
      <c r="T9917" s="38">
        <f t="shared" ca="1" si="619"/>
        <v>10</v>
      </c>
      <c r="U9917" s="38">
        <f ca="1">SUM($R$9:S9917)</f>
        <v>-255910</v>
      </c>
    </row>
    <row r="9918" spans="16:21" x14ac:dyDescent="0.2">
      <c r="P9918">
        <v>9910</v>
      </c>
      <c r="Q9918" s="37">
        <f t="shared" ca="1" si="620"/>
        <v>0</v>
      </c>
      <c r="R9918" s="38">
        <f t="shared" si="621"/>
        <v>10</v>
      </c>
      <c r="S9918" s="38">
        <f t="shared" ca="1" si="622"/>
        <v>0</v>
      </c>
      <c r="T9918" s="38">
        <f t="shared" ca="1" si="619"/>
        <v>10</v>
      </c>
      <c r="U9918" s="38">
        <f ca="1">SUM($R$9:S9918)</f>
        <v>-255900</v>
      </c>
    </row>
    <row r="9919" spans="16:21" x14ac:dyDescent="0.2">
      <c r="P9919">
        <v>9911</v>
      </c>
      <c r="Q9919" s="37">
        <f t="shared" ca="1" si="620"/>
        <v>0</v>
      </c>
      <c r="R9919" s="38">
        <f t="shared" si="621"/>
        <v>10</v>
      </c>
      <c r="S9919" s="38">
        <f t="shared" ca="1" si="622"/>
        <v>0</v>
      </c>
      <c r="T9919" s="38">
        <f t="shared" ca="1" si="619"/>
        <v>10</v>
      </c>
      <c r="U9919" s="38">
        <f ca="1">SUM($R$9:S9919)</f>
        <v>-255890</v>
      </c>
    </row>
    <row r="9920" spans="16:21" x14ac:dyDescent="0.2">
      <c r="P9920">
        <v>9912</v>
      </c>
      <c r="Q9920" s="37">
        <f t="shared" ca="1" si="620"/>
        <v>0</v>
      </c>
      <c r="R9920" s="38">
        <f t="shared" si="621"/>
        <v>10</v>
      </c>
      <c r="S9920" s="38">
        <f t="shared" ca="1" si="622"/>
        <v>0</v>
      </c>
      <c r="T9920" s="38">
        <f t="shared" ca="1" si="619"/>
        <v>10</v>
      </c>
      <c r="U9920" s="38">
        <f ca="1">SUM($R$9:S9920)</f>
        <v>-255880</v>
      </c>
    </row>
    <row r="9921" spans="16:21" x14ac:dyDescent="0.2">
      <c r="P9921">
        <v>9913</v>
      </c>
      <c r="Q9921" s="37">
        <f t="shared" ca="1" si="620"/>
        <v>0</v>
      </c>
      <c r="R9921" s="38">
        <f t="shared" si="621"/>
        <v>10</v>
      </c>
      <c r="S9921" s="38">
        <f t="shared" ca="1" si="622"/>
        <v>0</v>
      </c>
      <c r="T9921" s="38">
        <f t="shared" ca="1" si="619"/>
        <v>10</v>
      </c>
      <c r="U9921" s="38">
        <f ca="1">SUM($R$9:S9921)</f>
        <v>-255870</v>
      </c>
    </row>
    <row r="9922" spans="16:21" x14ac:dyDescent="0.2">
      <c r="P9922">
        <v>9914</v>
      </c>
      <c r="Q9922" s="37">
        <f t="shared" ca="1" si="620"/>
        <v>1</v>
      </c>
      <c r="R9922" s="38">
        <f t="shared" si="621"/>
        <v>10</v>
      </c>
      <c r="S9922" s="38">
        <f t="shared" ca="1" si="622"/>
        <v>-1000</v>
      </c>
      <c r="T9922" s="38">
        <f t="shared" ca="1" si="619"/>
        <v>-990</v>
      </c>
      <c r="U9922" s="38">
        <f ca="1">SUM($R$9:S9922)</f>
        <v>-256860</v>
      </c>
    </row>
    <row r="9923" spans="16:21" x14ac:dyDescent="0.2">
      <c r="P9923">
        <v>9915</v>
      </c>
      <c r="Q9923" s="37">
        <f t="shared" ca="1" si="620"/>
        <v>0</v>
      </c>
      <c r="R9923" s="38">
        <f t="shared" si="621"/>
        <v>10</v>
      </c>
      <c r="S9923" s="38">
        <f t="shared" ca="1" si="622"/>
        <v>0</v>
      </c>
      <c r="T9923" s="38">
        <f t="shared" ca="1" si="619"/>
        <v>10</v>
      </c>
      <c r="U9923" s="38">
        <f ca="1">SUM($R$9:S9923)</f>
        <v>-256850</v>
      </c>
    </row>
    <row r="9924" spans="16:21" x14ac:dyDescent="0.2">
      <c r="P9924">
        <v>9916</v>
      </c>
      <c r="Q9924" s="37">
        <f t="shared" ca="1" si="620"/>
        <v>0</v>
      </c>
      <c r="R9924" s="38">
        <f t="shared" si="621"/>
        <v>10</v>
      </c>
      <c r="S9924" s="38">
        <f t="shared" ca="1" si="622"/>
        <v>0</v>
      </c>
      <c r="T9924" s="38">
        <f t="shared" ca="1" si="619"/>
        <v>10</v>
      </c>
      <c r="U9924" s="38">
        <f ca="1">SUM($R$9:S9924)</f>
        <v>-256840</v>
      </c>
    </row>
    <row r="9925" spans="16:21" x14ac:dyDescent="0.2">
      <c r="P9925">
        <v>9917</v>
      </c>
      <c r="Q9925" s="37">
        <f t="shared" ca="1" si="620"/>
        <v>0</v>
      </c>
      <c r="R9925" s="38">
        <f t="shared" si="621"/>
        <v>10</v>
      </c>
      <c r="S9925" s="38">
        <f t="shared" ca="1" si="622"/>
        <v>0</v>
      </c>
      <c r="T9925" s="38">
        <f t="shared" ca="1" si="619"/>
        <v>10</v>
      </c>
      <c r="U9925" s="38">
        <f ca="1">SUM($R$9:S9925)</f>
        <v>-256830</v>
      </c>
    </row>
    <row r="9926" spans="16:21" x14ac:dyDescent="0.2">
      <c r="P9926">
        <v>9918</v>
      </c>
      <c r="Q9926" s="37">
        <f t="shared" ca="1" si="620"/>
        <v>0</v>
      </c>
      <c r="R9926" s="38">
        <f t="shared" si="621"/>
        <v>10</v>
      </c>
      <c r="S9926" s="38">
        <f t="shared" ca="1" si="622"/>
        <v>0</v>
      </c>
      <c r="T9926" s="38">
        <f t="shared" ca="1" si="619"/>
        <v>10</v>
      </c>
      <c r="U9926" s="38">
        <f ca="1">SUM($R$9:S9926)</f>
        <v>-256820</v>
      </c>
    </row>
    <row r="9927" spans="16:21" x14ac:dyDescent="0.2">
      <c r="P9927">
        <v>9919</v>
      </c>
      <c r="Q9927" s="37">
        <f t="shared" ca="1" si="620"/>
        <v>0</v>
      </c>
      <c r="R9927" s="38">
        <f t="shared" si="621"/>
        <v>10</v>
      </c>
      <c r="S9927" s="38">
        <f t="shared" ca="1" si="622"/>
        <v>0</v>
      </c>
      <c r="T9927" s="38">
        <f t="shared" ca="1" si="619"/>
        <v>10</v>
      </c>
      <c r="U9927" s="38">
        <f ca="1">SUM($R$9:S9927)</f>
        <v>-256810</v>
      </c>
    </row>
    <row r="9928" spans="16:21" x14ac:dyDescent="0.2">
      <c r="P9928">
        <v>9920</v>
      </c>
      <c r="Q9928" s="37">
        <f t="shared" ca="1" si="620"/>
        <v>0</v>
      </c>
      <c r="R9928" s="38">
        <f t="shared" si="621"/>
        <v>10</v>
      </c>
      <c r="S9928" s="38">
        <f t="shared" ca="1" si="622"/>
        <v>0</v>
      </c>
      <c r="T9928" s="38">
        <f t="shared" ca="1" si="619"/>
        <v>10</v>
      </c>
      <c r="U9928" s="38">
        <f ca="1">SUM($R$9:S9928)</f>
        <v>-256800</v>
      </c>
    </row>
    <row r="9929" spans="16:21" x14ac:dyDescent="0.2">
      <c r="P9929">
        <v>9921</v>
      </c>
      <c r="Q9929" s="37">
        <f t="shared" ca="1" si="620"/>
        <v>0</v>
      </c>
      <c r="R9929" s="38">
        <f t="shared" si="621"/>
        <v>10</v>
      </c>
      <c r="S9929" s="38">
        <f t="shared" ca="1" si="622"/>
        <v>0</v>
      </c>
      <c r="T9929" s="38">
        <f t="shared" ca="1" si="619"/>
        <v>10</v>
      </c>
      <c r="U9929" s="38">
        <f ca="1">SUM($R$9:S9929)</f>
        <v>-256790</v>
      </c>
    </row>
    <row r="9930" spans="16:21" x14ac:dyDescent="0.2">
      <c r="P9930">
        <v>9922</v>
      </c>
      <c r="Q9930" s="37">
        <f t="shared" ca="1" si="620"/>
        <v>0</v>
      </c>
      <c r="R9930" s="38">
        <f t="shared" si="621"/>
        <v>10</v>
      </c>
      <c r="S9930" s="38">
        <f t="shared" ca="1" si="622"/>
        <v>0</v>
      </c>
      <c r="T9930" s="38">
        <f t="shared" ref="T9930:T9993" ca="1" si="623">R9930+S9930</f>
        <v>10</v>
      </c>
      <c r="U9930" s="38">
        <f ca="1">SUM($R$9:S9930)</f>
        <v>-256780</v>
      </c>
    </row>
    <row r="9931" spans="16:21" x14ac:dyDescent="0.2">
      <c r="P9931">
        <v>9923</v>
      </c>
      <c r="Q9931" s="37">
        <f t="shared" ca="1" si="620"/>
        <v>0</v>
      </c>
      <c r="R9931" s="38">
        <f t="shared" si="621"/>
        <v>10</v>
      </c>
      <c r="S9931" s="38">
        <f t="shared" ca="1" si="622"/>
        <v>0</v>
      </c>
      <c r="T9931" s="38">
        <f t="shared" ca="1" si="623"/>
        <v>10</v>
      </c>
      <c r="U9931" s="38">
        <f ca="1">SUM($R$9:S9931)</f>
        <v>-256770</v>
      </c>
    </row>
    <row r="9932" spans="16:21" x14ac:dyDescent="0.2">
      <c r="P9932">
        <v>9924</v>
      </c>
      <c r="Q9932" s="37">
        <f t="shared" ca="1" si="620"/>
        <v>1</v>
      </c>
      <c r="R9932" s="38">
        <f t="shared" si="621"/>
        <v>10</v>
      </c>
      <c r="S9932" s="38">
        <f t="shared" ca="1" si="622"/>
        <v>-1000</v>
      </c>
      <c r="T9932" s="38">
        <f t="shared" ca="1" si="623"/>
        <v>-990</v>
      </c>
      <c r="U9932" s="38">
        <f ca="1">SUM($R$9:S9932)</f>
        <v>-257760</v>
      </c>
    </row>
    <row r="9933" spans="16:21" x14ac:dyDescent="0.2">
      <c r="P9933">
        <v>9925</v>
      </c>
      <c r="Q9933" s="37">
        <f t="shared" ca="1" si="620"/>
        <v>0</v>
      </c>
      <c r="R9933" s="38">
        <f t="shared" si="621"/>
        <v>10</v>
      </c>
      <c r="S9933" s="38">
        <f t="shared" ca="1" si="622"/>
        <v>0</v>
      </c>
      <c r="T9933" s="38">
        <f t="shared" ca="1" si="623"/>
        <v>10</v>
      </c>
      <c r="U9933" s="38">
        <f ca="1">SUM($R$9:S9933)</f>
        <v>-257750</v>
      </c>
    </row>
    <row r="9934" spans="16:21" x14ac:dyDescent="0.2">
      <c r="P9934">
        <v>9926</v>
      </c>
      <c r="Q9934" s="37">
        <f t="shared" ca="1" si="620"/>
        <v>0</v>
      </c>
      <c r="R9934" s="38">
        <f t="shared" si="621"/>
        <v>10</v>
      </c>
      <c r="S9934" s="38">
        <f t="shared" ca="1" si="622"/>
        <v>0</v>
      </c>
      <c r="T9934" s="38">
        <f t="shared" ca="1" si="623"/>
        <v>10</v>
      </c>
      <c r="U9934" s="38">
        <f ca="1">SUM($R$9:S9934)</f>
        <v>-257740</v>
      </c>
    </row>
    <row r="9935" spans="16:21" x14ac:dyDescent="0.2">
      <c r="P9935">
        <v>9927</v>
      </c>
      <c r="Q9935" s="37">
        <f t="shared" ca="1" si="620"/>
        <v>0</v>
      </c>
      <c r="R9935" s="38">
        <f t="shared" si="621"/>
        <v>10</v>
      </c>
      <c r="S9935" s="38">
        <f t="shared" ca="1" si="622"/>
        <v>0</v>
      </c>
      <c r="T9935" s="38">
        <f t="shared" ca="1" si="623"/>
        <v>10</v>
      </c>
      <c r="U9935" s="38">
        <f ca="1">SUM($R$9:S9935)</f>
        <v>-257730</v>
      </c>
    </row>
    <row r="9936" spans="16:21" x14ac:dyDescent="0.2">
      <c r="P9936">
        <v>9928</v>
      </c>
      <c r="Q9936" s="37">
        <f t="shared" ca="1" si="620"/>
        <v>0</v>
      </c>
      <c r="R9936" s="38">
        <f t="shared" si="621"/>
        <v>10</v>
      </c>
      <c r="S9936" s="38">
        <f t="shared" ca="1" si="622"/>
        <v>0</v>
      </c>
      <c r="T9936" s="38">
        <f t="shared" ca="1" si="623"/>
        <v>10</v>
      </c>
      <c r="U9936" s="38">
        <f ca="1">SUM($R$9:S9936)</f>
        <v>-257720</v>
      </c>
    </row>
    <row r="9937" spans="16:21" x14ac:dyDescent="0.2">
      <c r="P9937">
        <v>9929</v>
      </c>
      <c r="Q9937" s="37">
        <f t="shared" ca="1" si="620"/>
        <v>0</v>
      </c>
      <c r="R9937" s="38">
        <f t="shared" si="621"/>
        <v>10</v>
      </c>
      <c r="S9937" s="38">
        <f t="shared" ca="1" si="622"/>
        <v>0</v>
      </c>
      <c r="T9937" s="38">
        <f t="shared" ca="1" si="623"/>
        <v>10</v>
      </c>
      <c r="U9937" s="38">
        <f ca="1">SUM($R$9:S9937)</f>
        <v>-257710</v>
      </c>
    </row>
    <row r="9938" spans="16:21" x14ac:dyDescent="0.2">
      <c r="P9938">
        <v>9930</v>
      </c>
      <c r="Q9938" s="37">
        <f t="shared" ca="1" si="620"/>
        <v>0</v>
      </c>
      <c r="R9938" s="38">
        <f t="shared" si="621"/>
        <v>10</v>
      </c>
      <c r="S9938" s="38">
        <f t="shared" ca="1" si="622"/>
        <v>0</v>
      </c>
      <c r="T9938" s="38">
        <f t="shared" ca="1" si="623"/>
        <v>10</v>
      </c>
      <c r="U9938" s="38">
        <f ca="1">SUM($R$9:S9938)</f>
        <v>-257700</v>
      </c>
    </row>
    <row r="9939" spans="16:21" x14ac:dyDescent="0.2">
      <c r="P9939">
        <v>9931</v>
      </c>
      <c r="Q9939" s="37">
        <f t="shared" ca="1" si="620"/>
        <v>0</v>
      </c>
      <c r="R9939" s="38">
        <f t="shared" si="621"/>
        <v>10</v>
      </c>
      <c r="S9939" s="38">
        <f t="shared" ca="1" si="622"/>
        <v>0</v>
      </c>
      <c r="T9939" s="38">
        <f t="shared" ca="1" si="623"/>
        <v>10</v>
      </c>
      <c r="U9939" s="38">
        <f ca="1">SUM($R$9:S9939)</f>
        <v>-257690</v>
      </c>
    </row>
    <row r="9940" spans="16:21" x14ac:dyDescent="0.2">
      <c r="P9940">
        <v>9932</v>
      </c>
      <c r="Q9940" s="37">
        <f t="shared" ca="1" si="620"/>
        <v>0</v>
      </c>
      <c r="R9940" s="38">
        <f t="shared" si="621"/>
        <v>10</v>
      </c>
      <c r="S9940" s="38">
        <f t="shared" ca="1" si="622"/>
        <v>0</v>
      </c>
      <c r="T9940" s="38">
        <f t="shared" ca="1" si="623"/>
        <v>10</v>
      </c>
      <c r="U9940" s="38">
        <f ca="1">SUM($R$9:S9940)</f>
        <v>-257680</v>
      </c>
    </row>
    <row r="9941" spans="16:21" x14ac:dyDescent="0.2">
      <c r="P9941">
        <v>9933</v>
      </c>
      <c r="Q9941" s="37">
        <f t="shared" ca="1" si="620"/>
        <v>0</v>
      </c>
      <c r="R9941" s="38">
        <f t="shared" si="621"/>
        <v>10</v>
      </c>
      <c r="S9941" s="38">
        <f t="shared" ca="1" si="622"/>
        <v>0</v>
      </c>
      <c r="T9941" s="38">
        <f t="shared" ca="1" si="623"/>
        <v>10</v>
      </c>
      <c r="U9941" s="38">
        <f ca="1">SUM($R$9:S9941)</f>
        <v>-257670</v>
      </c>
    </row>
    <row r="9942" spans="16:21" x14ac:dyDescent="0.2">
      <c r="P9942">
        <v>9934</v>
      </c>
      <c r="Q9942" s="37">
        <f t="shared" ca="1" si="620"/>
        <v>0</v>
      </c>
      <c r="R9942" s="38">
        <f t="shared" si="621"/>
        <v>10</v>
      </c>
      <c r="S9942" s="38">
        <f t="shared" ca="1" si="622"/>
        <v>0</v>
      </c>
      <c r="T9942" s="38">
        <f t="shared" ca="1" si="623"/>
        <v>10</v>
      </c>
      <c r="U9942" s="38">
        <f ca="1">SUM($R$9:S9942)</f>
        <v>-257660</v>
      </c>
    </row>
    <row r="9943" spans="16:21" x14ac:dyDescent="0.2">
      <c r="P9943">
        <v>9935</v>
      </c>
      <c r="Q9943" s="37">
        <f t="shared" ca="1" si="620"/>
        <v>0</v>
      </c>
      <c r="R9943" s="38">
        <f t="shared" si="621"/>
        <v>10</v>
      </c>
      <c r="S9943" s="38">
        <f t="shared" ca="1" si="622"/>
        <v>0</v>
      </c>
      <c r="T9943" s="38">
        <f t="shared" ca="1" si="623"/>
        <v>10</v>
      </c>
      <c r="U9943" s="38">
        <f ca="1">SUM($R$9:S9943)</f>
        <v>-257650</v>
      </c>
    </row>
    <row r="9944" spans="16:21" x14ac:dyDescent="0.2">
      <c r="P9944">
        <v>9936</v>
      </c>
      <c r="Q9944" s="37">
        <f t="shared" ca="1" si="620"/>
        <v>0</v>
      </c>
      <c r="R9944" s="38">
        <f t="shared" si="621"/>
        <v>10</v>
      </c>
      <c r="S9944" s="38">
        <f t="shared" ca="1" si="622"/>
        <v>0</v>
      </c>
      <c r="T9944" s="38">
        <f t="shared" ca="1" si="623"/>
        <v>10</v>
      </c>
      <c r="U9944" s="38">
        <f ca="1">SUM($R$9:S9944)</f>
        <v>-257640</v>
      </c>
    </row>
    <row r="9945" spans="16:21" x14ac:dyDescent="0.2">
      <c r="P9945">
        <v>9937</v>
      </c>
      <c r="Q9945" s="37">
        <f t="shared" ca="1" si="620"/>
        <v>0</v>
      </c>
      <c r="R9945" s="38">
        <f t="shared" si="621"/>
        <v>10</v>
      </c>
      <c r="S9945" s="38">
        <f t="shared" ca="1" si="622"/>
        <v>0</v>
      </c>
      <c r="T9945" s="38">
        <f t="shared" ca="1" si="623"/>
        <v>10</v>
      </c>
      <c r="U9945" s="38">
        <f ca="1">SUM($R$9:S9945)</f>
        <v>-257630</v>
      </c>
    </row>
    <row r="9946" spans="16:21" x14ac:dyDescent="0.2">
      <c r="P9946">
        <v>9938</v>
      </c>
      <c r="Q9946" s="37">
        <f t="shared" ca="1" si="620"/>
        <v>0</v>
      </c>
      <c r="R9946" s="38">
        <f t="shared" si="621"/>
        <v>10</v>
      </c>
      <c r="S9946" s="38">
        <f t="shared" ca="1" si="622"/>
        <v>0</v>
      </c>
      <c r="T9946" s="38">
        <f t="shared" ca="1" si="623"/>
        <v>10</v>
      </c>
      <c r="U9946" s="38">
        <f ca="1">SUM($R$9:S9946)</f>
        <v>-257620</v>
      </c>
    </row>
    <row r="9947" spans="16:21" x14ac:dyDescent="0.2">
      <c r="P9947">
        <v>9939</v>
      </c>
      <c r="Q9947" s="37">
        <f t="shared" ca="1" si="620"/>
        <v>0</v>
      </c>
      <c r="R9947" s="38">
        <f t="shared" si="621"/>
        <v>10</v>
      </c>
      <c r="S9947" s="38">
        <f t="shared" ca="1" si="622"/>
        <v>0</v>
      </c>
      <c r="T9947" s="38">
        <f t="shared" ca="1" si="623"/>
        <v>10</v>
      </c>
      <c r="U9947" s="38">
        <f ca="1">SUM($R$9:S9947)</f>
        <v>-257610</v>
      </c>
    </row>
    <row r="9948" spans="16:21" x14ac:dyDescent="0.2">
      <c r="P9948">
        <v>9940</v>
      </c>
      <c r="Q9948" s="37">
        <f t="shared" ca="1" si="620"/>
        <v>0</v>
      </c>
      <c r="R9948" s="38">
        <f t="shared" si="621"/>
        <v>10</v>
      </c>
      <c r="S9948" s="38">
        <f t="shared" ca="1" si="622"/>
        <v>0</v>
      </c>
      <c r="T9948" s="38">
        <f t="shared" ca="1" si="623"/>
        <v>10</v>
      </c>
      <c r="U9948" s="38">
        <f ca="1">SUM($R$9:S9948)</f>
        <v>-257600</v>
      </c>
    </row>
    <row r="9949" spans="16:21" x14ac:dyDescent="0.2">
      <c r="P9949">
        <v>9941</v>
      </c>
      <c r="Q9949" s="37">
        <f t="shared" ca="1" si="620"/>
        <v>0</v>
      </c>
      <c r="R9949" s="38">
        <f t="shared" si="621"/>
        <v>10</v>
      </c>
      <c r="S9949" s="38">
        <f t="shared" ca="1" si="622"/>
        <v>0</v>
      </c>
      <c r="T9949" s="38">
        <f t="shared" ca="1" si="623"/>
        <v>10</v>
      </c>
      <c r="U9949" s="38">
        <f ca="1">SUM($R$9:S9949)</f>
        <v>-257590</v>
      </c>
    </row>
    <row r="9950" spans="16:21" x14ac:dyDescent="0.2">
      <c r="P9950">
        <v>9942</v>
      </c>
      <c r="Q9950" s="37">
        <f t="shared" ca="1" si="620"/>
        <v>0</v>
      </c>
      <c r="R9950" s="38">
        <f t="shared" si="621"/>
        <v>10</v>
      </c>
      <c r="S9950" s="38">
        <f t="shared" ca="1" si="622"/>
        <v>0</v>
      </c>
      <c r="T9950" s="38">
        <f t="shared" ca="1" si="623"/>
        <v>10</v>
      </c>
      <c r="U9950" s="38">
        <f ca="1">SUM($R$9:S9950)</f>
        <v>-257580</v>
      </c>
    </row>
    <row r="9951" spans="16:21" x14ac:dyDescent="0.2">
      <c r="P9951">
        <v>9943</v>
      </c>
      <c r="Q9951" s="37">
        <f t="shared" ca="1" si="620"/>
        <v>0</v>
      </c>
      <c r="R9951" s="38">
        <f t="shared" si="621"/>
        <v>10</v>
      </c>
      <c r="S9951" s="38">
        <f t="shared" ca="1" si="622"/>
        <v>0</v>
      </c>
      <c r="T9951" s="38">
        <f t="shared" ca="1" si="623"/>
        <v>10</v>
      </c>
      <c r="U9951" s="38">
        <f ca="1">SUM($R$9:S9951)</f>
        <v>-257570</v>
      </c>
    </row>
    <row r="9952" spans="16:21" x14ac:dyDescent="0.2">
      <c r="P9952">
        <v>9944</v>
      </c>
      <c r="Q9952" s="37">
        <f t="shared" ca="1" si="620"/>
        <v>0</v>
      </c>
      <c r="R9952" s="38">
        <f t="shared" si="621"/>
        <v>10</v>
      </c>
      <c r="S9952" s="38">
        <f t="shared" ca="1" si="622"/>
        <v>0</v>
      </c>
      <c r="T9952" s="38">
        <f t="shared" ca="1" si="623"/>
        <v>10</v>
      </c>
      <c r="U9952" s="38">
        <f ca="1">SUM($R$9:S9952)</f>
        <v>-257560</v>
      </c>
    </row>
    <row r="9953" spans="16:21" x14ac:dyDescent="0.2">
      <c r="P9953">
        <v>9945</v>
      </c>
      <c r="Q9953" s="37">
        <f t="shared" ca="1" si="620"/>
        <v>0</v>
      </c>
      <c r="R9953" s="38">
        <f t="shared" si="621"/>
        <v>10</v>
      </c>
      <c r="S9953" s="38">
        <f t="shared" ca="1" si="622"/>
        <v>0</v>
      </c>
      <c r="T9953" s="38">
        <f t="shared" ca="1" si="623"/>
        <v>10</v>
      </c>
      <c r="U9953" s="38">
        <f ca="1">SUM($R$9:S9953)</f>
        <v>-257550</v>
      </c>
    </row>
    <row r="9954" spans="16:21" x14ac:dyDescent="0.2">
      <c r="P9954">
        <v>9946</v>
      </c>
      <c r="Q9954" s="37">
        <f t="shared" ca="1" si="620"/>
        <v>0</v>
      </c>
      <c r="R9954" s="38">
        <f t="shared" si="621"/>
        <v>10</v>
      </c>
      <c r="S9954" s="38">
        <f t="shared" ca="1" si="622"/>
        <v>0</v>
      </c>
      <c r="T9954" s="38">
        <f t="shared" ca="1" si="623"/>
        <v>10</v>
      </c>
      <c r="U9954" s="38">
        <f ca="1">SUM($R$9:S9954)</f>
        <v>-257540</v>
      </c>
    </row>
    <row r="9955" spans="16:21" x14ac:dyDescent="0.2">
      <c r="P9955">
        <v>9947</v>
      </c>
      <c r="Q9955" s="37">
        <f t="shared" ca="1" si="620"/>
        <v>0</v>
      </c>
      <c r="R9955" s="38">
        <f t="shared" si="621"/>
        <v>10</v>
      </c>
      <c r="S9955" s="38">
        <f t="shared" ca="1" si="622"/>
        <v>0</v>
      </c>
      <c r="T9955" s="38">
        <f t="shared" ca="1" si="623"/>
        <v>10</v>
      </c>
      <c r="U9955" s="38">
        <f ca="1">SUM($R$9:S9955)</f>
        <v>-257530</v>
      </c>
    </row>
    <row r="9956" spans="16:21" x14ac:dyDescent="0.2">
      <c r="P9956">
        <v>9948</v>
      </c>
      <c r="Q9956" s="37">
        <f t="shared" ca="1" si="620"/>
        <v>0</v>
      </c>
      <c r="R9956" s="38">
        <f t="shared" si="621"/>
        <v>10</v>
      </c>
      <c r="S9956" s="38">
        <f t="shared" ca="1" si="622"/>
        <v>0</v>
      </c>
      <c r="T9956" s="38">
        <f t="shared" ca="1" si="623"/>
        <v>10</v>
      </c>
      <c r="U9956" s="38">
        <f ca="1">SUM($R$9:S9956)</f>
        <v>-257520</v>
      </c>
    </row>
    <row r="9957" spans="16:21" x14ac:dyDescent="0.2">
      <c r="P9957">
        <v>9949</v>
      </c>
      <c r="Q9957" s="37">
        <f t="shared" ca="1" si="620"/>
        <v>0</v>
      </c>
      <c r="R9957" s="38">
        <f t="shared" si="621"/>
        <v>10</v>
      </c>
      <c r="S9957" s="38">
        <f t="shared" ca="1" si="622"/>
        <v>0</v>
      </c>
      <c r="T9957" s="38">
        <f t="shared" ca="1" si="623"/>
        <v>10</v>
      </c>
      <c r="U9957" s="38">
        <f ca="1">SUM($R$9:S9957)</f>
        <v>-257510</v>
      </c>
    </row>
    <row r="9958" spans="16:21" x14ac:dyDescent="0.2">
      <c r="P9958">
        <v>9950</v>
      </c>
      <c r="Q9958" s="37">
        <f t="shared" ca="1" si="620"/>
        <v>0</v>
      </c>
      <c r="R9958" s="38">
        <f t="shared" si="621"/>
        <v>10</v>
      </c>
      <c r="S9958" s="38">
        <f t="shared" ca="1" si="622"/>
        <v>0</v>
      </c>
      <c r="T9958" s="38">
        <f t="shared" ca="1" si="623"/>
        <v>10</v>
      </c>
      <c r="U9958" s="38">
        <f ca="1">SUM($R$9:S9958)</f>
        <v>-257500</v>
      </c>
    </row>
    <row r="9959" spans="16:21" x14ac:dyDescent="0.2">
      <c r="P9959">
        <v>9951</v>
      </c>
      <c r="Q9959" s="37">
        <f t="shared" ca="1" si="620"/>
        <v>0</v>
      </c>
      <c r="R9959" s="38">
        <f t="shared" si="621"/>
        <v>10</v>
      </c>
      <c r="S9959" s="38">
        <f t="shared" ca="1" si="622"/>
        <v>0</v>
      </c>
      <c r="T9959" s="38">
        <f t="shared" ca="1" si="623"/>
        <v>10</v>
      </c>
      <c r="U9959" s="38">
        <f ca="1">SUM($R$9:S9959)</f>
        <v>-257490</v>
      </c>
    </row>
    <row r="9960" spans="16:21" x14ac:dyDescent="0.2">
      <c r="P9960">
        <v>9952</v>
      </c>
      <c r="Q9960" s="37">
        <f t="shared" ca="1" si="620"/>
        <v>0</v>
      </c>
      <c r="R9960" s="38">
        <f t="shared" si="621"/>
        <v>10</v>
      </c>
      <c r="S9960" s="38">
        <f t="shared" ca="1" si="622"/>
        <v>0</v>
      </c>
      <c r="T9960" s="38">
        <f t="shared" ca="1" si="623"/>
        <v>10</v>
      </c>
      <c r="U9960" s="38">
        <f ca="1">SUM($R$9:S9960)</f>
        <v>-257480</v>
      </c>
    </row>
    <row r="9961" spans="16:21" x14ac:dyDescent="0.2">
      <c r="P9961">
        <v>9953</v>
      </c>
      <c r="Q9961" s="37">
        <f t="shared" ca="1" si="620"/>
        <v>0</v>
      </c>
      <c r="R9961" s="38">
        <f t="shared" si="621"/>
        <v>10</v>
      </c>
      <c r="S9961" s="38">
        <f t="shared" ca="1" si="622"/>
        <v>0</v>
      </c>
      <c r="T9961" s="38">
        <f t="shared" ca="1" si="623"/>
        <v>10</v>
      </c>
      <c r="U9961" s="38">
        <f ca="1">SUM($R$9:S9961)</f>
        <v>-257470</v>
      </c>
    </row>
    <row r="9962" spans="16:21" x14ac:dyDescent="0.2">
      <c r="P9962">
        <v>9954</v>
      </c>
      <c r="Q9962" s="37">
        <f t="shared" ca="1" si="620"/>
        <v>0</v>
      </c>
      <c r="R9962" s="38">
        <f t="shared" si="621"/>
        <v>10</v>
      </c>
      <c r="S9962" s="38">
        <f t="shared" ca="1" si="622"/>
        <v>0</v>
      </c>
      <c r="T9962" s="38">
        <f t="shared" ca="1" si="623"/>
        <v>10</v>
      </c>
      <c r="U9962" s="38">
        <f ca="1">SUM($R$9:S9962)</f>
        <v>-257460</v>
      </c>
    </row>
    <row r="9963" spans="16:21" x14ac:dyDescent="0.2">
      <c r="P9963">
        <v>9955</v>
      </c>
      <c r="Q9963" s="37">
        <f t="shared" ca="1" si="620"/>
        <v>0</v>
      </c>
      <c r="R9963" s="38">
        <f t="shared" si="621"/>
        <v>10</v>
      </c>
      <c r="S9963" s="38">
        <f t="shared" ca="1" si="622"/>
        <v>0</v>
      </c>
      <c r="T9963" s="38">
        <f t="shared" ca="1" si="623"/>
        <v>10</v>
      </c>
      <c r="U9963" s="38">
        <f ca="1">SUM($R$9:S9963)</f>
        <v>-257450</v>
      </c>
    </row>
    <row r="9964" spans="16:21" x14ac:dyDescent="0.2">
      <c r="P9964">
        <v>9956</v>
      </c>
      <c r="Q9964" s="37">
        <f t="shared" ca="1" si="620"/>
        <v>0</v>
      </c>
      <c r="R9964" s="38">
        <f t="shared" si="621"/>
        <v>10</v>
      </c>
      <c r="S9964" s="38">
        <f t="shared" ca="1" si="622"/>
        <v>0</v>
      </c>
      <c r="T9964" s="38">
        <f t="shared" ca="1" si="623"/>
        <v>10</v>
      </c>
      <c r="U9964" s="38">
        <f ca="1">SUM($R$9:S9964)</f>
        <v>-257440</v>
      </c>
    </row>
    <row r="9965" spans="16:21" x14ac:dyDescent="0.2">
      <c r="P9965">
        <v>9957</v>
      </c>
      <c r="Q9965" s="37">
        <f t="shared" ca="1" si="620"/>
        <v>0</v>
      </c>
      <c r="R9965" s="38">
        <f t="shared" si="621"/>
        <v>10</v>
      </c>
      <c r="S9965" s="38">
        <f t="shared" ca="1" si="622"/>
        <v>0</v>
      </c>
      <c r="T9965" s="38">
        <f t="shared" ca="1" si="623"/>
        <v>10</v>
      </c>
      <c r="U9965" s="38">
        <f ca="1">SUM($R$9:S9965)</f>
        <v>-257430</v>
      </c>
    </row>
    <row r="9966" spans="16:21" x14ac:dyDescent="0.2">
      <c r="P9966">
        <v>9958</v>
      </c>
      <c r="Q9966" s="37">
        <f t="shared" ca="1" si="620"/>
        <v>0</v>
      </c>
      <c r="R9966" s="38">
        <f t="shared" si="621"/>
        <v>10</v>
      </c>
      <c r="S9966" s="38">
        <f t="shared" ca="1" si="622"/>
        <v>0</v>
      </c>
      <c r="T9966" s="38">
        <f t="shared" ca="1" si="623"/>
        <v>10</v>
      </c>
      <c r="U9966" s="38">
        <f ca="1">SUM($R$9:S9966)</f>
        <v>-257420</v>
      </c>
    </row>
    <row r="9967" spans="16:21" x14ac:dyDescent="0.2">
      <c r="P9967">
        <v>9959</v>
      </c>
      <c r="Q9967" s="37">
        <f t="shared" ca="1" si="620"/>
        <v>0</v>
      </c>
      <c r="R9967" s="38">
        <f t="shared" si="621"/>
        <v>10</v>
      </c>
      <c r="S9967" s="38">
        <f t="shared" ca="1" si="622"/>
        <v>0</v>
      </c>
      <c r="T9967" s="38">
        <f t="shared" ca="1" si="623"/>
        <v>10</v>
      </c>
      <c r="U9967" s="38">
        <f ca="1">SUM($R$9:S9967)</f>
        <v>-257410</v>
      </c>
    </row>
    <row r="9968" spans="16:21" x14ac:dyDescent="0.2">
      <c r="P9968">
        <v>9960</v>
      </c>
      <c r="Q9968" s="37">
        <f t="shared" ca="1" si="620"/>
        <v>0</v>
      </c>
      <c r="R9968" s="38">
        <f t="shared" si="621"/>
        <v>10</v>
      </c>
      <c r="S9968" s="38">
        <f t="shared" ca="1" si="622"/>
        <v>0</v>
      </c>
      <c r="T9968" s="38">
        <f t="shared" ca="1" si="623"/>
        <v>10</v>
      </c>
      <c r="U9968" s="38">
        <f ca="1">SUM($R$9:S9968)</f>
        <v>-257400</v>
      </c>
    </row>
    <row r="9969" spans="16:21" x14ac:dyDescent="0.2">
      <c r="P9969">
        <v>9961</v>
      </c>
      <c r="Q9969" s="37">
        <f t="shared" ref="Q9969:Q10008" ca="1" si="624">IF(RAND()&lt;$C$2,1,0)</f>
        <v>0</v>
      </c>
      <c r="R9969" s="38">
        <f t="shared" ref="R9969:R10008" si="625">$G$2</f>
        <v>10</v>
      </c>
      <c r="S9969" s="38">
        <f t="shared" ref="S9969:S10008" ca="1" si="626">IF(Q9969=1,$G$3,$G$4)</f>
        <v>0</v>
      </c>
      <c r="T9969" s="38">
        <f t="shared" ca="1" si="623"/>
        <v>10</v>
      </c>
      <c r="U9969" s="38">
        <f ca="1">SUM($R$9:S9969)</f>
        <v>-257390</v>
      </c>
    </row>
    <row r="9970" spans="16:21" x14ac:dyDescent="0.2">
      <c r="P9970">
        <v>9962</v>
      </c>
      <c r="Q9970" s="37">
        <f t="shared" ca="1" si="624"/>
        <v>0</v>
      </c>
      <c r="R9970" s="38">
        <f t="shared" si="625"/>
        <v>10</v>
      </c>
      <c r="S9970" s="38">
        <f t="shared" ca="1" si="626"/>
        <v>0</v>
      </c>
      <c r="T9970" s="38">
        <f t="shared" ca="1" si="623"/>
        <v>10</v>
      </c>
      <c r="U9970" s="38">
        <f ca="1">SUM($R$9:S9970)</f>
        <v>-257380</v>
      </c>
    </row>
    <row r="9971" spans="16:21" x14ac:dyDescent="0.2">
      <c r="P9971">
        <v>9963</v>
      </c>
      <c r="Q9971" s="37">
        <f t="shared" ca="1" si="624"/>
        <v>1</v>
      </c>
      <c r="R9971" s="38">
        <f t="shared" si="625"/>
        <v>10</v>
      </c>
      <c r="S9971" s="38">
        <f t="shared" ca="1" si="626"/>
        <v>-1000</v>
      </c>
      <c r="T9971" s="38">
        <f t="shared" ca="1" si="623"/>
        <v>-990</v>
      </c>
      <c r="U9971" s="38">
        <f ca="1">SUM($R$9:S9971)</f>
        <v>-258370</v>
      </c>
    </row>
    <row r="9972" spans="16:21" x14ac:dyDescent="0.2">
      <c r="P9972">
        <v>9964</v>
      </c>
      <c r="Q9972" s="37">
        <f t="shared" ca="1" si="624"/>
        <v>0</v>
      </c>
      <c r="R9972" s="38">
        <f t="shared" si="625"/>
        <v>10</v>
      </c>
      <c r="S9972" s="38">
        <f t="shared" ca="1" si="626"/>
        <v>0</v>
      </c>
      <c r="T9972" s="38">
        <f t="shared" ca="1" si="623"/>
        <v>10</v>
      </c>
      <c r="U9972" s="38">
        <f ca="1">SUM($R$9:S9972)</f>
        <v>-258360</v>
      </c>
    </row>
    <row r="9973" spans="16:21" x14ac:dyDescent="0.2">
      <c r="P9973">
        <v>9965</v>
      </c>
      <c r="Q9973" s="37">
        <f t="shared" ca="1" si="624"/>
        <v>0</v>
      </c>
      <c r="R9973" s="38">
        <f t="shared" si="625"/>
        <v>10</v>
      </c>
      <c r="S9973" s="38">
        <f t="shared" ca="1" si="626"/>
        <v>0</v>
      </c>
      <c r="T9973" s="38">
        <f t="shared" ca="1" si="623"/>
        <v>10</v>
      </c>
      <c r="U9973" s="38">
        <f ca="1">SUM($R$9:S9973)</f>
        <v>-258350</v>
      </c>
    </row>
    <row r="9974" spans="16:21" x14ac:dyDescent="0.2">
      <c r="P9974">
        <v>9966</v>
      </c>
      <c r="Q9974" s="37">
        <f t="shared" ca="1" si="624"/>
        <v>0</v>
      </c>
      <c r="R9974" s="38">
        <f t="shared" si="625"/>
        <v>10</v>
      </c>
      <c r="S9974" s="38">
        <f t="shared" ca="1" si="626"/>
        <v>0</v>
      </c>
      <c r="T9974" s="38">
        <f t="shared" ca="1" si="623"/>
        <v>10</v>
      </c>
      <c r="U9974" s="38">
        <f ca="1">SUM($R$9:S9974)</f>
        <v>-258340</v>
      </c>
    </row>
    <row r="9975" spans="16:21" x14ac:dyDescent="0.2">
      <c r="P9975">
        <v>9967</v>
      </c>
      <c r="Q9975" s="37">
        <f t="shared" ca="1" si="624"/>
        <v>0</v>
      </c>
      <c r="R9975" s="38">
        <f t="shared" si="625"/>
        <v>10</v>
      </c>
      <c r="S9975" s="38">
        <f t="shared" ca="1" si="626"/>
        <v>0</v>
      </c>
      <c r="T9975" s="38">
        <f t="shared" ca="1" si="623"/>
        <v>10</v>
      </c>
      <c r="U9975" s="38">
        <f ca="1">SUM($R$9:S9975)</f>
        <v>-258330</v>
      </c>
    </row>
    <row r="9976" spans="16:21" x14ac:dyDescent="0.2">
      <c r="P9976">
        <v>9968</v>
      </c>
      <c r="Q9976" s="37">
        <f t="shared" ca="1" si="624"/>
        <v>0</v>
      </c>
      <c r="R9976" s="38">
        <f t="shared" si="625"/>
        <v>10</v>
      </c>
      <c r="S9976" s="38">
        <f t="shared" ca="1" si="626"/>
        <v>0</v>
      </c>
      <c r="T9976" s="38">
        <f t="shared" ca="1" si="623"/>
        <v>10</v>
      </c>
      <c r="U9976" s="38">
        <f ca="1">SUM($R$9:S9976)</f>
        <v>-258320</v>
      </c>
    </row>
    <row r="9977" spans="16:21" x14ac:dyDescent="0.2">
      <c r="P9977">
        <v>9969</v>
      </c>
      <c r="Q9977" s="37">
        <f t="shared" ca="1" si="624"/>
        <v>0</v>
      </c>
      <c r="R9977" s="38">
        <f t="shared" si="625"/>
        <v>10</v>
      </c>
      <c r="S9977" s="38">
        <f t="shared" ca="1" si="626"/>
        <v>0</v>
      </c>
      <c r="T9977" s="38">
        <f t="shared" ca="1" si="623"/>
        <v>10</v>
      </c>
      <c r="U9977" s="38">
        <f ca="1">SUM($R$9:S9977)</f>
        <v>-258310</v>
      </c>
    </row>
    <row r="9978" spans="16:21" x14ac:dyDescent="0.2">
      <c r="P9978">
        <v>9970</v>
      </c>
      <c r="Q9978" s="37">
        <f t="shared" ca="1" si="624"/>
        <v>0</v>
      </c>
      <c r="R9978" s="38">
        <f t="shared" si="625"/>
        <v>10</v>
      </c>
      <c r="S9978" s="38">
        <f t="shared" ca="1" si="626"/>
        <v>0</v>
      </c>
      <c r="T9978" s="38">
        <f t="shared" ca="1" si="623"/>
        <v>10</v>
      </c>
      <c r="U9978" s="38">
        <f ca="1">SUM($R$9:S9978)</f>
        <v>-258300</v>
      </c>
    </row>
    <row r="9979" spans="16:21" x14ac:dyDescent="0.2">
      <c r="P9979">
        <v>9971</v>
      </c>
      <c r="Q9979" s="37">
        <f t="shared" ca="1" si="624"/>
        <v>0</v>
      </c>
      <c r="R9979" s="38">
        <f t="shared" si="625"/>
        <v>10</v>
      </c>
      <c r="S9979" s="38">
        <f t="shared" ca="1" si="626"/>
        <v>0</v>
      </c>
      <c r="T9979" s="38">
        <f t="shared" ca="1" si="623"/>
        <v>10</v>
      </c>
      <c r="U9979" s="38">
        <f ca="1">SUM($R$9:S9979)</f>
        <v>-258290</v>
      </c>
    </row>
    <row r="9980" spans="16:21" x14ac:dyDescent="0.2">
      <c r="P9980">
        <v>9972</v>
      </c>
      <c r="Q9980" s="37">
        <f t="shared" ca="1" si="624"/>
        <v>0</v>
      </c>
      <c r="R9980" s="38">
        <f t="shared" si="625"/>
        <v>10</v>
      </c>
      <c r="S9980" s="38">
        <f t="shared" ca="1" si="626"/>
        <v>0</v>
      </c>
      <c r="T9980" s="38">
        <f t="shared" ca="1" si="623"/>
        <v>10</v>
      </c>
      <c r="U9980" s="38">
        <f ca="1">SUM($R$9:S9980)</f>
        <v>-258280</v>
      </c>
    </row>
    <row r="9981" spans="16:21" x14ac:dyDescent="0.2">
      <c r="P9981">
        <v>9973</v>
      </c>
      <c r="Q9981" s="37">
        <f t="shared" ca="1" si="624"/>
        <v>0</v>
      </c>
      <c r="R9981" s="38">
        <f t="shared" si="625"/>
        <v>10</v>
      </c>
      <c r="S9981" s="38">
        <f t="shared" ca="1" si="626"/>
        <v>0</v>
      </c>
      <c r="T9981" s="38">
        <f t="shared" ca="1" si="623"/>
        <v>10</v>
      </c>
      <c r="U9981" s="38">
        <f ca="1">SUM($R$9:S9981)</f>
        <v>-258270</v>
      </c>
    </row>
    <row r="9982" spans="16:21" x14ac:dyDescent="0.2">
      <c r="P9982">
        <v>9974</v>
      </c>
      <c r="Q9982" s="37">
        <f t="shared" ca="1" si="624"/>
        <v>0</v>
      </c>
      <c r="R9982" s="38">
        <f t="shared" si="625"/>
        <v>10</v>
      </c>
      <c r="S9982" s="38">
        <f t="shared" ca="1" si="626"/>
        <v>0</v>
      </c>
      <c r="T9982" s="38">
        <f t="shared" ca="1" si="623"/>
        <v>10</v>
      </c>
      <c r="U9982" s="38">
        <f ca="1">SUM($R$9:S9982)</f>
        <v>-258260</v>
      </c>
    </row>
    <row r="9983" spans="16:21" x14ac:dyDescent="0.2">
      <c r="P9983">
        <v>9975</v>
      </c>
      <c r="Q9983" s="37">
        <f t="shared" ca="1" si="624"/>
        <v>0</v>
      </c>
      <c r="R9983" s="38">
        <f t="shared" si="625"/>
        <v>10</v>
      </c>
      <c r="S9983" s="38">
        <f t="shared" ca="1" si="626"/>
        <v>0</v>
      </c>
      <c r="T9983" s="38">
        <f t="shared" ca="1" si="623"/>
        <v>10</v>
      </c>
      <c r="U9983" s="38">
        <f ca="1">SUM($R$9:S9983)</f>
        <v>-258250</v>
      </c>
    </row>
    <row r="9984" spans="16:21" x14ac:dyDescent="0.2">
      <c r="P9984">
        <v>9976</v>
      </c>
      <c r="Q9984" s="37">
        <f t="shared" ca="1" si="624"/>
        <v>0</v>
      </c>
      <c r="R9984" s="38">
        <f t="shared" si="625"/>
        <v>10</v>
      </c>
      <c r="S9984" s="38">
        <f t="shared" ca="1" si="626"/>
        <v>0</v>
      </c>
      <c r="T9984" s="38">
        <f t="shared" ca="1" si="623"/>
        <v>10</v>
      </c>
      <c r="U9984" s="38">
        <f ca="1">SUM($R$9:S9984)</f>
        <v>-258240</v>
      </c>
    </row>
    <row r="9985" spans="16:21" x14ac:dyDescent="0.2">
      <c r="P9985">
        <v>9977</v>
      </c>
      <c r="Q9985" s="37">
        <f t="shared" ca="1" si="624"/>
        <v>0</v>
      </c>
      <c r="R9985" s="38">
        <f t="shared" si="625"/>
        <v>10</v>
      </c>
      <c r="S9985" s="38">
        <f t="shared" ca="1" si="626"/>
        <v>0</v>
      </c>
      <c r="T9985" s="38">
        <f t="shared" ca="1" si="623"/>
        <v>10</v>
      </c>
      <c r="U9985" s="38">
        <f ca="1">SUM($R$9:S9985)</f>
        <v>-258230</v>
      </c>
    </row>
    <row r="9986" spans="16:21" x14ac:dyDescent="0.2">
      <c r="P9986">
        <v>9978</v>
      </c>
      <c r="Q9986" s="37">
        <f t="shared" ca="1" si="624"/>
        <v>0</v>
      </c>
      <c r="R9986" s="38">
        <f t="shared" si="625"/>
        <v>10</v>
      </c>
      <c r="S9986" s="38">
        <f t="shared" ca="1" si="626"/>
        <v>0</v>
      </c>
      <c r="T9986" s="38">
        <f t="shared" ca="1" si="623"/>
        <v>10</v>
      </c>
      <c r="U9986" s="38">
        <f ca="1">SUM($R$9:S9986)</f>
        <v>-258220</v>
      </c>
    </row>
    <row r="9987" spans="16:21" x14ac:dyDescent="0.2">
      <c r="P9987">
        <v>9979</v>
      </c>
      <c r="Q9987" s="37">
        <f t="shared" ca="1" si="624"/>
        <v>0</v>
      </c>
      <c r="R9987" s="38">
        <f t="shared" si="625"/>
        <v>10</v>
      </c>
      <c r="S9987" s="38">
        <f t="shared" ca="1" si="626"/>
        <v>0</v>
      </c>
      <c r="T9987" s="38">
        <f t="shared" ca="1" si="623"/>
        <v>10</v>
      </c>
      <c r="U9987" s="38">
        <f ca="1">SUM($R$9:S9987)</f>
        <v>-258210</v>
      </c>
    </row>
    <row r="9988" spans="16:21" x14ac:dyDescent="0.2">
      <c r="P9988">
        <v>9980</v>
      </c>
      <c r="Q9988" s="37">
        <f t="shared" ca="1" si="624"/>
        <v>0</v>
      </c>
      <c r="R9988" s="38">
        <f t="shared" si="625"/>
        <v>10</v>
      </c>
      <c r="S9988" s="38">
        <f t="shared" ca="1" si="626"/>
        <v>0</v>
      </c>
      <c r="T9988" s="38">
        <f t="shared" ca="1" si="623"/>
        <v>10</v>
      </c>
      <c r="U9988" s="38">
        <f ca="1">SUM($R$9:S9988)</f>
        <v>-258200</v>
      </c>
    </row>
    <row r="9989" spans="16:21" x14ac:dyDescent="0.2">
      <c r="P9989">
        <v>9981</v>
      </c>
      <c r="Q9989" s="37">
        <f t="shared" ca="1" si="624"/>
        <v>0</v>
      </c>
      <c r="R9989" s="38">
        <f t="shared" si="625"/>
        <v>10</v>
      </c>
      <c r="S9989" s="38">
        <f t="shared" ca="1" si="626"/>
        <v>0</v>
      </c>
      <c r="T9989" s="38">
        <f t="shared" ca="1" si="623"/>
        <v>10</v>
      </c>
      <c r="U9989" s="38">
        <f ca="1">SUM($R$9:S9989)</f>
        <v>-258190</v>
      </c>
    </row>
    <row r="9990" spans="16:21" x14ac:dyDescent="0.2">
      <c r="P9990">
        <v>9982</v>
      </c>
      <c r="Q9990" s="37">
        <f t="shared" ca="1" si="624"/>
        <v>0</v>
      </c>
      <c r="R9990" s="38">
        <f t="shared" si="625"/>
        <v>10</v>
      </c>
      <c r="S9990" s="38">
        <f t="shared" ca="1" si="626"/>
        <v>0</v>
      </c>
      <c r="T9990" s="38">
        <f t="shared" ca="1" si="623"/>
        <v>10</v>
      </c>
      <c r="U9990" s="38">
        <f ca="1">SUM($R$9:S9990)</f>
        <v>-258180</v>
      </c>
    </row>
    <row r="9991" spans="16:21" x14ac:dyDescent="0.2">
      <c r="P9991">
        <v>9983</v>
      </c>
      <c r="Q9991" s="37">
        <f t="shared" ca="1" si="624"/>
        <v>0</v>
      </c>
      <c r="R9991" s="38">
        <f t="shared" si="625"/>
        <v>10</v>
      </c>
      <c r="S9991" s="38">
        <f t="shared" ca="1" si="626"/>
        <v>0</v>
      </c>
      <c r="T9991" s="38">
        <f t="shared" ca="1" si="623"/>
        <v>10</v>
      </c>
      <c r="U9991" s="38">
        <f ca="1">SUM($R$9:S9991)</f>
        <v>-258170</v>
      </c>
    </row>
    <row r="9992" spans="16:21" x14ac:dyDescent="0.2">
      <c r="P9992">
        <v>9984</v>
      </c>
      <c r="Q9992" s="37">
        <f t="shared" ca="1" si="624"/>
        <v>0</v>
      </c>
      <c r="R9992" s="38">
        <f t="shared" si="625"/>
        <v>10</v>
      </c>
      <c r="S9992" s="38">
        <f t="shared" ca="1" si="626"/>
        <v>0</v>
      </c>
      <c r="T9992" s="38">
        <f t="shared" ca="1" si="623"/>
        <v>10</v>
      </c>
      <c r="U9992" s="38">
        <f ca="1">SUM($R$9:S9992)</f>
        <v>-258160</v>
      </c>
    </row>
    <row r="9993" spans="16:21" x14ac:dyDescent="0.2">
      <c r="P9993">
        <v>9985</v>
      </c>
      <c r="Q9993" s="37">
        <f t="shared" ca="1" si="624"/>
        <v>0</v>
      </c>
      <c r="R9993" s="38">
        <f t="shared" si="625"/>
        <v>10</v>
      </c>
      <c r="S9993" s="38">
        <f t="shared" ca="1" si="626"/>
        <v>0</v>
      </c>
      <c r="T9993" s="38">
        <f t="shared" ca="1" si="623"/>
        <v>10</v>
      </c>
      <c r="U9993" s="38">
        <f ca="1">SUM($R$9:S9993)</f>
        <v>-258150</v>
      </c>
    </row>
    <row r="9994" spans="16:21" x14ac:dyDescent="0.2">
      <c r="P9994">
        <v>9986</v>
      </c>
      <c r="Q9994" s="37">
        <f t="shared" ca="1" si="624"/>
        <v>1</v>
      </c>
      <c r="R9994" s="38">
        <f t="shared" si="625"/>
        <v>10</v>
      </c>
      <c r="S9994" s="38">
        <f t="shared" ca="1" si="626"/>
        <v>-1000</v>
      </c>
      <c r="T9994" s="38">
        <f t="shared" ref="T9994:T10008" ca="1" si="627">R9994+S9994</f>
        <v>-990</v>
      </c>
      <c r="U9994" s="38">
        <f ca="1">SUM($R$9:S9994)</f>
        <v>-259140</v>
      </c>
    </row>
    <row r="9995" spans="16:21" x14ac:dyDescent="0.2">
      <c r="P9995">
        <v>9987</v>
      </c>
      <c r="Q9995" s="37">
        <f t="shared" ca="1" si="624"/>
        <v>0</v>
      </c>
      <c r="R9995" s="38">
        <f t="shared" si="625"/>
        <v>10</v>
      </c>
      <c r="S9995" s="38">
        <f t="shared" ca="1" si="626"/>
        <v>0</v>
      </c>
      <c r="T9995" s="38">
        <f t="shared" ca="1" si="627"/>
        <v>10</v>
      </c>
      <c r="U9995" s="38">
        <f ca="1">SUM($R$9:S9995)</f>
        <v>-259130</v>
      </c>
    </row>
    <row r="9996" spans="16:21" x14ac:dyDescent="0.2">
      <c r="P9996">
        <v>9988</v>
      </c>
      <c r="Q9996" s="37">
        <f t="shared" ca="1" si="624"/>
        <v>0</v>
      </c>
      <c r="R9996" s="38">
        <f t="shared" si="625"/>
        <v>10</v>
      </c>
      <c r="S9996" s="38">
        <f t="shared" ca="1" si="626"/>
        <v>0</v>
      </c>
      <c r="T9996" s="38">
        <f t="shared" ca="1" si="627"/>
        <v>10</v>
      </c>
      <c r="U9996" s="38">
        <f ca="1">SUM($R$9:S9996)</f>
        <v>-259120</v>
      </c>
    </row>
    <row r="9997" spans="16:21" x14ac:dyDescent="0.2">
      <c r="P9997">
        <v>9989</v>
      </c>
      <c r="Q9997" s="37">
        <f t="shared" ca="1" si="624"/>
        <v>0</v>
      </c>
      <c r="R9997" s="38">
        <f t="shared" si="625"/>
        <v>10</v>
      </c>
      <c r="S9997" s="38">
        <f t="shared" ca="1" si="626"/>
        <v>0</v>
      </c>
      <c r="T9997" s="38">
        <f t="shared" ca="1" si="627"/>
        <v>10</v>
      </c>
      <c r="U9997" s="38">
        <f ca="1">SUM($R$9:S9997)</f>
        <v>-259110</v>
      </c>
    </row>
    <row r="9998" spans="16:21" x14ac:dyDescent="0.2">
      <c r="P9998">
        <v>9990</v>
      </c>
      <c r="Q9998" s="37">
        <f t="shared" ca="1" si="624"/>
        <v>0</v>
      </c>
      <c r="R9998" s="38">
        <f t="shared" si="625"/>
        <v>10</v>
      </c>
      <c r="S9998" s="38">
        <f t="shared" ca="1" si="626"/>
        <v>0</v>
      </c>
      <c r="T9998" s="38">
        <f t="shared" ca="1" si="627"/>
        <v>10</v>
      </c>
      <c r="U9998" s="38">
        <f ca="1">SUM($R$9:S9998)</f>
        <v>-259100</v>
      </c>
    </row>
    <row r="9999" spans="16:21" x14ac:dyDescent="0.2">
      <c r="P9999">
        <v>9991</v>
      </c>
      <c r="Q9999" s="37">
        <f t="shared" ca="1" si="624"/>
        <v>0</v>
      </c>
      <c r="R9999" s="38">
        <f t="shared" si="625"/>
        <v>10</v>
      </c>
      <c r="S9999" s="38">
        <f t="shared" ca="1" si="626"/>
        <v>0</v>
      </c>
      <c r="T9999" s="38">
        <f t="shared" ca="1" si="627"/>
        <v>10</v>
      </c>
      <c r="U9999" s="38">
        <f ca="1">SUM($R$9:S9999)</f>
        <v>-259090</v>
      </c>
    </row>
    <row r="10000" spans="16:21" x14ac:dyDescent="0.2">
      <c r="P10000">
        <v>9992</v>
      </c>
      <c r="Q10000" s="37">
        <f t="shared" ca="1" si="624"/>
        <v>0</v>
      </c>
      <c r="R10000" s="38">
        <f t="shared" si="625"/>
        <v>10</v>
      </c>
      <c r="S10000" s="38">
        <f t="shared" ca="1" si="626"/>
        <v>0</v>
      </c>
      <c r="T10000" s="38">
        <f t="shared" ca="1" si="627"/>
        <v>10</v>
      </c>
      <c r="U10000" s="38">
        <f ca="1">SUM($R$9:S10000)</f>
        <v>-259080</v>
      </c>
    </row>
    <row r="10001" spans="16:21" x14ac:dyDescent="0.2">
      <c r="P10001">
        <v>9993</v>
      </c>
      <c r="Q10001" s="37">
        <f t="shared" ca="1" si="624"/>
        <v>0</v>
      </c>
      <c r="R10001" s="38">
        <f t="shared" si="625"/>
        <v>10</v>
      </c>
      <c r="S10001" s="38">
        <f t="shared" ca="1" si="626"/>
        <v>0</v>
      </c>
      <c r="T10001" s="38">
        <f t="shared" ca="1" si="627"/>
        <v>10</v>
      </c>
      <c r="U10001" s="38">
        <f ca="1">SUM($R$9:S10001)</f>
        <v>-259070</v>
      </c>
    </row>
    <row r="10002" spans="16:21" x14ac:dyDescent="0.2">
      <c r="P10002">
        <v>9994</v>
      </c>
      <c r="Q10002" s="37">
        <f t="shared" ca="1" si="624"/>
        <v>0</v>
      </c>
      <c r="R10002" s="38">
        <f t="shared" si="625"/>
        <v>10</v>
      </c>
      <c r="S10002" s="38">
        <f t="shared" ca="1" si="626"/>
        <v>0</v>
      </c>
      <c r="T10002" s="38">
        <f t="shared" ca="1" si="627"/>
        <v>10</v>
      </c>
      <c r="U10002" s="38">
        <f ca="1">SUM($R$9:S10002)</f>
        <v>-259060</v>
      </c>
    </row>
    <row r="10003" spans="16:21" x14ac:dyDescent="0.2">
      <c r="P10003">
        <v>9995</v>
      </c>
      <c r="Q10003" s="37">
        <f t="shared" ca="1" si="624"/>
        <v>0</v>
      </c>
      <c r="R10003" s="38">
        <f t="shared" si="625"/>
        <v>10</v>
      </c>
      <c r="S10003" s="38">
        <f t="shared" ca="1" si="626"/>
        <v>0</v>
      </c>
      <c r="T10003" s="38">
        <f t="shared" ca="1" si="627"/>
        <v>10</v>
      </c>
      <c r="U10003" s="38">
        <f ca="1">SUM($R$9:S10003)</f>
        <v>-259050</v>
      </c>
    </row>
    <row r="10004" spans="16:21" x14ac:dyDescent="0.2">
      <c r="P10004">
        <v>9996</v>
      </c>
      <c r="Q10004" s="37">
        <f t="shared" ca="1" si="624"/>
        <v>0</v>
      </c>
      <c r="R10004" s="38">
        <f t="shared" si="625"/>
        <v>10</v>
      </c>
      <c r="S10004" s="38">
        <f t="shared" ca="1" si="626"/>
        <v>0</v>
      </c>
      <c r="T10004" s="38">
        <f t="shared" ca="1" si="627"/>
        <v>10</v>
      </c>
      <c r="U10004" s="38">
        <f ca="1">SUM($R$9:S10004)</f>
        <v>-259040</v>
      </c>
    </row>
    <row r="10005" spans="16:21" x14ac:dyDescent="0.2">
      <c r="P10005">
        <v>9997</v>
      </c>
      <c r="Q10005" s="37">
        <f t="shared" ca="1" si="624"/>
        <v>0</v>
      </c>
      <c r="R10005" s="38">
        <f t="shared" si="625"/>
        <v>10</v>
      </c>
      <c r="S10005" s="38">
        <f t="shared" ca="1" si="626"/>
        <v>0</v>
      </c>
      <c r="T10005" s="38">
        <f t="shared" ca="1" si="627"/>
        <v>10</v>
      </c>
      <c r="U10005" s="38">
        <f ca="1">SUM($R$9:S10005)</f>
        <v>-259030</v>
      </c>
    </row>
    <row r="10006" spans="16:21" x14ac:dyDescent="0.2">
      <c r="P10006">
        <v>9998</v>
      </c>
      <c r="Q10006" s="37">
        <f t="shared" ca="1" si="624"/>
        <v>0</v>
      </c>
      <c r="R10006" s="38">
        <f t="shared" si="625"/>
        <v>10</v>
      </c>
      <c r="S10006" s="38">
        <f t="shared" ca="1" si="626"/>
        <v>0</v>
      </c>
      <c r="T10006" s="38">
        <f t="shared" ca="1" si="627"/>
        <v>10</v>
      </c>
      <c r="U10006" s="38">
        <f ca="1">SUM($R$9:S10006)</f>
        <v>-259020</v>
      </c>
    </row>
    <row r="10007" spans="16:21" x14ac:dyDescent="0.2">
      <c r="P10007">
        <v>9999</v>
      </c>
      <c r="Q10007" s="37">
        <f t="shared" ca="1" si="624"/>
        <v>0</v>
      </c>
      <c r="R10007" s="38">
        <f t="shared" si="625"/>
        <v>10</v>
      </c>
      <c r="S10007" s="38">
        <f t="shared" ca="1" si="626"/>
        <v>0</v>
      </c>
      <c r="T10007" s="38">
        <f t="shared" ca="1" si="627"/>
        <v>10</v>
      </c>
      <c r="U10007" s="38">
        <f ca="1">SUM($R$9:S10007)</f>
        <v>-259010</v>
      </c>
    </row>
    <row r="10008" spans="16:21" x14ac:dyDescent="0.2">
      <c r="P10008">
        <v>10000</v>
      </c>
      <c r="Q10008" s="37">
        <f t="shared" ca="1" si="624"/>
        <v>0</v>
      </c>
      <c r="R10008" s="38">
        <f t="shared" si="625"/>
        <v>10</v>
      </c>
      <c r="S10008" s="38">
        <f t="shared" ca="1" si="626"/>
        <v>0</v>
      </c>
      <c r="T10008" s="38">
        <f t="shared" ca="1" si="627"/>
        <v>10</v>
      </c>
      <c r="U10008" s="38">
        <f ca="1">SUM($R$9:S10008)</f>
        <v>-259000</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2B324-D4B1-644D-841B-7B5BB2C412A1}">
  <sheetPr codeName="Sheet1"/>
  <dimension ref="B3:I35"/>
  <sheetViews>
    <sheetView workbookViewId="0">
      <selection activeCell="C20" sqref="C20"/>
    </sheetView>
  </sheetViews>
  <sheetFormatPr baseColWidth="10" defaultColWidth="11" defaultRowHeight="16" x14ac:dyDescent="0.2"/>
  <cols>
    <col min="2" max="2" width="12.6640625" bestFit="1" customWidth="1"/>
    <col min="3" max="3" width="11.5" bestFit="1" customWidth="1"/>
    <col min="5" max="5" width="13.1640625" bestFit="1" customWidth="1"/>
    <col min="7" max="7" width="9.83203125" customWidth="1"/>
    <col min="8" max="8" width="12.83203125" customWidth="1"/>
  </cols>
  <sheetData>
    <row r="3" spans="2:9" x14ac:dyDescent="0.2">
      <c r="B3" s="141" t="s">
        <v>0</v>
      </c>
      <c r="C3" s="142"/>
      <c r="E3" s="141" t="s">
        <v>1</v>
      </c>
      <c r="F3" s="142"/>
      <c r="H3" s="141" t="s">
        <v>3</v>
      </c>
      <c r="I3" s="142"/>
    </row>
    <row r="4" spans="2:9" x14ac:dyDescent="0.2">
      <c r="B4" s="11" t="s">
        <v>2</v>
      </c>
      <c r="C4" s="5">
        <v>4.7500000000000001E-2</v>
      </c>
      <c r="E4" s="11" t="s">
        <v>2</v>
      </c>
      <c r="F4" s="5">
        <v>0.05</v>
      </c>
      <c r="H4" s="11" t="s">
        <v>2</v>
      </c>
      <c r="I4" s="5">
        <v>4.7500000000000001E-2</v>
      </c>
    </row>
    <row r="5" spans="2:9" x14ac:dyDescent="0.2">
      <c r="B5" s="11" t="s">
        <v>1</v>
      </c>
      <c r="C5" s="6">
        <v>1</v>
      </c>
      <c r="E5" s="11"/>
      <c r="F5" s="6"/>
      <c r="H5" s="11" t="s">
        <v>1</v>
      </c>
      <c r="I5" s="6">
        <v>1</v>
      </c>
    </row>
    <row r="6" spans="2:9" x14ac:dyDescent="0.2">
      <c r="B6" s="11" t="s">
        <v>3</v>
      </c>
      <c r="C6" s="6">
        <v>0</v>
      </c>
      <c r="E6" s="11" t="s">
        <v>3</v>
      </c>
      <c r="F6" s="6">
        <v>0</v>
      </c>
      <c r="H6" s="11" t="s">
        <v>3</v>
      </c>
      <c r="I6" s="6">
        <v>0</v>
      </c>
    </row>
    <row r="7" spans="2:9" x14ac:dyDescent="0.2">
      <c r="B7" s="11" t="s">
        <v>4</v>
      </c>
      <c r="C7" s="7">
        <v>-1000</v>
      </c>
      <c r="E7" s="11" t="s">
        <v>4</v>
      </c>
      <c r="F7" s="7">
        <v>-1000</v>
      </c>
      <c r="H7" s="11" t="s">
        <v>4</v>
      </c>
      <c r="I7" s="7">
        <v>-1000</v>
      </c>
    </row>
    <row r="8" spans="2:9" x14ac:dyDescent="0.2">
      <c r="B8" s="4"/>
      <c r="C8" s="6"/>
      <c r="E8" s="11" t="s">
        <v>0</v>
      </c>
      <c r="F8" s="16">
        <v>1221</v>
      </c>
      <c r="H8" s="4"/>
      <c r="I8" s="6"/>
    </row>
    <row r="9" spans="2:9" x14ac:dyDescent="0.2">
      <c r="B9" s="4"/>
      <c r="C9" s="3"/>
      <c r="E9" s="4"/>
      <c r="F9" s="3"/>
      <c r="H9" s="4"/>
      <c r="I9" s="3"/>
    </row>
    <row r="10" spans="2:9" x14ac:dyDescent="0.2">
      <c r="B10" s="11" t="s">
        <v>5</v>
      </c>
      <c r="C10" s="14">
        <v>12</v>
      </c>
      <c r="E10" s="11" t="s">
        <v>5</v>
      </c>
      <c r="F10" s="14">
        <v>12</v>
      </c>
      <c r="H10" s="11" t="s">
        <v>5</v>
      </c>
      <c r="I10" s="14">
        <v>12</v>
      </c>
    </row>
    <row r="11" spans="2:9" x14ac:dyDescent="0.2">
      <c r="B11" s="12"/>
      <c r="C11" s="3"/>
      <c r="E11" s="12"/>
      <c r="F11" s="3"/>
      <c r="H11" s="12"/>
      <c r="I11" s="3"/>
    </row>
    <row r="12" spans="2:9" x14ac:dyDescent="0.2">
      <c r="B12" s="11" t="s">
        <v>6</v>
      </c>
      <c r="C12" s="8">
        <f>C4/C10</f>
        <v>3.9583333333333337E-3</v>
      </c>
      <c r="E12" s="11" t="s">
        <v>6</v>
      </c>
      <c r="F12" s="8">
        <f>F4/F10</f>
        <v>4.1666666666666666E-3</v>
      </c>
      <c r="H12" s="11" t="s">
        <v>6</v>
      </c>
      <c r="I12" s="8">
        <f>I4/I10</f>
        <v>3.9583333333333337E-3</v>
      </c>
    </row>
    <row r="13" spans="2:9" x14ac:dyDescent="0.2">
      <c r="B13" s="11" t="s">
        <v>7</v>
      </c>
      <c r="C13" s="9">
        <f>C5*C10</f>
        <v>12</v>
      </c>
      <c r="E13" s="11" t="s">
        <v>7</v>
      </c>
      <c r="F13" s="9">
        <f>F5*F10</f>
        <v>0</v>
      </c>
      <c r="H13" s="11" t="s">
        <v>7</v>
      </c>
      <c r="I13" s="9">
        <f>I5*I10</f>
        <v>12</v>
      </c>
    </row>
    <row r="14" spans="2:9" x14ac:dyDescent="0.2">
      <c r="B14" s="12"/>
      <c r="C14" s="3"/>
      <c r="E14" s="12"/>
      <c r="F14" s="3"/>
      <c r="H14" s="12"/>
      <c r="I14" s="3"/>
    </row>
    <row r="15" spans="2:9" x14ac:dyDescent="0.2">
      <c r="B15" s="13" t="s">
        <v>0</v>
      </c>
      <c r="C15" s="10">
        <f>FV(C12,C13,C6,C7)</f>
        <v>1048.5478814458847</v>
      </c>
      <c r="E15" s="13" t="s">
        <v>1</v>
      </c>
      <c r="F15" s="10">
        <f>NPER(F4,F6,F7,F8)</f>
        <v>4.092427203876162</v>
      </c>
      <c r="H15" s="13" t="s">
        <v>0</v>
      </c>
      <c r="I15" s="10">
        <f>FV(I12,I13,I6,I7)</f>
        <v>1048.5478814458847</v>
      </c>
    </row>
    <row r="18" spans="2:6" x14ac:dyDescent="0.2">
      <c r="E18" s="1"/>
      <c r="F18" s="2"/>
    </row>
    <row r="19" spans="2:6" x14ac:dyDescent="0.2">
      <c r="B19" s="141" t="s">
        <v>2</v>
      </c>
      <c r="C19" s="142"/>
      <c r="E19" s="141" t="s">
        <v>4</v>
      </c>
      <c r="F19" s="142"/>
    </row>
    <row r="20" spans="2:6" x14ac:dyDescent="0.2">
      <c r="B20" s="11" t="s">
        <v>1</v>
      </c>
      <c r="C20" s="6">
        <v>4</v>
      </c>
      <c r="E20" s="11" t="s">
        <v>2</v>
      </c>
      <c r="F20" s="5">
        <v>4.7500000000000001E-2</v>
      </c>
    </row>
    <row r="21" spans="2:6" x14ac:dyDescent="0.2">
      <c r="B21" s="11" t="s">
        <v>3</v>
      </c>
      <c r="C21" s="6">
        <v>1</v>
      </c>
      <c r="E21" s="11" t="s">
        <v>1</v>
      </c>
      <c r="F21" s="6">
        <v>1</v>
      </c>
    </row>
    <row r="22" spans="2:6" x14ac:dyDescent="0.2">
      <c r="B22" s="11" t="s">
        <v>4</v>
      </c>
      <c r="C22" s="7">
        <v>-1048.55</v>
      </c>
      <c r="E22" s="11" t="s">
        <v>3</v>
      </c>
      <c r="F22" s="6">
        <v>0</v>
      </c>
    </row>
    <row r="23" spans="2:6" x14ac:dyDescent="0.2">
      <c r="B23" s="11" t="s">
        <v>0</v>
      </c>
      <c r="C23" s="7">
        <v>1221</v>
      </c>
      <c r="E23" s="11" t="s">
        <v>4</v>
      </c>
      <c r="F23" s="7">
        <v>-1000</v>
      </c>
    </row>
    <row r="24" spans="2:6" x14ac:dyDescent="0.2">
      <c r="B24" s="4"/>
      <c r="C24" s="6"/>
      <c r="E24" s="4"/>
      <c r="F24" s="6"/>
    </row>
    <row r="25" spans="2:6" x14ac:dyDescent="0.2">
      <c r="B25" s="4"/>
      <c r="C25" s="3"/>
      <c r="E25" s="4"/>
      <c r="F25" s="3"/>
    </row>
    <row r="26" spans="2:6" x14ac:dyDescent="0.2">
      <c r="B26" s="11" t="s">
        <v>5</v>
      </c>
      <c r="C26" s="14">
        <v>12</v>
      </c>
      <c r="E26" s="11" t="s">
        <v>5</v>
      </c>
      <c r="F26" s="14">
        <v>12</v>
      </c>
    </row>
    <row r="27" spans="2:6" x14ac:dyDescent="0.2">
      <c r="B27" s="12"/>
      <c r="C27" s="3"/>
      <c r="E27" s="12"/>
      <c r="F27" s="3"/>
    </row>
    <row r="28" spans="2:6" x14ac:dyDescent="0.2">
      <c r="B28" s="11" t="s">
        <v>6</v>
      </c>
      <c r="C28" s="8">
        <f>C20/C26</f>
        <v>0.33333333333333331</v>
      </c>
      <c r="E28" s="11" t="s">
        <v>6</v>
      </c>
      <c r="F28" s="8">
        <f>F20/F26</f>
        <v>3.9583333333333337E-3</v>
      </c>
    </row>
    <row r="29" spans="2:6" x14ac:dyDescent="0.2">
      <c r="B29" s="11" t="s">
        <v>7</v>
      </c>
      <c r="C29" s="9">
        <f>C26*C20</f>
        <v>48</v>
      </c>
      <c r="E29" s="11" t="s">
        <v>7</v>
      </c>
      <c r="F29" s="9">
        <f>F21*F26</f>
        <v>12</v>
      </c>
    </row>
    <row r="30" spans="2:6" x14ac:dyDescent="0.2">
      <c r="B30" s="12"/>
      <c r="C30" s="9"/>
      <c r="E30" s="12"/>
      <c r="F30" s="3"/>
    </row>
    <row r="31" spans="2:6" x14ac:dyDescent="0.2">
      <c r="B31" s="13" t="s">
        <v>2</v>
      </c>
      <c r="C31" s="15">
        <f>RATE(C20,C21,C22,C23)</f>
        <v>3.970087794181755E-2</v>
      </c>
      <c r="E31" s="13" t="s">
        <v>0</v>
      </c>
      <c r="F31" s="10">
        <f>FV(F28,F29,F22,F23)</f>
        <v>1048.5478814458847</v>
      </c>
    </row>
    <row r="35" spans="2:2" x14ac:dyDescent="0.2">
      <c r="B35" t="s">
        <v>8</v>
      </c>
    </row>
  </sheetData>
  <mergeCells count="5">
    <mergeCell ref="B3:C3"/>
    <mergeCell ref="B19:C19"/>
    <mergeCell ref="E3:F3"/>
    <mergeCell ref="E19:F19"/>
    <mergeCell ref="H3:I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4C451-5939-A349-A49C-7D82F576A24A}">
  <sheetPr codeName="Sheet3"/>
  <dimension ref="A1:O30"/>
  <sheetViews>
    <sheetView workbookViewId="0">
      <selection activeCell="H14" sqref="H14"/>
    </sheetView>
  </sheetViews>
  <sheetFormatPr baseColWidth="10" defaultColWidth="11" defaultRowHeight="16" x14ac:dyDescent="0.2"/>
  <cols>
    <col min="1" max="1" width="21.83203125" bestFit="1" customWidth="1"/>
  </cols>
  <sheetData>
    <row r="1" spans="1:15" x14ac:dyDescent="0.2">
      <c r="A1" t="s">
        <v>19</v>
      </c>
    </row>
    <row r="3" spans="1:15" x14ac:dyDescent="0.2">
      <c r="A3" t="s">
        <v>20</v>
      </c>
    </row>
    <row r="4" spans="1:15" x14ac:dyDescent="0.2">
      <c r="A4" t="s">
        <v>21</v>
      </c>
    </row>
    <row r="6" spans="1:15" x14ac:dyDescent="0.2">
      <c r="O6" t="s">
        <v>22</v>
      </c>
    </row>
    <row r="7" spans="1:15" x14ac:dyDescent="0.2">
      <c r="A7" t="s">
        <v>23</v>
      </c>
    </row>
    <row r="9" spans="1:15" x14ac:dyDescent="0.2">
      <c r="A9" t="s">
        <v>24</v>
      </c>
    </row>
    <row r="11" spans="1:15" x14ac:dyDescent="0.2">
      <c r="A11" t="s">
        <v>25</v>
      </c>
    </row>
    <row r="23" spans="4:4" x14ac:dyDescent="0.2">
      <c r="D23" t="s">
        <v>162</v>
      </c>
    </row>
    <row r="24" spans="4:4" x14ac:dyDescent="0.2">
      <c r="D24" t="s">
        <v>163</v>
      </c>
    </row>
    <row r="25" spans="4:4" x14ac:dyDescent="0.2">
      <c r="D25" t="s">
        <v>164</v>
      </c>
    </row>
    <row r="26" spans="4:4" x14ac:dyDescent="0.2">
      <c r="D26" t="s">
        <v>165</v>
      </c>
    </row>
    <row r="27" spans="4:4" x14ac:dyDescent="0.2">
      <c r="D27" t="s">
        <v>166</v>
      </c>
    </row>
    <row r="28" spans="4:4" x14ac:dyDescent="0.2">
      <c r="D28" t="s">
        <v>169</v>
      </c>
    </row>
    <row r="29" spans="4:4" x14ac:dyDescent="0.2">
      <c r="D29" t="s">
        <v>167</v>
      </c>
    </row>
    <row r="30" spans="4:4" x14ac:dyDescent="0.2">
      <c r="D30" t="s">
        <v>168</v>
      </c>
    </row>
  </sheetData>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4E4DF-B9F5-7848-A816-E313949EA869}">
  <sheetPr codeName="Sheet5"/>
  <dimension ref="C5:F10"/>
  <sheetViews>
    <sheetView workbookViewId="0">
      <selection activeCell="E8" sqref="E8"/>
    </sheetView>
  </sheetViews>
  <sheetFormatPr baseColWidth="10" defaultColWidth="11" defaultRowHeight="16" x14ac:dyDescent="0.2"/>
  <cols>
    <col min="3" max="3" width="13.83203125" bestFit="1" customWidth="1"/>
    <col min="4" max="4" width="4.33203125" customWidth="1"/>
  </cols>
  <sheetData>
    <row r="5" spans="3:6" x14ac:dyDescent="0.2">
      <c r="C5" s="33" t="s">
        <v>105</v>
      </c>
      <c r="E5" s="33" t="s">
        <v>106</v>
      </c>
    </row>
    <row r="6" spans="3:6" x14ac:dyDescent="0.2">
      <c r="C6" s="14">
        <v>-425</v>
      </c>
      <c r="E6" s="34">
        <f>-C6/(100-C6)</f>
        <v>0.80952380952380953</v>
      </c>
      <c r="F6" t="str">
        <f ca="1">_xlfn.FORMULATEXT(E6)</f>
        <v>=-C6/(100-C6)</v>
      </c>
    </row>
    <row r="8" spans="3:6" x14ac:dyDescent="0.2">
      <c r="C8" s="14">
        <v>330</v>
      </c>
      <c r="E8" s="34">
        <f>100/(100+C8)</f>
        <v>0.23255813953488372</v>
      </c>
      <c r="F8" t="str">
        <f ca="1">_xlfn.FORMULATEXT(E8)</f>
        <v>=100/(100+C8)</v>
      </c>
    </row>
    <row r="10" spans="3:6" x14ac:dyDescent="0.2">
      <c r="E10" s="35">
        <f>E6+E8</f>
        <v>1.0420819490586932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BEBFB-A2A2-CB48-841E-626091841D7E}">
  <sheetPr codeName="Sheet7"/>
  <dimension ref="B2:F1004"/>
  <sheetViews>
    <sheetView workbookViewId="0">
      <selection activeCell="C3" sqref="C3"/>
    </sheetView>
  </sheetViews>
  <sheetFormatPr baseColWidth="10" defaultColWidth="11" defaultRowHeight="16" x14ac:dyDescent="0.2"/>
  <sheetData>
    <row r="2" spans="2:6" x14ac:dyDescent="0.2">
      <c r="B2" s="19" t="s">
        <v>106</v>
      </c>
      <c r="C2" s="14">
        <v>0.5</v>
      </c>
    </row>
    <row r="3" spans="2:6" x14ac:dyDescent="0.2">
      <c r="B3" s="19" t="s">
        <v>109</v>
      </c>
      <c r="C3" s="26">
        <f>1-C2</f>
        <v>0.5</v>
      </c>
    </row>
    <row r="5" spans="2:6" x14ac:dyDescent="0.2">
      <c r="B5" s="36" cm="1">
        <f t="array" ref="B5:B1004">_xlfn.SEQUENCE(1000)</f>
        <v>1</v>
      </c>
      <c r="C5" s="37" t="str">
        <f ca="1">IF(RAND()&lt;$C$2,"H","T")</f>
        <v>T</v>
      </c>
      <c r="E5" s="14" t="s">
        <v>117</v>
      </c>
    </row>
    <row r="6" spans="2:6" x14ac:dyDescent="0.2">
      <c r="B6">
        <v>2</v>
      </c>
      <c r="C6" s="37" t="str">
        <f t="shared" ref="C6:C69" ca="1" si="0">IF(RAND()&lt;$C$2,"H","T")</f>
        <v>T</v>
      </c>
    </row>
    <row r="7" spans="2:6" x14ac:dyDescent="0.2">
      <c r="B7">
        <v>3</v>
      </c>
      <c r="C7" s="37" t="str">
        <f t="shared" ca="1" si="0"/>
        <v>H</v>
      </c>
      <c r="E7">
        <f ca="1">COUNTIFS(C5:C1004,"="&amp;E5)</f>
        <v>491</v>
      </c>
      <c r="F7" t="str">
        <f ca="1">_xlfn.FORMULATEXT(E7)</f>
        <v>=COUNTIFS(C5:C1004,"="&amp;E5)</v>
      </c>
    </row>
    <row r="8" spans="2:6" x14ac:dyDescent="0.2">
      <c r="B8">
        <v>4</v>
      </c>
      <c r="C8" s="37" t="str">
        <f t="shared" ca="1" si="0"/>
        <v>H</v>
      </c>
    </row>
    <row r="9" spans="2:6" x14ac:dyDescent="0.2">
      <c r="B9">
        <v>5</v>
      </c>
      <c r="C9" s="37" t="str">
        <f t="shared" ca="1" si="0"/>
        <v>H</v>
      </c>
    </row>
    <row r="10" spans="2:6" x14ac:dyDescent="0.2">
      <c r="B10">
        <v>6</v>
      </c>
      <c r="C10" s="37" t="str">
        <f t="shared" ca="1" si="0"/>
        <v>T</v>
      </c>
    </row>
    <row r="11" spans="2:6" x14ac:dyDescent="0.2">
      <c r="B11">
        <v>7</v>
      </c>
      <c r="C11" s="37" t="str">
        <f t="shared" ca="1" si="0"/>
        <v>T</v>
      </c>
    </row>
    <row r="12" spans="2:6" x14ac:dyDescent="0.2">
      <c r="B12">
        <v>8</v>
      </c>
      <c r="C12" s="37" t="str">
        <f t="shared" ca="1" si="0"/>
        <v>H</v>
      </c>
    </row>
    <row r="13" spans="2:6" x14ac:dyDescent="0.2">
      <c r="B13">
        <v>9</v>
      </c>
      <c r="C13" s="37" t="str">
        <f t="shared" ca="1" si="0"/>
        <v>H</v>
      </c>
    </row>
    <row r="14" spans="2:6" x14ac:dyDescent="0.2">
      <c r="B14">
        <v>10</v>
      </c>
      <c r="C14" s="37" t="str">
        <f t="shared" ca="1" si="0"/>
        <v>T</v>
      </c>
    </row>
    <row r="15" spans="2:6" x14ac:dyDescent="0.2">
      <c r="B15">
        <v>11</v>
      </c>
      <c r="C15" s="37" t="str">
        <f t="shared" ca="1" si="0"/>
        <v>H</v>
      </c>
    </row>
    <row r="16" spans="2:6" x14ac:dyDescent="0.2">
      <c r="B16">
        <v>12</v>
      </c>
      <c r="C16" s="37" t="str">
        <f t="shared" ca="1" si="0"/>
        <v>T</v>
      </c>
    </row>
    <row r="17" spans="2:3" x14ac:dyDescent="0.2">
      <c r="B17">
        <v>13</v>
      </c>
      <c r="C17" s="37" t="str">
        <f t="shared" ca="1" si="0"/>
        <v>H</v>
      </c>
    </row>
    <row r="18" spans="2:3" x14ac:dyDescent="0.2">
      <c r="B18">
        <v>14</v>
      </c>
      <c r="C18" s="37" t="str">
        <f t="shared" ca="1" si="0"/>
        <v>T</v>
      </c>
    </row>
    <row r="19" spans="2:3" x14ac:dyDescent="0.2">
      <c r="B19">
        <v>15</v>
      </c>
      <c r="C19" s="37" t="str">
        <f t="shared" ca="1" si="0"/>
        <v>H</v>
      </c>
    </row>
    <row r="20" spans="2:3" x14ac:dyDescent="0.2">
      <c r="B20">
        <v>16</v>
      </c>
      <c r="C20" s="37" t="str">
        <f t="shared" ca="1" si="0"/>
        <v>T</v>
      </c>
    </row>
    <row r="21" spans="2:3" x14ac:dyDescent="0.2">
      <c r="B21">
        <v>17</v>
      </c>
      <c r="C21" s="37" t="str">
        <f t="shared" ca="1" si="0"/>
        <v>T</v>
      </c>
    </row>
    <row r="22" spans="2:3" x14ac:dyDescent="0.2">
      <c r="B22">
        <v>18</v>
      </c>
      <c r="C22" s="37" t="str">
        <f t="shared" ca="1" si="0"/>
        <v>H</v>
      </c>
    </row>
    <row r="23" spans="2:3" x14ac:dyDescent="0.2">
      <c r="B23">
        <v>19</v>
      </c>
      <c r="C23" s="37" t="str">
        <f t="shared" ca="1" si="0"/>
        <v>T</v>
      </c>
    </row>
    <row r="24" spans="2:3" x14ac:dyDescent="0.2">
      <c r="B24">
        <v>20</v>
      </c>
      <c r="C24" s="37" t="str">
        <f t="shared" ca="1" si="0"/>
        <v>T</v>
      </c>
    </row>
    <row r="25" spans="2:3" x14ac:dyDescent="0.2">
      <c r="B25">
        <v>21</v>
      </c>
      <c r="C25" s="37" t="str">
        <f t="shared" ca="1" si="0"/>
        <v>T</v>
      </c>
    </row>
    <row r="26" spans="2:3" x14ac:dyDescent="0.2">
      <c r="B26">
        <v>22</v>
      </c>
      <c r="C26" s="37" t="str">
        <f t="shared" ca="1" si="0"/>
        <v>T</v>
      </c>
    </row>
    <row r="27" spans="2:3" x14ac:dyDescent="0.2">
      <c r="B27">
        <v>23</v>
      </c>
      <c r="C27" s="37" t="str">
        <f t="shared" ca="1" si="0"/>
        <v>T</v>
      </c>
    </row>
    <row r="28" spans="2:3" x14ac:dyDescent="0.2">
      <c r="B28">
        <v>24</v>
      </c>
      <c r="C28" s="37" t="str">
        <f t="shared" ca="1" si="0"/>
        <v>H</v>
      </c>
    </row>
    <row r="29" spans="2:3" x14ac:dyDescent="0.2">
      <c r="B29">
        <v>25</v>
      </c>
      <c r="C29" s="37" t="str">
        <f t="shared" ca="1" si="0"/>
        <v>T</v>
      </c>
    </row>
    <row r="30" spans="2:3" x14ac:dyDescent="0.2">
      <c r="B30">
        <v>26</v>
      </c>
      <c r="C30" s="37" t="str">
        <f t="shared" ca="1" si="0"/>
        <v>H</v>
      </c>
    </row>
    <row r="31" spans="2:3" x14ac:dyDescent="0.2">
      <c r="B31">
        <v>27</v>
      </c>
      <c r="C31" s="37" t="str">
        <f t="shared" ca="1" si="0"/>
        <v>T</v>
      </c>
    </row>
    <row r="32" spans="2:3" x14ac:dyDescent="0.2">
      <c r="B32">
        <v>28</v>
      </c>
      <c r="C32" s="37" t="str">
        <f t="shared" ca="1" si="0"/>
        <v>T</v>
      </c>
    </row>
    <row r="33" spans="2:3" x14ac:dyDescent="0.2">
      <c r="B33">
        <v>29</v>
      </c>
      <c r="C33" s="37" t="str">
        <f t="shared" ca="1" si="0"/>
        <v>H</v>
      </c>
    </row>
    <row r="34" spans="2:3" x14ac:dyDescent="0.2">
      <c r="B34">
        <v>30</v>
      </c>
      <c r="C34" s="37" t="str">
        <f t="shared" ca="1" si="0"/>
        <v>H</v>
      </c>
    </row>
    <row r="35" spans="2:3" x14ac:dyDescent="0.2">
      <c r="B35">
        <v>31</v>
      </c>
      <c r="C35" s="37" t="str">
        <f t="shared" ca="1" si="0"/>
        <v>H</v>
      </c>
    </row>
    <row r="36" spans="2:3" x14ac:dyDescent="0.2">
      <c r="B36">
        <v>32</v>
      </c>
      <c r="C36" s="37" t="str">
        <f t="shared" ca="1" si="0"/>
        <v>H</v>
      </c>
    </row>
    <row r="37" spans="2:3" x14ac:dyDescent="0.2">
      <c r="B37">
        <v>33</v>
      </c>
      <c r="C37" s="37" t="str">
        <f t="shared" ca="1" si="0"/>
        <v>H</v>
      </c>
    </row>
    <row r="38" spans="2:3" x14ac:dyDescent="0.2">
      <c r="B38">
        <v>34</v>
      </c>
      <c r="C38" s="37" t="str">
        <f t="shared" ca="1" si="0"/>
        <v>T</v>
      </c>
    </row>
    <row r="39" spans="2:3" x14ac:dyDescent="0.2">
      <c r="B39">
        <v>35</v>
      </c>
      <c r="C39" s="37" t="str">
        <f t="shared" ca="1" si="0"/>
        <v>H</v>
      </c>
    </row>
    <row r="40" spans="2:3" x14ac:dyDescent="0.2">
      <c r="B40">
        <v>36</v>
      </c>
      <c r="C40" s="37" t="str">
        <f t="shared" ca="1" si="0"/>
        <v>H</v>
      </c>
    </row>
    <row r="41" spans="2:3" x14ac:dyDescent="0.2">
      <c r="B41">
        <v>37</v>
      </c>
      <c r="C41" s="37" t="str">
        <f t="shared" ca="1" si="0"/>
        <v>H</v>
      </c>
    </row>
    <row r="42" spans="2:3" x14ac:dyDescent="0.2">
      <c r="B42">
        <v>38</v>
      </c>
      <c r="C42" s="37" t="str">
        <f t="shared" ca="1" si="0"/>
        <v>H</v>
      </c>
    </row>
    <row r="43" spans="2:3" x14ac:dyDescent="0.2">
      <c r="B43">
        <v>39</v>
      </c>
      <c r="C43" s="37" t="str">
        <f t="shared" ca="1" si="0"/>
        <v>H</v>
      </c>
    </row>
    <row r="44" spans="2:3" x14ac:dyDescent="0.2">
      <c r="B44">
        <v>40</v>
      </c>
      <c r="C44" s="37" t="str">
        <f t="shared" ca="1" si="0"/>
        <v>H</v>
      </c>
    </row>
    <row r="45" spans="2:3" x14ac:dyDescent="0.2">
      <c r="B45">
        <v>41</v>
      </c>
      <c r="C45" s="37" t="str">
        <f t="shared" ca="1" si="0"/>
        <v>T</v>
      </c>
    </row>
    <row r="46" spans="2:3" x14ac:dyDescent="0.2">
      <c r="B46">
        <v>42</v>
      </c>
      <c r="C46" s="37" t="str">
        <f t="shared" ca="1" si="0"/>
        <v>T</v>
      </c>
    </row>
    <row r="47" spans="2:3" x14ac:dyDescent="0.2">
      <c r="B47">
        <v>43</v>
      </c>
      <c r="C47" s="37" t="str">
        <f t="shared" ca="1" si="0"/>
        <v>T</v>
      </c>
    </row>
    <row r="48" spans="2:3" x14ac:dyDescent="0.2">
      <c r="B48">
        <v>44</v>
      </c>
      <c r="C48" s="37" t="str">
        <f t="shared" ca="1" si="0"/>
        <v>T</v>
      </c>
    </row>
    <row r="49" spans="2:3" x14ac:dyDescent="0.2">
      <c r="B49">
        <v>45</v>
      </c>
      <c r="C49" s="37" t="str">
        <f t="shared" ca="1" si="0"/>
        <v>T</v>
      </c>
    </row>
    <row r="50" spans="2:3" x14ac:dyDescent="0.2">
      <c r="B50">
        <v>46</v>
      </c>
      <c r="C50" s="37" t="str">
        <f t="shared" ca="1" si="0"/>
        <v>H</v>
      </c>
    </row>
    <row r="51" spans="2:3" x14ac:dyDescent="0.2">
      <c r="B51">
        <v>47</v>
      </c>
      <c r="C51" s="37" t="str">
        <f t="shared" ca="1" si="0"/>
        <v>T</v>
      </c>
    </row>
    <row r="52" spans="2:3" x14ac:dyDescent="0.2">
      <c r="B52">
        <v>48</v>
      </c>
      <c r="C52" s="37" t="str">
        <f t="shared" ca="1" si="0"/>
        <v>H</v>
      </c>
    </row>
    <row r="53" spans="2:3" x14ac:dyDescent="0.2">
      <c r="B53">
        <v>49</v>
      </c>
      <c r="C53" s="37" t="str">
        <f t="shared" ca="1" si="0"/>
        <v>H</v>
      </c>
    </row>
    <row r="54" spans="2:3" x14ac:dyDescent="0.2">
      <c r="B54">
        <v>50</v>
      </c>
      <c r="C54" s="37" t="str">
        <f t="shared" ca="1" si="0"/>
        <v>H</v>
      </c>
    </row>
    <row r="55" spans="2:3" x14ac:dyDescent="0.2">
      <c r="B55">
        <v>51</v>
      </c>
      <c r="C55" s="37" t="str">
        <f t="shared" ca="1" si="0"/>
        <v>T</v>
      </c>
    </row>
    <row r="56" spans="2:3" x14ac:dyDescent="0.2">
      <c r="B56">
        <v>52</v>
      </c>
      <c r="C56" s="37" t="str">
        <f t="shared" ca="1" si="0"/>
        <v>H</v>
      </c>
    </row>
    <row r="57" spans="2:3" x14ac:dyDescent="0.2">
      <c r="B57">
        <v>53</v>
      </c>
      <c r="C57" s="37" t="str">
        <f t="shared" ca="1" si="0"/>
        <v>T</v>
      </c>
    </row>
    <row r="58" spans="2:3" x14ac:dyDescent="0.2">
      <c r="B58">
        <v>54</v>
      </c>
      <c r="C58" s="37" t="str">
        <f t="shared" ca="1" si="0"/>
        <v>T</v>
      </c>
    </row>
    <row r="59" spans="2:3" x14ac:dyDescent="0.2">
      <c r="B59">
        <v>55</v>
      </c>
      <c r="C59" s="37" t="str">
        <f t="shared" ca="1" si="0"/>
        <v>H</v>
      </c>
    </row>
    <row r="60" spans="2:3" x14ac:dyDescent="0.2">
      <c r="B60">
        <v>56</v>
      </c>
      <c r="C60" s="37" t="str">
        <f t="shared" ca="1" si="0"/>
        <v>H</v>
      </c>
    </row>
    <row r="61" spans="2:3" x14ac:dyDescent="0.2">
      <c r="B61">
        <v>57</v>
      </c>
      <c r="C61" s="37" t="str">
        <f t="shared" ca="1" si="0"/>
        <v>H</v>
      </c>
    </row>
    <row r="62" spans="2:3" x14ac:dyDescent="0.2">
      <c r="B62">
        <v>58</v>
      </c>
      <c r="C62" s="37" t="str">
        <f t="shared" ca="1" si="0"/>
        <v>T</v>
      </c>
    </row>
    <row r="63" spans="2:3" x14ac:dyDescent="0.2">
      <c r="B63">
        <v>59</v>
      </c>
      <c r="C63" s="37" t="str">
        <f t="shared" ca="1" si="0"/>
        <v>T</v>
      </c>
    </row>
    <row r="64" spans="2:3" x14ac:dyDescent="0.2">
      <c r="B64">
        <v>60</v>
      </c>
      <c r="C64" s="37" t="str">
        <f t="shared" ca="1" si="0"/>
        <v>H</v>
      </c>
    </row>
    <row r="65" spans="2:3" x14ac:dyDescent="0.2">
      <c r="B65">
        <v>61</v>
      </c>
      <c r="C65" s="37" t="str">
        <f t="shared" ca="1" si="0"/>
        <v>H</v>
      </c>
    </row>
    <row r="66" spans="2:3" x14ac:dyDescent="0.2">
      <c r="B66">
        <v>62</v>
      </c>
      <c r="C66" s="37" t="str">
        <f t="shared" ca="1" si="0"/>
        <v>T</v>
      </c>
    </row>
    <row r="67" spans="2:3" x14ac:dyDescent="0.2">
      <c r="B67">
        <v>63</v>
      </c>
      <c r="C67" s="37" t="str">
        <f t="shared" ca="1" si="0"/>
        <v>H</v>
      </c>
    </row>
    <row r="68" spans="2:3" x14ac:dyDescent="0.2">
      <c r="B68">
        <v>64</v>
      </c>
      <c r="C68" s="37" t="str">
        <f t="shared" ca="1" si="0"/>
        <v>T</v>
      </c>
    </row>
    <row r="69" spans="2:3" x14ac:dyDescent="0.2">
      <c r="B69">
        <v>65</v>
      </c>
      <c r="C69" s="37" t="str">
        <f t="shared" ca="1" si="0"/>
        <v>T</v>
      </c>
    </row>
    <row r="70" spans="2:3" x14ac:dyDescent="0.2">
      <c r="B70">
        <v>66</v>
      </c>
      <c r="C70" s="37" t="str">
        <f t="shared" ref="C70:C133" ca="1" si="1">IF(RAND()&lt;$C$2,"H","T")</f>
        <v>H</v>
      </c>
    </row>
    <row r="71" spans="2:3" x14ac:dyDescent="0.2">
      <c r="B71">
        <v>67</v>
      </c>
      <c r="C71" s="37" t="str">
        <f t="shared" ca="1" si="1"/>
        <v>H</v>
      </c>
    </row>
    <row r="72" spans="2:3" x14ac:dyDescent="0.2">
      <c r="B72">
        <v>68</v>
      </c>
      <c r="C72" s="37" t="str">
        <f t="shared" ca="1" si="1"/>
        <v>H</v>
      </c>
    </row>
    <row r="73" spans="2:3" x14ac:dyDescent="0.2">
      <c r="B73">
        <v>69</v>
      </c>
      <c r="C73" s="37" t="str">
        <f t="shared" ca="1" si="1"/>
        <v>T</v>
      </c>
    </row>
    <row r="74" spans="2:3" x14ac:dyDescent="0.2">
      <c r="B74">
        <v>70</v>
      </c>
      <c r="C74" s="37" t="str">
        <f t="shared" ca="1" si="1"/>
        <v>H</v>
      </c>
    </row>
    <row r="75" spans="2:3" x14ac:dyDescent="0.2">
      <c r="B75">
        <v>71</v>
      </c>
      <c r="C75" s="37" t="str">
        <f t="shared" ca="1" si="1"/>
        <v>T</v>
      </c>
    </row>
    <row r="76" spans="2:3" x14ac:dyDescent="0.2">
      <c r="B76">
        <v>72</v>
      </c>
      <c r="C76" s="37" t="str">
        <f t="shared" ca="1" si="1"/>
        <v>T</v>
      </c>
    </row>
    <row r="77" spans="2:3" x14ac:dyDescent="0.2">
      <c r="B77">
        <v>73</v>
      </c>
      <c r="C77" s="37" t="str">
        <f t="shared" ca="1" si="1"/>
        <v>H</v>
      </c>
    </row>
    <row r="78" spans="2:3" x14ac:dyDescent="0.2">
      <c r="B78">
        <v>74</v>
      </c>
      <c r="C78" s="37" t="str">
        <f t="shared" ca="1" si="1"/>
        <v>H</v>
      </c>
    </row>
    <row r="79" spans="2:3" x14ac:dyDescent="0.2">
      <c r="B79">
        <v>75</v>
      </c>
      <c r="C79" s="37" t="str">
        <f t="shared" ca="1" si="1"/>
        <v>H</v>
      </c>
    </row>
    <row r="80" spans="2:3" x14ac:dyDescent="0.2">
      <c r="B80">
        <v>76</v>
      </c>
      <c r="C80" s="37" t="str">
        <f t="shared" ca="1" si="1"/>
        <v>H</v>
      </c>
    </row>
    <row r="81" spans="2:3" x14ac:dyDescent="0.2">
      <c r="B81">
        <v>77</v>
      </c>
      <c r="C81" s="37" t="str">
        <f t="shared" ca="1" si="1"/>
        <v>T</v>
      </c>
    </row>
    <row r="82" spans="2:3" x14ac:dyDescent="0.2">
      <c r="B82">
        <v>78</v>
      </c>
      <c r="C82" s="37" t="str">
        <f t="shared" ca="1" si="1"/>
        <v>T</v>
      </c>
    </row>
    <row r="83" spans="2:3" x14ac:dyDescent="0.2">
      <c r="B83">
        <v>79</v>
      </c>
      <c r="C83" s="37" t="str">
        <f t="shared" ca="1" si="1"/>
        <v>H</v>
      </c>
    </row>
    <row r="84" spans="2:3" x14ac:dyDescent="0.2">
      <c r="B84">
        <v>80</v>
      </c>
      <c r="C84" s="37" t="str">
        <f t="shared" ca="1" si="1"/>
        <v>H</v>
      </c>
    </row>
    <row r="85" spans="2:3" x14ac:dyDescent="0.2">
      <c r="B85">
        <v>81</v>
      </c>
      <c r="C85" s="37" t="str">
        <f t="shared" ca="1" si="1"/>
        <v>H</v>
      </c>
    </row>
    <row r="86" spans="2:3" x14ac:dyDescent="0.2">
      <c r="B86">
        <v>82</v>
      </c>
      <c r="C86" s="37" t="str">
        <f t="shared" ca="1" si="1"/>
        <v>T</v>
      </c>
    </row>
    <row r="87" spans="2:3" x14ac:dyDescent="0.2">
      <c r="B87">
        <v>83</v>
      </c>
      <c r="C87" s="37" t="str">
        <f t="shared" ca="1" si="1"/>
        <v>H</v>
      </c>
    </row>
    <row r="88" spans="2:3" x14ac:dyDescent="0.2">
      <c r="B88">
        <v>84</v>
      </c>
      <c r="C88" s="37" t="str">
        <f t="shared" ca="1" si="1"/>
        <v>T</v>
      </c>
    </row>
    <row r="89" spans="2:3" x14ac:dyDescent="0.2">
      <c r="B89">
        <v>85</v>
      </c>
      <c r="C89" s="37" t="str">
        <f t="shared" ca="1" si="1"/>
        <v>H</v>
      </c>
    </row>
    <row r="90" spans="2:3" x14ac:dyDescent="0.2">
      <c r="B90">
        <v>86</v>
      </c>
      <c r="C90" s="37" t="str">
        <f t="shared" ca="1" si="1"/>
        <v>H</v>
      </c>
    </row>
    <row r="91" spans="2:3" x14ac:dyDescent="0.2">
      <c r="B91">
        <v>87</v>
      </c>
      <c r="C91" s="37" t="str">
        <f t="shared" ca="1" si="1"/>
        <v>H</v>
      </c>
    </row>
    <row r="92" spans="2:3" x14ac:dyDescent="0.2">
      <c r="B92">
        <v>88</v>
      </c>
      <c r="C92" s="37" t="str">
        <f t="shared" ca="1" si="1"/>
        <v>H</v>
      </c>
    </row>
    <row r="93" spans="2:3" x14ac:dyDescent="0.2">
      <c r="B93">
        <v>89</v>
      </c>
      <c r="C93" s="37" t="str">
        <f t="shared" ca="1" si="1"/>
        <v>H</v>
      </c>
    </row>
    <row r="94" spans="2:3" x14ac:dyDescent="0.2">
      <c r="B94">
        <v>90</v>
      </c>
      <c r="C94" s="37" t="str">
        <f t="shared" ca="1" si="1"/>
        <v>H</v>
      </c>
    </row>
    <row r="95" spans="2:3" x14ac:dyDescent="0.2">
      <c r="B95">
        <v>91</v>
      </c>
      <c r="C95" s="37" t="str">
        <f t="shared" ca="1" si="1"/>
        <v>T</v>
      </c>
    </row>
    <row r="96" spans="2:3" x14ac:dyDescent="0.2">
      <c r="B96">
        <v>92</v>
      </c>
      <c r="C96" s="37" t="str">
        <f t="shared" ca="1" si="1"/>
        <v>H</v>
      </c>
    </row>
    <row r="97" spans="2:3" x14ac:dyDescent="0.2">
      <c r="B97">
        <v>93</v>
      </c>
      <c r="C97" s="37" t="str">
        <f t="shared" ca="1" si="1"/>
        <v>T</v>
      </c>
    </row>
    <row r="98" spans="2:3" x14ac:dyDescent="0.2">
      <c r="B98">
        <v>94</v>
      </c>
      <c r="C98" s="37" t="str">
        <f t="shared" ca="1" si="1"/>
        <v>T</v>
      </c>
    </row>
    <row r="99" spans="2:3" x14ac:dyDescent="0.2">
      <c r="B99">
        <v>95</v>
      </c>
      <c r="C99" s="37" t="str">
        <f t="shared" ca="1" si="1"/>
        <v>T</v>
      </c>
    </row>
    <row r="100" spans="2:3" x14ac:dyDescent="0.2">
      <c r="B100">
        <v>96</v>
      </c>
      <c r="C100" s="37" t="str">
        <f t="shared" ca="1" si="1"/>
        <v>T</v>
      </c>
    </row>
    <row r="101" spans="2:3" x14ac:dyDescent="0.2">
      <c r="B101">
        <v>97</v>
      </c>
      <c r="C101" s="37" t="str">
        <f t="shared" ca="1" si="1"/>
        <v>H</v>
      </c>
    </row>
    <row r="102" spans="2:3" x14ac:dyDescent="0.2">
      <c r="B102">
        <v>98</v>
      </c>
      <c r="C102" s="37" t="str">
        <f t="shared" ca="1" si="1"/>
        <v>T</v>
      </c>
    </row>
    <row r="103" spans="2:3" x14ac:dyDescent="0.2">
      <c r="B103">
        <v>99</v>
      </c>
      <c r="C103" s="37" t="str">
        <f t="shared" ca="1" si="1"/>
        <v>T</v>
      </c>
    </row>
    <row r="104" spans="2:3" x14ac:dyDescent="0.2">
      <c r="B104">
        <v>100</v>
      </c>
      <c r="C104" s="37" t="str">
        <f t="shared" ca="1" si="1"/>
        <v>T</v>
      </c>
    </row>
    <row r="105" spans="2:3" x14ac:dyDescent="0.2">
      <c r="B105">
        <v>101</v>
      </c>
      <c r="C105" s="37" t="str">
        <f t="shared" ca="1" si="1"/>
        <v>T</v>
      </c>
    </row>
    <row r="106" spans="2:3" x14ac:dyDescent="0.2">
      <c r="B106">
        <v>102</v>
      </c>
      <c r="C106" s="37" t="str">
        <f t="shared" ca="1" si="1"/>
        <v>T</v>
      </c>
    </row>
    <row r="107" spans="2:3" x14ac:dyDescent="0.2">
      <c r="B107">
        <v>103</v>
      </c>
      <c r="C107" s="37" t="str">
        <f t="shared" ca="1" si="1"/>
        <v>T</v>
      </c>
    </row>
    <row r="108" spans="2:3" x14ac:dyDescent="0.2">
      <c r="B108">
        <v>104</v>
      </c>
      <c r="C108" s="37" t="str">
        <f t="shared" ca="1" si="1"/>
        <v>H</v>
      </c>
    </row>
    <row r="109" spans="2:3" x14ac:dyDescent="0.2">
      <c r="B109">
        <v>105</v>
      </c>
      <c r="C109" s="37" t="str">
        <f t="shared" ca="1" si="1"/>
        <v>T</v>
      </c>
    </row>
    <row r="110" spans="2:3" x14ac:dyDescent="0.2">
      <c r="B110">
        <v>106</v>
      </c>
      <c r="C110" s="37" t="str">
        <f t="shared" ca="1" si="1"/>
        <v>T</v>
      </c>
    </row>
    <row r="111" spans="2:3" x14ac:dyDescent="0.2">
      <c r="B111">
        <v>107</v>
      </c>
      <c r="C111" s="37" t="str">
        <f t="shared" ca="1" si="1"/>
        <v>T</v>
      </c>
    </row>
    <row r="112" spans="2:3" x14ac:dyDescent="0.2">
      <c r="B112">
        <v>108</v>
      </c>
      <c r="C112" s="37" t="str">
        <f t="shared" ca="1" si="1"/>
        <v>H</v>
      </c>
    </row>
    <row r="113" spans="2:3" x14ac:dyDescent="0.2">
      <c r="B113">
        <v>109</v>
      </c>
      <c r="C113" s="37" t="str">
        <f t="shared" ca="1" si="1"/>
        <v>T</v>
      </c>
    </row>
    <row r="114" spans="2:3" x14ac:dyDescent="0.2">
      <c r="B114">
        <v>110</v>
      </c>
      <c r="C114" s="37" t="str">
        <f t="shared" ca="1" si="1"/>
        <v>H</v>
      </c>
    </row>
    <row r="115" spans="2:3" x14ac:dyDescent="0.2">
      <c r="B115">
        <v>111</v>
      </c>
      <c r="C115" s="37" t="str">
        <f t="shared" ca="1" si="1"/>
        <v>H</v>
      </c>
    </row>
    <row r="116" spans="2:3" x14ac:dyDescent="0.2">
      <c r="B116">
        <v>112</v>
      </c>
      <c r="C116" s="37" t="str">
        <f t="shared" ca="1" si="1"/>
        <v>H</v>
      </c>
    </row>
    <row r="117" spans="2:3" x14ac:dyDescent="0.2">
      <c r="B117">
        <v>113</v>
      </c>
      <c r="C117" s="37" t="str">
        <f t="shared" ca="1" si="1"/>
        <v>H</v>
      </c>
    </row>
    <row r="118" spans="2:3" x14ac:dyDescent="0.2">
      <c r="B118">
        <v>114</v>
      </c>
      <c r="C118" s="37" t="str">
        <f t="shared" ca="1" si="1"/>
        <v>H</v>
      </c>
    </row>
    <row r="119" spans="2:3" x14ac:dyDescent="0.2">
      <c r="B119">
        <v>115</v>
      </c>
      <c r="C119" s="37" t="str">
        <f t="shared" ca="1" si="1"/>
        <v>T</v>
      </c>
    </row>
    <row r="120" spans="2:3" x14ac:dyDescent="0.2">
      <c r="B120">
        <v>116</v>
      </c>
      <c r="C120" s="37" t="str">
        <f t="shared" ca="1" si="1"/>
        <v>H</v>
      </c>
    </row>
    <row r="121" spans="2:3" x14ac:dyDescent="0.2">
      <c r="B121">
        <v>117</v>
      </c>
      <c r="C121" s="37" t="str">
        <f t="shared" ca="1" si="1"/>
        <v>T</v>
      </c>
    </row>
    <row r="122" spans="2:3" x14ac:dyDescent="0.2">
      <c r="B122">
        <v>118</v>
      </c>
      <c r="C122" s="37" t="str">
        <f t="shared" ca="1" si="1"/>
        <v>H</v>
      </c>
    </row>
    <row r="123" spans="2:3" x14ac:dyDescent="0.2">
      <c r="B123">
        <v>119</v>
      </c>
      <c r="C123" s="37" t="str">
        <f t="shared" ca="1" si="1"/>
        <v>T</v>
      </c>
    </row>
    <row r="124" spans="2:3" x14ac:dyDescent="0.2">
      <c r="B124">
        <v>120</v>
      </c>
      <c r="C124" s="37" t="str">
        <f t="shared" ca="1" si="1"/>
        <v>T</v>
      </c>
    </row>
    <row r="125" spans="2:3" x14ac:dyDescent="0.2">
      <c r="B125">
        <v>121</v>
      </c>
      <c r="C125" s="37" t="str">
        <f t="shared" ca="1" si="1"/>
        <v>H</v>
      </c>
    </row>
    <row r="126" spans="2:3" x14ac:dyDescent="0.2">
      <c r="B126">
        <v>122</v>
      </c>
      <c r="C126" s="37" t="str">
        <f t="shared" ca="1" si="1"/>
        <v>T</v>
      </c>
    </row>
    <row r="127" spans="2:3" x14ac:dyDescent="0.2">
      <c r="B127">
        <v>123</v>
      </c>
      <c r="C127" s="37" t="str">
        <f t="shared" ca="1" si="1"/>
        <v>H</v>
      </c>
    </row>
    <row r="128" spans="2:3" x14ac:dyDescent="0.2">
      <c r="B128">
        <v>124</v>
      </c>
      <c r="C128" s="37" t="str">
        <f t="shared" ca="1" si="1"/>
        <v>T</v>
      </c>
    </row>
    <row r="129" spans="2:3" x14ac:dyDescent="0.2">
      <c r="B129">
        <v>125</v>
      </c>
      <c r="C129" s="37" t="str">
        <f t="shared" ca="1" si="1"/>
        <v>T</v>
      </c>
    </row>
    <row r="130" spans="2:3" x14ac:dyDescent="0.2">
      <c r="B130">
        <v>126</v>
      </c>
      <c r="C130" s="37" t="str">
        <f t="shared" ca="1" si="1"/>
        <v>T</v>
      </c>
    </row>
    <row r="131" spans="2:3" x14ac:dyDescent="0.2">
      <c r="B131">
        <v>127</v>
      </c>
      <c r="C131" s="37" t="str">
        <f t="shared" ca="1" si="1"/>
        <v>T</v>
      </c>
    </row>
    <row r="132" spans="2:3" x14ac:dyDescent="0.2">
      <c r="B132">
        <v>128</v>
      </c>
      <c r="C132" s="37" t="str">
        <f t="shared" ca="1" si="1"/>
        <v>H</v>
      </c>
    </row>
    <row r="133" spans="2:3" x14ac:dyDescent="0.2">
      <c r="B133">
        <v>129</v>
      </c>
      <c r="C133" s="37" t="str">
        <f t="shared" ca="1" si="1"/>
        <v>T</v>
      </c>
    </row>
    <row r="134" spans="2:3" x14ac:dyDescent="0.2">
      <c r="B134">
        <v>130</v>
      </c>
      <c r="C134" s="37" t="str">
        <f t="shared" ref="C134:C197" ca="1" si="2">IF(RAND()&lt;$C$2,"H","T")</f>
        <v>H</v>
      </c>
    </row>
    <row r="135" spans="2:3" x14ac:dyDescent="0.2">
      <c r="B135">
        <v>131</v>
      </c>
      <c r="C135" s="37" t="str">
        <f t="shared" ca="1" si="2"/>
        <v>T</v>
      </c>
    </row>
    <row r="136" spans="2:3" x14ac:dyDescent="0.2">
      <c r="B136">
        <v>132</v>
      </c>
      <c r="C136" s="37" t="str">
        <f t="shared" ca="1" si="2"/>
        <v>T</v>
      </c>
    </row>
    <row r="137" spans="2:3" x14ac:dyDescent="0.2">
      <c r="B137">
        <v>133</v>
      </c>
      <c r="C137" s="37" t="str">
        <f t="shared" ca="1" si="2"/>
        <v>H</v>
      </c>
    </row>
    <row r="138" spans="2:3" x14ac:dyDescent="0.2">
      <c r="B138">
        <v>134</v>
      </c>
      <c r="C138" s="37" t="str">
        <f t="shared" ca="1" si="2"/>
        <v>H</v>
      </c>
    </row>
    <row r="139" spans="2:3" x14ac:dyDescent="0.2">
      <c r="B139">
        <v>135</v>
      </c>
      <c r="C139" s="37" t="str">
        <f t="shared" ca="1" si="2"/>
        <v>T</v>
      </c>
    </row>
    <row r="140" spans="2:3" x14ac:dyDescent="0.2">
      <c r="B140">
        <v>136</v>
      </c>
      <c r="C140" s="37" t="str">
        <f t="shared" ca="1" si="2"/>
        <v>H</v>
      </c>
    </row>
    <row r="141" spans="2:3" x14ac:dyDescent="0.2">
      <c r="B141">
        <v>137</v>
      </c>
      <c r="C141" s="37" t="str">
        <f t="shared" ca="1" si="2"/>
        <v>T</v>
      </c>
    </row>
    <row r="142" spans="2:3" x14ac:dyDescent="0.2">
      <c r="B142">
        <v>138</v>
      </c>
      <c r="C142" s="37" t="str">
        <f t="shared" ca="1" si="2"/>
        <v>T</v>
      </c>
    </row>
    <row r="143" spans="2:3" x14ac:dyDescent="0.2">
      <c r="B143">
        <v>139</v>
      </c>
      <c r="C143" s="37" t="str">
        <f t="shared" ca="1" si="2"/>
        <v>H</v>
      </c>
    </row>
    <row r="144" spans="2:3" x14ac:dyDescent="0.2">
      <c r="B144">
        <v>140</v>
      </c>
      <c r="C144" s="37" t="str">
        <f t="shared" ca="1" si="2"/>
        <v>T</v>
      </c>
    </row>
    <row r="145" spans="2:3" x14ac:dyDescent="0.2">
      <c r="B145">
        <v>141</v>
      </c>
      <c r="C145" s="37" t="str">
        <f t="shared" ca="1" si="2"/>
        <v>H</v>
      </c>
    </row>
    <row r="146" spans="2:3" x14ac:dyDescent="0.2">
      <c r="B146">
        <v>142</v>
      </c>
      <c r="C146" s="37" t="str">
        <f t="shared" ca="1" si="2"/>
        <v>T</v>
      </c>
    </row>
    <row r="147" spans="2:3" x14ac:dyDescent="0.2">
      <c r="B147">
        <v>143</v>
      </c>
      <c r="C147" s="37" t="str">
        <f t="shared" ca="1" si="2"/>
        <v>T</v>
      </c>
    </row>
    <row r="148" spans="2:3" x14ac:dyDescent="0.2">
      <c r="B148">
        <v>144</v>
      </c>
      <c r="C148" s="37" t="str">
        <f t="shared" ca="1" si="2"/>
        <v>H</v>
      </c>
    </row>
    <row r="149" spans="2:3" x14ac:dyDescent="0.2">
      <c r="B149">
        <v>145</v>
      </c>
      <c r="C149" s="37" t="str">
        <f t="shared" ca="1" si="2"/>
        <v>H</v>
      </c>
    </row>
    <row r="150" spans="2:3" x14ac:dyDescent="0.2">
      <c r="B150">
        <v>146</v>
      </c>
      <c r="C150" s="37" t="str">
        <f t="shared" ca="1" si="2"/>
        <v>T</v>
      </c>
    </row>
    <row r="151" spans="2:3" x14ac:dyDescent="0.2">
      <c r="B151">
        <v>147</v>
      </c>
      <c r="C151" s="37" t="str">
        <f t="shared" ca="1" si="2"/>
        <v>H</v>
      </c>
    </row>
    <row r="152" spans="2:3" x14ac:dyDescent="0.2">
      <c r="B152">
        <v>148</v>
      </c>
      <c r="C152" s="37" t="str">
        <f t="shared" ca="1" si="2"/>
        <v>H</v>
      </c>
    </row>
    <row r="153" spans="2:3" x14ac:dyDescent="0.2">
      <c r="B153">
        <v>149</v>
      </c>
      <c r="C153" s="37" t="str">
        <f t="shared" ca="1" si="2"/>
        <v>H</v>
      </c>
    </row>
    <row r="154" spans="2:3" x14ac:dyDescent="0.2">
      <c r="B154">
        <v>150</v>
      </c>
      <c r="C154" s="37" t="str">
        <f t="shared" ca="1" si="2"/>
        <v>H</v>
      </c>
    </row>
    <row r="155" spans="2:3" x14ac:dyDescent="0.2">
      <c r="B155">
        <v>151</v>
      </c>
      <c r="C155" s="37" t="str">
        <f t="shared" ca="1" si="2"/>
        <v>H</v>
      </c>
    </row>
    <row r="156" spans="2:3" x14ac:dyDescent="0.2">
      <c r="B156">
        <v>152</v>
      </c>
      <c r="C156" s="37" t="str">
        <f t="shared" ca="1" si="2"/>
        <v>T</v>
      </c>
    </row>
    <row r="157" spans="2:3" x14ac:dyDescent="0.2">
      <c r="B157">
        <v>153</v>
      </c>
      <c r="C157" s="37" t="str">
        <f t="shared" ca="1" si="2"/>
        <v>H</v>
      </c>
    </row>
    <row r="158" spans="2:3" x14ac:dyDescent="0.2">
      <c r="B158">
        <v>154</v>
      </c>
      <c r="C158" s="37" t="str">
        <f t="shared" ca="1" si="2"/>
        <v>T</v>
      </c>
    </row>
    <row r="159" spans="2:3" x14ac:dyDescent="0.2">
      <c r="B159">
        <v>155</v>
      </c>
      <c r="C159" s="37" t="str">
        <f t="shared" ca="1" si="2"/>
        <v>T</v>
      </c>
    </row>
    <row r="160" spans="2:3" x14ac:dyDescent="0.2">
      <c r="B160">
        <v>156</v>
      </c>
      <c r="C160" s="37" t="str">
        <f t="shared" ca="1" si="2"/>
        <v>H</v>
      </c>
    </row>
    <row r="161" spans="2:3" x14ac:dyDescent="0.2">
      <c r="B161">
        <v>157</v>
      </c>
      <c r="C161" s="37" t="str">
        <f t="shared" ca="1" si="2"/>
        <v>H</v>
      </c>
    </row>
    <row r="162" spans="2:3" x14ac:dyDescent="0.2">
      <c r="B162">
        <v>158</v>
      </c>
      <c r="C162" s="37" t="str">
        <f t="shared" ca="1" si="2"/>
        <v>H</v>
      </c>
    </row>
    <row r="163" spans="2:3" x14ac:dyDescent="0.2">
      <c r="B163">
        <v>159</v>
      </c>
      <c r="C163" s="37" t="str">
        <f t="shared" ca="1" si="2"/>
        <v>T</v>
      </c>
    </row>
    <row r="164" spans="2:3" x14ac:dyDescent="0.2">
      <c r="B164">
        <v>160</v>
      </c>
      <c r="C164" s="37" t="str">
        <f t="shared" ca="1" si="2"/>
        <v>T</v>
      </c>
    </row>
    <row r="165" spans="2:3" x14ac:dyDescent="0.2">
      <c r="B165">
        <v>161</v>
      </c>
      <c r="C165" s="37" t="str">
        <f t="shared" ca="1" si="2"/>
        <v>T</v>
      </c>
    </row>
    <row r="166" spans="2:3" x14ac:dyDescent="0.2">
      <c r="B166">
        <v>162</v>
      </c>
      <c r="C166" s="37" t="str">
        <f t="shared" ca="1" si="2"/>
        <v>H</v>
      </c>
    </row>
    <row r="167" spans="2:3" x14ac:dyDescent="0.2">
      <c r="B167">
        <v>163</v>
      </c>
      <c r="C167" s="37" t="str">
        <f t="shared" ca="1" si="2"/>
        <v>T</v>
      </c>
    </row>
    <row r="168" spans="2:3" x14ac:dyDescent="0.2">
      <c r="B168">
        <v>164</v>
      </c>
      <c r="C168" s="37" t="str">
        <f t="shared" ca="1" si="2"/>
        <v>H</v>
      </c>
    </row>
    <row r="169" spans="2:3" x14ac:dyDescent="0.2">
      <c r="B169">
        <v>165</v>
      </c>
      <c r="C169" s="37" t="str">
        <f t="shared" ca="1" si="2"/>
        <v>T</v>
      </c>
    </row>
    <row r="170" spans="2:3" x14ac:dyDescent="0.2">
      <c r="B170">
        <v>166</v>
      </c>
      <c r="C170" s="37" t="str">
        <f t="shared" ca="1" si="2"/>
        <v>H</v>
      </c>
    </row>
    <row r="171" spans="2:3" x14ac:dyDescent="0.2">
      <c r="B171">
        <v>167</v>
      </c>
      <c r="C171" s="37" t="str">
        <f t="shared" ca="1" si="2"/>
        <v>T</v>
      </c>
    </row>
    <row r="172" spans="2:3" x14ac:dyDescent="0.2">
      <c r="B172">
        <v>168</v>
      </c>
      <c r="C172" s="37" t="str">
        <f t="shared" ca="1" si="2"/>
        <v>T</v>
      </c>
    </row>
    <row r="173" spans="2:3" x14ac:dyDescent="0.2">
      <c r="B173">
        <v>169</v>
      </c>
      <c r="C173" s="37" t="str">
        <f t="shared" ca="1" si="2"/>
        <v>T</v>
      </c>
    </row>
    <row r="174" spans="2:3" x14ac:dyDescent="0.2">
      <c r="B174">
        <v>170</v>
      </c>
      <c r="C174" s="37" t="str">
        <f t="shared" ca="1" si="2"/>
        <v>T</v>
      </c>
    </row>
    <row r="175" spans="2:3" x14ac:dyDescent="0.2">
      <c r="B175">
        <v>171</v>
      </c>
      <c r="C175" s="37" t="str">
        <f t="shared" ca="1" si="2"/>
        <v>T</v>
      </c>
    </row>
    <row r="176" spans="2:3" x14ac:dyDescent="0.2">
      <c r="B176">
        <v>172</v>
      </c>
      <c r="C176" s="37" t="str">
        <f t="shared" ca="1" si="2"/>
        <v>T</v>
      </c>
    </row>
    <row r="177" spans="2:3" x14ac:dyDescent="0.2">
      <c r="B177">
        <v>173</v>
      </c>
      <c r="C177" s="37" t="str">
        <f t="shared" ca="1" si="2"/>
        <v>T</v>
      </c>
    </row>
    <row r="178" spans="2:3" x14ac:dyDescent="0.2">
      <c r="B178">
        <v>174</v>
      </c>
      <c r="C178" s="37" t="str">
        <f t="shared" ca="1" si="2"/>
        <v>H</v>
      </c>
    </row>
    <row r="179" spans="2:3" x14ac:dyDescent="0.2">
      <c r="B179">
        <v>175</v>
      </c>
      <c r="C179" s="37" t="str">
        <f t="shared" ca="1" si="2"/>
        <v>T</v>
      </c>
    </row>
    <row r="180" spans="2:3" x14ac:dyDescent="0.2">
      <c r="B180">
        <v>176</v>
      </c>
      <c r="C180" s="37" t="str">
        <f t="shared" ca="1" si="2"/>
        <v>T</v>
      </c>
    </row>
    <row r="181" spans="2:3" x14ac:dyDescent="0.2">
      <c r="B181">
        <v>177</v>
      </c>
      <c r="C181" s="37" t="str">
        <f t="shared" ca="1" si="2"/>
        <v>H</v>
      </c>
    </row>
    <row r="182" spans="2:3" x14ac:dyDescent="0.2">
      <c r="B182">
        <v>178</v>
      </c>
      <c r="C182" s="37" t="str">
        <f t="shared" ca="1" si="2"/>
        <v>T</v>
      </c>
    </row>
    <row r="183" spans="2:3" x14ac:dyDescent="0.2">
      <c r="B183">
        <v>179</v>
      </c>
      <c r="C183" s="37" t="str">
        <f t="shared" ca="1" si="2"/>
        <v>T</v>
      </c>
    </row>
    <row r="184" spans="2:3" x14ac:dyDescent="0.2">
      <c r="B184">
        <v>180</v>
      </c>
      <c r="C184" s="37" t="str">
        <f t="shared" ca="1" si="2"/>
        <v>T</v>
      </c>
    </row>
    <row r="185" spans="2:3" x14ac:dyDescent="0.2">
      <c r="B185">
        <v>181</v>
      </c>
      <c r="C185" s="37" t="str">
        <f t="shared" ca="1" si="2"/>
        <v>H</v>
      </c>
    </row>
    <row r="186" spans="2:3" x14ac:dyDescent="0.2">
      <c r="B186">
        <v>182</v>
      </c>
      <c r="C186" s="37" t="str">
        <f t="shared" ca="1" si="2"/>
        <v>H</v>
      </c>
    </row>
    <row r="187" spans="2:3" x14ac:dyDescent="0.2">
      <c r="B187">
        <v>183</v>
      </c>
      <c r="C187" s="37" t="str">
        <f t="shared" ca="1" si="2"/>
        <v>H</v>
      </c>
    </row>
    <row r="188" spans="2:3" x14ac:dyDescent="0.2">
      <c r="B188">
        <v>184</v>
      </c>
      <c r="C188" s="37" t="str">
        <f t="shared" ca="1" si="2"/>
        <v>H</v>
      </c>
    </row>
    <row r="189" spans="2:3" x14ac:dyDescent="0.2">
      <c r="B189">
        <v>185</v>
      </c>
      <c r="C189" s="37" t="str">
        <f t="shared" ca="1" si="2"/>
        <v>T</v>
      </c>
    </row>
    <row r="190" spans="2:3" x14ac:dyDescent="0.2">
      <c r="B190">
        <v>186</v>
      </c>
      <c r="C190" s="37" t="str">
        <f t="shared" ca="1" si="2"/>
        <v>H</v>
      </c>
    </row>
    <row r="191" spans="2:3" x14ac:dyDescent="0.2">
      <c r="B191">
        <v>187</v>
      </c>
      <c r="C191" s="37" t="str">
        <f t="shared" ca="1" si="2"/>
        <v>T</v>
      </c>
    </row>
    <row r="192" spans="2:3" x14ac:dyDescent="0.2">
      <c r="B192">
        <v>188</v>
      </c>
      <c r="C192" s="37" t="str">
        <f t="shared" ca="1" si="2"/>
        <v>H</v>
      </c>
    </row>
    <row r="193" spans="2:3" x14ac:dyDescent="0.2">
      <c r="B193">
        <v>189</v>
      </c>
      <c r="C193" s="37" t="str">
        <f t="shared" ca="1" si="2"/>
        <v>T</v>
      </c>
    </row>
    <row r="194" spans="2:3" x14ac:dyDescent="0.2">
      <c r="B194">
        <v>190</v>
      </c>
      <c r="C194" s="37" t="str">
        <f t="shared" ca="1" si="2"/>
        <v>H</v>
      </c>
    </row>
    <row r="195" spans="2:3" x14ac:dyDescent="0.2">
      <c r="B195">
        <v>191</v>
      </c>
      <c r="C195" s="37" t="str">
        <f t="shared" ca="1" si="2"/>
        <v>H</v>
      </c>
    </row>
    <row r="196" spans="2:3" x14ac:dyDescent="0.2">
      <c r="B196">
        <v>192</v>
      </c>
      <c r="C196" s="37" t="str">
        <f t="shared" ca="1" si="2"/>
        <v>T</v>
      </c>
    </row>
    <row r="197" spans="2:3" x14ac:dyDescent="0.2">
      <c r="B197">
        <v>193</v>
      </c>
      <c r="C197" s="37" t="str">
        <f t="shared" ca="1" si="2"/>
        <v>T</v>
      </c>
    </row>
    <row r="198" spans="2:3" x14ac:dyDescent="0.2">
      <c r="B198">
        <v>194</v>
      </c>
      <c r="C198" s="37" t="str">
        <f t="shared" ref="C198:C261" ca="1" si="3">IF(RAND()&lt;$C$2,"H","T")</f>
        <v>H</v>
      </c>
    </row>
    <row r="199" spans="2:3" x14ac:dyDescent="0.2">
      <c r="B199">
        <v>195</v>
      </c>
      <c r="C199" s="37" t="str">
        <f t="shared" ca="1" si="3"/>
        <v>T</v>
      </c>
    </row>
    <row r="200" spans="2:3" x14ac:dyDescent="0.2">
      <c r="B200">
        <v>196</v>
      </c>
      <c r="C200" s="37" t="str">
        <f t="shared" ca="1" si="3"/>
        <v>H</v>
      </c>
    </row>
    <row r="201" spans="2:3" x14ac:dyDescent="0.2">
      <c r="B201">
        <v>197</v>
      </c>
      <c r="C201" s="37" t="str">
        <f t="shared" ca="1" si="3"/>
        <v>H</v>
      </c>
    </row>
    <row r="202" spans="2:3" x14ac:dyDescent="0.2">
      <c r="B202">
        <v>198</v>
      </c>
      <c r="C202" s="37" t="str">
        <f t="shared" ca="1" si="3"/>
        <v>H</v>
      </c>
    </row>
    <row r="203" spans="2:3" x14ac:dyDescent="0.2">
      <c r="B203">
        <v>199</v>
      </c>
      <c r="C203" s="37" t="str">
        <f t="shared" ca="1" si="3"/>
        <v>T</v>
      </c>
    </row>
    <row r="204" spans="2:3" x14ac:dyDescent="0.2">
      <c r="B204">
        <v>200</v>
      </c>
      <c r="C204" s="37" t="str">
        <f t="shared" ca="1" si="3"/>
        <v>T</v>
      </c>
    </row>
    <row r="205" spans="2:3" x14ac:dyDescent="0.2">
      <c r="B205">
        <v>201</v>
      </c>
      <c r="C205" s="37" t="str">
        <f t="shared" ca="1" si="3"/>
        <v>T</v>
      </c>
    </row>
    <row r="206" spans="2:3" x14ac:dyDescent="0.2">
      <c r="B206">
        <v>202</v>
      </c>
      <c r="C206" s="37" t="str">
        <f t="shared" ca="1" si="3"/>
        <v>T</v>
      </c>
    </row>
    <row r="207" spans="2:3" x14ac:dyDescent="0.2">
      <c r="B207">
        <v>203</v>
      </c>
      <c r="C207" s="37" t="str">
        <f t="shared" ca="1" si="3"/>
        <v>H</v>
      </c>
    </row>
    <row r="208" spans="2:3" x14ac:dyDescent="0.2">
      <c r="B208">
        <v>204</v>
      </c>
      <c r="C208" s="37" t="str">
        <f t="shared" ca="1" si="3"/>
        <v>H</v>
      </c>
    </row>
    <row r="209" spans="2:3" x14ac:dyDescent="0.2">
      <c r="B209">
        <v>205</v>
      </c>
      <c r="C209" s="37" t="str">
        <f t="shared" ca="1" si="3"/>
        <v>H</v>
      </c>
    </row>
    <row r="210" spans="2:3" x14ac:dyDescent="0.2">
      <c r="B210">
        <v>206</v>
      </c>
      <c r="C210" s="37" t="str">
        <f t="shared" ca="1" si="3"/>
        <v>T</v>
      </c>
    </row>
    <row r="211" spans="2:3" x14ac:dyDescent="0.2">
      <c r="B211">
        <v>207</v>
      </c>
      <c r="C211" s="37" t="str">
        <f t="shared" ca="1" si="3"/>
        <v>T</v>
      </c>
    </row>
    <row r="212" spans="2:3" x14ac:dyDescent="0.2">
      <c r="B212">
        <v>208</v>
      </c>
      <c r="C212" s="37" t="str">
        <f t="shared" ca="1" si="3"/>
        <v>H</v>
      </c>
    </row>
    <row r="213" spans="2:3" x14ac:dyDescent="0.2">
      <c r="B213">
        <v>209</v>
      </c>
      <c r="C213" s="37" t="str">
        <f t="shared" ca="1" si="3"/>
        <v>H</v>
      </c>
    </row>
    <row r="214" spans="2:3" x14ac:dyDescent="0.2">
      <c r="B214">
        <v>210</v>
      </c>
      <c r="C214" s="37" t="str">
        <f t="shared" ca="1" si="3"/>
        <v>H</v>
      </c>
    </row>
    <row r="215" spans="2:3" x14ac:dyDescent="0.2">
      <c r="B215">
        <v>211</v>
      </c>
      <c r="C215" s="37" t="str">
        <f t="shared" ca="1" si="3"/>
        <v>T</v>
      </c>
    </row>
    <row r="216" spans="2:3" x14ac:dyDescent="0.2">
      <c r="B216">
        <v>212</v>
      </c>
      <c r="C216" s="37" t="str">
        <f t="shared" ca="1" si="3"/>
        <v>T</v>
      </c>
    </row>
    <row r="217" spans="2:3" x14ac:dyDescent="0.2">
      <c r="B217">
        <v>213</v>
      </c>
      <c r="C217" s="37" t="str">
        <f t="shared" ca="1" si="3"/>
        <v>T</v>
      </c>
    </row>
    <row r="218" spans="2:3" x14ac:dyDescent="0.2">
      <c r="B218">
        <v>214</v>
      </c>
      <c r="C218" s="37" t="str">
        <f t="shared" ca="1" si="3"/>
        <v>T</v>
      </c>
    </row>
    <row r="219" spans="2:3" x14ac:dyDescent="0.2">
      <c r="B219">
        <v>215</v>
      </c>
      <c r="C219" s="37" t="str">
        <f t="shared" ca="1" si="3"/>
        <v>H</v>
      </c>
    </row>
    <row r="220" spans="2:3" x14ac:dyDescent="0.2">
      <c r="B220">
        <v>216</v>
      </c>
      <c r="C220" s="37" t="str">
        <f t="shared" ca="1" si="3"/>
        <v>H</v>
      </c>
    </row>
    <row r="221" spans="2:3" x14ac:dyDescent="0.2">
      <c r="B221">
        <v>217</v>
      </c>
      <c r="C221" s="37" t="str">
        <f t="shared" ca="1" si="3"/>
        <v>H</v>
      </c>
    </row>
    <row r="222" spans="2:3" x14ac:dyDescent="0.2">
      <c r="B222">
        <v>218</v>
      </c>
      <c r="C222" s="37" t="str">
        <f t="shared" ca="1" si="3"/>
        <v>H</v>
      </c>
    </row>
    <row r="223" spans="2:3" x14ac:dyDescent="0.2">
      <c r="B223">
        <v>219</v>
      </c>
      <c r="C223" s="37" t="str">
        <f t="shared" ca="1" si="3"/>
        <v>T</v>
      </c>
    </row>
    <row r="224" spans="2:3" x14ac:dyDescent="0.2">
      <c r="B224">
        <v>220</v>
      </c>
      <c r="C224" s="37" t="str">
        <f t="shared" ca="1" si="3"/>
        <v>H</v>
      </c>
    </row>
    <row r="225" spans="2:3" x14ac:dyDescent="0.2">
      <c r="B225">
        <v>221</v>
      </c>
      <c r="C225" s="37" t="str">
        <f t="shared" ca="1" si="3"/>
        <v>H</v>
      </c>
    </row>
    <row r="226" spans="2:3" x14ac:dyDescent="0.2">
      <c r="B226">
        <v>222</v>
      </c>
      <c r="C226" s="37" t="str">
        <f t="shared" ca="1" si="3"/>
        <v>H</v>
      </c>
    </row>
    <row r="227" spans="2:3" x14ac:dyDescent="0.2">
      <c r="B227">
        <v>223</v>
      </c>
      <c r="C227" s="37" t="str">
        <f t="shared" ca="1" si="3"/>
        <v>T</v>
      </c>
    </row>
    <row r="228" spans="2:3" x14ac:dyDescent="0.2">
      <c r="B228">
        <v>224</v>
      </c>
      <c r="C228" s="37" t="str">
        <f t="shared" ca="1" si="3"/>
        <v>H</v>
      </c>
    </row>
    <row r="229" spans="2:3" x14ac:dyDescent="0.2">
      <c r="B229">
        <v>225</v>
      </c>
      <c r="C229" s="37" t="str">
        <f t="shared" ca="1" si="3"/>
        <v>H</v>
      </c>
    </row>
    <row r="230" spans="2:3" x14ac:dyDescent="0.2">
      <c r="B230">
        <v>226</v>
      </c>
      <c r="C230" s="37" t="str">
        <f t="shared" ca="1" si="3"/>
        <v>T</v>
      </c>
    </row>
    <row r="231" spans="2:3" x14ac:dyDescent="0.2">
      <c r="B231">
        <v>227</v>
      </c>
      <c r="C231" s="37" t="str">
        <f t="shared" ca="1" si="3"/>
        <v>H</v>
      </c>
    </row>
    <row r="232" spans="2:3" x14ac:dyDescent="0.2">
      <c r="B232">
        <v>228</v>
      </c>
      <c r="C232" s="37" t="str">
        <f t="shared" ca="1" si="3"/>
        <v>H</v>
      </c>
    </row>
    <row r="233" spans="2:3" x14ac:dyDescent="0.2">
      <c r="B233">
        <v>229</v>
      </c>
      <c r="C233" s="37" t="str">
        <f t="shared" ca="1" si="3"/>
        <v>T</v>
      </c>
    </row>
    <row r="234" spans="2:3" x14ac:dyDescent="0.2">
      <c r="B234">
        <v>230</v>
      </c>
      <c r="C234" s="37" t="str">
        <f t="shared" ca="1" si="3"/>
        <v>T</v>
      </c>
    </row>
    <row r="235" spans="2:3" x14ac:dyDescent="0.2">
      <c r="B235">
        <v>231</v>
      </c>
      <c r="C235" s="37" t="str">
        <f t="shared" ca="1" si="3"/>
        <v>T</v>
      </c>
    </row>
    <row r="236" spans="2:3" x14ac:dyDescent="0.2">
      <c r="B236">
        <v>232</v>
      </c>
      <c r="C236" s="37" t="str">
        <f t="shared" ca="1" si="3"/>
        <v>T</v>
      </c>
    </row>
    <row r="237" spans="2:3" x14ac:dyDescent="0.2">
      <c r="B237">
        <v>233</v>
      </c>
      <c r="C237" s="37" t="str">
        <f t="shared" ca="1" si="3"/>
        <v>H</v>
      </c>
    </row>
    <row r="238" spans="2:3" x14ac:dyDescent="0.2">
      <c r="B238">
        <v>234</v>
      </c>
      <c r="C238" s="37" t="str">
        <f t="shared" ca="1" si="3"/>
        <v>H</v>
      </c>
    </row>
    <row r="239" spans="2:3" x14ac:dyDescent="0.2">
      <c r="B239">
        <v>235</v>
      </c>
      <c r="C239" s="37" t="str">
        <f t="shared" ca="1" si="3"/>
        <v>T</v>
      </c>
    </row>
    <row r="240" spans="2:3" x14ac:dyDescent="0.2">
      <c r="B240">
        <v>236</v>
      </c>
      <c r="C240" s="37" t="str">
        <f t="shared" ca="1" si="3"/>
        <v>H</v>
      </c>
    </row>
    <row r="241" spans="2:3" x14ac:dyDescent="0.2">
      <c r="B241">
        <v>237</v>
      </c>
      <c r="C241" s="37" t="str">
        <f t="shared" ca="1" si="3"/>
        <v>T</v>
      </c>
    </row>
    <row r="242" spans="2:3" x14ac:dyDescent="0.2">
      <c r="B242">
        <v>238</v>
      </c>
      <c r="C242" s="37" t="str">
        <f t="shared" ca="1" si="3"/>
        <v>T</v>
      </c>
    </row>
    <row r="243" spans="2:3" x14ac:dyDescent="0.2">
      <c r="B243">
        <v>239</v>
      </c>
      <c r="C243" s="37" t="str">
        <f t="shared" ca="1" si="3"/>
        <v>H</v>
      </c>
    </row>
    <row r="244" spans="2:3" x14ac:dyDescent="0.2">
      <c r="B244">
        <v>240</v>
      </c>
      <c r="C244" s="37" t="str">
        <f t="shared" ca="1" si="3"/>
        <v>T</v>
      </c>
    </row>
    <row r="245" spans="2:3" x14ac:dyDescent="0.2">
      <c r="B245">
        <v>241</v>
      </c>
      <c r="C245" s="37" t="str">
        <f t="shared" ca="1" si="3"/>
        <v>T</v>
      </c>
    </row>
    <row r="246" spans="2:3" x14ac:dyDescent="0.2">
      <c r="B246">
        <v>242</v>
      </c>
      <c r="C246" s="37" t="str">
        <f t="shared" ca="1" si="3"/>
        <v>T</v>
      </c>
    </row>
    <row r="247" spans="2:3" x14ac:dyDescent="0.2">
      <c r="B247">
        <v>243</v>
      </c>
      <c r="C247" s="37" t="str">
        <f t="shared" ca="1" si="3"/>
        <v>T</v>
      </c>
    </row>
    <row r="248" spans="2:3" x14ac:dyDescent="0.2">
      <c r="B248">
        <v>244</v>
      </c>
      <c r="C248" s="37" t="str">
        <f t="shared" ca="1" si="3"/>
        <v>T</v>
      </c>
    </row>
    <row r="249" spans="2:3" x14ac:dyDescent="0.2">
      <c r="B249">
        <v>245</v>
      </c>
      <c r="C249" s="37" t="str">
        <f t="shared" ca="1" si="3"/>
        <v>H</v>
      </c>
    </row>
    <row r="250" spans="2:3" x14ac:dyDescent="0.2">
      <c r="B250">
        <v>246</v>
      </c>
      <c r="C250" s="37" t="str">
        <f t="shared" ca="1" si="3"/>
        <v>T</v>
      </c>
    </row>
    <row r="251" spans="2:3" x14ac:dyDescent="0.2">
      <c r="B251">
        <v>247</v>
      </c>
      <c r="C251" s="37" t="str">
        <f t="shared" ca="1" si="3"/>
        <v>T</v>
      </c>
    </row>
    <row r="252" spans="2:3" x14ac:dyDescent="0.2">
      <c r="B252">
        <v>248</v>
      </c>
      <c r="C252" s="37" t="str">
        <f t="shared" ca="1" si="3"/>
        <v>H</v>
      </c>
    </row>
    <row r="253" spans="2:3" x14ac:dyDescent="0.2">
      <c r="B253">
        <v>249</v>
      </c>
      <c r="C253" s="37" t="str">
        <f t="shared" ca="1" si="3"/>
        <v>H</v>
      </c>
    </row>
    <row r="254" spans="2:3" x14ac:dyDescent="0.2">
      <c r="B254">
        <v>250</v>
      </c>
      <c r="C254" s="37" t="str">
        <f t="shared" ca="1" si="3"/>
        <v>H</v>
      </c>
    </row>
    <row r="255" spans="2:3" x14ac:dyDescent="0.2">
      <c r="B255">
        <v>251</v>
      </c>
      <c r="C255" s="37" t="str">
        <f t="shared" ca="1" si="3"/>
        <v>H</v>
      </c>
    </row>
    <row r="256" spans="2:3" x14ac:dyDescent="0.2">
      <c r="B256">
        <v>252</v>
      </c>
      <c r="C256" s="37" t="str">
        <f t="shared" ca="1" si="3"/>
        <v>H</v>
      </c>
    </row>
    <row r="257" spans="2:3" x14ac:dyDescent="0.2">
      <c r="B257">
        <v>253</v>
      </c>
      <c r="C257" s="37" t="str">
        <f t="shared" ca="1" si="3"/>
        <v>H</v>
      </c>
    </row>
    <row r="258" spans="2:3" x14ac:dyDescent="0.2">
      <c r="B258">
        <v>254</v>
      </c>
      <c r="C258" s="37" t="str">
        <f t="shared" ca="1" si="3"/>
        <v>T</v>
      </c>
    </row>
    <row r="259" spans="2:3" x14ac:dyDescent="0.2">
      <c r="B259">
        <v>255</v>
      </c>
      <c r="C259" s="37" t="str">
        <f t="shared" ca="1" si="3"/>
        <v>T</v>
      </c>
    </row>
    <row r="260" spans="2:3" x14ac:dyDescent="0.2">
      <c r="B260">
        <v>256</v>
      </c>
      <c r="C260" s="37" t="str">
        <f t="shared" ca="1" si="3"/>
        <v>T</v>
      </c>
    </row>
    <row r="261" spans="2:3" x14ac:dyDescent="0.2">
      <c r="B261">
        <v>257</v>
      </c>
      <c r="C261" s="37" t="str">
        <f t="shared" ca="1" si="3"/>
        <v>H</v>
      </c>
    </row>
    <row r="262" spans="2:3" x14ac:dyDescent="0.2">
      <c r="B262">
        <v>258</v>
      </c>
      <c r="C262" s="37" t="str">
        <f t="shared" ref="C262:C325" ca="1" si="4">IF(RAND()&lt;$C$2,"H","T")</f>
        <v>T</v>
      </c>
    </row>
    <row r="263" spans="2:3" x14ac:dyDescent="0.2">
      <c r="B263">
        <v>259</v>
      </c>
      <c r="C263" s="37" t="str">
        <f t="shared" ca="1" si="4"/>
        <v>T</v>
      </c>
    </row>
    <row r="264" spans="2:3" x14ac:dyDescent="0.2">
      <c r="B264">
        <v>260</v>
      </c>
      <c r="C264" s="37" t="str">
        <f t="shared" ca="1" si="4"/>
        <v>H</v>
      </c>
    </row>
    <row r="265" spans="2:3" x14ac:dyDescent="0.2">
      <c r="B265">
        <v>261</v>
      </c>
      <c r="C265" s="37" t="str">
        <f t="shared" ca="1" si="4"/>
        <v>H</v>
      </c>
    </row>
    <row r="266" spans="2:3" x14ac:dyDescent="0.2">
      <c r="B266">
        <v>262</v>
      </c>
      <c r="C266" s="37" t="str">
        <f t="shared" ca="1" si="4"/>
        <v>H</v>
      </c>
    </row>
    <row r="267" spans="2:3" x14ac:dyDescent="0.2">
      <c r="B267">
        <v>263</v>
      </c>
      <c r="C267" s="37" t="str">
        <f t="shared" ca="1" si="4"/>
        <v>H</v>
      </c>
    </row>
    <row r="268" spans="2:3" x14ac:dyDescent="0.2">
      <c r="B268">
        <v>264</v>
      </c>
      <c r="C268" s="37" t="str">
        <f t="shared" ca="1" si="4"/>
        <v>H</v>
      </c>
    </row>
    <row r="269" spans="2:3" x14ac:dyDescent="0.2">
      <c r="B269">
        <v>265</v>
      </c>
      <c r="C269" s="37" t="str">
        <f t="shared" ca="1" si="4"/>
        <v>T</v>
      </c>
    </row>
    <row r="270" spans="2:3" x14ac:dyDescent="0.2">
      <c r="B270">
        <v>266</v>
      </c>
      <c r="C270" s="37" t="str">
        <f t="shared" ca="1" si="4"/>
        <v>T</v>
      </c>
    </row>
    <row r="271" spans="2:3" x14ac:dyDescent="0.2">
      <c r="B271">
        <v>267</v>
      </c>
      <c r="C271" s="37" t="str">
        <f t="shared" ca="1" si="4"/>
        <v>T</v>
      </c>
    </row>
    <row r="272" spans="2:3" x14ac:dyDescent="0.2">
      <c r="B272">
        <v>268</v>
      </c>
      <c r="C272" s="37" t="str">
        <f t="shared" ca="1" si="4"/>
        <v>T</v>
      </c>
    </row>
    <row r="273" spans="2:3" x14ac:dyDescent="0.2">
      <c r="B273">
        <v>269</v>
      </c>
      <c r="C273" s="37" t="str">
        <f t="shared" ca="1" si="4"/>
        <v>H</v>
      </c>
    </row>
    <row r="274" spans="2:3" x14ac:dyDescent="0.2">
      <c r="B274">
        <v>270</v>
      </c>
      <c r="C274" s="37" t="str">
        <f t="shared" ca="1" si="4"/>
        <v>H</v>
      </c>
    </row>
    <row r="275" spans="2:3" x14ac:dyDescent="0.2">
      <c r="B275">
        <v>271</v>
      </c>
      <c r="C275" s="37" t="str">
        <f t="shared" ca="1" si="4"/>
        <v>H</v>
      </c>
    </row>
    <row r="276" spans="2:3" x14ac:dyDescent="0.2">
      <c r="B276">
        <v>272</v>
      </c>
      <c r="C276" s="37" t="str">
        <f t="shared" ca="1" si="4"/>
        <v>H</v>
      </c>
    </row>
    <row r="277" spans="2:3" x14ac:dyDescent="0.2">
      <c r="B277">
        <v>273</v>
      </c>
      <c r="C277" s="37" t="str">
        <f t="shared" ca="1" si="4"/>
        <v>T</v>
      </c>
    </row>
    <row r="278" spans="2:3" x14ac:dyDescent="0.2">
      <c r="B278">
        <v>274</v>
      </c>
      <c r="C278" s="37" t="str">
        <f t="shared" ca="1" si="4"/>
        <v>H</v>
      </c>
    </row>
    <row r="279" spans="2:3" x14ac:dyDescent="0.2">
      <c r="B279">
        <v>275</v>
      </c>
      <c r="C279" s="37" t="str">
        <f t="shared" ca="1" si="4"/>
        <v>T</v>
      </c>
    </row>
    <row r="280" spans="2:3" x14ac:dyDescent="0.2">
      <c r="B280">
        <v>276</v>
      </c>
      <c r="C280" s="37" t="str">
        <f t="shared" ca="1" si="4"/>
        <v>T</v>
      </c>
    </row>
    <row r="281" spans="2:3" x14ac:dyDescent="0.2">
      <c r="B281">
        <v>277</v>
      </c>
      <c r="C281" s="37" t="str">
        <f t="shared" ca="1" si="4"/>
        <v>T</v>
      </c>
    </row>
    <row r="282" spans="2:3" x14ac:dyDescent="0.2">
      <c r="B282">
        <v>278</v>
      </c>
      <c r="C282" s="37" t="str">
        <f t="shared" ca="1" si="4"/>
        <v>T</v>
      </c>
    </row>
    <row r="283" spans="2:3" x14ac:dyDescent="0.2">
      <c r="B283">
        <v>279</v>
      </c>
      <c r="C283" s="37" t="str">
        <f t="shared" ca="1" si="4"/>
        <v>H</v>
      </c>
    </row>
    <row r="284" spans="2:3" x14ac:dyDescent="0.2">
      <c r="B284">
        <v>280</v>
      </c>
      <c r="C284" s="37" t="str">
        <f t="shared" ca="1" si="4"/>
        <v>H</v>
      </c>
    </row>
    <row r="285" spans="2:3" x14ac:dyDescent="0.2">
      <c r="B285">
        <v>281</v>
      </c>
      <c r="C285" s="37" t="str">
        <f t="shared" ca="1" si="4"/>
        <v>H</v>
      </c>
    </row>
    <row r="286" spans="2:3" x14ac:dyDescent="0.2">
      <c r="B286">
        <v>282</v>
      </c>
      <c r="C286" s="37" t="str">
        <f t="shared" ca="1" si="4"/>
        <v>H</v>
      </c>
    </row>
    <row r="287" spans="2:3" x14ac:dyDescent="0.2">
      <c r="B287">
        <v>283</v>
      </c>
      <c r="C287" s="37" t="str">
        <f t="shared" ca="1" si="4"/>
        <v>T</v>
      </c>
    </row>
    <row r="288" spans="2:3" x14ac:dyDescent="0.2">
      <c r="B288">
        <v>284</v>
      </c>
      <c r="C288" s="37" t="str">
        <f t="shared" ca="1" si="4"/>
        <v>H</v>
      </c>
    </row>
    <row r="289" spans="2:3" x14ac:dyDescent="0.2">
      <c r="B289">
        <v>285</v>
      </c>
      <c r="C289" s="37" t="str">
        <f t="shared" ca="1" si="4"/>
        <v>T</v>
      </c>
    </row>
    <row r="290" spans="2:3" x14ac:dyDescent="0.2">
      <c r="B290">
        <v>286</v>
      </c>
      <c r="C290" s="37" t="str">
        <f t="shared" ca="1" si="4"/>
        <v>T</v>
      </c>
    </row>
    <row r="291" spans="2:3" x14ac:dyDescent="0.2">
      <c r="B291">
        <v>287</v>
      </c>
      <c r="C291" s="37" t="str">
        <f t="shared" ca="1" si="4"/>
        <v>H</v>
      </c>
    </row>
    <row r="292" spans="2:3" x14ac:dyDescent="0.2">
      <c r="B292">
        <v>288</v>
      </c>
      <c r="C292" s="37" t="str">
        <f t="shared" ca="1" si="4"/>
        <v>T</v>
      </c>
    </row>
    <row r="293" spans="2:3" x14ac:dyDescent="0.2">
      <c r="B293">
        <v>289</v>
      </c>
      <c r="C293" s="37" t="str">
        <f t="shared" ca="1" si="4"/>
        <v>H</v>
      </c>
    </row>
    <row r="294" spans="2:3" x14ac:dyDescent="0.2">
      <c r="B294">
        <v>290</v>
      </c>
      <c r="C294" s="37" t="str">
        <f t="shared" ca="1" si="4"/>
        <v>T</v>
      </c>
    </row>
    <row r="295" spans="2:3" x14ac:dyDescent="0.2">
      <c r="B295">
        <v>291</v>
      </c>
      <c r="C295" s="37" t="str">
        <f t="shared" ca="1" si="4"/>
        <v>T</v>
      </c>
    </row>
    <row r="296" spans="2:3" x14ac:dyDescent="0.2">
      <c r="B296">
        <v>292</v>
      </c>
      <c r="C296" s="37" t="str">
        <f t="shared" ca="1" si="4"/>
        <v>T</v>
      </c>
    </row>
    <row r="297" spans="2:3" x14ac:dyDescent="0.2">
      <c r="B297">
        <v>293</v>
      </c>
      <c r="C297" s="37" t="str">
        <f t="shared" ca="1" si="4"/>
        <v>T</v>
      </c>
    </row>
    <row r="298" spans="2:3" x14ac:dyDescent="0.2">
      <c r="B298">
        <v>294</v>
      </c>
      <c r="C298" s="37" t="str">
        <f t="shared" ca="1" si="4"/>
        <v>T</v>
      </c>
    </row>
    <row r="299" spans="2:3" x14ac:dyDescent="0.2">
      <c r="B299">
        <v>295</v>
      </c>
      <c r="C299" s="37" t="str">
        <f t="shared" ca="1" si="4"/>
        <v>H</v>
      </c>
    </row>
    <row r="300" spans="2:3" x14ac:dyDescent="0.2">
      <c r="B300">
        <v>296</v>
      </c>
      <c r="C300" s="37" t="str">
        <f t="shared" ca="1" si="4"/>
        <v>T</v>
      </c>
    </row>
    <row r="301" spans="2:3" x14ac:dyDescent="0.2">
      <c r="B301">
        <v>297</v>
      </c>
      <c r="C301" s="37" t="str">
        <f t="shared" ca="1" si="4"/>
        <v>T</v>
      </c>
    </row>
    <row r="302" spans="2:3" x14ac:dyDescent="0.2">
      <c r="B302">
        <v>298</v>
      </c>
      <c r="C302" s="37" t="str">
        <f t="shared" ca="1" si="4"/>
        <v>H</v>
      </c>
    </row>
    <row r="303" spans="2:3" x14ac:dyDescent="0.2">
      <c r="B303">
        <v>299</v>
      </c>
      <c r="C303" s="37" t="str">
        <f t="shared" ca="1" si="4"/>
        <v>T</v>
      </c>
    </row>
    <row r="304" spans="2:3" x14ac:dyDescent="0.2">
      <c r="B304">
        <v>300</v>
      </c>
      <c r="C304" s="37" t="str">
        <f t="shared" ca="1" si="4"/>
        <v>T</v>
      </c>
    </row>
    <row r="305" spans="2:3" x14ac:dyDescent="0.2">
      <c r="B305">
        <v>301</v>
      </c>
      <c r="C305" s="37" t="str">
        <f t="shared" ca="1" si="4"/>
        <v>T</v>
      </c>
    </row>
    <row r="306" spans="2:3" x14ac:dyDescent="0.2">
      <c r="B306">
        <v>302</v>
      </c>
      <c r="C306" s="37" t="str">
        <f t="shared" ca="1" si="4"/>
        <v>T</v>
      </c>
    </row>
    <row r="307" spans="2:3" x14ac:dyDescent="0.2">
      <c r="B307">
        <v>303</v>
      </c>
      <c r="C307" s="37" t="str">
        <f t="shared" ca="1" si="4"/>
        <v>T</v>
      </c>
    </row>
    <row r="308" spans="2:3" x14ac:dyDescent="0.2">
      <c r="B308">
        <v>304</v>
      </c>
      <c r="C308" s="37" t="str">
        <f t="shared" ca="1" si="4"/>
        <v>T</v>
      </c>
    </row>
    <row r="309" spans="2:3" x14ac:dyDescent="0.2">
      <c r="B309">
        <v>305</v>
      </c>
      <c r="C309" s="37" t="str">
        <f t="shared" ca="1" si="4"/>
        <v>T</v>
      </c>
    </row>
    <row r="310" spans="2:3" x14ac:dyDescent="0.2">
      <c r="B310">
        <v>306</v>
      </c>
      <c r="C310" s="37" t="str">
        <f t="shared" ca="1" si="4"/>
        <v>T</v>
      </c>
    </row>
    <row r="311" spans="2:3" x14ac:dyDescent="0.2">
      <c r="B311">
        <v>307</v>
      </c>
      <c r="C311" s="37" t="str">
        <f t="shared" ca="1" si="4"/>
        <v>T</v>
      </c>
    </row>
    <row r="312" spans="2:3" x14ac:dyDescent="0.2">
      <c r="B312">
        <v>308</v>
      </c>
      <c r="C312" s="37" t="str">
        <f t="shared" ca="1" si="4"/>
        <v>T</v>
      </c>
    </row>
    <row r="313" spans="2:3" x14ac:dyDescent="0.2">
      <c r="B313">
        <v>309</v>
      </c>
      <c r="C313" s="37" t="str">
        <f t="shared" ca="1" si="4"/>
        <v>H</v>
      </c>
    </row>
    <row r="314" spans="2:3" x14ac:dyDescent="0.2">
      <c r="B314">
        <v>310</v>
      </c>
      <c r="C314" s="37" t="str">
        <f t="shared" ca="1" si="4"/>
        <v>T</v>
      </c>
    </row>
    <row r="315" spans="2:3" x14ac:dyDescent="0.2">
      <c r="B315">
        <v>311</v>
      </c>
      <c r="C315" s="37" t="str">
        <f t="shared" ca="1" si="4"/>
        <v>T</v>
      </c>
    </row>
    <row r="316" spans="2:3" x14ac:dyDescent="0.2">
      <c r="B316">
        <v>312</v>
      </c>
      <c r="C316" s="37" t="str">
        <f t="shared" ca="1" si="4"/>
        <v>H</v>
      </c>
    </row>
    <row r="317" spans="2:3" x14ac:dyDescent="0.2">
      <c r="B317">
        <v>313</v>
      </c>
      <c r="C317" s="37" t="str">
        <f t="shared" ca="1" si="4"/>
        <v>H</v>
      </c>
    </row>
    <row r="318" spans="2:3" x14ac:dyDescent="0.2">
      <c r="B318">
        <v>314</v>
      </c>
      <c r="C318" s="37" t="str">
        <f t="shared" ca="1" si="4"/>
        <v>T</v>
      </c>
    </row>
    <row r="319" spans="2:3" x14ac:dyDescent="0.2">
      <c r="B319">
        <v>315</v>
      </c>
      <c r="C319" s="37" t="str">
        <f t="shared" ca="1" si="4"/>
        <v>H</v>
      </c>
    </row>
    <row r="320" spans="2:3" x14ac:dyDescent="0.2">
      <c r="B320">
        <v>316</v>
      </c>
      <c r="C320" s="37" t="str">
        <f t="shared" ca="1" si="4"/>
        <v>H</v>
      </c>
    </row>
    <row r="321" spans="2:3" x14ac:dyDescent="0.2">
      <c r="B321">
        <v>317</v>
      </c>
      <c r="C321" s="37" t="str">
        <f t="shared" ca="1" si="4"/>
        <v>T</v>
      </c>
    </row>
    <row r="322" spans="2:3" x14ac:dyDescent="0.2">
      <c r="B322">
        <v>318</v>
      </c>
      <c r="C322" s="37" t="str">
        <f t="shared" ca="1" si="4"/>
        <v>T</v>
      </c>
    </row>
    <row r="323" spans="2:3" x14ac:dyDescent="0.2">
      <c r="B323">
        <v>319</v>
      </c>
      <c r="C323" s="37" t="str">
        <f t="shared" ca="1" si="4"/>
        <v>H</v>
      </c>
    </row>
    <row r="324" spans="2:3" x14ac:dyDescent="0.2">
      <c r="B324">
        <v>320</v>
      </c>
      <c r="C324" s="37" t="str">
        <f t="shared" ca="1" si="4"/>
        <v>T</v>
      </c>
    </row>
    <row r="325" spans="2:3" x14ac:dyDescent="0.2">
      <c r="B325">
        <v>321</v>
      </c>
      <c r="C325" s="37" t="str">
        <f t="shared" ca="1" si="4"/>
        <v>H</v>
      </c>
    </row>
    <row r="326" spans="2:3" x14ac:dyDescent="0.2">
      <c r="B326">
        <v>322</v>
      </c>
      <c r="C326" s="37" t="str">
        <f t="shared" ref="C326:C389" ca="1" si="5">IF(RAND()&lt;$C$2,"H","T")</f>
        <v>H</v>
      </c>
    </row>
    <row r="327" spans="2:3" x14ac:dyDescent="0.2">
      <c r="B327">
        <v>323</v>
      </c>
      <c r="C327" s="37" t="str">
        <f t="shared" ca="1" si="5"/>
        <v>H</v>
      </c>
    </row>
    <row r="328" spans="2:3" x14ac:dyDescent="0.2">
      <c r="B328">
        <v>324</v>
      </c>
      <c r="C328" s="37" t="str">
        <f t="shared" ca="1" si="5"/>
        <v>T</v>
      </c>
    </row>
    <row r="329" spans="2:3" x14ac:dyDescent="0.2">
      <c r="B329">
        <v>325</v>
      </c>
      <c r="C329" s="37" t="str">
        <f t="shared" ca="1" si="5"/>
        <v>T</v>
      </c>
    </row>
    <row r="330" spans="2:3" x14ac:dyDescent="0.2">
      <c r="B330">
        <v>326</v>
      </c>
      <c r="C330" s="37" t="str">
        <f t="shared" ca="1" si="5"/>
        <v>H</v>
      </c>
    </row>
    <row r="331" spans="2:3" x14ac:dyDescent="0.2">
      <c r="B331">
        <v>327</v>
      </c>
      <c r="C331" s="37" t="str">
        <f t="shared" ca="1" si="5"/>
        <v>H</v>
      </c>
    </row>
    <row r="332" spans="2:3" x14ac:dyDescent="0.2">
      <c r="B332">
        <v>328</v>
      </c>
      <c r="C332" s="37" t="str">
        <f t="shared" ca="1" si="5"/>
        <v>T</v>
      </c>
    </row>
    <row r="333" spans="2:3" x14ac:dyDescent="0.2">
      <c r="B333">
        <v>329</v>
      </c>
      <c r="C333" s="37" t="str">
        <f t="shared" ca="1" si="5"/>
        <v>H</v>
      </c>
    </row>
    <row r="334" spans="2:3" x14ac:dyDescent="0.2">
      <c r="B334">
        <v>330</v>
      </c>
      <c r="C334" s="37" t="str">
        <f t="shared" ca="1" si="5"/>
        <v>T</v>
      </c>
    </row>
    <row r="335" spans="2:3" x14ac:dyDescent="0.2">
      <c r="B335">
        <v>331</v>
      </c>
      <c r="C335" s="37" t="str">
        <f t="shared" ca="1" si="5"/>
        <v>H</v>
      </c>
    </row>
    <row r="336" spans="2:3" x14ac:dyDescent="0.2">
      <c r="B336">
        <v>332</v>
      </c>
      <c r="C336" s="37" t="str">
        <f t="shared" ca="1" si="5"/>
        <v>H</v>
      </c>
    </row>
    <row r="337" spans="2:3" x14ac:dyDescent="0.2">
      <c r="B337">
        <v>333</v>
      </c>
      <c r="C337" s="37" t="str">
        <f t="shared" ca="1" si="5"/>
        <v>T</v>
      </c>
    </row>
    <row r="338" spans="2:3" x14ac:dyDescent="0.2">
      <c r="B338">
        <v>334</v>
      </c>
      <c r="C338" s="37" t="str">
        <f t="shared" ca="1" si="5"/>
        <v>H</v>
      </c>
    </row>
    <row r="339" spans="2:3" x14ac:dyDescent="0.2">
      <c r="B339">
        <v>335</v>
      </c>
      <c r="C339" s="37" t="str">
        <f t="shared" ca="1" si="5"/>
        <v>T</v>
      </c>
    </row>
    <row r="340" spans="2:3" x14ac:dyDescent="0.2">
      <c r="B340">
        <v>336</v>
      </c>
      <c r="C340" s="37" t="str">
        <f t="shared" ca="1" si="5"/>
        <v>T</v>
      </c>
    </row>
    <row r="341" spans="2:3" x14ac:dyDescent="0.2">
      <c r="B341">
        <v>337</v>
      </c>
      <c r="C341" s="37" t="str">
        <f t="shared" ca="1" si="5"/>
        <v>T</v>
      </c>
    </row>
    <row r="342" spans="2:3" x14ac:dyDescent="0.2">
      <c r="B342">
        <v>338</v>
      </c>
      <c r="C342" s="37" t="str">
        <f t="shared" ca="1" si="5"/>
        <v>H</v>
      </c>
    </row>
    <row r="343" spans="2:3" x14ac:dyDescent="0.2">
      <c r="B343">
        <v>339</v>
      </c>
      <c r="C343" s="37" t="str">
        <f t="shared" ca="1" si="5"/>
        <v>T</v>
      </c>
    </row>
    <row r="344" spans="2:3" x14ac:dyDescent="0.2">
      <c r="B344">
        <v>340</v>
      </c>
      <c r="C344" s="37" t="str">
        <f t="shared" ca="1" si="5"/>
        <v>H</v>
      </c>
    </row>
    <row r="345" spans="2:3" x14ac:dyDescent="0.2">
      <c r="B345">
        <v>341</v>
      </c>
      <c r="C345" s="37" t="str">
        <f t="shared" ca="1" si="5"/>
        <v>H</v>
      </c>
    </row>
    <row r="346" spans="2:3" x14ac:dyDescent="0.2">
      <c r="B346">
        <v>342</v>
      </c>
      <c r="C346" s="37" t="str">
        <f t="shared" ca="1" si="5"/>
        <v>T</v>
      </c>
    </row>
    <row r="347" spans="2:3" x14ac:dyDescent="0.2">
      <c r="B347">
        <v>343</v>
      </c>
      <c r="C347" s="37" t="str">
        <f t="shared" ca="1" si="5"/>
        <v>T</v>
      </c>
    </row>
    <row r="348" spans="2:3" x14ac:dyDescent="0.2">
      <c r="B348">
        <v>344</v>
      </c>
      <c r="C348" s="37" t="str">
        <f t="shared" ca="1" si="5"/>
        <v>T</v>
      </c>
    </row>
    <row r="349" spans="2:3" x14ac:dyDescent="0.2">
      <c r="B349">
        <v>345</v>
      </c>
      <c r="C349" s="37" t="str">
        <f t="shared" ca="1" si="5"/>
        <v>T</v>
      </c>
    </row>
    <row r="350" spans="2:3" x14ac:dyDescent="0.2">
      <c r="B350">
        <v>346</v>
      </c>
      <c r="C350" s="37" t="str">
        <f t="shared" ca="1" si="5"/>
        <v>H</v>
      </c>
    </row>
    <row r="351" spans="2:3" x14ac:dyDescent="0.2">
      <c r="B351">
        <v>347</v>
      </c>
      <c r="C351" s="37" t="str">
        <f t="shared" ca="1" si="5"/>
        <v>H</v>
      </c>
    </row>
    <row r="352" spans="2:3" x14ac:dyDescent="0.2">
      <c r="B352">
        <v>348</v>
      </c>
      <c r="C352" s="37" t="str">
        <f t="shared" ca="1" si="5"/>
        <v>H</v>
      </c>
    </row>
    <row r="353" spans="2:3" x14ac:dyDescent="0.2">
      <c r="B353">
        <v>349</v>
      </c>
      <c r="C353" s="37" t="str">
        <f t="shared" ca="1" si="5"/>
        <v>T</v>
      </c>
    </row>
    <row r="354" spans="2:3" x14ac:dyDescent="0.2">
      <c r="B354">
        <v>350</v>
      </c>
      <c r="C354" s="37" t="str">
        <f t="shared" ca="1" si="5"/>
        <v>T</v>
      </c>
    </row>
    <row r="355" spans="2:3" x14ac:dyDescent="0.2">
      <c r="B355">
        <v>351</v>
      </c>
      <c r="C355" s="37" t="str">
        <f t="shared" ca="1" si="5"/>
        <v>H</v>
      </c>
    </row>
    <row r="356" spans="2:3" x14ac:dyDescent="0.2">
      <c r="B356">
        <v>352</v>
      </c>
      <c r="C356" s="37" t="str">
        <f t="shared" ca="1" si="5"/>
        <v>T</v>
      </c>
    </row>
    <row r="357" spans="2:3" x14ac:dyDescent="0.2">
      <c r="B357">
        <v>353</v>
      </c>
      <c r="C357" s="37" t="str">
        <f t="shared" ca="1" si="5"/>
        <v>T</v>
      </c>
    </row>
    <row r="358" spans="2:3" x14ac:dyDescent="0.2">
      <c r="B358">
        <v>354</v>
      </c>
      <c r="C358" s="37" t="str">
        <f t="shared" ca="1" si="5"/>
        <v>T</v>
      </c>
    </row>
    <row r="359" spans="2:3" x14ac:dyDescent="0.2">
      <c r="B359">
        <v>355</v>
      </c>
      <c r="C359" s="37" t="str">
        <f t="shared" ca="1" si="5"/>
        <v>T</v>
      </c>
    </row>
    <row r="360" spans="2:3" x14ac:dyDescent="0.2">
      <c r="B360">
        <v>356</v>
      </c>
      <c r="C360" s="37" t="str">
        <f t="shared" ca="1" si="5"/>
        <v>T</v>
      </c>
    </row>
    <row r="361" spans="2:3" x14ac:dyDescent="0.2">
      <c r="B361">
        <v>357</v>
      </c>
      <c r="C361" s="37" t="str">
        <f t="shared" ca="1" si="5"/>
        <v>T</v>
      </c>
    </row>
    <row r="362" spans="2:3" x14ac:dyDescent="0.2">
      <c r="B362">
        <v>358</v>
      </c>
      <c r="C362" s="37" t="str">
        <f t="shared" ca="1" si="5"/>
        <v>H</v>
      </c>
    </row>
    <row r="363" spans="2:3" x14ac:dyDescent="0.2">
      <c r="B363">
        <v>359</v>
      </c>
      <c r="C363" s="37" t="str">
        <f t="shared" ca="1" si="5"/>
        <v>H</v>
      </c>
    </row>
    <row r="364" spans="2:3" x14ac:dyDescent="0.2">
      <c r="B364">
        <v>360</v>
      </c>
      <c r="C364" s="37" t="str">
        <f t="shared" ca="1" si="5"/>
        <v>T</v>
      </c>
    </row>
    <row r="365" spans="2:3" x14ac:dyDescent="0.2">
      <c r="B365">
        <v>361</v>
      </c>
      <c r="C365" s="37" t="str">
        <f t="shared" ca="1" si="5"/>
        <v>T</v>
      </c>
    </row>
    <row r="366" spans="2:3" x14ac:dyDescent="0.2">
      <c r="B366">
        <v>362</v>
      </c>
      <c r="C366" s="37" t="str">
        <f t="shared" ca="1" si="5"/>
        <v>T</v>
      </c>
    </row>
    <row r="367" spans="2:3" x14ac:dyDescent="0.2">
      <c r="B367">
        <v>363</v>
      </c>
      <c r="C367" s="37" t="str">
        <f t="shared" ca="1" si="5"/>
        <v>T</v>
      </c>
    </row>
    <row r="368" spans="2:3" x14ac:dyDescent="0.2">
      <c r="B368">
        <v>364</v>
      </c>
      <c r="C368" s="37" t="str">
        <f t="shared" ca="1" si="5"/>
        <v>H</v>
      </c>
    </row>
    <row r="369" spans="2:3" x14ac:dyDescent="0.2">
      <c r="B369">
        <v>365</v>
      </c>
      <c r="C369" s="37" t="str">
        <f t="shared" ca="1" si="5"/>
        <v>H</v>
      </c>
    </row>
    <row r="370" spans="2:3" x14ac:dyDescent="0.2">
      <c r="B370">
        <v>366</v>
      </c>
      <c r="C370" s="37" t="str">
        <f t="shared" ca="1" si="5"/>
        <v>T</v>
      </c>
    </row>
    <row r="371" spans="2:3" x14ac:dyDescent="0.2">
      <c r="B371">
        <v>367</v>
      </c>
      <c r="C371" s="37" t="str">
        <f t="shared" ca="1" si="5"/>
        <v>T</v>
      </c>
    </row>
    <row r="372" spans="2:3" x14ac:dyDescent="0.2">
      <c r="B372">
        <v>368</v>
      </c>
      <c r="C372" s="37" t="str">
        <f t="shared" ca="1" si="5"/>
        <v>T</v>
      </c>
    </row>
    <row r="373" spans="2:3" x14ac:dyDescent="0.2">
      <c r="B373">
        <v>369</v>
      </c>
      <c r="C373" s="37" t="str">
        <f t="shared" ca="1" si="5"/>
        <v>T</v>
      </c>
    </row>
    <row r="374" spans="2:3" x14ac:dyDescent="0.2">
      <c r="B374">
        <v>370</v>
      </c>
      <c r="C374" s="37" t="str">
        <f t="shared" ca="1" si="5"/>
        <v>H</v>
      </c>
    </row>
    <row r="375" spans="2:3" x14ac:dyDescent="0.2">
      <c r="B375">
        <v>371</v>
      </c>
      <c r="C375" s="37" t="str">
        <f t="shared" ca="1" si="5"/>
        <v>T</v>
      </c>
    </row>
    <row r="376" spans="2:3" x14ac:dyDescent="0.2">
      <c r="B376">
        <v>372</v>
      </c>
      <c r="C376" s="37" t="str">
        <f t="shared" ca="1" si="5"/>
        <v>T</v>
      </c>
    </row>
    <row r="377" spans="2:3" x14ac:dyDescent="0.2">
      <c r="B377">
        <v>373</v>
      </c>
      <c r="C377" s="37" t="str">
        <f t="shared" ca="1" si="5"/>
        <v>T</v>
      </c>
    </row>
    <row r="378" spans="2:3" x14ac:dyDescent="0.2">
      <c r="B378">
        <v>374</v>
      </c>
      <c r="C378" s="37" t="str">
        <f t="shared" ca="1" si="5"/>
        <v>H</v>
      </c>
    </row>
    <row r="379" spans="2:3" x14ac:dyDescent="0.2">
      <c r="B379">
        <v>375</v>
      </c>
      <c r="C379" s="37" t="str">
        <f t="shared" ca="1" si="5"/>
        <v>T</v>
      </c>
    </row>
    <row r="380" spans="2:3" x14ac:dyDescent="0.2">
      <c r="B380">
        <v>376</v>
      </c>
      <c r="C380" s="37" t="str">
        <f t="shared" ca="1" si="5"/>
        <v>T</v>
      </c>
    </row>
    <row r="381" spans="2:3" x14ac:dyDescent="0.2">
      <c r="B381">
        <v>377</v>
      </c>
      <c r="C381" s="37" t="str">
        <f t="shared" ca="1" si="5"/>
        <v>H</v>
      </c>
    </row>
    <row r="382" spans="2:3" x14ac:dyDescent="0.2">
      <c r="B382">
        <v>378</v>
      </c>
      <c r="C382" s="37" t="str">
        <f t="shared" ca="1" si="5"/>
        <v>T</v>
      </c>
    </row>
    <row r="383" spans="2:3" x14ac:dyDescent="0.2">
      <c r="B383">
        <v>379</v>
      </c>
      <c r="C383" s="37" t="str">
        <f t="shared" ca="1" si="5"/>
        <v>H</v>
      </c>
    </row>
    <row r="384" spans="2:3" x14ac:dyDescent="0.2">
      <c r="B384">
        <v>380</v>
      </c>
      <c r="C384" s="37" t="str">
        <f t="shared" ca="1" si="5"/>
        <v>H</v>
      </c>
    </row>
    <row r="385" spans="2:3" x14ac:dyDescent="0.2">
      <c r="B385">
        <v>381</v>
      </c>
      <c r="C385" s="37" t="str">
        <f t="shared" ca="1" si="5"/>
        <v>T</v>
      </c>
    </row>
    <row r="386" spans="2:3" x14ac:dyDescent="0.2">
      <c r="B386">
        <v>382</v>
      </c>
      <c r="C386" s="37" t="str">
        <f t="shared" ca="1" si="5"/>
        <v>T</v>
      </c>
    </row>
    <row r="387" spans="2:3" x14ac:dyDescent="0.2">
      <c r="B387">
        <v>383</v>
      </c>
      <c r="C387" s="37" t="str">
        <f t="shared" ca="1" si="5"/>
        <v>T</v>
      </c>
    </row>
    <row r="388" spans="2:3" x14ac:dyDescent="0.2">
      <c r="B388">
        <v>384</v>
      </c>
      <c r="C388" s="37" t="str">
        <f t="shared" ca="1" si="5"/>
        <v>T</v>
      </c>
    </row>
    <row r="389" spans="2:3" x14ac:dyDescent="0.2">
      <c r="B389">
        <v>385</v>
      </c>
      <c r="C389" s="37" t="str">
        <f t="shared" ca="1" si="5"/>
        <v>T</v>
      </c>
    </row>
    <row r="390" spans="2:3" x14ac:dyDescent="0.2">
      <c r="B390">
        <v>386</v>
      </c>
      <c r="C390" s="37" t="str">
        <f t="shared" ref="C390:C453" ca="1" si="6">IF(RAND()&lt;$C$2,"H","T")</f>
        <v>T</v>
      </c>
    </row>
    <row r="391" spans="2:3" x14ac:dyDescent="0.2">
      <c r="B391">
        <v>387</v>
      </c>
      <c r="C391" s="37" t="str">
        <f t="shared" ca="1" si="6"/>
        <v>H</v>
      </c>
    </row>
    <row r="392" spans="2:3" x14ac:dyDescent="0.2">
      <c r="B392">
        <v>388</v>
      </c>
      <c r="C392" s="37" t="str">
        <f t="shared" ca="1" si="6"/>
        <v>T</v>
      </c>
    </row>
    <row r="393" spans="2:3" x14ac:dyDescent="0.2">
      <c r="B393">
        <v>389</v>
      </c>
      <c r="C393" s="37" t="str">
        <f t="shared" ca="1" si="6"/>
        <v>H</v>
      </c>
    </row>
    <row r="394" spans="2:3" x14ac:dyDescent="0.2">
      <c r="B394">
        <v>390</v>
      </c>
      <c r="C394" s="37" t="str">
        <f t="shared" ca="1" si="6"/>
        <v>T</v>
      </c>
    </row>
    <row r="395" spans="2:3" x14ac:dyDescent="0.2">
      <c r="B395">
        <v>391</v>
      </c>
      <c r="C395" s="37" t="str">
        <f t="shared" ca="1" si="6"/>
        <v>T</v>
      </c>
    </row>
    <row r="396" spans="2:3" x14ac:dyDescent="0.2">
      <c r="B396">
        <v>392</v>
      </c>
      <c r="C396" s="37" t="str">
        <f t="shared" ca="1" si="6"/>
        <v>H</v>
      </c>
    </row>
    <row r="397" spans="2:3" x14ac:dyDescent="0.2">
      <c r="B397">
        <v>393</v>
      </c>
      <c r="C397" s="37" t="str">
        <f t="shared" ca="1" si="6"/>
        <v>H</v>
      </c>
    </row>
    <row r="398" spans="2:3" x14ac:dyDescent="0.2">
      <c r="B398">
        <v>394</v>
      </c>
      <c r="C398" s="37" t="str">
        <f t="shared" ca="1" si="6"/>
        <v>T</v>
      </c>
    </row>
    <row r="399" spans="2:3" x14ac:dyDescent="0.2">
      <c r="B399">
        <v>395</v>
      </c>
      <c r="C399" s="37" t="str">
        <f t="shared" ca="1" si="6"/>
        <v>T</v>
      </c>
    </row>
    <row r="400" spans="2:3" x14ac:dyDescent="0.2">
      <c r="B400">
        <v>396</v>
      </c>
      <c r="C400" s="37" t="str">
        <f t="shared" ca="1" si="6"/>
        <v>T</v>
      </c>
    </row>
    <row r="401" spans="2:3" x14ac:dyDescent="0.2">
      <c r="B401">
        <v>397</v>
      </c>
      <c r="C401" s="37" t="str">
        <f t="shared" ca="1" si="6"/>
        <v>H</v>
      </c>
    </row>
    <row r="402" spans="2:3" x14ac:dyDescent="0.2">
      <c r="B402">
        <v>398</v>
      </c>
      <c r="C402" s="37" t="str">
        <f t="shared" ca="1" si="6"/>
        <v>H</v>
      </c>
    </row>
    <row r="403" spans="2:3" x14ac:dyDescent="0.2">
      <c r="B403">
        <v>399</v>
      </c>
      <c r="C403" s="37" t="str">
        <f t="shared" ca="1" si="6"/>
        <v>H</v>
      </c>
    </row>
    <row r="404" spans="2:3" x14ac:dyDescent="0.2">
      <c r="B404">
        <v>400</v>
      </c>
      <c r="C404" s="37" t="str">
        <f t="shared" ca="1" si="6"/>
        <v>H</v>
      </c>
    </row>
    <row r="405" spans="2:3" x14ac:dyDescent="0.2">
      <c r="B405">
        <v>401</v>
      </c>
      <c r="C405" s="37" t="str">
        <f t="shared" ca="1" si="6"/>
        <v>H</v>
      </c>
    </row>
    <row r="406" spans="2:3" x14ac:dyDescent="0.2">
      <c r="B406">
        <v>402</v>
      </c>
      <c r="C406" s="37" t="str">
        <f t="shared" ca="1" si="6"/>
        <v>T</v>
      </c>
    </row>
    <row r="407" spans="2:3" x14ac:dyDescent="0.2">
      <c r="B407">
        <v>403</v>
      </c>
      <c r="C407" s="37" t="str">
        <f t="shared" ca="1" si="6"/>
        <v>H</v>
      </c>
    </row>
    <row r="408" spans="2:3" x14ac:dyDescent="0.2">
      <c r="B408">
        <v>404</v>
      </c>
      <c r="C408" s="37" t="str">
        <f t="shared" ca="1" si="6"/>
        <v>T</v>
      </c>
    </row>
    <row r="409" spans="2:3" x14ac:dyDescent="0.2">
      <c r="B409">
        <v>405</v>
      </c>
      <c r="C409" s="37" t="str">
        <f t="shared" ca="1" si="6"/>
        <v>T</v>
      </c>
    </row>
    <row r="410" spans="2:3" x14ac:dyDescent="0.2">
      <c r="B410">
        <v>406</v>
      </c>
      <c r="C410" s="37" t="str">
        <f t="shared" ca="1" si="6"/>
        <v>T</v>
      </c>
    </row>
    <row r="411" spans="2:3" x14ac:dyDescent="0.2">
      <c r="B411">
        <v>407</v>
      </c>
      <c r="C411" s="37" t="str">
        <f t="shared" ca="1" si="6"/>
        <v>H</v>
      </c>
    </row>
    <row r="412" spans="2:3" x14ac:dyDescent="0.2">
      <c r="B412">
        <v>408</v>
      </c>
      <c r="C412" s="37" t="str">
        <f t="shared" ca="1" si="6"/>
        <v>H</v>
      </c>
    </row>
    <row r="413" spans="2:3" x14ac:dyDescent="0.2">
      <c r="B413">
        <v>409</v>
      </c>
      <c r="C413" s="37" t="str">
        <f t="shared" ca="1" si="6"/>
        <v>H</v>
      </c>
    </row>
    <row r="414" spans="2:3" x14ac:dyDescent="0.2">
      <c r="B414">
        <v>410</v>
      </c>
      <c r="C414" s="37" t="str">
        <f t="shared" ca="1" si="6"/>
        <v>T</v>
      </c>
    </row>
    <row r="415" spans="2:3" x14ac:dyDescent="0.2">
      <c r="B415">
        <v>411</v>
      </c>
      <c r="C415" s="37" t="str">
        <f t="shared" ca="1" si="6"/>
        <v>H</v>
      </c>
    </row>
    <row r="416" spans="2:3" x14ac:dyDescent="0.2">
      <c r="B416">
        <v>412</v>
      </c>
      <c r="C416" s="37" t="str">
        <f t="shared" ca="1" si="6"/>
        <v>H</v>
      </c>
    </row>
    <row r="417" spans="2:3" x14ac:dyDescent="0.2">
      <c r="B417">
        <v>413</v>
      </c>
      <c r="C417" s="37" t="str">
        <f t="shared" ca="1" si="6"/>
        <v>H</v>
      </c>
    </row>
    <row r="418" spans="2:3" x14ac:dyDescent="0.2">
      <c r="B418">
        <v>414</v>
      </c>
      <c r="C418" s="37" t="str">
        <f t="shared" ca="1" si="6"/>
        <v>T</v>
      </c>
    </row>
    <row r="419" spans="2:3" x14ac:dyDescent="0.2">
      <c r="B419">
        <v>415</v>
      </c>
      <c r="C419" s="37" t="str">
        <f t="shared" ca="1" si="6"/>
        <v>H</v>
      </c>
    </row>
    <row r="420" spans="2:3" x14ac:dyDescent="0.2">
      <c r="B420">
        <v>416</v>
      </c>
      <c r="C420" s="37" t="str">
        <f t="shared" ca="1" si="6"/>
        <v>H</v>
      </c>
    </row>
    <row r="421" spans="2:3" x14ac:dyDescent="0.2">
      <c r="B421">
        <v>417</v>
      </c>
      <c r="C421" s="37" t="str">
        <f t="shared" ca="1" si="6"/>
        <v>T</v>
      </c>
    </row>
    <row r="422" spans="2:3" x14ac:dyDescent="0.2">
      <c r="B422">
        <v>418</v>
      </c>
      <c r="C422" s="37" t="str">
        <f t="shared" ca="1" si="6"/>
        <v>H</v>
      </c>
    </row>
    <row r="423" spans="2:3" x14ac:dyDescent="0.2">
      <c r="B423">
        <v>419</v>
      </c>
      <c r="C423" s="37" t="str">
        <f t="shared" ca="1" si="6"/>
        <v>T</v>
      </c>
    </row>
    <row r="424" spans="2:3" x14ac:dyDescent="0.2">
      <c r="B424">
        <v>420</v>
      </c>
      <c r="C424" s="37" t="str">
        <f t="shared" ca="1" si="6"/>
        <v>T</v>
      </c>
    </row>
    <row r="425" spans="2:3" x14ac:dyDescent="0.2">
      <c r="B425">
        <v>421</v>
      </c>
      <c r="C425" s="37" t="str">
        <f t="shared" ca="1" si="6"/>
        <v>T</v>
      </c>
    </row>
    <row r="426" spans="2:3" x14ac:dyDescent="0.2">
      <c r="B426">
        <v>422</v>
      </c>
      <c r="C426" s="37" t="str">
        <f t="shared" ca="1" si="6"/>
        <v>H</v>
      </c>
    </row>
    <row r="427" spans="2:3" x14ac:dyDescent="0.2">
      <c r="B427">
        <v>423</v>
      </c>
      <c r="C427" s="37" t="str">
        <f t="shared" ca="1" si="6"/>
        <v>T</v>
      </c>
    </row>
    <row r="428" spans="2:3" x14ac:dyDescent="0.2">
      <c r="B428">
        <v>424</v>
      </c>
      <c r="C428" s="37" t="str">
        <f t="shared" ca="1" si="6"/>
        <v>T</v>
      </c>
    </row>
    <row r="429" spans="2:3" x14ac:dyDescent="0.2">
      <c r="B429">
        <v>425</v>
      </c>
      <c r="C429" s="37" t="str">
        <f t="shared" ca="1" si="6"/>
        <v>H</v>
      </c>
    </row>
    <row r="430" spans="2:3" x14ac:dyDescent="0.2">
      <c r="B430">
        <v>426</v>
      </c>
      <c r="C430" s="37" t="str">
        <f t="shared" ca="1" si="6"/>
        <v>T</v>
      </c>
    </row>
    <row r="431" spans="2:3" x14ac:dyDescent="0.2">
      <c r="B431">
        <v>427</v>
      </c>
      <c r="C431" s="37" t="str">
        <f t="shared" ca="1" si="6"/>
        <v>T</v>
      </c>
    </row>
    <row r="432" spans="2:3" x14ac:dyDescent="0.2">
      <c r="B432">
        <v>428</v>
      </c>
      <c r="C432" s="37" t="str">
        <f t="shared" ca="1" si="6"/>
        <v>H</v>
      </c>
    </row>
    <row r="433" spans="2:3" x14ac:dyDescent="0.2">
      <c r="B433">
        <v>429</v>
      </c>
      <c r="C433" s="37" t="str">
        <f t="shared" ca="1" si="6"/>
        <v>H</v>
      </c>
    </row>
    <row r="434" spans="2:3" x14ac:dyDescent="0.2">
      <c r="B434">
        <v>430</v>
      </c>
      <c r="C434" s="37" t="str">
        <f t="shared" ca="1" si="6"/>
        <v>H</v>
      </c>
    </row>
    <row r="435" spans="2:3" x14ac:dyDescent="0.2">
      <c r="B435">
        <v>431</v>
      </c>
      <c r="C435" s="37" t="str">
        <f t="shared" ca="1" si="6"/>
        <v>T</v>
      </c>
    </row>
    <row r="436" spans="2:3" x14ac:dyDescent="0.2">
      <c r="B436">
        <v>432</v>
      </c>
      <c r="C436" s="37" t="str">
        <f t="shared" ca="1" si="6"/>
        <v>T</v>
      </c>
    </row>
    <row r="437" spans="2:3" x14ac:dyDescent="0.2">
      <c r="B437">
        <v>433</v>
      </c>
      <c r="C437" s="37" t="str">
        <f t="shared" ca="1" si="6"/>
        <v>T</v>
      </c>
    </row>
    <row r="438" spans="2:3" x14ac:dyDescent="0.2">
      <c r="B438">
        <v>434</v>
      </c>
      <c r="C438" s="37" t="str">
        <f t="shared" ca="1" si="6"/>
        <v>H</v>
      </c>
    </row>
    <row r="439" spans="2:3" x14ac:dyDescent="0.2">
      <c r="B439">
        <v>435</v>
      </c>
      <c r="C439" s="37" t="str">
        <f t="shared" ca="1" si="6"/>
        <v>H</v>
      </c>
    </row>
    <row r="440" spans="2:3" x14ac:dyDescent="0.2">
      <c r="B440">
        <v>436</v>
      </c>
      <c r="C440" s="37" t="str">
        <f t="shared" ca="1" si="6"/>
        <v>H</v>
      </c>
    </row>
    <row r="441" spans="2:3" x14ac:dyDescent="0.2">
      <c r="B441">
        <v>437</v>
      </c>
      <c r="C441" s="37" t="str">
        <f t="shared" ca="1" si="6"/>
        <v>H</v>
      </c>
    </row>
    <row r="442" spans="2:3" x14ac:dyDescent="0.2">
      <c r="B442">
        <v>438</v>
      </c>
      <c r="C442" s="37" t="str">
        <f t="shared" ca="1" si="6"/>
        <v>H</v>
      </c>
    </row>
    <row r="443" spans="2:3" x14ac:dyDescent="0.2">
      <c r="B443">
        <v>439</v>
      </c>
      <c r="C443" s="37" t="str">
        <f t="shared" ca="1" si="6"/>
        <v>H</v>
      </c>
    </row>
    <row r="444" spans="2:3" x14ac:dyDescent="0.2">
      <c r="B444">
        <v>440</v>
      </c>
      <c r="C444" s="37" t="str">
        <f t="shared" ca="1" si="6"/>
        <v>H</v>
      </c>
    </row>
    <row r="445" spans="2:3" x14ac:dyDescent="0.2">
      <c r="B445">
        <v>441</v>
      </c>
      <c r="C445" s="37" t="str">
        <f t="shared" ca="1" si="6"/>
        <v>H</v>
      </c>
    </row>
    <row r="446" spans="2:3" x14ac:dyDescent="0.2">
      <c r="B446">
        <v>442</v>
      </c>
      <c r="C446" s="37" t="str">
        <f t="shared" ca="1" si="6"/>
        <v>H</v>
      </c>
    </row>
    <row r="447" spans="2:3" x14ac:dyDescent="0.2">
      <c r="B447">
        <v>443</v>
      </c>
      <c r="C447" s="37" t="str">
        <f t="shared" ca="1" si="6"/>
        <v>H</v>
      </c>
    </row>
    <row r="448" spans="2:3" x14ac:dyDescent="0.2">
      <c r="B448">
        <v>444</v>
      </c>
      <c r="C448" s="37" t="str">
        <f t="shared" ca="1" si="6"/>
        <v>H</v>
      </c>
    </row>
    <row r="449" spans="2:3" x14ac:dyDescent="0.2">
      <c r="B449">
        <v>445</v>
      </c>
      <c r="C449" s="37" t="str">
        <f t="shared" ca="1" si="6"/>
        <v>H</v>
      </c>
    </row>
    <row r="450" spans="2:3" x14ac:dyDescent="0.2">
      <c r="B450">
        <v>446</v>
      </c>
      <c r="C450" s="37" t="str">
        <f t="shared" ca="1" si="6"/>
        <v>T</v>
      </c>
    </row>
    <row r="451" spans="2:3" x14ac:dyDescent="0.2">
      <c r="B451">
        <v>447</v>
      </c>
      <c r="C451" s="37" t="str">
        <f t="shared" ca="1" si="6"/>
        <v>H</v>
      </c>
    </row>
    <row r="452" spans="2:3" x14ac:dyDescent="0.2">
      <c r="B452">
        <v>448</v>
      </c>
      <c r="C452" s="37" t="str">
        <f t="shared" ca="1" si="6"/>
        <v>H</v>
      </c>
    </row>
    <row r="453" spans="2:3" x14ac:dyDescent="0.2">
      <c r="B453">
        <v>449</v>
      </c>
      <c r="C453" s="37" t="str">
        <f t="shared" ca="1" si="6"/>
        <v>H</v>
      </c>
    </row>
    <row r="454" spans="2:3" x14ac:dyDescent="0.2">
      <c r="B454">
        <v>450</v>
      </c>
      <c r="C454" s="37" t="str">
        <f t="shared" ref="C454:C517" ca="1" si="7">IF(RAND()&lt;$C$2,"H","T")</f>
        <v>T</v>
      </c>
    </row>
    <row r="455" spans="2:3" x14ac:dyDescent="0.2">
      <c r="B455">
        <v>451</v>
      </c>
      <c r="C455" s="37" t="str">
        <f t="shared" ca="1" si="7"/>
        <v>H</v>
      </c>
    </row>
    <row r="456" spans="2:3" x14ac:dyDescent="0.2">
      <c r="B456">
        <v>452</v>
      </c>
      <c r="C456" s="37" t="str">
        <f t="shared" ca="1" si="7"/>
        <v>T</v>
      </c>
    </row>
    <row r="457" spans="2:3" x14ac:dyDescent="0.2">
      <c r="B457">
        <v>453</v>
      </c>
      <c r="C457" s="37" t="str">
        <f t="shared" ca="1" si="7"/>
        <v>H</v>
      </c>
    </row>
    <row r="458" spans="2:3" x14ac:dyDescent="0.2">
      <c r="B458">
        <v>454</v>
      </c>
      <c r="C458" s="37" t="str">
        <f t="shared" ca="1" si="7"/>
        <v>T</v>
      </c>
    </row>
    <row r="459" spans="2:3" x14ac:dyDescent="0.2">
      <c r="B459">
        <v>455</v>
      </c>
      <c r="C459" s="37" t="str">
        <f t="shared" ca="1" si="7"/>
        <v>T</v>
      </c>
    </row>
    <row r="460" spans="2:3" x14ac:dyDescent="0.2">
      <c r="B460">
        <v>456</v>
      </c>
      <c r="C460" s="37" t="str">
        <f t="shared" ca="1" si="7"/>
        <v>T</v>
      </c>
    </row>
    <row r="461" spans="2:3" x14ac:dyDescent="0.2">
      <c r="B461">
        <v>457</v>
      </c>
      <c r="C461" s="37" t="str">
        <f t="shared" ca="1" si="7"/>
        <v>H</v>
      </c>
    </row>
    <row r="462" spans="2:3" x14ac:dyDescent="0.2">
      <c r="B462">
        <v>458</v>
      </c>
      <c r="C462" s="37" t="str">
        <f t="shared" ca="1" si="7"/>
        <v>H</v>
      </c>
    </row>
    <row r="463" spans="2:3" x14ac:dyDescent="0.2">
      <c r="B463">
        <v>459</v>
      </c>
      <c r="C463" s="37" t="str">
        <f t="shared" ca="1" si="7"/>
        <v>T</v>
      </c>
    </row>
    <row r="464" spans="2:3" x14ac:dyDescent="0.2">
      <c r="B464">
        <v>460</v>
      </c>
      <c r="C464" s="37" t="str">
        <f t="shared" ca="1" si="7"/>
        <v>H</v>
      </c>
    </row>
    <row r="465" spans="2:3" x14ac:dyDescent="0.2">
      <c r="B465">
        <v>461</v>
      </c>
      <c r="C465" s="37" t="str">
        <f t="shared" ca="1" si="7"/>
        <v>T</v>
      </c>
    </row>
    <row r="466" spans="2:3" x14ac:dyDescent="0.2">
      <c r="B466">
        <v>462</v>
      </c>
      <c r="C466" s="37" t="str">
        <f t="shared" ca="1" si="7"/>
        <v>H</v>
      </c>
    </row>
    <row r="467" spans="2:3" x14ac:dyDescent="0.2">
      <c r="B467">
        <v>463</v>
      </c>
      <c r="C467" s="37" t="str">
        <f t="shared" ca="1" si="7"/>
        <v>T</v>
      </c>
    </row>
    <row r="468" spans="2:3" x14ac:dyDescent="0.2">
      <c r="B468">
        <v>464</v>
      </c>
      <c r="C468" s="37" t="str">
        <f t="shared" ca="1" si="7"/>
        <v>H</v>
      </c>
    </row>
    <row r="469" spans="2:3" x14ac:dyDescent="0.2">
      <c r="B469">
        <v>465</v>
      </c>
      <c r="C469" s="37" t="str">
        <f t="shared" ca="1" si="7"/>
        <v>H</v>
      </c>
    </row>
    <row r="470" spans="2:3" x14ac:dyDescent="0.2">
      <c r="B470">
        <v>466</v>
      </c>
      <c r="C470" s="37" t="str">
        <f t="shared" ca="1" si="7"/>
        <v>T</v>
      </c>
    </row>
    <row r="471" spans="2:3" x14ac:dyDescent="0.2">
      <c r="B471">
        <v>467</v>
      </c>
      <c r="C471" s="37" t="str">
        <f t="shared" ca="1" si="7"/>
        <v>T</v>
      </c>
    </row>
    <row r="472" spans="2:3" x14ac:dyDescent="0.2">
      <c r="B472">
        <v>468</v>
      </c>
      <c r="C472" s="37" t="str">
        <f t="shared" ca="1" si="7"/>
        <v>H</v>
      </c>
    </row>
    <row r="473" spans="2:3" x14ac:dyDescent="0.2">
      <c r="B473">
        <v>469</v>
      </c>
      <c r="C473" s="37" t="str">
        <f t="shared" ca="1" si="7"/>
        <v>H</v>
      </c>
    </row>
    <row r="474" spans="2:3" x14ac:dyDescent="0.2">
      <c r="B474">
        <v>470</v>
      </c>
      <c r="C474" s="37" t="str">
        <f t="shared" ca="1" si="7"/>
        <v>H</v>
      </c>
    </row>
    <row r="475" spans="2:3" x14ac:dyDescent="0.2">
      <c r="B475">
        <v>471</v>
      </c>
      <c r="C475" s="37" t="str">
        <f t="shared" ca="1" si="7"/>
        <v>H</v>
      </c>
    </row>
    <row r="476" spans="2:3" x14ac:dyDescent="0.2">
      <c r="B476">
        <v>472</v>
      </c>
      <c r="C476" s="37" t="str">
        <f t="shared" ca="1" si="7"/>
        <v>H</v>
      </c>
    </row>
    <row r="477" spans="2:3" x14ac:dyDescent="0.2">
      <c r="B477">
        <v>473</v>
      </c>
      <c r="C477" s="37" t="str">
        <f t="shared" ca="1" si="7"/>
        <v>T</v>
      </c>
    </row>
    <row r="478" spans="2:3" x14ac:dyDescent="0.2">
      <c r="B478">
        <v>474</v>
      </c>
      <c r="C478" s="37" t="str">
        <f t="shared" ca="1" si="7"/>
        <v>T</v>
      </c>
    </row>
    <row r="479" spans="2:3" x14ac:dyDescent="0.2">
      <c r="B479">
        <v>475</v>
      </c>
      <c r="C479" s="37" t="str">
        <f t="shared" ca="1" si="7"/>
        <v>H</v>
      </c>
    </row>
    <row r="480" spans="2:3" x14ac:dyDescent="0.2">
      <c r="B480">
        <v>476</v>
      </c>
      <c r="C480" s="37" t="str">
        <f t="shared" ca="1" si="7"/>
        <v>H</v>
      </c>
    </row>
    <row r="481" spans="2:3" x14ac:dyDescent="0.2">
      <c r="B481">
        <v>477</v>
      </c>
      <c r="C481" s="37" t="str">
        <f t="shared" ca="1" si="7"/>
        <v>T</v>
      </c>
    </row>
    <row r="482" spans="2:3" x14ac:dyDescent="0.2">
      <c r="B482">
        <v>478</v>
      </c>
      <c r="C482" s="37" t="str">
        <f t="shared" ca="1" si="7"/>
        <v>T</v>
      </c>
    </row>
    <row r="483" spans="2:3" x14ac:dyDescent="0.2">
      <c r="B483">
        <v>479</v>
      </c>
      <c r="C483" s="37" t="str">
        <f t="shared" ca="1" si="7"/>
        <v>H</v>
      </c>
    </row>
    <row r="484" spans="2:3" x14ac:dyDescent="0.2">
      <c r="B484">
        <v>480</v>
      </c>
      <c r="C484" s="37" t="str">
        <f t="shared" ca="1" si="7"/>
        <v>T</v>
      </c>
    </row>
    <row r="485" spans="2:3" x14ac:dyDescent="0.2">
      <c r="B485">
        <v>481</v>
      </c>
      <c r="C485" s="37" t="str">
        <f t="shared" ca="1" si="7"/>
        <v>T</v>
      </c>
    </row>
    <row r="486" spans="2:3" x14ac:dyDescent="0.2">
      <c r="B486">
        <v>482</v>
      </c>
      <c r="C486" s="37" t="str">
        <f t="shared" ca="1" si="7"/>
        <v>T</v>
      </c>
    </row>
    <row r="487" spans="2:3" x14ac:dyDescent="0.2">
      <c r="B487">
        <v>483</v>
      </c>
      <c r="C487" s="37" t="str">
        <f t="shared" ca="1" si="7"/>
        <v>H</v>
      </c>
    </row>
    <row r="488" spans="2:3" x14ac:dyDescent="0.2">
      <c r="B488">
        <v>484</v>
      </c>
      <c r="C488" s="37" t="str">
        <f t="shared" ca="1" si="7"/>
        <v>T</v>
      </c>
    </row>
    <row r="489" spans="2:3" x14ac:dyDescent="0.2">
      <c r="B489">
        <v>485</v>
      </c>
      <c r="C489" s="37" t="str">
        <f t="shared" ca="1" si="7"/>
        <v>H</v>
      </c>
    </row>
    <row r="490" spans="2:3" x14ac:dyDescent="0.2">
      <c r="B490">
        <v>486</v>
      </c>
      <c r="C490" s="37" t="str">
        <f t="shared" ca="1" si="7"/>
        <v>T</v>
      </c>
    </row>
    <row r="491" spans="2:3" x14ac:dyDescent="0.2">
      <c r="B491">
        <v>487</v>
      </c>
      <c r="C491" s="37" t="str">
        <f t="shared" ca="1" si="7"/>
        <v>T</v>
      </c>
    </row>
    <row r="492" spans="2:3" x14ac:dyDescent="0.2">
      <c r="B492">
        <v>488</v>
      </c>
      <c r="C492" s="37" t="str">
        <f t="shared" ca="1" si="7"/>
        <v>T</v>
      </c>
    </row>
    <row r="493" spans="2:3" x14ac:dyDescent="0.2">
      <c r="B493">
        <v>489</v>
      </c>
      <c r="C493" s="37" t="str">
        <f t="shared" ca="1" si="7"/>
        <v>H</v>
      </c>
    </row>
    <row r="494" spans="2:3" x14ac:dyDescent="0.2">
      <c r="B494">
        <v>490</v>
      </c>
      <c r="C494" s="37" t="str">
        <f t="shared" ca="1" si="7"/>
        <v>H</v>
      </c>
    </row>
    <row r="495" spans="2:3" x14ac:dyDescent="0.2">
      <c r="B495">
        <v>491</v>
      </c>
      <c r="C495" s="37" t="str">
        <f t="shared" ca="1" si="7"/>
        <v>T</v>
      </c>
    </row>
    <row r="496" spans="2:3" x14ac:dyDescent="0.2">
      <c r="B496">
        <v>492</v>
      </c>
      <c r="C496" s="37" t="str">
        <f t="shared" ca="1" si="7"/>
        <v>T</v>
      </c>
    </row>
    <row r="497" spans="2:3" x14ac:dyDescent="0.2">
      <c r="B497">
        <v>493</v>
      </c>
      <c r="C497" s="37" t="str">
        <f t="shared" ca="1" si="7"/>
        <v>T</v>
      </c>
    </row>
    <row r="498" spans="2:3" x14ac:dyDescent="0.2">
      <c r="B498">
        <v>494</v>
      </c>
      <c r="C498" s="37" t="str">
        <f t="shared" ca="1" si="7"/>
        <v>T</v>
      </c>
    </row>
    <row r="499" spans="2:3" x14ac:dyDescent="0.2">
      <c r="B499">
        <v>495</v>
      </c>
      <c r="C499" s="37" t="str">
        <f t="shared" ca="1" si="7"/>
        <v>T</v>
      </c>
    </row>
    <row r="500" spans="2:3" x14ac:dyDescent="0.2">
      <c r="B500">
        <v>496</v>
      </c>
      <c r="C500" s="37" t="str">
        <f t="shared" ca="1" si="7"/>
        <v>T</v>
      </c>
    </row>
    <row r="501" spans="2:3" x14ac:dyDescent="0.2">
      <c r="B501">
        <v>497</v>
      </c>
      <c r="C501" s="37" t="str">
        <f t="shared" ca="1" si="7"/>
        <v>T</v>
      </c>
    </row>
    <row r="502" spans="2:3" x14ac:dyDescent="0.2">
      <c r="B502">
        <v>498</v>
      </c>
      <c r="C502" s="37" t="str">
        <f t="shared" ca="1" si="7"/>
        <v>T</v>
      </c>
    </row>
    <row r="503" spans="2:3" x14ac:dyDescent="0.2">
      <c r="B503">
        <v>499</v>
      </c>
      <c r="C503" s="37" t="str">
        <f t="shared" ca="1" si="7"/>
        <v>H</v>
      </c>
    </row>
    <row r="504" spans="2:3" x14ac:dyDescent="0.2">
      <c r="B504">
        <v>500</v>
      </c>
      <c r="C504" s="37" t="str">
        <f t="shared" ca="1" si="7"/>
        <v>T</v>
      </c>
    </row>
    <row r="505" spans="2:3" x14ac:dyDescent="0.2">
      <c r="B505">
        <v>501</v>
      </c>
      <c r="C505" s="37" t="str">
        <f t="shared" ca="1" si="7"/>
        <v>H</v>
      </c>
    </row>
    <row r="506" spans="2:3" x14ac:dyDescent="0.2">
      <c r="B506">
        <v>502</v>
      </c>
      <c r="C506" s="37" t="str">
        <f t="shared" ca="1" si="7"/>
        <v>H</v>
      </c>
    </row>
    <row r="507" spans="2:3" x14ac:dyDescent="0.2">
      <c r="B507">
        <v>503</v>
      </c>
      <c r="C507" s="37" t="str">
        <f t="shared" ca="1" si="7"/>
        <v>H</v>
      </c>
    </row>
    <row r="508" spans="2:3" x14ac:dyDescent="0.2">
      <c r="B508">
        <v>504</v>
      </c>
      <c r="C508" s="37" t="str">
        <f t="shared" ca="1" si="7"/>
        <v>H</v>
      </c>
    </row>
    <row r="509" spans="2:3" x14ac:dyDescent="0.2">
      <c r="B509">
        <v>505</v>
      </c>
      <c r="C509" s="37" t="str">
        <f t="shared" ca="1" si="7"/>
        <v>H</v>
      </c>
    </row>
    <row r="510" spans="2:3" x14ac:dyDescent="0.2">
      <c r="B510">
        <v>506</v>
      </c>
      <c r="C510" s="37" t="str">
        <f t="shared" ca="1" si="7"/>
        <v>H</v>
      </c>
    </row>
    <row r="511" spans="2:3" x14ac:dyDescent="0.2">
      <c r="B511">
        <v>507</v>
      </c>
      <c r="C511" s="37" t="str">
        <f t="shared" ca="1" si="7"/>
        <v>T</v>
      </c>
    </row>
    <row r="512" spans="2:3" x14ac:dyDescent="0.2">
      <c r="B512">
        <v>508</v>
      </c>
      <c r="C512" s="37" t="str">
        <f t="shared" ca="1" si="7"/>
        <v>T</v>
      </c>
    </row>
    <row r="513" spans="2:3" x14ac:dyDescent="0.2">
      <c r="B513">
        <v>509</v>
      </c>
      <c r="C513" s="37" t="str">
        <f t="shared" ca="1" si="7"/>
        <v>T</v>
      </c>
    </row>
    <row r="514" spans="2:3" x14ac:dyDescent="0.2">
      <c r="B514">
        <v>510</v>
      </c>
      <c r="C514" s="37" t="str">
        <f t="shared" ca="1" si="7"/>
        <v>H</v>
      </c>
    </row>
    <row r="515" spans="2:3" x14ac:dyDescent="0.2">
      <c r="B515">
        <v>511</v>
      </c>
      <c r="C515" s="37" t="str">
        <f t="shared" ca="1" si="7"/>
        <v>H</v>
      </c>
    </row>
    <row r="516" spans="2:3" x14ac:dyDescent="0.2">
      <c r="B516">
        <v>512</v>
      </c>
      <c r="C516" s="37" t="str">
        <f t="shared" ca="1" si="7"/>
        <v>T</v>
      </c>
    </row>
    <row r="517" spans="2:3" x14ac:dyDescent="0.2">
      <c r="B517">
        <v>513</v>
      </c>
      <c r="C517" s="37" t="str">
        <f t="shared" ca="1" si="7"/>
        <v>H</v>
      </c>
    </row>
    <row r="518" spans="2:3" x14ac:dyDescent="0.2">
      <c r="B518">
        <v>514</v>
      </c>
      <c r="C518" s="37" t="str">
        <f t="shared" ref="C518:C581" ca="1" si="8">IF(RAND()&lt;$C$2,"H","T")</f>
        <v>H</v>
      </c>
    </row>
    <row r="519" spans="2:3" x14ac:dyDescent="0.2">
      <c r="B519">
        <v>515</v>
      </c>
      <c r="C519" s="37" t="str">
        <f t="shared" ca="1" si="8"/>
        <v>T</v>
      </c>
    </row>
    <row r="520" spans="2:3" x14ac:dyDescent="0.2">
      <c r="B520">
        <v>516</v>
      </c>
      <c r="C520" s="37" t="str">
        <f t="shared" ca="1" si="8"/>
        <v>H</v>
      </c>
    </row>
    <row r="521" spans="2:3" x14ac:dyDescent="0.2">
      <c r="B521">
        <v>517</v>
      </c>
      <c r="C521" s="37" t="str">
        <f t="shared" ca="1" si="8"/>
        <v>T</v>
      </c>
    </row>
    <row r="522" spans="2:3" x14ac:dyDescent="0.2">
      <c r="B522">
        <v>518</v>
      </c>
      <c r="C522" s="37" t="str">
        <f t="shared" ca="1" si="8"/>
        <v>H</v>
      </c>
    </row>
    <row r="523" spans="2:3" x14ac:dyDescent="0.2">
      <c r="B523">
        <v>519</v>
      </c>
      <c r="C523" s="37" t="str">
        <f t="shared" ca="1" si="8"/>
        <v>T</v>
      </c>
    </row>
    <row r="524" spans="2:3" x14ac:dyDescent="0.2">
      <c r="B524">
        <v>520</v>
      </c>
      <c r="C524" s="37" t="str">
        <f t="shared" ca="1" si="8"/>
        <v>H</v>
      </c>
    </row>
    <row r="525" spans="2:3" x14ac:dyDescent="0.2">
      <c r="B525">
        <v>521</v>
      </c>
      <c r="C525" s="37" t="str">
        <f t="shared" ca="1" si="8"/>
        <v>T</v>
      </c>
    </row>
    <row r="526" spans="2:3" x14ac:dyDescent="0.2">
      <c r="B526">
        <v>522</v>
      </c>
      <c r="C526" s="37" t="str">
        <f t="shared" ca="1" si="8"/>
        <v>T</v>
      </c>
    </row>
    <row r="527" spans="2:3" x14ac:dyDescent="0.2">
      <c r="B527">
        <v>523</v>
      </c>
      <c r="C527" s="37" t="str">
        <f t="shared" ca="1" si="8"/>
        <v>H</v>
      </c>
    </row>
    <row r="528" spans="2:3" x14ac:dyDescent="0.2">
      <c r="B528">
        <v>524</v>
      </c>
      <c r="C528" s="37" t="str">
        <f t="shared" ca="1" si="8"/>
        <v>T</v>
      </c>
    </row>
    <row r="529" spans="2:3" x14ac:dyDescent="0.2">
      <c r="B529">
        <v>525</v>
      </c>
      <c r="C529" s="37" t="str">
        <f t="shared" ca="1" si="8"/>
        <v>T</v>
      </c>
    </row>
    <row r="530" spans="2:3" x14ac:dyDescent="0.2">
      <c r="B530">
        <v>526</v>
      </c>
      <c r="C530" s="37" t="str">
        <f t="shared" ca="1" si="8"/>
        <v>H</v>
      </c>
    </row>
    <row r="531" spans="2:3" x14ac:dyDescent="0.2">
      <c r="B531">
        <v>527</v>
      </c>
      <c r="C531" s="37" t="str">
        <f t="shared" ca="1" si="8"/>
        <v>T</v>
      </c>
    </row>
    <row r="532" spans="2:3" x14ac:dyDescent="0.2">
      <c r="B532">
        <v>528</v>
      </c>
      <c r="C532" s="37" t="str">
        <f t="shared" ca="1" si="8"/>
        <v>T</v>
      </c>
    </row>
    <row r="533" spans="2:3" x14ac:dyDescent="0.2">
      <c r="B533">
        <v>529</v>
      </c>
      <c r="C533" s="37" t="str">
        <f t="shared" ca="1" si="8"/>
        <v>H</v>
      </c>
    </row>
    <row r="534" spans="2:3" x14ac:dyDescent="0.2">
      <c r="B534">
        <v>530</v>
      </c>
      <c r="C534" s="37" t="str">
        <f t="shared" ca="1" si="8"/>
        <v>T</v>
      </c>
    </row>
    <row r="535" spans="2:3" x14ac:dyDescent="0.2">
      <c r="B535">
        <v>531</v>
      </c>
      <c r="C535" s="37" t="str">
        <f t="shared" ca="1" si="8"/>
        <v>T</v>
      </c>
    </row>
    <row r="536" spans="2:3" x14ac:dyDescent="0.2">
      <c r="B536">
        <v>532</v>
      </c>
      <c r="C536" s="37" t="str">
        <f t="shared" ca="1" si="8"/>
        <v>T</v>
      </c>
    </row>
    <row r="537" spans="2:3" x14ac:dyDescent="0.2">
      <c r="B537">
        <v>533</v>
      </c>
      <c r="C537" s="37" t="str">
        <f t="shared" ca="1" si="8"/>
        <v>H</v>
      </c>
    </row>
    <row r="538" spans="2:3" x14ac:dyDescent="0.2">
      <c r="B538">
        <v>534</v>
      </c>
      <c r="C538" s="37" t="str">
        <f t="shared" ca="1" si="8"/>
        <v>T</v>
      </c>
    </row>
    <row r="539" spans="2:3" x14ac:dyDescent="0.2">
      <c r="B539">
        <v>535</v>
      </c>
      <c r="C539" s="37" t="str">
        <f t="shared" ca="1" si="8"/>
        <v>H</v>
      </c>
    </row>
    <row r="540" spans="2:3" x14ac:dyDescent="0.2">
      <c r="B540">
        <v>536</v>
      </c>
      <c r="C540" s="37" t="str">
        <f t="shared" ca="1" si="8"/>
        <v>H</v>
      </c>
    </row>
    <row r="541" spans="2:3" x14ac:dyDescent="0.2">
      <c r="B541">
        <v>537</v>
      </c>
      <c r="C541" s="37" t="str">
        <f t="shared" ca="1" si="8"/>
        <v>H</v>
      </c>
    </row>
    <row r="542" spans="2:3" x14ac:dyDescent="0.2">
      <c r="B542">
        <v>538</v>
      </c>
      <c r="C542" s="37" t="str">
        <f t="shared" ca="1" si="8"/>
        <v>H</v>
      </c>
    </row>
    <row r="543" spans="2:3" x14ac:dyDescent="0.2">
      <c r="B543">
        <v>539</v>
      </c>
      <c r="C543" s="37" t="str">
        <f t="shared" ca="1" si="8"/>
        <v>H</v>
      </c>
    </row>
    <row r="544" spans="2:3" x14ac:dyDescent="0.2">
      <c r="B544">
        <v>540</v>
      </c>
      <c r="C544" s="37" t="str">
        <f t="shared" ca="1" si="8"/>
        <v>T</v>
      </c>
    </row>
    <row r="545" spans="2:3" x14ac:dyDescent="0.2">
      <c r="B545">
        <v>541</v>
      </c>
      <c r="C545" s="37" t="str">
        <f t="shared" ca="1" si="8"/>
        <v>T</v>
      </c>
    </row>
    <row r="546" spans="2:3" x14ac:dyDescent="0.2">
      <c r="B546">
        <v>542</v>
      </c>
      <c r="C546" s="37" t="str">
        <f t="shared" ca="1" si="8"/>
        <v>T</v>
      </c>
    </row>
    <row r="547" spans="2:3" x14ac:dyDescent="0.2">
      <c r="B547">
        <v>543</v>
      </c>
      <c r="C547" s="37" t="str">
        <f t="shared" ca="1" si="8"/>
        <v>T</v>
      </c>
    </row>
    <row r="548" spans="2:3" x14ac:dyDescent="0.2">
      <c r="B548">
        <v>544</v>
      </c>
      <c r="C548" s="37" t="str">
        <f t="shared" ca="1" si="8"/>
        <v>T</v>
      </c>
    </row>
    <row r="549" spans="2:3" x14ac:dyDescent="0.2">
      <c r="B549">
        <v>545</v>
      </c>
      <c r="C549" s="37" t="str">
        <f t="shared" ca="1" si="8"/>
        <v>H</v>
      </c>
    </row>
    <row r="550" spans="2:3" x14ac:dyDescent="0.2">
      <c r="B550">
        <v>546</v>
      </c>
      <c r="C550" s="37" t="str">
        <f t="shared" ca="1" si="8"/>
        <v>H</v>
      </c>
    </row>
    <row r="551" spans="2:3" x14ac:dyDescent="0.2">
      <c r="B551">
        <v>547</v>
      </c>
      <c r="C551" s="37" t="str">
        <f t="shared" ca="1" si="8"/>
        <v>T</v>
      </c>
    </row>
    <row r="552" spans="2:3" x14ac:dyDescent="0.2">
      <c r="B552">
        <v>548</v>
      </c>
      <c r="C552" s="37" t="str">
        <f t="shared" ca="1" si="8"/>
        <v>H</v>
      </c>
    </row>
    <row r="553" spans="2:3" x14ac:dyDescent="0.2">
      <c r="B553">
        <v>549</v>
      </c>
      <c r="C553" s="37" t="str">
        <f t="shared" ca="1" si="8"/>
        <v>T</v>
      </c>
    </row>
    <row r="554" spans="2:3" x14ac:dyDescent="0.2">
      <c r="B554">
        <v>550</v>
      </c>
      <c r="C554" s="37" t="str">
        <f t="shared" ca="1" si="8"/>
        <v>H</v>
      </c>
    </row>
    <row r="555" spans="2:3" x14ac:dyDescent="0.2">
      <c r="B555">
        <v>551</v>
      </c>
      <c r="C555" s="37" t="str">
        <f t="shared" ca="1" si="8"/>
        <v>T</v>
      </c>
    </row>
    <row r="556" spans="2:3" x14ac:dyDescent="0.2">
      <c r="B556">
        <v>552</v>
      </c>
      <c r="C556" s="37" t="str">
        <f t="shared" ca="1" si="8"/>
        <v>H</v>
      </c>
    </row>
    <row r="557" spans="2:3" x14ac:dyDescent="0.2">
      <c r="B557">
        <v>553</v>
      </c>
      <c r="C557" s="37" t="str">
        <f t="shared" ca="1" si="8"/>
        <v>H</v>
      </c>
    </row>
    <row r="558" spans="2:3" x14ac:dyDescent="0.2">
      <c r="B558">
        <v>554</v>
      </c>
      <c r="C558" s="37" t="str">
        <f t="shared" ca="1" si="8"/>
        <v>T</v>
      </c>
    </row>
    <row r="559" spans="2:3" x14ac:dyDescent="0.2">
      <c r="B559">
        <v>555</v>
      </c>
      <c r="C559" s="37" t="str">
        <f t="shared" ca="1" si="8"/>
        <v>T</v>
      </c>
    </row>
    <row r="560" spans="2:3" x14ac:dyDescent="0.2">
      <c r="B560">
        <v>556</v>
      </c>
      <c r="C560" s="37" t="str">
        <f t="shared" ca="1" si="8"/>
        <v>T</v>
      </c>
    </row>
    <row r="561" spans="2:3" x14ac:dyDescent="0.2">
      <c r="B561">
        <v>557</v>
      </c>
      <c r="C561" s="37" t="str">
        <f t="shared" ca="1" si="8"/>
        <v>T</v>
      </c>
    </row>
    <row r="562" spans="2:3" x14ac:dyDescent="0.2">
      <c r="B562">
        <v>558</v>
      </c>
      <c r="C562" s="37" t="str">
        <f t="shared" ca="1" si="8"/>
        <v>H</v>
      </c>
    </row>
    <row r="563" spans="2:3" x14ac:dyDescent="0.2">
      <c r="B563">
        <v>559</v>
      </c>
      <c r="C563" s="37" t="str">
        <f t="shared" ca="1" si="8"/>
        <v>H</v>
      </c>
    </row>
    <row r="564" spans="2:3" x14ac:dyDescent="0.2">
      <c r="B564">
        <v>560</v>
      </c>
      <c r="C564" s="37" t="str">
        <f t="shared" ca="1" si="8"/>
        <v>T</v>
      </c>
    </row>
    <row r="565" spans="2:3" x14ac:dyDescent="0.2">
      <c r="B565">
        <v>561</v>
      </c>
      <c r="C565" s="37" t="str">
        <f t="shared" ca="1" si="8"/>
        <v>H</v>
      </c>
    </row>
    <row r="566" spans="2:3" x14ac:dyDescent="0.2">
      <c r="B566">
        <v>562</v>
      </c>
      <c r="C566" s="37" t="str">
        <f t="shared" ca="1" si="8"/>
        <v>H</v>
      </c>
    </row>
    <row r="567" spans="2:3" x14ac:dyDescent="0.2">
      <c r="B567">
        <v>563</v>
      </c>
      <c r="C567" s="37" t="str">
        <f t="shared" ca="1" si="8"/>
        <v>H</v>
      </c>
    </row>
    <row r="568" spans="2:3" x14ac:dyDescent="0.2">
      <c r="B568">
        <v>564</v>
      </c>
      <c r="C568" s="37" t="str">
        <f t="shared" ca="1" si="8"/>
        <v>H</v>
      </c>
    </row>
    <row r="569" spans="2:3" x14ac:dyDescent="0.2">
      <c r="B569">
        <v>565</v>
      </c>
      <c r="C569" s="37" t="str">
        <f t="shared" ca="1" si="8"/>
        <v>T</v>
      </c>
    </row>
    <row r="570" spans="2:3" x14ac:dyDescent="0.2">
      <c r="B570">
        <v>566</v>
      </c>
      <c r="C570" s="37" t="str">
        <f t="shared" ca="1" si="8"/>
        <v>H</v>
      </c>
    </row>
    <row r="571" spans="2:3" x14ac:dyDescent="0.2">
      <c r="B571">
        <v>567</v>
      </c>
      <c r="C571" s="37" t="str">
        <f t="shared" ca="1" si="8"/>
        <v>H</v>
      </c>
    </row>
    <row r="572" spans="2:3" x14ac:dyDescent="0.2">
      <c r="B572">
        <v>568</v>
      </c>
      <c r="C572" s="37" t="str">
        <f t="shared" ca="1" si="8"/>
        <v>H</v>
      </c>
    </row>
    <row r="573" spans="2:3" x14ac:dyDescent="0.2">
      <c r="B573">
        <v>569</v>
      </c>
      <c r="C573" s="37" t="str">
        <f t="shared" ca="1" si="8"/>
        <v>T</v>
      </c>
    </row>
    <row r="574" spans="2:3" x14ac:dyDescent="0.2">
      <c r="B574">
        <v>570</v>
      </c>
      <c r="C574" s="37" t="str">
        <f t="shared" ca="1" si="8"/>
        <v>H</v>
      </c>
    </row>
    <row r="575" spans="2:3" x14ac:dyDescent="0.2">
      <c r="B575">
        <v>571</v>
      </c>
      <c r="C575" s="37" t="str">
        <f t="shared" ca="1" si="8"/>
        <v>H</v>
      </c>
    </row>
    <row r="576" spans="2:3" x14ac:dyDescent="0.2">
      <c r="B576">
        <v>572</v>
      </c>
      <c r="C576" s="37" t="str">
        <f t="shared" ca="1" si="8"/>
        <v>T</v>
      </c>
    </row>
    <row r="577" spans="2:3" x14ac:dyDescent="0.2">
      <c r="B577">
        <v>573</v>
      </c>
      <c r="C577" s="37" t="str">
        <f t="shared" ca="1" si="8"/>
        <v>T</v>
      </c>
    </row>
    <row r="578" spans="2:3" x14ac:dyDescent="0.2">
      <c r="B578">
        <v>574</v>
      </c>
      <c r="C578" s="37" t="str">
        <f t="shared" ca="1" si="8"/>
        <v>H</v>
      </c>
    </row>
    <row r="579" spans="2:3" x14ac:dyDescent="0.2">
      <c r="B579">
        <v>575</v>
      </c>
      <c r="C579" s="37" t="str">
        <f t="shared" ca="1" si="8"/>
        <v>T</v>
      </c>
    </row>
    <row r="580" spans="2:3" x14ac:dyDescent="0.2">
      <c r="B580">
        <v>576</v>
      </c>
      <c r="C580" s="37" t="str">
        <f t="shared" ca="1" si="8"/>
        <v>H</v>
      </c>
    </row>
    <row r="581" spans="2:3" x14ac:dyDescent="0.2">
      <c r="B581">
        <v>577</v>
      </c>
      <c r="C581" s="37" t="str">
        <f t="shared" ca="1" si="8"/>
        <v>T</v>
      </c>
    </row>
    <row r="582" spans="2:3" x14ac:dyDescent="0.2">
      <c r="B582">
        <v>578</v>
      </c>
      <c r="C582" s="37" t="str">
        <f t="shared" ref="C582:C645" ca="1" si="9">IF(RAND()&lt;$C$2,"H","T")</f>
        <v>T</v>
      </c>
    </row>
    <row r="583" spans="2:3" x14ac:dyDescent="0.2">
      <c r="B583">
        <v>579</v>
      </c>
      <c r="C583" s="37" t="str">
        <f t="shared" ca="1" si="9"/>
        <v>H</v>
      </c>
    </row>
    <row r="584" spans="2:3" x14ac:dyDescent="0.2">
      <c r="B584">
        <v>580</v>
      </c>
      <c r="C584" s="37" t="str">
        <f t="shared" ca="1" si="9"/>
        <v>H</v>
      </c>
    </row>
    <row r="585" spans="2:3" x14ac:dyDescent="0.2">
      <c r="B585">
        <v>581</v>
      </c>
      <c r="C585" s="37" t="str">
        <f t="shared" ca="1" si="9"/>
        <v>T</v>
      </c>
    </row>
    <row r="586" spans="2:3" x14ac:dyDescent="0.2">
      <c r="B586">
        <v>582</v>
      </c>
      <c r="C586" s="37" t="str">
        <f t="shared" ca="1" si="9"/>
        <v>H</v>
      </c>
    </row>
    <row r="587" spans="2:3" x14ac:dyDescent="0.2">
      <c r="B587">
        <v>583</v>
      </c>
      <c r="C587" s="37" t="str">
        <f t="shared" ca="1" si="9"/>
        <v>H</v>
      </c>
    </row>
    <row r="588" spans="2:3" x14ac:dyDescent="0.2">
      <c r="B588">
        <v>584</v>
      </c>
      <c r="C588" s="37" t="str">
        <f t="shared" ca="1" si="9"/>
        <v>H</v>
      </c>
    </row>
    <row r="589" spans="2:3" x14ac:dyDescent="0.2">
      <c r="B589">
        <v>585</v>
      </c>
      <c r="C589" s="37" t="str">
        <f t="shared" ca="1" si="9"/>
        <v>T</v>
      </c>
    </row>
    <row r="590" spans="2:3" x14ac:dyDescent="0.2">
      <c r="B590">
        <v>586</v>
      </c>
      <c r="C590" s="37" t="str">
        <f t="shared" ca="1" si="9"/>
        <v>T</v>
      </c>
    </row>
    <row r="591" spans="2:3" x14ac:dyDescent="0.2">
      <c r="B591">
        <v>587</v>
      </c>
      <c r="C591" s="37" t="str">
        <f t="shared" ca="1" si="9"/>
        <v>H</v>
      </c>
    </row>
    <row r="592" spans="2:3" x14ac:dyDescent="0.2">
      <c r="B592">
        <v>588</v>
      </c>
      <c r="C592" s="37" t="str">
        <f t="shared" ca="1" si="9"/>
        <v>H</v>
      </c>
    </row>
    <row r="593" spans="2:3" x14ac:dyDescent="0.2">
      <c r="B593">
        <v>589</v>
      </c>
      <c r="C593" s="37" t="str">
        <f t="shared" ca="1" si="9"/>
        <v>H</v>
      </c>
    </row>
    <row r="594" spans="2:3" x14ac:dyDescent="0.2">
      <c r="B594">
        <v>590</v>
      </c>
      <c r="C594" s="37" t="str">
        <f t="shared" ca="1" si="9"/>
        <v>T</v>
      </c>
    </row>
    <row r="595" spans="2:3" x14ac:dyDescent="0.2">
      <c r="B595">
        <v>591</v>
      </c>
      <c r="C595" s="37" t="str">
        <f t="shared" ca="1" si="9"/>
        <v>T</v>
      </c>
    </row>
    <row r="596" spans="2:3" x14ac:dyDescent="0.2">
      <c r="B596">
        <v>592</v>
      </c>
      <c r="C596" s="37" t="str">
        <f t="shared" ca="1" si="9"/>
        <v>H</v>
      </c>
    </row>
    <row r="597" spans="2:3" x14ac:dyDescent="0.2">
      <c r="B597">
        <v>593</v>
      </c>
      <c r="C597" s="37" t="str">
        <f t="shared" ca="1" si="9"/>
        <v>T</v>
      </c>
    </row>
    <row r="598" spans="2:3" x14ac:dyDescent="0.2">
      <c r="B598">
        <v>594</v>
      </c>
      <c r="C598" s="37" t="str">
        <f t="shared" ca="1" si="9"/>
        <v>H</v>
      </c>
    </row>
    <row r="599" spans="2:3" x14ac:dyDescent="0.2">
      <c r="B599">
        <v>595</v>
      </c>
      <c r="C599" s="37" t="str">
        <f t="shared" ca="1" si="9"/>
        <v>H</v>
      </c>
    </row>
    <row r="600" spans="2:3" x14ac:dyDescent="0.2">
      <c r="B600">
        <v>596</v>
      </c>
      <c r="C600" s="37" t="str">
        <f t="shared" ca="1" si="9"/>
        <v>H</v>
      </c>
    </row>
    <row r="601" spans="2:3" x14ac:dyDescent="0.2">
      <c r="B601">
        <v>597</v>
      </c>
      <c r="C601" s="37" t="str">
        <f t="shared" ca="1" si="9"/>
        <v>H</v>
      </c>
    </row>
    <row r="602" spans="2:3" x14ac:dyDescent="0.2">
      <c r="B602">
        <v>598</v>
      </c>
      <c r="C602" s="37" t="str">
        <f t="shared" ca="1" si="9"/>
        <v>T</v>
      </c>
    </row>
    <row r="603" spans="2:3" x14ac:dyDescent="0.2">
      <c r="B603">
        <v>599</v>
      </c>
      <c r="C603" s="37" t="str">
        <f t="shared" ca="1" si="9"/>
        <v>H</v>
      </c>
    </row>
    <row r="604" spans="2:3" x14ac:dyDescent="0.2">
      <c r="B604">
        <v>600</v>
      </c>
      <c r="C604" s="37" t="str">
        <f t="shared" ca="1" si="9"/>
        <v>H</v>
      </c>
    </row>
    <row r="605" spans="2:3" x14ac:dyDescent="0.2">
      <c r="B605">
        <v>601</v>
      </c>
      <c r="C605" s="37" t="str">
        <f t="shared" ca="1" si="9"/>
        <v>H</v>
      </c>
    </row>
    <row r="606" spans="2:3" x14ac:dyDescent="0.2">
      <c r="B606">
        <v>602</v>
      </c>
      <c r="C606" s="37" t="str">
        <f t="shared" ca="1" si="9"/>
        <v>H</v>
      </c>
    </row>
    <row r="607" spans="2:3" x14ac:dyDescent="0.2">
      <c r="B607">
        <v>603</v>
      </c>
      <c r="C607" s="37" t="str">
        <f t="shared" ca="1" si="9"/>
        <v>T</v>
      </c>
    </row>
    <row r="608" spans="2:3" x14ac:dyDescent="0.2">
      <c r="B608">
        <v>604</v>
      </c>
      <c r="C608" s="37" t="str">
        <f t="shared" ca="1" si="9"/>
        <v>T</v>
      </c>
    </row>
    <row r="609" spans="2:3" x14ac:dyDescent="0.2">
      <c r="B609">
        <v>605</v>
      </c>
      <c r="C609" s="37" t="str">
        <f t="shared" ca="1" si="9"/>
        <v>T</v>
      </c>
    </row>
    <row r="610" spans="2:3" x14ac:dyDescent="0.2">
      <c r="B610">
        <v>606</v>
      </c>
      <c r="C610" s="37" t="str">
        <f t="shared" ca="1" si="9"/>
        <v>T</v>
      </c>
    </row>
    <row r="611" spans="2:3" x14ac:dyDescent="0.2">
      <c r="B611">
        <v>607</v>
      </c>
      <c r="C611" s="37" t="str">
        <f t="shared" ca="1" si="9"/>
        <v>H</v>
      </c>
    </row>
    <row r="612" spans="2:3" x14ac:dyDescent="0.2">
      <c r="B612">
        <v>608</v>
      </c>
      <c r="C612" s="37" t="str">
        <f t="shared" ca="1" si="9"/>
        <v>H</v>
      </c>
    </row>
    <row r="613" spans="2:3" x14ac:dyDescent="0.2">
      <c r="B613">
        <v>609</v>
      </c>
      <c r="C613" s="37" t="str">
        <f t="shared" ca="1" si="9"/>
        <v>H</v>
      </c>
    </row>
    <row r="614" spans="2:3" x14ac:dyDescent="0.2">
      <c r="B614">
        <v>610</v>
      </c>
      <c r="C614" s="37" t="str">
        <f t="shared" ca="1" si="9"/>
        <v>T</v>
      </c>
    </row>
    <row r="615" spans="2:3" x14ac:dyDescent="0.2">
      <c r="B615">
        <v>611</v>
      </c>
      <c r="C615" s="37" t="str">
        <f t="shared" ca="1" si="9"/>
        <v>H</v>
      </c>
    </row>
    <row r="616" spans="2:3" x14ac:dyDescent="0.2">
      <c r="B616">
        <v>612</v>
      </c>
      <c r="C616" s="37" t="str">
        <f t="shared" ca="1" si="9"/>
        <v>H</v>
      </c>
    </row>
    <row r="617" spans="2:3" x14ac:dyDescent="0.2">
      <c r="B617">
        <v>613</v>
      </c>
      <c r="C617" s="37" t="str">
        <f t="shared" ca="1" si="9"/>
        <v>H</v>
      </c>
    </row>
    <row r="618" spans="2:3" x14ac:dyDescent="0.2">
      <c r="B618">
        <v>614</v>
      </c>
      <c r="C618" s="37" t="str">
        <f t="shared" ca="1" si="9"/>
        <v>T</v>
      </c>
    </row>
    <row r="619" spans="2:3" x14ac:dyDescent="0.2">
      <c r="B619">
        <v>615</v>
      </c>
      <c r="C619" s="37" t="str">
        <f t="shared" ca="1" si="9"/>
        <v>T</v>
      </c>
    </row>
    <row r="620" spans="2:3" x14ac:dyDescent="0.2">
      <c r="B620">
        <v>616</v>
      </c>
      <c r="C620" s="37" t="str">
        <f t="shared" ca="1" si="9"/>
        <v>H</v>
      </c>
    </row>
    <row r="621" spans="2:3" x14ac:dyDescent="0.2">
      <c r="B621">
        <v>617</v>
      </c>
      <c r="C621" s="37" t="str">
        <f t="shared" ca="1" si="9"/>
        <v>H</v>
      </c>
    </row>
    <row r="622" spans="2:3" x14ac:dyDescent="0.2">
      <c r="B622">
        <v>618</v>
      </c>
      <c r="C622" s="37" t="str">
        <f t="shared" ca="1" si="9"/>
        <v>H</v>
      </c>
    </row>
    <row r="623" spans="2:3" x14ac:dyDescent="0.2">
      <c r="B623">
        <v>619</v>
      </c>
      <c r="C623" s="37" t="str">
        <f t="shared" ca="1" si="9"/>
        <v>T</v>
      </c>
    </row>
    <row r="624" spans="2:3" x14ac:dyDescent="0.2">
      <c r="B624">
        <v>620</v>
      </c>
      <c r="C624" s="37" t="str">
        <f t="shared" ca="1" si="9"/>
        <v>H</v>
      </c>
    </row>
    <row r="625" spans="2:3" x14ac:dyDescent="0.2">
      <c r="B625">
        <v>621</v>
      </c>
      <c r="C625" s="37" t="str">
        <f t="shared" ca="1" si="9"/>
        <v>T</v>
      </c>
    </row>
    <row r="626" spans="2:3" x14ac:dyDescent="0.2">
      <c r="B626">
        <v>622</v>
      </c>
      <c r="C626" s="37" t="str">
        <f t="shared" ca="1" si="9"/>
        <v>T</v>
      </c>
    </row>
    <row r="627" spans="2:3" x14ac:dyDescent="0.2">
      <c r="B627">
        <v>623</v>
      </c>
      <c r="C627" s="37" t="str">
        <f t="shared" ca="1" si="9"/>
        <v>T</v>
      </c>
    </row>
    <row r="628" spans="2:3" x14ac:dyDescent="0.2">
      <c r="B628">
        <v>624</v>
      </c>
      <c r="C628" s="37" t="str">
        <f t="shared" ca="1" si="9"/>
        <v>H</v>
      </c>
    </row>
    <row r="629" spans="2:3" x14ac:dyDescent="0.2">
      <c r="B629">
        <v>625</v>
      </c>
      <c r="C629" s="37" t="str">
        <f t="shared" ca="1" si="9"/>
        <v>T</v>
      </c>
    </row>
    <row r="630" spans="2:3" x14ac:dyDescent="0.2">
      <c r="B630">
        <v>626</v>
      </c>
      <c r="C630" s="37" t="str">
        <f t="shared" ca="1" si="9"/>
        <v>H</v>
      </c>
    </row>
    <row r="631" spans="2:3" x14ac:dyDescent="0.2">
      <c r="B631">
        <v>627</v>
      </c>
      <c r="C631" s="37" t="str">
        <f t="shared" ca="1" si="9"/>
        <v>H</v>
      </c>
    </row>
    <row r="632" spans="2:3" x14ac:dyDescent="0.2">
      <c r="B632">
        <v>628</v>
      </c>
      <c r="C632" s="37" t="str">
        <f t="shared" ca="1" si="9"/>
        <v>T</v>
      </c>
    </row>
    <row r="633" spans="2:3" x14ac:dyDescent="0.2">
      <c r="B633">
        <v>629</v>
      </c>
      <c r="C633" s="37" t="str">
        <f t="shared" ca="1" si="9"/>
        <v>H</v>
      </c>
    </row>
    <row r="634" spans="2:3" x14ac:dyDescent="0.2">
      <c r="B634">
        <v>630</v>
      </c>
      <c r="C634" s="37" t="str">
        <f t="shared" ca="1" si="9"/>
        <v>T</v>
      </c>
    </row>
    <row r="635" spans="2:3" x14ac:dyDescent="0.2">
      <c r="B635">
        <v>631</v>
      </c>
      <c r="C635" s="37" t="str">
        <f t="shared" ca="1" si="9"/>
        <v>H</v>
      </c>
    </row>
    <row r="636" spans="2:3" x14ac:dyDescent="0.2">
      <c r="B636">
        <v>632</v>
      </c>
      <c r="C636" s="37" t="str">
        <f t="shared" ca="1" si="9"/>
        <v>T</v>
      </c>
    </row>
    <row r="637" spans="2:3" x14ac:dyDescent="0.2">
      <c r="B637">
        <v>633</v>
      </c>
      <c r="C637" s="37" t="str">
        <f t="shared" ca="1" si="9"/>
        <v>T</v>
      </c>
    </row>
    <row r="638" spans="2:3" x14ac:dyDescent="0.2">
      <c r="B638">
        <v>634</v>
      </c>
      <c r="C638" s="37" t="str">
        <f t="shared" ca="1" si="9"/>
        <v>H</v>
      </c>
    </row>
    <row r="639" spans="2:3" x14ac:dyDescent="0.2">
      <c r="B639">
        <v>635</v>
      </c>
      <c r="C639" s="37" t="str">
        <f t="shared" ca="1" si="9"/>
        <v>H</v>
      </c>
    </row>
    <row r="640" spans="2:3" x14ac:dyDescent="0.2">
      <c r="B640">
        <v>636</v>
      </c>
      <c r="C640" s="37" t="str">
        <f t="shared" ca="1" si="9"/>
        <v>H</v>
      </c>
    </row>
    <row r="641" spans="2:3" x14ac:dyDescent="0.2">
      <c r="B641">
        <v>637</v>
      </c>
      <c r="C641" s="37" t="str">
        <f t="shared" ca="1" si="9"/>
        <v>T</v>
      </c>
    </row>
    <row r="642" spans="2:3" x14ac:dyDescent="0.2">
      <c r="B642">
        <v>638</v>
      </c>
      <c r="C642" s="37" t="str">
        <f t="shared" ca="1" si="9"/>
        <v>T</v>
      </c>
    </row>
    <row r="643" spans="2:3" x14ac:dyDescent="0.2">
      <c r="B643">
        <v>639</v>
      </c>
      <c r="C643" s="37" t="str">
        <f t="shared" ca="1" si="9"/>
        <v>H</v>
      </c>
    </row>
    <row r="644" spans="2:3" x14ac:dyDescent="0.2">
      <c r="B644">
        <v>640</v>
      </c>
      <c r="C644" s="37" t="str">
        <f t="shared" ca="1" si="9"/>
        <v>H</v>
      </c>
    </row>
    <row r="645" spans="2:3" x14ac:dyDescent="0.2">
      <c r="B645">
        <v>641</v>
      </c>
      <c r="C645" s="37" t="str">
        <f t="shared" ca="1" si="9"/>
        <v>T</v>
      </c>
    </row>
    <row r="646" spans="2:3" x14ac:dyDescent="0.2">
      <c r="B646">
        <v>642</v>
      </c>
      <c r="C646" s="37" t="str">
        <f t="shared" ref="C646:C709" ca="1" si="10">IF(RAND()&lt;$C$2,"H","T")</f>
        <v>T</v>
      </c>
    </row>
    <row r="647" spans="2:3" x14ac:dyDescent="0.2">
      <c r="B647">
        <v>643</v>
      </c>
      <c r="C647" s="37" t="str">
        <f t="shared" ca="1" si="10"/>
        <v>H</v>
      </c>
    </row>
    <row r="648" spans="2:3" x14ac:dyDescent="0.2">
      <c r="B648">
        <v>644</v>
      </c>
      <c r="C648" s="37" t="str">
        <f t="shared" ca="1" si="10"/>
        <v>T</v>
      </c>
    </row>
    <row r="649" spans="2:3" x14ac:dyDescent="0.2">
      <c r="B649">
        <v>645</v>
      </c>
      <c r="C649" s="37" t="str">
        <f t="shared" ca="1" si="10"/>
        <v>T</v>
      </c>
    </row>
    <row r="650" spans="2:3" x14ac:dyDescent="0.2">
      <c r="B650">
        <v>646</v>
      </c>
      <c r="C650" s="37" t="str">
        <f t="shared" ca="1" si="10"/>
        <v>T</v>
      </c>
    </row>
    <row r="651" spans="2:3" x14ac:dyDescent="0.2">
      <c r="B651">
        <v>647</v>
      </c>
      <c r="C651" s="37" t="str">
        <f t="shared" ca="1" si="10"/>
        <v>H</v>
      </c>
    </row>
    <row r="652" spans="2:3" x14ac:dyDescent="0.2">
      <c r="B652">
        <v>648</v>
      </c>
      <c r="C652" s="37" t="str">
        <f t="shared" ca="1" si="10"/>
        <v>T</v>
      </c>
    </row>
    <row r="653" spans="2:3" x14ac:dyDescent="0.2">
      <c r="B653">
        <v>649</v>
      </c>
      <c r="C653" s="37" t="str">
        <f t="shared" ca="1" si="10"/>
        <v>H</v>
      </c>
    </row>
    <row r="654" spans="2:3" x14ac:dyDescent="0.2">
      <c r="B654">
        <v>650</v>
      </c>
      <c r="C654" s="37" t="str">
        <f t="shared" ca="1" si="10"/>
        <v>H</v>
      </c>
    </row>
    <row r="655" spans="2:3" x14ac:dyDescent="0.2">
      <c r="B655">
        <v>651</v>
      </c>
      <c r="C655" s="37" t="str">
        <f t="shared" ca="1" si="10"/>
        <v>T</v>
      </c>
    </row>
    <row r="656" spans="2:3" x14ac:dyDescent="0.2">
      <c r="B656">
        <v>652</v>
      </c>
      <c r="C656" s="37" t="str">
        <f t="shared" ca="1" si="10"/>
        <v>T</v>
      </c>
    </row>
    <row r="657" spans="2:3" x14ac:dyDescent="0.2">
      <c r="B657">
        <v>653</v>
      </c>
      <c r="C657" s="37" t="str">
        <f t="shared" ca="1" si="10"/>
        <v>T</v>
      </c>
    </row>
    <row r="658" spans="2:3" x14ac:dyDescent="0.2">
      <c r="B658">
        <v>654</v>
      </c>
      <c r="C658" s="37" t="str">
        <f t="shared" ca="1" si="10"/>
        <v>H</v>
      </c>
    </row>
    <row r="659" spans="2:3" x14ac:dyDescent="0.2">
      <c r="B659">
        <v>655</v>
      </c>
      <c r="C659" s="37" t="str">
        <f t="shared" ca="1" si="10"/>
        <v>H</v>
      </c>
    </row>
    <row r="660" spans="2:3" x14ac:dyDescent="0.2">
      <c r="B660">
        <v>656</v>
      </c>
      <c r="C660" s="37" t="str">
        <f t="shared" ca="1" si="10"/>
        <v>T</v>
      </c>
    </row>
    <row r="661" spans="2:3" x14ac:dyDescent="0.2">
      <c r="B661">
        <v>657</v>
      </c>
      <c r="C661" s="37" t="str">
        <f t="shared" ca="1" si="10"/>
        <v>T</v>
      </c>
    </row>
    <row r="662" spans="2:3" x14ac:dyDescent="0.2">
      <c r="B662">
        <v>658</v>
      </c>
      <c r="C662" s="37" t="str">
        <f t="shared" ca="1" si="10"/>
        <v>T</v>
      </c>
    </row>
    <row r="663" spans="2:3" x14ac:dyDescent="0.2">
      <c r="B663">
        <v>659</v>
      </c>
      <c r="C663" s="37" t="str">
        <f t="shared" ca="1" si="10"/>
        <v>T</v>
      </c>
    </row>
    <row r="664" spans="2:3" x14ac:dyDescent="0.2">
      <c r="B664">
        <v>660</v>
      </c>
      <c r="C664" s="37" t="str">
        <f t="shared" ca="1" si="10"/>
        <v>H</v>
      </c>
    </row>
    <row r="665" spans="2:3" x14ac:dyDescent="0.2">
      <c r="B665">
        <v>661</v>
      </c>
      <c r="C665" s="37" t="str">
        <f t="shared" ca="1" si="10"/>
        <v>T</v>
      </c>
    </row>
    <row r="666" spans="2:3" x14ac:dyDescent="0.2">
      <c r="B666">
        <v>662</v>
      </c>
      <c r="C666" s="37" t="str">
        <f t="shared" ca="1" si="10"/>
        <v>H</v>
      </c>
    </row>
    <row r="667" spans="2:3" x14ac:dyDescent="0.2">
      <c r="B667">
        <v>663</v>
      </c>
      <c r="C667" s="37" t="str">
        <f t="shared" ca="1" si="10"/>
        <v>T</v>
      </c>
    </row>
    <row r="668" spans="2:3" x14ac:dyDescent="0.2">
      <c r="B668">
        <v>664</v>
      </c>
      <c r="C668" s="37" t="str">
        <f t="shared" ca="1" si="10"/>
        <v>T</v>
      </c>
    </row>
    <row r="669" spans="2:3" x14ac:dyDescent="0.2">
      <c r="B669">
        <v>665</v>
      </c>
      <c r="C669" s="37" t="str">
        <f t="shared" ca="1" si="10"/>
        <v>T</v>
      </c>
    </row>
    <row r="670" spans="2:3" x14ac:dyDescent="0.2">
      <c r="B670">
        <v>666</v>
      </c>
      <c r="C670" s="37" t="str">
        <f t="shared" ca="1" si="10"/>
        <v>H</v>
      </c>
    </row>
    <row r="671" spans="2:3" x14ac:dyDescent="0.2">
      <c r="B671">
        <v>667</v>
      </c>
      <c r="C671" s="37" t="str">
        <f t="shared" ca="1" si="10"/>
        <v>T</v>
      </c>
    </row>
    <row r="672" spans="2:3" x14ac:dyDescent="0.2">
      <c r="B672">
        <v>668</v>
      </c>
      <c r="C672" s="37" t="str">
        <f t="shared" ca="1" si="10"/>
        <v>T</v>
      </c>
    </row>
    <row r="673" spans="2:3" x14ac:dyDescent="0.2">
      <c r="B673">
        <v>669</v>
      </c>
      <c r="C673" s="37" t="str">
        <f t="shared" ca="1" si="10"/>
        <v>T</v>
      </c>
    </row>
    <row r="674" spans="2:3" x14ac:dyDescent="0.2">
      <c r="B674">
        <v>670</v>
      </c>
      <c r="C674" s="37" t="str">
        <f t="shared" ca="1" si="10"/>
        <v>T</v>
      </c>
    </row>
    <row r="675" spans="2:3" x14ac:dyDescent="0.2">
      <c r="B675">
        <v>671</v>
      </c>
      <c r="C675" s="37" t="str">
        <f t="shared" ca="1" si="10"/>
        <v>T</v>
      </c>
    </row>
    <row r="676" spans="2:3" x14ac:dyDescent="0.2">
      <c r="B676">
        <v>672</v>
      </c>
      <c r="C676" s="37" t="str">
        <f t="shared" ca="1" si="10"/>
        <v>T</v>
      </c>
    </row>
    <row r="677" spans="2:3" x14ac:dyDescent="0.2">
      <c r="B677">
        <v>673</v>
      </c>
      <c r="C677" s="37" t="str">
        <f t="shared" ca="1" si="10"/>
        <v>T</v>
      </c>
    </row>
    <row r="678" spans="2:3" x14ac:dyDescent="0.2">
      <c r="B678">
        <v>674</v>
      </c>
      <c r="C678" s="37" t="str">
        <f t="shared" ca="1" si="10"/>
        <v>T</v>
      </c>
    </row>
    <row r="679" spans="2:3" x14ac:dyDescent="0.2">
      <c r="B679">
        <v>675</v>
      </c>
      <c r="C679" s="37" t="str">
        <f t="shared" ca="1" si="10"/>
        <v>H</v>
      </c>
    </row>
    <row r="680" spans="2:3" x14ac:dyDescent="0.2">
      <c r="B680">
        <v>676</v>
      </c>
      <c r="C680" s="37" t="str">
        <f t="shared" ca="1" si="10"/>
        <v>H</v>
      </c>
    </row>
    <row r="681" spans="2:3" x14ac:dyDescent="0.2">
      <c r="B681">
        <v>677</v>
      </c>
      <c r="C681" s="37" t="str">
        <f t="shared" ca="1" si="10"/>
        <v>H</v>
      </c>
    </row>
    <row r="682" spans="2:3" x14ac:dyDescent="0.2">
      <c r="B682">
        <v>678</v>
      </c>
      <c r="C682" s="37" t="str">
        <f t="shared" ca="1" si="10"/>
        <v>H</v>
      </c>
    </row>
    <row r="683" spans="2:3" x14ac:dyDescent="0.2">
      <c r="B683">
        <v>679</v>
      </c>
      <c r="C683" s="37" t="str">
        <f t="shared" ca="1" si="10"/>
        <v>H</v>
      </c>
    </row>
    <row r="684" spans="2:3" x14ac:dyDescent="0.2">
      <c r="B684">
        <v>680</v>
      </c>
      <c r="C684" s="37" t="str">
        <f t="shared" ca="1" si="10"/>
        <v>H</v>
      </c>
    </row>
    <row r="685" spans="2:3" x14ac:dyDescent="0.2">
      <c r="B685">
        <v>681</v>
      </c>
      <c r="C685" s="37" t="str">
        <f t="shared" ca="1" si="10"/>
        <v>H</v>
      </c>
    </row>
    <row r="686" spans="2:3" x14ac:dyDescent="0.2">
      <c r="B686">
        <v>682</v>
      </c>
      <c r="C686" s="37" t="str">
        <f t="shared" ca="1" si="10"/>
        <v>H</v>
      </c>
    </row>
    <row r="687" spans="2:3" x14ac:dyDescent="0.2">
      <c r="B687">
        <v>683</v>
      </c>
      <c r="C687" s="37" t="str">
        <f t="shared" ca="1" si="10"/>
        <v>T</v>
      </c>
    </row>
    <row r="688" spans="2:3" x14ac:dyDescent="0.2">
      <c r="B688">
        <v>684</v>
      </c>
      <c r="C688" s="37" t="str">
        <f t="shared" ca="1" si="10"/>
        <v>T</v>
      </c>
    </row>
    <row r="689" spans="2:3" x14ac:dyDescent="0.2">
      <c r="B689">
        <v>685</v>
      </c>
      <c r="C689" s="37" t="str">
        <f t="shared" ca="1" si="10"/>
        <v>H</v>
      </c>
    </row>
    <row r="690" spans="2:3" x14ac:dyDescent="0.2">
      <c r="B690">
        <v>686</v>
      </c>
      <c r="C690" s="37" t="str">
        <f t="shared" ca="1" si="10"/>
        <v>T</v>
      </c>
    </row>
    <row r="691" spans="2:3" x14ac:dyDescent="0.2">
      <c r="B691">
        <v>687</v>
      </c>
      <c r="C691" s="37" t="str">
        <f t="shared" ca="1" si="10"/>
        <v>T</v>
      </c>
    </row>
    <row r="692" spans="2:3" x14ac:dyDescent="0.2">
      <c r="B692">
        <v>688</v>
      </c>
      <c r="C692" s="37" t="str">
        <f t="shared" ca="1" si="10"/>
        <v>T</v>
      </c>
    </row>
    <row r="693" spans="2:3" x14ac:dyDescent="0.2">
      <c r="B693">
        <v>689</v>
      </c>
      <c r="C693" s="37" t="str">
        <f t="shared" ca="1" si="10"/>
        <v>H</v>
      </c>
    </row>
    <row r="694" spans="2:3" x14ac:dyDescent="0.2">
      <c r="B694">
        <v>690</v>
      </c>
      <c r="C694" s="37" t="str">
        <f t="shared" ca="1" si="10"/>
        <v>T</v>
      </c>
    </row>
    <row r="695" spans="2:3" x14ac:dyDescent="0.2">
      <c r="B695">
        <v>691</v>
      </c>
      <c r="C695" s="37" t="str">
        <f t="shared" ca="1" si="10"/>
        <v>H</v>
      </c>
    </row>
    <row r="696" spans="2:3" x14ac:dyDescent="0.2">
      <c r="B696">
        <v>692</v>
      </c>
      <c r="C696" s="37" t="str">
        <f t="shared" ca="1" si="10"/>
        <v>T</v>
      </c>
    </row>
    <row r="697" spans="2:3" x14ac:dyDescent="0.2">
      <c r="B697">
        <v>693</v>
      </c>
      <c r="C697" s="37" t="str">
        <f t="shared" ca="1" si="10"/>
        <v>T</v>
      </c>
    </row>
    <row r="698" spans="2:3" x14ac:dyDescent="0.2">
      <c r="B698">
        <v>694</v>
      </c>
      <c r="C698" s="37" t="str">
        <f t="shared" ca="1" si="10"/>
        <v>H</v>
      </c>
    </row>
    <row r="699" spans="2:3" x14ac:dyDescent="0.2">
      <c r="B699">
        <v>695</v>
      </c>
      <c r="C699" s="37" t="str">
        <f t="shared" ca="1" si="10"/>
        <v>T</v>
      </c>
    </row>
    <row r="700" spans="2:3" x14ac:dyDescent="0.2">
      <c r="B700">
        <v>696</v>
      </c>
      <c r="C700" s="37" t="str">
        <f t="shared" ca="1" si="10"/>
        <v>H</v>
      </c>
    </row>
    <row r="701" spans="2:3" x14ac:dyDescent="0.2">
      <c r="B701">
        <v>697</v>
      </c>
      <c r="C701" s="37" t="str">
        <f t="shared" ca="1" si="10"/>
        <v>H</v>
      </c>
    </row>
    <row r="702" spans="2:3" x14ac:dyDescent="0.2">
      <c r="B702">
        <v>698</v>
      </c>
      <c r="C702" s="37" t="str">
        <f t="shared" ca="1" si="10"/>
        <v>H</v>
      </c>
    </row>
    <row r="703" spans="2:3" x14ac:dyDescent="0.2">
      <c r="B703">
        <v>699</v>
      </c>
      <c r="C703" s="37" t="str">
        <f t="shared" ca="1" si="10"/>
        <v>H</v>
      </c>
    </row>
    <row r="704" spans="2:3" x14ac:dyDescent="0.2">
      <c r="B704">
        <v>700</v>
      </c>
      <c r="C704" s="37" t="str">
        <f t="shared" ca="1" si="10"/>
        <v>H</v>
      </c>
    </row>
    <row r="705" spans="2:3" x14ac:dyDescent="0.2">
      <c r="B705">
        <v>701</v>
      </c>
      <c r="C705" s="37" t="str">
        <f t="shared" ca="1" si="10"/>
        <v>T</v>
      </c>
    </row>
    <row r="706" spans="2:3" x14ac:dyDescent="0.2">
      <c r="B706">
        <v>702</v>
      </c>
      <c r="C706" s="37" t="str">
        <f t="shared" ca="1" si="10"/>
        <v>T</v>
      </c>
    </row>
    <row r="707" spans="2:3" x14ac:dyDescent="0.2">
      <c r="B707">
        <v>703</v>
      </c>
      <c r="C707" s="37" t="str">
        <f t="shared" ca="1" si="10"/>
        <v>H</v>
      </c>
    </row>
    <row r="708" spans="2:3" x14ac:dyDescent="0.2">
      <c r="B708">
        <v>704</v>
      </c>
      <c r="C708" s="37" t="str">
        <f t="shared" ca="1" si="10"/>
        <v>T</v>
      </c>
    </row>
    <row r="709" spans="2:3" x14ac:dyDescent="0.2">
      <c r="B709">
        <v>705</v>
      </c>
      <c r="C709" s="37" t="str">
        <f t="shared" ca="1" si="10"/>
        <v>T</v>
      </c>
    </row>
    <row r="710" spans="2:3" x14ac:dyDescent="0.2">
      <c r="B710">
        <v>706</v>
      </c>
      <c r="C710" s="37" t="str">
        <f t="shared" ref="C710:C773" ca="1" si="11">IF(RAND()&lt;$C$2,"H","T")</f>
        <v>H</v>
      </c>
    </row>
    <row r="711" spans="2:3" x14ac:dyDescent="0.2">
      <c r="B711">
        <v>707</v>
      </c>
      <c r="C711" s="37" t="str">
        <f t="shared" ca="1" si="11"/>
        <v>H</v>
      </c>
    </row>
    <row r="712" spans="2:3" x14ac:dyDescent="0.2">
      <c r="B712">
        <v>708</v>
      </c>
      <c r="C712" s="37" t="str">
        <f t="shared" ca="1" si="11"/>
        <v>H</v>
      </c>
    </row>
    <row r="713" spans="2:3" x14ac:dyDescent="0.2">
      <c r="B713">
        <v>709</v>
      </c>
      <c r="C713" s="37" t="str">
        <f t="shared" ca="1" si="11"/>
        <v>H</v>
      </c>
    </row>
    <row r="714" spans="2:3" x14ac:dyDescent="0.2">
      <c r="B714">
        <v>710</v>
      </c>
      <c r="C714" s="37" t="str">
        <f t="shared" ca="1" si="11"/>
        <v>T</v>
      </c>
    </row>
    <row r="715" spans="2:3" x14ac:dyDescent="0.2">
      <c r="B715">
        <v>711</v>
      </c>
      <c r="C715" s="37" t="str">
        <f t="shared" ca="1" si="11"/>
        <v>H</v>
      </c>
    </row>
    <row r="716" spans="2:3" x14ac:dyDescent="0.2">
      <c r="B716">
        <v>712</v>
      </c>
      <c r="C716" s="37" t="str">
        <f t="shared" ca="1" si="11"/>
        <v>T</v>
      </c>
    </row>
    <row r="717" spans="2:3" x14ac:dyDescent="0.2">
      <c r="B717">
        <v>713</v>
      </c>
      <c r="C717" s="37" t="str">
        <f t="shared" ca="1" si="11"/>
        <v>T</v>
      </c>
    </row>
    <row r="718" spans="2:3" x14ac:dyDescent="0.2">
      <c r="B718">
        <v>714</v>
      </c>
      <c r="C718" s="37" t="str">
        <f t="shared" ca="1" si="11"/>
        <v>H</v>
      </c>
    </row>
    <row r="719" spans="2:3" x14ac:dyDescent="0.2">
      <c r="B719">
        <v>715</v>
      </c>
      <c r="C719" s="37" t="str">
        <f t="shared" ca="1" si="11"/>
        <v>H</v>
      </c>
    </row>
    <row r="720" spans="2:3" x14ac:dyDescent="0.2">
      <c r="B720">
        <v>716</v>
      </c>
      <c r="C720" s="37" t="str">
        <f t="shared" ca="1" si="11"/>
        <v>T</v>
      </c>
    </row>
    <row r="721" spans="2:3" x14ac:dyDescent="0.2">
      <c r="B721">
        <v>717</v>
      </c>
      <c r="C721" s="37" t="str">
        <f t="shared" ca="1" si="11"/>
        <v>T</v>
      </c>
    </row>
    <row r="722" spans="2:3" x14ac:dyDescent="0.2">
      <c r="B722">
        <v>718</v>
      </c>
      <c r="C722" s="37" t="str">
        <f t="shared" ca="1" si="11"/>
        <v>T</v>
      </c>
    </row>
    <row r="723" spans="2:3" x14ac:dyDescent="0.2">
      <c r="B723">
        <v>719</v>
      </c>
      <c r="C723" s="37" t="str">
        <f t="shared" ca="1" si="11"/>
        <v>T</v>
      </c>
    </row>
    <row r="724" spans="2:3" x14ac:dyDescent="0.2">
      <c r="B724">
        <v>720</v>
      </c>
      <c r="C724" s="37" t="str">
        <f t="shared" ca="1" si="11"/>
        <v>H</v>
      </c>
    </row>
    <row r="725" spans="2:3" x14ac:dyDescent="0.2">
      <c r="B725">
        <v>721</v>
      </c>
      <c r="C725" s="37" t="str">
        <f t="shared" ca="1" si="11"/>
        <v>T</v>
      </c>
    </row>
    <row r="726" spans="2:3" x14ac:dyDescent="0.2">
      <c r="B726">
        <v>722</v>
      </c>
      <c r="C726" s="37" t="str">
        <f t="shared" ca="1" si="11"/>
        <v>T</v>
      </c>
    </row>
    <row r="727" spans="2:3" x14ac:dyDescent="0.2">
      <c r="B727">
        <v>723</v>
      </c>
      <c r="C727" s="37" t="str">
        <f t="shared" ca="1" si="11"/>
        <v>T</v>
      </c>
    </row>
    <row r="728" spans="2:3" x14ac:dyDescent="0.2">
      <c r="B728">
        <v>724</v>
      </c>
      <c r="C728" s="37" t="str">
        <f t="shared" ca="1" si="11"/>
        <v>T</v>
      </c>
    </row>
    <row r="729" spans="2:3" x14ac:dyDescent="0.2">
      <c r="B729">
        <v>725</v>
      </c>
      <c r="C729" s="37" t="str">
        <f t="shared" ca="1" si="11"/>
        <v>T</v>
      </c>
    </row>
    <row r="730" spans="2:3" x14ac:dyDescent="0.2">
      <c r="B730">
        <v>726</v>
      </c>
      <c r="C730" s="37" t="str">
        <f t="shared" ca="1" si="11"/>
        <v>H</v>
      </c>
    </row>
    <row r="731" spans="2:3" x14ac:dyDescent="0.2">
      <c r="B731">
        <v>727</v>
      </c>
      <c r="C731" s="37" t="str">
        <f t="shared" ca="1" si="11"/>
        <v>H</v>
      </c>
    </row>
    <row r="732" spans="2:3" x14ac:dyDescent="0.2">
      <c r="B732">
        <v>728</v>
      </c>
      <c r="C732" s="37" t="str">
        <f t="shared" ca="1" si="11"/>
        <v>T</v>
      </c>
    </row>
    <row r="733" spans="2:3" x14ac:dyDescent="0.2">
      <c r="B733">
        <v>729</v>
      </c>
      <c r="C733" s="37" t="str">
        <f t="shared" ca="1" si="11"/>
        <v>T</v>
      </c>
    </row>
    <row r="734" spans="2:3" x14ac:dyDescent="0.2">
      <c r="B734">
        <v>730</v>
      </c>
      <c r="C734" s="37" t="str">
        <f t="shared" ca="1" si="11"/>
        <v>T</v>
      </c>
    </row>
    <row r="735" spans="2:3" x14ac:dyDescent="0.2">
      <c r="B735">
        <v>731</v>
      </c>
      <c r="C735" s="37" t="str">
        <f t="shared" ca="1" si="11"/>
        <v>H</v>
      </c>
    </row>
    <row r="736" spans="2:3" x14ac:dyDescent="0.2">
      <c r="B736">
        <v>732</v>
      </c>
      <c r="C736" s="37" t="str">
        <f t="shared" ca="1" si="11"/>
        <v>H</v>
      </c>
    </row>
    <row r="737" spans="2:3" x14ac:dyDescent="0.2">
      <c r="B737">
        <v>733</v>
      </c>
      <c r="C737" s="37" t="str">
        <f t="shared" ca="1" si="11"/>
        <v>H</v>
      </c>
    </row>
    <row r="738" spans="2:3" x14ac:dyDescent="0.2">
      <c r="B738">
        <v>734</v>
      </c>
      <c r="C738" s="37" t="str">
        <f t="shared" ca="1" si="11"/>
        <v>T</v>
      </c>
    </row>
    <row r="739" spans="2:3" x14ac:dyDescent="0.2">
      <c r="B739">
        <v>735</v>
      </c>
      <c r="C739" s="37" t="str">
        <f t="shared" ca="1" si="11"/>
        <v>T</v>
      </c>
    </row>
    <row r="740" spans="2:3" x14ac:dyDescent="0.2">
      <c r="B740">
        <v>736</v>
      </c>
      <c r="C740" s="37" t="str">
        <f t="shared" ca="1" si="11"/>
        <v>T</v>
      </c>
    </row>
    <row r="741" spans="2:3" x14ac:dyDescent="0.2">
      <c r="B741">
        <v>737</v>
      </c>
      <c r="C741" s="37" t="str">
        <f t="shared" ca="1" si="11"/>
        <v>T</v>
      </c>
    </row>
    <row r="742" spans="2:3" x14ac:dyDescent="0.2">
      <c r="B742">
        <v>738</v>
      </c>
      <c r="C742" s="37" t="str">
        <f t="shared" ca="1" si="11"/>
        <v>T</v>
      </c>
    </row>
    <row r="743" spans="2:3" x14ac:dyDescent="0.2">
      <c r="B743">
        <v>739</v>
      </c>
      <c r="C743" s="37" t="str">
        <f t="shared" ca="1" si="11"/>
        <v>H</v>
      </c>
    </row>
    <row r="744" spans="2:3" x14ac:dyDescent="0.2">
      <c r="B744">
        <v>740</v>
      </c>
      <c r="C744" s="37" t="str">
        <f t="shared" ca="1" si="11"/>
        <v>T</v>
      </c>
    </row>
    <row r="745" spans="2:3" x14ac:dyDescent="0.2">
      <c r="B745">
        <v>741</v>
      </c>
      <c r="C745" s="37" t="str">
        <f t="shared" ca="1" si="11"/>
        <v>H</v>
      </c>
    </row>
    <row r="746" spans="2:3" x14ac:dyDescent="0.2">
      <c r="B746">
        <v>742</v>
      </c>
      <c r="C746" s="37" t="str">
        <f t="shared" ca="1" si="11"/>
        <v>H</v>
      </c>
    </row>
    <row r="747" spans="2:3" x14ac:dyDescent="0.2">
      <c r="B747">
        <v>743</v>
      </c>
      <c r="C747" s="37" t="str">
        <f t="shared" ca="1" si="11"/>
        <v>T</v>
      </c>
    </row>
    <row r="748" spans="2:3" x14ac:dyDescent="0.2">
      <c r="B748">
        <v>744</v>
      </c>
      <c r="C748" s="37" t="str">
        <f t="shared" ca="1" si="11"/>
        <v>H</v>
      </c>
    </row>
    <row r="749" spans="2:3" x14ac:dyDescent="0.2">
      <c r="B749">
        <v>745</v>
      </c>
      <c r="C749" s="37" t="str">
        <f t="shared" ca="1" si="11"/>
        <v>T</v>
      </c>
    </row>
    <row r="750" spans="2:3" x14ac:dyDescent="0.2">
      <c r="B750">
        <v>746</v>
      </c>
      <c r="C750" s="37" t="str">
        <f t="shared" ca="1" si="11"/>
        <v>T</v>
      </c>
    </row>
    <row r="751" spans="2:3" x14ac:dyDescent="0.2">
      <c r="B751">
        <v>747</v>
      </c>
      <c r="C751" s="37" t="str">
        <f t="shared" ca="1" si="11"/>
        <v>T</v>
      </c>
    </row>
    <row r="752" spans="2:3" x14ac:dyDescent="0.2">
      <c r="B752">
        <v>748</v>
      </c>
      <c r="C752" s="37" t="str">
        <f t="shared" ca="1" si="11"/>
        <v>H</v>
      </c>
    </row>
    <row r="753" spans="2:3" x14ac:dyDescent="0.2">
      <c r="B753">
        <v>749</v>
      </c>
      <c r="C753" s="37" t="str">
        <f t="shared" ca="1" si="11"/>
        <v>T</v>
      </c>
    </row>
    <row r="754" spans="2:3" x14ac:dyDescent="0.2">
      <c r="B754">
        <v>750</v>
      </c>
      <c r="C754" s="37" t="str">
        <f t="shared" ca="1" si="11"/>
        <v>H</v>
      </c>
    </row>
    <row r="755" spans="2:3" x14ac:dyDescent="0.2">
      <c r="B755">
        <v>751</v>
      </c>
      <c r="C755" s="37" t="str">
        <f t="shared" ca="1" si="11"/>
        <v>H</v>
      </c>
    </row>
    <row r="756" spans="2:3" x14ac:dyDescent="0.2">
      <c r="B756">
        <v>752</v>
      </c>
      <c r="C756" s="37" t="str">
        <f t="shared" ca="1" si="11"/>
        <v>H</v>
      </c>
    </row>
    <row r="757" spans="2:3" x14ac:dyDescent="0.2">
      <c r="B757">
        <v>753</v>
      </c>
      <c r="C757" s="37" t="str">
        <f t="shared" ca="1" si="11"/>
        <v>T</v>
      </c>
    </row>
    <row r="758" spans="2:3" x14ac:dyDescent="0.2">
      <c r="B758">
        <v>754</v>
      </c>
      <c r="C758" s="37" t="str">
        <f t="shared" ca="1" si="11"/>
        <v>T</v>
      </c>
    </row>
    <row r="759" spans="2:3" x14ac:dyDescent="0.2">
      <c r="B759">
        <v>755</v>
      </c>
      <c r="C759" s="37" t="str">
        <f t="shared" ca="1" si="11"/>
        <v>H</v>
      </c>
    </row>
    <row r="760" spans="2:3" x14ac:dyDescent="0.2">
      <c r="B760">
        <v>756</v>
      </c>
      <c r="C760" s="37" t="str">
        <f t="shared" ca="1" si="11"/>
        <v>H</v>
      </c>
    </row>
    <row r="761" spans="2:3" x14ac:dyDescent="0.2">
      <c r="B761">
        <v>757</v>
      </c>
      <c r="C761" s="37" t="str">
        <f t="shared" ca="1" si="11"/>
        <v>T</v>
      </c>
    </row>
    <row r="762" spans="2:3" x14ac:dyDescent="0.2">
      <c r="B762">
        <v>758</v>
      </c>
      <c r="C762" s="37" t="str">
        <f t="shared" ca="1" si="11"/>
        <v>H</v>
      </c>
    </row>
    <row r="763" spans="2:3" x14ac:dyDescent="0.2">
      <c r="B763">
        <v>759</v>
      </c>
      <c r="C763" s="37" t="str">
        <f t="shared" ca="1" si="11"/>
        <v>T</v>
      </c>
    </row>
    <row r="764" spans="2:3" x14ac:dyDescent="0.2">
      <c r="B764">
        <v>760</v>
      </c>
      <c r="C764" s="37" t="str">
        <f t="shared" ca="1" si="11"/>
        <v>H</v>
      </c>
    </row>
    <row r="765" spans="2:3" x14ac:dyDescent="0.2">
      <c r="B765">
        <v>761</v>
      </c>
      <c r="C765" s="37" t="str">
        <f t="shared" ca="1" si="11"/>
        <v>H</v>
      </c>
    </row>
    <row r="766" spans="2:3" x14ac:dyDescent="0.2">
      <c r="B766">
        <v>762</v>
      </c>
      <c r="C766" s="37" t="str">
        <f t="shared" ca="1" si="11"/>
        <v>H</v>
      </c>
    </row>
    <row r="767" spans="2:3" x14ac:dyDescent="0.2">
      <c r="B767">
        <v>763</v>
      </c>
      <c r="C767" s="37" t="str">
        <f t="shared" ca="1" si="11"/>
        <v>H</v>
      </c>
    </row>
    <row r="768" spans="2:3" x14ac:dyDescent="0.2">
      <c r="B768">
        <v>764</v>
      </c>
      <c r="C768" s="37" t="str">
        <f t="shared" ca="1" si="11"/>
        <v>H</v>
      </c>
    </row>
    <row r="769" spans="2:3" x14ac:dyDescent="0.2">
      <c r="B769">
        <v>765</v>
      </c>
      <c r="C769" s="37" t="str">
        <f t="shared" ca="1" si="11"/>
        <v>H</v>
      </c>
    </row>
    <row r="770" spans="2:3" x14ac:dyDescent="0.2">
      <c r="B770">
        <v>766</v>
      </c>
      <c r="C770" s="37" t="str">
        <f t="shared" ca="1" si="11"/>
        <v>H</v>
      </c>
    </row>
    <row r="771" spans="2:3" x14ac:dyDescent="0.2">
      <c r="B771">
        <v>767</v>
      </c>
      <c r="C771" s="37" t="str">
        <f t="shared" ca="1" si="11"/>
        <v>H</v>
      </c>
    </row>
    <row r="772" spans="2:3" x14ac:dyDescent="0.2">
      <c r="B772">
        <v>768</v>
      </c>
      <c r="C772" s="37" t="str">
        <f t="shared" ca="1" si="11"/>
        <v>H</v>
      </c>
    </row>
    <row r="773" spans="2:3" x14ac:dyDescent="0.2">
      <c r="B773">
        <v>769</v>
      </c>
      <c r="C773" s="37" t="str">
        <f t="shared" ca="1" si="11"/>
        <v>T</v>
      </c>
    </row>
    <row r="774" spans="2:3" x14ac:dyDescent="0.2">
      <c r="B774">
        <v>770</v>
      </c>
      <c r="C774" s="37" t="str">
        <f t="shared" ref="C774:C837" ca="1" si="12">IF(RAND()&lt;$C$2,"H","T")</f>
        <v>H</v>
      </c>
    </row>
    <row r="775" spans="2:3" x14ac:dyDescent="0.2">
      <c r="B775">
        <v>771</v>
      </c>
      <c r="C775" s="37" t="str">
        <f t="shared" ca="1" si="12"/>
        <v>T</v>
      </c>
    </row>
    <row r="776" spans="2:3" x14ac:dyDescent="0.2">
      <c r="B776">
        <v>772</v>
      </c>
      <c r="C776" s="37" t="str">
        <f t="shared" ca="1" si="12"/>
        <v>T</v>
      </c>
    </row>
    <row r="777" spans="2:3" x14ac:dyDescent="0.2">
      <c r="B777">
        <v>773</v>
      </c>
      <c r="C777" s="37" t="str">
        <f t="shared" ca="1" si="12"/>
        <v>H</v>
      </c>
    </row>
    <row r="778" spans="2:3" x14ac:dyDescent="0.2">
      <c r="B778">
        <v>774</v>
      </c>
      <c r="C778" s="37" t="str">
        <f t="shared" ca="1" si="12"/>
        <v>H</v>
      </c>
    </row>
    <row r="779" spans="2:3" x14ac:dyDescent="0.2">
      <c r="B779">
        <v>775</v>
      </c>
      <c r="C779" s="37" t="str">
        <f t="shared" ca="1" si="12"/>
        <v>H</v>
      </c>
    </row>
    <row r="780" spans="2:3" x14ac:dyDescent="0.2">
      <c r="B780">
        <v>776</v>
      </c>
      <c r="C780" s="37" t="str">
        <f t="shared" ca="1" si="12"/>
        <v>T</v>
      </c>
    </row>
    <row r="781" spans="2:3" x14ac:dyDescent="0.2">
      <c r="B781">
        <v>777</v>
      </c>
      <c r="C781" s="37" t="str">
        <f t="shared" ca="1" si="12"/>
        <v>H</v>
      </c>
    </row>
    <row r="782" spans="2:3" x14ac:dyDescent="0.2">
      <c r="B782">
        <v>778</v>
      </c>
      <c r="C782" s="37" t="str">
        <f t="shared" ca="1" si="12"/>
        <v>H</v>
      </c>
    </row>
    <row r="783" spans="2:3" x14ac:dyDescent="0.2">
      <c r="B783">
        <v>779</v>
      </c>
      <c r="C783" s="37" t="str">
        <f t="shared" ca="1" si="12"/>
        <v>H</v>
      </c>
    </row>
    <row r="784" spans="2:3" x14ac:dyDescent="0.2">
      <c r="B784">
        <v>780</v>
      </c>
      <c r="C784" s="37" t="str">
        <f t="shared" ca="1" si="12"/>
        <v>H</v>
      </c>
    </row>
    <row r="785" spans="2:3" x14ac:dyDescent="0.2">
      <c r="B785">
        <v>781</v>
      </c>
      <c r="C785" s="37" t="str">
        <f t="shared" ca="1" si="12"/>
        <v>H</v>
      </c>
    </row>
    <row r="786" spans="2:3" x14ac:dyDescent="0.2">
      <c r="B786">
        <v>782</v>
      </c>
      <c r="C786" s="37" t="str">
        <f t="shared" ca="1" si="12"/>
        <v>H</v>
      </c>
    </row>
    <row r="787" spans="2:3" x14ac:dyDescent="0.2">
      <c r="B787">
        <v>783</v>
      </c>
      <c r="C787" s="37" t="str">
        <f t="shared" ca="1" si="12"/>
        <v>H</v>
      </c>
    </row>
    <row r="788" spans="2:3" x14ac:dyDescent="0.2">
      <c r="B788">
        <v>784</v>
      </c>
      <c r="C788" s="37" t="str">
        <f t="shared" ca="1" si="12"/>
        <v>H</v>
      </c>
    </row>
    <row r="789" spans="2:3" x14ac:dyDescent="0.2">
      <c r="B789">
        <v>785</v>
      </c>
      <c r="C789" s="37" t="str">
        <f t="shared" ca="1" si="12"/>
        <v>H</v>
      </c>
    </row>
    <row r="790" spans="2:3" x14ac:dyDescent="0.2">
      <c r="B790">
        <v>786</v>
      </c>
      <c r="C790" s="37" t="str">
        <f t="shared" ca="1" si="12"/>
        <v>H</v>
      </c>
    </row>
    <row r="791" spans="2:3" x14ac:dyDescent="0.2">
      <c r="B791">
        <v>787</v>
      </c>
      <c r="C791" s="37" t="str">
        <f t="shared" ca="1" si="12"/>
        <v>H</v>
      </c>
    </row>
    <row r="792" spans="2:3" x14ac:dyDescent="0.2">
      <c r="B792">
        <v>788</v>
      </c>
      <c r="C792" s="37" t="str">
        <f t="shared" ca="1" si="12"/>
        <v>T</v>
      </c>
    </row>
    <row r="793" spans="2:3" x14ac:dyDescent="0.2">
      <c r="B793">
        <v>789</v>
      </c>
      <c r="C793" s="37" t="str">
        <f t="shared" ca="1" si="12"/>
        <v>H</v>
      </c>
    </row>
    <row r="794" spans="2:3" x14ac:dyDescent="0.2">
      <c r="B794">
        <v>790</v>
      </c>
      <c r="C794" s="37" t="str">
        <f t="shared" ca="1" si="12"/>
        <v>T</v>
      </c>
    </row>
    <row r="795" spans="2:3" x14ac:dyDescent="0.2">
      <c r="B795">
        <v>791</v>
      </c>
      <c r="C795" s="37" t="str">
        <f t="shared" ca="1" si="12"/>
        <v>H</v>
      </c>
    </row>
    <row r="796" spans="2:3" x14ac:dyDescent="0.2">
      <c r="B796">
        <v>792</v>
      </c>
      <c r="C796" s="37" t="str">
        <f t="shared" ca="1" si="12"/>
        <v>T</v>
      </c>
    </row>
    <row r="797" spans="2:3" x14ac:dyDescent="0.2">
      <c r="B797">
        <v>793</v>
      </c>
      <c r="C797" s="37" t="str">
        <f t="shared" ca="1" si="12"/>
        <v>H</v>
      </c>
    </row>
    <row r="798" spans="2:3" x14ac:dyDescent="0.2">
      <c r="B798">
        <v>794</v>
      </c>
      <c r="C798" s="37" t="str">
        <f t="shared" ca="1" si="12"/>
        <v>H</v>
      </c>
    </row>
    <row r="799" spans="2:3" x14ac:dyDescent="0.2">
      <c r="B799">
        <v>795</v>
      </c>
      <c r="C799" s="37" t="str">
        <f t="shared" ca="1" si="12"/>
        <v>T</v>
      </c>
    </row>
    <row r="800" spans="2:3" x14ac:dyDescent="0.2">
      <c r="B800">
        <v>796</v>
      </c>
      <c r="C800" s="37" t="str">
        <f t="shared" ca="1" si="12"/>
        <v>H</v>
      </c>
    </row>
    <row r="801" spans="2:3" x14ac:dyDescent="0.2">
      <c r="B801">
        <v>797</v>
      </c>
      <c r="C801" s="37" t="str">
        <f t="shared" ca="1" si="12"/>
        <v>T</v>
      </c>
    </row>
    <row r="802" spans="2:3" x14ac:dyDescent="0.2">
      <c r="B802">
        <v>798</v>
      </c>
      <c r="C802" s="37" t="str">
        <f t="shared" ca="1" si="12"/>
        <v>H</v>
      </c>
    </row>
    <row r="803" spans="2:3" x14ac:dyDescent="0.2">
      <c r="B803">
        <v>799</v>
      </c>
      <c r="C803" s="37" t="str">
        <f t="shared" ca="1" si="12"/>
        <v>T</v>
      </c>
    </row>
    <row r="804" spans="2:3" x14ac:dyDescent="0.2">
      <c r="B804">
        <v>800</v>
      </c>
      <c r="C804" s="37" t="str">
        <f t="shared" ca="1" si="12"/>
        <v>H</v>
      </c>
    </row>
    <row r="805" spans="2:3" x14ac:dyDescent="0.2">
      <c r="B805">
        <v>801</v>
      </c>
      <c r="C805" s="37" t="str">
        <f t="shared" ca="1" si="12"/>
        <v>H</v>
      </c>
    </row>
    <row r="806" spans="2:3" x14ac:dyDescent="0.2">
      <c r="B806">
        <v>802</v>
      </c>
      <c r="C806" s="37" t="str">
        <f t="shared" ca="1" si="12"/>
        <v>H</v>
      </c>
    </row>
    <row r="807" spans="2:3" x14ac:dyDescent="0.2">
      <c r="B807">
        <v>803</v>
      </c>
      <c r="C807" s="37" t="str">
        <f t="shared" ca="1" si="12"/>
        <v>T</v>
      </c>
    </row>
    <row r="808" spans="2:3" x14ac:dyDescent="0.2">
      <c r="B808">
        <v>804</v>
      </c>
      <c r="C808" s="37" t="str">
        <f t="shared" ca="1" si="12"/>
        <v>T</v>
      </c>
    </row>
    <row r="809" spans="2:3" x14ac:dyDescent="0.2">
      <c r="B809">
        <v>805</v>
      </c>
      <c r="C809" s="37" t="str">
        <f t="shared" ca="1" si="12"/>
        <v>H</v>
      </c>
    </row>
    <row r="810" spans="2:3" x14ac:dyDescent="0.2">
      <c r="B810">
        <v>806</v>
      </c>
      <c r="C810" s="37" t="str">
        <f t="shared" ca="1" si="12"/>
        <v>H</v>
      </c>
    </row>
    <row r="811" spans="2:3" x14ac:dyDescent="0.2">
      <c r="B811">
        <v>807</v>
      </c>
      <c r="C811" s="37" t="str">
        <f t="shared" ca="1" si="12"/>
        <v>T</v>
      </c>
    </row>
    <row r="812" spans="2:3" x14ac:dyDescent="0.2">
      <c r="B812">
        <v>808</v>
      </c>
      <c r="C812" s="37" t="str">
        <f t="shared" ca="1" si="12"/>
        <v>H</v>
      </c>
    </row>
    <row r="813" spans="2:3" x14ac:dyDescent="0.2">
      <c r="B813">
        <v>809</v>
      </c>
      <c r="C813" s="37" t="str">
        <f t="shared" ca="1" si="12"/>
        <v>T</v>
      </c>
    </row>
    <row r="814" spans="2:3" x14ac:dyDescent="0.2">
      <c r="B814">
        <v>810</v>
      </c>
      <c r="C814" s="37" t="str">
        <f t="shared" ca="1" si="12"/>
        <v>T</v>
      </c>
    </row>
    <row r="815" spans="2:3" x14ac:dyDescent="0.2">
      <c r="B815">
        <v>811</v>
      </c>
      <c r="C815" s="37" t="str">
        <f t="shared" ca="1" si="12"/>
        <v>H</v>
      </c>
    </row>
    <row r="816" spans="2:3" x14ac:dyDescent="0.2">
      <c r="B816">
        <v>812</v>
      </c>
      <c r="C816" s="37" t="str">
        <f t="shared" ca="1" si="12"/>
        <v>H</v>
      </c>
    </row>
    <row r="817" spans="2:3" x14ac:dyDescent="0.2">
      <c r="B817">
        <v>813</v>
      </c>
      <c r="C817" s="37" t="str">
        <f t="shared" ca="1" si="12"/>
        <v>T</v>
      </c>
    </row>
    <row r="818" spans="2:3" x14ac:dyDescent="0.2">
      <c r="B818">
        <v>814</v>
      </c>
      <c r="C818" s="37" t="str">
        <f t="shared" ca="1" si="12"/>
        <v>T</v>
      </c>
    </row>
    <row r="819" spans="2:3" x14ac:dyDescent="0.2">
      <c r="B819">
        <v>815</v>
      </c>
      <c r="C819" s="37" t="str">
        <f t="shared" ca="1" si="12"/>
        <v>T</v>
      </c>
    </row>
    <row r="820" spans="2:3" x14ac:dyDescent="0.2">
      <c r="B820">
        <v>816</v>
      </c>
      <c r="C820" s="37" t="str">
        <f t="shared" ca="1" si="12"/>
        <v>T</v>
      </c>
    </row>
    <row r="821" spans="2:3" x14ac:dyDescent="0.2">
      <c r="B821">
        <v>817</v>
      </c>
      <c r="C821" s="37" t="str">
        <f t="shared" ca="1" si="12"/>
        <v>T</v>
      </c>
    </row>
    <row r="822" spans="2:3" x14ac:dyDescent="0.2">
      <c r="B822">
        <v>818</v>
      </c>
      <c r="C822" s="37" t="str">
        <f t="shared" ca="1" si="12"/>
        <v>T</v>
      </c>
    </row>
    <row r="823" spans="2:3" x14ac:dyDescent="0.2">
      <c r="B823">
        <v>819</v>
      </c>
      <c r="C823" s="37" t="str">
        <f t="shared" ca="1" si="12"/>
        <v>T</v>
      </c>
    </row>
    <row r="824" spans="2:3" x14ac:dyDescent="0.2">
      <c r="B824">
        <v>820</v>
      </c>
      <c r="C824" s="37" t="str">
        <f t="shared" ca="1" si="12"/>
        <v>T</v>
      </c>
    </row>
    <row r="825" spans="2:3" x14ac:dyDescent="0.2">
      <c r="B825">
        <v>821</v>
      </c>
      <c r="C825" s="37" t="str">
        <f t="shared" ca="1" si="12"/>
        <v>H</v>
      </c>
    </row>
    <row r="826" spans="2:3" x14ac:dyDescent="0.2">
      <c r="B826">
        <v>822</v>
      </c>
      <c r="C826" s="37" t="str">
        <f t="shared" ca="1" si="12"/>
        <v>T</v>
      </c>
    </row>
    <row r="827" spans="2:3" x14ac:dyDescent="0.2">
      <c r="B827">
        <v>823</v>
      </c>
      <c r="C827" s="37" t="str">
        <f t="shared" ca="1" si="12"/>
        <v>T</v>
      </c>
    </row>
    <row r="828" spans="2:3" x14ac:dyDescent="0.2">
      <c r="B828">
        <v>824</v>
      </c>
      <c r="C828" s="37" t="str">
        <f t="shared" ca="1" si="12"/>
        <v>T</v>
      </c>
    </row>
    <row r="829" spans="2:3" x14ac:dyDescent="0.2">
      <c r="B829">
        <v>825</v>
      </c>
      <c r="C829" s="37" t="str">
        <f t="shared" ca="1" si="12"/>
        <v>T</v>
      </c>
    </row>
    <row r="830" spans="2:3" x14ac:dyDescent="0.2">
      <c r="B830">
        <v>826</v>
      </c>
      <c r="C830" s="37" t="str">
        <f t="shared" ca="1" si="12"/>
        <v>T</v>
      </c>
    </row>
    <row r="831" spans="2:3" x14ac:dyDescent="0.2">
      <c r="B831">
        <v>827</v>
      </c>
      <c r="C831" s="37" t="str">
        <f t="shared" ca="1" si="12"/>
        <v>T</v>
      </c>
    </row>
    <row r="832" spans="2:3" x14ac:dyDescent="0.2">
      <c r="B832">
        <v>828</v>
      </c>
      <c r="C832" s="37" t="str">
        <f t="shared" ca="1" si="12"/>
        <v>T</v>
      </c>
    </row>
    <row r="833" spans="2:3" x14ac:dyDescent="0.2">
      <c r="B833">
        <v>829</v>
      </c>
      <c r="C833" s="37" t="str">
        <f t="shared" ca="1" si="12"/>
        <v>T</v>
      </c>
    </row>
    <row r="834" spans="2:3" x14ac:dyDescent="0.2">
      <c r="B834">
        <v>830</v>
      </c>
      <c r="C834" s="37" t="str">
        <f t="shared" ca="1" si="12"/>
        <v>T</v>
      </c>
    </row>
    <row r="835" spans="2:3" x14ac:dyDescent="0.2">
      <c r="B835">
        <v>831</v>
      </c>
      <c r="C835" s="37" t="str">
        <f t="shared" ca="1" si="12"/>
        <v>T</v>
      </c>
    </row>
    <row r="836" spans="2:3" x14ac:dyDescent="0.2">
      <c r="B836">
        <v>832</v>
      </c>
      <c r="C836" s="37" t="str">
        <f t="shared" ca="1" si="12"/>
        <v>T</v>
      </c>
    </row>
    <row r="837" spans="2:3" x14ac:dyDescent="0.2">
      <c r="B837">
        <v>833</v>
      </c>
      <c r="C837" s="37" t="str">
        <f t="shared" ca="1" si="12"/>
        <v>H</v>
      </c>
    </row>
    <row r="838" spans="2:3" x14ac:dyDescent="0.2">
      <c r="B838">
        <v>834</v>
      </c>
      <c r="C838" s="37" t="str">
        <f t="shared" ref="C838:C901" ca="1" si="13">IF(RAND()&lt;$C$2,"H","T")</f>
        <v>H</v>
      </c>
    </row>
    <row r="839" spans="2:3" x14ac:dyDescent="0.2">
      <c r="B839">
        <v>835</v>
      </c>
      <c r="C839" s="37" t="str">
        <f t="shared" ca="1" si="13"/>
        <v>T</v>
      </c>
    </row>
    <row r="840" spans="2:3" x14ac:dyDescent="0.2">
      <c r="B840">
        <v>836</v>
      </c>
      <c r="C840" s="37" t="str">
        <f t="shared" ca="1" si="13"/>
        <v>H</v>
      </c>
    </row>
    <row r="841" spans="2:3" x14ac:dyDescent="0.2">
      <c r="B841">
        <v>837</v>
      </c>
      <c r="C841" s="37" t="str">
        <f t="shared" ca="1" si="13"/>
        <v>T</v>
      </c>
    </row>
    <row r="842" spans="2:3" x14ac:dyDescent="0.2">
      <c r="B842">
        <v>838</v>
      </c>
      <c r="C842" s="37" t="str">
        <f t="shared" ca="1" si="13"/>
        <v>H</v>
      </c>
    </row>
    <row r="843" spans="2:3" x14ac:dyDescent="0.2">
      <c r="B843">
        <v>839</v>
      </c>
      <c r="C843" s="37" t="str">
        <f t="shared" ca="1" si="13"/>
        <v>T</v>
      </c>
    </row>
    <row r="844" spans="2:3" x14ac:dyDescent="0.2">
      <c r="B844">
        <v>840</v>
      </c>
      <c r="C844" s="37" t="str">
        <f t="shared" ca="1" si="13"/>
        <v>H</v>
      </c>
    </row>
    <row r="845" spans="2:3" x14ac:dyDescent="0.2">
      <c r="B845">
        <v>841</v>
      </c>
      <c r="C845" s="37" t="str">
        <f t="shared" ca="1" si="13"/>
        <v>T</v>
      </c>
    </row>
    <row r="846" spans="2:3" x14ac:dyDescent="0.2">
      <c r="B846">
        <v>842</v>
      </c>
      <c r="C846" s="37" t="str">
        <f t="shared" ca="1" si="13"/>
        <v>H</v>
      </c>
    </row>
    <row r="847" spans="2:3" x14ac:dyDescent="0.2">
      <c r="B847">
        <v>843</v>
      </c>
      <c r="C847" s="37" t="str">
        <f t="shared" ca="1" si="13"/>
        <v>T</v>
      </c>
    </row>
    <row r="848" spans="2:3" x14ac:dyDescent="0.2">
      <c r="B848">
        <v>844</v>
      </c>
      <c r="C848" s="37" t="str">
        <f t="shared" ca="1" si="13"/>
        <v>T</v>
      </c>
    </row>
    <row r="849" spans="2:3" x14ac:dyDescent="0.2">
      <c r="B849">
        <v>845</v>
      </c>
      <c r="C849" s="37" t="str">
        <f t="shared" ca="1" si="13"/>
        <v>T</v>
      </c>
    </row>
    <row r="850" spans="2:3" x14ac:dyDescent="0.2">
      <c r="B850">
        <v>846</v>
      </c>
      <c r="C850" s="37" t="str">
        <f t="shared" ca="1" si="13"/>
        <v>H</v>
      </c>
    </row>
    <row r="851" spans="2:3" x14ac:dyDescent="0.2">
      <c r="B851">
        <v>847</v>
      </c>
      <c r="C851" s="37" t="str">
        <f t="shared" ca="1" si="13"/>
        <v>H</v>
      </c>
    </row>
    <row r="852" spans="2:3" x14ac:dyDescent="0.2">
      <c r="B852">
        <v>848</v>
      </c>
      <c r="C852" s="37" t="str">
        <f t="shared" ca="1" si="13"/>
        <v>T</v>
      </c>
    </row>
    <row r="853" spans="2:3" x14ac:dyDescent="0.2">
      <c r="B853">
        <v>849</v>
      </c>
      <c r="C853" s="37" t="str">
        <f t="shared" ca="1" si="13"/>
        <v>T</v>
      </c>
    </row>
    <row r="854" spans="2:3" x14ac:dyDescent="0.2">
      <c r="B854">
        <v>850</v>
      </c>
      <c r="C854" s="37" t="str">
        <f t="shared" ca="1" si="13"/>
        <v>H</v>
      </c>
    </row>
    <row r="855" spans="2:3" x14ac:dyDescent="0.2">
      <c r="B855">
        <v>851</v>
      </c>
      <c r="C855" s="37" t="str">
        <f t="shared" ca="1" si="13"/>
        <v>T</v>
      </c>
    </row>
    <row r="856" spans="2:3" x14ac:dyDescent="0.2">
      <c r="B856">
        <v>852</v>
      </c>
      <c r="C856" s="37" t="str">
        <f t="shared" ca="1" si="13"/>
        <v>T</v>
      </c>
    </row>
    <row r="857" spans="2:3" x14ac:dyDescent="0.2">
      <c r="B857">
        <v>853</v>
      </c>
      <c r="C857" s="37" t="str">
        <f t="shared" ca="1" si="13"/>
        <v>H</v>
      </c>
    </row>
    <row r="858" spans="2:3" x14ac:dyDescent="0.2">
      <c r="B858">
        <v>854</v>
      </c>
      <c r="C858" s="37" t="str">
        <f t="shared" ca="1" si="13"/>
        <v>H</v>
      </c>
    </row>
    <row r="859" spans="2:3" x14ac:dyDescent="0.2">
      <c r="B859">
        <v>855</v>
      </c>
      <c r="C859" s="37" t="str">
        <f t="shared" ca="1" si="13"/>
        <v>T</v>
      </c>
    </row>
    <row r="860" spans="2:3" x14ac:dyDescent="0.2">
      <c r="B860">
        <v>856</v>
      </c>
      <c r="C860" s="37" t="str">
        <f t="shared" ca="1" si="13"/>
        <v>H</v>
      </c>
    </row>
    <row r="861" spans="2:3" x14ac:dyDescent="0.2">
      <c r="B861">
        <v>857</v>
      </c>
      <c r="C861" s="37" t="str">
        <f t="shared" ca="1" si="13"/>
        <v>H</v>
      </c>
    </row>
    <row r="862" spans="2:3" x14ac:dyDescent="0.2">
      <c r="B862">
        <v>858</v>
      </c>
      <c r="C862" s="37" t="str">
        <f t="shared" ca="1" si="13"/>
        <v>H</v>
      </c>
    </row>
    <row r="863" spans="2:3" x14ac:dyDescent="0.2">
      <c r="B863">
        <v>859</v>
      </c>
      <c r="C863" s="37" t="str">
        <f t="shared" ca="1" si="13"/>
        <v>T</v>
      </c>
    </row>
    <row r="864" spans="2:3" x14ac:dyDescent="0.2">
      <c r="B864">
        <v>860</v>
      </c>
      <c r="C864" s="37" t="str">
        <f t="shared" ca="1" si="13"/>
        <v>H</v>
      </c>
    </row>
    <row r="865" spans="2:3" x14ac:dyDescent="0.2">
      <c r="B865">
        <v>861</v>
      </c>
      <c r="C865" s="37" t="str">
        <f t="shared" ca="1" si="13"/>
        <v>T</v>
      </c>
    </row>
    <row r="866" spans="2:3" x14ac:dyDescent="0.2">
      <c r="B866">
        <v>862</v>
      </c>
      <c r="C866" s="37" t="str">
        <f t="shared" ca="1" si="13"/>
        <v>H</v>
      </c>
    </row>
    <row r="867" spans="2:3" x14ac:dyDescent="0.2">
      <c r="B867">
        <v>863</v>
      </c>
      <c r="C867" s="37" t="str">
        <f t="shared" ca="1" si="13"/>
        <v>H</v>
      </c>
    </row>
    <row r="868" spans="2:3" x14ac:dyDescent="0.2">
      <c r="B868">
        <v>864</v>
      </c>
      <c r="C868" s="37" t="str">
        <f t="shared" ca="1" si="13"/>
        <v>H</v>
      </c>
    </row>
    <row r="869" spans="2:3" x14ac:dyDescent="0.2">
      <c r="B869">
        <v>865</v>
      </c>
      <c r="C869" s="37" t="str">
        <f t="shared" ca="1" si="13"/>
        <v>H</v>
      </c>
    </row>
    <row r="870" spans="2:3" x14ac:dyDescent="0.2">
      <c r="B870">
        <v>866</v>
      </c>
      <c r="C870" s="37" t="str">
        <f t="shared" ca="1" si="13"/>
        <v>H</v>
      </c>
    </row>
    <row r="871" spans="2:3" x14ac:dyDescent="0.2">
      <c r="B871">
        <v>867</v>
      </c>
      <c r="C871" s="37" t="str">
        <f t="shared" ca="1" si="13"/>
        <v>T</v>
      </c>
    </row>
    <row r="872" spans="2:3" x14ac:dyDescent="0.2">
      <c r="B872">
        <v>868</v>
      </c>
      <c r="C872" s="37" t="str">
        <f t="shared" ca="1" si="13"/>
        <v>T</v>
      </c>
    </row>
    <row r="873" spans="2:3" x14ac:dyDescent="0.2">
      <c r="B873">
        <v>869</v>
      </c>
      <c r="C873" s="37" t="str">
        <f t="shared" ca="1" si="13"/>
        <v>H</v>
      </c>
    </row>
    <row r="874" spans="2:3" x14ac:dyDescent="0.2">
      <c r="B874">
        <v>870</v>
      </c>
      <c r="C874" s="37" t="str">
        <f t="shared" ca="1" si="13"/>
        <v>H</v>
      </c>
    </row>
    <row r="875" spans="2:3" x14ac:dyDescent="0.2">
      <c r="B875">
        <v>871</v>
      </c>
      <c r="C875" s="37" t="str">
        <f t="shared" ca="1" si="13"/>
        <v>T</v>
      </c>
    </row>
    <row r="876" spans="2:3" x14ac:dyDescent="0.2">
      <c r="B876">
        <v>872</v>
      </c>
      <c r="C876" s="37" t="str">
        <f t="shared" ca="1" si="13"/>
        <v>T</v>
      </c>
    </row>
    <row r="877" spans="2:3" x14ac:dyDescent="0.2">
      <c r="B877">
        <v>873</v>
      </c>
      <c r="C877" s="37" t="str">
        <f t="shared" ca="1" si="13"/>
        <v>T</v>
      </c>
    </row>
    <row r="878" spans="2:3" x14ac:dyDescent="0.2">
      <c r="B878">
        <v>874</v>
      </c>
      <c r="C878" s="37" t="str">
        <f t="shared" ca="1" si="13"/>
        <v>H</v>
      </c>
    </row>
    <row r="879" spans="2:3" x14ac:dyDescent="0.2">
      <c r="B879">
        <v>875</v>
      </c>
      <c r="C879" s="37" t="str">
        <f t="shared" ca="1" si="13"/>
        <v>T</v>
      </c>
    </row>
    <row r="880" spans="2:3" x14ac:dyDescent="0.2">
      <c r="B880">
        <v>876</v>
      </c>
      <c r="C880" s="37" t="str">
        <f t="shared" ca="1" si="13"/>
        <v>T</v>
      </c>
    </row>
    <row r="881" spans="2:3" x14ac:dyDescent="0.2">
      <c r="B881">
        <v>877</v>
      </c>
      <c r="C881" s="37" t="str">
        <f t="shared" ca="1" si="13"/>
        <v>H</v>
      </c>
    </row>
    <row r="882" spans="2:3" x14ac:dyDescent="0.2">
      <c r="B882">
        <v>878</v>
      </c>
      <c r="C882" s="37" t="str">
        <f t="shared" ca="1" si="13"/>
        <v>H</v>
      </c>
    </row>
    <row r="883" spans="2:3" x14ac:dyDescent="0.2">
      <c r="B883">
        <v>879</v>
      </c>
      <c r="C883" s="37" t="str">
        <f t="shared" ca="1" si="13"/>
        <v>H</v>
      </c>
    </row>
    <row r="884" spans="2:3" x14ac:dyDescent="0.2">
      <c r="B884">
        <v>880</v>
      </c>
      <c r="C884" s="37" t="str">
        <f t="shared" ca="1" si="13"/>
        <v>H</v>
      </c>
    </row>
    <row r="885" spans="2:3" x14ac:dyDescent="0.2">
      <c r="B885">
        <v>881</v>
      </c>
      <c r="C885" s="37" t="str">
        <f t="shared" ca="1" si="13"/>
        <v>H</v>
      </c>
    </row>
    <row r="886" spans="2:3" x14ac:dyDescent="0.2">
      <c r="B886">
        <v>882</v>
      </c>
      <c r="C886" s="37" t="str">
        <f t="shared" ca="1" si="13"/>
        <v>H</v>
      </c>
    </row>
    <row r="887" spans="2:3" x14ac:dyDescent="0.2">
      <c r="B887">
        <v>883</v>
      </c>
      <c r="C887" s="37" t="str">
        <f t="shared" ca="1" si="13"/>
        <v>H</v>
      </c>
    </row>
    <row r="888" spans="2:3" x14ac:dyDescent="0.2">
      <c r="B888">
        <v>884</v>
      </c>
      <c r="C888" s="37" t="str">
        <f t="shared" ca="1" si="13"/>
        <v>H</v>
      </c>
    </row>
    <row r="889" spans="2:3" x14ac:dyDescent="0.2">
      <c r="B889">
        <v>885</v>
      </c>
      <c r="C889" s="37" t="str">
        <f t="shared" ca="1" si="13"/>
        <v>H</v>
      </c>
    </row>
    <row r="890" spans="2:3" x14ac:dyDescent="0.2">
      <c r="B890">
        <v>886</v>
      </c>
      <c r="C890" s="37" t="str">
        <f t="shared" ca="1" si="13"/>
        <v>H</v>
      </c>
    </row>
    <row r="891" spans="2:3" x14ac:dyDescent="0.2">
      <c r="B891">
        <v>887</v>
      </c>
      <c r="C891" s="37" t="str">
        <f t="shared" ca="1" si="13"/>
        <v>H</v>
      </c>
    </row>
    <row r="892" spans="2:3" x14ac:dyDescent="0.2">
      <c r="B892">
        <v>888</v>
      </c>
      <c r="C892" s="37" t="str">
        <f t="shared" ca="1" si="13"/>
        <v>H</v>
      </c>
    </row>
    <row r="893" spans="2:3" x14ac:dyDescent="0.2">
      <c r="B893">
        <v>889</v>
      </c>
      <c r="C893" s="37" t="str">
        <f t="shared" ca="1" si="13"/>
        <v>T</v>
      </c>
    </row>
    <row r="894" spans="2:3" x14ac:dyDescent="0.2">
      <c r="B894">
        <v>890</v>
      </c>
      <c r="C894" s="37" t="str">
        <f t="shared" ca="1" si="13"/>
        <v>T</v>
      </c>
    </row>
    <row r="895" spans="2:3" x14ac:dyDescent="0.2">
      <c r="B895">
        <v>891</v>
      </c>
      <c r="C895" s="37" t="str">
        <f t="shared" ca="1" si="13"/>
        <v>H</v>
      </c>
    </row>
    <row r="896" spans="2:3" x14ac:dyDescent="0.2">
      <c r="B896">
        <v>892</v>
      </c>
      <c r="C896" s="37" t="str">
        <f t="shared" ca="1" si="13"/>
        <v>T</v>
      </c>
    </row>
    <row r="897" spans="2:3" x14ac:dyDescent="0.2">
      <c r="B897">
        <v>893</v>
      </c>
      <c r="C897" s="37" t="str">
        <f t="shared" ca="1" si="13"/>
        <v>T</v>
      </c>
    </row>
    <row r="898" spans="2:3" x14ac:dyDescent="0.2">
      <c r="B898">
        <v>894</v>
      </c>
      <c r="C898" s="37" t="str">
        <f t="shared" ca="1" si="13"/>
        <v>T</v>
      </c>
    </row>
    <row r="899" spans="2:3" x14ac:dyDescent="0.2">
      <c r="B899">
        <v>895</v>
      </c>
      <c r="C899" s="37" t="str">
        <f t="shared" ca="1" si="13"/>
        <v>T</v>
      </c>
    </row>
    <row r="900" spans="2:3" x14ac:dyDescent="0.2">
      <c r="B900">
        <v>896</v>
      </c>
      <c r="C900" s="37" t="str">
        <f t="shared" ca="1" si="13"/>
        <v>T</v>
      </c>
    </row>
    <row r="901" spans="2:3" x14ac:dyDescent="0.2">
      <c r="B901">
        <v>897</v>
      </c>
      <c r="C901" s="37" t="str">
        <f t="shared" ca="1" si="13"/>
        <v>H</v>
      </c>
    </row>
    <row r="902" spans="2:3" x14ac:dyDescent="0.2">
      <c r="B902">
        <v>898</v>
      </c>
      <c r="C902" s="37" t="str">
        <f t="shared" ref="C902:C965" ca="1" si="14">IF(RAND()&lt;$C$2,"H","T")</f>
        <v>H</v>
      </c>
    </row>
    <row r="903" spans="2:3" x14ac:dyDescent="0.2">
      <c r="B903">
        <v>899</v>
      </c>
      <c r="C903" s="37" t="str">
        <f t="shared" ca="1" si="14"/>
        <v>H</v>
      </c>
    </row>
    <row r="904" spans="2:3" x14ac:dyDescent="0.2">
      <c r="B904">
        <v>900</v>
      </c>
      <c r="C904" s="37" t="str">
        <f t="shared" ca="1" si="14"/>
        <v>T</v>
      </c>
    </row>
    <row r="905" spans="2:3" x14ac:dyDescent="0.2">
      <c r="B905">
        <v>901</v>
      </c>
      <c r="C905" s="37" t="str">
        <f t="shared" ca="1" si="14"/>
        <v>H</v>
      </c>
    </row>
    <row r="906" spans="2:3" x14ac:dyDescent="0.2">
      <c r="B906">
        <v>902</v>
      </c>
      <c r="C906" s="37" t="str">
        <f t="shared" ca="1" si="14"/>
        <v>H</v>
      </c>
    </row>
    <row r="907" spans="2:3" x14ac:dyDescent="0.2">
      <c r="B907">
        <v>903</v>
      </c>
      <c r="C907" s="37" t="str">
        <f t="shared" ca="1" si="14"/>
        <v>H</v>
      </c>
    </row>
    <row r="908" spans="2:3" x14ac:dyDescent="0.2">
      <c r="B908">
        <v>904</v>
      </c>
      <c r="C908" s="37" t="str">
        <f t="shared" ca="1" si="14"/>
        <v>H</v>
      </c>
    </row>
    <row r="909" spans="2:3" x14ac:dyDescent="0.2">
      <c r="B909">
        <v>905</v>
      </c>
      <c r="C909" s="37" t="str">
        <f t="shared" ca="1" si="14"/>
        <v>T</v>
      </c>
    </row>
    <row r="910" spans="2:3" x14ac:dyDescent="0.2">
      <c r="B910">
        <v>906</v>
      </c>
      <c r="C910" s="37" t="str">
        <f t="shared" ca="1" si="14"/>
        <v>T</v>
      </c>
    </row>
    <row r="911" spans="2:3" x14ac:dyDescent="0.2">
      <c r="B911">
        <v>907</v>
      </c>
      <c r="C911" s="37" t="str">
        <f t="shared" ca="1" si="14"/>
        <v>T</v>
      </c>
    </row>
    <row r="912" spans="2:3" x14ac:dyDescent="0.2">
      <c r="B912">
        <v>908</v>
      </c>
      <c r="C912" s="37" t="str">
        <f t="shared" ca="1" si="14"/>
        <v>H</v>
      </c>
    </row>
    <row r="913" spans="2:3" x14ac:dyDescent="0.2">
      <c r="B913">
        <v>909</v>
      </c>
      <c r="C913" s="37" t="str">
        <f t="shared" ca="1" si="14"/>
        <v>T</v>
      </c>
    </row>
    <row r="914" spans="2:3" x14ac:dyDescent="0.2">
      <c r="B914">
        <v>910</v>
      </c>
      <c r="C914" s="37" t="str">
        <f t="shared" ca="1" si="14"/>
        <v>H</v>
      </c>
    </row>
    <row r="915" spans="2:3" x14ac:dyDescent="0.2">
      <c r="B915">
        <v>911</v>
      </c>
      <c r="C915" s="37" t="str">
        <f t="shared" ca="1" si="14"/>
        <v>H</v>
      </c>
    </row>
    <row r="916" spans="2:3" x14ac:dyDescent="0.2">
      <c r="B916">
        <v>912</v>
      </c>
      <c r="C916" s="37" t="str">
        <f t="shared" ca="1" si="14"/>
        <v>T</v>
      </c>
    </row>
    <row r="917" spans="2:3" x14ac:dyDescent="0.2">
      <c r="B917">
        <v>913</v>
      </c>
      <c r="C917" s="37" t="str">
        <f t="shared" ca="1" si="14"/>
        <v>H</v>
      </c>
    </row>
    <row r="918" spans="2:3" x14ac:dyDescent="0.2">
      <c r="B918">
        <v>914</v>
      </c>
      <c r="C918" s="37" t="str">
        <f t="shared" ca="1" si="14"/>
        <v>H</v>
      </c>
    </row>
    <row r="919" spans="2:3" x14ac:dyDescent="0.2">
      <c r="B919">
        <v>915</v>
      </c>
      <c r="C919" s="37" t="str">
        <f t="shared" ca="1" si="14"/>
        <v>H</v>
      </c>
    </row>
    <row r="920" spans="2:3" x14ac:dyDescent="0.2">
      <c r="B920">
        <v>916</v>
      </c>
      <c r="C920" s="37" t="str">
        <f t="shared" ca="1" si="14"/>
        <v>H</v>
      </c>
    </row>
    <row r="921" spans="2:3" x14ac:dyDescent="0.2">
      <c r="B921">
        <v>917</v>
      </c>
      <c r="C921" s="37" t="str">
        <f t="shared" ca="1" si="14"/>
        <v>H</v>
      </c>
    </row>
    <row r="922" spans="2:3" x14ac:dyDescent="0.2">
      <c r="B922">
        <v>918</v>
      </c>
      <c r="C922" s="37" t="str">
        <f t="shared" ca="1" si="14"/>
        <v>H</v>
      </c>
    </row>
    <row r="923" spans="2:3" x14ac:dyDescent="0.2">
      <c r="B923">
        <v>919</v>
      </c>
      <c r="C923" s="37" t="str">
        <f t="shared" ca="1" si="14"/>
        <v>H</v>
      </c>
    </row>
    <row r="924" spans="2:3" x14ac:dyDescent="0.2">
      <c r="B924">
        <v>920</v>
      </c>
      <c r="C924" s="37" t="str">
        <f t="shared" ca="1" si="14"/>
        <v>T</v>
      </c>
    </row>
    <row r="925" spans="2:3" x14ac:dyDescent="0.2">
      <c r="B925">
        <v>921</v>
      </c>
      <c r="C925" s="37" t="str">
        <f t="shared" ca="1" si="14"/>
        <v>H</v>
      </c>
    </row>
    <row r="926" spans="2:3" x14ac:dyDescent="0.2">
      <c r="B926">
        <v>922</v>
      </c>
      <c r="C926" s="37" t="str">
        <f t="shared" ca="1" si="14"/>
        <v>T</v>
      </c>
    </row>
    <row r="927" spans="2:3" x14ac:dyDescent="0.2">
      <c r="B927">
        <v>923</v>
      </c>
      <c r="C927" s="37" t="str">
        <f t="shared" ca="1" si="14"/>
        <v>H</v>
      </c>
    </row>
    <row r="928" spans="2:3" x14ac:dyDescent="0.2">
      <c r="B928">
        <v>924</v>
      </c>
      <c r="C928" s="37" t="str">
        <f t="shared" ca="1" si="14"/>
        <v>T</v>
      </c>
    </row>
    <row r="929" spans="2:3" x14ac:dyDescent="0.2">
      <c r="B929">
        <v>925</v>
      </c>
      <c r="C929" s="37" t="str">
        <f t="shared" ca="1" si="14"/>
        <v>T</v>
      </c>
    </row>
    <row r="930" spans="2:3" x14ac:dyDescent="0.2">
      <c r="B930">
        <v>926</v>
      </c>
      <c r="C930" s="37" t="str">
        <f t="shared" ca="1" si="14"/>
        <v>H</v>
      </c>
    </row>
    <row r="931" spans="2:3" x14ac:dyDescent="0.2">
      <c r="B931">
        <v>927</v>
      </c>
      <c r="C931" s="37" t="str">
        <f t="shared" ca="1" si="14"/>
        <v>H</v>
      </c>
    </row>
    <row r="932" spans="2:3" x14ac:dyDescent="0.2">
      <c r="B932">
        <v>928</v>
      </c>
      <c r="C932" s="37" t="str">
        <f t="shared" ca="1" si="14"/>
        <v>T</v>
      </c>
    </row>
    <row r="933" spans="2:3" x14ac:dyDescent="0.2">
      <c r="B933">
        <v>929</v>
      </c>
      <c r="C933" s="37" t="str">
        <f t="shared" ca="1" si="14"/>
        <v>T</v>
      </c>
    </row>
    <row r="934" spans="2:3" x14ac:dyDescent="0.2">
      <c r="B934">
        <v>930</v>
      </c>
      <c r="C934" s="37" t="str">
        <f t="shared" ca="1" si="14"/>
        <v>H</v>
      </c>
    </row>
    <row r="935" spans="2:3" x14ac:dyDescent="0.2">
      <c r="B935">
        <v>931</v>
      </c>
      <c r="C935" s="37" t="str">
        <f t="shared" ca="1" si="14"/>
        <v>H</v>
      </c>
    </row>
    <row r="936" spans="2:3" x14ac:dyDescent="0.2">
      <c r="B936">
        <v>932</v>
      </c>
      <c r="C936" s="37" t="str">
        <f t="shared" ca="1" si="14"/>
        <v>H</v>
      </c>
    </row>
    <row r="937" spans="2:3" x14ac:dyDescent="0.2">
      <c r="B937">
        <v>933</v>
      </c>
      <c r="C937" s="37" t="str">
        <f t="shared" ca="1" si="14"/>
        <v>H</v>
      </c>
    </row>
    <row r="938" spans="2:3" x14ac:dyDescent="0.2">
      <c r="B938">
        <v>934</v>
      </c>
      <c r="C938" s="37" t="str">
        <f t="shared" ca="1" si="14"/>
        <v>T</v>
      </c>
    </row>
    <row r="939" spans="2:3" x14ac:dyDescent="0.2">
      <c r="B939">
        <v>935</v>
      </c>
      <c r="C939" s="37" t="str">
        <f t="shared" ca="1" si="14"/>
        <v>H</v>
      </c>
    </row>
    <row r="940" spans="2:3" x14ac:dyDescent="0.2">
      <c r="B940">
        <v>936</v>
      </c>
      <c r="C940" s="37" t="str">
        <f t="shared" ca="1" si="14"/>
        <v>T</v>
      </c>
    </row>
    <row r="941" spans="2:3" x14ac:dyDescent="0.2">
      <c r="B941">
        <v>937</v>
      </c>
      <c r="C941" s="37" t="str">
        <f t="shared" ca="1" si="14"/>
        <v>T</v>
      </c>
    </row>
    <row r="942" spans="2:3" x14ac:dyDescent="0.2">
      <c r="B942">
        <v>938</v>
      </c>
      <c r="C942" s="37" t="str">
        <f t="shared" ca="1" si="14"/>
        <v>T</v>
      </c>
    </row>
    <row r="943" spans="2:3" x14ac:dyDescent="0.2">
      <c r="B943">
        <v>939</v>
      </c>
      <c r="C943" s="37" t="str">
        <f t="shared" ca="1" si="14"/>
        <v>T</v>
      </c>
    </row>
    <row r="944" spans="2:3" x14ac:dyDescent="0.2">
      <c r="B944">
        <v>940</v>
      </c>
      <c r="C944" s="37" t="str">
        <f t="shared" ca="1" si="14"/>
        <v>T</v>
      </c>
    </row>
    <row r="945" spans="2:3" x14ac:dyDescent="0.2">
      <c r="B945">
        <v>941</v>
      </c>
      <c r="C945" s="37" t="str">
        <f t="shared" ca="1" si="14"/>
        <v>T</v>
      </c>
    </row>
    <row r="946" spans="2:3" x14ac:dyDescent="0.2">
      <c r="B946">
        <v>942</v>
      </c>
      <c r="C946" s="37" t="str">
        <f t="shared" ca="1" si="14"/>
        <v>T</v>
      </c>
    </row>
    <row r="947" spans="2:3" x14ac:dyDescent="0.2">
      <c r="B947">
        <v>943</v>
      </c>
      <c r="C947" s="37" t="str">
        <f t="shared" ca="1" si="14"/>
        <v>H</v>
      </c>
    </row>
    <row r="948" spans="2:3" x14ac:dyDescent="0.2">
      <c r="B948">
        <v>944</v>
      </c>
      <c r="C948" s="37" t="str">
        <f t="shared" ca="1" si="14"/>
        <v>H</v>
      </c>
    </row>
    <row r="949" spans="2:3" x14ac:dyDescent="0.2">
      <c r="B949">
        <v>945</v>
      </c>
      <c r="C949" s="37" t="str">
        <f t="shared" ca="1" si="14"/>
        <v>T</v>
      </c>
    </row>
    <row r="950" spans="2:3" x14ac:dyDescent="0.2">
      <c r="B950">
        <v>946</v>
      </c>
      <c r="C950" s="37" t="str">
        <f t="shared" ca="1" si="14"/>
        <v>T</v>
      </c>
    </row>
    <row r="951" spans="2:3" x14ac:dyDescent="0.2">
      <c r="B951">
        <v>947</v>
      </c>
      <c r="C951" s="37" t="str">
        <f t="shared" ca="1" si="14"/>
        <v>H</v>
      </c>
    </row>
    <row r="952" spans="2:3" x14ac:dyDescent="0.2">
      <c r="B952">
        <v>948</v>
      </c>
      <c r="C952" s="37" t="str">
        <f t="shared" ca="1" si="14"/>
        <v>H</v>
      </c>
    </row>
    <row r="953" spans="2:3" x14ac:dyDescent="0.2">
      <c r="B953">
        <v>949</v>
      </c>
      <c r="C953" s="37" t="str">
        <f t="shared" ca="1" si="14"/>
        <v>T</v>
      </c>
    </row>
    <row r="954" spans="2:3" x14ac:dyDescent="0.2">
      <c r="B954">
        <v>950</v>
      </c>
      <c r="C954" s="37" t="str">
        <f t="shared" ca="1" si="14"/>
        <v>T</v>
      </c>
    </row>
    <row r="955" spans="2:3" x14ac:dyDescent="0.2">
      <c r="B955">
        <v>951</v>
      </c>
      <c r="C955" s="37" t="str">
        <f t="shared" ca="1" si="14"/>
        <v>T</v>
      </c>
    </row>
    <row r="956" spans="2:3" x14ac:dyDescent="0.2">
      <c r="B956">
        <v>952</v>
      </c>
      <c r="C956" s="37" t="str">
        <f t="shared" ca="1" si="14"/>
        <v>T</v>
      </c>
    </row>
    <row r="957" spans="2:3" x14ac:dyDescent="0.2">
      <c r="B957">
        <v>953</v>
      </c>
      <c r="C957" s="37" t="str">
        <f t="shared" ca="1" si="14"/>
        <v>H</v>
      </c>
    </row>
    <row r="958" spans="2:3" x14ac:dyDescent="0.2">
      <c r="B958">
        <v>954</v>
      </c>
      <c r="C958" s="37" t="str">
        <f t="shared" ca="1" si="14"/>
        <v>T</v>
      </c>
    </row>
    <row r="959" spans="2:3" x14ac:dyDescent="0.2">
      <c r="B959">
        <v>955</v>
      </c>
      <c r="C959" s="37" t="str">
        <f t="shared" ca="1" si="14"/>
        <v>H</v>
      </c>
    </row>
    <row r="960" spans="2:3" x14ac:dyDescent="0.2">
      <c r="B960">
        <v>956</v>
      </c>
      <c r="C960" s="37" t="str">
        <f t="shared" ca="1" si="14"/>
        <v>H</v>
      </c>
    </row>
    <row r="961" spans="2:3" x14ac:dyDescent="0.2">
      <c r="B961">
        <v>957</v>
      </c>
      <c r="C961" s="37" t="str">
        <f t="shared" ca="1" si="14"/>
        <v>T</v>
      </c>
    </row>
    <row r="962" spans="2:3" x14ac:dyDescent="0.2">
      <c r="B962">
        <v>958</v>
      </c>
      <c r="C962" s="37" t="str">
        <f t="shared" ca="1" si="14"/>
        <v>T</v>
      </c>
    </row>
    <row r="963" spans="2:3" x14ac:dyDescent="0.2">
      <c r="B963">
        <v>959</v>
      </c>
      <c r="C963" s="37" t="str">
        <f t="shared" ca="1" si="14"/>
        <v>H</v>
      </c>
    </row>
    <row r="964" spans="2:3" x14ac:dyDescent="0.2">
      <c r="B964">
        <v>960</v>
      </c>
      <c r="C964" s="37" t="str">
        <f t="shared" ca="1" si="14"/>
        <v>T</v>
      </c>
    </row>
    <row r="965" spans="2:3" x14ac:dyDescent="0.2">
      <c r="B965">
        <v>961</v>
      </c>
      <c r="C965" s="37" t="str">
        <f t="shared" ca="1" si="14"/>
        <v>T</v>
      </c>
    </row>
    <row r="966" spans="2:3" x14ac:dyDescent="0.2">
      <c r="B966">
        <v>962</v>
      </c>
      <c r="C966" s="37" t="str">
        <f t="shared" ref="C966:C1004" ca="1" si="15">IF(RAND()&lt;$C$2,"H","T")</f>
        <v>H</v>
      </c>
    </row>
    <row r="967" spans="2:3" x14ac:dyDescent="0.2">
      <c r="B967">
        <v>963</v>
      </c>
      <c r="C967" s="37" t="str">
        <f t="shared" ca="1" si="15"/>
        <v>T</v>
      </c>
    </row>
    <row r="968" spans="2:3" x14ac:dyDescent="0.2">
      <c r="B968">
        <v>964</v>
      </c>
      <c r="C968" s="37" t="str">
        <f t="shared" ca="1" si="15"/>
        <v>H</v>
      </c>
    </row>
    <row r="969" spans="2:3" x14ac:dyDescent="0.2">
      <c r="B969">
        <v>965</v>
      </c>
      <c r="C969" s="37" t="str">
        <f t="shared" ca="1" si="15"/>
        <v>T</v>
      </c>
    </row>
    <row r="970" spans="2:3" x14ac:dyDescent="0.2">
      <c r="B970">
        <v>966</v>
      </c>
      <c r="C970" s="37" t="str">
        <f t="shared" ca="1" si="15"/>
        <v>H</v>
      </c>
    </row>
    <row r="971" spans="2:3" x14ac:dyDescent="0.2">
      <c r="B971">
        <v>967</v>
      </c>
      <c r="C971" s="37" t="str">
        <f t="shared" ca="1" si="15"/>
        <v>T</v>
      </c>
    </row>
    <row r="972" spans="2:3" x14ac:dyDescent="0.2">
      <c r="B972">
        <v>968</v>
      </c>
      <c r="C972" s="37" t="str">
        <f t="shared" ca="1" si="15"/>
        <v>H</v>
      </c>
    </row>
    <row r="973" spans="2:3" x14ac:dyDescent="0.2">
      <c r="B973">
        <v>969</v>
      </c>
      <c r="C973" s="37" t="str">
        <f t="shared" ca="1" si="15"/>
        <v>T</v>
      </c>
    </row>
    <row r="974" spans="2:3" x14ac:dyDescent="0.2">
      <c r="B974">
        <v>970</v>
      </c>
      <c r="C974" s="37" t="str">
        <f t="shared" ca="1" si="15"/>
        <v>T</v>
      </c>
    </row>
    <row r="975" spans="2:3" x14ac:dyDescent="0.2">
      <c r="B975">
        <v>971</v>
      </c>
      <c r="C975" s="37" t="str">
        <f t="shared" ca="1" si="15"/>
        <v>T</v>
      </c>
    </row>
    <row r="976" spans="2:3" x14ac:dyDescent="0.2">
      <c r="B976">
        <v>972</v>
      </c>
      <c r="C976" s="37" t="str">
        <f t="shared" ca="1" si="15"/>
        <v>T</v>
      </c>
    </row>
    <row r="977" spans="2:3" x14ac:dyDescent="0.2">
      <c r="B977">
        <v>973</v>
      </c>
      <c r="C977" s="37" t="str">
        <f t="shared" ca="1" si="15"/>
        <v>T</v>
      </c>
    </row>
    <row r="978" spans="2:3" x14ac:dyDescent="0.2">
      <c r="B978">
        <v>974</v>
      </c>
      <c r="C978" s="37" t="str">
        <f t="shared" ca="1" si="15"/>
        <v>H</v>
      </c>
    </row>
    <row r="979" spans="2:3" x14ac:dyDescent="0.2">
      <c r="B979">
        <v>975</v>
      </c>
      <c r="C979" s="37" t="str">
        <f t="shared" ca="1" si="15"/>
        <v>H</v>
      </c>
    </row>
    <row r="980" spans="2:3" x14ac:dyDescent="0.2">
      <c r="B980">
        <v>976</v>
      </c>
      <c r="C980" s="37" t="str">
        <f t="shared" ca="1" si="15"/>
        <v>T</v>
      </c>
    </row>
    <row r="981" spans="2:3" x14ac:dyDescent="0.2">
      <c r="B981">
        <v>977</v>
      </c>
      <c r="C981" s="37" t="str">
        <f t="shared" ca="1" si="15"/>
        <v>T</v>
      </c>
    </row>
    <row r="982" spans="2:3" x14ac:dyDescent="0.2">
      <c r="B982">
        <v>978</v>
      </c>
      <c r="C982" s="37" t="str">
        <f t="shared" ca="1" si="15"/>
        <v>T</v>
      </c>
    </row>
    <row r="983" spans="2:3" x14ac:dyDescent="0.2">
      <c r="B983">
        <v>979</v>
      </c>
      <c r="C983" s="37" t="str">
        <f t="shared" ca="1" si="15"/>
        <v>T</v>
      </c>
    </row>
    <row r="984" spans="2:3" x14ac:dyDescent="0.2">
      <c r="B984">
        <v>980</v>
      </c>
      <c r="C984" s="37" t="str">
        <f t="shared" ca="1" si="15"/>
        <v>T</v>
      </c>
    </row>
    <row r="985" spans="2:3" x14ac:dyDescent="0.2">
      <c r="B985">
        <v>981</v>
      </c>
      <c r="C985" s="37" t="str">
        <f t="shared" ca="1" si="15"/>
        <v>H</v>
      </c>
    </row>
    <row r="986" spans="2:3" x14ac:dyDescent="0.2">
      <c r="B986">
        <v>982</v>
      </c>
      <c r="C986" s="37" t="str">
        <f t="shared" ca="1" si="15"/>
        <v>H</v>
      </c>
    </row>
    <row r="987" spans="2:3" x14ac:dyDescent="0.2">
      <c r="B987">
        <v>983</v>
      </c>
      <c r="C987" s="37" t="str">
        <f t="shared" ca="1" si="15"/>
        <v>T</v>
      </c>
    </row>
    <row r="988" spans="2:3" x14ac:dyDescent="0.2">
      <c r="B988">
        <v>984</v>
      </c>
      <c r="C988" s="37" t="str">
        <f t="shared" ca="1" si="15"/>
        <v>T</v>
      </c>
    </row>
    <row r="989" spans="2:3" x14ac:dyDescent="0.2">
      <c r="B989">
        <v>985</v>
      </c>
      <c r="C989" s="37" t="str">
        <f t="shared" ca="1" si="15"/>
        <v>T</v>
      </c>
    </row>
    <row r="990" spans="2:3" x14ac:dyDescent="0.2">
      <c r="B990">
        <v>986</v>
      </c>
      <c r="C990" s="37" t="str">
        <f t="shared" ca="1" si="15"/>
        <v>H</v>
      </c>
    </row>
    <row r="991" spans="2:3" x14ac:dyDescent="0.2">
      <c r="B991">
        <v>987</v>
      </c>
      <c r="C991" s="37" t="str">
        <f t="shared" ca="1" si="15"/>
        <v>H</v>
      </c>
    </row>
    <row r="992" spans="2:3" x14ac:dyDescent="0.2">
      <c r="B992">
        <v>988</v>
      </c>
      <c r="C992" s="37" t="str">
        <f t="shared" ca="1" si="15"/>
        <v>H</v>
      </c>
    </row>
    <row r="993" spans="2:3" x14ac:dyDescent="0.2">
      <c r="B993">
        <v>989</v>
      </c>
      <c r="C993" s="37" t="str">
        <f t="shared" ca="1" si="15"/>
        <v>T</v>
      </c>
    </row>
    <row r="994" spans="2:3" x14ac:dyDescent="0.2">
      <c r="B994">
        <v>990</v>
      </c>
      <c r="C994" s="37" t="str">
        <f t="shared" ca="1" si="15"/>
        <v>H</v>
      </c>
    </row>
    <row r="995" spans="2:3" x14ac:dyDescent="0.2">
      <c r="B995">
        <v>991</v>
      </c>
      <c r="C995" s="37" t="str">
        <f t="shared" ca="1" si="15"/>
        <v>T</v>
      </c>
    </row>
    <row r="996" spans="2:3" x14ac:dyDescent="0.2">
      <c r="B996">
        <v>992</v>
      </c>
      <c r="C996" s="37" t="str">
        <f t="shared" ca="1" si="15"/>
        <v>T</v>
      </c>
    </row>
    <row r="997" spans="2:3" x14ac:dyDescent="0.2">
      <c r="B997">
        <v>993</v>
      </c>
      <c r="C997" s="37" t="str">
        <f t="shared" ca="1" si="15"/>
        <v>H</v>
      </c>
    </row>
    <row r="998" spans="2:3" x14ac:dyDescent="0.2">
      <c r="B998">
        <v>994</v>
      </c>
      <c r="C998" s="37" t="str">
        <f t="shared" ca="1" si="15"/>
        <v>T</v>
      </c>
    </row>
    <row r="999" spans="2:3" x14ac:dyDescent="0.2">
      <c r="B999">
        <v>995</v>
      </c>
      <c r="C999" s="37" t="str">
        <f t="shared" ca="1" si="15"/>
        <v>T</v>
      </c>
    </row>
    <row r="1000" spans="2:3" x14ac:dyDescent="0.2">
      <c r="B1000">
        <v>996</v>
      </c>
      <c r="C1000" s="37" t="str">
        <f t="shared" ca="1" si="15"/>
        <v>H</v>
      </c>
    </row>
    <row r="1001" spans="2:3" x14ac:dyDescent="0.2">
      <c r="B1001">
        <v>997</v>
      </c>
      <c r="C1001" s="37" t="str">
        <f t="shared" ca="1" si="15"/>
        <v>T</v>
      </c>
    </row>
    <row r="1002" spans="2:3" x14ac:dyDescent="0.2">
      <c r="B1002">
        <v>998</v>
      </c>
      <c r="C1002" s="37" t="str">
        <f t="shared" ca="1" si="15"/>
        <v>T</v>
      </c>
    </row>
    <row r="1003" spans="2:3" x14ac:dyDescent="0.2">
      <c r="B1003">
        <v>999</v>
      </c>
      <c r="C1003" s="37" t="str">
        <f t="shared" ca="1" si="15"/>
        <v>H</v>
      </c>
    </row>
    <row r="1004" spans="2:3" x14ac:dyDescent="0.2">
      <c r="B1004">
        <v>1000</v>
      </c>
      <c r="C1004" s="37" t="str">
        <f t="shared" ca="1" si="15"/>
        <v>T</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D5F5C-A5DE-ED45-A1C7-C73D742014C3}">
  <sheetPr codeName="Sheet8"/>
  <dimension ref="A2:O1005"/>
  <sheetViews>
    <sheetView workbookViewId="0">
      <selection activeCell="G3" sqref="G3"/>
    </sheetView>
  </sheetViews>
  <sheetFormatPr baseColWidth="10" defaultColWidth="11" defaultRowHeight="16" x14ac:dyDescent="0.2"/>
  <cols>
    <col min="7" max="7" width="12.1640625" bestFit="1" customWidth="1"/>
    <col min="10" max="10" width="14.83203125" bestFit="1" customWidth="1"/>
    <col min="11" max="11" width="26.6640625" bestFit="1" customWidth="1"/>
  </cols>
  <sheetData>
    <row r="2" spans="1:15" x14ac:dyDescent="0.2">
      <c r="J2" t="str">
        <f ca="1">_xlfn.FORMULATEXT(J3)</f>
        <v>=MIN(J6:J57)</v>
      </c>
      <c r="K2" t="str">
        <f ca="1">_xlfn.FORMULATEXT(K3)</f>
        <v>=SUM(K8:K57)</v>
      </c>
    </row>
    <row r="3" spans="1:15" x14ac:dyDescent="0.2">
      <c r="B3" s="18" t="s">
        <v>118</v>
      </c>
      <c r="C3" s="44">
        <v>1000</v>
      </c>
      <c r="J3" s="21">
        <f ca="1">MIN(J6:J57)</f>
        <v>3</v>
      </c>
      <c r="K3" s="21">
        <f ca="1">SUM(K8:K57)</f>
        <v>0</v>
      </c>
    </row>
    <row r="4" spans="1:15" x14ac:dyDescent="0.2">
      <c r="J4" t="str">
        <f ca="1">_xlfn.FORMULATEXT(J6)</f>
        <v>=IF(B6=G6,A6,"")</v>
      </c>
      <c r="K4" t="str">
        <f ca="1">_xlfn.FORMULATEXT(K8)</f>
        <v>=(IF(AND(G8=G7,G7=G6,SUM($J$6:J8)=0),1,0))</v>
      </c>
    </row>
    <row r="5" spans="1:15" x14ac:dyDescent="0.2">
      <c r="B5" s="18" t="s">
        <v>119</v>
      </c>
      <c r="D5" s="18" t="s">
        <v>120</v>
      </c>
      <c r="E5" s="33" t="s">
        <v>121</v>
      </c>
      <c r="G5" s="18" t="s">
        <v>122</v>
      </c>
      <c r="H5" s="18" t="s">
        <v>123</v>
      </c>
      <c r="J5" s="18" t="s">
        <v>124</v>
      </c>
      <c r="K5" s="18" t="s">
        <v>125</v>
      </c>
    </row>
    <row r="6" spans="1:15" x14ac:dyDescent="0.2">
      <c r="A6">
        <v>1</v>
      </c>
      <c r="B6" s="17">
        <v>1</v>
      </c>
      <c r="D6" s="17">
        <v>1</v>
      </c>
      <c r="E6" s="41">
        <f ca="1">RAND()*10000000</f>
        <v>7115074.6927385712</v>
      </c>
      <c r="G6" s="43" cm="1">
        <f t="array" aca="1" ref="G6:H57" ca="1">_xlfn.SORTBY(D6:E57,E6:E57)</f>
        <v>13</v>
      </c>
      <c r="H6" s="42">
        <f ca="1"/>
        <v>33298.977137750095</v>
      </c>
      <c r="J6" s="36" t="str">
        <f ca="1">IF(B6=G6,A6,"")</f>
        <v/>
      </c>
      <c r="N6">
        <v>19</v>
      </c>
      <c r="O6">
        <v>0</v>
      </c>
    </row>
    <row r="7" spans="1:15" x14ac:dyDescent="0.2">
      <c r="A7">
        <v>2</v>
      </c>
      <c r="B7" s="17">
        <v>2</v>
      </c>
      <c r="D7" s="17">
        <v>2</v>
      </c>
      <c r="E7" s="41">
        <f t="shared" ref="E7:E57" ca="1" si="0">RAND()*10000000</f>
        <v>8931513.5338342693</v>
      </c>
      <c r="G7" s="42">
        <f ca="1"/>
        <v>5</v>
      </c>
      <c r="H7" s="42">
        <f ca="1"/>
        <v>163702.30515940997</v>
      </c>
      <c r="J7" s="36" t="str">
        <f t="shared" ref="J7:J57" ca="1" si="1">IF(B7=G7,A7,"")</f>
        <v/>
      </c>
      <c r="N7">
        <v>13</v>
      </c>
      <c r="O7">
        <v>0</v>
      </c>
    </row>
    <row r="8" spans="1:15" x14ac:dyDescent="0.2">
      <c r="A8">
        <v>3</v>
      </c>
      <c r="B8" s="17">
        <v>3</v>
      </c>
      <c r="D8" s="17">
        <v>3</v>
      </c>
      <c r="E8" s="41">
        <f t="shared" ca="1" si="0"/>
        <v>7543592.6651346451</v>
      </c>
      <c r="G8" s="42">
        <f ca="1"/>
        <v>3</v>
      </c>
      <c r="H8" s="42">
        <f ca="1"/>
        <v>422790.69291448314</v>
      </c>
      <c r="J8" s="36">
        <f t="shared" ca="1" si="1"/>
        <v>3</v>
      </c>
      <c r="K8" s="36">
        <f ca="1">(IF(AND(G8=G7,G7=G6,SUM($J$6:J8)=0),1,0))</f>
        <v>0</v>
      </c>
      <c r="N8">
        <v>1</v>
      </c>
      <c r="O8">
        <v>0</v>
      </c>
    </row>
    <row r="9" spans="1:15" x14ac:dyDescent="0.2">
      <c r="A9">
        <v>4</v>
      </c>
      <c r="B9" s="17">
        <v>4</v>
      </c>
      <c r="D9" s="17">
        <v>4</v>
      </c>
      <c r="E9" s="41">
        <f t="shared" ca="1" si="0"/>
        <v>3068064.0144774253</v>
      </c>
      <c r="G9" s="42">
        <f ca="1"/>
        <v>2</v>
      </c>
      <c r="H9" s="42">
        <f ca="1"/>
        <v>437971.76342515345</v>
      </c>
      <c r="J9" s="36" t="str">
        <f t="shared" ca="1" si="1"/>
        <v/>
      </c>
      <c r="K9" s="36">
        <f ca="1">(IF(AND(G9=G8,G8=G7,SUM($J$6:J9)=0),1,0))</f>
        <v>0</v>
      </c>
      <c r="N9">
        <v>33</v>
      </c>
      <c r="O9">
        <v>0</v>
      </c>
    </row>
    <row r="10" spans="1:15" x14ac:dyDescent="0.2">
      <c r="A10">
        <v>5</v>
      </c>
      <c r="B10" s="17">
        <v>5</v>
      </c>
      <c r="D10" s="17">
        <v>5</v>
      </c>
      <c r="E10" s="41">
        <f t="shared" ca="1" si="0"/>
        <v>3154428.8265593145</v>
      </c>
      <c r="G10" s="42">
        <f ca="1"/>
        <v>2</v>
      </c>
      <c r="H10" s="42">
        <f ca="1"/>
        <v>486954.02113058453</v>
      </c>
      <c r="J10" s="36" t="str">
        <f t="shared" ca="1" si="1"/>
        <v/>
      </c>
      <c r="K10" s="36">
        <f ca="1">(IF(AND(G10=G9,G9=G8,SUM($J$6:J10)=0),1,0))</f>
        <v>0</v>
      </c>
      <c r="N10">
        <v>35</v>
      </c>
      <c r="O10">
        <v>0</v>
      </c>
    </row>
    <row r="11" spans="1:15" x14ac:dyDescent="0.2">
      <c r="A11">
        <v>6</v>
      </c>
      <c r="B11" s="17">
        <v>6</v>
      </c>
      <c r="D11" s="17">
        <v>6</v>
      </c>
      <c r="E11" s="41">
        <f t="shared" ca="1" si="0"/>
        <v>3161945.1102933725</v>
      </c>
      <c r="G11" s="42">
        <f ca="1"/>
        <v>9</v>
      </c>
      <c r="H11" s="42">
        <f ca="1"/>
        <v>722776.81406444637</v>
      </c>
      <c r="J11" s="36" t="str">
        <f t="shared" ca="1" si="1"/>
        <v/>
      </c>
      <c r="K11" s="36">
        <f ca="1">(IF(AND(G11=G10,G10=G9,SUM($J$6:J11)=0),1,0))</f>
        <v>0</v>
      </c>
      <c r="N11">
        <v>2</v>
      </c>
      <c r="O11">
        <v>0</v>
      </c>
    </row>
    <row r="12" spans="1:15" x14ac:dyDescent="0.2">
      <c r="A12">
        <v>7</v>
      </c>
      <c r="B12" s="17">
        <v>7</v>
      </c>
      <c r="D12" s="17">
        <v>7</v>
      </c>
      <c r="E12" s="41">
        <f t="shared" ca="1" si="0"/>
        <v>1041555.8198691987</v>
      </c>
      <c r="G12" s="42">
        <f ca="1"/>
        <v>5</v>
      </c>
      <c r="H12" s="42">
        <f ca="1"/>
        <v>731887.56477981177</v>
      </c>
      <c r="J12" s="36" t="str">
        <f t="shared" ca="1" si="1"/>
        <v/>
      </c>
      <c r="K12" s="36">
        <f ca="1">(IF(AND(G12=G11,G11=G10,SUM($J$6:J12)=0),1,0))</f>
        <v>0</v>
      </c>
      <c r="N12">
        <v>20</v>
      </c>
      <c r="O12">
        <v>0</v>
      </c>
    </row>
    <row r="13" spans="1:15" x14ac:dyDescent="0.2">
      <c r="A13">
        <v>8</v>
      </c>
      <c r="B13" s="17">
        <v>8</v>
      </c>
      <c r="D13" s="17">
        <v>8</v>
      </c>
      <c r="E13" s="41">
        <f t="shared" ca="1" si="0"/>
        <v>2818907.8691529278</v>
      </c>
      <c r="G13" s="42">
        <f ca="1"/>
        <v>4</v>
      </c>
      <c r="H13" s="42">
        <f ca="1"/>
        <v>968240.86052181397</v>
      </c>
      <c r="J13" s="36" t="str">
        <f t="shared" ca="1" si="1"/>
        <v/>
      </c>
      <c r="K13" s="36">
        <f ca="1">(IF(AND(G13=G12,G12=G11,SUM($J$6:J13)=0),1,0))</f>
        <v>0</v>
      </c>
      <c r="N13">
        <v>0</v>
      </c>
      <c r="O13">
        <v>0</v>
      </c>
    </row>
    <row r="14" spans="1:15" x14ac:dyDescent="0.2">
      <c r="A14">
        <v>9</v>
      </c>
      <c r="B14" s="17">
        <v>9</v>
      </c>
      <c r="D14" s="17">
        <v>9</v>
      </c>
      <c r="E14" s="41">
        <f t="shared" ca="1" si="0"/>
        <v>8935026.4061039574</v>
      </c>
      <c r="G14" s="42">
        <f ca="1"/>
        <v>1</v>
      </c>
      <c r="H14" s="42">
        <f ca="1"/>
        <v>1005789.0168839612</v>
      </c>
      <c r="J14" s="36" t="str">
        <f t="shared" ca="1" si="1"/>
        <v/>
      </c>
      <c r="K14" s="36">
        <f ca="1">(IF(AND(G14=G13,G13=G12,SUM($J$6:J14)=0),1,0))</f>
        <v>0</v>
      </c>
      <c r="N14">
        <v>3</v>
      </c>
      <c r="O14">
        <v>0</v>
      </c>
    </row>
    <row r="15" spans="1:15" x14ac:dyDescent="0.2">
      <c r="A15">
        <v>10</v>
      </c>
      <c r="B15" s="17">
        <v>10</v>
      </c>
      <c r="D15" s="17">
        <v>10</v>
      </c>
      <c r="E15" s="41">
        <f t="shared" ca="1" si="0"/>
        <v>9780622.1520455107</v>
      </c>
      <c r="G15" s="42">
        <f ca="1"/>
        <v>7</v>
      </c>
      <c r="H15" s="42">
        <f ca="1"/>
        <v>1041555.8198691987</v>
      </c>
      <c r="J15" s="36" t="str">
        <f t="shared" ca="1" si="1"/>
        <v/>
      </c>
      <c r="K15" s="36">
        <f ca="1">(IF(AND(G15=G14,G14=G13,SUM($J$6:J15)=0),1,0))</f>
        <v>0</v>
      </c>
      <c r="N15">
        <v>15</v>
      </c>
      <c r="O15">
        <v>0</v>
      </c>
    </row>
    <row r="16" spans="1:15" x14ac:dyDescent="0.2">
      <c r="A16">
        <v>11</v>
      </c>
      <c r="B16" s="17">
        <v>11</v>
      </c>
      <c r="D16" s="17">
        <v>11</v>
      </c>
      <c r="E16" s="41">
        <f t="shared" ca="1" si="0"/>
        <v>3743936.8921827064</v>
      </c>
      <c r="G16" s="42">
        <f ca="1"/>
        <v>3</v>
      </c>
      <c r="H16" s="42">
        <f ca="1"/>
        <v>1186803.9032522538</v>
      </c>
      <c r="J16" s="36" t="str">
        <f t="shared" ca="1" si="1"/>
        <v/>
      </c>
      <c r="K16" s="36">
        <f ca="1">(IF(AND(G16=G15,G15=G14,SUM($J$6:J16)=0),1,0))</f>
        <v>0</v>
      </c>
      <c r="N16">
        <v>3</v>
      </c>
      <c r="O16">
        <v>0</v>
      </c>
    </row>
    <row r="17" spans="1:15" x14ac:dyDescent="0.2">
      <c r="A17">
        <v>12</v>
      </c>
      <c r="B17" s="17">
        <v>12</v>
      </c>
      <c r="D17" s="17">
        <v>12</v>
      </c>
      <c r="E17" s="41">
        <f t="shared" ca="1" si="0"/>
        <v>6657114.0209001144</v>
      </c>
      <c r="G17" s="42">
        <f ca="1"/>
        <v>12</v>
      </c>
      <c r="H17" s="42">
        <f ca="1"/>
        <v>1330049.6689717544</v>
      </c>
      <c r="J17" s="36">
        <f t="shared" ca="1" si="1"/>
        <v>12</v>
      </c>
      <c r="K17" s="36">
        <f ca="1">(IF(AND(G17=G16,G16=G15,SUM($J$6:J17)=0),1,0))</f>
        <v>0</v>
      </c>
      <c r="N17">
        <v>8</v>
      </c>
      <c r="O17">
        <v>0</v>
      </c>
    </row>
    <row r="18" spans="1:15" x14ac:dyDescent="0.2">
      <c r="A18">
        <v>13</v>
      </c>
      <c r="B18" s="17">
        <v>13</v>
      </c>
      <c r="D18" s="17">
        <v>13</v>
      </c>
      <c r="E18" s="41">
        <f t="shared" ca="1" si="0"/>
        <v>9406884.5864926539</v>
      </c>
      <c r="G18" s="42">
        <f ca="1"/>
        <v>13</v>
      </c>
      <c r="H18" s="42">
        <f ca="1"/>
        <v>1462934.2482128215</v>
      </c>
      <c r="J18" s="36">
        <f t="shared" ca="1" si="1"/>
        <v>13</v>
      </c>
      <c r="K18" s="36">
        <f ca="1">(IF(AND(G18=G17,G17=G16,SUM($J$6:J18)=0),1,0))</f>
        <v>0</v>
      </c>
      <c r="N18">
        <v>16</v>
      </c>
      <c r="O18">
        <v>0</v>
      </c>
    </row>
    <row r="19" spans="1:15" x14ac:dyDescent="0.2">
      <c r="A19">
        <v>14</v>
      </c>
      <c r="B19" s="17">
        <v>1</v>
      </c>
      <c r="D19" s="17">
        <v>1</v>
      </c>
      <c r="E19" s="41">
        <f t="shared" ca="1" si="0"/>
        <v>3439672.6313124383</v>
      </c>
      <c r="G19" s="42">
        <f ca="1"/>
        <v>6</v>
      </c>
      <c r="H19" s="42">
        <f ca="1"/>
        <v>1829681.8004385352</v>
      </c>
      <c r="J19" s="36" t="str">
        <f t="shared" ca="1" si="1"/>
        <v/>
      </c>
      <c r="K19" s="36">
        <f ca="1">(IF(AND(G19=G18,G18=G17,SUM($J$6:J19)=0),1,0))</f>
        <v>0</v>
      </c>
      <c r="N19">
        <v>31</v>
      </c>
      <c r="O19">
        <v>0</v>
      </c>
    </row>
    <row r="20" spans="1:15" x14ac:dyDescent="0.2">
      <c r="A20">
        <v>15</v>
      </c>
      <c r="B20" s="17">
        <v>2</v>
      </c>
      <c r="D20" s="17">
        <v>2</v>
      </c>
      <c r="E20" s="41">
        <f t="shared" ca="1" si="0"/>
        <v>437971.76342515345</v>
      </c>
      <c r="G20" s="42">
        <f ca="1"/>
        <v>7</v>
      </c>
      <c r="H20" s="42">
        <f ca="1"/>
        <v>1988908.4006869795</v>
      </c>
      <c r="J20" s="36" t="str">
        <f t="shared" ca="1" si="1"/>
        <v/>
      </c>
      <c r="K20" s="36">
        <f ca="1">(IF(AND(G20=G19,G19=G18,SUM($J$6:J20)=0),1,0))</f>
        <v>0</v>
      </c>
      <c r="N20">
        <v>31</v>
      </c>
      <c r="O20">
        <v>0</v>
      </c>
    </row>
    <row r="21" spans="1:15" x14ac:dyDescent="0.2">
      <c r="A21">
        <v>16</v>
      </c>
      <c r="B21" s="17">
        <v>3</v>
      </c>
      <c r="D21" s="17">
        <v>3</v>
      </c>
      <c r="E21" s="41">
        <f t="shared" ca="1" si="0"/>
        <v>422790.69291448314</v>
      </c>
      <c r="G21" s="42">
        <f ca="1"/>
        <v>13</v>
      </c>
      <c r="H21" s="42">
        <f ca="1"/>
        <v>2054357.7756918408</v>
      </c>
      <c r="J21" s="36" t="str">
        <f t="shared" ca="1" si="1"/>
        <v/>
      </c>
      <c r="K21" s="36">
        <f ca="1">(IF(AND(G21=G20,G20=G19,SUM($J$6:J21)=0),1,0))</f>
        <v>0</v>
      </c>
      <c r="N21">
        <v>1</v>
      </c>
      <c r="O21">
        <v>0</v>
      </c>
    </row>
    <row r="22" spans="1:15" x14ac:dyDescent="0.2">
      <c r="A22">
        <v>17</v>
      </c>
      <c r="B22" s="17">
        <v>4</v>
      </c>
      <c r="D22" s="17">
        <v>4</v>
      </c>
      <c r="E22" s="41">
        <f t="shared" ca="1" si="0"/>
        <v>968240.86052181397</v>
      </c>
      <c r="G22" s="42">
        <f ca="1"/>
        <v>11</v>
      </c>
      <c r="H22" s="42">
        <f ca="1"/>
        <v>2117957.9531331672</v>
      </c>
      <c r="J22" s="36" t="str">
        <f t="shared" ca="1" si="1"/>
        <v/>
      </c>
      <c r="K22" s="36">
        <f ca="1">(IF(AND(G22=G21,G21=G20,SUM($J$6:J22)=0),1,0))</f>
        <v>0</v>
      </c>
      <c r="N22">
        <v>5</v>
      </c>
      <c r="O22">
        <v>0</v>
      </c>
    </row>
    <row r="23" spans="1:15" x14ac:dyDescent="0.2">
      <c r="A23">
        <v>18</v>
      </c>
      <c r="B23" s="17">
        <v>5</v>
      </c>
      <c r="D23" s="17">
        <v>5</v>
      </c>
      <c r="E23" s="41">
        <f t="shared" ca="1" si="0"/>
        <v>163702.30515940997</v>
      </c>
      <c r="G23" s="42">
        <f ca="1"/>
        <v>8</v>
      </c>
      <c r="H23" s="42">
        <f ca="1"/>
        <v>2818907.8691529278</v>
      </c>
      <c r="J23" s="36" t="str">
        <f t="shared" ca="1" si="1"/>
        <v/>
      </c>
      <c r="K23" s="36">
        <f ca="1">(IF(AND(G23=G22,G22=G21,SUM($J$6:J23)=0),1,0))</f>
        <v>0</v>
      </c>
      <c r="N23">
        <v>2</v>
      </c>
      <c r="O23">
        <v>0</v>
      </c>
    </row>
    <row r="24" spans="1:15" x14ac:dyDescent="0.2">
      <c r="A24">
        <v>19</v>
      </c>
      <c r="B24" s="17">
        <v>6</v>
      </c>
      <c r="D24" s="17">
        <v>6</v>
      </c>
      <c r="E24" s="41">
        <f t="shared" ca="1" si="0"/>
        <v>1829681.8004385352</v>
      </c>
      <c r="G24" s="42">
        <f ca="1"/>
        <v>9</v>
      </c>
      <c r="H24" s="42">
        <f ca="1"/>
        <v>2932666.7165325228</v>
      </c>
      <c r="J24" s="36" t="str">
        <f t="shared" ca="1" si="1"/>
        <v/>
      </c>
      <c r="K24" s="36">
        <f ca="1">(IF(AND(G24=G23,G23=G22,SUM($J$6:J24)=0),1,0))</f>
        <v>0</v>
      </c>
      <c r="N24">
        <v>14</v>
      </c>
      <c r="O24">
        <v>0</v>
      </c>
    </row>
    <row r="25" spans="1:15" x14ac:dyDescent="0.2">
      <c r="A25">
        <v>20</v>
      </c>
      <c r="B25" s="17">
        <v>7</v>
      </c>
      <c r="D25" s="17">
        <v>7</v>
      </c>
      <c r="E25" s="41">
        <f t="shared" ca="1" si="0"/>
        <v>6822792.2576113772</v>
      </c>
      <c r="G25" s="42">
        <f ca="1"/>
        <v>5</v>
      </c>
      <c r="H25" s="42">
        <f ca="1"/>
        <v>2990431.0080245845</v>
      </c>
      <c r="J25" s="36" t="str">
        <f t="shared" ca="1" si="1"/>
        <v/>
      </c>
      <c r="K25" s="36">
        <f ca="1">(IF(AND(G25=G24,G24=G23,SUM($J$6:J25)=0),1,0))</f>
        <v>0</v>
      </c>
      <c r="N25">
        <v>7</v>
      </c>
      <c r="O25">
        <v>0</v>
      </c>
    </row>
    <row r="26" spans="1:15" x14ac:dyDescent="0.2">
      <c r="A26">
        <v>21</v>
      </c>
      <c r="B26" s="17">
        <v>8</v>
      </c>
      <c r="D26" s="17">
        <v>8</v>
      </c>
      <c r="E26" s="41">
        <f t="shared" ca="1" si="0"/>
        <v>6413803.7592385141</v>
      </c>
      <c r="G26" s="42">
        <f ca="1"/>
        <v>10</v>
      </c>
      <c r="H26" s="42">
        <f ca="1"/>
        <v>3055244.8107738774</v>
      </c>
      <c r="J26" s="36" t="str">
        <f t="shared" ca="1" si="1"/>
        <v/>
      </c>
      <c r="K26" s="36">
        <f ca="1">(IF(AND(G26=G25,G25=G24,SUM($J$6:J26)=0),1,0))</f>
        <v>0</v>
      </c>
      <c r="N26">
        <v>4</v>
      </c>
      <c r="O26">
        <v>0</v>
      </c>
    </row>
    <row r="27" spans="1:15" x14ac:dyDescent="0.2">
      <c r="A27">
        <v>22</v>
      </c>
      <c r="B27" s="17">
        <v>9</v>
      </c>
      <c r="D27" s="17">
        <v>9</v>
      </c>
      <c r="E27" s="41">
        <f t="shared" ca="1" si="0"/>
        <v>2932666.7165325228</v>
      </c>
      <c r="G27" s="42">
        <f ca="1"/>
        <v>4</v>
      </c>
      <c r="H27" s="42">
        <f ca="1"/>
        <v>3068064.0144774253</v>
      </c>
      <c r="J27" s="36" t="str">
        <f t="shared" ca="1" si="1"/>
        <v/>
      </c>
      <c r="K27" s="36">
        <f ca="1">(IF(AND(G27=G26,G26=G25,SUM($J$6:J27)=0),1,0))</f>
        <v>0</v>
      </c>
      <c r="N27">
        <v>8</v>
      </c>
      <c r="O27">
        <v>0</v>
      </c>
    </row>
    <row r="28" spans="1:15" x14ac:dyDescent="0.2">
      <c r="A28">
        <v>23</v>
      </c>
      <c r="B28" s="17">
        <v>10</v>
      </c>
      <c r="D28" s="17">
        <v>10</v>
      </c>
      <c r="E28" s="41">
        <f t="shared" ca="1" si="0"/>
        <v>6866189.354623178</v>
      </c>
      <c r="G28" s="42">
        <f ca="1"/>
        <v>5</v>
      </c>
      <c r="H28" s="42">
        <f ca="1"/>
        <v>3154428.8265593145</v>
      </c>
      <c r="J28" s="36" t="str">
        <f t="shared" ca="1" si="1"/>
        <v/>
      </c>
      <c r="K28" s="36">
        <f ca="1">(IF(AND(G28=G27,G27=G26,SUM($J$6:J28)=0),1,0))</f>
        <v>0</v>
      </c>
      <c r="N28">
        <v>1</v>
      </c>
      <c r="O28">
        <v>0</v>
      </c>
    </row>
    <row r="29" spans="1:15" x14ac:dyDescent="0.2">
      <c r="A29">
        <v>24</v>
      </c>
      <c r="B29" s="17">
        <v>11</v>
      </c>
      <c r="D29" s="17">
        <v>11</v>
      </c>
      <c r="E29" s="41">
        <f t="shared" ca="1" si="0"/>
        <v>2117957.9531331672</v>
      </c>
      <c r="G29" s="42">
        <f ca="1"/>
        <v>6</v>
      </c>
      <c r="H29" s="42">
        <f ca="1"/>
        <v>3161945.1102933725</v>
      </c>
      <c r="J29" s="36" t="str">
        <f t="shared" ca="1" si="1"/>
        <v/>
      </c>
      <c r="K29" s="36">
        <f ca="1">(IF(AND(G29=G28,G28=G27,SUM($J$6:J29)=0),1,0))</f>
        <v>0</v>
      </c>
      <c r="N29">
        <v>21</v>
      </c>
      <c r="O29">
        <v>0</v>
      </c>
    </row>
    <row r="30" spans="1:15" x14ac:dyDescent="0.2">
      <c r="A30">
        <v>25</v>
      </c>
      <c r="B30" s="17">
        <v>12</v>
      </c>
      <c r="D30" s="17">
        <v>12</v>
      </c>
      <c r="E30" s="41">
        <f t="shared" ca="1" si="0"/>
        <v>8075144.4410995264</v>
      </c>
      <c r="G30" s="42">
        <f ca="1"/>
        <v>1</v>
      </c>
      <c r="H30" s="42">
        <f ca="1"/>
        <v>3439672.6313124383</v>
      </c>
      <c r="J30" s="36" t="str">
        <f t="shared" ca="1" si="1"/>
        <v/>
      </c>
      <c r="K30" s="36">
        <f ca="1">(IF(AND(G30=G29,G29=G28,SUM($J$6:J30)=0),1,0))</f>
        <v>0</v>
      </c>
      <c r="N30">
        <v>12</v>
      </c>
      <c r="O30">
        <v>0</v>
      </c>
    </row>
    <row r="31" spans="1:15" x14ac:dyDescent="0.2">
      <c r="A31">
        <v>26</v>
      </c>
      <c r="B31" s="17">
        <v>13</v>
      </c>
      <c r="D31" s="17">
        <v>13</v>
      </c>
      <c r="E31" s="41">
        <f t="shared" ca="1" si="0"/>
        <v>33298.977137750095</v>
      </c>
      <c r="G31" s="42">
        <f ca="1"/>
        <v>8</v>
      </c>
      <c r="H31" s="42">
        <f ca="1"/>
        <v>3684567.0922659677</v>
      </c>
      <c r="J31" s="36" t="str">
        <f t="shared" ca="1" si="1"/>
        <v/>
      </c>
      <c r="K31" s="36">
        <f ca="1">(IF(AND(G31=G30,G30=G29,SUM($J$6:J31)=0),1,0))</f>
        <v>0</v>
      </c>
      <c r="N31">
        <v>4</v>
      </c>
      <c r="O31">
        <v>0</v>
      </c>
    </row>
    <row r="32" spans="1:15" x14ac:dyDescent="0.2">
      <c r="A32">
        <v>27</v>
      </c>
      <c r="B32" s="17">
        <v>1</v>
      </c>
      <c r="D32" s="17">
        <v>1</v>
      </c>
      <c r="E32" s="41">
        <f t="shared" ca="1" si="0"/>
        <v>5127240.7326003285</v>
      </c>
      <c r="G32" s="42">
        <f ca="1"/>
        <v>11</v>
      </c>
      <c r="H32" s="42">
        <f ca="1"/>
        <v>3743936.8921827064</v>
      </c>
      <c r="J32" s="36" t="str">
        <f t="shared" ca="1" si="1"/>
        <v/>
      </c>
      <c r="K32" s="36">
        <f ca="1">(IF(AND(G32=G31,G31=G30,SUM($J$6:J32)=0),1,0))</f>
        <v>0</v>
      </c>
      <c r="N32">
        <v>8</v>
      </c>
      <c r="O32">
        <v>0</v>
      </c>
    </row>
    <row r="33" spans="1:15" x14ac:dyDescent="0.2">
      <c r="A33">
        <v>28</v>
      </c>
      <c r="B33" s="17">
        <v>2</v>
      </c>
      <c r="D33" s="17">
        <v>2</v>
      </c>
      <c r="E33" s="41">
        <f t="shared" ca="1" si="0"/>
        <v>486954.02113058453</v>
      </c>
      <c r="G33" s="42">
        <f ca="1"/>
        <v>4</v>
      </c>
      <c r="H33" s="42">
        <f ca="1"/>
        <v>4000655.909968406</v>
      </c>
      <c r="J33" s="36" t="str">
        <f t="shared" ca="1" si="1"/>
        <v/>
      </c>
      <c r="K33" s="36">
        <f ca="1">(IF(AND(G33=G32,G32=G31,SUM($J$6:J33)=0),1,0))</f>
        <v>0</v>
      </c>
      <c r="N33">
        <v>5</v>
      </c>
      <c r="O33">
        <v>1</v>
      </c>
    </row>
    <row r="34" spans="1:15" x14ac:dyDescent="0.2">
      <c r="A34">
        <v>29</v>
      </c>
      <c r="B34" s="17">
        <v>3</v>
      </c>
      <c r="D34" s="17">
        <v>3</v>
      </c>
      <c r="E34" s="41">
        <f t="shared" ca="1" si="0"/>
        <v>4632473.0037775682</v>
      </c>
      <c r="G34" s="42">
        <f ca="1"/>
        <v>3</v>
      </c>
      <c r="H34" s="42">
        <f ca="1"/>
        <v>4632473.0037775682</v>
      </c>
      <c r="J34" s="36">
        <f t="shared" ca="1" si="1"/>
        <v>29</v>
      </c>
      <c r="K34" s="36">
        <f ca="1">(IF(AND(G34=G33,G33=G32,SUM($J$6:J34)=0),1,0))</f>
        <v>0</v>
      </c>
      <c r="N34">
        <v>14</v>
      </c>
      <c r="O34">
        <v>0</v>
      </c>
    </row>
    <row r="35" spans="1:15" x14ac:dyDescent="0.2">
      <c r="A35">
        <v>30</v>
      </c>
      <c r="B35" s="17">
        <v>4</v>
      </c>
      <c r="D35" s="17">
        <v>4</v>
      </c>
      <c r="E35" s="41">
        <f t="shared" ca="1" si="0"/>
        <v>7471786.7692465931</v>
      </c>
      <c r="G35" s="42">
        <f ca="1"/>
        <v>9</v>
      </c>
      <c r="H35" s="42">
        <f ca="1"/>
        <v>4987332.0016120691</v>
      </c>
      <c r="J35" s="36" t="str">
        <f t="shared" ca="1" si="1"/>
        <v/>
      </c>
      <c r="K35" s="36">
        <f ca="1">(IF(AND(G35=G34,G34=G33,SUM($J$6:J35)=0),1,0))</f>
        <v>0</v>
      </c>
      <c r="N35">
        <v>3</v>
      </c>
      <c r="O35">
        <v>0</v>
      </c>
    </row>
    <row r="36" spans="1:15" x14ac:dyDescent="0.2">
      <c r="A36">
        <v>31</v>
      </c>
      <c r="B36" s="17">
        <v>5</v>
      </c>
      <c r="D36" s="17">
        <v>5</v>
      </c>
      <c r="E36" s="41">
        <f t="shared" ca="1" si="0"/>
        <v>2990431.0080245845</v>
      </c>
      <c r="G36" s="42">
        <f ca="1"/>
        <v>1</v>
      </c>
      <c r="H36" s="42">
        <f ca="1"/>
        <v>5127240.7326003285</v>
      </c>
      <c r="J36" s="36" t="str">
        <f t="shared" ca="1" si="1"/>
        <v/>
      </c>
      <c r="K36" s="36">
        <f ca="1">(IF(AND(G36=G35,G35=G34,SUM($J$6:J36)=0),1,0))</f>
        <v>0</v>
      </c>
      <c r="N36">
        <v>29</v>
      </c>
      <c r="O36">
        <v>0</v>
      </c>
    </row>
    <row r="37" spans="1:15" x14ac:dyDescent="0.2">
      <c r="A37">
        <v>32</v>
      </c>
      <c r="B37" s="17">
        <v>6</v>
      </c>
      <c r="D37" s="17">
        <v>6</v>
      </c>
      <c r="E37" s="41">
        <f t="shared" ca="1" si="0"/>
        <v>5701580.2300664959</v>
      </c>
      <c r="G37" s="42">
        <f ca="1"/>
        <v>11</v>
      </c>
      <c r="H37" s="42">
        <f ca="1"/>
        <v>5217158.1369872736</v>
      </c>
      <c r="J37" s="36" t="str">
        <f t="shared" ca="1" si="1"/>
        <v/>
      </c>
      <c r="K37" s="36">
        <f ca="1">(IF(AND(G37=G36,G36=G35,SUM($J$6:J37)=0),1,0))</f>
        <v>0</v>
      </c>
      <c r="N37">
        <v>17</v>
      </c>
      <c r="O37">
        <v>0</v>
      </c>
    </row>
    <row r="38" spans="1:15" x14ac:dyDescent="0.2">
      <c r="A38">
        <v>33</v>
      </c>
      <c r="B38" s="17">
        <v>7</v>
      </c>
      <c r="D38" s="17">
        <v>7</v>
      </c>
      <c r="E38" s="41">
        <f t="shared" ca="1" si="0"/>
        <v>8958426.8609444275</v>
      </c>
      <c r="G38" s="42">
        <f ca="1"/>
        <v>6</v>
      </c>
      <c r="H38" s="42">
        <f ca="1"/>
        <v>5265997.5647638757</v>
      </c>
      <c r="J38" s="36" t="str">
        <f t="shared" ca="1" si="1"/>
        <v/>
      </c>
      <c r="K38" s="36">
        <f ca="1">(IF(AND(G38=G37,G37=G36,SUM($J$6:J38)=0),1,0))</f>
        <v>0</v>
      </c>
      <c r="N38">
        <v>5</v>
      </c>
      <c r="O38">
        <v>0</v>
      </c>
    </row>
    <row r="39" spans="1:15" x14ac:dyDescent="0.2">
      <c r="A39">
        <v>34</v>
      </c>
      <c r="B39" s="17">
        <v>8</v>
      </c>
      <c r="D39" s="17">
        <v>8</v>
      </c>
      <c r="E39" s="41">
        <f t="shared" ca="1" si="0"/>
        <v>7122332.9090299048</v>
      </c>
      <c r="G39" s="42">
        <f ca="1"/>
        <v>11</v>
      </c>
      <c r="H39" s="42">
        <f ca="1"/>
        <v>5629990.0286031794</v>
      </c>
      <c r="J39" s="36" t="str">
        <f t="shared" ca="1" si="1"/>
        <v/>
      </c>
      <c r="K39" s="36">
        <f ca="1">(IF(AND(G39=G38,G38=G37,SUM($J$6:J39)=0),1,0))</f>
        <v>0</v>
      </c>
      <c r="N39">
        <v>5</v>
      </c>
      <c r="O39">
        <v>0</v>
      </c>
    </row>
    <row r="40" spans="1:15" x14ac:dyDescent="0.2">
      <c r="A40">
        <v>35</v>
      </c>
      <c r="B40" s="17">
        <v>9</v>
      </c>
      <c r="D40" s="17">
        <v>9</v>
      </c>
      <c r="E40" s="41">
        <f t="shared" ca="1" si="0"/>
        <v>4987332.0016120691</v>
      </c>
      <c r="G40" s="42">
        <f ca="1"/>
        <v>6</v>
      </c>
      <c r="H40" s="42">
        <f ca="1"/>
        <v>5701580.2300664959</v>
      </c>
      <c r="J40" s="36" t="str">
        <f t="shared" ca="1" si="1"/>
        <v/>
      </c>
      <c r="K40" s="36">
        <f ca="1">(IF(AND(G40=G39,G39=G38,SUM($J$6:J40)=0),1,0))</f>
        <v>0</v>
      </c>
      <c r="N40">
        <v>8</v>
      </c>
      <c r="O40">
        <v>0</v>
      </c>
    </row>
    <row r="41" spans="1:15" x14ac:dyDescent="0.2">
      <c r="A41">
        <v>36</v>
      </c>
      <c r="B41" s="17">
        <v>10</v>
      </c>
      <c r="D41" s="17">
        <v>10</v>
      </c>
      <c r="E41" s="41">
        <f t="shared" ca="1" si="0"/>
        <v>3055244.8107738774</v>
      </c>
      <c r="G41" s="42">
        <f ca="1"/>
        <v>8</v>
      </c>
      <c r="H41" s="42">
        <f ca="1"/>
        <v>6413803.7592385141</v>
      </c>
      <c r="J41" s="36" t="str">
        <f t="shared" ca="1" si="1"/>
        <v/>
      </c>
      <c r="K41" s="36">
        <f ca="1">(IF(AND(G41=G40,G40=G39,SUM($J$6:J41)=0),1,0))</f>
        <v>0</v>
      </c>
      <c r="N41">
        <v>2</v>
      </c>
      <c r="O41">
        <v>0</v>
      </c>
    </row>
    <row r="42" spans="1:15" x14ac:dyDescent="0.2">
      <c r="A42">
        <v>37</v>
      </c>
      <c r="B42" s="17">
        <v>11</v>
      </c>
      <c r="D42" s="17">
        <v>11</v>
      </c>
      <c r="E42" s="41">
        <f t="shared" ca="1" si="0"/>
        <v>5629990.0286031794</v>
      </c>
      <c r="G42" s="42">
        <f ca="1"/>
        <v>12</v>
      </c>
      <c r="H42" s="42">
        <f ca="1"/>
        <v>6657114.0209001144</v>
      </c>
      <c r="J42" s="36" t="str">
        <f t="shared" ca="1" si="1"/>
        <v/>
      </c>
      <c r="K42" s="36">
        <f ca="1">(IF(AND(G42=G41,G41=G40,SUM($J$6:J42)=0),1,0))</f>
        <v>0</v>
      </c>
      <c r="N42">
        <v>24</v>
      </c>
      <c r="O42">
        <v>0</v>
      </c>
    </row>
    <row r="43" spans="1:15" x14ac:dyDescent="0.2">
      <c r="A43">
        <v>38</v>
      </c>
      <c r="B43" s="17">
        <v>12</v>
      </c>
      <c r="D43" s="17">
        <v>12</v>
      </c>
      <c r="E43" s="41">
        <f t="shared" ca="1" si="0"/>
        <v>1330049.6689717544</v>
      </c>
      <c r="G43" s="42">
        <f ca="1"/>
        <v>7</v>
      </c>
      <c r="H43" s="42">
        <f ca="1"/>
        <v>6822792.2576113772</v>
      </c>
      <c r="J43" s="36" t="str">
        <f t="shared" ca="1" si="1"/>
        <v/>
      </c>
      <c r="K43" s="36">
        <f ca="1">(IF(AND(G43=G42,G42=G41,SUM($J$6:J43)=0),1,0))</f>
        <v>0</v>
      </c>
      <c r="N43">
        <v>4</v>
      </c>
      <c r="O43">
        <v>0</v>
      </c>
    </row>
    <row r="44" spans="1:15" x14ac:dyDescent="0.2">
      <c r="A44">
        <v>39</v>
      </c>
      <c r="B44" s="17">
        <v>13</v>
      </c>
      <c r="D44" s="17">
        <v>13</v>
      </c>
      <c r="E44" s="41">
        <f t="shared" ca="1" si="0"/>
        <v>1462934.2482128215</v>
      </c>
      <c r="G44" s="42">
        <f ca="1"/>
        <v>10</v>
      </c>
      <c r="H44" s="42">
        <f ca="1"/>
        <v>6866189.354623178</v>
      </c>
      <c r="J44" s="36" t="str">
        <f t="shared" ca="1" si="1"/>
        <v/>
      </c>
      <c r="K44" s="36">
        <f ca="1">(IF(AND(G44=G43,G43=G42,SUM($J$6:J44)=0),1,0))</f>
        <v>0</v>
      </c>
      <c r="N44">
        <v>1</v>
      </c>
      <c r="O44">
        <v>0</v>
      </c>
    </row>
    <row r="45" spans="1:15" x14ac:dyDescent="0.2">
      <c r="A45">
        <v>40</v>
      </c>
      <c r="B45" s="17">
        <v>1</v>
      </c>
      <c r="D45" s="17">
        <v>1</v>
      </c>
      <c r="E45" s="41">
        <f t="shared" ca="1" si="0"/>
        <v>1005789.0168839612</v>
      </c>
      <c r="G45" s="42">
        <f ca="1"/>
        <v>1</v>
      </c>
      <c r="H45" s="42">
        <f ca="1"/>
        <v>7115074.6927385712</v>
      </c>
      <c r="J45" s="36">
        <f t="shared" ca="1" si="1"/>
        <v>40</v>
      </c>
      <c r="K45" s="36">
        <f ca="1">(IF(AND(G45=G44,G44=G43,SUM($J$6:J45)=0),1,0))</f>
        <v>0</v>
      </c>
      <c r="N45">
        <v>5</v>
      </c>
      <c r="O45">
        <v>0</v>
      </c>
    </row>
    <row r="46" spans="1:15" x14ac:dyDescent="0.2">
      <c r="A46">
        <v>41</v>
      </c>
      <c r="B46" s="17">
        <v>2</v>
      </c>
      <c r="D46" s="17">
        <v>2</v>
      </c>
      <c r="E46" s="41">
        <f t="shared" ca="1" si="0"/>
        <v>7976481.7822961789</v>
      </c>
      <c r="G46" s="42">
        <f ca="1"/>
        <v>8</v>
      </c>
      <c r="H46" s="42">
        <f ca="1"/>
        <v>7122332.9090299048</v>
      </c>
      <c r="J46" s="36" t="str">
        <f t="shared" ca="1" si="1"/>
        <v/>
      </c>
      <c r="K46" s="36">
        <f ca="1">(IF(AND(G46=G45,G45=G44,SUM($J$6:J46)=0),1,0))</f>
        <v>0</v>
      </c>
      <c r="N46">
        <v>13</v>
      </c>
      <c r="O46">
        <v>0</v>
      </c>
    </row>
    <row r="47" spans="1:15" x14ac:dyDescent="0.2">
      <c r="A47">
        <v>42</v>
      </c>
      <c r="B47" s="17">
        <v>3</v>
      </c>
      <c r="D47" s="17">
        <v>3</v>
      </c>
      <c r="E47" s="41">
        <f t="shared" ca="1" si="0"/>
        <v>1186803.9032522538</v>
      </c>
      <c r="G47" s="42">
        <f ca="1"/>
        <v>4</v>
      </c>
      <c r="H47" s="42">
        <f ca="1"/>
        <v>7471786.7692465931</v>
      </c>
      <c r="J47" s="36" t="str">
        <f t="shared" ca="1" si="1"/>
        <v/>
      </c>
      <c r="K47" s="36">
        <f ca="1">(IF(AND(G47=G46,G46=G45,SUM($J$6:J47)=0),1,0))</f>
        <v>0</v>
      </c>
      <c r="N47">
        <v>17</v>
      </c>
      <c r="O47">
        <v>0</v>
      </c>
    </row>
    <row r="48" spans="1:15" x14ac:dyDescent="0.2">
      <c r="A48">
        <v>43</v>
      </c>
      <c r="B48" s="17">
        <v>4</v>
      </c>
      <c r="D48" s="17">
        <v>4</v>
      </c>
      <c r="E48" s="41">
        <f t="shared" ca="1" si="0"/>
        <v>4000655.909968406</v>
      </c>
      <c r="G48" s="42">
        <f ca="1"/>
        <v>3</v>
      </c>
      <c r="H48" s="42">
        <f ca="1"/>
        <v>7543592.6651346451</v>
      </c>
      <c r="J48" s="36" t="str">
        <f t="shared" ca="1" si="1"/>
        <v/>
      </c>
      <c r="K48" s="36">
        <f ca="1">(IF(AND(G48=G47,G47=G46,SUM($J$6:J48)=0),1,0))</f>
        <v>0</v>
      </c>
      <c r="N48">
        <v>13</v>
      </c>
      <c r="O48">
        <v>0</v>
      </c>
    </row>
    <row r="49" spans="1:15" x14ac:dyDescent="0.2">
      <c r="A49">
        <v>44</v>
      </c>
      <c r="B49" s="17">
        <v>5</v>
      </c>
      <c r="D49" s="17">
        <v>5</v>
      </c>
      <c r="E49" s="41">
        <f t="shared" ca="1" si="0"/>
        <v>731887.56477981177</v>
      </c>
      <c r="G49" s="42">
        <f ca="1"/>
        <v>10</v>
      </c>
      <c r="H49" s="42">
        <f ca="1"/>
        <v>7947264.4100906095</v>
      </c>
      <c r="J49" s="36" t="str">
        <f t="shared" ca="1" si="1"/>
        <v/>
      </c>
      <c r="K49" s="36">
        <f ca="1">(IF(AND(G49=G48,G48=G47,SUM($J$6:J49)=0),1,0))</f>
        <v>0</v>
      </c>
      <c r="N49">
        <v>1</v>
      </c>
      <c r="O49">
        <v>0</v>
      </c>
    </row>
    <row r="50" spans="1:15" x14ac:dyDescent="0.2">
      <c r="A50">
        <v>45</v>
      </c>
      <c r="B50" s="17">
        <v>6</v>
      </c>
      <c r="D50" s="17">
        <v>6</v>
      </c>
      <c r="E50" s="41">
        <f t="shared" ca="1" si="0"/>
        <v>5265997.5647638757</v>
      </c>
      <c r="G50" s="42">
        <f ca="1"/>
        <v>2</v>
      </c>
      <c r="H50" s="42">
        <f ca="1"/>
        <v>7976481.7822961789</v>
      </c>
      <c r="J50" s="36" t="str">
        <f t="shared" ca="1" si="1"/>
        <v/>
      </c>
      <c r="K50" s="36">
        <f ca="1">(IF(AND(G50=G49,G49=G48,SUM($J$6:J50)=0),1,0))</f>
        <v>0</v>
      </c>
      <c r="N50">
        <v>8</v>
      </c>
      <c r="O50">
        <v>0</v>
      </c>
    </row>
    <row r="51" spans="1:15" x14ac:dyDescent="0.2">
      <c r="A51">
        <v>46</v>
      </c>
      <c r="B51" s="17">
        <v>7</v>
      </c>
      <c r="D51" s="17">
        <v>7</v>
      </c>
      <c r="E51" s="41">
        <f t="shared" ca="1" si="0"/>
        <v>1988908.4006869795</v>
      </c>
      <c r="G51" s="42">
        <f ca="1"/>
        <v>12</v>
      </c>
      <c r="H51" s="42">
        <f ca="1"/>
        <v>8075144.4410995264</v>
      </c>
      <c r="J51" s="36" t="str">
        <f t="shared" ca="1" si="1"/>
        <v/>
      </c>
      <c r="K51" s="36">
        <f ca="1">(IF(AND(G51=G50,G50=G49,SUM($J$6:J51)=0),1,0))</f>
        <v>0</v>
      </c>
      <c r="N51">
        <v>9</v>
      </c>
      <c r="O51">
        <v>0</v>
      </c>
    </row>
    <row r="52" spans="1:15" x14ac:dyDescent="0.2">
      <c r="A52">
        <v>47</v>
      </c>
      <c r="B52" s="17">
        <v>8</v>
      </c>
      <c r="D52" s="17">
        <v>8</v>
      </c>
      <c r="E52" s="41">
        <f t="shared" ca="1" si="0"/>
        <v>3684567.0922659677</v>
      </c>
      <c r="G52" s="42">
        <f ca="1"/>
        <v>2</v>
      </c>
      <c r="H52" s="42">
        <f ca="1"/>
        <v>8931513.5338342693</v>
      </c>
      <c r="J52" s="36" t="str">
        <f t="shared" ca="1" si="1"/>
        <v/>
      </c>
      <c r="K52" s="36">
        <f ca="1">(IF(AND(G52=G51,G51=G50,SUM($J$6:J52)=0),1,0))</f>
        <v>0</v>
      </c>
      <c r="N52">
        <v>3</v>
      </c>
      <c r="O52">
        <v>0</v>
      </c>
    </row>
    <row r="53" spans="1:15" x14ac:dyDescent="0.2">
      <c r="A53">
        <v>48</v>
      </c>
      <c r="B53" s="17">
        <v>9</v>
      </c>
      <c r="D53" s="17">
        <v>9</v>
      </c>
      <c r="E53" s="41">
        <f t="shared" ca="1" si="0"/>
        <v>722776.81406444637</v>
      </c>
      <c r="G53" s="42">
        <f ca="1"/>
        <v>9</v>
      </c>
      <c r="H53" s="42">
        <f ca="1"/>
        <v>8935026.4061039574</v>
      </c>
      <c r="J53" s="36">
        <f t="shared" ca="1" si="1"/>
        <v>48</v>
      </c>
      <c r="K53" s="36">
        <f ca="1">(IF(AND(G53=G52,G52=G51,SUM($J$6:J53)=0),1,0))</f>
        <v>0</v>
      </c>
      <c r="N53">
        <v>15</v>
      </c>
      <c r="O53">
        <v>0</v>
      </c>
    </row>
    <row r="54" spans="1:15" x14ac:dyDescent="0.2">
      <c r="A54">
        <v>49</v>
      </c>
      <c r="B54" s="17">
        <v>10</v>
      </c>
      <c r="D54" s="17">
        <v>10</v>
      </c>
      <c r="E54" s="41">
        <f t="shared" ca="1" si="0"/>
        <v>7947264.4100906095</v>
      </c>
      <c r="G54" s="42">
        <f ca="1"/>
        <v>7</v>
      </c>
      <c r="H54" s="42">
        <f ca="1"/>
        <v>8958426.8609444275</v>
      </c>
      <c r="J54" s="36" t="str">
        <f t="shared" ca="1" si="1"/>
        <v/>
      </c>
      <c r="K54" s="36">
        <f ca="1">(IF(AND(G54=G53,G53=G52,SUM($J$6:J54)=0),1,0))</f>
        <v>0</v>
      </c>
      <c r="N54">
        <v>14</v>
      </c>
      <c r="O54">
        <v>0</v>
      </c>
    </row>
    <row r="55" spans="1:15" x14ac:dyDescent="0.2">
      <c r="A55">
        <v>50</v>
      </c>
      <c r="B55" s="17">
        <v>11</v>
      </c>
      <c r="D55" s="17">
        <v>11</v>
      </c>
      <c r="E55" s="41">
        <f t="shared" ca="1" si="0"/>
        <v>5217158.1369872736</v>
      </c>
      <c r="G55" s="42">
        <f ca="1"/>
        <v>12</v>
      </c>
      <c r="H55" s="42">
        <f ca="1"/>
        <v>9128536.5118996333</v>
      </c>
      <c r="J55" s="36" t="str">
        <f t="shared" ca="1" si="1"/>
        <v/>
      </c>
      <c r="K55" s="36">
        <f ca="1">(IF(AND(G55=G54,G54=G53,SUM($J$6:J55)=0),1,0))</f>
        <v>0</v>
      </c>
      <c r="N55">
        <v>7</v>
      </c>
      <c r="O55">
        <v>0</v>
      </c>
    </row>
    <row r="56" spans="1:15" x14ac:dyDescent="0.2">
      <c r="A56">
        <v>51</v>
      </c>
      <c r="B56" s="17">
        <v>12</v>
      </c>
      <c r="D56" s="17">
        <v>12</v>
      </c>
      <c r="E56" s="41">
        <f t="shared" ca="1" si="0"/>
        <v>9128536.5118996333</v>
      </c>
      <c r="G56" s="42">
        <f ca="1"/>
        <v>13</v>
      </c>
      <c r="H56" s="42">
        <f ca="1"/>
        <v>9406884.5864926539</v>
      </c>
      <c r="J56" s="36" t="str">
        <f t="shared" ca="1" si="1"/>
        <v/>
      </c>
      <c r="K56" s="36">
        <f ca="1">(IF(AND(G56=G55,G55=G54,SUM($J$6:J56)=0),1,0))</f>
        <v>0</v>
      </c>
      <c r="N56">
        <v>4</v>
      </c>
      <c r="O56">
        <v>0</v>
      </c>
    </row>
    <row r="57" spans="1:15" x14ac:dyDescent="0.2">
      <c r="A57">
        <v>52</v>
      </c>
      <c r="B57" s="17">
        <v>13</v>
      </c>
      <c r="D57" s="17">
        <v>13</v>
      </c>
      <c r="E57" s="41">
        <f t="shared" ca="1" si="0"/>
        <v>2054357.7756918408</v>
      </c>
      <c r="G57" s="42">
        <f ca="1"/>
        <v>10</v>
      </c>
      <c r="H57" s="42">
        <f ca="1"/>
        <v>9780622.1520455107</v>
      </c>
      <c r="J57" s="36" t="str">
        <f t="shared" ca="1" si="1"/>
        <v/>
      </c>
      <c r="K57" s="36">
        <f ca="1">(IF(AND(G57=G56,G56=G55,SUM($J$6:J57)=0),1,0))</f>
        <v>0</v>
      </c>
      <c r="N57">
        <v>31</v>
      </c>
      <c r="O57">
        <v>0</v>
      </c>
    </row>
    <row r="58" spans="1:15" x14ac:dyDescent="0.2">
      <c r="N58">
        <v>5</v>
      </c>
      <c r="O58">
        <v>0</v>
      </c>
    </row>
    <row r="59" spans="1:15" x14ac:dyDescent="0.2">
      <c r="N59">
        <v>3</v>
      </c>
      <c r="O59">
        <v>0</v>
      </c>
    </row>
    <row r="60" spans="1:15" x14ac:dyDescent="0.2">
      <c r="N60">
        <v>1</v>
      </c>
      <c r="O60">
        <v>0</v>
      </c>
    </row>
    <row r="61" spans="1:15" x14ac:dyDescent="0.2">
      <c r="N61">
        <v>5</v>
      </c>
      <c r="O61">
        <v>0</v>
      </c>
    </row>
    <row r="62" spans="1:15" x14ac:dyDescent="0.2">
      <c r="N62">
        <v>7</v>
      </c>
      <c r="O62">
        <v>0</v>
      </c>
    </row>
    <row r="63" spans="1:15" x14ac:dyDescent="0.2">
      <c r="N63">
        <v>0</v>
      </c>
      <c r="O63">
        <v>0</v>
      </c>
    </row>
    <row r="64" spans="1:15" x14ac:dyDescent="0.2">
      <c r="N64">
        <v>3</v>
      </c>
      <c r="O64">
        <v>0</v>
      </c>
    </row>
    <row r="65" spans="14:15" x14ac:dyDescent="0.2">
      <c r="N65">
        <v>3</v>
      </c>
      <c r="O65">
        <v>0</v>
      </c>
    </row>
    <row r="66" spans="14:15" x14ac:dyDescent="0.2">
      <c r="N66">
        <v>7</v>
      </c>
      <c r="O66">
        <v>0</v>
      </c>
    </row>
    <row r="67" spans="14:15" x14ac:dyDescent="0.2">
      <c r="N67">
        <v>11</v>
      </c>
      <c r="O67">
        <v>0</v>
      </c>
    </row>
    <row r="68" spans="14:15" x14ac:dyDescent="0.2">
      <c r="N68">
        <v>2</v>
      </c>
      <c r="O68">
        <v>0</v>
      </c>
    </row>
    <row r="69" spans="14:15" x14ac:dyDescent="0.2">
      <c r="N69">
        <v>9</v>
      </c>
      <c r="O69">
        <v>0</v>
      </c>
    </row>
    <row r="70" spans="14:15" x14ac:dyDescent="0.2">
      <c r="N70">
        <v>20</v>
      </c>
      <c r="O70">
        <v>0</v>
      </c>
    </row>
    <row r="71" spans="14:15" x14ac:dyDescent="0.2">
      <c r="N71">
        <v>1</v>
      </c>
      <c r="O71">
        <v>0</v>
      </c>
    </row>
    <row r="72" spans="14:15" x14ac:dyDescent="0.2">
      <c r="N72">
        <v>15</v>
      </c>
      <c r="O72">
        <v>0</v>
      </c>
    </row>
    <row r="73" spans="14:15" x14ac:dyDescent="0.2">
      <c r="N73">
        <v>39</v>
      </c>
      <c r="O73">
        <v>0</v>
      </c>
    </row>
    <row r="74" spans="14:15" x14ac:dyDescent="0.2">
      <c r="N74">
        <v>14</v>
      </c>
      <c r="O74">
        <v>0</v>
      </c>
    </row>
    <row r="75" spans="14:15" x14ac:dyDescent="0.2">
      <c r="N75">
        <v>5</v>
      </c>
      <c r="O75">
        <v>0</v>
      </c>
    </row>
    <row r="76" spans="14:15" x14ac:dyDescent="0.2">
      <c r="N76">
        <v>25</v>
      </c>
      <c r="O76">
        <v>0</v>
      </c>
    </row>
    <row r="77" spans="14:15" x14ac:dyDescent="0.2">
      <c r="N77">
        <v>12</v>
      </c>
      <c r="O77">
        <v>0</v>
      </c>
    </row>
    <row r="78" spans="14:15" x14ac:dyDescent="0.2">
      <c r="N78">
        <v>1</v>
      </c>
      <c r="O78">
        <v>0</v>
      </c>
    </row>
    <row r="79" spans="14:15" x14ac:dyDescent="0.2">
      <c r="N79">
        <v>2</v>
      </c>
      <c r="O79">
        <v>0</v>
      </c>
    </row>
    <row r="80" spans="14:15" x14ac:dyDescent="0.2">
      <c r="N80">
        <v>10</v>
      </c>
      <c r="O80">
        <v>0</v>
      </c>
    </row>
    <row r="81" spans="14:15" x14ac:dyDescent="0.2">
      <c r="N81">
        <v>8</v>
      </c>
      <c r="O81">
        <v>0</v>
      </c>
    </row>
    <row r="82" spans="14:15" x14ac:dyDescent="0.2">
      <c r="N82">
        <v>1</v>
      </c>
      <c r="O82">
        <v>0</v>
      </c>
    </row>
    <row r="83" spans="14:15" x14ac:dyDescent="0.2">
      <c r="N83">
        <v>7</v>
      </c>
      <c r="O83">
        <v>1</v>
      </c>
    </row>
    <row r="84" spans="14:15" x14ac:dyDescent="0.2">
      <c r="N84">
        <v>13</v>
      </c>
      <c r="O84">
        <v>0</v>
      </c>
    </row>
    <row r="85" spans="14:15" x14ac:dyDescent="0.2">
      <c r="N85">
        <v>17</v>
      </c>
      <c r="O85">
        <v>0</v>
      </c>
    </row>
    <row r="86" spans="14:15" x14ac:dyDescent="0.2">
      <c r="N86">
        <v>17</v>
      </c>
      <c r="O86">
        <v>0</v>
      </c>
    </row>
    <row r="87" spans="14:15" x14ac:dyDescent="0.2">
      <c r="N87">
        <v>15</v>
      </c>
      <c r="O87">
        <v>0</v>
      </c>
    </row>
    <row r="88" spans="14:15" x14ac:dyDescent="0.2">
      <c r="N88">
        <v>2</v>
      </c>
      <c r="O88">
        <v>0</v>
      </c>
    </row>
    <row r="89" spans="14:15" x14ac:dyDescent="0.2">
      <c r="N89">
        <v>14</v>
      </c>
      <c r="O89">
        <v>0</v>
      </c>
    </row>
    <row r="90" spans="14:15" x14ac:dyDescent="0.2">
      <c r="N90">
        <v>7</v>
      </c>
      <c r="O90">
        <v>0</v>
      </c>
    </row>
    <row r="91" spans="14:15" x14ac:dyDescent="0.2">
      <c r="N91">
        <v>12</v>
      </c>
      <c r="O91">
        <v>0</v>
      </c>
    </row>
    <row r="92" spans="14:15" x14ac:dyDescent="0.2">
      <c r="N92">
        <v>35</v>
      </c>
      <c r="O92">
        <v>0</v>
      </c>
    </row>
    <row r="93" spans="14:15" x14ac:dyDescent="0.2">
      <c r="N93">
        <v>4</v>
      </c>
      <c r="O93">
        <v>0</v>
      </c>
    </row>
    <row r="94" spans="14:15" x14ac:dyDescent="0.2">
      <c r="N94">
        <v>6</v>
      </c>
      <c r="O94">
        <v>0</v>
      </c>
    </row>
    <row r="95" spans="14:15" x14ac:dyDescent="0.2">
      <c r="N95">
        <v>37</v>
      </c>
      <c r="O95">
        <v>0</v>
      </c>
    </row>
    <row r="96" spans="14:15" x14ac:dyDescent="0.2">
      <c r="N96">
        <v>14</v>
      </c>
      <c r="O96">
        <v>0</v>
      </c>
    </row>
    <row r="97" spans="14:15" x14ac:dyDescent="0.2">
      <c r="N97">
        <v>5</v>
      </c>
      <c r="O97">
        <v>0</v>
      </c>
    </row>
    <row r="98" spans="14:15" x14ac:dyDescent="0.2">
      <c r="N98">
        <v>1</v>
      </c>
      <c r="O98">
        <v>0</v>
      </c>
    </row>
    <row r="99" spans="14:15" x14ac:dyDescent="0.2">
      <c r="N99">
        <v>2</v>
      </c>
      <c r="O99">
        <v>0</v>
      </c>
    </row>
    <row r="100" spans="14:15" x14ac:dyDescent="0.2">
      <c r="N100">
        <v>10</v>
      </c>
      <c r="O100">
        <v>0</v>
      </c>
    </row>
    <row r="101" spans="14:15" x14ac:dyDescent="0.2">
      <c r="N101">
        <v>35</v>
      </c>
      <c r="O101">
        <v>0</v>
      </c>
    </row>
    <row r="102" spans="14:15" x14ac:dyDescent="0.2">
      <c r="N102">
        <v>34</v>
      </c>
      <c r="O102">
        <v>0</v>
      </c>
    </row>
    <row r="103" spans="14:15" x14ac:dyDescent="0.2">
      <c r="N103">
        <v>15</v>
      </c>
      <c r="O103">
        <v>0</v>
      </c>
    </row>
    <row r="104" spans="14:15" x14ac:dyDescent="0.2">
      <c r="N104">
        <v>5</v>
      </c>
      <c r="O104">
        <v>0</v>
      </c>
    </row>
    <row r="105" spans="14:15" x14ac:dyDescent="0.2">
      <c r="N105">
        <v>8</v>
      </c>
      <c r="O105">
        <v>0</v>
      </c>
    </row>
    <row r="106" spans="14:15" x14ac:dyDescent="0.2">
      <c r="N106">
        <v>9</v>
      </c>
      <c r="O106">
        <v>0</v>
      </c>
    </row>
    <row r="107" spans="14:15" x14ac:dyDescent="0.2">
      <c r="N107">
        <v>12</v>
      </c>
      <c r="O107">
        <v>0</v>
      </c>
    </row>
    <row r="108" spans="14:15" x14ac:dyDescent="0.2">
      <c r="N108">
        <v>8</v>
      </c>
      <c r="O108">
        <v>0</v>
      </c>
    </row>
    <row r="109" spans="14:15" x14ac:dyDescent="0.2">
      <c r="N109">
        <v>15</v>
      </c>
      <c r="O109">
        <v>0</v>
      </c>
    </row>
    <row r="110" spans="14:15" x14ac:dyDescent="0.2">
      <c r="N110">
        <v>6</v>
      </c>
      <c r="O110">
        <v>0</v>
      </c>
    </row>
    <row r="111" spans="14:15" x14ac:dyDescent="0.2">
      <c r="N111">
        <v>24</v>
      </c>
      <c r="O111">
        <v>0</v>
      </c>
    </row>
    <row r="112" spans="14:15" x14ac:dyDescent="0.2">
      <c r="N112">
        <v>3</v>
      </c>
      <c r="O112">
        <v>0</v>
      </c>
    </row>
    <row r="113" spans="14:15" x14ac:dyDescent="0.2">
      <c r="N113">
        <v>15</v>
      </c>
      <c r="O113">
        <v>0</v>
      </c>
    </row>
    <row r="114" spans="14:15" x14ac:dyDescent="0.2">
      <c r="N114">
        <v>12</v>
      </c>
      <c r="O114">
        <v>0</v>
      </c>
    </row>
    <row r="115" spans="14:15" x14ac:dyDescent="0.2">
      <c r="N115">
        <v>8</v>
      </c>
      <c r="O115">
        <v>0</v>
      </c>
    </row>
    <row r="116" spans="14:15" x14ac:dyDescent="0.2">
      <c r="N116">
        <v>14</v>
      </c>
      <c r="O116">
        <v>0</v>
      </c>
    </row>
    <row r="117" spans="14:15" x14ac:dyDescent="0.2">
      <c r="N117">
        <v>6</v>
      </c>
      <c r="O117">
        <v>0</v>
      </c>
    </row>
    <row r="118" spans="14:15" x14ac:dyDescent="0.2">
      <c r="N118">
        <v>11</v>
      </c>
      <c r="O118">
        <v>0</v>
      </c>
    </row>
    <row r="119" spans="14:15" x14ac:dyDescent="0.2">
      <c r="N119">
        <v>5</v>
      </c>
      <c r="O119">
        <v>0</v>
      </c>
    </row>
    <row r="120" spans="14:15" x14ac:dyDescent="0.2">
      <c r="N120">
        <v>0</v>
      </c>
      <c r="O120">
        <v>0</v>
      </c>
    </row>
    <row r="121" spans="14:15" x14ac:dyDescent="0.2">
      <c r="N121">
        <v>15</v>
      </c>
      <c r="O121">
        <v>0</v>
      </c>
    </row>
    <row r="122" spans="14:15" x14ac:dyDescent="0.2">
      <c r="N122">
        <v>10</v>
      </c>
      <c r="O122">
        <v>0</v>
      </c>
    </row>
    <row r="123" spans="14:15" x14ac:dyDescent="0.2">
      <c r="N123">
        <v>3</v>
      </c>
      <c r="O123">
        <v>0</v>
      </c>
    </row>
    <row r="124" spans="14:15" x14ac:dyDescent="0.2">
      <c r="N124">
        <v>24</v>
      </c>
      <c r="O124">
        <v>0</v>
      </c>
    </row>
    <row r="125" spans="14:15" x14ac:dyDescent="0.2">
      <c r="N125">
        <v>11</v>
      </c>
      <c r="O125">
        <v>0</v>
      </c>
    </row>
    <row r="126" spans="14:15" x14ac:dyDescent="0.2">
      <c r="N126">
        <v>23</v>
      </c>
      <c r="O126">
        <v>0</v>
      </c>
    </row>
    <row r="127" spans="14:15" x14ac:dyDescent="0.2">
      <c r="N127">
        <v>26</v>
      </c>
      <c r="O127">
        <v>0</v>
      </c>
    </row>
    <row r="128" spans="14:15" x14ac:dyDescent="0.2">
      <c r="N128">
        <v>1</v>
      </c>
      <c r="O128">
        <v>0</v>
      </c>
    </row>
    <row r="129" spans="14:15" x14ac:dyDescent="0.2">
      <c r="N129">
        <v>9</v>
      </c>
      <c r="O129">
        <v>0</v>
      </c>
    </row>
    <row r="130" spans="14:15" x14ac:dyDescent="0.2">
      <c r="N130">
        <v>2</v>
      </c>
      <c r="O130">
        <v>0</v>
      </c>
    </row>
    <row r="131" spans="14:15" x14ac:dyDescent="0.2">
      <c r="N131">
        <v>2</v>
      </c>
      <c r="O131">
        <v>0</v>
      </c>
    </row>
    <row r="132" spans="14:15" x14ac:dyDescent="0.2">
      <c r="N132">
        <v>5</v>
      </c>
      <c r="O132">
        <v>0</v>
      </c>
    </row>
    <row r="133" spans="14:15" x14ac:dyDescent="0.2">
      <c r="N133">
        <v>38</v>
      </c>
      <c r="O133">
        <v>0</v>
      </c>
    </row>
    <row r="134" spans="14:15" x14ac:dyDescent="0.2">
      <c r="N134">
        <v>7</v>
      </c>
      <c r="O134">
        <v>0</v>
      </c>
    </row>
    <row r="135" spans="14:15" x14ac:dyDescent="0.2">
      <c r="N135">
        <v>6</v>
      </c>
      <c r="O135">
        <v>0</v>
      </c>
    </row>
    <row r="136" spans="14:15" x14ac:dyDescent="0.2">
      <c r="N136">
        <v>20</v>
      </c>
      <c r="O136">
        <v>0</v>
      </c>
    </row>
    <row r="137" spans="14:15" x14ac:dyDescent="0.2">
      <c r="N137">
        <v>11</v>
      </c>
      <c r="O137">
        <v>0</v>
      </c>
    </row>
    <row r="138" spans="14:15" x14ac:dyDescent="0.2">
      <c r="N138">
        <v>17</v>
      </c>
      <c r="O138">
        <v>0</v>
      </c>
    </row>
    <row r="139" spans="14:15" x14ac:dyDescent="0.2">
      <c r="N139">
        <v>22</v>
      </c>
      <c r="O139">
        <v>0</v>
      </c>
    </row>
    <row r="140" spans="14:15" x14ac:dyDescent="0.2">
      <c r="N140">
        <v>15</v>
      </c>
      <c r="O140">
        <v>0</v>
      </c>
    </row>
    <row r="141" spans="14:15" x14ac:dyDescent="0.2">
      <c r="N141">
        <v>2</v>
      </c>
      <c r="O141">
        <v>0</v>
      </c>
    </row>
    <row r="142" spans="14:15" x14ac:dyDescent="0.2">
      <c r="N142">
        <v>18</v>
      </c>
      <c r="O142">
        <v>0</v>
      </c>
    </row>
    <row r="143" spans="14:15" x14ac:dyDescent="0.2">
      <c r="N143">
        <v>4</v>
      </c>
      <c r="O143">
        <v>0</v>
      </c>
    </row>
    <row r="144" spans="14:15" x14ac:dyDescent="0.2">
      <c r="N144">
        <v>2</v>
      </c>
      <c r="O144">
        <v>0</v>
      </c>
    </row>
    <row r="145" spans="14:15" x14ac:dyDescent="0.2">
      <c r="N145">
        <v>2</v>
      </c>
      <c r="O145">
        <v>0</v>
      </c>
    </row>
    <row r="146" spans="14:15" x14ac:dyDescent="0.2">
      <c r="N146">
        <v>14</v>
      </c>
      <c r="O146">
        <v>0</v>
      </c>
    </row>
    <row r="147" spans="14:15" x14ac:dyDescent="0.2">
      <c r="N147">
        <v>7</v>
      </c>
      <c r="O147">
        <v>0</v>
      </c>
    </row>
    <row r="148" spans="14:15" x14ac:dyDescent="0.2">
      <c r="N148">
        <v>33</v>
      </c>
      <c r="O148">
        <v>0</v>
      </c>
    </row>
    <row r="149" spans="14:15" x14ac:dyDescent="0.2">
      <c r="N149">
        <v>11</v>
      </c>
      <c r="O149">
        <v>0</v>
      </c>
    </row>
    <row r="150" spans="14:15" x14ac:dyDescent="0.2">
      <c r="N150">
        <v>7</v>
      </c>
      <c r="O150">
        <v>0</v>
      </c>
    </row>
    <row r="151" spans="14:15" x14ac:dyDescent="0.2">
      <c r="N151">
        <v>17</v>
      </c>
      <c r="O151">
        <v>0</v>
      </c>
    </row>
    <row r="152" spans="14:15" x14ac:dyDescent="0.2">
      <c r="N152">
        <v>2</v>
      </c>
      <c r="O152">
        <v>0</v>
      </c>
    </row>
    <row r="153" spans="14:15" x14ac:dyDescent="0.2">
      <c r="N153">
        <v>31</v>
      </c>
      <c r="O153">
        <v>0</v>
      </c>
    </row>
    <row r="154" spans="14:15" x14ac:dyDescent="0.2">
      <c r="N154">
        <v>3</v>
      </c>
      <c r="O154">
        <v>0</v>
      </c>
    </row>
    <row r="155" spans="14:15" x14ac:dyDescent="0.2">
      <c r="N155">
        <v>33</v>
      </c>
      <c r="O155">
        <v>0</v>
      </c>
    </row>
    <row r="156" spans="14:15" x14ac:dyDescent="0.2">
      <c r="N156">
        <v>6</v>
      </c>
      <c r="O156">
        <v>0</v>
      </c>
    </row>
    <row r="157" spans="14:15" x14ac:dyDescent="0.2">
      <c r="N157">
        <v>6</v>
      </c>
      <c r="O157">
        <v>0</v>
      </c>
    </row>
    <row r="158" spans="14:15" x14ac:dyDescent="0.2">
      <c r="N158">
        <v>15</v>
      </c>
      <c r="O158">
        <v>0</v>
      </c>
    </row>
    <row r="159" spans="14:15" x14ac:dyDescent="0.2">
      <c r="N159">
        <v>6</v>
      </c>
      <c r="O159">
        <v>0</v>
      </c>
    </row>
    <row r="160" spans="14:15" x14ac:dyDescent="0.2">
      <c r="N160">
        <v>31</v>
      </c>
      <c r="O160">
        <v>0</v>
      </c>
    </row>
    <row r="161" spans="14:15" x14ac:dyDescent="0.2">
      <c r="N161">
        <v>44</v>
      </c>
      <c r="O161">
        <v>0</v>
      </c>
    </row>
    <row r="162" spans="14:15" x14ac:dyDescent="0.2">
      <c r="N162">
        <v>7</v>
      </c>
      <c r="O162">
        <v>0</v>
      </c>
    </row>
    <row r="163" spans="14:15" x14ac:dyDescent="0.2">
      <c r="N163">
        <v>15</v>
      </c>
      <c r="O163">
        <v>0</v>
      </c>
    </row>
    <row r="164" spans="14:15" x14ac:dyDescent="0.2">
      <c r="N164">
        <v>12</v>
      </c>
      <c r="O164">
        <v>0</v>
      </c>
    </row>
    <row r="165" spans="14:15" x14ac:dyDescent="0.2">
      <c r="N165">
        <v>47</v>
      </c>
      <c r="O165">
        <v>0</v>
      </c>
    </row>
    <row r="166" spans="14:15" x14ac:dyDescent="0.2">
      <c r="N166">
        <v>1</v>
      </c>
      <c r="O166">
        <v>0</v>
      </c>
    </row>
    <row r="167" spans="14:15" x14ac:dyDescent="0.2">
      <c r="N167">
        <v>13</v>
      </c>
      <c r="O167">
        <v>0</v>
      </c>
    </row>
    <row r="168" spans="14:15" x14ac:dyDescent="0.2">
      <c r="N168">
        <v>12</v>
      </c>
      <c r="O168">
        <v>0</v>
      </c>
    </row>
    <row r="169" spans="14:15" x14ac:dyDescent="0.2">
      <c r="N169">
        <v>11</v>
      </c>
      <c r="O169">
        <v>0</v>
      </c>
    </row>
    <row r="170" spans="14:15" x14ac:dyDescent="0.2">
      <c r="N170">
        <v>1</v>
      </c>
      <c r="O170">
        <v>0</v>
      </c>
    </row>
    <row r="171" spans="14:15" x14ac:dyDescent="0.2">
      <c r="N171">
        <v>9</v>
      </c>
      <c r="O171">
        <v>0</v>
      </c>
    </row>
    <row r="172" spans="14:15" x14ac:dyDescent="0.2">
      <c r="N172">
        <v>3</v>
      </c>
      <c r="O172">
        <v>0</v>
      </c>
    </row>
    <row r="173" spans="14:15" x14ac:dyDescent="0.2">
      <c r="N173">
        <v>2</v>
      </c>
      <c r="O173">
        <v>0</v>
      </c>
    </row>
    <row r="174" spans="14:15" x14ac:dyDescent="0.2">
      <c r="N174">
        <v>47</v>
      </c>
      <c r="O174">
        <v>0</v>
      </c>
    </row>
    <row r="175" spans="14:15" x14ac:dyDescent="0.2">
      <c r="N175">
        <v>2</v>
      </c>
      <c r="O175">
        <v>0</v>
      </c>
    </row>
    <row r="176" spans="14:15" x14ac:dyDescent="0.2">
      <c r="N176">
        <v>8</v>
      </c>
      <c r="O176">
        <v>0</v>
      </c>
    </row>
    <row r="177" spans="14:15" x14ac:dyDescent="0.2">
      <c r="N177">
        <v>21</v>
      </c>
      <c r="O177">
        <v>0</v>
      </c>
    </row>
    <row r="178" spans="14:15" x14ac:dyDescent="0.2">
      <c r="N178">
        <v>37</v>
      </c>
      <c r="O178">
        <v>0</v>
      </c>
    </row>
    <row r="179" spans="14:15" x14ac:dyDescent="0.2">
      <c r="N179">
        <v>4</v>
      </c>
      <c r="O179">
        <v>0</v>
      </c>
    </row>
    <row r="180" spans="14:15" x14ac:dyDescent="0.2">
      <c r="N180">
        <v>5</v>
      </c>
      <c r="O180">
        <v>0</v>
      </c>
    </row>
    <row r="181" spans="14:15" x14ac:dyDescent="0.2">
      <c r="N181">
        <v>36</v>
      </c>
      <c r="O181">
        <v>0</v>
      </c>
    </row>
    <row r="182" spans="14:15" x14ac:dyDescent="0.2">
      <c r="N182">
        <v>4</v>
      </c>
      <c r="O182">
        <v>0</v>
      </c>
    </row>
    <row r="183" spans="14:15" x14ac:dyDescent="0.2">
      <c r="N183">
        <v>12</v>
      </c>
      <c r="O183">
        <v>0</v>
      </c>
    </row>
    <row r="184" spans="14:15" x14ac:dyDescent="0.2">
      <c r="N184">
        <v>26</v>
      </c>
      <c r="O184">
        <v>0</v>
      </c>
    </row>
    <row r="185" spans="14:15" x14ac:dyDescent="0.2">
      <c r="N185">
        <v>3</v>
      </c>
      <c r="O185">
        <v>0</v>
      </c>
    </row>
    <row r="186" spans="14:15" x14ac:dyDescent="0.2">
      <c r="N186">
        <v>3</v>
      </c>
      <c r="O186">
        <v>0</v>
      </c>
    </row>
    <row r="187" spans="14:15" x14ac:dyDescent="0.2">
      <c r="N187">
        <v>3</v>
      </c>
      <c r="O187">
        <v>0</v>
      </c>
    </row>
    <row r="188" spans="14:15" x14ac:dyDescent="0.2">
      <c r="N188">
        <v>8</v>
      </c>
      <c r="O188">
        <v>0</v>
      </c>
    </row>
    <row r="189" spans="14:15" x14ac:dyDescent="0.2">
      <c r="N189">
        <v>12</v>
      </c>
      <c r="O189">
        <v>0</v>
      </c>
    </row>
    <row r="190" spans="14:15" x14ac:dyDescent="0.2">
      <c r="N190">
        <v>15</v>
      </c>
      <c r="O190">
        <v>0</v>
      </c>
    </row>
    <row r="191" spans="14:15" x14ac:dyDescent="0.2">
      <c r="N191">
        <v>6</v>
      </c>
      <c r="O191">
        <v>0</v>
      </c>
    </row>
    <row r="192" spans="14:15" x14ac:dyDescent="0.2">
      <c r="N192">
        <v>26</v>
      </c>
      <c r="O192">
        <v>0</v>
      </c>
    </row>
    <row r="193" spans="14:15" x14ac:dyDescent="0.2">
      <c r="N193">
        <v>3</v>
      </c>
      <c r="O193">
        <v>0</v>
      </c>
    </row>
    <row r="194" spans="14:15" x14ac:dyDescent="0.2">
      <c r="N194">
        <v>3</v>
      </c>
      <c r="O194">
        <v>0</v>
      </c>
    </row>
    <row r="195" spans="14:15" x14ac:dyDescent="0.2">
      <c r="N195">
        <v>13</v>
      </c>
      <c r="O195">
        <v>0</v>
      </c>
    </row>
    <row r="196" spans="14:15" x14ac:dyDescent="0.2">
      <c r="N196">
        <v>7</v>
      </c>
      <c r="O196">
        <v>0</v>
      </c>
    </row>
    <row r="197" spans="14:15" x14ac:dyDescent="0.2">
      <c r="N197">
        <v>3</v>
      </c>
      <c r="O197">
        <v>0</v>
      </c>
    </row>
    <row r="198" spans="14:15" x14ac:dyDescent="0.2">
      <c r="N198">
        <v>16</v>
      </c>
      <c r="O198">
        <v>0</v>
      </c>
    </row>
    <row r="199" spans="14:15" x14ac:dyDescent="0.2">
      <c r="N199">
        <v>15</v>
      </c>
      <c r="O199">
        <v>0</v>
      </c>
    </row>
    <row r="200" spans="14:15" x14ac:dyDescent="0.2">
      <c r="N200">
        <v>6</v>
      </c>
      <c r="O200">
        <v>0</v>
      </c>
    </row>
    <row r="201" spans="14:15" x14ac:dyDescent="0.2">
      <c r="N201">
        <v>13</v>
      </c>
      <c r="O201">
        <v>0</v>
      </c>
    </row>
    <row r="202" spans="14:15" x14ac:dyDescent="0.2">
      <c r="N202">
        <v>11</v>
      </c>
      <c r="O202">
        <v>0</v>
      </c>
    </row>
    <row r="203" spans="14:15" x14ac:dyDescent="0.2">
      <c r="N203">
        <v>12</v>
      </c>
      <c r="O203">
        <v>0</v>
      </c>
    </row>
    <row r="204" spans="14:15" x14ac:dyDescent="0.2">
      <c r="N204">
        <v>11</v>
      </c>
      <c r="O204">
        <v>0</v>
      </c>
    </row>
    <row r="205" spans="14:15" x14ac:dyDescent="0.2">
      <c r="N205">
        <v>15</v>
      </c>
      <c r="O205">
        <v>0</v>
      </c>
    </row>
    <row r="206" spans="14:15" x14ac:dyDescent="0.2">
      <c r="N206">
        <v>26</v>
      </c>
      <c r="O206">
        <v>0</v>
      </c>
    </row>
    <row r="207" spans="14:15" x14ac:dyDescent="0.2">
      <c r="N207">
        <v>17</v>
      </c>
      <c r="O207">
        <v>0</v>
      </c>
    </row>
    <row r="208" spans="14:15" x14ac:dyDescent="0.2">
      <c r="N208">
        <v>48</v>
      </c>
      <c r="O208">
        <v>0</v>
      </c>
    </row>
    <row r="209" spans="14:15" x14ac:dyDescent="0.2">
      <c r="N209">
        <v>11</v>
      </c>
      <c r="O209">
        <v>0</v>
      </c>
    </row>
    <row r="210" spans="14:15" x14ac:dyDescent="0.2">
      <c r="N210">
        <v>1</v>
      </c>
      <c r="O210">
        <v>0</v>
      </c>
    </row>
    <row r="211" spans="14:15" x14ac:dyDescent="0.2">
      <c r="N211">
        <v>6</v>
      </c>
      <c r="O211">
        <v>0</v>
      </c>
    </row>
    <row r="212" spans="14:15" x14ac:dyDescent="0.2">
      <c r="N212">
        <v>9</v>
      </c>
      <c r="O212">
        <v>0</v>
      </c>
    </row>
    <row r="213" spans="14:15" x14ac:dyDescent="0.2">
      <c r="N213">
        <v>23</v>
      </c>
      <c r="O213">
        <v>0</v>
      </c>
    </row>
    <row r="214" spans="14:15" x14ac:dyDescent="0.2">
      <c r="N214">
        <v>4</v>
      </c>
      <c r="O214">
        <v>0</v>
      </c>
    </row>
    <row r="215" spans="14:15" x14ac:dyDescent="0.2">
      <c r="N215">
        <v>25</v>
      </c>
      <c r="O215">
        <v>0</v>
      </c>
    </row>
    <row r="216" spans="14:15" x14ac:dyDescent="0.2">
      <c r="N216">
        <v>5</v>
      </c>
      <c r="O216">
        <v>0</v>
      </c>
    </row>
    <row r="217" spans="14:15" x14ac:dyDescent="0.2">
      <c r="N217">
        <v>17</v>
      </c>
      <c r="O217">
        <v>1</v>
      </c>
    </row>
    <row r="218" spans="14:15" x14ac:dyDescent="0.2">
      <c r="N218">
        <v>4</v>
      </c>
      <c r="O218">
        <v>0</v>
      </c>
    </row>
    <row r="219" spans="14:15" x14ac:dyDescent="0.2">
      <c r="N219">
        <v>26</v>
      </c>
      <c r="O219">
        <v>0</v>
      </c>
    </row>
    <row r="220" spans="14:15" x14ac:dyDescent="0.2">
      <c r="N220">
        <v>2</v>
      </c>
      <c r="O220">
        <v>0</v>
      </c>
    </row>
    <row r="221" spans="14:15" x14ac:dyDescent="0.2">
      <c r="N221">
        <v>10</v>
      </c>
      <c r="O221">
        <v>0</v>
      </c>
    </row>
    <row r="222" spans="14:15" x14ac:dyDescent="0.2">
      <c r="N222">
        <v>18</v>
      </c>
      <c r="O222">
        <v>0</v>
      </c>
    </row>
    <row r="223" spans="14:15" x14ac:dyDescent="0.2">
      <c r="N223">
        <v>31</v>
      </c>
      <c r="O223">
        <v>0</v>
      </c>
    </row>
    <row r="224" spans="14:15" x14ac:dyDescent="0.2">
      <c r="N224">
        <v>2</v>
      </c>
      <c r="O224">
        <v>0</v>
      </c>
    </row>
    <row r="225" spans="14:15" x14ac:dyDescent="0.2">
      <c r="N225">
        <v>31</v>
      </c>
      <c r="O225">
        <v>0</v>
      </c>
    </row>
    <row r="226" spans="14:15" x14ac:dyDescent="0.2">
      <c r="N226">
        <v>17</v>
      </c>
      <c r="O226">
        <v>0</v>
      </c>
    </row>
    <row r="227" spans="14:15" x14ac:dyDescent="0.2">
      <c r="N227">
        <v>7</v>
      </c>
      <c r="O227">
        <v>0</v>
      </c>
    </row>
    <row r="228" spans="14:15" x14ac:dyDescent="0.2">
      <c r="N228">
        <v>25</v>
      </c>
      <c r="O228">
        <v>0</v>
      </c>
    </row>
    <row r="229" spans="14:15" x14ac:dyDescent="0.2">
      <c r="N229">
        <v>7</v>
      </c>
      <c r="O229">
        <v>0</v>
      </c>
    </row>
    <row r="230" spans="14:15" x14ac:dyDescent="0.2">
      <c r="N230">
        <v>19</v>
      </c>
      <c r="O230">
        <v>0</v>
      </c>
    </row>
    <row r="231" spans="14:15" x14ac:dyDescent="0.2">
      <c r="N231">
        <v>5</v>
      </c>
      <c r="O231">
        <v>0</v>
      </c>
    </row>
    <row r="232" spans="14:15" x14ac:dyDescent="0.2">
      <c r="N232">
        <v>28</v>
      </c>
      <c r="O232">
        <v>0</v>
      </c>
    </row>
    <row r="233" spans="14:15" x14ac:dyDescent="0.2">
      <c r="N233">
        <v>18</v>
      </c>
      <c r="O233">
        <v>0</v>
      </c>
    </row>
    <row r="234" spans="14:15" x14ac:dyDescent="0.2">
      <c r="N234">
        <v>13</v>
      </c>
      <c r="O234">
        <v>0</v>
      </c>
    </row>
    <row r="235" spans="14:15" x14ac:dyDescent="0.2">
      <c r="N235">
        <v>9</v>
      </c>
      <c r="O235">
        <v>0</v>
      </c>
    </row>
    <row r="236" spans="14:15" x14ac:dyDescent="0.2">
      <c r="N236">
        <v>15</v>
      </c>
      <c r="O236">
        <v>0</v>
      </c>
    </row>
    <row r="237" spans="14:15" x14ac:dyDescent="0.2">
      <c r="N237">
        <v>16</v>
      </c>
      <c r="O237">
        <v>0</v>
      </c>
    </row>
    <row r="238" spans="14:15" x14ac:dyDescent="0.2">
      <c r="N238">
        <v>8</v>
      </c>
      <c r="O238">
        <v>0</v>
      </c>
    </row>
    <row r="239" spans="14:15" x14ac:dyDescent="0.2">
      <c r="N239">
        <v>26</v>
      </c>
      <c r="O239">
        <v>0</v>
      </c>
    </row>
    <row r="240" spans="14:15" x14ac:dyDescent="0.2">
      <c r="N240">
        <v>1</v>
      </c>
      <c r="O240">
        <v>0</v>
      </c>
    </row>
    <row r="241" spans="14:15" x14ac:dyDescent="0.2">
      <c r="N241">
        <v>2</v>
      </c>
      <c r="O241">
        <v>0</v>
      </c>
    </row>
    <row r="242" spans="14:15" x14ac:dyDescent="0.2">
      <c r="N242">
        <v>13</v>
      </c>
      <c r="O242">
        <v>0</v>
      </c>
    </row>
    <row r="243" spans="14:15" x14ac:dyDescent="0.2">
      <c r="N243">
        <v>3</v>
      </c>
      <c r="O243">
        <v>0</v>
      </c>
    </row>
    <row r="244" spans="14:15" x14ac:dyDescent="0.2">
      <c r="N244">
        <v>22</v>
      </c>
      <c r="O244">
        <v>0</v>
      </c>
    </row>
    <row r="245" spans="14:15" x14ac:dyDescent="0.2">
      <c r="N245">
        <v>17</v>
      </c>
      <c r="O245">
        <v>0</v>
      </c>
    </row>
    <row r="246" spans="14:15" x14ac:dyDescent="0.2">
      <c r="N246">
        <v>17</v>
      </c>
      <c r="O246">
        <v>0</v>
      </c>
    </row>
    <row r="247" spans="14:15" x14ac:dyDescent="0.2">
      <c r="N247">
        <v>4</v>
      </c>
      <c r="O247">
        <v>0</v>
      </c>
    </row>
    <row r="248" spans="14:15" x14ac:dyDescent="0.2">
      <c r="N248">
        <v>4</v>
      </c>
      <c r="O248">
        <v>0</v>
      </c>
    </row>
    <row r="249" spans="14:15" x14ac:dyDescent="0.2">
      <c r="N249">
        <v>20</v>
      </c>
      <c r="O249">
        <v>0</v>
      </c>
    </row>
    <row r="250" spans="14:15" x14ac:dyDescent="0.2">
      <c r="N250">
        <v>15</v>
      </c>
      <c r="O250">
        <v>1</v>
      </c>
    </row>
    <row r="251" spans="14:15" x14ac:dyDescent="0.2">
      <c r="N251">
        <v>7</v>
      </c>
      <c r="O251">
        <v>0</v>
      </c>
    </row>
    <row r="252" spans="14:15" x14ac:dyDescent="0.2">
      <c r="N252">
        <v>10</v>
      </c>
      <c r="O252">
        <v>0</v>
      </c>
    </row>
    <row r="253" spans="14:15" x14ac:dyDescent="0.2">
      <c r="N253">
        <v>52</v>
      </c>
      <c r="O253">
        <v>0</v>
      </c>
    </row>
    <row r="254" spans="14:15" x14ac:dyDescent="0.2">
      <c r="N254">
        <v>46</v>
      </c>
      <c r="O254">
        <v>0</v>
      </c>
    </row>
    <row r="255" spans="14:15" x14ac:dyDescent="0.2">
      <c r="N255">
        <v>13</v>
      </c>
      <c r="O255">
        <v>0</v>
      </c>
    </row>
    <row r="256" spans="14:15" x14ac:dyDescent="0.2">
      <c r="N256">
        <v>33</v>
      </c>
      <c r="O256">
        <v>0</v>
      </c>
    </row>
    <row r="257" spans="14:15" x14ac:dyDescent="0.2">
      <c r="N257">
        <v>5</v>
      </c>
      <c r="O257">
        <v>0</v>
      </c>
    </row>
    <row r="258" spans="14:15" x14ac:dyDescent="0.2">
      <c r="N258">
        <v>20</v>
      </c>
      <c r="O258">
        <v>0</v>
      </c>
    </row>
    <row r="259" spans="14:15" x14ac:dyDescent="0.2">
      <c r="N259">
        <v>6</v>
      </c>
      <c r="O259">
        <v>0</v>
      </c>
    </row>
    <row r="260" spans="14:15" x14ac:dyDescent="0.2">
      <c r="N260">
        <v>28</v>
      </c>
      <c r="O260">
        <v>0</v>
      </c>
    </row>
    <row r="261" spans="14:15" x14ac:dyDescent="0.2">
      <c r="N261">
        <v>35</v>
      </c>
      <c r="O261">
        <v>0</v>
      </c>
    </row>
    <row r="262" spans="14:15" x14ac:dyDescent="0.2">
      <c r="N262">
        <v>1</v>
      </c>
      <c r="O262">
        <v>0</v>
      </c>
    </row>
    <row r="263" spans="14:15" x14ac:dyDescent="0.2">
      <c r="N263">
        <v>17</v>
      </c>
      <c r="O263">
        <v>0</v>
      </c>
    </row>
    <row r="264" spans="14:15" x14ac:dyDescent="0.2">
      <c r="N264">
        <v>16</v>
      </c>
      <c r="O264">
        <v>0</v>
      </c>
    </row>
    <row r="265" spans="14:15" x14ac:dyDescent="0.2">
      <c r="N265">
        <v>16</v>
      </c>
      <c r="O265">
        <v>0</v>
      </c>
    </row>
    <row r="266" spans="14:15" x14ac:dyDescent="0.2">
      <c r="N266">
        <v>2</v>
      </c>
      <c r="O266">
        <v>0</v>
      </c>
    </row>
    <row r="267" spans="14:15" x14ac:dyDescent="0.2">
      <c r="N267">
        <v>21</v>
      </c>
      <c r="O267">
        <v>0</v>
      </c>
    </row>
    <row r="268" spans="14:15" x14ac:dyDescent="0.2">
      <c r="N268">
        <v>8</v>
      </c>
      <c r="O268">
        <v>0</v>
      </c>
    </row>
    <row r="269" spans="14:15" x14ac:dyDescent="0.2">
      <c r="N269">
        <v>2</v>
      </c>
      <c r="O269">
        <v>0</v>
      </c>
    </row>
    <row r="270" spans="14:15" x14ac:dyDescent="0.2">
      <c r="N270">
        <v>5</v>
      </c>
      <c r="O270">
        <v>0</v>
      </c>
    </row>
    <row r="271" spans="14:15" x14ac:dyDescent="0.2">
      <c r="N271">
        <v>25</v>
      </c>
      <c r="O271">
        <v>0</v>
      </c>
    </row>
    <row r="272" spans="14:15" x14ac:dyDescent="0.2">
      <c r="N272">
        <v>13</v>
      </c>
      <c r="O272">
        <v>0</v>
      </c>
    </row>
    <row r="273" spans="14:15" x14ac:dyDescent="0.2">
      <c r="N273">
        <v>10</v>
      </c>
      <c r="O273">
        <v>0</v>
      </c>
    </row>
    <row r="274" spans="14:15" x14ac:dyDescent="0.2">
      <c r="N274">
        <v>14</v>
      </c>
      <c r="O274">
        <v>0</v>
      </c>
    </row>
    <row r="275" spans="14:15" x14ac:dyDescent="0.2">
      <c r="N275">
        <v>6</v>
      </c>
      <c r="O275">
        <v>0</v>
      </c>
    </row>
    <row r="276" spans="14:15" x14ac:dyDescent="0.2">
      <c r="N276">
        <v>18</v>
      </c>
      <c r="O276">
        <v>0</v>
      </c>
    </row>
    <row r="277" spans="14:15" x14ac:dyDescent="0.2">
      <c r="N277">
        <v>11</v>
      </c>
      <c r="O277">
        <v>0</v>
      </c>
    </row>
    <row r="278" spans="14:15" x14ac:dyDescent="0.2">
      <c r="N278">
        <v>52</v>
      </c>
      <c r="O278">
        <v>0</v>
      </c>
    </row>
    <row r="279" spans="14:15" x14ac:dyDescent="0.2">
      <c r="N279">
        <v>2</v>
      </c>
      <c r="O279">
        <v>0</v>
      </c>
    </row>
    <row r="280" spans="14:15" x14ac:dyDescent="0.2">
      <c r="N280">
        <v>9</v>
      </c>
      <c r="O280">
        <v>0</v>
      </c>
    </row>
    <row r="281" spans="14:15" x14ac:dyDescent="0.2">
      <c r="N281">
        <v>15</v>
      </c>
      <c r="O281">
        <v>0</v>
      </c>
    </row>
    <row r="282" spans="14:15" x14ac:dyDescent="0.2">
      <c r="N282">
        <v>8</v>
      </c>
      <c r="O282">
        <v>0</v>
      </c>
    </row>
    <row r="283" spans="14:15" x14ac:dyDescent="0.2">
      <c r="N283">
        <v>15</v>
      </c>
      <c r="O283">
        <v>0</v>
      </c>
    </row>
    <row r="284" spans="14:15" x14ac:dyDescent="0.2">
      <c r="N284">
        <v>4</v>
      </c>
      <c r="O284">
        <v>0</v>
      </c>
    </row>
    <row r="285" spans="14:15" x14ac:dyDescent="0.2">
      <c r="N285">
        <v>5</v>
      </c>
      <c r="O285">
        <v>0</v>
      </c>
    </row>
    <row r="286" spans="14:15" x14ac:dyDescent="0.2">
      <c r="N286">
        <v>13</v>
      </c>
      <c r="O286">
        <v>0</v>
      </c>
    </row>
    <row r="287" spans="14:15" x14ac:dyDescent="0.2">
      <c r="N287">
        <v>14</v>
      </c>
      <c r="O287">
        <v>0</v>
      </c>
    </row>
    <row r="288" spans="14:15" x14ac:dyDescent="0.2">
      <c r="N288">
        <v>14</v>
      </c>
      <c r="O288">
        <v>0</v>
      </c>
    </row>
    <row r="289" spans="14:15" x14ac:dyDescent="0.2">
      <c r="N289">
        <v>7</v>
      </c>
      <c r="O289">
        <v>0</v>
      </c>
    </row>
    <row r="290" spans="14:15" x14ac:dyDescent="0.2">
      <c r="N290">
        <v>4</v>
      </c>
      <c r="O290">
        <v>0</v>
      </c>
    </row>
    <row r="291" spans="14:15" x14ac:dyDescent="0.2">
      <c r="N291">
        <v>2</v>
      </c>
      <c r="O291">
        <v>0</v>
      </c>
    </row>
    <row r="292" spans="14:15" x14ac:dyDescent="0.2">
      <c r="N292">
        <v>1</v>
      </c>
      <c r="O292">
        <v>0</v>
      </c>
    </row>
    <row r="293" spans="14:15" x14ac:dyDescent="0.2">
      <c r="N293">
        <v>11</v>
      </c>
      <c r="O293">
        <v>0</v>
      </c>
    </row>
    <row r="294" spans="14:15" x14ac:dyDescent="0.2">
      <c r="N294">
        <v>1</v>
      </c>
      <c r="O294">
        <v>0</v>
      </c>
    </row>
    <row r="295" spans="14:15" x14ac:dyDescent="0.2">
      <c r="N295">
        <v>16</v>
      </c>
      <c r="O295">
        <v>0</v>
      </c>
    </row>
    <row r="296" spans="14:15" x14ac:dyDescent="0.2">
      <c r="N296">
        <v>2</v>
      </c>
      <c r="O296">
        <v>0</v>
      </c>
    </row>
    <row r="297" spans="14:15" x14ac:dyDescent="0.2">
      <c r="N297">
        <v>35</v>
      </c>
      <c r="O297">
        <v>0</v>
      </c>
    </row>
    <row r="298" spans="14:15" x14ac:dyDescent="0.2">
      <c r="N298">
        <v>8</v>
      </c>
      <c r="O298">
        <v>0</v>
      </c>
    </row>
    <row r="299" spans="14:15" x14ac:dyDescent="0.2">
      <c r="N299">
        <v>10</v>
      </c>
      <c r="O299">
        <v>0</v>
      </c>
    </row>
    <row r="300" spans="14:15" x14ac:dyDescent="0.2">
      <c r="N300">
        <v>8</v>
      </c>
      <c r="O300">
        <v>0</v>
      </c>
    </row>
    <row r="301" spans="14:15" x14ac:dyDescent="0.2">
      <c r="N301">
        <v>12</v>
      </c>
      <c r="O301">
        <v>0</v>
      </c>
    </row>
    <row r="302" spans="14:15" x14ac:dyDescent="0.2">
      <c r="N302">
        <v>12</v>
      </c>
      <c r="O302">
        <v>0</v>
      </c>
    </row>
    <row r="303" spans="14:15" x14ac:dyDescent="0.2">
      <c r="N303">
        <v>2</v>
      </c>
      <c r="O303">
        <v>0</v>
      </c>
    </row>
    <row r="304" spans="14:15" x14ac:dyDescent="0.2">
      <c r="N304">
        <v>7</v>
      </c>
      <c r="O304">
        <v>0</v>
      </c>
    </row>
    <row r="305" spans="14:15" x14ac:dyDescent="0.2">
      <c r="N305">
        <v>6</v>
      </c>
      <c r="O305">
        <v>0</v>
      </c>
    </row>
    <row r="306" spans="14:15" x14ac:dyDescent="0.2">
      <c r="N306">
        <v>11</v>
      </c>
      <c r="O306">
        <v>0</v>
      </c>
    </row>
    <row r="307" spans="14:15" x14ac:dyDescent="0.2">
      <c r="N307">
        <v>0</v>
      </c>
      <c r="O307">
        <v>0</v>
      </c>
    </row>
    <row r="308" spans="14:15" x14ac:dyDescent="0.2">
      <c r="N308">
        <v>41</v>
      </c>
      <c r="O308">
        <v>0</v>
      </c>
    </row>
    <row r="309" spans="14:15" x14ac:dyDescent="0.2">
      <c r="N309">
        <v>31</v>
      </c>
      <c r="O309">
        <v>1</v>
      </c>
    </row>
    <row r="310" spans="14:15" x14ac:dyDescent="0.2">
      <c r="N310">
        <v>35</v>
      </c>
      <c r="O310">
        <v>0</v>
      </c>
    </row>
    <row r="311" spans="14:15" x14ac:dyDescent="0.2">
      <c r="N311">
        <v>1</v>
      </c>
      <c r="O311">
        <v>0</v>
      </c>
    </row>
    <row r="312" spans="14:15" x14ac:dyDescent="0.2">
      <c r="N312">
        <v>11</v>
      </c>
      <c r="O312">
        <v>0</v>
      </c>
    </row>
    <row r="313" spans="14:15" x14ac:dyDescent="0.2">
      <c r="N313">
        <v>6</v>
      </c>
      <c r="O313">
        <v>0</v>
      </c>
    </row>
    <row r="314" spans="14:15" x14ac:dyDescent="0.2">
      <c r="N314">
        <v>19</v>
      </c>
      <c r="O314">
        <v>0</v>
      </c>
    </row>
    <row r="315" spans="14:15" x14ac:dyDescent="0.2">
      <c r="N315">
        <v>24</v>
      </c>
      <c r="O315">
        <v>0</v>
      </c>
    </row>
    <row r="316" spans="14:15" x14ac:dyDescent="0.2">
      <c r="N316">
        <v>20</v>
      </c>
      <c r="O316">
        <v>0</v>
      </c>
    </row>
    <row r="317" spans="14:15" x14ac:dyDescent="0.2">
      <c r="N317">
        <v>8</v>
      </c>
      <c r="O317">
        <v>0</v>
      </c>
    </row>
    <row r="318" spans="14:15" x14ac:dyDescent="0.2">
      <c r="N318">
        <v>2</v>
      </c>
      <c r="O318">
        <v>0</v>
      </c>
    </row>
    <row r="319" spans="14:15" x14ac:dyDescent="0.2">
      <c r="N319">
        <v>18</v>
      </c>
      <c r="O319">
        <v>0</v>
      </c>
    </row>
    <row r="320" spans="14:15" x14ac:dyDescent="0.2">
      <c r="N320">
        <v>4</v>
      </c>
      <c r="O320">
        <v>0</v>
      </c>
    </row>
    <row r="321" spans="14:15" x14ac:dyDescent="0.2">
      <c r="N321">
        <v>22</v>
      </c>
      <c r="O321">
        <v>0</v>
      </c>
    </row>
    <row r="322" spans="14:15" x14ac:dyDescent="0.2">
      <c r="N322">
        <v>7</v>
      </c>
      <c r="O322">
        <v>0</v>
      </c>
    </row>
    <row r="323" spans="14:15" x14ac:dyDescent="0.2">
      <c r="N323">
        <v>2</v>
      </c>
      <c r="O323">
        <v>0</v>
      </c>
    </row>
    <row r="324" spans="14:15" x14ac:dyDescent="0.2">
      <c r="N324">
        <v>19</v>
      </c>
      <c r="O324">
        <v>0</v>
      </c>
    </row>
    <row r="325" spans="14:15" x14ac:dyDescent="0.2">
      <c r="N325">
        <v>9</v>
      </c>
      <c r="O325">
        <v>0</v>
      </c>
    </row>
    <row r="326" spans="14:15" x14ac:dyDescent="0.2">
      <c r="N326">
        <v>12</v>
      </c>
      <c r="O326">
        <v>0</v>
      </c>
    </row>
    <row r="327" spans="14:15" x14ac:dyDescent="0.2">
      <c r="N327">
        <v>1</v>
      </c>
      <c r="O327">
        <v>0</v>
      </c>
    </row>
    <row r="328" spans="14:15" x14ac:dyDescent="0.2">
      <c r="N328">
        <v>1</v>
      </c>
      <c r="O328">
        <v>0</v>
      </c>
    </row>
    <row r="329" spans="14:15" x14ac:dyDescent="0.2">
      <c r="N329">
        <v>18</v>
      </c>
      <c r="O329">
        <v>0</v>
      </c>
    </row>
    <row r="330" spans="14:15" x14ac:dyDescent="0.2">
      <c r="N330">
        <v>12</v>
      </c>
      <c r="O330">
        <v>0</v>
      </c>
    </row>
    <row r="331" spans="14:15" x14ac:dyDescent="0.2">
      <c r="N331">
        <v>7</v>
      </c>
      <c r="O331">
        <v>0</v>
      </c>
    </row>
    <row r="332" spans="14:15" x14ac:dyDescent="0.2">
      <c r="N332">
        <v>23</v>
      </c>
      <c r="O332">
        <v>0</v>
      </c>
    </row>
    <row r="333" spans="14:15" x14ac:dyDescent="0.2">
      <c r="N333">
        <v>7</v>
      </c>
      <c r="O333">
        <v>0</v>
      </c>
    </row>
    <row r="334" spans="14:15" x14ac:dyDescent="0.2">
      <c r="N334">
        <v>43</v>
      </c>
      <c r="O334">
        <v>2</v>
      </c>
    </row>
    <row r="335" spans="14:15" x14ac:dyDescent="0.2">
      <c r="N335">
        <v>1</v>
      </c>
      <c r="O335">
        <v>0</v>
      </c>
    </row>
    <row r="336" spans="14:15" x14ac:dyDescent="0.2">
      <c r="N336">
        <v>5</v>
      </c>
      <c r="O336">
        <v>0</v>
      </c>
    </row>
    <row r="337" spans="14:15" x14ac:dyDescent="0.2">
      <c r="N337">
        <v>15</v>
      </c>
      <c r="O337">
        <v>0</v>
      </c>
    </row>
    <row r="338" spans="14:15" x14ac:dyDescent="0.2">
      <c r="N338">
        <v>3</v>
      </c>
      <c r="O338">
        <v>0</v>
      </c>
    </row>
    <row r="339" spans="14:15" x14ac:dyDescent="0.2">
      <c r="N339">
        <v>7</v>
      </c>
      <c r="O339">
        <v>0</v>
      </c>
    </row>
    <row r="340" spans="14:15" x14ac:dyDescent="0.2">
      <c r="N340">
        <v>22</v>
      </c>
      <c r="O340">
        <v>0</v>
      </c>
    </row>
    <row r="341" spans="14:15" x14ac:dyDescent="0.2">
      <c r="N341">
        <v>15</v>
      </c>
      <c r="O341">
        <v>0</v>
      </c>
    </row>
    <row r="342" spans="14:15" x14ac:dyDescent="0.2">
      <c r="N342">
        <v>4</v>
      </c>
      <c r="O342">
        <v>0</v>
      </c>
    </row>
    <row r="343" spans="14:15" x14ac:dyDescent="0.2">
      <c r="N343">
        <v>4</v>
      </c>
      <c r="O343">
        <v>0</v>
      </c>
    </row>
    <row r="344" spans="14:15" x14ac:dyDescent="0.2">
      <c r="N344">
        <v>16</v>
      </c>
      <c r="O344">
        <v>1</v>
      </c>
    </row>
    <row r="345" spans="14:15" x14ac:dyDescent="0.2">
      <c r="N345">
        <v>12</v>
      </c>
      <c r="O345">
        <v>0</v>
      </c>
    </row>
    <row r="346" spans="14:15" x14ac:dyDescent="0.2">
      <c r="N346">
        <v>0</v>
      </c>
      <c r="O346">
        <v>0</v>
      </c>
    </row>
    <row r="347" spans="14:15" x14ac:dyDescent="0.2">
      <c r="N347">
        <v>9</v>
      </c>
      <c r="O347">
        <v>0</v>
      </c>
    </row>
    <row r="348" spans="14:15" x14ac:dyDescent="0.2">
      <c r="N348">
        <v>4</v>
      </c>
      <c r="O348">
        <v>0</v>
      </c>
    </row>
    <row r="349" spans="14:15" x14ac:dyDescent="0.2">
      <c r="N349">
        <v>9</v>
      </c>
      <c r="O349">
        <v>0</v>
      </c>
    </row>
    <row r="350" spans="14:15" x14ac:dyDescent="0.2">
      <c r="N350">
        <v>2</v>
      </c>
      <c r="O350">
        <v>0</v>
      </c>
    </row>
    <row r="351" spans="14:15" x14ac:dyDescent="0.2">
      <c r="N351">
        <v>7</v>
      </c>
      <c r="O351">
        <v>0</v>
      </c>
    </row>
    <row r="352" spans="14:15" x14ac:dyDescent="0.2">
      <c r="N352">
        <v>24</v>
      </c>
      <c r="O352">
        <v>0</v>
      </c>
    </row>
    <row r="353" spans="14:15" x14ac:dyDescent="0.2">
      <c r="N353">
        <v>39</v>
      </c>
      <c r="O353">
        <v>0</v>
      </c>
    </row>
    <row r="354" spans="14:15" x14ac:dyDescent="0.2">
      <c r="N354">
        <v>18</v>
      </c>
      <c r="O354">
        <v>0</v>
      </c>
    </row>
    <row r="355" spans="14:15" x14ac:dyDescent="0.2">
      <c r="N355">
        <v>4</v>
      </c>
      <c r="O355">
        <v>0</v>
      </c>
    </row>
    <row r="356" spans="14:15" x14ac:dyDescent="0.2">
      <c r="N356">
        <v>14</v>
      </c>
      <c r="O356">
        <v>0</v>
      </c>
    </row>
    <row r="357" spans="14:15" x14ac:dyDescent="0.2">
      <c r="N357">
        <v>11</v>
      </c>
      <c r="O357">
        <v>0</v>
      </c>
    </row>
    <row r="358" spans="14:15" x14ac:dyDescent="0.2">
      <c r="N358">
        <v>13</v>
      </c>
      <c r="O358">
        <v>0</v>
      </c>
    </row>
    <row r="359" spans="14:15" x14ac:dyDescent="0.2">
      <c r="N359">
        <v>8</v>
      </c>
      <c r="O359">
        <v>0</v>
      </c>
    </row>
    <row r="360" spans="14:15" x14ac:dyDescent="0.2">
      <c r="N360">
        <v>3</v>
      </c>
      <c r="O360">
        <v>0</v>
      </c>
    </row>
    <row r="361" spans="14:15" x14ac:dyDescent="0.2">
      <c r="N361">
        <v>1</v>
      </c>
      <c r="O361">
        <v>0</v>
      </c>
    </row>
    <row r="362" spans="14:15" x14ac:dyDescent="0.2">
      <c r="N362">
        <v>20</v>
      </c>
      <c r="O362">
        <v>0</v>
      </c>
    </row>
    <row r="363" spans="14:15" x14ac:dyDescent="0.2">
      <c r="N363">
        <v>21</v>
      </c>
      <c r="O363">
        <v>0</v>
      </c>
    </row>
    <row r="364" spans="14:15" x14ac:dyDescent="0.2">
      <c r="N364">
        <v>7</v>
      </c>
      <c r="O364">
        <v>0</v>
      </c>
    </row>
    <row r="365" spans="14:15" x14ac:dyDescent="0.2">
      <c r="N365">
        <v>18</v>
      </c>
      <c r="O365">
        <v>0</v>
      </c>
    </row>
    <row r="366" spans="14:15" x14ac:dyDescent="0.2">
      <c r="N366">
        <v>2</v>
      </c>
      <c r="O366">
        <v>0</v>
      </c>
    </row>
    <row r="367" spans="14:15" x14ac:dyDescent="0.2">
      <c r="N367">
        <v>14</v>
      </c>
      <c r="O367">
        <v>0</v>
      </c>
    </row>
    <row r="368" spans="14:15" x14ac:dyDescent="0.2">
      <c r="N368">
        <v>12</v>
      </c>
      <c r="O368">
        <v>0</v>
      </c>
    </row>
    <row r="369" spans="14:15" x14ac:dyDescent="0.2">
      <c r="N369">
        <v>5</v>
      </c>
      <c r="O369">
        <v>0</v>
      </c>
    </row>
    <row r="370" spans="14:15" x14ac:dyDescent="0.2">
      <c r="N370">
        <v>17</v>
      </c>
      <c r="O370">
        <v>0</v>
      </c>
    </row>
    <row r="371" spans="14:15" x14ac:dyDescent="0.2">
      <c r="N371">
        <v>12</v>
      </c>
      <c r="O371">
        <v>0</v>
      </c>
    </row>
    <row r="372" spans="14:15" x14ac:dyDescent="0.2">
      <c r="N372">
        <v>1</v>
      </c>
      <c r="O372">
        <v>0</v>
      </c>
    </row>
    <row r="373" spans="14:15" x14ac:dyDescent="0.2">
      <c r="N373">
        <v>6</v>
      </c>
      <c r="O373">
        <v>0</v>
      </c>
    </row>
    <row r="374" spans="14:15" x14ac:dyDescent="0.2">
      <c r="N374">
        <v>3</v>
      </c>
      <c r="O374">
        <v>0</v>
      </c>
    </row>
    <row r="375" spans="14:15" x14ac:dyDescent="0.2">
      <c r="N375">
        <v>16</v>
      </c>
      <c r="O375">
        <v>0</v>
      </c>
    </row>
    <row r="376" spans="14:15" x14ac:dyDescent="0.2">
      <c r="N376">
        <v>4</v>
      </c>
      <c r="O376">
        <v>0</v>
      </c>
    </row>
    <row r="377" spans="14:15" x14ac:dyDescent="0.2">
      <c r="N377">
        <v>16</v>
      </c>
      <c r="O377">
        <v>0</v>
      </c>
    </row>
    <row r="378" spans="14:15" x14ac:dyDescent="0.2">
      <c r="N378">
        <v>5</v>
      </c>
      <c r="O378">
        <v>0</v>
      </c>
    </row>
    <row r="379" spans="14:15" x14ac:dyDescent="0.2">
      <c r="N379">
        <v>19</v>
      </c>
      <c r="O379">
        <v>0</v>
      </c>
    </row>
    <row r="380" spans="14:15" x14ac:dyDescent="0.2">
      <c r="N380">
        <v>4</v>
      </c>
      <c r="O380">
        <v>0</v>
      </c>
    </row>
    <row r="381" spans="14:15" x14ac:dyDescent="0.2">
      <c r="N381">
        <v>1</v>
      </c>
      <c r="O381">
        <v>0</v>
      </c>
    </row>
    <row r="382" spans="14:15" x14ac:dyDescent="0.2">
      <c r="N382">
        <v>3</v>
      </c>
      <c r="O382">
        <v>0</v>
      </c>
    </row>
    <row r="383" spans="14:15" x14ac:dyDescent="0.2">
      <c r="N383">
        <v>2</v>
      </c>
      <c r="O383">
        <v>0</v>
      </c>
    </row>
    <row r="384" spans="14:15" x14ac:dyDescent="0.2">
      <c r="N384">
        <v>18</v>
      </c>
      <c r="O384">
        <v>0</v>
      </c>
    </row>
    <row r="385" spans="14:15" x14ac:dyDescent="0.2">
      <c r="N385">
        <v>14</v>
      </c>
      <c r="O385">
        <v>0</v>
      </c>
    </row>
    <row r="386" spans="14:15" x14ac:dyDescent="0.2">
      <c r="N386">
        <v>38</v>
      </c>
      <c r="O386">
        <v>0</v>
      </c>
    </row>
    <row r="387" spans="14:15" x14ac:dyDescent="0.2">
      <c r="N387">
        <v>39</v>
      </c>
      <c r="O387">
        <v>0</v>
      </c>
    </row>
    <row r="388" spans="14:15" x14ac:dyDescent="0.2">
      <c r="N388">
        <v>12</v>
      </c>
      <c r="O388">
        <v>0</v>
      </c>
    </row>
    <row r="389" spans="14:15" x14ac:dyDescent="0.2">
      <c r="N389">
        <v>6</v>
      </c>
      <c r="O389">
        <v>0</v>
      </c>
    </row>
    <row r="390" spans="14:15" x14ac:dyDescent="0.2">
      <c r="N390">
        <v>2</v>
      </c>
      <c r="O390">
        <v>0</v>
      </c>
    </row>
    <row r="391" spans="14:15" x14ac:dyDescent="0.2">
      <c r="N391">
        <v>1</v>
      </c>
      <c r="O391">
        <v>0</v>
      </c>
    </row>
    <row r="392" spans="14:15" x14ac:dyDescent="0.2">
      <c r="N392">
        <v>6</v>
      </c>
      <c r="O392">
        <v>0</v>
      </c>
    </row>
    <row r="393" spans="14:15" x14ac:dyDescent="0.2">
      <c r="N393">
        <v>2</v>
      </c>
      <c r="O393">
        <v>0</v>
      </c>
    </row>
    <row r="394" spans="14:15" x14ac:dyDescent="0.2">
      <c r="N394">
        <v>4</v>
      </c>
      <c r="O394">
        <v>0</v>
      </c>
    </row>
    <row r="395" spans="14:15" x14ac:dyDescent="0.2">
      <c r="N395">
        <v>12</v>
      </c>
      <c r="O395">
        <v>0</v>
      </c>
    </row>
    <row r="396" spans="14:15" x14ac:dyDescent="0.2">
      <c r="N396">
        <v>17</v>
      </c>
      <c r="O396">
        <v>0</v>
      </c>
    </row>
    <row r="397" spans="14:15" x14ac:dyDescent="0.2">
      <c r="N397">
        <v>0</v>
      </c>
      <c r="O397">
        <v>0</v>
      </c>
    </row>
    <row r="398" spans="14:15" x14ac:dyDescent="0.2">
      <c r="N398">
        <v>3</v>
      </c>
      <c r="O398">
        <v>0</v>
      </c>
    </row>
    <row r="399" spans="14:15" x14ac:dyDescent="0.2">
      <c r="N399">
        <v>4</v>
      </c>
      <c r="O399">
        <v>0</v>
      </c>
    </row>
    <row r="400" spans="14:15" x14ac:dyDescent="0.2">
      <c r="N400">
        <v>10</v>
      </c>
      <c r="O400">
        <v>0</v>
      </c>
    </row>
    <row r="401" spans="14:15" x14ac:dyDescent="0.2">
      <c r="N401">
        <v>23</v>
      </c>
      <c r="O401">
        <v>0</v>
      </c>
    </row>
    <row r="402" spans="14:15" x14ac:dyDescent="0.2">
      <c r="N402">
        <v>29</v>
      </c>
      <c r="O402">
        <v>0</v>
      </c>
    </row>
    <row r="403" spans="14:15" x14ac:dyDescent="0.2">
      <c r="N403">
        <v>15</v>
      </c>
      <c r="O403">
        <v>0</v>
      </c>
    </row>
    <row r="404" spans="14:15" x14ac:dyDescent="0.2">
      <c r="N404">
        <v>15</v>
      </c>
      <c r="O404">
        <v>0</v>
      </c>
    </row>
    <row r="405" spans="14:15" x14ac:dyDescent="0.2">
      <c r="N405">
        <v>20</v>
      </c>
      <c r="O405">
        <v>0</v>
      </c>
    </row>
    <row r="406" spans="14:15" x14ac:dyDescent="0.2">
      <c r="N406">
        <v>15</v>
      </c>
      <c r="O406">
        <v>1</v>
      </c>
    </row>
    <row r="407" spans="14:15" x14ac:dyDescent="0.2">
      <c r="N407">
        <v>1</v>
      </c>
      <c r="O407">
        <v>0</v>
      </c>
    </row>
    <row r="408" spans="14:15" x14ac:dyDescent="0.2">
      <c r="N408">
        <v>9</v>
      </c>
      <c r="O408">
        <v>0</v>
      </c>
    </row>
    <row r="409" spans="14:15" x14ac:dyDescent="0.2">
      <c r="N409">
        <v>1</v>
      </c>
      <c r="O409">
        <v>0</v>
      </c>
    </row>
    <row r="410" spans="14:15" x14ac:dyDescent="0.2">
      <c r="N410">
        <v>2</v>
      </c>
      <c r="O410">
        <v>0</v>
      </c>
    </row>
    <row r="411" spans="14:15" x14ac:dyDescent="0.2">
      <c r="N411">
        <v>4</v>
      </c>
      <c r="O411">
        <v>0</v>
      </c>
    </row>
    <row r="412" spans="14:15" x14ac:dyDescent="0.2">
      <c r="N412">
        <v>4</v>
      </c>
      <c r="O412">
        <v>0</v>
      </c>
    </row>
    <row r="413" spans="14:15" x14ac:dyDescent="0.2">
      <c r="N413">
        <v>1</v>
      </c>
      <c r="O413">
        <v>0</v>
      </c>
    </row>
    <row r="414" spans="14:15" x14ac:dyDescent="0.2">
      <c r="N414">
        <v>13</v>
      </c>
      <c r="O414">
        <v>0</v>
      </c>
    </row>
    <row r="415" spans="14:15" x14ac:dyDescent="0.2">
      <c r="N415">
        <v>9</v>
      </c>
      <c r="O415">
        <v>0</v>
      </c>
    </row>
    <row r="416" spans="14:15" x14ac:dyDescent="0.2">
      <c r="N416">
        <v>29</v>
      </c>
      <c r="O416">
        <v>0</v>
      </c>
    </row>
    <row r="417" spans="14:15" x14ac:dyDescent="0.2">
      <c r="N417">
        <v>7</v>
      </c>
      <c r="O417">
        <v>0</v>
      </c>
    </row>
    <row r="418" spans="14:15" x14ac:dyDescent="0.2">
      <c r="N418">
        <v>48</v>
      </c>
      <c r="O418">
        <v>1</v>
      </c>
    </row>
    <row r="419" spans="14:15" x14ac:dyDescent="0.2">
      <c r="N419">
        <v>10</v>
      </c>
      <c r="O419">
        <v>0</v>
      </c>
    </row>
    <row r="420" spans="14:15" x14ac:dyDescent="0.2">
      <c r="N420">
        <v>4</v>
      </c>
      <c r="O420">
        <v>0</v>
      </c>
    </row>
    <row r="421" spans="14:15" x14ac:dyDescent="0.2">
      <c r="N421">
        <v>1</v>
      </c>
      <c r="O421">
        <v>0</v>
      </c>
    </row>
    <row r="422" spans="14:15" x14ac:dyDescent="0.2">
      <c r="N422">
        <v>4</v>
      </c>
      <c r="O422">
        <v>0</v>
      </c>
    </row>
    <row r="423" spans="14:15" x14ac:dyDescent="0.2">
      <c r="N423">
        <v>13</v>
      </c>
      <c r="O423">
        <v>0</v>
      </c>
    </row>
    <row r="424" spans="14:15" x14ac:dyDescent="0.2">
      <c r="N424">
        <v>30</v>
      </c>
      <c r="O424">
        <v>0</v>
      </c>
    </row>
    <row r="425" spans="14:15" x14ac:dyDescent="0.2">
      <c r="N425">
        <v>17</v>
      </c>
      <c r="O425">
        <v>0</v>
      </c>
    </row>
    <row r="426" spans="14:15" x14ac:dyDescent="0.2">
      <c r="N426">
        <v>8</v>
      </c>
      <c r="O426">
        <v>0</v>
      </c>
    </row>
    <row r="427" spans="14:15" x14ac:dyDescent="0.2">
      <c r="N427">
        <v>8</v>
      </c>
      <c r="O427">
        <v>0</v>
      </c>
    </row>
    <row r="428" spans="14:15" x14ac:dyDescent="0.2">
      <c r="N428">
        <v>44</v>
      </c>
      <c r="O428">
        <v>1</v>
      </c>
    </row>
    <row r="429" spans="14:15" x14ac:dyDescent="0.2">
      <c r="N429">
        <v>9</v>
      </c>
      <c r="O429">
        <v>0</v>
      </c>
    </row>
    <row r="430" spans="14:15" x14ac:dyDescent="0.2">
      <c r="N430">
        <v>6</v>
      </c>
      <c r="O430">
        <v>0</v>
      </c>
    </row>
    <row r="431" spans="14:15" x14ac:dyDescent="0.2">
      <c r="N431">
        <v>13</v>
      </c>
      <c r="O431">
        <v>0</v>
      </c>
    </row>
    <row r="432" spans="14:15" x14ac:dyDescent="0.2">
      <c r="N432">
        <v>12</v>
      </c>
      <c r="O432">
        <v>0</v>
      </c>
    </row>
    <row r="433" spans="14:15" x14ac:dyDescent="0.2">
      <c r="N433">
        <v>4</v>
      </c>
      <c r="O433">
        <v>0</v>
      </c>
    </row>
    <row r="434" spans="14:15" x14ac:dyDescent="0.2">
      <c r="N434">
        <v>13</v>
      </c>
      <c r="O434">
        <v>0</v>
      </c>
    </row>
    <row r="435" spans="14:15" x14ac:dyDescent="0.2">
      <c r="N435">
        <v>1</v>
      </c>
      <c r="O435">
        <v>0</v>
      </c>
    </row>
    <row r="436" spans="14:15" x14ac:dyDescent="0.2">
      <c r="N436">
        <v>0</v>
      </c>
      <c r="O436">
        <v>0</v>
      </c>
    </row>
    <row r="437" spans="14:15" x14ac:dyDescent="0.2">
      <c r="N437">
        <v>18</v>
      </c>
      <c r="O437">
        <v>0</v>
      </c>
    </row>
    <row r="438" spans="14:15" x14ac:dyDescent="0.2">
      <c r="N438">
        <v>8</v>
      </c>
      <c r="O438">
        <v>0</v>
      </c>
    </row>
    <row r="439" spans="14:15" x14ac:dyDescent="0.2">
      <c r="N439">
        <v>3</v>
      </c>
      <c r="O439">
        <v>0</v>
      </c>
    </row>
    <row r="440" spans="14:15" x14ac:dyDescent="0.2">
      <c r="N440">
        <v>20</v>
      </c>
      <c r="O440">
        <v>0</v>
      </c>
    </row>
    <row r="441" spans="14:15" x14ac:dyDescent="0.2">
      <c r="N441">
        <v>3</v>
      </c>
      <c r="O441">
        <v>0</v>
      </c>
    </row>
    <row r="442" spans="14:15" x14ac:dyDescent="0.2">
      <c r="N442">
        <v>22</v>
      </c>
      <c r="O442">
        <v>0</v>
      </c>
    </row>
    <row r="443" spans="14:15" x14ac:dyDescent="0.2">
      <c r="N443">
        <v>16</v>
      </c>
      <c r="O443">
        <v>0</v>
      </c>
    </row>
    <row r="444" spans="14:15" x14ac:dyDescent="0.2">
      <c r="N444">
        <v>2</v>
      </c>
      <c r="O444">
        <v>0</v>
      </c>
    </row>
    <row r="445" spans="14:15" x14ac:dyDescent="0.2">
      <c r="N445">
        <v>15</v>
      </c>
      <c r="O445">
        <v>0</v>
      </c>
    </row>
    <row r="446" spans="14:15" x14ac:dyDescent="0.2">
      <c r="N446">
        <v>2</v>
      </c>
      <c r="O446">
        <v>0</v>
      </c>
    </row>
    <row r="447" spans="14:15" x14ac:dyDescent="0.2">
      <c r="N447">
        <v>12</v>
      </c>
      <c r="O447">
        <v>0</v>
      </c>
    </row>
    <row r="448" spans="14:15" x14ac:dyDescent="0.2">
      <c r="N448">
        <v>4</v>
      </c>
      <c r="O448">
        <v>0</v>
      </c>
    </row>
    <row r="449" spans="14:15" x14ac:dyDescent="0.2">
      <c r="N449">
        <v>19</v>
      </c>
      <c r="O449">
        <v>0</v>
      </c>
    </row>
    <row r="450" spans="14:15" x14ac:dyDescent="0.2">
      <c r="N450">
        <v>11</v>
      </c>
      <c r="O450">
        <v>0</v>
      </c>
    </row>
    <row r="451" spans="14:15" x14ac:dyDescent="0.2">
      <c r="N451">
        <v>3</v>
      </c>
      <c r="O451">
        <v>0</v>
      </c>
    </row>
    <row r="452" spans="14:15" x14ac:dyDescent="0.2">
      <c r="N452">
        <v>36</v>
      </c>
      <c r="O452">
        <v>0</v>
      </c>
    </row>
    <row r="453" spans="14:15" x14ac:dyDescent="0.2">
      <c r="N453">
        <v>28</v>
      </c>
      <c r="O453">
        <v>0</v>
      </c>
    </row>
    <row r="454" spans="14:15" x14ac:dyDescent="0.2">
      <c r="N454">
        <v>28</v>
      </c>
      <c r="O454">
        <v>0</v>
      </c>
    </row>
    <row r="455" spans="14:15" x14ac:dyDescent="0.2">
      <c r="N455">
        <v>12</v>
      </c>
      <c r="O455">
        <v>0</v>
      </c>
    </row>
    <row r="456" spans="14:15" x14ac:dyDescent="0.2">
      <c r="N456">
        <v>2</v>
      </c>
      <c r="O456">
        <v>0</v>
      </c>
    </row>
    <row r="457" spans="14:15" x14ac:dyDescent="0.2">
      <c r="N457">
        <v>8</v>
      </c>
      <c r="O457">
        <v>0</v>
      </c>
    </row>
    <row r="458" spans="14:15" x14ac:dyDescent="0.2">
      <c r="N458">
        <v>11</v>
      </c>
      <c r="O458">
        <v>0</v>
      </c>
    </row>
    <row r="459" spans="14:15" x14ac:dyDescent="0.2">
      <c r="N459">
        <v>13</v>
      </c>
      <c r="O459">
        <v>0</v>
      </c>
    </row>
    <row r="460" spans="14:15" x14ac:dyDescent="0.2">
      <c r="N460">
        <v>5</v>
      </c>
      <c r="O460">
        <v>0</v>
      </c>
    </row>
    <row r="461" spans="14:15" x14ac:dyDescent="0.2">
      <c r="N461">
        <v>51</v>
      </c>
      <c r="O461">
        <v>1</v>
      </c>
    </row>
    <row r="462" spans="14:15" x14ac:dyDescent="0.2">
      <c r="N462">
        <v>2</v>
      </c>
      <c r="O462">
        <v>0</v>
      </c>
    </row>
    <row r="463" spans="14:15" x14ac:dyDescent="0.2">
      <c r="N463">
        <v>29</v>
      </c>
      <c r="O463">
        <v>0</v>
      </c>
    </row>
    <row r="464" spans="14:15" x14ac:dyDescent="0.2">
      <c r="N464">
        <v>3</v>
      </c>
      <c r="O464">
        <v>0</v>
      </c>
    </row>
    <row r="465" spans="14:15" x14ac:dyDescent="0.2">
      <c r="N465">
        <v>9</v>
      </c>
      <c r="O465">
        <v>0</v>
      </c>
    </row>
    <row r="466" spans="14:15" x14ac:dyDescent="0.2">
      <c r="N466">
        <v>8</v>
      </c>
      <c r="O466">
        <v>0</v>
      </c>
    </row>
    <row r="467" spans="14:15" x14ac:dyDescent="0.2">
      <c r="N467">
        <v>28</v>
      </c>
      <c r="O467">
        <v>0</v>
      </c>
    </row>
    <row r="468" spans="14:15" x14ac:dyDescent="0.2">
      <c r="N468">
        <v>21</v>
      </c>
      <c r="O468">
        <v>0</v>
      </c>
    </row>
    <row r="469" spans="14:15" x14ac:dyDescent="0.2">
      <c r="N469">
        <v>28</v>
      </c>
      <c r="O469">
        <v>0</v>
      </c>
    </row>
    <row r="470" spans="14:15" x14ac:dyDescent="0.2">
      <c r="N470">
        <v>19</v>
      </c>
      <c r="O470">
        <v>0</v>
      </c>
    </row>
    <row r="471" spans="14:15" x14ac:dyDescent="0.2">
      <c r="N471">
        <v>4</v>
      </c>
      <c r="O471">
        <v>0</v>
      </c>
    </row>
    <row r="472" spans="14:15" x14ac:dyDescent="0.2">
      <c r="N472">
        <v>3</v>
      </c>
      <c r="O472">
        <v>0</v>
      </c>
    </row>
    <row r="473" spans="14:15" x14ac:dyDescent="0.2">
      <c r="N473">
        <v>22</v>
      </c>
      <c r="O473">
        <v>0</v>
      </c>
    </row>
    <row r="474" spans="14:15" x14ac:dyDescent="0.2">
      <c r="N474">
        <v>1</v>
      </c>
      <c r="O474">
        <v>0</v>
      </c>
    </row>
    <row r="475" spans="14:15" x14ac:dyDescent="0.2">
      <c r="N475">
        <v>44</v>
      </c>
      <c r="O475">
        <v>0</v>
      </c>
    </row>
    <row r="476" spans="14:15" x14ac:dyDescent="0.2">
      <c r="N476">
        <v>4</v>
      </c>
      <c r="O476">
        <v>0</v>
      </c>
    </row>
    <row r="477" spans="14:15" x14ac:dyDescent="0.2">
      <c r="N477">
        <v>6</v>
      </c>
      <c r="O477">
        <v>0</v>
      </c>
    </row>
    <row r="478" spans="14:15" x14ac:dyDescent="0.2">
      <c r="N478">
        <v>3</v>
      </c>
      <c r="O478">
        <v>0</v>
      </c>
    </row>
    <row r="479" spans="14:15" x14ac:dyDescent="0.2">
      <c r="N479">
        <v>15</v>
      </c>
      <c r="O479">
        <v>0</v>
      </c>
    </row>
    <row r="480" spans="14:15" x14ac:dyDescent="0.2">
      <c r="N480">
        <v>20</v>
      </c>
      <c r="O480">
        <v>0</v>
      </c>
    </row>
    <row r="481" spans="14:15" x14ac:dyDescent="0.2">
      <c r="N481">
        <v>47</v>
      </c>
      <c r="O481">
        <v>1</v>
      </c>
    </row>
    <row r="482" spans="14:15" x14ac:dyDescent="0.2">
      <c r="N482">
        <v>38</v>
      </c>
      <c r="O482">
        <v>0</v>
      </c>
    </row>
    <row r="483" spans="14:15" x14ac:dyDescent="0.2">
      <c r="N483">
        <v>16</v>
      </c>
      <c r="O483">
        <v>0</v>
      </c>
    </row>
    <row r="484" spans="14:15" x14ac:dyDescent="0.2">
      <c r="N484">
        <v>28</v>
      </c>
      <c r="O484">
        <v>0</v>
      </c>
    </row>
    <row r="485" spans="14:15" x14ac:dyDescent="0.2">
      <c r="N485">
        <v>3</v>
      </c>
      <c r="O485">
        <v>0</v>
      </c>
    </row>
    <row r="486" spans="14:15" x14ac:dyDescent="0.2">
      <c r="N486">
        <v>19</v>
      </c>
      <c r="O486">
        <v>0</v>
      </c>
    </row>
    <row r="487" spans="14:15" x14ac:dyDescent="0.2">
      <c r="N487">
        <v>35</v>
      </c>
      <c r="O487">
        <v>0</v>
      </c>
    </row>
    <row r="488" spans="14:15" x14ac:dyDescent="0.2">
      <c r="N488">
        <v>16</v>
      </c>
      <c r="O488">
        <v>0</v>
      </c>
    </row>
    <row r="489" spans="14:15" x14ac:dyDescent="0.2">
      <c r="N489">
        <v>8</v>
      </c>
      <c r="O489">
        <v>0</v>
      </c>
    </row>
    <row r="490" spans="14:15" x14ac:dyDescent="0.2">
      <c r="N490">
        <v>23</v>
      </c>
      <c r="O490">
        <v>0</v>
      </c>
    </row>
    <row r="491" spans="14:15" x14ac:dyDescent="0.2">
      <c r="N491">
        <v>16</v>
      </c>
      <c r="O491">
        <v>0</v>
      </c>
    </row>
    <row r="492" spans="14:15" x14ac:dyDescent="0.2">
      <c r="N492">
        <v>35</v>
      </c>
      <c r="O492">
        <v>0</v>
      </c>
    </row>
    <row r="493" spans="14:15" x14ac:dyDescent="0.2">
      <c r="N493">
        <v>24</v>
      </c>
      <c r="O493">
        <v>0</v>
      </c>
    </row>
    <row r="494" spans="14:15" x14ac:dyDescent="0.2">
      <c r="N494">
        <v>15</v>
      </c>
      <c r="O494">
        <v>0</v>
      </c>
    </row>
    <row r="495" spans="14:15" x14ac:dyDescent="0.2">
      <c r="N495">
        <v>25</v>
      </c>
      <c r="O495">
        <v>0</v>
      </c>
    </row>
    <row r="496" spans="14:15" x14ac:dyDescent="0.2">
      <c r="N496">
        <v>30</v>
      </c>
      <c r="O496">
        <v>0</v>
      </c>
    </row>
    <row r="497" spans="14:15" x14ac:dyDescent="0.2">
      <c r="N497">
        <v>12</v>
      </c>
      <c r="O497">
        <v>0</v>
      </c>
    </row>
    <row r="498" spans="14:15" x14ac:dyDescent="0.2">
      <c r="N498">
        <v>6</v>
      </c>
      <c r="O498">
        <v>0</v>
      </c>
    </row>
    <row r="499" spans="14:15" x14ac:dyDescent="0.2">
      <c r="N499">
        <v>9</v>
      </c>
      <c r="O499">
        <v>0</v>
      </c>
    </row>
    <row r="500" spans="14:15" x14ac:dyDescent="0.2">
      <c r="N500">
        <v>12</v>
      </c>
      <c r="O500">
        <v>0</v>
      </c>
    </row>
    <row r="501" spans="14:15" x14ac:dyDescent="0.2">
      <c r="N501">
        <v>3</v>
      </c>
      <c r="O501">
        <v>0</v>
      </c>
    </row>
    <row r="502" spans="14:15" x14ac:dyDescent="0.2">
      <c r="N502">
        <v>5</v>
      </c>
      <c r="O502">
        <v>0</v>
      </c>
    </row>
    <row r="503" spans="14:15" x14ac:dyDescent="0.2">
      <c r="N503">
        <v>9</v>
      </c>
      <c r="O503">
        <v>0</v>
      </c>
    </row>
    <row r="504" spans="14:15" x14ac:dyDescent="0.2">
      <c r="N504">
        <v>1</v>
      </c>
      <c r="O504">
        <v>0</v>
      </c>
    </row>
    <row r="505" spans="14:15" x14ac:dyDescent="0.2">
      <c r="N505">
        <v>4</v>
      </c>
      <c r="O505">
        <v>0</v>
      </c>
    </row>
    <row r="506" spans="14:15" x14ac:dyDescent="0.2">
      <c r="N506">
        <v>9</v>
      </c>
      <c r="O506">
        <v>0</v>
      </c>
    </row>
    <row r="507" spans="14:15" x14ac:dyDescent="0.2">
      <c r="N507">
        <v>14</v>
      </c>
      <c r="O507">
        <v>0</v>
      </c>
    </row>
    <row r="508" spans="14:15" x14ac:dyDescent="0.2">
      <c r="N508">
        <v>17</v>
      </c>
      <c r="O508">
        <v>0</v>
      </c>
    </row>
    <row r="509" spans="14:15" x14ac:dyDescent="0.2">
      <c r="N509">
        <v>27</v>
      </c>
      <c r="O509">
        <v>0</v>
      </c>
    </row>
    <row r="510" spans="14:15" x14ac:dyDescent="0.2">
      <c r="N510">
        <v>30</v>
      </c>
      <c r="O510">
        <v>0</v>
      </c>
    </row>
    <row r="511" spans="14:15" x14ac:dyDescent="0.2">
      <c r="N511">
        <v>14</v>
      </c>
      <c r="O511">
        <v>0</v>
      </c>
    </row>
    <row r="512" spans="14:15" x14ac:dyDescent="0.2">
      <c r="N512">
        <v>9</v>
      </c>
      <c r="O512">
        <v>0</v>
      </c>
    </row>
    <row r="513" spans="14:15" x14ac:dyDescent="0.2">
      <c r="N513">
        <v>26</v>
      </c>
      <c r="O513">
        <v>0</v>
      </c>
    </row>
    <row r="514" spans="14:15" x14ac:dyDescent="0.2">
      <c r="N514">
        <v>17</v>
      </c>
      <c r="O514">
        <v>0</v>
      </c>
    </row>
    <row r="515" spans="14:15" x14ac:dyDescent="0.2">
      <c r="N515">
        <v>6</v>
      </c>
      <c r="O515">
        <v>0</v>
      </c>
    </row>
    <row r="516" spans="14:15" x14ac:dyDescent="0.2">
      <c r="N516">
        <v>26</v>
      </c>
      <c r="O516">
        <v>0</v>
      </c>
    </row>
    <row r="517" spans="14:15" x14ac:dyDescent="0.2">
      <c r="N517">
        <v>10</v>
      </c>
      <c r="O517">
        <v>0</v>
      </c>
    </row>
    <row r="518" spans="14:15" x14ac:dyDescent="0.2">
      <c r="N518">
        <v>0</v>
      </c>
      <c r="O518">
        <v>0</v>
      </c>
    </row>
    <row r="519" spans="14:15" x14ac:dyDescent="0.2">
      <c r="N519">
        <v>12</v>
      </c>
      <c r="O519">
        <v>0</v>
      </c>
    </row>
    <row r="520" spans="14:15" x14ac:dyDescent="0.2">
      <c r="N520">
        <v>32</v>
      </c>
      <c r="O520">
        <v>0</v>
      </c>
    </row>
    <row r="521" spans="14:15" x14ac:dyDescent="0.2">
      <c r="N521">
        <v>13</v>
      </c>
      <c r="O521">
        <v>0</v>
      </c>
    </row>
    <row r="522" spans="14:15" x14ac:dyDescent="0.2">
      <c r="N522">
        <v>13</v>
      </c>
      <c r="O522">
        <v>0</v>
      </c>
    </row>
    <row r="523" spans="14:15" x14ac:dyDescent="0.2">
      <c r="N523">
        <v>11</v>
      </c>
      <c r="O523">
        <v>0</v>
      </c>
    </row>
    <row r="524" spans="14:15" x14ac:dyDescent="0.2">
      <c r="N524">
        <v>22</v>
      </c>
      <c r="O524">
        <v>0</v>
      </c>
    </row>
    <row r="525" spans="14:15" x14ac:dyDescent="0.2">
      <c r="N525">
        <v>5</v>
      </c>
      <c r="O525">
        <v>0</v>
      </c>
    </row>
    <row r="526" spans="14:15" x14ac:dyDescent="0.2">
      <c r="N526">
        <v>11</v>
      </c>
      <c r="O526">
        <v>0</v>
      </c>
    </row>
    <row r="527" spans="14:15" x14ac:dyDescent="0.2">
      <c r="N527">
        <v>7</v>
      </c>
      <c r="O527">
        <v>0</v>
      </c>
    </row>
    <row r="528" spans="14:15" x14ac:dyDescent="0.2">
      <c r="N528">
        <v>8</v>
      </c>
      <c r="O528">
        <v>0</v>
      </c>
    </row>
    <row r="529" spans="14:15" x14ac:dyDescent="0.2">
      <c r="N529">
        <v>2</v>
      </c>
      <c r="O529">
        <v>0</v>
      </c>
    </row>
    <row r="530" spans="14:15" x14ac:dyDescent="0.2">
      <c r="N530">
        <v>8</v>
      </c>
      <c r="O530">
        <v>0</v>
      </c>
    </row>
    <row r="531" spans="14:15" x14ac:dyDescent="0.2">
      <c r="N531">
        <v>29</v>
      </c>
      <c r="O531">
        <v>0</v>
      </c>
    </row>
    <row r="532" spans="14:15" x14ac:dyDescent="0.2">
      <c r="N532">
        <v>3</v>
      </c>
      <c r="O532">
        <v>0</v>
      </c>
    </row>
    <row r="533" spans="14:15" x14ac:dyDescent="0.2">
      <c r="N533">
        <v>26</v>
      </c>
      <c r="O533">
        <v>0</v>
      </c>
    </row>
    <row r="534" spans="14:15" x14ac:dyDescent="0.2">
      <c r="N534">
        <v>23</v>
      </c>
      <c r="O534">
        <v>0</v>
      </c>
    </row>
    <row r="535" spans="14:15" x14ac:dyDescent="0.2">
      <c r="N535">
        <v>22</v>
      </c>
      <c r="O535">
        <v>1</v>
      </c>
    </row>
    <row r="536" spans="14:15" x14ac:dyDescent="0.2">
      <c r="N536">
        <v>24</v>
      </c>
      <c r="O536">
        <v>0</v>
      </c>
    </row>
    <row r="537" spans="14:15" x14ac:dyDescent="0.2">
      <c r="N537">
        <v>2</v>
      </c>
      <c r="O537">
        <v>0</v>
      </c>
    </row>
    <row r="538" spans="14:15" x14ac:dyDescent="0.2">
      <c r="N538">
        <v>5</v>
      </c>
      <c r="O538">
        <v>0</v>
      </c>
    </row>
    <row r="539" spans="14:15" x14ac:dyDescent="0.2">
      <c r="N539">
        <v>45</v>
      </c>
      <c r="O539">
        <v>0</v>
      </c>
    </row>
    <row r="540" spans="14:15" x14ac:dyDescent="0.2">
      <c r="N540">
        <v>8</v>
      </c>
      <c r="O540">
        <v>0</v>
      </c>
    </row>
    <row r="541" spans="14:15" x14ac:dyDescent="0.2">
      <c r="N541">
        <v>2</v>
      </c>
      <c r="O541">
        <v>0</v>
      </c>
    </row>
    <row r="542" spans="14:15" x14ac:dyDescent="0.2">
      <c r="N542">
        <v>4</v>
      </c>
      <c r="O542">
        <v>0</v>
      </c>
    </row>
    <row r="543" spans="14:15" x14ac:dyDescent="0.2">
      <c r="N543">
        <v>14</v>
      </c>
      <c r="O543">
        <v>0</v>
      </c>
    </row>
    <row r="544" spans="14:15" x14ac:dyDescent="0.2">
      <c r="N544">
        <v>4</v>
      </c>
      <c r="O544">
        <v>0</v>
      </c>
    </row>
    <row r="545" spans="14:15" x14ac:dyDescent="0.2">
      <c r="N545">
        <v>7</v>
      </c>
      <c r="O545">
        <v>0</v>
      </c>
    </row>
    <row r="546" spans="14:15" x14ac:dyDescent="0.2">
      <c r="N546">
        <v>8</v>
      </c>
      <c r="O546">
        <v>0</v>
      </c>
    </row>
    <row r="547" spans="14:15" x14ac:dyDescent="0.2">
      <c r="N547">
        <v>9</v>
      </c>
      <c r="O547">
        <v>0</v>
      </c>
    </row>
    <row r="548" spans="14:15" x14ac:dyDescent="0.2">
      <c r="N548">
        <v>3</v>
      </c>
      <c r="O548">
        <v>0</v>
      </c>
    </row>
    <row r="549" spans="14:15" x14ac:dyDescent="0.2">
      <c r="N549">
        <v>2</v>
      </c>
      <c r="O549">
        <v>0</v>
      </c>
    </row>
    <row r="550" spans="14:15" x14ac:dyDescent="0.2">
      <c r="N550">
        <v>3</v>
      </c>
      <c r="O550">
        <v>0</v>
      </c>
    </row>
    <row r="551" spans="14:15" x14ac:dyDescent="0.2">
      <c r="N551">
        <v>8</v>
      </c>
      <c r="O551">
        <v>0</v>
      </c>
    </row>
    <row r="552" spans="14:15" x14ac:dyDescent="0.2">
      <c r="N552">
        <v>8</v>
      </c>
      <c r="O552">
        <v>0</v>
      </c>
    </row>
    <row r="553" spans="14:15" x14ac:dyDescent="0.2">
      <c r="N553">
        <v>12</v>
      </c>
      <c r="O553">
        <v>0</v>
      </c>
    </row>
    <row r="554" spans="14:15" x14ac:dyDescent="0.2">
      <c r="N554">
        <v>8</v>
      </c>
      <c r="O554">
        <v>0</v>
      </c>
    </row>
    <row r="555" spans="14:15" x14ac:dyDescent="0.2">
      <c r="N555">
        <v>1</v>
      </c>
      <c r="O555">
        <v>0</v>
      </c>
    </row>
    <row r="556" spans="14:15" x14ac:dyDescent="0.2">
      <c r="N556">
        <v>7</v>
      </c>
      <c r="O556">
        <v>0</v>
      </c>
    </row>
    <row r="557" spans="14:15" x14ac:dyDescent="0.2">
      <c r="N557">
        <v>6</v>
      </c>
      <c r="O557">
        <v>0</v>
      </c>
    </row>
    <row r="558" spans="14:15" x14ac:dyDescent="0.2">
      <c r="N558">
        <v>14</v>
      </c>
      <c r="O558">
        <v>0</v>
      </c>
    </row>
    <row r="559" spans="14:15" x14ac:dyDescent="0.2">
      <c r="N559">
        <v>6</v>
      </c>
      <c r="O559">
        <v>0</v>
      </c>
    </row>
    <row r="560" spans="14:15" x14ac:dyDescent="0.2">
      <c r="N560">
        <v>5</v>
      </c>
      <c r="O560">
        <v>0</v>
      </c>
    </row>
    <row r="561" spans="14:15" x14ac:dyDescent="0.2">
      <c r="N561">
        <v>2</v>
      </c>
      <c r="O561">
        <v>0</v>
      </c>
    </row>
    <row r="562" spans="14:15" x14ac:dyDescent="0.2">
      <c r="N562">
        <v>6</v>
      </c>
      <c r="O562">
        <v>0</v>
      </c>
    </row>
    <row r="563" spans="14:15" x14ac:dyDescent="0.2">
      <c r="N563">
        <v>1</v>
      </c>
      <c r="O563">
        <v>0</v>
      </c>
    </row>
    <row r="564" spans="14:15" x14ac:dyDescent="0.2">
      <c r="N564">
        <v>7</v>
      </c>
      <c r="O564">
        <v>0</v>
      </c>
    </row>
    <row r="565" spans="14:15" x14ac:dyDescent="0.2">
      <c r="N565">
        <v>4</v>
      </c>
      <c r="O565">
        <v>0</v>
      </c>
    </row>
    <row r="566" spans="14:15" x14ac:dyDescent="0.2">
      <c r="N566">
        <v>28</v>
      </c>
      <c r="O566">
        <v>0</v>
      </c>
    </row>
    <row r="567" spans="14:15" x14ac:dyDescent="0.2">
      <c r="N567">
        <v>24</v>
      </c>
      <c r="O567">
        <v>0</v>
      </c>
    </row>
    <row r="568" spans="14:15" x14ac:dyDescent="0.2">
      <c r="N568">
        <v>2</v>
      </c>
      <c r="O568">
        <v>0</v>
      </c>
    </row>
    <row r="569" spans="14:15" x14ac:dyDescent="0.2">
      <c r="N569">
        <v>17</v>
      </c>
      <c r="O569">
        <v>0</v>
      </c>
    </row>
    <row r="570" spans="14:15" x14ac:dyDescent="0.2">
      <c r="N570">
        <v>1</v>
      </c>
      <c r="O570">
        <v>0</v>
      </c>
    </row>
    <row r="571" spans="14:15" x14ac:dyDescent="0.2">
      <c r="N571">
        <v>2</v>
      </c>
      <c r="O571">
        <v>0</v>
      </c>
    </row>
    <row r="572" spans="14:15" x14ac:dyDescent="0.2">
      <c r="N572">
        <v>2</v>
      </c>
      <c r="O572">
        <v>0</v>
      </c>
    </row>
    <row r="573" spans="14:15" x14ac:dyDescent="0.2">
      <c r="N573">
        <v>3</v>
      </c>
      <c r="O573">
        <v>0</v>
      </c>
    </row>
    <row r="574" spans="14:15" x14ac:dyDescent="0.2">
      <c r="N574">
        <v>32</v>
      </c>
      <c r="O574">
        <v>0</v>
      </c>
    </row>
    <row r="575" spans="14:15" x14ac:dyDescent="0.2">
      <c r="N575">
        <v>19</v>
      </c>
      <c r="O575">
        <v>0</v>
      </c>
    </row>
    <row r="576" spans="14:15" x14ac:dyDescent="0.2">
      <c r="N576">
        <v>6</v>
      </c>
      <c r="O576">
        <v>0</v>
      </c>
    </row>
    <row r="577" spans="14:15" x14ac:dyDescent="0.2">
      <c r="N577">
        <v>10</v>
      </c>
      <c r="O577">
        <v>0</v>
      </c>
    </row>
    <row r="578" spans="14:15" x14ac:dyDescent="0.2">
      <c r="N578">
        <v>15</v>
      </c>
      <c r="O578">
        <v>0</v>
      </c>
    </row>
    <row r="579" spans="14:15" x14ac:dyDescent="0.2">
      <c r="N579">
        <v>46</v>
      </c>
      <c r="O579">
        <v>0</v>
      </c>
    </row>
    <row r="580" spans="14:15" x14ac:dyDescent="0.2">
      <c r="N580">
        <v>19</v>
      </c>
      <c r="O580">
        <v>0</v>
      </c>
    </row>
    <row r="581" spans="14:15" x14ac:dyDescent="0.2">
      <c r="N581">
        <v>50</v>
      </c>
      <c r="O581">
        <v>0</v>
      </c>
    </row>
    <row r="582" spans="14:15" x14ac:dyDescent="0.2">
      <c r="N582">
        <v>6</v>
      </c>
      <c r="O582">
        <v>0</v>
      </c>
    </row>
    <row r="583" spans="14:15" x14ac:dyDescent="0.2">
      <c r="N583">
        <v>19</v>
      </c>
      <c r="O583">
        <v>0</v>
      </c>
    </row>
    <row r="584" spans="14:15" x14ac:dyDescent="0.2">
      <c r="N584">
        <v>11</v>
      </c>
      <c r="O584">
        <v>0</v>
      </c>
    </row>
    <row r="585" spans="14:15" x14ac:dyDescent="0.2">
      <c r="N585">
        <v>6</v>
      </c>
      <c r="O585">
        <v>0</v>
      </c>
    </row>
    <row r="586" spans="14:15" x14ac:dyDescent="0.2">
      <c r="N586">
        <v>13</v>
      </c>
      <c r="O586">
        <v>0</v>
      </c>
    </row>
    <row r="587" spans="14:15" x14ac:dyDescent="0.2">
      <c r="N587">
        <v>28</v>
      </c>
      <c r="O587">
        <v>0</v>
      </c>
    </row>
    <row r="588" spans="14:15" x14ac:dyDescent="0.2">
      <c r="N588">
        <v>1</v>
      </c>
      <c r="O588">
        <v>0</v>
      </c>
    </row>
    <row r="589" spans="14:15" x14ac:dyDescent="0.2">
      <c r="N589">
        <v>26</v>
      </c>
      <c r="O589">
        <v>0</v>
      </c>
    </row>
    <row r="590" spans="14:15" x14ac:dyDescent="0.2">
      <c r="N590">
        <v>1</v>
      </c>
      <c r="O590">
        <v>0</v>
      </c>
    </row>
    <row r="591" spans="14:15" x14ac:dyDescent="0.2">
      <c r="N591">
        <v>15</v>
      </c>
      <c r="O591">
        <v>0</v>
      </c>
    </row>
    <row r="592" spans="14:15" x14ac:dyDescent="0.2">
      <c r="N592">
        <v>18</v>
      </c>
      <c r="O592">
        <v>0</v>
      </c>
    </row>
    <row r="593" spans="14:15" x14ac:dyDescent="0.2">
      <c r="N593">
        <v>10</v>
      </c>
      <c r="O593">
        <v>0</v>
      </c>
    </row>
    <row r="594" spans="14:15" x14ac:dyDescent="0.2">
      <c r="N594">
        <v>17</v>
      </c>
      <c r="O594">
        <v>0</v>
      </c>
    </row>
    <row r="595" spans="14:15" x14ac:dyDescent="0.2">
      <c r="N595">
        <v>7</v>
      </c>
      <c r="O595">
        <v>0</v>
      </c>
    </row>
    <row r="596" spans="14:15" x14ac:dyDescent="0.2">
      <c r="N596">
        <v>16</v>
      </c>
      <c r="O596">
        <v>0</v>
      </c>
    </row>
    <row r="597" spans="14:15" x14ac:dyDescent="0.2">
      <c r="N597">
        <v>11</v>
      </c>
      <c r="O597">
        <v>0</v>
      </c>
    </row>
    <row r="598" spans="14:15" x14ac:dyDescent="0.2">
      <c r="N598">
        <v>8</v>
      </c>
      <c r="O598">
        <v>0</v>
      </c>
    </row>
    <row r="599" spans="14:15" x14ac:dyDescent="0.2">
      <c r="N599">
        <v>18</v>
      </c>
      <c r="O599">
        <v>0</v>
      </c>
    </row>
    <row r="600" spans="14:15" x14ac:dyDescent="0.2">
      <c r="N600">
        <v>8</v>
      </c>
      <c r="O600">
        <v>0</v>
      </c>
    </row>
    <row r="601" spans="14:15" x14ac:dyDescent="0.2">
      <c r="N601">
        <v>13</v>
      </c>
      <c r="O601">
        <v>0</v>
      </c>
    </row>
    <row r="602" spans="14:15" x14ac:dyDescent="0.2">
      <c r="N602">
        <v>5</v>
      </c>
      <c r="O602">
        <v>0</v>
      </c>
    </row>
    <row r="603" spans="14:15" x14ac:dyDescent="0.2">
      <c r="N603">
        <v>20</v>
      </c>
      <c r="O603">
        <v>0</v>
      </c>
    </row>
    <row r="604" spans="14:15" x14ac:dyDescent="0.2">
      <c r="N604">
        <v>5</v>
      </c>
      <c r="O604">
        <v>0</v>
      </c>
    </row>
    <row r="605" spans="14:15" x14ac:dyDescent="0.2">
      <c r="N605">
        <v>1</v>
      </c>
      <c r="O605">
        <v>0</v>
      </c>
    </row>
    <row r="606" spans="14:15" x14ac:dyDescent="0.2">
      <c r="N606">
        <v>16</v>
      </c>
      <c r="O606">
        <v>0</v>
      </c>
    </row>
    <row r="607" spans="14:15" x14ac:dyDescent="0.2">
      <c r="N607">
        <v>23</v>
      </c>
      <c r="O607">
        <v>0</v>
      </c>
    </row>
    <row r="608" spans="14:15" x14ac:dyDescent="0.2">
      <c r="N608">
        <v>15</v>
      </c>
      <c r="O608">
        <v>0</v>
      </c>
    </row>
    <row r="609" spans="14:15" x14ac:dyDescent="0.2">
      <c r="N609">
        <v>2</v>
      </c>
      <c r="O609">
        <v>0</v>
      </c>
    </row>
    <row r="610" spans="14:15" x14ac:dyDescent="0.2">
      <c r="N610">
        <v>5</v>
      </c>
      <c r="O610">
        <v>0</v>
      </c>
    </row>
    <row r="611" spans="14:15" x14ac:dyDescent="0.2">
      <c r="N611">
        <v>14</v>
      </c>
      <c r="O611">
        <v>0</v>
      </c>
    </row>
    <row r="612" spans="14:15" x14ac:dyDescent="0.2">
      <c r="N612">
        <v>1</v>
      </c>
      <c r="O612">
        <v>0</v>
      </c>
    </row>
    <row r="613" spans="14:15" x14ac:dyDescent="0.2">
      <c r="N613">
        <v>10</v>
      </c>
      <c r="O613">
        <v>0</v>
      </c>
    </row>
    <row r="614" spans="14:15" x14ac:dyDescent="0.2">
      <c r="N614">
        <v>20</v>
      </c>
      <c r="O614">
        <v>0</v>
      </c>
    </row>
    <row r="615" spans="14:15" x14ac:dyDescent="0.2">
      <c r="N615">
        <v>14</v>
      </c>
      <c r="O615">
        <v>0</v>
      </c>
    </row>
    <row r="616" spans="14:15" x14ac:dyDescent="0.2">
      <c r="N616">
        <v>1</v>
      </c>
      <c r="O616">
        <v>0</v>
      </c>
    </row>
    <row r="617" spans="14:15" x14ac:dyDescent="0.2">
      <c r="N617">
        <v>2</v>
      </c>
      <c r="O617">
        <v>0</v>
      </c>
    </row>
    <row r="618" spans="14:15" x14ac:dyDescent="0.2">
      <c r="N618">
        <v>4</v>
      </c>
      <c r="O618">
        <v>1</v>
      </c>
    </row>
    <row r="619" spans="14:15" x14ac:dyDescent="0.2">
      <c r="N619">
        <v>3</v>
      </c>
      <c r="O619">
        <v>0</v>
      </c>
    </row>
    <row r="620" spans="14:15" x14ac:dyDescent="0.2">
      <c r="N620">
        <v>47</v>
      </c>
      <c r="O620">
        <v>0</v>
      </c>
    </row>
    <row r="621" spans="14:15" x14ac:dyDescent="0.2">
      <c r="N621">
        <v>17</v>
      </c>
      <c r="O621">
        <v>1</v>
      </c>
    </row>
    <row r="622" spans="14:15" x14ac:dyDescent="0.2">
      <c r="N622">
        <v>9</v>
      </c>
      <c r="O622">
        <v>0</v>
      </c>
    </row>
    <row r="623" spans="14:15" x14ac:dyDescent="0.2">
      <c r="N623">
        <v>9</v>
      </c>
      <c r="O623">
        <v>0</v>
      </c>
    </row>
    <row r="624" spans="14:15" x14ac:dyDescent="0.2">
      <c r="N624">
        <v>14</v>
      </c>
      <c r="O624">
        <v>0</v>
      </c>
    </row>
    <row r="625" spans="14:15" x14ac:dyDescent="0.2">
      <c r="N625">
        <v>20</v>
      </c>
      <c r="O625">
        <v>0</v>
      </c>
    </row>
    <row r="626" spans="14:15" x14ac:dyDescent="0.2">
      <c r="N626">
        <v>0</v>
      </c>
      <c r="O626">
        <v>0</v>
      </c>
    </row>
    <row r="627" spans="14:15" x14ac:dyDescent="0.2">
      <c r="N627">
        <v>1</v>
      </c>
      <c r="O627">
        <v>0</v>
      </c>
    </row>
    <row r="628" spans="14:15" x14ac:dyDescent="0.2">
      <c r="N628">
        <v>33</v>
      </c>
      <c r="O628">
        <v>0</v>
      </c>
    </row>
    <row r="629" spans="14:15" x14ac:dyDescent="0.2">
      <c r="N629">
        <v>6</v>
      </c>
      <c r="O629">
        <v>0</v>
      </c>
    </row>
    <row r="630" spans="14:15" x14ac:dyDescent="0.2">
      <c r="N630">
        <v>24</v>
      </c>
      <c r="O630">
        <v>0</v>
      </c>
    </row>
    <row r="631" spans="14:15" x14ac:dyDescent="0.2">
      <c r="N631">
        <v>8</v>
      </c>
      <c r="O631">
        <v>0</v>
      </c>
    </row>
    <row r="632" spans="14:15" x14ac:dyDescent="0.2">
      <c r="N632">
        <v>40</v>
      </c>
      <c r="O632">
        <v>0</v>
      </c>
    </row>
    <row r="633" spans="14:15" x14ac:dyDescent="0.2">
      <c r="N633">
        <v>23</v>
      </c>
      <c r="O633">
        <v>0</v>
      </c>
    </row>
    <row r="634" spans="14:15" x14ac:dyDescent="0.2">
      <c r="N634">
        <v>7</v>
      </c>
      <c r="O634">
        <v>0</v>
      </c>
    </row>
    <row r="635" spans="14:15" x14ac:dyDescent="0.2">
      <c r="N635">
        <v>0</v>
      </c>
      <c r="O635">
        <v>0</v>
      </c>
    </row>
    <row r="636" spans="14:15" x14ac:dyDescent="0.2">
      <c r="N636">
        <v>5</v>
      </c>
      <c r="O636">
        <v>0</v>
      </c>
    </row>
    <row r="637" spans="14:15" x14ac:dyDescent="0.2">
      <c r="N637">
        <v>40</v>
      </c>
      <c r="O637">
        <v>0</v>
      </c>
    </row>
    <row r="638" spans="14:15" x14ac:dyDescent="0.2">
      <c r="N638">
        <v>2</v>
      </c>
      <c r="O638">
        <v>0</v>
      </c>
    </row>
    <row r="639" spans="14:15" x14ac:dyDescent="0.2">
      <c r="N639">
        <v>4</v>
      </c>
      <c r="O639">
        <v>0</v>
      </c>
    </row>
    <row r="640" spans="14:15" x14ac:dyDescent="0.2">
      <c r="N640">
        <v>27</v>
      </c>
      <c r="O640">
        <v>0</v>
      </c>
    </row>
    <row r="641" spans="14:15" x14ac:dyDescent="0.2">
      <c r="N641">
        <v>1</v>
      </c>
      <c r="O641">
        <v>0</v>
      </c>
    </row>
    <row r="642" spans="14:15" x14ac:dyDescent="0.2">
      <c r="N642">
        <v>21</v>
      </c>
      <c r="O642">
        <v>0</v>
      </c>
    </row>
    <row r="643" spans="14:15" x14ac:dyDescent="0.2">
      <c r="N643">
        <v>28</v>
      </c>
      <c r="O643">
        <v>0</v>
      </c>
    </row>
    <row r="644" spans="14:15" x14ac:dyDescent="0.2">
      <c r="N644">
        <v>20</v>
      </c>
      <c r="O644">
        <v>0</v>
      </c>
    </row>
    <row r="645" spans="14:15" x14ac:dyDescent="0.2">
      <c r="N645">
        <v>9</v>
      </c>
      <c r="O645">
        <v>0</v>
      </c>
    </row>
    <row r="646" spans="14:15" x14ac:dyDescent="0.2">
      <c r="N646">
        <v>1</v>
      </c>
      <c r="O646">
        <v>0</v>
      </c>
    </row>
    <row r="647" spans="14:15" x14ac:dyDescent="0.2">
      <c r="N647">
        <v>1</v>
      </c>
      <c r="O647">
        <v>0</v>
      </c>
    </row>
    <row r="648" spans="14:15" x14ac:dyDescent="0.2">
      <c r="N648">
        <v>6</v>
      </c>
      <c r="O648">
        <v>0</v>
      </c>
    </row>
    <row r="649" spans="14:15" x14ac:dyDescent="0.2">
      <c r="N649">
        <v>12</v>
      </c>
      <c r="O649">
        <v>0</v>
      </c>
    </row>
    <row r="650" spans="14:15" x14ac:dyDescent="0.2">
      <c r="N650">
        <v>16</v>
      </c>
      <c r="O650">
        <v>0</v>
      </c>
    </row>
    <row r="651" spans="14:15" x14ac:dyDescent="0.2">
      <c r="N651">
        <v>3</v>
      </c>
      <c r="O651">
        <v>0</v>
      </c>
    </row>
    <row r="652" spans="14:15" x14ac:dyDescent="0.2">
      <c r="N652">
        <v>7</v>
      </c>
      <c r="O652">
        <v>0</v>
      </c>
    </row>
    <row r="653" spans="14:15" x14ac:dyDescent="0.2">
      <c r="N653">
        <v>10</v>
      </c>
      <c r="O653">
        <v>0</v>
      </c>
    </row>
    <row r="654" spans="14:15" x14ac:dyDescent="0.2">
      <c r="N654">
        <v>16</v>
      </c>
      <c r="O654">
        <v>0</v>
      </c>
    </row>
    <row r="655" spans="14:15" x14ac:dyDescent="0.2">
      <c r="N655">
        <v>14</v>
      </c>
      <c r="O655">
        <v>0</v>
      </c>
    </row>
    <row r="656" spans="14:15" x14ac:dyDescent="0.2">
      <c r="N656">
        <v>1</v>
      </c>
      <c r="O656">
        <v>0</v>
      </c>
    </row>
    <row r="657" spans="14:15" x14ac:dyDescent="0.2">
      <c r="N657">
        <v>5</v>
      </c>
      <c r="O657">
        <v>0</v>
      </c>
    </row>
    <row r="658" spans="14:15" x14ac:dyDescent="0.2">
      <c r="N658">
        <v>20</v>
      </c>
      <c r="O658">
        <v>0</v>
      </c>
    </row>
    <row r="659" spans="14:15" x14ac:dyDescent="0.2">
      <c r="N659">
        <v>29</v>
      </c>
      <c r="O659">
        <v>0</v>
      </c>
    </row>
    <row r="660" spans="14:15" x14ac:dyDescent="0.2">
      <c r="N660">
        <v>22</v>
      </c>
      <c r="O660">
        <v>0</v>
      </c>
    </row>
    <row r="661" spans="14:15" x14ac:dyDescent="0.2">
      <c r="N661">
        <v>31</v>
      </c>
      <c r="O661">
        <v>0</v>
      </c>
    </row>
    <row r="662" spans="14:15" x14ac:dyDescent="0.2">
      <c r="N662">
        <v>1</v>
      </c>
      <c r="O662">
        <v>0</v>
      </c>
    </row>
    <row r="663" spans="14:15" x14ac:dyDescent="0.2">
      <c r="N663">
        <v>22</v>
      </c>
      <c r="O663">
        <v>0</v>
      </c>
    </row>
    <row r="664" spans="14:15" x14ac:dyDescent="0.2">
      <c r="N664">
        <v>41</v>
      </c>
      <c r="O664">
        <v>0</v>
      </c>
    </row>
    <row r="665" spans="14:15" x14ac:dyDescent="0.2">
      <c r="N665">
        <v>8</v>
      </c>
      <c r="O665">
        <v>0</v>
      </c>
    </row>
    <row r="666" spans="14:15" x14ac:dyDescent="0.2">
      <c r="N666">
        <v>3</v>
      </c>
      <c r="O666">
        <v>0</v>
      </c>
    </row>
    <row r="667" spans="14:15" x14ac:dyDescent="0.2">
      <c r="N667">
        <v>4</v>
      </c>
      <c r="O667">
        <v>0</v>
      </c>
    </row>
    <row r="668" spans="14:15" x14ac:dyDescent="0.2">
      <c r="N668">
        <v>1</v>
      </c>
      <c r="O668">
        <v>0</v>
      </c>
    </row>
    <row r="669" spans="14:15" x14ac:dyDescent="0.2">
      <c r="N669">
        <v>12</v>
      </c>
      <c r="O669">
        <v>0</v>
      </c>
    </row>
    <row r="670" spans="14:15" x14ac:dyDescent="0.2">
      <c r="N670">
        <v>14</v>
      </c>
      <c r="O670">
        <v>0</v>
      </c>
    </row>
    <row r="671" spans="14:15" x14ac:dyDescent="0.2">
      <c r="N671">
        <v>22</v>
      </c>
      <c r="O671">
        <v>0</v>
      </c>
    </row>
    <row r="672" spans="14:15" x14ac:dyDescent="0.2">
      <c r="N672">
        <v>13</v>
      </c>
      <c r="O672">
        <v>0</v>
      </c>
    </row>
    <row r="673" spans="14:15" x14ac:dyDescent="0.2">
      <c r="N673">
        <v>1</v>
      </c>
      <c r="O673">
        <v>0</v>
      </c>
    </row>
    <row r="674" spans="14:15" x14ac:dyDescent="0.2">
      <c r="N674">
        <v>8</v>
      </c>
      <c r="O674">
        <v>0</v>
      </c>
    </row>
    <row r="675" spans="14:15" x14ac:dyDescent="0.2">
      <c r="N675">
        <v>32</v>
      </c>
      <c r="O675">
        <v>0</v>
      </c>
    </row>
    <row r="676" spans="14:15" x14ac:dyDescent="0.2">
      <c r="N676">
        <v>15</v>
      </c>
      <c r="O676">
        <v>0</v>
      </c>
    </row>
    <row r="677" spans="14:15" x14ac:dyDescent="0.2">
      <c r="N677">
        <v>2</v>
      </c>
      <c r="O677">
        <v>0</v>
      </c>
    </row>
    <row r="678" spans="14:15" x14ac:dyDescent="0.2">
      <c r="N678">
        <v>2</v>
      </c>
      <c r="O678">
        <v>0</v>
      </c>
    </row>
    <row r="679" spans="14:15" x14ac:dyDescent="0.2">
      <c r="N679">
        <v>3</v>
      </c>
      <c r="O679">
        <v>0</v>
      </c>
    </row>
    <row r="680" spans="14:15" x14ac:dyDescent="0.2">
      <c r="N680">
        <v>10</v>
      </c>
      <c r="O680">
        <v>0</v>
      </c>
    </row>
    <row r="681" spans="14:15" x14ac:dyDescent="0.2">
      <c r="N681">
        <v>2</v>
      </c>
      <c r="O681">
        <v>0</v>
      </c>
    </row>
    <row r="682" spans="14:15" x14ac:dyDescent="0.2">
      <c r="N682">
        <v>11</v>
      </c>
      <c r="O682">
        <v>0</v>
      </c>
    </row>
    <row r="683" spans="14:15" x14ac:dyDescent="0.2">
      <c r="N683">
        <v>9</v>
      </c>
      <c r="O683">
        <v>0</v>
      </c>
    </row>
    <row r="684" spans="14:15" x14ac:dyDescent="0.2">
      <c r="N684">
        <v>1</v>
      </c>
      <c r="O684">
        <v>0</v>
      </c>
    </row>
    <row r="685" spans="14:15" x14ac:dyDescent="0.2">
      <c r="N685">
        <v>4</v>
      </c>
      <c r="O685">
        <v>0</v>
      </c>
    </row>
    <row r="686" spans="14:15" x14ac:dyDescent="0.2">
      <c r="N686">
        <v>16</v>
      </c>
      <c r="O686">
        <v>0</v>
      </c>
    </row>
    <row r="687" spans="14:15" x14ac:dyDescent="0.2">
      <c r="N687">
        <v>3</v>
      </c>
      <c r="O687">
        <v>0</v>
      </c>
    </row>
    <row r="688" spans="14:15" x14ac:dyDescent="0.2">
      <c r="N688">
        <v>24</v>
      </c>
      <c r="O688">
        <v>0</v>
      </c>
    </row>
    <row r="689" spans="14:15" x14ac:dyDescent="0.2">
      <c r="N689">
        <v>8</v>
      </c>
      <c r="O689">
        <v>0</v>
      </c>
    </row>
    <row r="690" spans="14:15" x14ac:dyDescent="0.2">
      <c r="N690">
        <v>6</v>
      </c>
      <c r="O690">
        <v>0</v>
      </c>
    </row>
    <row r="691" spans="14:15" x14ac:dyDescent="0.2">
      <c r="N691">
        <v>30</v>
      </c>
      <c r="O691">
        <v>0</v>
      </c>
    </row>
    <row r="692" spans="14:15" x14ac:dyDescent="0.2">
      <c r="N692">
        <v>13</v>
      </c>
      <c r="O692">
        <v>0</v>
      </c>
    </row>
    <row r="693" spans="14:15" x14ac:dyDescent="0.2">
      <c r="N693">
        <v>24</v>
      </c>
      <c r="O693">
        <v>0</v>
      </c>
    </row>
    <row r="694" spans="14:15" x14ac:dyDescent="0.2">
      <c r="N694">
        <v>19</v>
      </c>
      <c r="O694">
        <v>0</v>
      </c>
    </row>
    <row r="695" spans="14:15" x14ac:dyDescent="0.2">
      <c r="N695">
        <v>31</v>
      </c>
      <c r="O695">
        <v>0</v>
      </c>
    </row>
    <row r="696" spans="14:15" x14ac:dyDescent="0.2">
      <c r="N696">
        <v>8</v>
      </c>
      <c r="O696">
        <v>0</v>
      </c>
    </row>
    <row r="697" spans="14:15" x14ac:dyDescent="0.2">
      <c r="N697">
        <v>3</v>
      </c>
      <c r="O697">
        <v>0</v>
      </c>
    </row>
    <row r="698" spans="14:15" x14ac:dyDescent="0.2">
      <c r="N698">
        <v>5</v>
      </c>
      <c r="O698">
        <v>0</v>
      </c>
    </row>
    <row r="699" spans="14:15" x14ac:dyDescent="0.2">
      <c r="N699">
        <v>41</v>
      </c>
      <c r="O699">
        <v>0</v>
      </c>
    </row>
    <row r="700" spans="14:15" x14ac:dyDescent="0.2">
      <c r="N700">
        <v>0</v>
      </c>
      <c r="O700">
        <v>0</v>
      </c>
    </row>
    <row r="701" spans="14:15" x14ac:dyDescent="0.2">
      <c r="N701">
        <v>10</v>
      </c>
      <c r="O701">
        <v>0</v>
      </c>
    </row>
    <row r="702" spans="14:15" x14ac:dyDescent="0.2">
      <c r="N702">
        <v>18</v>
      </c>
      <c r="O702">
        <v>0</v>
      </c>
    </row>
    <row r="703" spans="14:15" x14ac:dyDescent="0.2">
      <c r="N703">
        <v>8</v>
      </c>
      <c r="O703">
        <v>0</v>
      </c>
    </row>
    <row r="704" spans="14:15" x14ac:dyDescent="0.2">
      <c r="N704">
        <v>3</v>
      </c>
      <c r="O704">
        <v>0</v>
      </c>
    </row>
    <row r="705" spans="14:15" x14ac:dyDescent="0.2">
      <c r="N705">
        <v>8</v>
      </c>
      <c r="O705">
        <v>0</v>
      </c>
    </row>
    <row r="706" spans="14:15" x14ac:dyDescent="0.2">
      <c r="N706">
        <v>6</v>
      </c>
      <c r="O706">
        <v>0</v>
      </c>
    </row>
    <row r="707" spans="14:15" x14ac:dyDescent="0.2">
      <c r="N707">
        <v>6</v>
      </c>
      <c r="O707">
        <v>0</v>
      </c>
    </row>
    <row r="708" spans="14:15" x14ac:dyDescent="0.2">
      <c r="N708">
        <v>12</v>
      </c>
      <c r="O708">
        <v>0</v>
      </c>
    </row>
    <row r="709" spans="14:15" x14ac:dyDescent="0.2">
      <c r="N709">
        <v>4</v>
      </c>
      <c r="O709">
        <v>0</v>
      </c>
    </row>
    <row r="710" spans="14:15" x14ac:dyDescent="0.2">
      <c r="N710">
        <v>45</v>
      </c>
      <c r="O710">
        <v>0</v>
      </c>
    </row>
    <row r="711" spans="14:15" x14ac:dyDescent="0.2">
      <c r="N711">
        <v>30</v>
      </c>
      <c r="O711">
        <v>0</v>
      </c>
    </row>
    <row r="712" spans="14:15" x14ac:dyDescent="0.2">
      <c r="N712">
        <v>5</v>
      </c>
      <c r="O712">
        <v>0</v>
      </c>
    </row>
    <row r="713" spans="14:15" x14ac:dyDescent="0.2">
      <c r="N713">
        <v>2</v>
      </c>
      <c r="O713">
        <v>0</v>
      </c>
    </row>
    <row r="714" spans="14:15" x14ac:dyDescent="0.2">
      <c r="N714">
        <v>16</v>
      </c>
      <c r="O714">
        <v>0</v>
      </c>
    </row>
    <row r="715" spans="14:15" x14ac:dyDescent="0.2">
      <c r="N715">
        <v>3</v>
      </c>
      <c r="O715">
        <v>0</v>
      </c>
    </row>
    <row r="716" spans="14:15" x14ac:dyDescent="0.2">
      <c r="N716">
        <v>10</v>
      </c>
      <c r="O716">
        <v>0</v>
      </c>
    </row>
    <row r="717" spans="14:15" x14ac:dyDescent="0.2">
      <c r="N717">
        <v>6</v>
      </c>
      <c r="O717">
        <v>0</v>
      </c>
    </row>
    <row r="718" spans="14:15" x14ac:dyDescent="0.2">
      <c r="N718">
        <v>5</v>
      </c>
      <c r="O718">
        <v>0</v>
      </c>
    </row>
    <row r="719" spans="14:15" x14ac:dyDescent="0.2">
      <c r="N719">
        <v>5</v>
      </c>
      <c r="O719">
        <v>0</v>
      </c>
    </row>
    <row r="720" spans="14:15" x14ac:dyDescent="0.2">
      <c r="N720">
        <v>4</v>
      </c>
      <c r="O720">
        <v>0</v>
      </c>
    </row>
    <row r="721" spans="14:15" x14ac:dyDescent="0.2">
      <c r="N721">
        <v>21</v>
      </c>
      <c r="O721">
        <v>0</v>
      </c>
    </row>
    <row r="722" spans="14:15" x14ac:dyDescent="0.2">
      <c r="N722">
        <v>11</v>
      </c>
      <c r="O722">
        <v>0</v>
      </c>
    </row>
    <row r="723" spans="14:15" x14ac:dyDescent="0.2">
      <c r="N723">
        <v>7</v>
      </c>
      <c r="O723">
        <v>0</v>
      </c>
    </row>
    <row r="724" spans="14:15" x14ac:dyDescent="0.2">
      <c r="N724">
        <v>3</v>
      </c>
      <c r="O724">
        <v>0</v>
      </c>
    </row>
    <row r="725" spans="14:15" x14ac:dyDescent="0.2">
      <c r="N725">
        <v>28</v>
      </c>
      <c r="O725">
        <v>2</v>
      </c>
    </row>
    <row r="726" spans="14:15" x14ac:dyDescent="0.2">
      <c r="N726">
        <v>1</v>
      </c>
      <c r="O726">
        <v>0</v>
      </c>
    </row>
    <row r="727" spans="14:15" x14ac:dyDescent="0.2">
      <c r="N727">
        <v>3</v>
      </c>
      <c r="O727">
        <v>0</v>
      </c>
    </row>
    <row r="728" spans="14:15" x14ac:dyDescent="0.2">
      <c r="N728">
        <v>32</v>
      </c>
      <c r="O728">
        <v>0</v>
      </c>
    </row>
    <row r="729" spans="14:15" x14ac:dyDescent="0.2">
      <c r="N729">
        <v>3</v>
      </c>
      <c r="O729">
        <v>0</v>
      </c>
    </row>
    <row r="730" spans="14:15" x14ac:dyDescent="0.2">
      <c r="N730">
        <v>10</v>
      </c>
      <c r="O730">
        <v>0</v>
      </c>
    </row>
    <row r="731" spans="14:15" x14ac:dyDescent="0.2">
      <c r="N731">
        <v>5</v>
      </c>
      <c r="O731">
        <v>0</v>
      </c>
    </row>
    <row r="732" spans="14:15" x14ac:dyDescent="0.2">
      <c r="N732">
        <v>14</v>
      </c>
      <c r="O732">
        <v>0</v>
      </c>
    </row>
    <row r="733" spans="14:15" x14ac:dyDescent="0.2">
      <c r="N733">
        <v>7</v>
      </c>
      <c r="O733">
        <v>0</v>
      </c>
    </row>
    <row r="734" spans="14:15" x14ac:dyDescent="0.2">
      <c r="N734">
        <v>2</v>
      </c>
      <c r="O734">
        <v>0</v>
      </c>
    </row>
    <row r="735" spans="14:15" x14ac:dyDescent="0.2">
      <c r="N735">
        <v>10</v>
      </c>
      <c r="O735">
        <v>0</v>
      </c>
    </row>
    <row r="736" spans="14:15" x14ac:dyDescent="0.2">
      <c r="N736">
        <v>2</v>
      </c>
      <c r="O736">
        <v>0</v>
      </c>
    </row>
    <row r="737" spans="14:15" x14ac:dyDescent="0.2">
      <c r="N737">
        <v>16</v>
      </c>
      <c r="O737">
        <v>0</v>
      </c>
    </row>
    <row r="738" spans="14:15" x14ac:dyDescent="0.2">
      <c r="N738">
        <v>49</v>
      </c>
      <c r="O738">
        <v>0</v>
      </c>
    </row>
    <row r="739" spans="14:15" x14ac:dyDescent="0.2">
      <c r="N739">
        <v>16</v>
      </c>
      <c r="O739">
        <v>0</v>
      </c>
    </row>
    <row r="740" spans="14:15" x14ac:dyDescent="0.2">
      <c r="N740">
        <v>6</v>
      </c>
      <c r="O740">
        <v>0</v>
      </c>
    </row>
    <row r="741" spans="14:15" x14ac:dyDescent="0.2">
      <c r="N741">
        <v>1</v>
      </c>
      <c r="O741">
        <v>0</v>
      </c>
    </row>
    <row r="742" spans="14:15" x14ac:dyDescent="0.2">
      <c r="N742">
        <v>7</v>
      </c>
      <c r="O742">
        <v>0</v>
      </c>
    </row>
    <row r="743" spans="14:15" x14ac:dyDescent="0.2">
      <c r="N743">
        <v>44</v>
      </c>
      <c r="O743">
        <v>0</v>
      </c>
    </row>
    <row r="744" spans="14:15" x14ac:dyDescent="0.2">
      <c r="N744">
        <v>1</v>
      </c>
      <c r="O744">
        <v>0</v>
      </c>
    </row>
    <row r="745" spans="14:15" x14ac:dyDescent="0.2">
      <c r="N745">
        <v>11</v>
      </c>
      <c r="O745">
        <v>0</v>
      </c>
    </row>
    <row r="746" spans="14:15" x14ac:dyDescent="0.2">
      <c r="N746">
        <v>8</v>
      </c>
      <c r="O746">
        <v>0</v>
      </c>
    </row>
    <row r="747" spans="14:15" x14ac:dyDescent="0.2">
      <c r="N747">
        <v>3</v>
      </c>
      <c r="O747">
        <v>0</v>
      </c>
    </row>
    <row r="748" spans="14:15" x14ac:dyDescent="0.2">
      <c r="N748">
        <v>30</v>
      </c>
      <c r="O748">
        <v>0</v>
      </c>
    </row>
    <row r="749" spans="14:15" x14ac:dyDescent="0.2">
      <c r="N749">
        <v>14</v>
      </c>
      <c r="O749">
        <v>0</v>
      </c>
    </row>
    <row r="750" spans="14:15" x14ac:dyDescent="0.2">
      <c r="N750">
        <v>15</v>
      </c>
      <c r="O750">
        <v>0</v>
      </c>
    </row>
    <row r="751" spans="14:15" x14ac:dyDescent="0.2">
      <c r="N751">
        <v>1</v>
      </c>
      <c r="O751">
        <v>0</v>
      </c>
    </row>
    <row r="752" spans="14:15" x14ac:dyDescent="0.2">
      <c r="N752">
        <v>12</v>
      </c>
      <c r="O752">
        <v>0</v>
      </c>
    </row>
    <row r="753" spans="14:15" x14ac:dyDescent="0.2">
      <c r="N753">
        <v>9</v>
      </c>
      <c r="O753">
        <v>0</v>
      </c>
    </row>
    <row r="754" spans="14:15" x14ac:dyDescent="0.2">
      <c r="N754">
        <v>2</v>
      </c>
      <c r="O754">
        <v>0</v>
      </c>
    </row>
    <row r="755" spans="14:15" x14ac:dyDescent="0.2">
      <c r="N755">
        <v>3</v>
      </c>
      <c r="O755">
        <v>0</v>
      </c>
    </row>
    <row r="756" spans="14:15" x14ac:dyDescent="0.2">
      <c r="N756">
        <v>1</v>
      </c>
      <c r="O756">
        <v>0</v>
      </c>
    </row>
    <row r="757" spans="14:15" x14ac:dyDescent="0.2">
      <c r="N757">
        <v>4</v>
      </c>
      <c r="O757">
        <v>0</v>
      </c>
    </row>
    <row r="758" spans="14:15" x14ac:dyDescent="0.2">
      <c r="N758">
        <v>14</v>
      </c>
      <c r="O758">
        <v>0</v>
      </c>
    </row>
    <row r="759" spans="14:15" x14ac:dyDescent="0.2">
      <c r="N759">
        <v>1</v>
      </c>
      <c r="O759">
        <v>0</v>
      </c>
    </row>
    <row r="760" spans="14:15" x14ac:dyDescent="0.2">
      <c r="N760">
        <v>7</v>
      </c>
      <c r="O760">
        <v>0</v>
      </c>
    </row>
    <row r="761" spans="14:15" x14ac:dyDescent="0.2">
      <c r="N761">
        <v>10</v>
      </c>
      <c r="O761">
        <v>0</v>
      </c>
    </row>
    <row r="762" spans="14:15" x14ac:dyDescent="0.2">
      <c r="N762">
        <v>49</v>
      </c>
      <c r="O762">
        <v>0</v>
      </c>
    </row>
    <row r="763" spans="14:15" x14ac:dyDescent="0.2">
      <c r="N763">
        <v>5</v>
      </c>
      <c r="O763">
        <v>0</v>
      </c>
    </row>
    <row r="764" spans="14:15" x14ac:dyDescent="0.2">
      <c r="N764">
        <v>12</v>
      </c>
      <c r="O764">
        <v>0</v>
      </c>
    </row>
    <row r="765" spans="14:15" x14ac:dyDescent="0.2">
      <c r="N765">
        <v>2</v>
      </c>
      <c r="O765">
        <v>0</v>
      </c>
    </row>
    <row r="766" spans="14:15" x14ac:dyDescent="0.2">
      <c r="N766">
        <v>50</v>
      </c>
      <c r="O766">
        <v>2</v>
      </c>
    </row>
    <row r="767" spans="14:15" x14ac:dyDescent="0.2">
      <c r="N767">
        <v>22</v>
      </c>
      <c r="O767">
        <v>0</v>
      </c>
    </row>
    <row r="768" spans="14:15" x14ac:dyDescent="0.2">
      <c r="N768">
        <v>21</v>
      </c>
      <c r="O768">
        <v>0</v>
      </c>
    </row>
    <row r="769" spans="14:15" x14ac:dyDescent="0.2">
      <c r="N769">
        <v>2</v>
      </c>
      <c r="O769">
        <v>0</v>
      </c>
    </row>
    <row r="770" spans="14:15" x14ac:dyDescent="0.2">
      <c r="N770">
        <v>7</v>
      </c>
      <c r="O770">
        <v>0</v>
      </c>
    </row>
    <row r="771" spans="14:15" x14ac:dyDescent="0.2">
      <c r="N771">
        <v>42</v>
      </c>
      <c r="O771">
        <v>0</v>
      </c>
    </row>
    <row r="772" spans="14:15" x14ac:dyDescent="0.2">
      <c r="N772">
        <v>13</v>
      </c>
      <c r="O772">
        <v>0</v>
      </c>
    </row>
    <row r="773" spans="14:15" x14ac:dyDescent="0.2">
      <c r="N773">
        <v>3</v>
      </c>
      <c r="O773">
        <v>0</v>
      </c>
    </row>
    <row r="774" spans="14:15" x14ac:dyDescent="0.2">
      <c r="N774">
        <v>5</v>
      </c>
      <c r="O774">
        <v>0</v>
      </c>
    </row>
    <row r="775" spans="14:15" x14ac:dyDescent="0.2">
      <c r="N775">
        <v>1</v>
      </c>
      <c r="O775">
        <v>0</v>
      </c>
    </row>
    <row r="776" spans="14:15" x14ac:dyDescent="0.2">
      <c r="N776">
        <v>2</v>
      </c>
      <c r="O776">
        <v>0</v>
      </c>
    </row>
    <row r="777" spans="14:15" x14ac:dyDescent="0.2">
      <c r="N777">
        <v>5</v>
      </c>
      <c r="O777">
        <v>0</v>
      </c>
    </row>
    <row r="778" spans="14:15" x14ac:dyDescent="0.2">
      <c r="N778">
        <v>22</v>
      </c>
      <c r="O778">
        <v>0</v>
      </c>
    </row>
    <row r="779" spans="14:15" x14ac:dyDescent="0.2">
      <c r="N779">
        <v>20</v>
      </c>
      <c r="O779">
        <v>0</v>
      </c>
    </row>
    <row r="780" spans="14:15" x14ac:dyDescent="0.2">
      <c r="N780">
        <v>12</v>
      </c>
      <c r="O780">
        <v>0</v>
      </c>
    </row>
    <row r="781" spans="14:15" x14ac:dyDescent="0.2">
      <c r="N781">
        <v>8</v>
      </c>
      <c r="O781">
        <v>0</v>
      </c>
    </row>
    <row r="782" spans="14:15" x14ac:dyDescent="0.2">
      <c r="N782">
        <v>11</v>
      </c>
      <c r="O782">
        <v>0</v>
      </c>
    </row>
    <row r="783" spans="14:15" x14ac:dyDescent="0.2">
      <c r="N783">
        <v>22</v>
      </c>
      <c r="O783">
        <v>0</v>
      </c>
    </row>
    <row r="784" spans="14:15" x14ac:dyDescent="0.2">
      <c r="N784">
        <v>45</v>
      </c>
      <c r="O784">
        <v>0</v>
      </c>
    </row>
    <row r="785" spans="14:15" x14ac:dyDescent="0.2">
      <c r="N785">
        <v>2</v>
      </c>
      <c r="O785">
        <v>0</v>
      </c>
    </row>
    <row r="786" spans="14:15" x14ac:dyDescent="0.2">
      <c r="N786">
        <v>6</v>
      </c>
      <c r="O786">
        <v>0</v>
      </c>
    </row>
    <row r="787" spans="14:15" x14ac:dyDescent="0.2">
      <c r="N787">
        <v>4</v>
      </c>
      <c r="O787">
        <v>0</v>
      </c>
    </row>
    <row r="788" spans="14:15" x14ac:dyDescent="0.2">
      <c r="N788">
        <v>15</v>
      </c>
      <c r="O788">
        <v>0</v>
      </c>
    </row>
    <row r="789" spans="14:15" x14ac:dyDescent="0.2">
      <c r="N789">
        <v>10</v>
      </c>
      <c r="O789">
        <v>0</v>
      </c>
    </row>
    <row r="790" spans="14:15" x14ac:dyDescent="0.2">
      <c r="N790">
        <v>29</v>
      </c>
      <c r="O790">
        <v>0</v>
      </c>
    </row>
    <row r="791" spans="14:15" x14ac:dyDescent="0.2">
      <c r="N791">
        <v>21</v>
      </c>
      <c r="O791">
        <v>0</v>
      </c>
    </row>
    <row r="792" spans="14:15" x14ac:dyDescent="0.2">
      <c r="N792">
        <v>8</v>
      </c>
      <c r="O792">
        <v>0</v>
      </c>
    </row>
    <row r="793" spans="14:15" x14ac:dyDescent="0.2">
      <c r="N793">
        <v>9</v>
      </c>
      <c r="O793">
        <v>0</v>
      </c>
    </row>
    <row r="794" spans="14:15" x14ac:dyDescent="0.2">
      <c r="N794">
        <v>2</v>
      </c>
      <c r="O794">
        <v>0</v>
      </c>
    </row>
    <row r="795" spans="14:15" x14ac:dyDescent="0.2">
      <c r="N795">
        <v>3</v>
      </c>
      <c r="O795">
        <v>0</v>
      </c>
    </row>
    <row r="796" spans="14:15" x14ac:dyDescent="0.2">
      <c r="N796">
        <v>19</v>
      </c>
      <c r="O796">
        <v>0</v>
      </c>
    </row>
    <row r="797" spans="14:15" x14ac:dyDescent="0.2">
      <c r="N797">
        <v>3</v>
      </c>
      <c r="O797">
        <v>0</v>
      </c>
    </row>
    <row r="798" spans="14:15" x14ac:dyDescent="0.2">
      <c r="N798">
        <v>9</v>
      </c>
      <c r="O798">
        <v>0</v>
      </c>
    </row>
    <row r="799" spans="14:15" x14ac:dyDescent="0.2">
      <c r="N799">
        <v>4</v>
      </c>
      <c r="O799">
        <v>0</v>
      </c>
    </row>
    <row r="800" spans="14:15" x14ac:dyDescent="0.2">
      <c r="N800">
        <v>1</v>
      </c>
      <c r="O800">
        <v>0</v>
      </c>
    </row>
    <row r="801" spans="14:15" x14ac:dyDescent="0.2">
      <c r="N801">
        <v>1</v>
      </c>
      <c r="O801">
        <v>0</v>
      </c>
    </row>
    <row r="802" spans="14:15" x14ac:dyDescent="0.2">
      <c r="N802">
        <v>15</v>
      </c>
      <c r="O802">
        <v>0</v>
      </c>
    </row>
    <row r="803" spans="14:15" x14ac:dyDescent="0.2">
      <c r="N803">
        <v>12</v>
      </c>
      <c r="O803">
        <v>0</v>
      </c>
    </row>
    <row r="804" spans="14:15" x14ac:dyDescent="0.2">
      <c r="N804">
        <v>12</v>
      </c>
      <c r="O804">
        <v>0</v>
      </c>
    </row>
    <row r="805" spans="14:15" x14ac:dyDescent="0.2">
      <c r="N805">
        <v>3</v>
      </c>
      <c r="O805">
        <v>0</v>
      </c>
    </row>
    <row r="806" spans="14:15" x14ac:dyDescent="0.2">
      <c r="N806">
        <v>38</v>
      </c>
      <c r="O806">
        <v>0</v>
      </c>
    </row>
    <row r="807" spans="14:15" x14ac:dyDescent="0.2">
      <c r="N807">
        <v>14</v>
      </c>
      <c r="O807">
        <v>0</v>
      </c>
    </row>
    <row r="808" spans="14:15" x14ac:dyDescent="0.2">
      <c r="N808">
        <v>5</v>
      </c>
      <c r="O808">
        <v>0</v>
      </c>
    </row>
    <row r="809" spans="14:15" x14ac:dyDescent="0.2">
      <c r="N809">
        <v>1</v>
      </c>
      <c r="O809">
        <v>0</v>
      </c>
    </row>
    <row r="810" spans="14:15" x14ac:dyDescent="0.2">
      <c r="N810">
        <v>15</v>
      </c>
      <c r="O810">
        <v>0</v>
      </c>
    </row>
    <row r="811" spans="14:15" x14ac:dyDescent="0.2">
      <c r="N811">
        <v>1</v>
      </c>
      <c r="O811">
        <v>0</v>
      </c>
    </row>
    <row r="812" spans="14:15" x14ac:dyDescent="0.2">
      <c r="N812">
        <v>15</v>
      </c>
      <c r="O812">
        <v>0</v>
      </c>
    </row>
    <row r="813" spans="14:15" x14ac:dyDescent="0.2">
      <c r="N813">
        <v>15</v>
      </c>
      <c r="O813">
        <v>0</v>
      </c>
    </row>
    <row r="814" spans="14:15" x14ac:dyDescent="0.2">
      <c r="N814">
        <v>8</v>
      </c>
      <c r="O814">
        <v>0</v>
      </c>
    </row>
    <row r="815" spans="14:15" x14ac:dyDescent="0.2">
      <c r="N815">
        <v>7</v>
      </c>
      <c r="O815">
        <v>0</v>
      </c>
    </row>
    <row r="816" spans="14:15" x14ac:dyDescent="0.2">
      <c r="N816">
        <v>2</v>
      </c>
      <c r="O816">
        <v>0</v>
      </c>
    </row>
    <row r="817" spans="14:15" x14ac:dyDescent="0.2">
      <c r="N817">
        <v>42</v>
      </c>
      <c r="O817">
        <v>0</v>
      </c>
    </row>
    <row r="818" spans="14:15" x14ac:dyDescent="0.2">
      <c r="N818">
        <v>19</v>
      </c>
      <c r="O818">
        <v>0</v>
      </c>
    </row>
    <row r="819" spans="14:15" x14ac:dyDescent="0.2">
      <c r="N819">
        <v>27</v>
      </c>
      <c r="O819">
        <v>0</v>
      </c>
    </row>
    <row r="820" spans="14:15" x14ac:dyDescent="0.2">
      <c r="N820">
        <v>6</v>
      </c>
      <c r="O820">
        <v>0</v>
      </c>
    </row>
    <row r="821" spans="14:15" x14ac:dyDescent="0.2">
      <c r="N821">
        <v>29</v>
      </c>
      <c r="O821">
        <v>0</v>
      </c>
    </row>
    <row r="822" spans="14:15" x14ac:dyDescent="0.2">
      <c r="N822">
        <v>21</v>
      </c>
      <c r="O822">
        <v>0</v>
      </c>
    </row>
    <row r="823" spans="14:15" x14ac:dyDescent="0.2">
      <c r="N823">
        <v>33</v>
      </c>
      <c r="O823">
        <v>0</v>
      </c>
    </row>
    <row r="824" spans="14:15" x14ac:dyDescent="0.2">
      <c r="N824">
        <v>1</v>
      </c>
      <c r="O824">
        <v>0</v>
      </c>
    </row>
    <row r="825" spans="14:15" x14ac:dyDescent="0.2">
      <c r="N825">
        <v>10</v>
      </c>
      <c r="O825">
        <v>0</v>
      </c>
    </row>
    <row r="826" spans="14:15" x14ac:dyDescent="0.2">
      <c r="N826">
        <v>21</v>
      </c>
      <c r="O826">
        <v>0</v>
      </c>
    </row>
    <row r="827" spans="14:15" x14ac:dyDescent="0.2">
      <c r="N827">
        <v>3</v>
      </c>
      <c r="O827">
        <v>0</v>
      </c>
    </row>
    <row r="828" spans="14:15" x14ac:dyDescent="0.2">
      <c r="N828">
        <v>4</v>
      </c>
      <c r="O828">
        <v>0</v>
      </c>
    </row>
    <row r="829" spans="14:15" x14ac:dyDescent="0.2">
      <c r="N829">
        <v>8</v>
      </c>
      <c r="O829">
        <v>0</v>
      </c>
    </row>
    <row r="830" spans="14:15" x14ac:dyDescent="0.2">
      <c r="N830">
        <v>8</v>
      </c>
      <c r="O830">
        <v>0</v>
      </c>
    </row>
    <row r="831" spans="14:15" x14ac:dyDescent="0.2">
      <c r="N831">
        <v>10</v>
      </c>
      <c r="O831">
        <v>0</v>
      </c>
    </row>
    <row r="832" spans="14:15" x14ac:dyDescent="0.2">
      <c r="N832">
        <v>16</v>
      </c>
      <c r="O832">
        <v>0</v>
      </c>
    </row>
    <row r="833" spans="14:15" x14ac:dyDescent="0.2">
      <c r="N833">
        <v>43</v>
      </c>
      <c r="O833">
        <v>0</v>
      </c>
    </row>
    <row r="834" spans="14:15" x14ac:dyDescent="0.2">
      <c r="N834">
        <v>4</v>
      </c>
      <c r="O834">
        <v>0</v>
      </c>
    </row>
    <row r="835" spans="14:15" x14ac:dyDescent="0.2">
      <c r="N835">
        <v>4</v>
      </c>
      <c r="O835">
        <v>0</v>
      </c>
    </row>
    <row r="836" spans="14:15" x14ac:dyDescent="0.2">
      <c r="N836">
        <v>13</v>
      </c>
      <c r="O836">
        <v>0</v>
      </c>
    </row>
    <row r="837" spans="14:15" x14ac:dyDescent="0.2">
      <c r="N837">
        <v>8</v>
      </c>
      <c r="O837">
        <v>0</v>
      </c>
    </row>
    <row r="838" spans="14:15" x14ac:dyDescent="0.2">
      <c r="N838">
        <v>13</v>
      </c>
      <c r="O838">
        <v>0</v>
      </c>
    </row>
    <row r="839" spans="14:15" x14ac:dyDescent="0.2">
      <c r="N839">
        <v>8</v>
      </c>
      <c r="O839">
        <v>0</v>
      </c>
    </row>
    <row r="840" spans="14:15" x14ac:dyDescent="0.2">
      <c r="N840">
        <v>18</v>
      </c>
      <c r="O840">
        <v>0</v>
      </c>
    </row>
    <row r="841" spans="14:15" x14ac:dyDescent="0.2">
      <c r="N841">
        <v>9</v>
      </c>
      <c r="O841">
        <v>0</v>
      </c>
    </row>
    <row r="842" spans="14:15" x14ac:dyDescent="0.2">
      <c r="N842">
        <v>8</v>
      </c>
      <c r="O842">
        <v>0</v>
      </c>
    </row>
    <row r="843" spans="14:15" x14ac:dyDescent="0.2">
      <c r="N843">
        <v>13</v>
      </c>
      <c r="O843">
        <v>0</v>
      </c>
    </row>
    <row r="844" spans="14:15" x14ac:dyDescent="0.2">
      <c r="N844">
        <v>4</v>
      </c>
      <c r="O844">
        <v>0</v>
      </c>
    </row>
    <row r="845" spans="14:15" x14ac:dyDescent="0.2">
      <c r="N845">
        <v>13</v>
      </c>
      <c r="O845">
        <v>0</v>
      </c>
    </row>
    <row r="846" spans="14:15" x14ac:dyDescent="0.2">
      <c r="N846">
        <v>11</v>
      </c>
      <c r="O846">
        <v>0</v>
      </c>
    </row>
    <row r="847" spans="14:15" x14ac:dyDescent="0.2">
      <c r="N847">
        <v>7</v>
      </c>
      <c r="O847">
        <v>0</v>
      </c>
    </row>
    <row r="848" spans="14:15" x14ac:dyDescent="0.2">
      <c r="N848">
        <v>16</v>
      </c>
      <c r="O848">
        <v>0</v>
      </c>
    </row>
    <row r="849" spans="14:15" x14ac:dyDescent="0.2">
      <c r="N849">
        <v>44</v>
      </c>
      <c r="O849">
        <v>0</v>
      </c>
    </row>
    <row r="850" spans="14:15" x14ac:dyDescent="0.2">
      <c r="N850">
        <v>11</v>
      </c>
      <c r="O850">
        <v>0</v>
      </c>
    </row>
    <row r="851" spans="14:15" x14ac:dyDescent="0.2">
      <c r="N851">
        <v>3</v>
      </c>
      <c r="O851">
        <v>0</v>
      </c>
    </row>
    <row r="852" spans="14:15" x14ac:dyDescent="0.2">
      <c r="N852">
        <v>24</v>
      </c>
      <c r="O852">
        <v>0</v>
      </c>
    </row>
    <row r="853" spans="14:15" x14ac:dyDescent="0.2">
      <c r="N853">
        <v>7</v>
      </c>
      <c r="O853">
        <v>0</v>
      </c>
    </row>
    <row r="854" spans="14:15" x14ac:dyDescent="0.2">
      <c r="N854">
        <v>9</v>
      </c>
      <c r="O854">
        <v>0</v>
      </c>
    </row>
    <row r="855" spans="14:15" x14ac:dyDescent="0.2">
      <c r="N855">
        <v>5</v>
      </c>
      <c r="O855">
        <v>0</v>
      </c>
    </row>
    <row r="856" spans="14:15" x14ac:dyDescent="0.2">
      <c r="N856">
        <v>1</v>
      </c>
      <c r="O856">
        <v>0</v>
      </c>
    </row>
    <row r="857" spans="14:15" x14ac:dyDescent="0.2">
      <c r="N857">
        <v>8</v>
      </c>
      <c r="O857">
        <v>0</v>
      </c>
    </row>
    <row r="858" spans="14:15" x14ac:dyDescent="0.2">
      <c r="N858">
        <v>1</v>
      </c>
      <c r="O858">
        <v>0</v>
      </c>
    </row>
    <row r="859" spans="14:15" x14ac:dyDescent="0.2">
      <c r="N859">
        <v>20</v>
      </c>
      <c r="O859">
        <v>0</v>
      </c>
    </row>
    <row r="860" spans="14:15" x14ac:dyDescent="0.2">
      <c r="N860">
        <v>12</v>
      </c>
      <c r="O860">
        <v>0</v>
      </c>
    </row>
    <row r="861" spans="14:15" x14ac:dyDescent="0.2">
      <c r="N861">
        <v>20</v>
      </c>
      <c r="O861">
        <v>0</v>
      </c>
    </row>
    <row r="862" spans="14:15" x14ac:dyDescent="0.2">
      <c r="N862">
        <v>9</v>
      </c>
      <c r="O862">
        <v>0</v>
      </c>
    </row>
    <row r="863" spans="14:15" x14ac:dyDescent="0.2">
      <c r="N863">
        <v>35</v>
      </c>
      <c r="O863">
        <v>0</v>
      </c>
    </row>
    <row r="864" spans="14:15" x14ac:dyDescent="0.2">
      <c r="N864">
        <v>12</v>
      </c>
      <c r="O864">
        <v>0</v>
      </c>
    </row>
    <row r="865" spans="14:15" x14ac:dyDescent="0.2">
      <c r="N865">
        <v>12</v>
      </c>
      <c r="O865">
        <v>0</v>
      </c>
    </row>
    <row r="866" spans="14:15" x14ac:dyDescent="0.2">
      <c r="N866">
        <v>9</v>
      </c>
      <c r="O866">
        <v>0</v>
      </c>
    </row>
    <row r="867" spans="14:15" x14ac:dyDescent="0.2">
      <c r="N867">
        <v>17</v>
      </c>
      <c r="O867">
        <v>0</v>
      </c>
    </row>
    <row r="868" spans="14:15" x14ac:dyDescent="0.2">
      <c r="N868">
        <v>6</v>
      </c>
      <c r="O868">
        <v>0</v>
      </c>
    </row>
    <row r="869" spans="14:15" x14ac:dyDescent="0.2">
      <c r="N869">
        <v>17</v>
      </c>
      <c r="O869">
        <v>0</v>
      </c>
    </row>
    <row r="870" spans="14:15" x14ac:dyDescent="0.2">
      <c r="N870">
        <v>8</v>
      </c>
      <c r="O870">
        <v>0</v>
      </c>
    </row>
    <row r="871" spans="14:15" x14ac:dyDescent="0.2">
      <c r="N871">
        <v>13</v>
      </c>
      <c r="O871">
        <v>0</v>
      </c>
    </row>
    <row r="872" spans="14:15" x14ac:dyDescent="0.2">
      <c r="N872">
        <v>10</v>
      </c>
      <c r="O872">
        <v>0</v>
      </c>
    </row>
    <row r="873" spans="14:15" x14ac:dyDescent="0.2">
      <c r="N873">
        <v>0</v>
      </c>
      <c r="O873">
        <v>0</v>
      </c>
    </row>
    <row r="874" spans="14:15" x14ac:dyDescent="0.2">
      <c r="N874">
        <v>17</v>
      </c>
      <c r="O874">
        <v>0</v>
      </c>
    </row>
    <row r="875" spans="14:15" x14ac:dyDescent="0.2">
      <c r="N875">
        <v>3</v>
      </c>
      <c r="O875">
        <v>0</v>
      </c>
    </row>
    <row r="876" spans="14:15" x14ac:dyDescent="0.2">
      <c r="N876">
        <v>1</v>
      </c>
      <c r="O876">
        <v>0</v>
      </c>
    </row>
    <row r="877" spans="14:15" x14ac:dyDescent="0.2">
      <c r="N877">
        <v>9</v>
      </c>
      <c r="O877">
        <v>0</v>
      </c>
    </row>
    <row r="878" spans="14:15" x14ac:dyDescent="0.2">
      <c r="N878">
        <v>8</v>
      </c>
      <c r="O878">
        <v>0</v>
      </c>
    </row>
    <row r="879" spans="14:15" x14ac:dyDescent="0.2">
      <c r="N879">
        <v>2</v>
      </c>
      <c r="O879">
        <v>0</v>
      </c>
    </row>
    <row r="880" spans="14:15" x14ac:dyDescent="0.2">
      <c r="N880">
        <v>14</v>
      </c>
      <c r="O880">
        <v>0</v>
      </c>
    </row>
    <row r="881" spans="14:15" x14ac:dyDescent="0.2">
      <c r="N881">
        <v>9</v>
      </c>
      <c r="O881">
        <v>0</v>
      </c>
    </row>
    <row r="882" spans="14:15" x14ac:dyDescent="0.2">
      <c r="N882">
        <v>1</v>
      </c>
      <c r="O882">
        <v>0</v>
      </c>
    </row>
    <row r="883" spans="14:15" x14ac:dyDescent="0.2">
      <c r="N883">
        <v>35</v>
      </c>
      <c r="O883">
        <v>0</v>
      </c>
    </row>
    <row r="884" spans="14:15" x14ac:dyDescent="0.2">
      <c r="N884">
        <v>9</v>
      </c>
      <c r="O884">
        <v>0</v>
      </c>
    </row>
    <row r="885" spans="14:15" x14ac:dyDescent="0.2">
      <c r="N885">
        <v>1</v>
      </c>
      <c r="O885">
        <v>0</v>
      </c>
    </row>
    <row r="886" spans="14:15" x14ac:dyDescent="0.2">
      <c r="N886">
        <v>22</v>
      </c>
      <c r="O886">
        <v>0</v>
      </c>
    </row>
    <row r="887" spans="14:15" x14ac:dyDescent="0.2">
      <c r="N887">
        <v>10</v>
      </c>
      <c r="O887">
        <v>0</v>
      </c>
    </row>
    <row r="888" spans="14:15" x14ac:dyDescent="0.2">
      <c r="N888">
        <v>23</v>
      </c>
      <c r="O888">
        <v>1</v>
      </c>
    </row>
    <row r="889" spans="14:15" x14ac:dyDescent="0.2">
      <c r="N889">
        <v>5</v>
      </c>
      <c r="O889">
        <v>0</v>
      </c>
    </row>
    <row r="890" spans="14:15" x14ac:dyDescent="0.2">
      <c r="N890">
        <v>3</v>
      </c>
      <c r="O890">
        <v>0</v>
      </c>
    </row>
    <row r="891" spans="14:15" x14ac:dyDescent="0.2">
      <c r="N891">
        <v>9</v>
      </c>
      <c r="O891">
        <v>0</v>
      </c>
    </row>
    <row r="892" spans="14:15" x14ac:dyDescent="0.2">
      <c r="N892">
        <v>1</v>
      </c>
      <c r="O892">
        <v>0</v>
      </c>
    </row>
    <row r="893" spans="14:15" x14ac:dyDescent="0.2">
      <c r="N893">
        <v>33</v>
      </c>
      <c r="O893">
        <v>2</v>
      </c>
    </row>
    <row r="894" spans="14:15" x14ac:dyDescent="0.2">
      <c r="N894">
        <v>19</v>
      </c>
      <c r="O894">
        <v>0</v>
      </c>
    </row>
    <row r="895" spans="14:15" x14ac:dyDescent="0.2">
      <c r="N895">
        <v>8</v>
      </c>
      <c r="O895">
        <v>0</v>
      </c>
    </row>
    <row r="896" spans="14:15" x14ac:dyDescent="0.2">
      <c r="N896">
        <v>7</v>
      </c>
      <c r="O896">
        <v>0</v>
      </c>
    </row>
    <row r="897" spans="14:15" x14ac:dyDescent="0.2">
      <c r="N897">
        <v>35</v>
      </c>
      <c r="O897">
        <v>1</v>
      </c>
    </row>
    <row r="898" spans="14:15" x14ac:dyDescent="0.2">
      <c r="N898">
        <v>36</v>
      </c>
      <c r="O898">
        <v>0</v>
      </c>
    </row>
    <row r="899" spans="14:15" x14ac:dyDescent="0.2">
      <c r="N899">
        <v>3</v>
      </c>
      <c r="O899">
        <v>0</v>
      </c>
    </row>
    <row r="900" spans="14:15" x14ac:dyDescent="0.2">
      <c r="N900">
        <v>1</v>
      </c>
      <c r="O900">
        <v>0</v>
      </c>
    </row>
    <row r="901" spans="14:15" x14ac:dyDescent="0.2">
      <c r="N901">
        <v>2</v>
      </c>
      <c r="O901">
        <v>0</v>
      </c>
    </row>
    <row r="902" spans="14:15" x14ac:dyDescent="0.2">
      <c r="N902">
        <v>6</v>
      </c>
      <c r="O902">
        <v>0</v>
      </c>
    </row>
    <row r="903" spans="14:15" x14ac:dyDescent="0.2">
      <c r="N903">
        <v>9</v>
      </c>
      <c r="O903">
        <v>0</v>
      </c>
    </row>
    <row r="904" spans="14:15" x14ac:dyDescent="0.2">
      <c r="N904">
        <v>5</v>
      </c>
      <c r="O904">
        <v>0</v>
      </c>
    </row>
    <row r="905" spans="14:15" x14ac:dyDescent="0.2">
      <c r="N905">
        <v>8</v>
      </c>
      <c r="O905">
        <v>0</v>
      </c>
    </row>
    <row r="906" spans="14:15" x14ac:dyDescent="0.2">
      <c r="N906">
        <v>11</v>
      </c>
      <c r="O906">
        <v>0</v>
      </c>
    </row>
    <row r="907" spans="14:15" x14ac:dyDescent="0.2">
      <c r="N907">
        <v>1</v>
      </c>
      <c r="O907">
        <v>0</v>
      </c>
    </row>
    <row r="908" spans="14:15" x14ac:dyDescent="0.2">
      <c r="N908">
        <v>13</v>
      </c>
      <c r="O908">
        <v>0</v>
      </c>
    </row>
    <row r="909" spans="14:15" x14ac:dyDescent="0.2">
      <c r="N909">
        <v>12</v>
      </c>
      <c r="O909">
        <v>0</v>
      </c>
    </row>
    <row r="910" spans="14:15" x14ac:dyDescent="0.2">
      <c r="N910">
        <v>1</v>
      </c>
      <c r="O910">
        <v>0</v>
      </c>
    </row>
    <row r="911" spans="14:15" x14ac:dyDescent="0.2">
      <c r="N911">
        <v>28</v>
      </c>
      <c r="O911">
        <v>0</v>
      </c>
    </row>
    <row r="912" spans="14:15" x14ac:dyDescent="0.2">
      <c r="N912">
        <v>14</v>
      </c>
      <c r="O912">
        <v>0</v>
      </c>
    </row>
    <row r="913" spans="14:15" x14ac:dyDescent="0.2">
      <c r="N913">
        <v>30</v>
      </c>
      <c r="O913">
        <v>1</v>
      </c>
    </row>
    <row r="914" spans="14:15" x14ac:dyDescent="0.2">
      <c r="N914">
        <v>19</v>
      </c>
      <c r="O914">
        <v>0</v>
      </c>
    </row>
    <row r="915" spans="14:15" x14ac:dyDescent="0.2">
      <c r="N915">
        <v>21</v>
      </c>
      <c r="O915">
        <v>0</v>
      </c>
    </row>
    <row r="916" spans="14:15" x14ac:dyDescent="0.2">
      <c r="N916">
        <v>3</v>
      </c>
      <c r="O916">
        <v>0</v>
      </c>
    </row>
    <row r="917" spans="14:15" x14ac:dyDescent="0.2">
      <c r="N917">
        <v>13</v>
      </c>
      <c r="O917">
        <v>0</v>
      </c>
    </row>
    <row r="918" spans="14:15" x14ac:dyDescent="0.2">
      <c r="N918">
        <v>14</v>
      </c>
      <c r="O918">
        <v>0</v>
      </c>
    </row>
    <row r="919" spans="14:15" x14ac:dyDescent="0.2">
      <c r="N919">
        <v>10</v>
      </c>
      <c r="O919">
        <v>0</v>
      </c>
    </row>
    <row r="920" spans="14:15" x14ac:dyDescent="0.2">
      <c r="N920">
        <v>18</v>
      </c>
      <c r="O920">
        <v>0</v>
      </c>
    </row>
    <row r="921" spans="14:15" x14ac:dyDescent="0.2">
      <c r="N921">
        <v>36</v>
      </c>
      <c r="O921">
        <v>0</v>
      </c>
    </row>
    <row r="922" spans="14:15" x14ac:dyDescent="0.2">
      <c r="N922">
        <v>12</v>
      </c>
      <c r="O922">
        <v>0</v>
      </c>
    </row>
    <row r="923" spans="14:15" x14ac:dyDescent="0.2">
      <c r="N923">
        <v>5</v>
      </c>
      <c r="O923">
        <v>0</v>
      </c>
    </row>
    <row r="924" spans="14:15" x14ac:dyDescent="0.2">
      <c r="N924">
        <v>25</v>
      </c>
      <c r="O924">
        <v>0</v>
      </c>
    </row>
    <row r="925" spans="14:15" x14ac:dyDescent="0.2">
      <c r="N925">
        <v>9</v>
      </c>
      <c r="O925">
        <v>0</v>
      </c>
    </row>
    <row r="926" spans="14:15" x14ac:dyDescent="0.2">
      <c r="N926">
        <v>3</v>
      </c>
      <c r="O926">
        <v>0</v>
      </c>
    </row>
    <row r="927" spans="14:15" x14ac:dyDescent="0.2">
      <c r="N927">
        <v>37</v>
      </c>
      <c r="O927">
        <v>0</v>
      </c>
    </row>
    <row r="928" spans="14:15" x14ac:dyDescent="0.2">
      <c r="N928">
        <v>7</v>
      </c>
      <c r="O928">
        <v>0</v>
      </c>
    </row>
    <row r="929" spans="14:15" x14ac:dyDescent="0.2">
      <c r="N929">
        <v>4</v>
      </c>
      <c r="O929">
        <v>0</v>
      </c>
    </row>
    <row r="930" spans="14:15" x14ac:dyDescent="0.2">
      <c r="N930">
        <v>29</v>
      </c>
      <c r="O930">
        <v>0</v>
      </c>
    </row>
    <row r="931" spans="14:15" x14ac:dyDescent="0.2">
      <c r="N931">
        <v>11</v>
      </c>
      <c r="O931">
        <v>0</v>
      </c>
    </row>
    <row r="932" spans="14:15" x14ac:dyDescent="0.2">
      <c r="N932">
        <v>26</v>
      </c>
      <c r="O932">
        <v>0</v>
      </c>
    </row>
    <row r="933" spans="14:15" x14ac:dyDescent="0.2">
      <c r="N933">
        <v>13</v>
      </c>
      <c r="O933">
        <v>0</v>
      </c>
    </row>
    <row r="934" spans="14:15" x14ac:dyDescent="0.2">
      <c r="N934">
        <v>25</v>
      </c>
      <c r="O934">
        <v>0</v>
      </c>
    </row>
    <row r="935" spans="14:15" x14ac:dyDescent="0.2">
      <c r="N935">
        <v>2</v>
      </c>
      <c r="O935">
        <v>0</v>
      </c>
    </row>
    <row r="936" spans="14:15" x14ac:dyDescent="0.2">
      <c r="N936">
        <v>18</v>
      </c>
      <c r="O936">
        <v>0</v>
      </c>
    </row>
    <row r="937" spans="14:15" x14ac:dyDescent="0.2">
      <c r="N937">
        <v>5</v>
      </c>
      <c r="O937">
        <v>0</v>
      </c>
    </row>
    <row r="938" spans="14:15" x14ac:dyDescent="0.2">
      <c r="N938">
        <v>7</v>
      </c>
      <c r="O938">
        <v>0</v>
      </c>
    </row>
    <row r="939" spans="14:15" x14ac:dyDescent="0.2">
      <c r="N939">
        <v>1</v>
      </c>
      <c r="O939">
        <v>0</v>
      </c>
    </row>
    <row r="940" spans="14:15" x14ac:dyDescent="0.2">
      <c r="N940">
        <v>10</v>
      </c>
      <c r="O940">
        <v>0</v>
      </c>
    </row>
    <row r="941" spans="14:15" x14ac:dyDescent="0.2">
      <c r="N941">
        <v>22</v>
      </c>
      <c r="O941">
        <v>0</v>
      </c>
    </row>
    <row r="942" spans="14:15" x14ac:dyDescent="0.2">
      <c r="N942">
        <v>10</v>
      </c>
      <c r="O942">
        <v>0</v>
      </c>
    </row>
    <row r="943" spans="14:15" x14ac:dyDescent="0.2">
      <c r="N943">
        <v>2</v>
      </c>
      <c r="O943">
        <v>0</v>
      </c>
    </row>
    <row r="944" spans="14:15" x14ac:dyDescent="0.2">
      <c r="N944">
        <v>12</v>
      </c>
      <c r="O944">
        <v>0</v>
      </c>
    </row>
    <row r="945" spans="14:15" x14ac:dyDescent="0.2">
      <c r="N945">
        <v>3</v>
      </c>
      <c r="O945">
        <v>0</v>
      </c>
    </row>
    <row r="946" spans="14:15" x14ac:dyDescent="0.2">
      <c r="N946">
        <v>11</v>
      </c>
      <c r="O946">
        <v>0</v>
      </c>
    </row>
    <row r="947" spans="14:15" x14ac:dyDescent="0.2">
      <c r="N947">
        <v>2</v>
      </c>
      <c r="O947">
        <v>0</v>
      </c>
    </row>
    <row r="948" spans="14:15" x14ac:dyDescent="0.2">
      <c r="N948">
        <v>12</v>
      </c>
      <c r="O948">
        <v>0</v>
      </c>
    </row>
    <row r="949" spans="14:15" x14ac:dyDescent="0.2">
      <c r="N949">
        <v>11</v>
      </c>
      <c r="O949">
        <v>0</v>
      </c>
    </row>
    <row r="950" spans="14:15" x14ac:dyDescent="0.2">
      <c r="N950">
        <v>2</v>
      </c>
      <c r="O950">
        <v>0</v>
      </c>
    </row>
    <row r="951" spans="14:15" x14ac:dyDescent="0.2">
      <c r="N951">
        <v>1</v>
      </c>
      <c r="O951">
        <v>0</v>
      </c>
    </row>
    <row r="952" spans="14:15" x14ac:dyDescent="0.2">
      <c r="N952">
        <v>10</v>
      </c>
      <c r="O952">
        <v>0</v>
      </c>
    </row>
    <row r="953" spans="14:15" x14ac:dyDescent="0.2">
      <c r="N953">
        <v>6</v>
      </c>
      <c r="O953">
        <v>0</v>
      </c>
    </row>
    <row r="954" spans="14:15" x14ac:dyDescent="0.2">
      <c r="N954">
        <v>4</v>
      </c>
      <c r="O954">
        <v>0</v>
      </c>
    </row>
    <row r="955" spans="14:15" x14ac:dyDescent="0.2">
      <c r="N955">
        <v>25</v>
      </c>
      <c r="O955">
        <v>0</v>
      </c>
    </row>
    <row r="956" spans="14:15" x14ac:dyDescent="0.2">
      <c r="N956">
        <v>8</v>
      </c>
      <c r="O956">
        <v>0</v>
      </c>
    </row>
    <row r="957" spans="14:15" x14ac:dyDescent="0.2">
      <c r="N957">
        <v>1</v>
      </c>
      <c r="O957">
        <v>0</v>
      </c>
    </row>
    <row r="958" spans="14:15" x14ac:dyDescent="0.2">
      <c r="N958">
        <v>1</v>
      </c>
      <c r="O958">
        <v>0</v>
      </c>
    </row>
    <row r="959" spans="14:15" x14ac:dyDescent="0.2">
      <c r="N959">
        <v>2</v>
      </c>
      <c r="O959">
        <v>0</v>
      </c>
    </row>
    <row r="960" spans="14:15" x14ac:dyDescent="0.2">
      <c r="N960">
        <v>8</v>
      </c>
      <c r="O960">
        <v>0</v>
      </c>
    </row>
    <row r="961" spans="14:15" x14ac:dyDescent="0.2">
      <c r="N961">
        <v>3</v>
      </c>
      <c r="O961">
        <v>0</v>
      </c>
    </row>
    <row r="962" spans="14:15" x14ac:dyDescent="0.2">
      <c r="N962">
        <v>2</v>
      </c>
      <c r="O962">
        <v>0</v>
      </c>
    </row>
    <row r="963" spans="14:15" x14ac:dyDescent="0.2">
      <c r="N963">
        <v>3</v>
      </c>
      <c r="O963">
        <v>0</v>
      </c>
    </row>
    <row r="964" spans="14:15" x14ac:dyDescent="0.2">
      <c r="N964">
        <v>3</v>
      </c>
      <c r="O964">
        <v>0</v>
      </c>
    </row>
    <row r="965" spans="14:15" x14ac:dyDescent="0.2">
      <c r="N965">
        <v>7</v>
      </c>
      <c r="O965">
        <v>0</v>
      </c>
    </row>
    <row r="966" spans="14:15" x14ac:dyDescent="0.2">
      <c r="N966">
        <v>4</v>
      </c>
      <c r="O966">
        <v>0</v>
      </c>
    </row>
    <row r="967" spans="14:15" x14ac:dyDescent="0.2">
      <c r="N967">
        <v>1</v>
      </c>
      <c r="O967">
        <v>0</v>
      </c>
    </row>
    <row r="968" spans="14:15" x14ac:dyDescent="0.2">
      <c r="N968">
        <v>48</v>
      </c>
      <c r="O968">
        <v>0</v>
      </c>
    </row>
    <row r="969" spans="14:15" x14ac:dyDescent="0.2">
      <c r="N969">
        <v>12</v>
      </c>
      <c r="O969">
        <v>0</v>
      </c>
    </row>
    <row r="970" spans="14:15" x14ac:dyDescent="0.2">
      <c r="N970">
        <v>16</v>
      </c>
      <c r="O970">
        <v>0</v>
      </c>
    </row>
    <row r="971" spans="14:15" x14ac:dyDescent="0.2">
      <c r="N971">
        <v>1</v>
      </c>
      <c r="O971">
        <v>0</v>
      </c>
    </row>
    <row r="972" spans="14:15" x14ac:dyDescent="0.2">
      <c r="N972">
        <v>13</v>
      </c>
      <c r="O972">
        <v>0</v>
      </c>
    </row>
    <row r="973" spans="14:15" x14ac:dyDescent="0.2">
      <c r="N973">
        <v>22</v>
      </c>
      <c r="O973">
        <v>0</v>
      </c>
    </row>
    <row r="974" spans="14:15" x14ac:dyDescent="0.2">
      <c r="N974">
        <v>1</v>
      </c>
      <c r="O974">
        <v>0</v>
      </c>
    </row>
    <row r="975" spans="14:15" x14ac:dyDescent="0.2">
      <c r="N975">
        <v>6</v>
      </c>
      <c r="O975">
        <v>0</v>
      </c>
    </row>
    <row r="976" spans="14:15" x14ac:dyDescent="0.2">
      <c r="N976">
        <v>17</v>
      </c>
      <c r="O976">
        <v>0</v>
      </c>
    </row>
    <row r="977" spans="14:15" x14ac:dyDescent="0.2">
      <c r="N977">
        <v>0</v>
      </c>
      <c r="O977">
        <v>0</v>
      </c>
    </row>
    <row r="978" spans="14:15" x14ac:dyDescent="0.2">
      <c r="N978">
        <v>9</v>
      </c>
      <c r="O978">
        <v>0</v>
      </c>
    </row>
    <row r="979" spans="14:15" x14ac:dyDescent="0.2">
      <c r="N979">
        <v>27</v>
      </c>
      <c r="O979">
        <v>0</v>
      </c>
    </row>
    <row r="980" spans="14:15" x14ac:dyDescent="0.2">
      <c r="N980">
        <v>1</v>
      </c>
      <c r="O980">
        <v>0</v>
      </c>
    </row>
    <row r="981" spans="14:15" x14ac:dyDescent="0.2">
      <c r="N981">
        <v>2</v>
      </c>
      <c r="O981">
        <v>0</v>
      </c>
    </row>
    <row r="982" spans="14:15" x14ac:dyDescent="0.2">
      <c r="N982">
        <v>9</v>
      </c>
      <c r="O982">
        <v>0</v>
      </c>
    </row>
    <row r="983" spans="14:15" x14ac:dyDescent="0.2">
      <c r="N983">
        <v>4</v>
      </c>
      <c r="O983">
        <v>0</v>
      </c>
    </row>
    <row r="984" spans="14:15" x14ac:dyDescent="0.2">
      <c r="N984">
        <v>30</v>
      </c>
      <c r="O984">
        <v>0</v>
      </c>
    </row>
    <row r="985" spans="14:15" x14ac:dyDescent="0.2">
      <c r="N985">
        <v>5</v>
      </c>
      <c r="O985">
        <v>0</v>
      </c>
    </row>
    <row r="986" spans="14:15" x14ac:dyDescent="0.2">
      <c r="N986">
        <v>3</v>
      </c>
      <c r="O986">
        <v>0</v>
      </c>
    </row>
    <row r="987" spans="14:15" x14ac:dyDescent="0.2">
      <c r="N987">
        <v>27</v>
      </c>
      <c r="O987">
        <v>0</v>
      </c>
    </row>
    <row r="988" spans="14:15" x14ac:dyDescent="0.2">
      <c r="N988">
        <v>28</v>
      </c>
      <c r="O988">
        <v>0</v>
      </c>
    </row>
    <row r="989" spans="14:15" x14ac:dyDescent="0.2">
      <c r="N989">
        <v>6</v>
      </c>
      <c r="O989">
        <v>0</v>
      </c>
    </row>
    <row r="990" spans="14:15" x14ac:dyDescent="0.2">
      <c r="N990">
        <v>8</v>
      </c>
      <c r="O990">
        <v>0</v>
      </c>
    </row>
    <row r="991" spans="14:15" x14ac:dyDescent="0.2">
      <c r="N991">
        <v>25</v>
      </c>
      <c r="O991">
        <v>0</v>
      </c>
    </row>
    <row r="992" spans="14:15" x14ac:dyDescent="0.2">
      <c r="N992">
        <v>29</v>
      </c>
      <c r="O992">
        <v>1</v>
      </c>
    </row>
    <row r="993" spans="14:15" x14ac:dyDescent="0.2">
      <c r="N993">
        <v>44</v>
      </c>
      <c r="O993">
        <v>1</v>
      </c>
    </row>
    <row r="994" spans="14:15" x14ac:dyDescent="0.2">
      <c r="N994">
        <v>27</v>
      </c>
      <c r="O994">
        <v>0</v>
      </c>
    </row>
    <row r="995" spans="14:15" x14ac:dyDescent="0.2">
      <c r="N995">
        <v>31</v>
      </c>
      <c r="O995">
        <v>0</v>
      </c>
    </row>
    <row r="996" spans="14:15" x14ac:dyDescent="0.2">
      <c r="N996">
        <v>8</v>
      </c>
      <c r="O996">
        <v>0</v>
      </c>
    </row>
    <row r="997" spans="14:15" x14ac:dyDescent="0.2">
      <c r="N997">
        <v>0</v>
      </c>
      <c r="O997">
        <v>0</v>
      </c>
    </row>
    <row r="998" spans="14:15" x14ac:dyDescent="0.2">
      <c r="N998">
        <v>3</v>
      </c>
      <c r="O998">
        <v>0</v>
      </c>
    </row>
    <row r="999" spans="14:15" x14ac:dyDescent="0.2">
      <c r="N999">
        <v>32</v>
      </c>
      <c r="O999">
        <v>0</v>
      </c>
    </row>
    <row r="1000" spans="14:15" x14ac:dyDescent="0.2">
      <c r="N1000">
        <v>22</v>
      </c>
      <c r="O1000">
        <v>0</v>
      </c>
    </row>
    <row r="1001" spans="14:15" x14ac:dyDescent="0.2">
      <c r="N1001">
        <v>41</v>
      </c>
      <c r="O1001">
        <v>0</v>
      </c>
    </row>
    <row r="1002" spans="14:15" x14ac:dyDescent="0.2">
      <c r="N1002">
        <v>4</v>
      </c>
      <c r="O1002">
        <v>0</v>
      </c>
    </row>
    <row r="1003" spans="14:15" x14ac:dyDescent="0.2">
      <c r="N1003">
        <v>2</v>
      </c>
      <c r="O1003">
        <v>0</v>
      </c>
    </row>
    <row r="1004" spans="14:15" x14ac:dyDescent="0.2">
      <c r="N1004">
        <v>8</v>
      </c>
      <c r="O1004">
        <v>0</v>
      </c>
    </row>
    <row r="1005" spans="14:15" x14ac:dyDescent="0.2">
      <c r="N1005">
        <v>12</v>
      </c>
      <c r="O1005">
        <v>0</v>
      </c>
    </row>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0241" r:id="rId3" name="Button 1">
              <controlPr defaultSize="0" print="0" autoFill="0" autoPict="0" macro="[0]!PlaySolitaire">
                <anchor moveWithCells="1" sizeWithCells="1">
                  <from>
                    <xdr:col>3</xdr:col>
                    <xdr:colOff>571500</xdr:colOff>
                    <xdr:row>1</xdr:row>
                    <xdr:rowOff>127000</xdr:rowOff>
                  </from>
                  <to>
                    <xdr:col>5</xdr:col>
                    <xdr:colOff>444500</xdr:colOff>
                    <xdr:row>3</xdr:row>
                    <xdr:rowOff>101600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12</vt:i4>
      </vt:variant>
      <vt:variant>
        <vt:lpstr>Named Ranges</vt:lpstr>
      </vt:variant>
      <vt:variant>
        <vt:i4>1</vt:i4>
      </vt:variant>
    </vt:vector>
  </HeadingPairs>
  <TitlesOfParts>
    <vt:vector size="13" baseType="lpstr">
      <vt:lpstr>Investment Decision</vt:lpstr>
      <vt:lpstr>Probability to Cashflows</vt:lpstr>
      <vt:lpstr>Schedule</vt:lpstr>
      <vt:lpstr>CFI Exercises</vt:lpstr>
      <vt:lpstr>Pivot Table</vt:lpstr>
      <vt:lpstr>CourseBook Values</vt:lpstr>
      <vt:lpstr>Coin Flip</vt:lpstr>
      <vt:lpstr>Blocks</vt:lpstr>
      <vt:lpstr>Cheat sheet</vt:lpstr>
      <vt:lpstr>Odds</vt:lpstr>
      <vt:lpstr>H or T </vt:lpstr>
      <vt:lpstr>Solataire</vt:lpstr>
      <vt:lpstr>Simulations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Jalen Michael Broxie</dc:creator>
  <cp:keywords/>
  <dc:description/>
  <cp:lastModifiedBy>Jalen Michael Broxie</cp:lastModifiedBy>
  <cp:revision/>
  <dcterms:created xsi:type="dcterms:W3CDTF">2025-08-26T15:30:10Z</dcterms:created>
  <dcterms:modified xsi:type="dcterms:W3CDTF">2025-11-12T14:10:52Z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b49abc7-59be-4d4c-a462-decca6d4dac9_Enabled">
    <vt:lpwstr>true</vt:lpwstr>
  </property>
  <property fmtid="{D5CDD505-2E9C-101B-9397-08002B2CF9AE}" pid="3" name="MSIP_Label_8b49abc7-59be-4d4c-a462-decca6d4dac9_SetDate">
    <vt:lpwstr>2025-08-26T15:31:57Z</vt:lpwstr>
  </property>
  <property fmtid="{D5CDD505-2E9C-101B-9397-08002B2CF9AE}" pid="4" name="MSIP_Label_8b49abc7-59be-4d4c-a462-decca6d4dac9_Method">
    <vt:lpwstr>Privileged</vt:lpwstr>
  </property>
  <property fmtid="{D5CDD505-2E9C-101B-9397-08002B2CF9AE}" pid="5" name="MSIP_Label_8b49abc7-59be-4d4c-a462-decca6d4dac9_Name">
    <vt:lpwstr>defa4170-0d19-0005-0004-bc88714345d2</vt:lpwstr>
  </property>
  <property fmtid="{D5CDD505-2E9C-101B-9397-08002B2CF9AE}" pid="6" name="MSIP_Label_8b49abc7-59be-4d4c-a462-decca6d4dac9_SiteId">
    <vt:lpwstr>00758a75-d55f-4737-a49c-29f42e96b59b</vt:lpwstr>
  </property>
  <property fmtid="{D5CDD505-2E9C-101B-9397-08002B2CF9AE}" pid="7" name="MSIP_Label_8b49abc7-59be-4d4c-a462-decca6d4dac9_ActionId">
    <vt:lpwstr>7ccb0585-e5fb-4a66-934d-87148b10a84a</vt:lpwstr>
  </property>
  <property fmtid="{D5CDD505-2E9C-101B-9397-08002B2CF9AE}" pid="8" name="MSIP_Label_8b49abc7-59be-4d4c-a462-decca6d4dac9_ContentBits">
    <vt:lpwstr>0</vt:lpwstr>
  </property>
  <property fmtid="{D5CDD505-2E9C-101B-9397-08002B2CF9AE}" pid="9" name="MSIP_Label_8b49abc7-59be-4d4c-a462-decca6d4dac9_Tag">
    <vt:lpwstr>50, 0, 1, 1</vt:lpwstr>
  </property>
</Properties>
</file>